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EEPTI_ANTIGRAVITY\payroll_web\Salary_Reports\"/>
    </mc:Choice>
  </mc:AlternateContent>
  <xr:revisionPtr revIDLastSave="0" documentId="13_ncr:1_{16DD2EA9-242F-4AD4-9220-BBE3D8231994}" xr6:coauthVersionLast="47" xr6:coauthVersionMax="47" xr10:uidLastSave="{00000000-0000-0000-0000-000000000000}"/>
  <bookViews>
    <workbookView xWindow="-108" yWindow="-108" windowWidth="23256" windowHeight="13176" tabRatio="842" firstSheet="7" activeTab="9" xr2:uid="{00000000-000D-0000-FFFF-FFFF00000000}"/>
  </bookViews>
  <sheets>
    <sheet name="Nilesh Send Tannage " sheetId="1" r:id="rId1"/>
    <sheet name="nilesh sir tannage" sheetId="41" r:id="rId2"/>
    <sheet name="FINAL TANNAGE AMO." sheetId="47" r:id="rId3"/>
    <sheet name="REWORK" sheetId="37" r:id="rId4"/>
    <sheet name="Google attandance April -26" sheetId="28" r:id="rId5"/>
    <sheet name="line-01 cupan" sheetId="23" r:id="rId6"/>
    <sheet name="Name Details" sheetId="49" r:id="rId7"/>
    <sheet name="ESIC NAME" sheetId="55" r:id="rId8"/>
    <sheet name="Work" sheetId="16" r:id="rId9"/>
    <sheet name="(PF) WAGESH APR-26 Line-01 " sheetId="46" r:id="rId10"/>
    <sheet name="TANNAGE WAGESH April-26" sheetId="7" r:id="rId11"/>
    <sheet name="Regular April-26" sheetId="44" r:id="rId12"/>
    <sheet name="Bank Pay  April-26" sheetId="53" r:id="rId13"/>
    <sheet name="Insentive April-2026" sheetId="64" r:id="rId14"/>
    <sheet name="(PF) WAGESH July 25 Line-01 (2" sheetId="56" r:id="rId15"/>
    <sheet name="yanmark Nov-25" sheetId="59" r:id="rId16"/>
    <sheet name="Sheet1" sheetId="60" r:id="rId17"/>
    <sheet name="Sheet2" sheetId="61" r:id="rId18"/>
    <sheet name="Sheet4" sheetId="63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9" hidden="1">'(PF) WAGESH APR-26 Line-01 '!$A$7:$AR$121</definedName>
    <definedName name="_xlnm._FilterDatabase" localSheetId="14" hidden="1">'(PF) WAGESH July 25 Line-01 (2'!$A$11:$AB$120</definedName>
    <definedName name="_xlnm._FilterDatabase" localSheetId="12" hidden="1">'Bank Pay  April-26'!$A$2:$W$120</definedName>
    <definedName name="_xlnm._FilterDatabase" localSheetId="7" hidden="1">'ESIC NAME'!$A$179:$K$329</definedName>
    <definedName name="_xlnm._FilterDatabase" localSheetId="2" hidden="1">'FINAL TANNAGE AMO.'!$A$1:$AK$40</definedName>
    <definedName name="_xlnm._FilterDatabase" localSheetId="4" hidden="1">'Google attandance April -26'!$A$1:$AO$113</definedName>
    <definedName name="_xlnm._FilterDatabase" localSheetId="5" hidden="1">'line-01 cupan'!$A$1:$O$1</definedName>
    <definedName name="_xlnm._FilterDatabase" localSheetId="6" hidden="1">'Name Details'!$A$1:$S$5806</definedName>
    <definedName name="_xlnm._FilterDatabase" localSheetId="11" hidden="1">'Regular April-26'!$A$6:$AI$80</definedName>
    <definedName name="_xlnm._FilterDatabase" localSheetId="18" hidden="1">Sheet4!$A$1:$D$147</definedName>
    <definedName name="_xlnm._FilterDatabase" localSheetId="10" hidden="1">'TANNAGE WAGESH April-26'!$A$5:$AE$58</definedName>
    <definedName name="_xlnm._FilterDatabase" localSheetId="8" hidden="1">Work!$A$1:$AR$111</definedName>
    <definedName name="_xlnm.Print_Titles" localSheetId="2">'FINAL TANNAGE AMO.'!#REF!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Y82" i="44"/>
  <c r="R120" i="53" l="1"/>
  <c r="R119" i="53"/>
  <c r="R118" i="53"/>
  <c r="R117" i="53"/>
  <c r="R116" i="53"/>
  <c r="V44" i="7" l="1"/>
  <c r="AE82" i="44" l="1"/>
  <c r="T53" i="7" l="1"/>
  <c r="R46" i="53" l="1"/>
  <c r="R47" i="53"/>
  <c r="R48" i="53"/>
  <c r="R49" i="53"/>
  <c r="R50" i="53"/>
  <c r="R51" i="53"/>
  <c r="R52" i="53"/>
  <c r="R53" i="53"/>
  <c r="R54" i="53"/>
  <c r="R55" i="53"/>
  <c r="R56" i="53"/>
  <c r="R57" i="53"/>
  <c r="R58" i="53"/>
  <c r="R59" i="53"/>
  <c r="R60" i="53"/>
  <c r="R61" i="53"/>
  <c r="R62" i="53"/>
  <c r="R63" i="53"/>
  <c r="R64" i="53"/>
  <c r="R65" i="53"/>
  <c r="R66" i="53"/>
  <c r="R67" i="53"/>
  <c r="R68" i="53"/>
  <c r="R69" i="53"/>
  <c r="R70" i="53"/>
  <c r="R71" i="53"/>
  <c r="R72" i="53"/>
  <c r="R73" i="53"/>
  <c r="R74" i="53"/>
  <c r="R75" i="53"/>
  <c r="R76" i="53"/>
  <c r="R77" i="53"/>
  <c r="R78" i="53"/>
  <c r="R79" i="53"/>
  <c r="R80" i="53"/>
  <c r="R81" i="53"/>
  <c r="R82" i="53"/>
  <c r="R83" i="53"/>
  <c r="R84" i="53"/>
  <c r="R85" i="53"/>
  <c r="R86" i="53"/>
  <c r="R87" i="53"/>
  <c r="R88" i="53"/>
  <c r="R89" i="53"/>
  <c r="R90" i="53"/>
  <c r="R91" i="53"/>
  <c r="R92" i="53"/>
  <c r="R93" i="53"/>
  <c r="R94" i="53"/>
  <c r="R95" i="53"/>
  <c r="R96" i="53"/>
  <c r="R97" i="53"/>
  <c r="R98" i="53"/>
  <c r="R99" i="53"/>
  <c r="R100" i="53"/>
  <c r="R101" i="53"/>
  <c r="R102" i="53"/>
  <c r="R103" i="53"/>
  <c r="R104" i="53"/>
  <c r="R105" i="53"/>
  <c r="R106" i="53"/>
  <c r="R107" i="53"/>
  <c r="R108" i="53"/>
  <c r="R109" i="53"/>
  <c r="R110" i="53"/>
  <c r="R111" i="53"/>
  <c r="R112" i="53"/>
  <c r="R113" i="53"/>
  <c r="R114" i="53"/>
  <c r="R40" i="53"/>
  <c r="R39" i="53"/>
  <c r="R38" i="53"/>
  <c r="R37" i="53"/>
  <c r="R36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18" i="53"/>
  <c r="R17" i="53"/>
  <c r="R16" i="53"/>
  <c r="R15" i="53"/>
  <c r="R14" i="53"/>
  <c r="R13" i="53"/>
  <c r="R12" i="53"/>
  <c r="R11" i="53"/>
  <c r="R10" i="53"/>
  <c r="R9" i="53"/>
  <c r="R8" i="53"/>
  <c r="R7" i="53"/>
  <c r="R6" i="53"/>
  <c r="R5" i="53"/>
  <c r="R4" i="53"/>
  <c r="W8" i="44" l="1"/>
  <c r="W78" i="44" s="1"/>
  <c r="W82" i="44" s="1"/>
  <c r="Z82" i="44" l="1"/>
  <c r="W84" i="44"/>
  <c r="T45" i="53"/>
  <c r="U45" i="53"/>
  <c r="T46" i="53"/>
  <c r="U46" i="53"/>
  <c r="T47" i="53"/>
  <c r="U47" i="53"/>
  <c r="T48" i="53"/>
  <c r="U48" i="53"/>
  <c r="T49" i="53"/>
  <c r="U49" i="53"/>
  <c r="T50" i="53"/>
  <c r="U50" i="53"/>
  <c r="T51" i="53"/>
  <c r="U51" i="53"/>
  <c r="T52" i="53"/>
  <c r="U52" i="53"/>
  <c r="T53" i="53"/>
  <c r="U53" i="53"/>
  <c r="T54" i="53"/>
  <c r="U54" i="53"/>
  <c r="T55" i="53"/>
  <c r="U55" i="53"/>
  <c r="T56" i="53"/>
  <c r="U56" i="53"/>
  <c r="T57" i="53"/>
  <c r="U57" i="53"/>
  <c r="T58" i="53"/>
  <c r="U58" i="53"/>
  <c r="T59" i="53"/>
  <c r="U59" i="53"/>
  <c r="T60" i="53"/>
  <c r="U60" i="53"/>
  <c r="T61" i="53"/>
  <c r="U61" i="53"/>
  <c r="T62" i="53"/>
  <c r="U62" i="53"/>
  <c r="T63" i="53"/>
  <c r="U63" i="53"/>
  <c r="T64" i="53"/>
  <c r="U64" i="53"/>
  <c r="T65" i="53"/>
  <c r="U65" i="53"/>
  <c r="T66" i="53"/>
  <c r="U66" i="53"/>
  <c r="T67" i="53"/>
  <c r="U67" i="53"/>
  <c r="T68" i="53"/>
  <c r="U68" i="53"/>
  <c r="T69" i="53"/>
  <c r="U69" i="53"/>
  <c r="T70" i="53"/>
  <c r="U70" i="53"/>
  <c r="T71" i="53"/>
  <c r="U71" i="53"/>
  <c r="T72" i="53"/>
  <c r="U72" i="53"/>
  <c r="T73" i="53"/>
  <c r="U73" i="53"/>
  <c r="T74" i="53"/>
  <c r="U74" i="53"/>
  <c r="T75" i="53"/>
  <c r="U75" i="53"/>
  <c r="T76" i="53"/>
  <c r="U76" i="53"/>
  <c r="T77" i="53"/>
  <c r="U77" i="53"/>
  <c r="T78" i="53"/>
  <c r="U78" i="53"/>
  <c r="T79" i="53"/>
  <c r="U79" i="53"/>
  <c r="T80" i="53"/>
  <c r="U80" i="53"/>
  <c r="T81" i="53"/>
  <c r="U81" i="53"/>
  <c r="T82" i="53"/>
  <c r="U82" i="53"/>
  <c r="T83" i="53"/>
  <c r="U83" i="53"/>
  <c r="T84" i="53"/>
  <c r="U84" i="53"/>
  <c r="T85" i="53"/>
  <c r="U85" i="53"/>
  <c r="T86" i="53"/>
  <c r="U86" i="53"/>
  <c r="T87" i="53"/>
  <c r="U87" i="53"/>
  <c r="T88" i="53"/>
  <c r="U88" i="53"/>
  <c r="T89" i="53"/>
  <c r="U89" i="53"/>
  <c r="T90" i="53"/>
  <c r="U90" i="53"/>
  <c r="T91" i="53"/>
  <c r="U91" i="53"/>
  <c r="T92" i="53"/>
  <c r="U92" i="53"/>
  <c r="T93" i="53"/>
  <c r="U93" i="53"/>
  <c r="T94" i="53"/>
  <c r="U94" i="53"/>
  <c r="T95" i="53"/>
  <c r="U95" i="53"/>
  <c r="T96" i="53"/>
  <c r="U96" i="53"/>
  <c r="T97" i="53"/>
  <c r="U97" i="53"/>
  <c r="T98" i="53"/>
  <c r="U98" i="53"/>
  <c r="T99" i="53"/>
  <c r="U99" i="53"/>
  <c r="T100" i="53"/>
  <c r="U100" i="53"/>
  <c r="T101" i="53"/>
  <c r="U101" i="53"/>
  <c r="T102" i="53"/>
  <c r="U102" i="53"/>
  <c r="T103" i="53"/>
  <c r="U103" i="53"/>
  <c r="T104" i="53"/>
  <c r="U104" i="53"/>
  <c r="T105" i="53"/>
  <c r="U105" i="53"/>
  <c r="T106" i="53"/>
  <c r="U106" i="53"/>
  <c r="T107" i="53"/>
  <c r="U107" i="53"/>
  <c r="T108" i="53"/>
  <c r="U108" i="53"/>
  <c r="T109" i="53"/>
  <c r="U109" i="53"/>
  <c r="T110" i="53"/>
  <c r="U110" i="53"/>
  <c r="T111" i="53"/>
  <c r="U111" i="53"/>
  <c r="T112" i="53"/>
  <c r="U112" i="53"/>
  <c r="T113" i="53"/>
  <c r="U113" i="53"/>
  <c r="T114" i="53"/>
  <c r="U114" i="53"/>
  <c r="U44" i="53"/>
  <c r="T44" i="53"/>
  <c r="T15" i="53"/>
  <c r="U15" i="53"/>
  <c r="T16" i="53"/>
  <c r="U16" i="53"/>
  <c r="T17" i="53"/>
  <c r="U17" i="53"/>
  <c r="T18" i="53"/>
  <c r="U18" i="53"/>
  <c r="T19" i="53"/>
  <c r="U19" i="53"/>
  <c r="T20" i="53"/>
  <c r="U20" i="53"/>
  <c r="T21" i="53"/>
  <c r="U21" i="53"/>
  <c r="T22" i="53"/>
  <c r="U22" i="53"/>
  <c r="T23" i="53"/>
  <c r="U23" i="53"/>
  <c r="T24" i="53"/>
  <c r="U24" i="53"/>
  <c r="T25" i="53"/>
  <c r="U25" i="53"/>
  <c r="T26" i="53"/>
  <c r="U26" i="53"/>
  <c r="T27" i="53"/>
  <c r="U27" i="53"/>
  <c r="T28" i="53"/>
  <c r="U28" i="53"/>
  <c r="T29" i="53"/>
  <c r="U29" i="53"/>
  <c r="T30" i="53"/>
  <c r="U30" i="53"/>
  <c r="T31" i="53"/>
  <c r="U31" i="53"/>
  <c r="T32" i="53"/>
  <c r="U32" i="53"/>
  <c r="T33" i="53"/>
  <c r="U33" i="53"/>
  <c r="T34" i="53"/>
  <c r="U34" i="53"/>
  <c r="T35" i="53"/>
  <c r="U35" i="53"/>
  <c r="T36" i="53"/>
  <c r="U36" i="53"/>
  <c r="T37" i="53"/>
  <c r="U37" i="53"/>
  <c r="T38" i="53"/>
  <c r="U38" i="53"/>
  <c r="T39" i="53"/>
  <c r="U39" i="53"/>
  <c r="T40" i="53"/>
  <c r="U40" i="53"/>
  <c r="T4" i="53"/>
  <c r="U4" i="53"/>
  <c r="T5" i="53"/>
  <c r="U5" i="53"/>
  <c r="T6" i="53"/>
  <c r="U6" i="53"/>
  <c r="T7" i="53"/>
  <c r="U7" i="53"/>
  <c r="T8" i="53"/>
  <c r="U8" i="53"/>
  <c r="T9" i="53"/>
  <c r="U9" i="53"/>
  <c r="T10" i="53"/>
  <c r="U10" i="53"/>
  <c r="T11" i="53"/>
  <c r="U11" i="53"/>
  <c r="T12" i="53"/>
  <c r="U12" i="53"/>
  <c r="T13" i="53"/>
  <c r="U13" i="53"/>
  <c r="T14" i="53"/>
  <c r="U14" i="53"/>
  <c r="U3" i="53"/>
  <c r="T3" i="53"/>
  <c r="G41" i="53" l="1"/>
  <c r="S111" i="16"/>
  <c r="G115" i="53" l="1"/>
  <c r="V35" i="44" l="1"/>
  <c r="L218" i="37" l="1"/>
  <c r="I218" i="37"/>
  <c r="F218" i="37"/>
  <c r="C218" i="37"/>
  <c r="K217" i="37"/>
  <c r="E217" i="37"/>
  <c r="K216" i="37"/>
  <c r="E216" i="37"/>
  <c r="K215" i="37"/>
  <c r="E215" i="37"/>
  <c r="K214" i="37"/>
  <c r="E214" i="37"/>
  <c r="K213" i="37"/>
  <c r="E213" i="37"/>
  <c r="K212" i="37"/>
  <c r="E212" i="37"/>
  <c r="K211" i="37"/>
  <c r="E211" i="37"/>
  <c r="K210" i="37"/>
  <c r="E210" i="37"/>
  <c r="K209" i="37"/>
  <c r="E209" i="37"/>
  <c r="K208" i="37"/>
  <c r="E208" i="37"/>
  <c r="K207" i="37"/>
  <c r="E207" i="37"/>
  <c r="K206" i="37"/>
  <c r="E206" i="37"/>
  <c r="K205" i="37"/>
  <c r="E205" i="37"/>
  <c r="K204" i="37"/>
  <c r="E204" i="37"/>
  <c r="K203" i="37"/>
  <c r="E203" i="37"/>
  <c r="K202" i="37"/>
  <c r="E202" i="37"/>
  <c r="K201" i="37"/>
  <c r="E201" i="37"/>
  <c r="K200" i="37"/>
  <c r="E200" i="37"/>
  <c r="K199" i="37"/>
  <c r="E199" i="37"/>
  <c r="K198" i="37"/>
  <c r="E198" i="37"/>
  <c r="K197" i="37"/>
  <c r="E197" i="37"/>
  <c r="K196" i="37"/>
  <c r="E196" i="37"/>
  <c r="K195" i="37"/>
  <c r="E195" i="37"/>
  <c r="K194" i="37"/>
  <c r="E194" i="37"/>
  <c r="K193" i="37"/>
  <c r="E193" i="37"/>
  <c r="K192" i="37"/>
  <c r="E192" i="37"/>
  <c r="K191" i="37"/>
  <c r="E191" i="37"/>
  <c r="K190" i="37"/>
  <c r="E190" i="37"/>
  <c r="K189" i="37"/>
  <c r="E189" i="37"/>
  <c r="K188" i="37"/>
  <c r="E188" i="37"/>
  <c r="K187" i="37"/>
  <c r="E187" i="37"/>
  <c r="R180" i="37"/>
  <c r="O180" i="37"/>
  <c r="L180" i="37"/>
  <c r="I180" i="37"/>
  <c r="F180" i="37"/>
  <c r="C180" i="37"/>
  <c r="Q179" i="37"/>
  <c r="K179" i="37"/>
  <c r="E179" i="37"/>
  <c r="Q178" i="37"/>
  <c r="K178" i="37"/>
  <c r="E178" i="37"/>
  <c r="Q177" i="37"/>
  <c r="K177" i="37"/>
  <c r="E177" i="37"/>
  <c r="Q176" i="37"/>
  <c r="K176" i="37"/>
  <c r="E176" i="37"/>
  <c r="Q175" i="37"/>
  <c r="K175" i="37"/>
  <c r="E175" i="37"/>
  <c r="Q174" i="37"/>
  <c r="K174" i="37"/>
  <c r="E174" i="37"/>
  <c r="Q173" i="37"/>
  <c r="K173" i="37"/>
  <c r="E173" i="37"/>
  <c r="Q172" i="37"/>
  <c r="K172" i="37"/>
  <c r="E172" i="37"/>
  <c r="Q171" i="37"/>
  <c r="K171" i="37"/>
  <c r="E171" i="37"/>
  <c r="Q170" i="37"/>
  <c r="K170" i="37"/>
  <c r="E170" i="37"/>
  <c r="Q169" i="37"/>
  <c r="K169" i="37"/>
  <c r="E169" i="37"/>
  <c r="Q168" i="37"/>
  <c r="K168" i="37"/>
  <c r="E168" i="37"/>
  <c r="Q167" i="37"/>
  <c r="K167" i="37"/>
  <c r="E167" i="37"/>
  <c r="Q166" i="37"/>
  <c r="K166" i="37"/>
  <c r="E166" i="37"/>
  <c r="Q165" i="37"/>
  <c r="K165" i="37"/>
  <c r="E165" i="37"/>
  <c r="Q164" i="37"/>
  <c r="K164" i="37"/>
  <c r="E164" i="37"/>
  <c r="Q163" i="37"/>
  <c r="K163" i="37"/>
  <c r="E163" i="37"/>
  <c r="Q162" i="37"/>
  <c r="K162" i="37"/>
  <c r="E162" i="37"/>
  <c r="Q161" i="37"/>
  <c r="K161" i="37"/>
  <c r="E161" i="37"/>
  <c r="Q160" i="37"/>
  <c r="K160" i="37"/>
  <c r="E160" i="37"/>
  <c r="Q159" i="37"/>
  <c r="K159" i="37"/>
  <c r="E159" i="37"/>
  <c r="Q158" i="37"/>
  <c r="K158" i="37"/>
  <c r="E158" i="37"/>
  <c r="Q157" i="37"/>
  <c r="K157" i="37"/>
  <c r="E157" i="37"/>
  <c r="Q156" i="37"/>
  <c r="K156" i="37"/>
  <c r="E156" i="37"/>
  <c r="Q155" i="37"/>
  <c r="K155" i="37"/>
  <c r="E155" i="37"/>
  <c r="Q154" i="37"/>
  <c r="K154" i="37"/>
  <c r="E154" i="37"/>
  <c r="K153" i="37"/>
  <c r="E153" i="37"/>
  <c r="Q152" i="37"/>
  <c r="K152" i="37"/>
  <c r="E152" i="37"/>
  <c r="Q151" i="37"/>
  <c r="K151" i="37"/>
  <c r="E151" i="37"/>
  <c r="Q150" i="37"/>
  <c r="K150" i="37"/>
  <c r="E150" i="37"/>
  <c r="Q149" i="37"/>
  <c r="K149" i="37"/>
  <c r="E149" i="37"/>
  <c r="R144" i="37"/>
  <c r="O144" i="37"/>
  <c r="L144" i="37"/>
  <c r="I144" i="37"/>
  <c r="F144" i="37"/>
  <c r="C144" i="37"/>
  <c r="Q143" i="37"/>
  <c r="K143" i="37"/>
  <c r="E143" i="37"/>
  <c r="Q142" i="37"/>
  <c r="K142" i="37"/>
  <c r="E142" i="37"/>
  <c r="Q141" i="37"/>
  <c r="K141" i="37"/>
  <c r="E141" i="37"/>
  <c r="Q140" i="37"/>
  <c r="K140" i="37"/>
  <c r="E140" i="37"/>
  <c r="Q139" i="37"/>
  <c r="K139" i="37"/>
  <c r="E139" i="37"/>
  <c r="Q138" i="37"/>
  <c r="K138" i="37"/>
  <c r="E138" i="37"/>
  <c r="Q137" i="37"/>
  <c r="K137" i="37"/>
  <c r="E137" i="37"/>
  <c r="Q136" i="37"/>
  <c r="K136" i="37"/>
  <c r="E136" i="37"/>
  <c r="Q135" i="37"/>
  <c r="K135" i="37"/>
  <c r="E135" i="37"/>
  <c r="Q134" i="37"/>
  <c r="K134" i="37"/>
  <c r="E134" i="37"/>
  <c r="Q133" i="37"/>
  <c r="K133" i="37"/>
  <c r="E133" i="37"/>
  <c r="Q132" i="37"/>
  <c r="K132" i="37"/>
  <c r="E132" i="37"/>
  <c r="Q131" i="37"/>
  <c r="K131" i="37"/>
  <c r="E131" i="37"/>
  <c r="Q130" i="37"/>
  <c r="K130" i="37"/>
  <c r="E130" i="37"/>
  <c r="Q129" i="37"/>
  <c r="K129" i="37"/>
  <c r="E129" i="37"/>
  <c r="Q128" i="37"/>
  <c r="K128" i="37"/>
  <c r="E128" i="37"/>
  <c r="Q127" i="37"/>
  <c r="K127" i="37"/>
  <c r="E127" i="37"/>
  <c r="Q126" i="37"/>
  <c r="K126" i="37"/>
  <c r="E126" i="37"/>
  <c r="Q125" i="37"/>
  <c r="K125" i="37"/>
  <c r="E125" i="37"/>
  <c r="Q124" i="37"/>
  <c r="K124" i="37"/>
  <c r="E124" i="37"/>
  <c r="Q123" i="37"/>
  <c r="K123" i="37"/>
  <c r="E123" i="37"/>
  <c r="Q122" i="37"/>
  <c r="K122" i="37"/>
  <c r="E122" i="37"/>
  <c r="Q121" i="37"/>
  <c r="K121" i="37"/>
  <c r="E121" i="37"/>
  <c r="Q120" i="37"/>
  <c r="K120" i="37"/>
  <c r="E120" i="37"/>
  <c r="Q119" i="37"/>
  <c r="K119" i="37"/>
  <c r="E119" i="37"/>
  <c r="Q118" i="37"/>
  <c r="K118" i="37"/>
  <c r="E118" i="37"/>
  <c r="Q117" i="37"/>
  <c r="K117" i="37"/>
  <c r="E117" i="37"/>
  <c r="Q116" i="37"/>
  <c r="K116" i="37"/>
  <c r="E116" i="37"/>
  <c r="Q115" i="37"/>
  <c r="K115" i="37"/>
  <c r="E115" i="37"/>
  <c r="Q114" i="37"/>
  <c r="K114" i="37"/>
  <c r="E114" i="37"/>
  <c r="Q113" i="37"/>
  <c r="K113" i="37"/>
  <c r="E113" i="37"/>
  <c r="W108" i="37"/>
  <c r="T108" i="37"/>
  <c r="R108" i="37"/>
  <c r="O108" i="37"/>
  <c r="L108" i="37"/>
  <c r="I108" i="37"/>
  <c r="F108" i="37"/>
  <c r="C108" i="37"/>
  <c r="V107" i="37"/>
  <c r="Q107" i="37"/>
  <c r="K107" i="37"/>
  <c r="E107" i="37"/>
  <c r="V106" i="37"/>
  <c r="Q106" i="37"/>
  <c r="K106" i="37"/>
  <c r="E106" i="37"/>
  <c r="V105" i="37"/>
  <c r="Q105" i="37"/>
  <c r="K105" i="37"/>
  <c r="E105" i="37"/>
  <c r="V104" i="37"/>
  <c r="Q104" i="37"/>
  <c r="K104" i="37"/>
  <c r="E104" i="37"/>
  <c r="V103" i="37"/>
  <c r="Q103" i="37"/>
  <c r="K103" i="37"/>
  <c r="E103" i="37"/>
  <c r="V102" i="37"/>
  <c r="Q102" i="37"/>
  <c r="K102" i="37"/>
  <c r="E102" i="37"/>
  <c r="V101" i="37"/>
  <c r="Q101" i="37"/>
  <c r="K101" i="37"/>
  <c r="E101" i="37"/>
  <c r="V100" i="37"/>
  <c r="Q100" i="37"/>
  <c r="K100" i="37"/>
  <c r="E100" i="37"/>
  <c r="V99" i="37"/>
  <c r="Q99" i="37"/>
  <c r="K99" i="37"/>
  <c r="E99" i="37"/>
  <c r="V98" i="37"/>
  <c r="Q98" i="37"/>
  <c r="K98" i="37"/>
  <c r="E98" i="37"/>
  <c r="V97" i="37"/>
  <c r="Q97" i="37"/>
  <c r="K97" i="37"/>
  <c r="E97" i="37"/>
  <c r="V96" i="37"/>
  <c r="Q96" i="37"/>
  <c r="K96" i="37"/>
  <c r="E96" i="37"/>
  <c r="V95" i="37"/>
  <c r="Q95" i="37"/>
  <c r="K95" i="37"/>
  <c r="E95" i="37"/>
  <c r="V94" i="37"/>
  <c r="Q94" i="37"/>
  <c r="K94" i="37"/>
  <c r="E94" i="37"/>
  <c r="V93" i="37"/>
  <c r="Q93" i="37"/>
  <c r="K93" i="37"/>
  <c r="E93" i="37"/>
  <c r="V92" i="37"/>
  <c r="Q92" i="37"/>
  <c r="K92" i="37"/>
  <c r="E92" i="37"/>
  <c r="V91" i="37"/>
  <c r="Q91" i="37"/>
  <c r="K91" i="37"/>
  <c r="E91" i="37"/>
  <c r="V90" i="37"/>
  <c r="Q90" i="37"/>
  <c r="K90" i="37"/>
  <c r="E90" i="37"/>
  <c r="V89" i="37"/>
  <c r="Q89" i="37"/>
  <c r="K89" i="37"/>
  <c r="E89" i="37"/>
  <c r="V88" i="37"/>
  <c r="Q88" i="37"/>
  <c r="K88" i="37"/>
  <c r="E88" i="37"/>
  <c r="V87" i="37"/>
  <c r="Q87" i="37"/>
  <c r="K87" i="37"/>
  <c r="E87" i="37"/>
  <c r="V86" i="37"/>
  <c r="Q86" i="37"/>
  <c r="K86" i="37"/>
  <c r="E86" i="37"/>
  <c r="V85" i="37"/>
  <c r="Q85" i="37"/>
  <c r="K85" i="37"/>
  <c r="E85" i="37"/>
  <c r="V84" i="37"/>
  <c r="Q84" i="37"/>
  <c r="K84" i="37"/>
  <c r="E84" i="37"/>
  <c r="V83" i="37"/>
  <c r="Q83" i="37"/>
  <c r="K83" i="37"/>
  <c r="E83" i="37"/>
  <c r="V82" i="37"/>
  <c r="Q82" i="37"/>
  <c r="K82" i="37"/>
  <c r="E82" i="37"/>
  <c r="V81" i="37"/>
  <c r="Q81" i="37"/>
  <c r="K81" i="37"/>
  <c r="E81" i="37"/>
  <c r="V80" i="37"/>
  <c r="Q80" i="37"/>
  <c r="K80" i="37"/>
  <c r="E80" i="37"/>
  <c r="V79" i="37"/>
  <c r="Q79" i="37"/>
  <c r="K79" i="37"/>
  <c r="E79" i="37"/>
  <c r="V78" i="37"/>
  <c r="Q78" i="37"/>
  <c r="K78" i="37"/>
  <c r="E78" i="37"/>
  <c r="V77" i="37"/>
  <c r="Q77" i="37"/>
  <c r="K77" i="37"/>
  <c r="E77" i="37"/>
  <c r="L71" i="37"/>
  <c r="I71" i="37"/>
  <c r="F71" i="37"/>
  <c r="C71" i="37"/>
  <c r="K70" i="37"/>
  <c r="E70" i="37"/>
  <c r="K69" i="37"/>
  <c r="E69" i="37"/>
  <c r="K68" i="37"/>
  <c r="E68" i="37"/>
  <c r="K67" i="37"/>
  <c r="E67" i="37"/>
  <c r="K66" i="37"/>
  <c r="E66" i="37"/>
  <c r="K65" i="37"/>
  <c r="E65" i="37"/>
  <c r="K64" i="37"/>
  <c r="E64" i="37"/>
  <c r="K63" i="37"/>
  <c r="E63" i="37"/>
  <c r="K62" i="37"/>
  <c r="E62" i="37"/>
  <c r="K61" i="37"/>
  <c r="E61" i="37"/>
  <c r="K60" i="37"/>
  <c r="E60" i="37"/>
  <c r="K59" i="37"/>
  <c r="E59" i="37"/>
  <c r="K58" i="37"/>
  <c r="E58" i="37"/>
  <c r="K57" i="37"/>
  <c r="E57" i="37"/>
  <c r="K56" i="37"/>
  <c r="E56" i="37"/>
  <c r="K55" i="37"/>
  <c r="E55" i="37"/>
  <c r="K54" i="37"/>
  <c r="E54" i="37"/>
  <c r="K53" i="37"/>
  <c r="E53" i="37"/>
  <c r="K52" i="37"/>
  <c r="E52" i="37"/>
  <c r="K51" i="37"/>
  <c r="E51" i="37"/>
  <c r="K50" i="37"/>
  <c r="E50" i="37"/>
  <c r="K49" i="37"/>
  <c r="E49" i="37"/>
  <c r="K48" i="37"/>
  <c r="E48" i="37"/>
  <c r="K47" i="37"/>
  <c r="E47" i="37"/>
  <c r="K46" i="37"/>
  <c r="E46" i="37"/>
  <c r="K45" i="37"/>
  <c r="E45" i="37"/>
  <c r="K44" i="37"/>
  <c r="E44" i="37"/>
  <c r="K43" i="37"/>
  <c r="E43" i="37"/>
  <c r="K42" i="37"/>
  <c r="E42" i="37"/>
  <c r="K41" i="37"/>
  <c r="E41" i="37"/>
  <c r="K40" i="37"/>
  <c r="E40" i="37"/>
  <c r="X36" i="37"/>
  <c r="U36" i="37"/>
  <c r="R36" i="37"/>
  <c r="O36" i="37"/>
  <c r="L36" i="37"/>
  <c r="I36" i="37"/>
  <c r="F36" i="37"/>
  <c r="C36" i="37"/>
  <c r="W35" i="37"/>
  <c r="Q35" i="37"/>
  <c r="K35" i="37"/>
  <c r="E35" i="37"/>
  <c r="W34" i="37"/>
  <c r="Q34" i="37"/>
  <c r="K34" i="37"/>
  <c r="E34" i="37"/>
  <c r="W33" i="37"/>
  <c r="Q33" i="37"/>
  <c r="K33" i="37"/>
  <c r="E33" i="37"/>
  <c r="W32" i="37"/>
  <c r="Q32" i="37"/>
  <c r="K32" i="37"/>
  <c r="E32" i="37"/>
  <c r="W31" i="37"/>
  <c r="Q31" i="37"/>
  <c r="K31" i="37"/>
  <c r="E31" i="37"/>
  <c r="W30" i="37"/>
  <c r="Q30" i="37"/>
  <c r="K30" i="37"/>
  <c r="E30" i="37"/>
  <c r="W29" i="37"/>
  <c r="Q29" i="37"/>
  <c r="K29" i="37"/>
  <c r="E29" i="37"/>
  <c r="W28" i="37"/>
  <c r="Q28" i="37"/>
  <c r="K28" i="37"/>
  <c r="E28" i="37"/>
  <c r="W27" i="37"/>
  <c r="Q27" i="37"/>
  <c r="K27" i="37"/>
  <c r="E27" i="37"/>
  <c r="W26" i="37"/>
  <c r="Q26" i="37"/>
  <c r="K26" i="37"/>
  <c r="E26" i="37"/>
  <c r="W25" i="37"/>
  <c r="Q25" i="37"/>
  <c r="K25" i="37"/>
  <c r="E25" i="37"/>
  <c r="W24" i="37"/>
  <c r="Q24" i="37"/>
  <c r="K24" i="37"/>
  <c r="E24" i="37"/>
  <c r="W23" i="37"/>
  <c r="Q23" i="37"/>
  <c r="K23" i="37"/>
  <c r="E23" i="37"/>
  <c r="W22" i="37"/>
  <c r="Q22" i="37"/>
  <c r="K22" i="37"/>
  <c r="E22" i="37"/>
  <c r="W21" i="37"/>
  <c r="Q21" i="37"/>
  <c r="K21" i="37"/>
  <c r="E21" i="37"/>
  <c r="W20" i="37"/>
  <c r="Q20" i="37"/>
  <c r="K20" i="37"/>
  <c r="E20" i="37"/>
  <c r="W19" i="37"/>
  <c r="Q19" i="37"/>
  <c r="K19" i="37"/>
  <c r="E19" i="37"/>
  <c r="W18" i="37"/>
  <c r="Q18" i="37"/>
  <c r="K18" i="37"/>
  <c r="E18" i="37"/>
  <c r="W17" i="37"/>
  <c r="Q17" i="37"/>
  <c r="K17" i="37"/>
  <c r="E17" i="37"/>
  <c r="W16" i="37"/>
  <c r="Q16" i="37"/>
  <c r="K16" i="37"/>
  <c r="E16" i="37"/>
  <c r="W15" i="37"/>
  <c r="Q15" i="37"/>
  <c r="K15" i="37"/>
  <c r="E15" i="37"/>
  <c r="W14" i="37"/>
  <c r="Q14" i="37"/>
  <c r="K14" i="37"/>
  <c r="E14" i="37"/>
  <c r="W13" i="37"/>
  <c r="Q13" i="37"/>
  <c r="K13" i="37"/>
  <c r="E13" i="37"/>
  <c r="W12" i="37"/>
  <c r="Q12" i="37"/>
  <c r="K12" i="37"/>
  <c r="E12" i="37"/>
  <c r="W11" i="37"/>
  <c r="Q11" i="37"/>
  <c r="K11" i="37"/>
  <c r="E11" i="37"/>
  <c r="W10" i="37"/>
  <c r="Q10" i="37"/>
  <c r="K10" i="37"/>
  <c r="E10" i="37"/>
  <c r="W9" i="37"/>
  <c r="Q9" i="37"/>
  <c r="K9" i="37"/>
  <c r="E9" i="37"/>
  <c r="W8" i="37"/>
  <c r="Q8" i="37"/>
  <c r="K8" i="37"/>
  <c r="E8" i="37"/>
  <c r="W7" i="37"/>
  <c r="Q7" i="37"/>
  <c r="K7" i="37"/>
  <c r="E7" i="37"/>
  <c r="W6" i="37"/>
  <c r="Q6" i="37"/>
  <c r="K6" i="37"/>
  <c r="E6" i="37"/>
  <c r="W5" i="37"/>
  <c r="Q5" i="37"/>
  <c r="K5" i="37"/>
  <c r="E5" i="37"/>
  <c r="Q108" i="37" l="1"/>
  <c r="R109" i="37" s="1"/>
  <c r="K71" i="37"/>
  <c r="L72" i="37" s="1"/>
  <c r="E108" i="37"/>
  <c r="F109" i="37" s="1"/>
  <c r="E144" i="37"/>
  <c r="F145" i="37" s="1"/>
  <c r="K108" i="37"/>
  <c r="L109" i="37" s="1"/>
  <c r="K144" i="37"/>
  <c r="L145" i="37" s="1"/>
  <c r="Q144" i="37"/>
  <c r="R145" i="37" s="1"/>
  <c r="W36" i="37"/>
  <c r="X37" i="37" s="1"/>
  <c r="V108" i="37"/>
  <c r="W109" i="37" s="1"/>
  <c r="E180" i="37"/>
  <c r="F181" i="37" s="1"/>
  <c r="K180" i="37"/>
  <c r="L181" i="37" s="1"/>
  <c r="Q180" i="37"/>
  <c r="R181" i="37" s="1"/>
  <c r="E218" i="37"/>
  <c r="F219" i="37" s="1"/>
  <c r="E36" i="37"/>
  <c r="E37" i="37" s="1"/>
  <c r="E71" i="37"/>
  <c r="F72" i="37" s="1"/>
  <c r="K218" i="37"/>
  <c r="L219" i="37" s="1"/>
  <c r="K36" i="37"/>
  <c r="K37" i="37" s="1"/>
  <c r="Q36" i="37"/>
  <c r="R37" i="37" s="1"/>
  <c r="M135" i="23"/>
  <c r="L135" i="23"/>
  <c r="K135" i="23"/>
  <c r="M134" i="23"/>
  <c r="L134" i="23"/>
  <c r="K134" i="23"/>
  <c r="M133" i="23"/>
  <c r="L133" i="23"/>
  <c r="K133" i="23"/>
  <c r="M132" i="23"/>
  <c r="L132" i="23"/>
  <c r="K132" i="23"/>
  <c r="M92" i="23"/>
  <c r="L92" i="23"/>
  <c r="K92" i="23"/>
  <c r="M131" i="23"/>
  <c r="L131" i="23"/>
  <c r="K131" i="23"/>
  <c r="M130" i="23"/>
  <c r="L130" i="23"/>
  <c r="K130" i="23"/>
  <c r="M129" i="23"/>
  <c r="L129" i="23"/>
  <c r="K129" i="23"/>
  <c r="M128" i="23"/>
  <c r="L128" i="23"/>
  <c r="K128" i="23"/>
  <c r="M93" i="23"/>
  <c r="L93" i="23"/>
  <c r="K93" i="23"/>
  <c r="M127" i="23"/>
  <c r="L127" i="23"/>
  <c r="K127" i="23"/>
  <c r="M126" i="23"/>
  <c r="L126" i="23"/>
  <c r="K126" i="23"/>
  <c r="M125" i="23"/>
  <c r="L125" i="23"/>
  <c r="K125" i="23"/>
  <c r="M124" i="23"/>
  <c r="L124" i="23"/>
  <c r="K124" i="23"/>
  <c r="M123" i="23"/>
  <c r="L123" i="23"/>
  <c r="K123" i="23"/>
  <c r="M122" i="23"/>
  <c r="L122" i="23"/>
  <c r="K122" i="23"/>
  <c r="M121" i="23"/>
  <c r="L121" i="23"/>
  <c r="K121" i="23"/>
  <c r="M120" i="23"/>
  <c r="L120" i="23"/>
  <c r="K120" i="23"/>
  <c r="M91" i="23"/>
  <c r="L91" i="23"/>
  <c r="K91" i="23"/>
  <c r="M119" i="23"/>
  <c r="L119" i="23"/>
  <c r="K119" i="23"/>
  <c r="M118" i="23"/>
  <c r="L118" i="23"/>
  <c r="K118" i="23"/>
  <c r="M117" i="23"/>
  <c r="L117" i="23"/>
  <c r="K117" i="23"/>
  <c r="M116" i="23"/>
  <c r="L116" i="23"/>
  <c r="K116" i="23"/>
  <c r="M115" i="23"/>
  <c r="L115" i="23"/>
  <c r="K115" i="23"/>
  <c r="M114" i="23"/>
  <c r="L114" i="23"/>
  <c r="K114" i="23"/>
  <c r="M113" i="23"/>
  <c r="L113" i="23"/>
  <c r="K113" i="23"/>
  <c r="M112" i="23"/>
  <c r="L112" i="23"/>
  <c r="K112" i="23"/>
  <c r="M111" i="23"/>
  <c r="L111" i="23"/>
  <c r="K111" i="23"/>
  <c r="M110" i="23"/>
  <c r="L110" i="23"/>
  <c r="K110" i="23"/>
  <c r="M109" i="23"/>
  <c r="L109" i="23"/>
  <c r="K109" i="23"/>
  <c r="M108" i="23"/>
  <c r="L108" i="23"/>
  <c r="K108" i="23"/>
  <c r="M107" i="23"/>
  <c r="L107" i="23"/>
  <c r="K107" i="23"/>
  <c r="M106" i="23"/>
  <c r="L106" i="23"/>
  <c r="K106" i="23"/>
  <c r="M105" i="23"/>
  <c r="L105" i="23"/>
  <c r="K105" i="23"/>
  <c r="M104" i="23"/>
  <c r="L104" i="23"/>
  <c r="K104" i="23"/>
  <c r="M103" i="23"/>
  <c r="L103" i="23"/>
  <c r="K103" i="23"/>
  <c r="M102" i="23"/>
  <c r="L102" i="23"/>
  <c r="K102" i="23"/>
  <c r="M101" i="23"/>
  <c r="L101" i="23"/>
  <c r="K101" i="23"/>
  <c r="M100" i="23"/>
  <c r="L100" i="23"/>
  <c r="K100" i="23"/>
  <c r="M99" i="23"/>
  <c r="L99" i="23"/>
  <c r="K99" i="23"/>
  <c r="M98" i="23"/>
  <c r="L98" i="23"/>
  <c r="K98" i="23"/>
  <c r="M97" i="23"/>
  <c r="L97" i="23"/>
  <c r="K97" i="23"/>
  <c r="M96" i="23"/>
  <c r="L96" i="23"/>
  <c r="K96" i="23"/>
  <c r="Y111" i="16" l="1"/>
  <c r="I94" i="23"/>
  <c r="P45" i="53" l="1"/>
  <c r="P46" i="53"/>
  <c r="P47" i="53"/>
  <c r="P48" i="53"/>
  <c r="P49" i="53"/>
  <c r="P50" i="53"/>
  <c r="P51" i="53"/>
  <c r="P52" i="53"/>
  <c r="P53" i="53"/>
  <c r="P54" i="53"/>
  <c r="P55" i="53"/>
  <c r="P56" i="53"/>
  <c r="P57" i="53"/>
  <c r="P58" i="53"/>
  <c r="P59" i="53"/>
  <c r="P60" i="53"/>
  <c r="P61" i="53"/>
  <c r="P62" i="53"/>
  <c r="P63" i="53"/>
  <c r="P64" i="53"/>
  <c r="P65" i="53"/>
  <c r="P66" i="53"/>
  <c r="P67" i="53"/>
  <c r="P68" i="53"/>
  <c r="P69" i="53"/>
  <c r="P70" i="53"/>
  <c r="P71" i="53"/>
  <c r="P72" i="53"/>
  <c r="P73" i="53"/>
  <c r="P74" i="53"/>
  <c r="P75" i="53"/>
  <c r="P76" i="53"/>
  <c r="P77" i="53"/>
  <c r="P78" i="53"/>
  <c r="P79" i="53"/>
  <c r="P80" i="53"/>
  <c r="P81" i="53"/>
  <c r="P82" i="53"/>
  <c r="P83" i="53"/>
  <c r="P84" i="53"/>
  <c r="P85" i="53"/>
  <c r="P86" i="53"/>
  <c r="P87" i="53"/>
  <c r="P88" i="53"/>
  <c r="P89" i="53"/>
  <c r="P90" i="53"/>
  <c r="P91" i="53"/>
  <c r="P92" i="53"/>
  <c r="P93" i="53"/>
  <c r="P94" i="53"/>
  <c r="P95" i="53"/>
  <c r="P96" i="53"/>
  <c r="P97" i="53"/>
  <c r="P98" i="53"/>
  <c r="P99" i="53"/>
  <c r="P100" i="53"/>
  <c r="P101" i="53"/>
  <c r="P102" i="53"/>
  <c r="P103" i="53"/>
  <c r="P104" i="53"/>
  <c r="P105" i="53"/>
  <c r="P106" i="53"/>
  <c r="P107" i="53"/>
  <c r="P108" i="53"/>
  <c r="P109" i="53"/>
  <c r="P110" i="53"/>
  <c r="P111" i="53"/>
  <c r="P112" i="53"/>
  <c r="P113" i="53"/>
  <c r="P114" i="53"/>
  <c r="P4" i="53"/>
  <c r="P5" i="53"/>
  <c r="P6" i="53"/>
  <c r="P7" i="53"/>
  <c r="P8" i="53"/>
  <c r="P9" i="53"/>
  <c r="P10" i="53"/>
  <c r="P11" i="53"/>
  <c r="P12" i="53"/>
  <c r="P13" i="53"/>
  <c r="P14" i="53"/>
  <c r="P15" i="53"/>
  <c r="P16" i="53"/>
  <c r="P17" i="53"/>
  <c r="P18" i="53"/>
  <c r="P19" i="53"/>
  <c r="P20" i="53"/>
  <c r="P21" i="53"/>
  <c r="P22" i="53"/>
  <c r="P23" i="53"/>
  <c r="P24" i="53"/>
  <c r="P25" i="53"/>
  <c r="P26" i="53"/>
  <c r="P27" i="53"/>
  <c r="P28" i="53"/>
  <c r="P29" i="53"/>
  <c r="P30" i="53"/>
  <c r="P31" i="53"/>
  <c r="P32" i="53"/>
  <c r="P33" i="53"/>
  <c r="P34" i="53"/>
  <c r="P35" i="53"/>
  <c r="P36" i="53"/>
  <c r="P37" i="53"/>
  <c r="P38" i="53"/>
  <c r="P39" i="53"/>
  <c r="P40" i="53"/>
  <c r="P44" i="53"/>
  <c r="P133" i="53"/>
  <c r="P132" i="53"/>
  <c r="P131" i="53"/>
  <c r="P129" i="53"/>
  <c r="P130" i="53"/>
  <c r="P125" i="53"/>
  <c r="P126" i="53"/>
  <c r="P127" i="53"/>
  <c r="P128" i="53"/>
  <c r="P123" i="53"/>
  <c r="P124" i="53"/>
  <c r="P122" i="53"/>
  <c r="Z78" i="44"/>
  <c r="O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6" i="7"/>
  <c r="AD62" i="16"/>
  <c r="AD110" i="16"/>
  <c r="AD109" i="16"/>
  <c r="AD108" i="16"/>
  <c r="AD107" i="16"/>
  <c r="AD106" i="16"/>
  <c r="AD105" i="16"/>
  <c r="AD104" i="16"/>
  <c r="AD103" i="16"/>
  <c r="AD102" i="16"/>
  <c r="AD101" i="16"/>
  <c r="AD100" i="16"/>
  <c r="AD99" i="16"/>
  <c r="AD98" i="16"/>
  <c r="AC97" i="16"/>
  <c r="AD97" i="16" s="1"/>
  <c r="AD96" i="16"/>
  <c r="AD95" i="16"/>
  <c r="AD94" i="16"/>
  <c r="AD93" i="16"/>
  <c r="AD92" i="16"/>
  <c r="AD91" i="16"/>
  <c r="AD90" i="16"/>
  <c r="AD89" i="16"/>
  <c r="AD88" i="16"/>
  <c r="AD87" i="16"/>
  <c r="AD86" i="16"/>
  <c r="AD85" i="16"/>
  <c r="AD84" i="16"/>
  <c r="AC83" i="16"/>
  <c r="AD83" i="16" s="1"/>
  <c r="AD82" i="16"/>
  <c r="AC81" i="16"/>
  <c r="AD81" i="16" s="1"/>
  <c r="AD80" i="16"/>
  <c r="AD79" i="16"/>
  <c r="AC78" i="16"/>
  <c r="AD78" i="16" s="1"/>
  <c r="AD77" i="16"/>
  <c r="AD76" i="16"/>
  <c r="AD75" i="16"/>
  <c r="AD74" i="16"/>
  <c r="AD73" i="16"/>
  <c r="AD72" i="16"/>
  <c r="AD71" i="16"/>
  <c r="AC70" i="16"/>
  <c r="AD70" i="16" s="1"/>
  <c r="AD69" i="16"/>
  <c r="AD68" i="16"/>
  <c r="AD67" i="16"/>
  <c r="AD66" i="16"/>
  <c r="AD65" i="16"/>
  <c r="AD64" i="16"/>
  <c r="AD63" i="16"/>
  <c r="AD61" i="16"/>
  <c r="AD60" i="16"/>
  <c r="AD59" i="16"/>
  <c r="AC58" i="16"/>
  <c r="AD58" i="16" s="1"/>
  <c r="AC57" i="16"/>
  <c r="AD57" i="16" s="1"/>
  <c r="AC56" i="16"/>
  <c r="AD56" i="16" s="1"/>
  <c r="AD55" i="16"/>
  <c r="AD54" i="16"/>
  <c r="AD53" i="16"/>
  <c r="AD52" i="16"/>
  <c r="AD51" i="16"/>
  <c r="AD50" i="16"/>
  <c r="AC49" i="16"/>
  <c r="AD49" i="16" s="1"/>
  <c r="AD48" i="16"/>
  <c r="AD47" i="16"/>
  <c r="AC46" i="16"/>
  <c r="AD46" i="16" s="1"/>
  <c r="AD45" i="16"/>
  <c r="AD44" i="16"/>
  <c r="AD43" i="16"/>
  <c r="AD42" i="16"/>
  <c r="AD41" i="16"/>
  <c r="AD40" i="16"/>
  <c r="AD39" i="16"/>
  <c r="AD38" i="16"/>
  <c r="AD37" i="16"/>
  <c r="AD36" i="16"/>
  <c r="AD35" i="16"/>
  <c r="AC34" i="16"/>
  <c r="AD34" i="16" s="1"/>
  <c r="AD33" i="16"/>
  <c r="AD32" i="16"/>
  <c r="AC31" i="16"/>
  <c r="AD31" i="16" s="1"/>
  <c r="AC30" i="16"/>
  <c r="AD30" i="16" s="1"/>
  <c r="AD29" i="16"/>
  <c r="AD28" i="16"/>
  <c r="AD27" i="16"/>
  <c r="AD26" i="16"/>
  <c r="AC25" i="16"/>
  <c r="AD25" i="16" s="1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C8" i="16"/>
  <c r="AD8" i="16" s="1"/>
  <c r="AD7" i="16"/>
  <c r="AD6" i="16"/>
  <c r="AD5" i="16"/>
  <c r="AD4" i="16"/>
  <c r="AD3" i="16"/>
  <c r="AC2" i="16"/>
  <c r="AD2" i="16" s="1"/>
  <c r="AB111" i="16" l="1"/>
  <c r="AA111" i="16"/>
  <c r="W4" i="16"/>
  <c r="X4" i="16"/>
  <c r="W6" i="16"/>
  <c r="X6" i="16"/>
  <c r="W9" i="16"/>
  <c r="X9" i="16"/>
  <c r="W10" i="16"/>
  <c r="X10" i="16"/>
  <c r="W12" i="16"/>
  <c r="X12" i="16"/>
  <c r="W13" i="16"/>
  <c r="X13" i="16"/>
  <c r="W14" i="16"/>
  <c r="X14" i="16"/>
  <c r="W15" i="16"/>
  <c r="X15" i="16"/>
  <c r="W16" i="16"/>
  <c r="X16" i="16"/>
  <c r="W17" i="16"/>
  <c r="X17" i="16"/>
  <c r="W19" i="16"/>
  <c r="X19" i="16"/>
  <c r="W20" i="16"/>
  <c r="X20" i="16"/>
  <c r="W21" i="16"/>
  <c r="X21" i="16"/>
  <c r="W23" i="16"/>
  <c r="X23" i="16"/>
  <c r="W26" i="16"/>
  <c r="X26" i="16"/>
  <c r="W27" i="16"/>
  <c r="X27" i="16"/>
  <c r="W28" i="16"/>
  <c r="X28" i="16"/>
  <c r="W29" i="16"/>
  <c r="X29" i="16"/>
  <c r="W32" i="16"/>
  <c r="X32" i="16"/>
  <c r="W33" i="16"/>
  <c r="X33" i="16"/>
  <c r="W35" i="16"/>
  <c r="X35" i="16"/>
  <c r="W36" i="16"/>
  <c r="X36" i="16"/>
  <c r="W37" i="16"/>
  <c r="X37" i="16"/>
  <c r="W42" i="16"/>
  <c r="X42" i="16"/>
  <c r="W44" i="16"/>
  <c r="X44" i="16"/>
  <c r="W45" i="16"/>
  <c r="X45" i="16"/>
  <c r="W47" i="16"/>
  <c r="X47" i="16"/>
  <c r="W50" i="16"/>
  <c r="X50" i="16"/>
  <c r="W51" i="16"/>
  <c r="X51" i="16"/>
  <c r="W52" i="16"/>
  <c r="X52" i="16"/>
  <c r="W54" i="16"/>
  <c r="X54" i="16"/>
  <c r="W55" i="16"/>
  <c r="X55" i="16"/>
  <c r="W59" i="16"/>
  <c r="X59" i="16"/>
  <c r="W60" i="16"/>
  <c r="X60" i="16"/>
  <c r="W61" i="16"/>
  <c r="X61" i="16"/>
  <c r="W62" i="16"/>
  <c r="X62" i="16"/>
  <c r="W63" i="16"/>
  <c r="X63" i="16"/>
  <c r="W64" i="16"/>
  <c r="X64" i="16"/>
  <c r="W66" i="16"/>
  <c r="X66" i="16"/>
  <c r="W68" i="16"/>
  <c r="X68" i="16"/>
  <c r="W69" i="16"/>
  <c r="X69" i="16"/>
  <c r="W72" i="16"/>
  <c r="X72" i="16"/>
  <c r="W73" i="16"/>
  <c r="X73" i="16"/>
  <c r="W75" i="16"/>
  <c r="X75" i="16"/>
  <c r="W76" i="16"/>
  <c r="X76" i="16"/>
  <c r="W77" i="16"/>
  <c r="X77" i="16"/>
  <c r="W79" i="16"/>
  <c r="X79" i="16"/>
  <c r="W80" i="16"/>
  <c r="X80" i="16"/>
  <c r="W82" i="16"/>
  <c r="X82" i="16"/>
  <c r="W84" i="16"/>
  <c r="X84" i="16"/>
  <c r="W85" i="16"/>
  <c r="X85" i="16"/>
  <c r="W86" i="16"/>
  <c r="X86" i="16"/>
  <c r="W89" i="16"/>
  <c r="X89" i="16"/>
  <c r="W91" i="16"/>
  <c r="X91" i="16"/>
  <c r="W92" i="16"/>
  <c r="X92" i="16"/>
  <c r="W93" i="16"/>
  <c r="X93" i="16"/>
  <c r="W94" i="16"/>
  <c r="X94" i="16"/>
  <c r="W96" i="16"/>
  <c r="X96" i="16"/>
  <c r="W98" i="16"/>
  <c r="X98" i="16"/>
  <c r="W99" i="16"/>
  <c r="X99" i="16"/>
  <c r="W100" i="16"/>
  <c r="X100" i="16"/>
  <c r="W101" i="16"/>
  <c r="X101" i="16"/>
  <c r="W102" i="16"/>
  <c r="X102" i="16"/>
  <c r="W103" i="16"/>
  <c r="X103" i="16"/>
  <c r="W104" i="16"/>
  <c r="X104" i="16"/>
  <c r="W105" i="16"/>
  <c r="X105" i="16"/>
  <c r="W106" i="16"/>
  <c r="X106" i="16"/>
  <c r="W107" i="16"/>
  <c r="X107" i="16"/>
  <c r="W108" i="16"/>
  <c r="X108" i="16"/>
  <c r="W109" i="16"/>
  <c r="X109" i="16"/>
  <c r="W110" i="16"/>
  <c r="X110" i="16"/>
  <c r="AJ4" i="47"/>
  <c r="AK4" i="47" s="1"/>
  <c r="AJ5" i="47"/>
  <c r="AK5" i="47" s="1"/>
  <c r="AJ6" i="47"/>
  <c r="AK6" i="47" s="1"/>
  <c r="AJ7" i="47"/>
  <c r="AK7" i="47" s="1"/>
  <c r="AJ8" i="47"/>
  <c r="AK8" i="47" s="1"/>
  <c r="AJ9" i="47"/>
  <c r="AK9" i="47" s="1"/>
  <c r="AJ10" i="47"/>
  <c r="AK10" i="47" s="1"/>
  <c r="AJ11" i="47"/>
  <c r="AK11" i="47" s="1"/>
  <c r="AJ12" i="47"/>
  <c r="AK12" i="47" s="1"/>
  <c r="AJ13" i="47"/>
  <c r="AK13" i="47" s="1"/>
  <c r="AJ14" i="47"/>
  <c r="AK14" i="47" s="1"/>
  <c r="AJ15" i="47"/>
  <c r="AK15" i="47" s="1"/>
  <c r="AJ16" i="47"/>
  <c r="AK16" i="47" s="1"/>
  <c r="AJ17" i="47"/>
  <c r="AK17" i="47" s="1"/>
  <c r="AJ18" i="47"/>
  <c r="AK18" i="47" s="1"/>
  <c r="AJ19" i="47"/>
  <c r="AK19" i="47" s="1"/>
  <c r="AJ20" i="47"/>
  <c r="AK20" i="47" s="1"/>
  <c r="AJ21" i="47"/>
  <c r="AK21" i="47" s="1"/>
  <c r="AJ22" i="47"/>
  <c r="AK22" i="47" s="1"/>
  <c r="AJ23" i="47"/>
  <c r="AK23" i="47" s="1"/>
  <c r="AJ24" i="47"/>
  <c r="AK24" i="47" s="1"/>
  <c r="AJ25" i="47"/>
  <c r="AK25" i="47" s="1"/>
  <c r="AJ26" i="47"/>
  <c r="AK26" i="47" s="1"/>
  <c r="AJ27" i="47"/>
  <c r="AK27" i="47" s="1"/>
  <c r="AJ28" i="47"/>
  <c r="AK28" i="47" s="1"/>
  <c r="AJ29" i="47"/>
  <c r="AK29" i="47" s="1"/>
  <c r="AJ30" i="47"/>
  <c r="AK30" i="47" s="1"/>
  <c r="AJ31" i="47"/>
  <c r="AK31" i="47" s="1"/>
  <c r="AJ32" i="47"/>
  <c r="AK32" i="47" s="1"/>
  <c r="AJ33" i="47"/>
  <c r="AK33" i="47" s="1"/>
  <c r="AJ34" i="47"/>
  <c r="AK34" i="47" s="1"/>
  <c r="AJ35" i="47"/>
  <c r="AK35" i="47" s="1"/>
  <c r="AJ36" i="47"/>
  <c r="AK36" i="47" s="1"/>
  <c r="AJ37" i="47"/>
  <c r="AK37" i="47" s="1"/>
  <c r="AJ38" i="47"/>
  <c r="AK38" i="47" s="1"/>
  <c r="AJ39" i="47"/>
  <c r="AK39" i="47" s="1"/>
  <c r="AJ3" i="47"/>
  <c r="AK3" i="47" s="1"/>
  <c r="AJ2" i="47"/>
  <c r="AK2" i="47" s="1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2" i="16"/>
  <c r="AN9" i="28"/>
  <c r="AN10" i="28"/>
  <c r="AN17" i="28"/>
  <c r="AN34" i="28"/>
  <c r="AN43" i="28"/>
  <c r="AN62" i="28"/>
  <c r="AN63" i="28"/>
  <c r="AN64" i="28"/>
  <c r="AN93" i="28"/>
  <c r="AN94" i="28"/>
  <c r="AN95" i="28"/>
  <c r="AN96" i="28"/>
  <c r="AN97" i="28"/>
  <c r="AN98" i="28"/>
  <c r="AN99" i="28"/>
  <c r="AN100" i="28"/>
  <c r="AN101" i="28"/>
  <c r="AN106" i="28"/>
  <c r="AN108" i="28"/>
  <c r="AN109" i="28"/>
  <c r="AN111" i="28"/>
  <c r="AN112" i="28"/>
  <c r="U108" i="16"/>
  <c r="U109" i="16"/>
  <c r="U110" i="16"/>
  <c r="U3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2" i="16"/>
  <c r="K61" i="23"/>
  <c r="K39" i="23"/>
  <c r="K62" i="23"/>
  <c r="K13" i="23"/>
  <c r="K11" i="23"/>
  <c r="K66" i="23"/>
  <c r="K65" i="23"/>
  <c r="K20" i="23"/>
  <c r="K17" i="23"/>
  <c r="K19" i="23"/>
  <c r="K64" i="23"/>
  <c r="K63" i="23"/>
  <c r="K59" i="23"/>
  <c r="K22" i="23"/>
  <c r="K21" i="23"/>
  <c r="K9" i="23"/>
  <c r="K67" i="23"/>
  <c r="K14" i="23"/>
  <c r="K68" i="23"/>
  <c r="K24" i="23"/>
  <c r="K69" i="23"/>
  <c r="K29" i="23"/>
  <c r="K26" i="23"/>
  <c r="K5" i="23"/>
  <c r="K45" i="23"/>
  <c r="K54" i="23"/>
  <c r="K70" i="23"/>
  <c r="K30" i="23"/>
  <c r="K33" i="23"/>
  <c r="K34" i="23"/>
  <c r="K25" i="23"/>
  <c r="K73" i="23"/>
  <c r="K28" i="23"/>
  <c r="K10" i="23"/>
  <c r="K18" i="23"/>
  <c r="K23" i="23"/>
  <c r="K4" i="23"/>
  <c r="K42" i="23"/>
  <c r="K15" i="23"/>
  <c r="K58" i="23"/>
  <c r="K38" i="23"/>
  <c r="K75" i="23"/>
  <c r="K43" i="23"/>
  <c r="K16" i="23"/>
  <c r="K46" i="23"/>
  <c r="K3" i="23"/>
  <c r="K44" i="23"/>
  <c r="K77" i="23"/>
  <c r="K47" i="23"/>
  <c r="K76" i="23"/>
  <c r="K48" i="23"/>
  <c r="K78" i="23"/>
  <c r="K2" i="23"/>
  <c r="K80" i="23"/>
  <c r="K74" i="23"/>
  <c r="K79" i="23"/>
  <c r="K37" i="23"/>
  <c r="K81" i="23"/>
  <c r="K35" i="23"/>
  <c r="K82" i="23"/>
  <c r="K49" i="23"/>
  <c r="K50" i="23"/>
  <c r="K71" i="23"/>
  <c r="K72" i="23"/>
  <c r="K12" i="23"/>
  <c r="K7" i="23"/>
  <c r="K8" i="23"/>
  <c r="K85" i="23"/>
  <c r="K6" i="23"/>
  <c r="K52" i="23"/>
  <c r="K87" i="23"/>
  <c r="K41" i="23"/>
  <c r="K88" i="23"/>
  <c r="K86" i="23"/>
  <c r="K53" i="23"/>
  <c r="K89" i="23"/>
  <c r="K27" i="23"/>
  <c r="K90" i="23"/>
  <c r="K51" i="23"/>
  <c r="K83" i="23"/>
  <c r="K31" i="23"/>
  <c r="K84" i="23"/>
  <c r="K32" i="23"/>
  <c r="K40" i="23"/>
  <c r="K36" i="23"/>
  <c r="K56" i="23"/>
  <c r="K55" i="23"/>
  <c r="K57" i="23"/>
  <c r="K60" i="23"/>
  <c r="AL112" i="28"/>
  <c r="AL111" i="28"/>
  <c r="AL110" i="28"/>
  <c r="AL109" i="28"/>
  <c r="AL108" i="28"/>
  <c r="AL107" i="28"/>
  <c r="AL106" i="28"/>
  <c r="AL105" i="28"/>
  <c r="AL104" i="28"/>
  <c r="AL103" i="28"/>
  <c r="AL102" i="28"/>
  <c r="AL101" i="28"/>
  <c r="AL100" i="28"/>
  <c r="AL99" i="28"/>
  <c r="AL98" i="28"/>
  <c r="AL97" i="28"/>
  <c r="AL96" i="28"/>
  <c r="AL95" i="28"/>
  <c r="AL94" i="28"/>
  <c r="AL93" i="28"/>
  <c r="AL92" i="28"/>
  <c r="AL91" i="28"/>
  <c r="AL90" i="28"/>
  <c r="AL89" i="28"/>
  <c r="AL88" i="28"/>
  <c r="AL87" i="28"/>
  <c r="AL86" i="28"/>
  <c r="AL85" i="28"/>
  <c r="AL84" i="28"/>
  <c r="AL83" i="28"/>
  <c r="AL82" i="28"/>
  <c r="AL81" i="28"/>
  <c r="AL80" i="28"/>
  <c r="AL79" i="28"/>
  <c r="AL78" i="28"/>
  <c r="AL77" i="28"/>
  <c r="AL76" i="28"/>
  <c r="AL75" i="28"/>
  <c r="AL74" i="28"/>
  <c r="AL73" i="28"/>
  <c r="AL72" i="28"/>
  <c r="AL71" i="28"/>
  <c r="AL70" i="28"/>
  <c r="AL69" i="28"/>
  <c r="AL68" i="28"/>
  <c r="AL67" i="28"/>
  <c r="AL66" i="28"/>
  <c r="AL65" i="28"/>
  <c r="AL64" i="28"/>
  <c r="AL63" i="28"/>
  <c r="AL62" i="28"/>
  <c r="AL61" i="28"/>
  <c r="AL60" i="28"/>
  <c r="AL59" i="28"/>
  <c r="AL58" i="28"/>
  <c r="AL57" i="28"/>
  <c r="AL56" i="28"/>
  <c r="AL55" i="28"/>
  <c r="AL54" i="28"/>
  <c r="AL53" i="28"/>
  <c r="AL52" i="28"/>
  <c r="AL51" i="28"/>
  <c r="AL50" i="28"/>
  <c r="AL49" i="28"/>
  <c r="AL48" i="28"/>
  <c r="AL47" i="28"/>
  <c r="AL46" i="28"/>
  <c r="AL45" i="28"/>
  <c r="AL44" i="28"/>
  <c r="AL43" i="28"/>
  <c r="AL42" i="28"/>
  <c r="AL41" i="28"/>
  <c r="AL40" i="28"/>
  <c r="AL39" i="28"/>
  <c r="AL38" i="28"/>
  <c r="AL37" i="28"/>
  <c r="AL36" i="28"/>
  <c r="AL35" i="28"/>
  <c r="AL34" i="28"/>
  <c r="AL33" i="28"/>
  <c r="AL32" i="28"/>
  <c r="AL31" i="28"/>
  <c r="AL30" i="28"/>
  <c r="AL29" i="28"/>
  <c r="AL28" i="28"/>
  <c r="AL27" i="28"/>
  <c r="AL26" i="28"/>
  <c r="AL25" i="28"/>
  <c r="AL24" i="28"/>
  <c r="AL23" i="28"/>
  <c r="AL22" i="28"/>
  <c r="AL21" i="28"/>
  <c r="AL20" i="28"/>
  <c r="AL19" i="28"/>
  <c r="AL18" i="28"/>
  <c r="AL17" i="28"/>
  <c r="AL16" i="28"/>
  <c r="AL15" i="28"/>
  <c r="AL14" i="28"/>
  <c r="AL13" i="28"/>
  <c r="AL12" i="28"/>
  <c r="AL11" i="28"/>
  <c r="AL10" i="28"/>
  <c r="AL9" i="28"/>
  <c r="AL8" i="28"/>
  <c r="AL7" i="28"/>
  <c r="AL6" i="28"/>
  <c r="AL5" i="28"/>
  <c r="AL4" i="28"/>
  <c r="AL3" i="28"/>
  <c r="AI113" i="28"/>
  <c r="AH113" i="28"/>
  <c r="AG113" i="28"/>
  <c r="AF113" i="28"/>
  <c r="AE113" i="28"/>
  <c r="AD113" i="28"/>
  <c r="AC113" i="28"/>
  <c r="AB113" i="28"/>
  <c r="AA113" i="28"/>
  <c r="Z113" i="28"/>
  <c r="Y113" i="28"/>
  <c r="X113" i="28"/>
  <c r="W113" i="28"/>
  <c r="V113" i="28"/>
  <c r="U113" i="28"/>
  <c r="T113" i="28"/>
  <c r="S113" i="28"/>
  <c r="R113" i="28"/>
  <c r="Q113" i="28"/>
  <c r="P113" i="28"/>
  <c r="O113" i="28"/>
  <c r="N113" i="28"/>
  <c r="M113" i="28"/>
  <c r="L113" i="28"/>
  <c r="K113" i="28"/>
  <c r="J113" i="28"/>
  <c r="I113" i="28"/>
  <c r="H113" i="28"/>
  <c r="G113" i="28"/>
  <c r="F113" i="28"/>
  <c r="AJ112" i="28"/>
  <c r="V106" i="16" s="1"/>
  <c r="AJ111" i="28"/>
  <c r="V91" i="16" s="1"/>
  <c r="AJ110" i="28"/>
  <c r="V75" i="16" s="1"/>
  <c r="AJ109" i="28"/>
  <c r="V110" i="16" s="1"/>
  <c r="AJ108" i="28"/>
  <c r="V107" i="16" s="1"/>
  <c r="AJ107" i="28"/>
  <c r="V6" i="16" s="1"/>
  <c r="AJ106" i="28"/>
  <c r="AJ105" i="28"/>
  <c r="V86" i="16" s="1"/>
  <c r="AJ104" i="28"/>
  <c r="V85" i="16" s="1"/>
  <c r="AJ103" i="28"/>
  <c r="V37" i="16" s="1"/>
  <c r="AJ102" i="28"/>
  <c r="V52" i="16" s="1"/>
  <c r="AJ101" i="28"/>
  <c r="V103" i="16" s="1"/>
  <c r="AJ100" i="28"/>
  <c r="V105" i="16" s="1"/>
  <c r="AJ99" i="28"/>
  <c r="V104" i="16" s="1"/>
  <c r="AJ98" i="28"/>
  <c r="V102" i="16" s="1"/>
  <c r="AJ97" i="28"/>
  <c r="V101" i="16" s="1"/>
  <c r="AJ96" i="28"/>
  <c r="V100" i="16" s="1"/>
  <c r="AJ95" i="28"/>
  <c r="V99" i="16" s="1"/>
  <c r="AJ94" i="28"/>
  <c r="V98" i="16" s="1"/>
  <c r="AJ93" i="28"/>
  <c r="V93" i="16" s="1"/>
  <c r="AJ92" i="28"/>
  <c r="V80" i="16" s="1"/>
  <c r="AJ91" i="28"/>
  <c r="V78" i="16" s="1"/>
  <c r="AJ90" i="28"/>
  <c r="V77" i="16" s="1"/>
  <c r="AJ89" i="28"/>
  <c r="V15" i="16" s="1"/>
  <c r="AJ88" i="28"/>
  <c r="V28" i="16" s="1"/>
  <c r="AJ87" i="28"/>
  <c r="V45" i="16" s="1"/>
  <c r="AJ86" i="28"/>
  <c r="V14" i="16" s="1"/>
  <c r="AJ85" i="28"/>
  <c r="V69" i="16" s="1"/>
  <c r="AJ84" i="28"/>
  <c r="V89" i="16" s="1"/>
  <c r="AJ83" i="28"/>
  <c r="V66" i="16" s="1"/>
  <c r="AJ82" i="28"/>
  <c r="V17" i="16" s="1"/>
  <c r="AJ81" i="28"/>
  <c r="V56" i="16" s="1"/>
  <c r="AJ80" i="28"/>
  <c r="V73" i="16" s="1"/>
  <c r="AJ79" i="28"/>
  <c r="V27" i="16" s="1"/>
  <c r="AJ78" i="28"/>
  <c r="V33" i="16" s="1"/>
  <c r="AJ77" i="28"/>
  <c r="V9" i="16" s="1"/>
  <c r="AJ76" i="28"/>
  <c r="V68" i="16" s="1"/>
  <c r="AJ75" i="28"/>
  <c r="V51" i="16" s="1"/>
  <c r="AJ74" i="28"/>
  <c r="V20" i="16" s="1"/>
  <c r="AJ73" i="28"/>
  <c r="V29" i="16" s="1"/>
  <c r="AJ72" i="28"/>
  <c r="V60" i="16" s="1"/>
  <c r="AJ71" i="28"/>
  <c r="V70" i="16" s="1"/>
  <c r="AJ70" i="28"/>
  <c r="V16" i="16" s="1"/>
  <c r="AJ69" i="28"/>
  <c r="V54" i="16" s="1"/>
  <c r="AJ68" i="28"/>
  <c r="V2" i="16" s="1"/>
  <c r="AJ67" i="28"/>
  <c r="V26" i="16" s="1"/>
  <c r="AJ66" i="28"/>
  <c r="V46" i="16" s="1"/>
  <c r="AJ65" i="28"/>
  <c r="V44" i="16" s="1"/>
  <c r="AJ64" i="28"/>
  <c r="V109" i="16" s="1"/>
  <c r="AJ63" i="28"/>
  <c r="V97" i="16" s="1"/>
  <c r="AJ62" i="28"/>
  <c r="V96" i="16" s="1"/>
  <c r="AJ61" i="28"/>
  <c r="V55" i="16" s="1"/>
  <c r="AJ60" i="28"/>
  <c r="V34" i="16" s="1"/>
  <c r="AJ59" i="28"/>
  <c r="V49" i="16" s="1"/>
  <c r="AJ58" i="28"/>
  <c r="V62" i="16" s="1"/>
  <c r="AJ57" i="28"/>
  <c r="V42" i="16" s="1"/>
  <c r="AJ56" i="28"/>
  <c r="V84" i="16" s="1"/>
  <c r="AJ55" i="28"/>
  <c r="V11" i="16" s="1"/>
  <c r="AJ54" i="28"/>
  <c r="V87" i="16" s="1"/>
  <c r="AJ53" i="28"/>
  <c r="V24" i="16" s="1"/>
  <c r="AJ52" i="28"/>
  <c r="V8" i="16" s="1"/>
  <c r="AJ51" i="28"/>
  <c r="V48" i="16" s="1"/>
  <c r="AJ50" i="28"/>
  <c r="V50" i="16" s="1"/>
  <c r="AJ49" i="28"/>
  <c r="V61" i="16" s="1"/>
  <c r="AJ48" i="28"/>
  <c r="V81" i="16" s="1"/>
  <c r="AJ47" i="28"/>
  <c r="V57" i="16" s="1"/>
  <c r="AJ46" i="28"/>
  <c r="V5" i="16" s="1"/>
  <c r="AJ45" i="28"/>
  <c r="V83" i="16" s="1"/>
  <c r="AJ44" i="28"/>
  <c r="V31" i="16" s="1"/>
  <c r="AJ43" i="28"/>
  <c r="V90" i="16" s="1"/>
  <c r="AJ42" i="28"/>
  <c r="V88" i="16" s="1"/>
  <c r="AJ41" i="28"/>
  <c r="V65" i="16" s="1"/>
  <c r="AJ40" i="28"/>
  <c r="V39" i="16" s="1"/>
  <c r="AJ39" i="28"/>
  <c r="V3" i="16" s="1"/>
  <c r="AJ38" i="28"/>
  <c r="V41" i="16" s="1"/>
  <c r="AJ37" i="28"/>
  <c r="V22" i="16" s="1"/>
  <c r="AJ36" i="28"/>
  <c r="V53" i="16" s="1"/>
  <c r="AJ35" i="28"/>
  <c r="V19" i="16" s="1"/>
  <c r="AJ34" i="28"/>
  <c r="V95" i="16" s="1"/>
  <c r="AJ33" i="28"/>
  <c r="V67" i="16" s="1"/>
  <c r="AJ32" i="28"/>
  <c r="V74" i="16" s="1"/>
  <c r="AJ31" i="28"/>
  <c r="V18" i="16" s="1"/>
  <c r="AJ30" i="28"/>
  <c r="V43" i="16" s="1"/>
  <c r="AJ29" i="28"/>
  <c r="V40" i="16" s="1"/>
  <c r="AJ28" i="28"/>
  <c r="V38" i="16" s="1"/>
  <c r="AJ27" i="28"/>
  <c r="V71" i="16" s="1"/>
  <c r="AJ26" i="28"/>
  <c r="V30" i="16" s="1"/>
  <c r="AJ25" i="28"/>
  <c r="V25" i="16" s="1"/>
  <c r="AJ24" i="28"/>
  <c r="V58" i="16" s="1"/>
  <c r="AJ23" i="28"/>
  <c r="V7" i="16" s="1"/>
  <c r="AJ22" i="28"/>
  <c r="V21" i="16" s="1"/>
  <c r="AJ21" i="28"/>
  <c r="V59" i="16" s="1"/>
  <c r="AJ20" i="28"/>
  <c r="V79" i="16" s="1"/>
  <c r="AJ19" i="28"/>
  <c r="V35" i="16" s="1"/>
  <c r="AJ18" i="28"/>
  <c r="V10" i="16" s="1"/>
  <c r="AJ17" i="28"/>
  <c r="V108" i="16" s="1"/>
  <c r="AJ16" i="28"/>
  <c r="V36" i="16" s="1"/>
  <c r="AJ15" i="28"/>
  <c r="V4" i="16" s="1"/>
  <c r="AJ14" i="28"/>
  <c r="V32" i="16" s="1"/>
  <c r="AJ13" i="28"/>
  <c r="V23" i="16" s="1"/>
  <c r="AJ12" i="28"/>
  <c r="V13" i="16" s="1"/>
  <c r="AJ11" i="28"/>
  <c r="V12" i="16" s="1"/>
  <c r="AJ10" i="28"/>
  <c r="V94" i="16" s="1"/>
  <c r="AJ9" i="28"/>
  <c r="V92" i="16" s="1"/>
  <c r="AJ8" i="28"/>
  <c r="V82" i="16" s="1"/>
  <c r="AJ7" i="28"/>
  <c r="V76" i="16" s="1"/>
  <c r="AJ6" i="28"/>
  <c r="V63" i="16" s="1"/>
  <c r="AJ5" i="28"/>
  <c r="V47" i="16" s="1"/>
  <c r="AJ4" i="28"/>
  <c r="V72" i="16" s="1"/>
  <c r="AJ3" i="28"/>
  <c r="V64" i="16" s="1"/>
  <c r="D40" i="47"/>
  <c r="E40" i="47"/>
  <c r="F40" i="47"/>
  <c r="G40" i="47"/>
  <c r="H40" i="47"/>
  <c r="I40" i="47"/>
  <c r="J40" i="47"/>
  <c r="K40" i="47"/>
  <c r="L40" i="47"/>
  <c r="M40" i="47"/>
  <c r="N40" i="47"/>
  <c r="O40" i="47"/>
  <c r="P40" i="47"/>
  <c r="Q40" i="47"/>
  <c r="R40" i="47"/>
  <c r="S40" i="47"/>
  <c r="T40" i="47"/>
  <c r="U40" i="47"/>
  <c r="V40" i="47"/>
  <c r="W40" i="47"/>
  <c r="Y40" i="47"/>
  <c r="Z40" i="47"/>
  <c r="AA40" i="47"/>
  <c r="AB40" i="47"/>
  <c r="AD40" i="47"/>
  <c r="AE40" i="47"/>
  <c r="AG40" i="47"/>
  <c r="AI39" i="47"/>
  <c r="W56" i="16" s="1"/>
  <c r="AH39" i="47"/>
  <c r="X56" i="16" s="1"/>
  <c r="AI38" i="47"/>
  <c r="W49" i="16" s="1"/>
  <c r="AH38" i="47"/>
  <c r="X49" i="16" s="1"/>
  <c r="X37" i="47"/>
  <c r="AH37" i="47" s="1"/>
  <c r="X87" i="16" s="1"/>
  <c r="AI36" i="47"/>
  <c r="W83" i="16" s="1"/>
  <c r="AH36" i="47"/>
  <c r="X83" i="16" s="1"/>
  <c r="AI35" i="47"/>
  <c r="W11" i="16" s="1"/>
  <c r="AH35" i="47"/>
  <c r="X11" i="16" s="1"/>
  <c r="AI34" i="47"/>
  <c r="W57" i="16" s="1"/>
  <c r="AH34" i="47"/>
  <c r="X57" i="16" s="1"/>
  <c r="AI33" i="47"/>
  <c r="W34" i="16" s="1"/>
  <c r="AH33" i="47"/>
  <c r="X34" i="16" s="1"/>
  <c r="AI32" i="47"/>
  <c r="W81" i="16" s="1"/>
  <c r="AH32" i="47"/>
  <c r="X81" i="16" s="1"/>
  <c r="AI31" i="47"/>
  <c r="W24" i="16" s="1"/>
  <c r="AH31" i="47"/>
  <c r="X24" i="16" s="1"/>
  <c r="AI30" i="47"/>
  <c r="W48" i="16" s="1"/>
  <c r="AH30" i="47"/>
  <c r="X48" i="16" s="1"/>
  <c r="AI29" i="47"/>
  <c r="W8" i="16" s="1"/>
  <c r="AH29" i="47"/>
  <c r="X8" i="16" s="1"/>
  <c r="AI28" i="47"/>
  <c r="W5" i="16" s="1"/>
  <c r="AH28" i="47"/>
  <c r="X5" i="16" s="1"/>
  <c r="AI27" i="47"/>
  <c r="W3" i="16" s="1"/>
  <c r="AH27" i="47"/>
  <c r="X3" i="16" s="1"/>
  <c r="AI26" i="47"/>
  <c r="W2" i="16" s="1"/>
  <c r="AH26" i="47"/>
  <c r="X2" i="16" s="1"/>
  <c r="AI25" i="47"/>
  <c r="W97" i="16" s="1"/>
  <c r="AH25" i="47"/>
  <c r="X97" i="16" s="1"/>
  <c r="AI24" i="47"/>
  <c r="W31" i="16" s="1"/>
  <c r="AH24" i="47"/>
  <c r="X31" i="16" s="1"/>
  <c r="AI23" i="47"/>
  <c r="W78" i="16" s="1"/>
  <c r="AH23" i="47"/>
  <c r="X78" i="16" s="1"/>
  <c r="AI22" i="47"/>
  <c r="W90" i="16" s="1"/>
  <c r="AH22" i="47"/>
  <c r="X90" i="16" s="1"/>
  <c r="AI21" i="47"/>
  <c r="W88" i="16" s="1"/>
  <c r="AH21" i="47"/>
  <c r="X88" i="16" s="1"/>
  <c r="AI20" i="47"/>
  <c r="W39" i="16" s="1"/>
  <c r="AH20" i="47"/>
  <c r="X39" i="16" s="1"/>
  <c r="AI19" i="47"/>
  <c r="W65" i="16" s="1"/>
  <c r="AH19" i="47"/>
  <c r="X65" i="16" s="1"/>
  <c r="AI18" i="47"/>
  <c r="W22" i="16" s="1"/>
  <c r="AH18" i="47"/>
  <c r="X22" i="16" s="1"/>
  <c r="AI17" i="47"/>
  <c r="W41" i="16" s="1"/>
  <c r="AH17" i="47"/>
  <c r="X41" i="16" s="1"/>
  <c r="AC16" i="47"/>
  <c r="AC40" i="47" s="1"/>
  <c r="AI15" i="47"/>
  <c r="W74" i="16" s="1"/>
  <c r="AH15" i="47"/>
  <c r="X74" i="16" s="1"/>
  <c r="AI14" i="47"/>
  <c r="W43" i="16" s="1"/>
  <c r="AH14" i="47"/>
  <c r="X43" i="16" s="1"/>
  <c r="AI13" i="47"/>
  <c r="W67" i="16" s="1"/>
  <c r="AH13" i="47"/>
  <c r="X67" i="16" s="1"/>
  <c r="AF12" i="47"/>
  <c r="AI12" i="47" s="1"/>
  <c r="W18" i="16" s="1"/>
  <c r="AI11" i="47"/>
  <c r="W40" i="16" s="1"/>
  <c r="AH11" i="47"/>
  <c r="X40" i="16" s="1"/>
  <c r="AI10" i="47"/>
  <c r="W95" i="16" s="1"/>
  <c r="AH10" i="47"/>
  <c r="X95" i="16" s="1"/>
  <c r="AI9" i="47"/>
  <c r="W70" i="16" s="1"/>
  <c r="AH9" i="47"/>
  <c r="X70" i="16" s="1"/>
  <c r="AI8" i="47"/>
  <c r="W46" i="16" s="1"/>
  <c r="AH8" i="47"/>
  <c r="X46" i="16" s="1"/>
  <c r="AI7" i="47"/>
  <c r="W30" i="16" s="1"/>
  <c r="AH7" i="47"/>
  <c r="X30" i="16" s="1"/>
  <c r="AI6" i="47"/>
  <c r="W25" i="16" s="1"/>
  <c r="AH6" i="47"/>
  <c r="X25" i="16" s="1"/>
  <c r="AI5" i="47"/>
  <c r="W71" i="16" s="1"/>
  <c r="AH5" i="47"/>
  <c r="X71" i="16" s="1"/>
  <c r="AI4" i="47"/>
  <c r="W38" i="16" s="1"/>
  <c r="AH4" i="47"/>
  <c r="X38" i="16" s="1"/>
  <c r="AI3" i="47"/>
  <c r="W58" i="16" s="1"/>
  <c r="AH3" i="47"/>
  <c r="X58" i="16" s="1"/>
  <c r="AI2" i="47"/>
  <c r="W7" i="16" s="1"/>
  <c r="AH2" i="47"/>
  <c r="X7" i="16" s="1"/>
  <c r="AG73" i="41"/>
  <c r="AF73" i="41"/>
  <c r="AE73" i="41"/>
  <c r="AD73" i="41"/>
  <c r="AC73" i="41"/>
  <c r="AB73" i="41"/>
  <c r="AA73" i="41"/>
  <c r="Z73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AG71" i="41"/>
  <c r="AF71" i="41"/>
  <c r="AE71" i="41"/>
  <c r="AD71" i="41"/>
  <c r="AC71" i="41"/>
  <c r="AB71" i="41"/>
  <c r="AA71" i="41"/>
  <c r="Z71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AG68" i="41"/>
  <c r="AF68" i="41"/>
  <c r="AE68" i="41"/>
  <c r="AD68" i="41"/>
  <c r="AC68" i="41"/>
  <c r="AC72" i="41" s="1"/>
  <c r="AB68" i="41"/>
  <c r="AB72" i="41" s="1"/>
  <c r="AA68" i="41"/>
  <c r="Z68" i="41"/>
  <c r="Y68" i="41"/>
  <c r="W68" i="41"/>
  <c r="W72" i="41" s="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AI67" i="41"/>
  <c r="AH67" i="41"/>
  <c r="AI66" i="41"/>
  <c r="AH66" i="41"/>
  <c r="X65" i="41"/>
  <c r="AI65" i="41" s="1"/>
  <c r="AI64" i="41"/>
  <c r="AH64" i="41"/>
  <c r="AI63" i="41"/>
  <c r="AH63" i="41"/>
  <c r="AI62" i="41"/>
  <c r="AH62" i="41"/>
  <c r="AI61" i="41"/>
  <c r="AH61" i="41"/>
  <c r="AI60" i="41"/>
  <c r="AH60" i="41"/>
  <c r="AI59" i="41"/>
  <c r="AH59" i="41"/>
  <c r="AI58" i="41"/>
  <c r="AH58" i="41"/>
  <c r="AI57" i="41"/>
  <c r="AH57" i="41"/>
  <c r="AI56" i="41"/>
  <c r="AH56" i="41"/>
  <c r="AI54" i="41"/>
  <c r="AH54" i="41"/>
  <c r="AI53" i="41"/>
  <c r="AI52" i="41"/>
  <c r="AH52" i="41"/>
  <c r="AG51" i="41"/>
  <c r="AG55" i="41" s="1"/>
  <c r="AF51" i="41"/>
  <c r="AF55" i="41" s="1"/>
  <c r="AE51" i="41"/>
  <c r="AE55" i="41" s="1"/>
  <c r="AD51" i="41"/>
  <c r="AD55" i="41" s="1"/>
  <c r="AC51" i="41"/>
  <c r="AC55" i="41" s="1"/>
  <c r="AB51" i="41"/>
  <c r="AB55" i="41" s="1"/>
  <c r="AA51" i="41"/>
  <c r="AA55" i="41" s="1"/>
  <c r="Z51" i="41"/>
  <c r="Z55" i="41" s="1"/>
  <c r="Y51" i="41"/>
  <c r="Y55" i="41" s="1"/>
  <c r="X51" i="41"/>
  <c r="X55" i="41" s="1"/>
  <c r="W51" i="41"/>
  <c r="W55" i="41" s="1"/>
  <c r="V51" i="41"/>
  <c r="V55" i="41" s="1"/>
  <c r="U51" i="41"/>
  <c r="U55" i="41" s="1"/>
  <c r="T51" i="41"/>
  <c r="T55" i="41" s="1"/>
  <c r="S51" i="41"/>
  <c r="S55" i="41" s="1"/>
  <c r="R51" i="41"/>
  <c r="R55" i="41" s="1"/>
  <c r="Q51" i="41"/>
  <c r="Q55" i="41" s="1"/>
  <c r="P51" i="41"/>
  <c r="P55" i="41" s="1"/>
  <c r="O51" i="41"/>
  <c r="O55" i="41" s="1"/>
  <c r="N51" i="41"/>
  <c r="N55" i="41" s="1"/>
  <c r="M51" i="41"/>
  <c r="M55" i="41" s="1"/>
  <c r="L51" i="41"/>
  <c r="L55" i="41" s="1"/>
  <c r="K51" i="41"/>
  <c r="K55" i="41" s="1"/>
  <c r="J51" i="41"/>
  <c r="J55" i="41" s="1"/>
  <c r="I51" i="41"/>
  <c r="I55" i="41" s="1"/>
  <c r="H51" i="41"/>
  <c r="H55" i="41" s="1"/>
  <c r="G51" i="41"/>
  <c r="G55" i="41" s="1"/>
  <c r="F51" i="41"/>
  <c r="F55" i="41" s="1"/>
  <c r="E51" i="41"/>
  <c r="E55" i="41" s="1"/>
  <c r="D51" i="41"/>
  <c r="D55" i="41" s="1"/>
  <c r="AG49" i="41"/>
  <c r="AF49" i="41"/>
  <c r="AE49" i="41"/>
  <c r="AD49" i="41"/>
  <c r="AB49" i="41"/>
  <c r="AA49" i="41"/>
  <c r="Z49" i="41"/>
  <c r="Y49" i="41"/>
  <c r="X49" i="41"/>
  <c r="W49" i="41"/>
  <c r="V49" i="41"/>
  <c r="U49" i="41"/>
  <c r="T49" i="41"/>
  <c r="S49" i="41"/>
  <c r="S50" i="41" s="1"/>
  <c r="R49" i="41"/>
  <c r="R50" i="41" s="1"/>
  <c r="Q49" i="41"/>
  <c r="P49" i="41"/>
  <c r="O49" i="41"/>
  <c r="N49" i="41"/>
  <c r="M49" i="41"/>
  <c r="L49" i="41"/>
  <c r="L50" i="41" s="1"/>
  <c r="K49" i="41"/>
  <c r="J49" i="41"/>
  <c r="I49" i="41"/>
  <c r="H49" i="41"/>
  <c r="G49" i="41"/>
  <c r="F49" i="41"/>
  <c r="E49" i="41"/>
  <c r="D49" i="41"/>
  <c r="AI48" i="41"/>
  <c r="AH48" i="41"/>
  <c r="AI47" i="41"/>
  <c r="AH47" i="41"/>
  <c r="AI46" i="41"/>
  <c r="AH46" i="41"/>
  <c r="AI45" i="41"/>
  <c r="AH45" i="41"/>
  <c r="AI44" i="41"/>
  <c r="AH44" i="41"/>
  <c r="AI43" i="41"/>
  <c r="AH43" i="41"/>
  <c r="AI42" i="41"/>
  <c r="AH42" i="41"/>
  <c r="AI41" i="41"/>
  <c r="AH41" i="41"/>
  <c r="AI40" i="41"/>
  <c r="AH40" i="41"/>
  <c r="AI39" i="41"/>
  <c r="AH39" i="41"/>
  <c r="AI38" i="41"/>
  <c r="AH38" i="41"/>
  <c r="AI37" i="41"/>
  <c r="AH37" i="41"/>
  <c r="AC36" i="41"/>
  <c r="AC49" i="41" s="1"/>
  <c r="AI34" i="41"/>
  <c r="AH34" i="41"/>
  <c r="AI33" i="41"/>
  <c r="AI32" i="41"/>
  <c r="AH32" i="41"/>
  <c r="AG31" i="41"/>
  <c r="AG35" i="41" s="1"/>
  <c r="AF31" i="41"/>
  <c r="AF35" i="41" s="1"/>
  <c r="AE31" i="41"/>
  <c r="AE35" i="41" s="1"/>
  <c r="AD31" i="41"/>
  <c r="AD35" i="41" s="1"/>
  <c r="AC31" i="41"/>
  <c r="AC35" i="41" s="1"/>
  <c r="AB31" i="41"/>
  <c r="AB35" i="41" s="1"/>
  <c r="AA31" i="41"/>
  <c r="AA35" i="41" s="1"/>
  <c r="Z31" i="41"/>
  <c r="Z35" i="41" s="1"/>
  <c r="Y31" i="41"/>
  <c r="Y35" i="41" s="1"/>
  <c r="X31" i="41"/>
  <c r="X35" i="41" s="1"/>
  <c r="W31" i="41"/>
  <c r="W35" i="41" s="1"/>
  <c r="V31" i="41"/>
  <c r="V35" i="41" s="1"/>
  <c r="U31" i="41"/>
  <c r="U35" i="41" s="1"/>
  <c r="T31" i="41"/>
  <c r="T35" i="41" s="1"/>
  <c r="S31" i="41"/>
  <c r="S35" i="41" s="1"/>
  <c r="R31" i="41"/>
  <c r="R35" i="41" s="1"/>
  <c r="Q31" i="41"/>
  <c r="Q35" i="41" s="1"/>
  <c r="P31" i="41"/>
  <c r="P35" i="41" s="1"/>
  <c r="O31" i="41"/>
  <c r="O35" i="41" s="1"/>
  <c r="N31" i="41"/>
  <c r="N35" i="41" s="1"/>
  <c r="M31" i="41"/>
  <c r="M35" i="41" s="1"/>
  <c r="L31" i="41"/>
  <c r="L35" i="41" s="1"/>
  <c r="K31" i="41"/>
  <c r="K35" i="41" s="1"/>
  <c r="J31" i="41"/>
  <c r="J35" i="41" s="1"/>
  <c r="I31" i="41"/>
  <c r="I35" i="41" s="1"/>
  <c r="H31" i="41"/>
  <c r="H35" i="41" s="1"/>
  <c r="G31" i="41"/>
  <c r="G35" i="41" s="1"/>
  <c r="F31" i="41"/>
  <c r="F35" i="41" s="1"/>
  <c r="E31" i="41"/>
  <c r="E35" i="41" s="1"/>
  <c r="D31" i="41"/>
  <c r="D35" i="41" s="1"/>
  <c r="AG29" i="41"/>
  <c r="AE29" i="41"/>
  <c r="AD29" i="41"/>
  <c r="AC29" i="41"/>
  <c r="AB29" i="41"/>
  <c r="AA29" i="41"/>
  <c r="Z29" i="41"/>
  <c r="Y29" i="41"/>
  <c r="Y30" i="41" s="1"/>
  <c r="X29" i="41"/>
  <c r="W29" i="41"/>
  <c r="V29" i="41"/>
  <c r="U29" i="41"/>
  <c r="U30" i="41" s="1"/>
  <c r="T29" i="41"/>
  <c r="S29" i="41"/>
  <c r="S30" i="41" s="1"/>
  <c r="R29" i="41"/>
  <c r="Q29" i="41"/>
  <c r="P29" i="41"/>
  <c r="O29" i="41"/>
  <c r="N29" i="41"/>
  <c r="N30" i="41" s="1"/>
  <c r="M29" i="41"/>
  <c r="M30" i="41" s="1"/>
  <c r="L29" i="41"/>
  <c r="K29" i="41"/>
  <c r="J29" i="41"/>
  <c r="I29" i="41"/>
  <c r="H29" i="41"/>
  <c r="G29" i="41"/>
  <c r="F29" i="41"/>
  <c r="E29" i="41"/>
  <c r="D29" i="41"/>
  <c r="AI28" i="41"/>
  <c r="AH28" i="41"/>
  <c r="AI27" i="41"/>
  <c r="AH27" i="41"/>
  <c r="AI26" i="41"/>
  <c r="AH26" i="41"/>
  <c r="AF25" i="41"/>
  <c r="AI25" i="41" s="1"/>
  <c r="AI24" i="41"/>
  <c r="AH24" i="41"/>
  <c r="AI23" i="41"/>
  <c r="AH23" i="41"/>
  <c r="AI21" i="41"/>
  <c r="AH21" i="41"/>
  <c r="AI20" i="41"/>
  <c r="AI19" i="41"/>
  <c r="AH19" i="41"/>
  <c r="AG18" i="41"/>
  <c r="AG22" i="41" s="1"/>
  <c r="AF18" i="41"/>
  <c r="AF22" i="41" s="1"/>
  <c r="AE18" i="41"/>
  <c r="AE22" i="41" s="1"/>
  <c r="AD18" i="41"/>
  <c r="AD22" i="41" s="1"/>
  <c r="AC18" i="41"/>
  <c r="AC22" i="41" s="1"/>
  <c r="AB18" i="41"/>
  <c r="AB22" i="41" s="1"/>
  <c r="AA18" i="41"/>
  <c r="AA22" i="41" s="1"/>
  <c r="Z18" i="41"/>
  <c r="Z22" i="41" s="1"/>
  <c r="Y18" i="41"/>
  <c r="Y22" i="41" s="1"/>
  <c r="X18" i="41"/>
  <c r="X22" i="41" s="1"/>
  <c r="W18" i="41"/>
  <c r="W22" i="41" s="1"/>
  <c r="V18" i="41"/>
  <c r="V22" i="41" s="1"/>
  <c r="U18" i="41"/>
  <c r="U22" i="41" s="1"/>
  <c r="T18" i="41"/>
  <c r="T22" i="41" s="1"/>
  <c r="S18" i="41"/>
  <c r="S22" i="41" s="1"/>
  <c r="R18" i="41"/>
  <c r="R22" i="41" s="1"/>
  <c r="Q18" i="41"/>
  <c r="Q22" i="41" s="1"/>
  <c r="P18" i="41"/>
  <c r="P22" i="41" s="1"/>
  <c r="O18" i="41"/>
  <c r="O22" i="41" s="1"/>
  <c r="N18" i="41"/>
  <c r="N22" i="41" s="1"/>
  <c r="M18" i="41"/>
  <c r="M22" i="41" s="1"/>
  <c r="L18" i="41"/>
  <c r="L22" i="41" s="1"/>
  <c r="K18" i="41"/>
  <c r="K22" i="41" s="1"/>
  <c r="J18" i="41"/>
  <c r="J22" i="41" s="1"/>
  <c r="I18" i="41"/>
  <c r="I22" i="41" s="1"/>
  <c r="H18" i="41"/>
  <c r="H22" i="41" s="1"/>
  <c r="G18" i="41"/>
  <c r="G22" i="41" s="1"/>
  <c r="F18" i="41"/>
  <c r="F22" i="41" s="1"/>
  <c r="E18" i="41"/>
  <c r="E22" i="41" s="1"/>
  <c r="D18" i="41"/>
  <c r="AG16" i="41"/>
  <c r="AF16" i="41"/>
  <c r="AE16" i="41"/>
  <c r="AD16" i="41"/>
  <c r="AC16" i="41"/>
  <c r="AB16" i="41"/>
  <c r="AA16" i="41"/>
  <c r="Z16" i="41"/>
  <c r="Y16" i="41"/>
  <c r="X16" i="41"/>
  <c r="X70" i="41" s="1"/>
  <c r="W16" i="41"/>
  <c r="V16" i="41"/>
  <c r="U16" i="41"/>
  <c r="T16" i="41"/>
  <c r="S16" i="41"/>
  <c r="R16" i="41"/>
  <c r="R70" i="41" s="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AI15" i="41"/>
  <c r="AH15" i="41"/>
  <c r="AI14" i="41"/>
  <c r="AH14" i="41"/>
  <c r="AI13" i="41"/>
  <c r="AH13" i="41"/>
  <c r="AI12" i="41"/>
  <c r="AH12" i="41"/>
  <c r="AI11" i="41"/>
  <c r="AH11" i="41"/>
  <c r="AI10" i="41"/>
  <c r="AH10" i="41"/>
  <c r="AI9" i="41"/>
  <c r="AH9" i="41"/>
  <c r="AI8" i="41"/>
  <c r="AH8" i="41"/>
  <c r="AH6" i="41"/>
  <c r="AH4" i="41"/>
  <c r="AG3" i="41"/>
  <c r="AG7" i="41" s="1"/>
  <c r="AF3" i="41"/>
  <c r="AF7" i="41" s="1"/>
  <c r="AE3" i="41"/>
  <c r="AE7" i="41" s="1"/>
  <c r="AD3" i="41"/>
  <c r="AD7" i="41" s="1"/>
  <c r="AC3" i="41"/>
  <c r="AC7" i="41" s="1"/>
  <c r="AB3" i="41"/>
  <c r="AB7" i="41" s="1"/>
  <c r="AA3" i="41"/>
  <c r="AA7" i="41" s="1"/>
  <c r="Z3" i="41"/>
  <c r="Z7" i="41" s="1"/>
  <c r="Y3" i="41"/>
  <c r="Y7" i="41" s="1"/>
  <c r="X3" i="41"/>
  <c r="X7" i="41" s="1"/>
  <c r="W3" i="41"/>
  <c r="W7" i="41" s="1"/>
  <c r="V3" i="41"/>
  <c r="V7" i="41" s="1"/>
  <c r="U3" i="41"/>
  <c r="U7" i="41" s="1"/>
  <c r="T3" i="41"/>
  <c r="T7" i="41" s="1"/>
  <c r="S3" i="41"/>
  <c r="S7" i="41" s="1"/>
  <c r="R3" i="41"/>
  <c r="R7" i="41" s="1"/>
  <c r="Q3" i="41"/>
  <c r="Q7" i="41" s="1"/>
  <c r="P3" i="41"/>
  <c r="P7" i="41" s="1"/>
  <c r="O3" i="41"/>
  <c r="O7" i="41" s="1"/>
  <c r="N3" i="41"/>
  <c r="N7" i="41" s="1"/>
  <c r="M3" i="41"/>
  <c r="M7" i="41" s="1"/>
  <c r="L3" i="41"/>
  <c r="L7" i="41" s="1"/>
  <c r="K3" i="41"/>
  <c r="K7" i="41" s="1"/>
  <c r="J3" i="41"/>
  <c r="J7" i="41" s="1"/>
  <c r="I3" i="41"/>
  <c r="I7" i="41" s="1"/>
  <c r="H3" i="41"/>
  <c r="H7" i="41" s="1"/>
  <c r="G3" i="41"/>
  <c r="G7" i="41" s="1"/>
  <c r="F3" i="41"/>
  <c r="F7" i="41" s="1"/>
  <c r="E3" i="41"/>
  <c r="E7" i="41" s="1"/>
  <c r="D3" i="4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3" i="1"/>
  <c r="AH61" i="1"/>
  <c r="AG60" i="1"/>
  <c r="AF60" i="1"/>
  <c r="AF64" i="1" s="1"/>
  <c r="AE60" i="1"/>
  <c r="AE64" i="1" s="1"/>
  <c r="AD60" i="1"/>
  <c r="AC60" i="1"/>
  <c r="AB60" i="1"/>
  <c r="AB64" i="1" s="1"/>
  <c r="AA60" i="1"/>
  <c r="AA64" i="1" s="1"/>
  <c r="Z60" i="1"/>
  <c r="Y60" i="1"/>
  <c r="X60" i="1"/>
  <c r="X64" i="1" s="1"/>
  <c r="W60" i="1"/>
  <c r="W64" i="1" s="1"/>
  <c r="V60" i="1"/>
  <c r="V64" i="1" s="1"/>
  <c r="U60" i="1"/>
  <c r="T60" i="1"/>
  <c r="T64" i="1" s="1"/>
  <c r="S60" i="1"/>
  <c r="S64" i="1" s="1"/>
  <c r="R60" i="1"/>
  <c r="R64" i="1" s="1"/>
  <c r="Q60" i="1"/>
  <c r="P60" i="1"/>
  <c r="P64" i="1" s="1"/>
  <c r="O60" i="1"/>
  <c r="O64" i="1" s="1"/>
  <c r="N60" i="1"/>
  <c r="N64" i="1" s="1"/>
  <c r="M60" i="1"/>
  <c r="L60" i="1"/>
  <c r="L64" i="1" s="1"/>
  <c r="K60" i="1"/>
  <c r="K64" i="1" s="1"/>
  <c r="J60" i="1"/>
  <c r="J64" i="1" s="1"/>
  <c r="I60" i="1"/>
  <c r="H60" i="1"/>
  <c r="H64" i="1" s="1"/>
  <c r="G60" i="1"/>
  <c r="G64" i="1" s="1"/>
  <c r="F60" i="1"/>
  <c r="F64" i="1" s="1"/>
  <c r="E60" i="1"/>
  <c r="D60" i="1"/>
  <c r="D64" i="1" s="1"/>
  <c r="AH64" i="1" s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B38" i="1"/>
  <c r="AH37" i="1"/>
  <c r="AH35" i="1"/>
  <c r="AG34" i="1"/>
  <c r="AG38" i="1" s="1"/>
  <c r="AF34" i="1"/>
  <c r="AF38" i="1" s="1"/>
  <c r="AE34" i="1"/>
  <c r="AD34" i="1"/>
  <c r="AD38" i="1" s="1"/>
  <c r="AC34" i="1"/>
  <c r="AC38" i="1" s="1"/>
  <c r="AB34" i="1"/>
  <c r="AA34" i="1"/>
  <c r="Z34" i="1"/>
  <c r="Z38" i="1" s="1"/>
  <c r="Y34" i="1"/>
  <c r="Y38" i="1" s="1"/>
  <c r="X34" i="1"/>
  <c r="X38" i="1" s="1"/>
  <c r="W34" i="1"/>
  <c r="V34" i="1"/>
  <c r="V38" i="1" s="1"/>
  <c r="U34" i="1"/>
  <c r="U38" i="1" s="1"/>
  <c r="T34" i="1"/>
  <c r="T38" i="1" s="1"/>
  <c r="S34" i="1"/>
  <c r="R34" i="1"/>
  <c r="R38" i="1" s="1"/>
  <c r="Q34" i="1"/>
  <c r="Q38" i="1" s="1"/>
  <c r="P34" i="1"/>
  <c r="P38" i="1" s="1"/>
  <c r="O34" i="1"/>
  <c r="N34" i="1"/>
  <c r="N38" i="1" s="1"/>
  <c r="M34" i="1"/>
  <c r="M38" i="1" s="1"/>
  <c r="L34" i="1"/>
  <c r="L38" i="1" s="1"/>
  <c r="K34" i="1"/>
  <c r="J34" i="1"/>
  <c r="J38" i="1" s="1"/>
  <c r="I34" i="1"/>
  <c r="I38" i="1" s="1"/>
  <c r="H34" i="1"/>
  <c r="H38" i="1" s="1"/>
  <c r="G34" i="1"/>
  <c r="F34" i="1"/>
  <c r="F38" i="1" s="1"/>
  <c r="E34" i="1"/>
  <c r="E38" i="1" s="1"/>
  <c r="D34" i="1"/>
  <c r="D38" i="1" s="1"/>
  <c r="AH38" i="1" s="1"/>
  <c r="AG32" i="1"/>
  <c r="AF32" i="1"/>
  <c r="AE32" i="1"/>
  <c r="AD32" i="1"/>
  <c r="AC32" i="1"/>
  <c r="AB32" i="1"/>
  <c r="AB33" i="1" s="1"/>
  <c r="AA32" i="1"/>
  <c r="Z32" i="1"/>
  <c r="Y32" i="1"/>
  <c r="Y33" i="1" s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D33" i="1" s="1"/>
  <c r="AH31" i="1"/>
  <c r="AH30" i="1"/>
  <c r="AH29" i="1"/>
  <c r="AH28" i="1"/>
  <c r="AH27" i="1"/>
  <c r="AH26" i="1"/>
  <c r="AH24" i="1"/>
  <c r="AH22" i="1"/>
  <c r="AG21" i="1"/>
  <c r="AG25" i="1" s="1"/>
  <c r="AF21" i="1"/>
  <c r="AF25" i="1" s="1"/>
  <c r="AE21" i="1"/>
  <c r="AE25" i="1" s="1"/>
  <c r="AD21" i="1"/>
  <c r="AD25" i="1" s="1"/>
  <c r="AC21" i="1"/>
  <c r="AC25" i="1" s="1"/>
  <c r="AB21" i="1"/>
  <c r="AB25" i="1" s="1"/>
  <c r="AA21" i="1"/>
  <c r="AA25" i="1" s="1"/>
  <c r="Z21" i="1"/>
  <c r="Z25" i="1" s="1"/>
  <c r="Y21" i="1"/>
  <c r="Y25" i="1" s="1"/>
  <c r="X21" i="1"/>
  <c r="X25" i="1" s="1"/>
  <c r="W21" i="1"/>
  <c r="W25" i="1" s="1"/>
  <c r="V21" i="1"/>
  <c r="V25" i="1" s="1"/>
  <c r="U21" i="1"/>
  <c r="U25" i="1" s="1"/>
  <c r="T21" i="1"/>
  <c r="T25" i="1" s="1"/>
  <c r="S21" i="1"/>
  <c r="S25" i="1" s="1"/>
  <c r="R21" i="1"/>
  <c r="R25" i="1" s="1"/>
  <c r="Q21" i="1"/>
  <c r="Q25" i="1" s="1"/>
  <c r="P21" i="1"/>
  <c r="P25" i="1" s="1"/>
  <c r="O21" i="1"/>
  <c r="O25" i="1" s="1"/>
  <c r="N21" i="1"/>
  <c r="N25" i="1" s="1"/>
  <c r="M21" i="1"/>
  <c r="M25" i="1" s="1"/>
  <c r="L21" i="1"/>
  <c r="L25" i="1" s="1"/>
  <c r="K21" i="1"/>
  <c r="K25" i="1" s="1"/>
  <c r="J21" i="1"/>
  <c r="J25" i="1" s="1"/>
  <c r="I21" i="1"/>
  <c r="I25" i="1" s="1"/>
  <c r="H21" i="1"/>
  <c r="H25" i="1" s="1"/>
  <c r="G21" i="1"/>
  <c r="G25" i="1" s="1"/>
  <c r="F21" i="1"/>
  <c r="F25" i="1" s="1"/>
  <c r="E21" i="1"/>
  <c r="E25" i="1" s="1"/>
  <c r="D21" i="1"/>
  <c r="D25" i="1" s="1"/>
  <c r="AH25" i="1" s="1"/>
  <c r="AG19" i="1"/>
  <c r="AF19" i="1"/>
  <c r="AE19" i="1"/>
  <c r="AE83" i="1" s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O83" i="1" s="1"/>
  <c r="N19" i="1"/>
  <c r="N83" i="1" s="1"/>
  <c r="M19" i="1"/>
  <c r="L19" i="1"/>
  <c r="K19" i="1"/>
  <c r="J19" i="1"/>
  <c r="I19" i="1"/>
  <c r="H19" i="1"/>
  <c r="G19" i="1"/>
  <c r="G83" i="1" s="1"/>
  <c r="F19" i="1"/>
  <c r="E19" i="1"/>
  <c r="D19" i="1"/>
  <c r="AH18" i="1"/>
  <c r="AH17" i="1"/>
  <c r="AH16" i="1"/>
  <c r="AH15" i="1"/>
  <c r="AH14" i="1"/>
  <c r="AH13" i="1"/>
  <c r="AH12" i="1"/>
  <c r="AH11" i="1"/>
  <c r="AH10" i="1"/>
  <c r="AH9" i="1"/>
  <c r="AH8" i="1"/>
  <c r="AH6" i="1"/>
  <c r="AH4" i="1"/>
  <c r="AG3" i="1"/>
  <c r="AG7" i="1" s="1"/>
  <c r="AF3" i="1"/>
  <c r="AF7" i="1" s="1"/>
  <c r="AE3" i="1"/>
  <c r="AE7" i="1" s="1"/>
  <c r="AD3" i="1"/>
  <c r="AD7" i="1" s="1"/>
  <c r="AC3" i="1"/>
  <c r="AC7" i="1" s="1"/>
  <c r="AB3" i="1"/>
  <c r="AB7" i="1" s="1"/>
  <c r="AA3" i="1"/>
  <c r="AA7" i="1" s="1"/>
  <c r="Z3" i="1"/>
  <c r="Z7" i="1" s="1"/>
  <c r="Y3" i="1"/>
  <c r="Y7" i="1" s="1"/>
  <c r="X3" i="1"/>
  <c r="X7" i="1" s="1"/>
  <c r="W3" i="1"/>
  <c r="W7" i="1" s="1"/>
  <c r="V3" i="1"/>
  <c r="V7" i="1" s="1"/>
  <c r="U3" i="1"/>
  <c r="U7" i="1" s="1"/>
  <c r="T3" i="1"/>
  <c r="T7" i="1" s="1"/>
  <c r="S3" i="1"/>
  <c r="S7" i="1" s="1"/>
  <c r="R3" i="1"/>
  <c r="R7" i="1" s="1"/>
  <c r="Q3" i="1"/>
  <c r="Q7" i="1" s="1"/>
  <c r="P3" i="1"/>
  <c r="P7" i="1" s="1"/>
  <c r="O3" i="1"/>
  <c r="O7" i="1" s="1"/>
  <c r="N3" i="1"/>
  <c r="N7" i="1" s="1"/>
  <c r="M3" i="1"/>
  <c r="M7" i="1" s="1"/>
  <c r="L3" i="1"/>
  <c r="L7" i="1" s="1"/>
  <c r="K3" i="1"/>
  <c r="K7" i="1" s="1"/>
  <c r="J3" i="1"/>
  <c r="J7" i="1" s="1"/>
  <c r="I3" i="1"/>
  <c r="I7" i="1" s="1"/>
  <c r="H3" i="1"/>
  <c r="H7" i="1" s="1"/>
  <c r="G3" i="1"/>
  <c r="G7" i="1" s="1"/>
  <c r="F3" i="1"/>
  <c r="F7" i="1" s="1"/>
  <c r="E3" i="1"/>
  <c r="E7" i="1" s="1"/>
  <c r="D3" i="1"/>
  <c r="D7" i="1" s="1"/>
  <c r="AH7" i="1" s="1"/>
  <c r="D30" i="41" l="1"/>
  <c r="AB30" i="41"/>
  <c r="L70" i="41"/>
  <c r="G30" i="41"/>
  <c r="AE30" i="41"/>
  <c r="I30" i="41"/>
  <c r="S83" i="1"/>
  <c r="Z83" i="1"/>
  <c r="W59" i="1"/>
  <c r="AA83" i="1"/>
  <c r="P30" i="41"/>
  <c r="X50" i="41"/>
  <c r="AH25" i="41"/>
  <c r="AH29" i="41" s="1"/>
  <c r="AH36" i="41"/>
  <c r="AH49" i="41" s="1"/>
  <c r="M33" i="1"/>
  <c r="K72" i="41"/>
  <c r="F50" i="41"/>
  <c r="AE50" i="41"/>
  <c r="O72" i="41"/>
  <c r="P33" i="1"/>
  <c r="F70" i="41"/>
  <c r="AD70" i="41"/>
  <c r="G50" i="41"/>
  <c r="K59" i="1"/>
  <c r="Z30" i="41"/>
  <c r="S70" i="41"/>
  <c r="R83" i="1"/>
  <c r="G70" i="41"/>
  <c r="AE70" i="41"/>
  <c r="F83" i="1"/>
  <c r="AD83" i="1"/>
  <c r="AD85" i="1"/>
  <c r="N70" i="41"/>
  <c r="Z50" i="41"/>
  <c r="K83" i="1"/>
  <c r="W83" i="1"/>
  <c r="AI36" i="41"/>
  <c r="O50" i="41"/>
  <c r="AA50" i="41"/>
  <c r="Y72" i="41"/>
  <c r="Z70" i="41"/>
  <c r="N50" i="41"/>
  <c r="L83" i="1"/>
  <c r="X83" i="1"/>
  <c r="P70" i="41"/>
  <c r="AB70" i="41"/>
  <c r="K30" i="41"/>
  <c r="W30" i="41"/>
  <c r="M72" i="41"/>
  <c r="H70" i="41"/>
  <c r="T70" i="41"/>
  <c r="T83" i="1"/>
  <c r="U20" i="1"/>
  <c r="K33" i="1"/>
  <c r="AB85" i="1"/>
  <c r="J59" i="1"/>
  <c r="V59" i="1"/>
  <c r="H83" i="1"/>
  <c r="AF83" i="1"/>
  <c r="I20" i="1"/>
  <c r="AG20" i="1"/>
  <c r="W33" i="1"/>
  <c r="D85" i="1"/>
  <c r="P85" i="1"/>
  <c r="AG70" i="41"/>
  <c r="J83" i="1"/>
  <c r="V83" i="1"/>
  <c r="L33" i="1"/>
  <c r="X33" i="1"/>
  <c r="M59" i="1"/>
  <c r="Y59" i="1"/>
  <c r="AH84" i="1"/>
  <c r="I82" i="1"/>
  <c r="U82" i="1"/>
  <c r="AG82" i="1"/>
  <c r="M20" i="1"/>
  <c r="Y20" i="1"/>
  <c r="D83" i="1"/>
  <c r="AB83" i="1"/>
  <c r="P83" i="1"/>
  <c r="H59" i="1"/>
  <c r="T59" i="1"/>
  <c r="AF59" i="1"/>
  <c r="E50" i="41"/>
  <c r="Q50" i="41"/>
  <c r="AA72" i="41"/>
  <c r="R82" i="1"/>
  <c r="E59" i="1"/>
  <c r="Q59" i="1"/>
  <c r="AC59" i="1"/>
  <c r="AI73" i="41"/>
  <c r="F82" i="1"/>
  <c r="I85" i="1"/>
  <c r="U85" i="1"/>
  <c r="AG85" i="1"/>
  <c r="J70" i="41"/>
  <c r="V70" i="41"/>
  <c r="AC30" i="41"/>
  <c r="J50" i="41"/>
  <c r="V50" i="41"/>
  <c r="H33" i="1"/>
  <c r="T33" i="1"/>
  <c r="AF33" i="1"/>
  <c r="M82" i="1"/>
  <c r="Y82" i="1"/>
  <c r="J82" i="1"/>
  <c r="V82" i="1"/>
  <c r="I33" i="1"/>
  <c r="U33" i="1"/>
  <c r="AG33" i="1"/>
  <c r="L85" i="1"/>
  <c r="X85" i="1"/>
  <c r="E82" i="1"/>
  <c r="Q82" i="1"/>
  <c r="AC82" i="1"/>
  <c r="N82" i="1"/>
  <c r="Z85" i="1"/>
  <c r="AH71" i="41"/>
  <c r="P72" i="41"/>
  <c r="G59" i="1"/>
  <c r="Z82" i="1"/>
  <c r="G85" i="1"/>
  <c r="T20" i="1"/>
  <c r="N33" i="1"/>
  <c r="Z33" i="1"/>
  <c r="AH81" i="1"/>
  <c r="AH16" i="41"/>
  <c r="I72" i="41"/>
  <c r="U72" i="41"/>
  <c r="AI71" i="41"/>
  <c r="X20" i="1"/>
  <c r="O33" i="1"/>
  <c r="AA33" i="1"/>
  <c r="N59" i="1"/>
  <c r="Z59" i="1"/>
  <c r="M85" i="1"/>
  <c r="Y85" i="1"/>
  <c r="M70" i="41"/>
  <c r="Y70" i="41"/>
  <c r="H30" i="41"/>
  <c r="T30" i="41"/>
  <c r="AG30" i="41"/>
  <c r="AC50" i="41"/>
  <c r="M50" i="41"/>
  <c r="Y50" i="41"/>
  <c r="J72" i="41"/>
  <c r="V72" i="41"/>
  <c r="AH19" i="1"/>
  <c r="E20" i="1"/>
  <c r="Q20" i="1"/>
  <c r="AC20" i="1"/>
  <c r="AF20" i="1"/>
  <c r="E33" i="1"/>
  <c r="Q33" i="1"/>
  <c r="AC33" i="1"/>
  <c r="O59" i="1"/>
  <c r="AA59" i="1"/>
  <c r="D59" i="1"/>
  <c r="P59" i="1"/>
  <c r="AB59" i="1"/>
  <c r="AH86" i="1"/>
  <c r="O85" i="1"/>
  <c r="AA85" i="1"/>
  <c r="O70" i="41"/>
  <c r="AA70" i="41"/>
  <c r="J30" i="41"/>
  <c r="V30" i="41"/>
  <c r="AH73" i="41"/>
  <c r="L72" i="41"/>
  <c r="AB20" i="1"/>
  <c r="F33" i="1"/>
  <c r="AH34" i="1"/>
  <c r="P50" i="41"/>
  <c r="AH21" i="1"/>
  <c r="R33" i="1"/>
  <c r="AD33" i="1"/>
  <c r="AI16" i="41"/>
  <c r="D50" i="41"/>
  <c r="AB50" i="41"/>
  <c r="Z72" i="41"/>
  <c r="G33" i="1"/>
  <c r="S33" i="1"/>
  <c r="AE33" i="1"/>
  <c r="F59" i="1"/>
  <c r="R59" i="1"/>
  <c r="AD59" i="1"/>
  <c r="E85" i="1"/>
  <c r="Q85" i="1"/>
  <c r="AC85" i="1"/>
  <c r="E70" i="41"/>
  <c r="Q70" i="41"/>
  <c r="AC70" i="41"/>
  <c r="L30" i="41"/>
  <c r="X30" i="41"/>
  <c r="AD50" i="41"/>
  <c r="N72" i="41"/>
  <c r="D20" i="1"/>
  <c r="AH32" i="1"/>
  <c r="J33" i="1"/>
  <c r="V33" i="1"/>
  <c r="I59" i="1"/>
  <c r="U59" i="1"/>
  <c r="AG59" i="1"/>
  <c r="H85" i="1"/>
  <c r="T85" i="1"/>
  <c r="AF85" i="1"/>
  <c r="O30" i="41"/>
  <c r="AA30" i="41"/>
  <c r="H50" i="41"/>
  <c r="T50" i="41"/>
  <c r="AG50" i="41"/>
  <c r="E72" i="41"/>
  <c r="Q72" i="41"/>
  <c r="AD72" i="41"/>
  <c r="S59" i="1"/>
  <c r="S85" i="1"/>
  <c r="I50" i="41"/>
  <c r="R72" i="41"/>
  <c r="L20" i="1"/>
  <c r="AH3" i="41"/>
  <c r="AI18" i="41"/>
  <c r="E30" i="41"/>
  <c r="Q30" i="41"/>
  <c r="G72" i="41"/>
  <c r="S72" i="41"/>
  <c r="AF72" i="41"/>
  <c r="AE59" i="1"/>
  <c r="AE85" i="1"/>
  <c r="AF50" i="41"/>
  <c r="H20" i="1"/>
  <c r="AH58" i="1"/>
  <c r="AH85" i="1" s="1"/>
  <c r="I70" i="41"/>
  <c r="U70" i="41"/>
  <c r="U50" i="41"/>
  <c r="F72" i="41"/>
  <c r="AE72" i="41"/>
  <c r="P20" i="1"/>
  <c r="L59" i="1"/>
  <c r="X59" i="1"/>
  <c r="AD82" i="1"/>
  <c r="K85" i="1"/>
  <c r="W85" i="1"/>
  <c r="K70" i="41"/>
  <c r="W70" i="41"/>
  <c r="F30" i="41"/>
  <c r="R30" i="41"/>
  <c r="AD30" i="41"/>
  <c r="K50" i="41"/>
  <c r="W50" i="41"/>
  <c r="H72" i="41"/>
  <c r="T72" i="41"/>
  <c r="AG72" i="41"/>
  <c r="AF40" i="47"/>
  <c r="X40" i="47"/>
  <c r="AJ113" i="28"/>
  <c r="AI37" i="47"/>
  <c r="W87" i="16" s="1"/>
  <c r="AH16" i="47"/>
  <c r="X53" i="16" s="1"/>
  <c r="AI16" i="47"/>
  <c r="W53" i="16" s="1"/>
  <c r="AH12" i="47"/>
  <c r="X18" i="16" s="1"/>
  <c r="D7" i="41"/>
  <c r="AH7" i="41" s="1"/>
  <c r="AI55" i="41"/>
  <c r="AH55" i="41"/>
  <c r="AI35" i="41"/>
  <c r="AH35" i="41"/>
  <c r="D17" i="41"/>
  <c r="H17" i="41"/>
  <c r="L17" i="41"/>
  <c r="P17" i="41"/>
  <c r="T17" i="41"/>
  <c r="X17" i="41"/>
  <c r="AB17" i="41"/>
  <c r="AF17" i="41"/>
  <c r="AH31" i="41"/>
  <c r="AH51" i="41"/>
  <c r="X68" i="41"/>
  <c r="AI68" i="41" s="1"/>
  <c r="D69" i="41"/>
  <c r="H69" i="41"/>
  <c r="L69" i="41"/>
  <c r="P69" i="41"/>
  <c r="T69" i="41"/>
  <c r="AB69" i="41"/>
  <c r="AF69" i="41"/>
  <c r="D70" i="41"/>
  <c r="D72" i="41"/>
  <c r="E17" i="41"/>
  <c r="I17" i="41"/>
  <c r="M17" i="41"/>
  <c r="Q17" i="41"/>
  <c r="U17" i="41"/>
  <c r="Y17" i="41"/>
  <c r="AC17" i="41"/>
  <c r="AG17" i="41"/>
  <c r="D22" i="41"/>
  <c r="AI31" i="41"/>
  <c r="AI49" i="41"/>
  <c r="AI51" i="41"/>
  <c r="E69" i="41"/>
  <c r="I69" i="41"/>
  <c r="M69" i="41"/>
  <c r="Q69" i="41"/>
  <c r="U69" i="41"/>
  <c r="Y69" i="41"/>
  <c r="AC69" i="41"/>
  <c r="AG69" i="41"/>
  <c r="F17" i="41"/>
  <c r="J17" i="41"/>
  <c r="N17" i="41"/>
  <c r="R17" i="41"/>
  <c r="V17" i="41"/>
  <c r="Z17" i="41"/>
  <c r="AD17" i="41"/>
  <c r="AH18" i="41"/>
  <c r="AF29" i="41"/>
  <c r="AF30" i="41" s="1"/>
  <c r="AH65" i="41"/>
  <c r="AH68" i="41" s="1"/>
  <c r="F69" i="41"/>
  <c r="J69" i="41"/>
  <c r="N69" i="41"/>
  <c r="R69" i="41"/>
  <c r="V69" i="41"/>
  <c r="Z69" i="41"/>
  <c r="AD69" i="41"/>
  <c r="G17" i="41"/>
  <c r="K17" i="41"/>
  <c r="O17" i="41"/>
  <c r="S17" i="41"/>
  <c r="W17" i="41"/>
  <c r="AA17" i="41"/>
  <c r="AE17" i="41"/>
  <c r="G69" i="41"/>
  <c r="K69" i="41"/>
  <c r="O69" i="41"/>
  <c r="S69" i="41"/>
  <c r="W69" i="41"/>
  <c r="AA69" i="41"/>
  <c r="AE69" i="41"/>
  <c r="AH3" i="1"/>
  <c r="F20" i="1"/>
  <c r="J20" i="1"/>
  <c r="N20" i="1"/>
  <c r="R20" i="1"/>
  <c r="V20" i="1"/>
  <c r="Z20" i="1"/>
  <c r="AD20" i="1"/>
  <c r="AH60" i="1"/>
  <c r="E64" i="1"/>
  <c r="I64" i="1"/>
  <c r="M64" i="1"/>
  <c r="Q64" i="1"/>
  <c r="U64" i="1"/>
  <c r="Y64" i="1"/>
  <c r="AC64" i="1"/>
  <c r="AG64" i="1"/>
  <c r="G82" i="1"/>
  <c r="K82" i="1"/>
  <c r="O82" i="1"/>
  <c r="S82" i="1"/>
  <c r="W82" i="1"/>
  <c r="AA82" i="1"/>
  <c r="AE82" i="1"/>
  <c r="F85" i="1"/>
  <c r="J85" i="1"/>
  <c r="N85" i="1"/>
  <c r="R85" i="1"/>
  <c r="V85" i="1"/>
  <c r="G20" i="1"/>
  <c r="K20" i="1"/>
  <c r="O20" i="1"/>
  <c r="S20" i="1"/>
  <c r="W20" i="1"/>
  <c r="AA20" i="1"/>
  <c r="AE20" i="1"/>
  <c r="G38" i="1"/>
  <c r="K38" i="1"/>
  <c r="O38" i="1"/>
  <c r="S38" i="1"/>
  <c r="W38" i="1"/>
  <c r="AA38" i="1"/>
  <c r="AE38" i="1"/>
  <c r="Z64" i="1"/>
  <c r="AD64" i="1"/>
  <c r="D82" i="1"/>
  <c r="H82" i="1"/>
  <c r="L82" i="1"/>
  <c r="P82" i="1"/>
  <c r="T82" i="1"/>
  <c r="X82" i="1"/>
  <c r="AB82" i="1"/>
  <c r="AF82" i="1"/>
  <c r="E83" i="1"/>
  <c r="I83" i="1"/>
  <c r="M83" i="1"/>
  <c r="Q83" i="1"/>
  <c r="U83" i="1"/>
  <c r="Y83" i="1"/>
  <c r="AC83" i="1"/>
  <c r="AG83" i="1"/>
  <c r="I41" i="64"/>
  <c r="I40" i="64"/>
  <c r="I39" i="64"/>
  <c r="I38" i="64"/>
  <c r="I37" i="64"/>
  <c r="I36" i="64"/>
  <c r="I35" i="64"/>
  <c r="I34" i="64"/>
  <c r="I33" i="64"/>
  <c r="I32" i="64"/>
  <c r="I31" i="64"/>
  <c r="I30" i="64"/>
  <c r="I29" i="64"/>
  <c r="I28" i="64"/>
  <c r="I27" i="64"/>
  <c r="I26" i="64"/>
  <c r="I25" i="64"/>
  <c r="I24" i="64"/>
  <c r="I23" i="64"/>
  <c r="I22" i="64"/>
  <c r="I21" i="64"/>
  <c r="I20" i="64"/>
  <c r="I19" i="64"/>
  <c r="I18" i="64"/>
  <c r="I17" i="64"/>
  <c r="I16" i="64"/>
  <c r="I15" i="64"/>
  <c r="I14" i="64"/>
  <c r="I13" i="64"/>
  <c r="I12" i="64"/>
  <c r="I11" i="64"/>
  <c r="I10" i="64"/>
  <c r="I9" i="64"/>
  <c r="I8" i="64"/>
  <c r="I7" i="64"/>
  <c r="I6" i="64"/>
  <c r="I5" i="64"/>
  <c r="I4" i="64"/>
  <c r="I3" i="64"/>
  <c r="I2" i="64"/>
  <c r="AH72" i="41" l="1"/>
  <c r="AH33" i="1"/>
  <c r="AH30" i="41"/>
  <c r="AH59" i="1"/>
  <c r="AI50" i="41"/>
  <c r="AH50" i="41"/>
  <c r="AH20" i="1"/>
  <c r="AH70" i="41"/>
  <c r="AH83" i="1"/>
  <c r="AI40" i="47"/>
  <c r="AH40" i="47"/>
  <c r="V111" i="16"/>
  <c r="AF70" i="41"/>
  <c r="AI70" i="41" s="1"/>
  <c r="AI17" i="41"/>
  <c r="AH17" i="41"/>
  <c r="AI29" i="41"/>
  <c r="AI30" i="41"/>
  <c r="AH22" i="41"/>
  <c r="AI22" i="41"/>
  <c r="X72" i="41"/>
  <c r="AI72" i="41" s="1"/>
  <c r="X69" i="41"/>
  <c r="AI69" i="41" s="1"/>
  <c r="AH82" i="1"/>
  <c r="G42" i="64"/>
  <c r="AH69" i="41" l="1"/>
  <c r="D75" i="63"/>
  <c r="D76" i="63"/>
  <c r="D77" i="63"/>
  <c r="D78" i="63"/>
  <c r="D79" i="63"/>
  <c r="D80" i="63"/>
  <c r="D81" i="63"/>
  <c r="D82" i="63"/>
  <c r="D83" i="63"/>
  <c r="D84" i="63"/>
  <c r="D85" i="63"/>
  <c r="D86" i="63"/>
  <c r="D87" i="63"/>
  <c r="D88" i="63"/>
  <c r="D89" i="63"/>
  <c r="D90" i="63"/>
  <c r="D91" i="63"/>
  <c r="D92" i="63"/>
  <c r="D93" i="63"/>
  <c r="D94" i="63"/>
  <c r="D95" i="63"/>
  <c r="D96" i="63"/>
  <c r="D97" i="63"/>
  <c r="D98" i="63"/>
  <c r="D99" i="63"/>
  <c r="D100" i="63"/>
  <c r="D101" i="63"/>
  <c r="D102" i="63"/>
  <c r="D103" i="63"/>
  <c r="D104" i="63"/>
  <c r="D105" i="63"/>
  <c r="D106" i="63"/>
  <c r="D107" i="63"/>
  <c r="D108" i="63"/>
  <c r="D109" i="63"/>
  <c r="D110" i="63"/>
  <c r="D111" i="63"/>
  <c r="D112" i="63"/>
  <c r="D113" i="63"/>
  <c r="D114" i="63"/>
  <c r="D115" i="63"/>
  <c r="D116" i="63"/>
  <c r="D117" i="63"/>
  <c r="D118" i="63"/>
  <c r="D119" i="63"/>
  <c r="D120" i="63"/>
  <c r="D121" i="63"/>
  <c r="D122" i="63"/>
  <c r="D123" i="63"/>
  <c r="D124" i="63"/>
  <c r="D125" i="63"/>
  <c r="D126" i="63"/>
  <c r="D127" i="63"/>
  <c r="D128" i="63"/>
  <c r="D129" i="63"/>
  <c r="D130" i="63"/>
  <c r="D131" i="63"/>
  <c r="D132" i="63"/>
  <c r="D133" i="63"/>
  <c r="D134" i="63"/>
  <c r="D135" i="63"/>
  <c r="D136" i="63"/>
  <c r="D137" i="63"/>
  <c r="D138" i="63"/>
  <c r="D139" i="63"/>
  <c r="D140" i="63"/>
  <c r="D141" i="63"/>
  <c r="D142" i="63"/>
  <c r="D143" i="63"/>
  <c r="D144" i="63"/>
  <c r="D145" i="63"/>
  <c r="D146" i="63"/>
  <c r="D147" i="63"/>
  <c r="D14" i="63"/>
  <c r="D15" i="63"/>
  <c r="D16" i="63"/>
  <c r="D17" i="63"/>
  <c r="D18" i="63"/>
  <c r="D19" i="63"/>
  <c r="D20" i="63"/>
  <c r="D21" i="63"/>
  <c r="D22" i="63"/>
  <c r="D23" i="63"/>
  <c r="D24" i="63"/>
  <c r="D25" i="63"/>
  <c r="D26" i="63"/>
  <c r="D27" i="63"/>
  <c r="D28" i="63"/>
  <c r="D29" i="63"/>
  <c r="D30" i="63"/>
  <c r="D31" i="63"/>
  <c r="D32" i="63"/>
  <c r="D33" i="63"/>
  <c r="D34" i="63"/>
  <c r="D35" i="63"/>
  <c r="D36" i="63"/>
  <c r="D37" i="63"/>
  <c r="D38" i="63"/>
  <c r="D39" i="63"/>
  <c r="D40" i="63"/>
  <c r="D41" i="63"/>
  <c r="D42" i="63"/>
  <c r="D43" i="63"/>
  <c r="D44" i="63"/>
  <c r="D45" i="63"/>
  <c r="D46" i="63"/>
  <c r="D47" i="63"/>
  <c r="D48" i="63"/>
  <c r="D49" i="63"/>
  <c r="D50" i="63"/>
  <c r="D51" i="63"/>
  <c r="D52" i="63"/>
  <c r="D53" i="63"/>
  <c r="D54" i="63"/>
  <c r="D55" i="63"/>
  <c r="D56" i="63"/>
  <c r="D57" i="63"/>
  <c r="D58" i="63"/>
  <c r="D59" i="63"/>
  <c r="D60" i="63"/>
  <c r="D61" i="63"/>
  <c r="D62" i="63"/>
  <c r="D63" i="63"/>
  <c r="D64" i="63"/>
  <c r="D65" i="63"/>
  <c r="D66" i="63"/>
  <c r="D67" i="63"/>
  <c r="D68" i="63"/>
  <c r="D69" i="63"/>
  <c r="D70" i="63"/>
  <c r="D71" i="63"/>
  <c r="D72" i="63"/>
  <c r="D73" i="63"/>
  <c r="D74" i="63"/>
  <c r="D13" i="63"/>
  <c r="E3" i="61" l="1"/>
  <c r="E4" i="61"/>
  <c r="E5" i="61"/>
  <c r="E6" i="61"/>
  <c r="E7" i="61"/>
  <c r="E8" i="61"/>
  <c r="E9" i="61"/>
  <c r="E10" i="61"/>
  <c r="E11" i="61"/>
  <c r="E12" i="61"/>
  <c r="E13" i="61"/>
  <c r="E14" i="61"/>
  <c r="E15" i="61"/>
  <c r="E16" i="61"/>
  <c r="E17" i="61"/>
  <c r="E18" i="61"/>
  <c r="E19" i="61"/>
  <c r="E20" i="61"/>
  <c r="E21" i="61"/>
  <c r="E22" i="61"/>
  <c r="E23" i="61"/>
  <c r="E24" i="61"/>
  <c r="E25" i="61"/>
  <c r="E26" i="61"/>
  <c r="E27" i="61"/>
  <c r="E28" i="61"/>
  <c r="E29" i="61"/>
  <c r="E30" i="61"/>
  <c r="E31" i="61"/>
  <c r="E32" i="61"/>
  <c r="E33" i="61"/>
  <c r="E34" i="61"/>
  <c r="E35" i="61"/>
  <c r="E36" i="61"/>
  <c r="E37" i="61"/>
  <c r="E38" i="61"/>
  <c r="E39" i="61"/>
  <c r="E40" i="61"/>
  <c r="E41" i="61"/>
  <c r="E42" i="61"/>
  <c r="E43" i="61"/>
  <c r="E44" i="61"/>
  <c r="E45" i="61"/>
  <c r="E46" i="61"/>
  <c r="E47" i="61"/>
  <c r="E48" i="61"/>
  <c r="E49" i="61"/>
  <c r="E50" i="61"/>
  <c r="E51" i="61"/>
  <c r="E52" i="61"/>
  <c r="E53" i="61"/>
  <c r="E54" i="61"/>
  <c r="E55" i="61"/>
  <c r="E56" i="61"/>
  <c r="E57" i="61"/>
  <c r="E58" i="61"/>
  <c r="E59" i="61"/>
  <c r="E60" i="61"/>
  <c r="E61" i="61"/>
  <c r="E62" i="61"/>
  <c r="E63" i="61"/>
  <c r="E64" i="61"/>
  <c r="E65" i="61"/>
  <c r="E66" i="61"/>
  <c r="E67" i="61"/>
  <c r="E68" i="61"/>
  <c r="E69" i="61"/>
  <c r="E70" i="61"/>
  <c r="E71" i="61"/>
  <c r="E72" i="61"/>
  <c r="E73" i="61"/>
  <c r="E74" i="61"/>
  <c r="E75" i="61"/>
  <c r="E76" i="61"/>
  <c r="E77" i="61"/>
  <c r="E78" i="61"/>
  <c r="E79" i="61"/>
  <c r="E80" i="61"/>
  <c r="E81" i="61"/>
  <c r="E82" i="61"/>
  <c r="E83" i="61"/>
  <c r="E84" i="61"/>
  <c r="E85" i="61"/>
  <c r="E86" i="61"/>
  <c r="E87" i="61"/>
  <c r="E88" i="61"/>
  <c r="E89" i="61"/>
  <c r="E90" i="61"/>
  <c r="E91" i="61"/>
  <c r="E92" i="61"/>
  <c r="E93" i="61"/>
  <c r="E94" i="61"/>
  <c r="E95" i="61"/>
  <c r="E96" i="61"/>
  <c r="E97" i="61"/>
  <c r="E98" i="61"/>
  <c r="E99" i="61"/>
  <c r="E100" i="61"/>
  <c r="E101" i="61"/>
  <c r="E102" i="61"/>
  <c r="E103" i="61"/>
  <c r="E104" i="61"/>
  <c r="E105" i="61"/>
  <c r="E2" i="61"/>
  <c r="K181" i="55" l="1"/>
  <c r="K182" i="55"/>
  <c r="K183" i="55"/>
  <c r="K184" i="55"/>
  <c r="K185" i="55"/>
  <c r="K186" i="55"/>
  <c r="K187" i="55"/>
  <c r="K188" i="55"/>
  <c r="K189" i="55"/>
  <c r="K190" i="55"/>
  <c r="K191" i="55"/>
  <c r="K28" i="55"/>
  <c r="K7" i="55"/>
  <c r="K27" i="55"/>
  <c r="K3" i="55"/>
  <c r="K17" i="55"/>
  <c r="K30" i="55"/>
  <c r="K18" i="55"/>
  <c r="K8" i="55"/>
  <c r="K192" i="55"/>
  <c r="K193" i="55"/>
  <c r="K32" i="55"/>
  <c r="K194" i="55"/>
  <c r="K31" i="55"/>
  <c r="K195" i="55"/>
  <c r="K33" i="55"/>
  <c r="K196" i="55"/>
  <c r="K24" i="55"/>
  <c r="K34" i="55"/>
  <c r="K197" i="55"/>
  <c r="K198" i="55"/>
  <c r="K199" i="55"/>
  <c r="K200" i="55"/>
  <c r="K201" i="55"/>
  <c r="K2" i="55"/>
  <c r="K14" i="55"/>
  <c r="K202" i="55"/>
  <c r="K203" i="55"/>
  <c r="K204" i="55"/>
  <c r="K205" i="55"/>
  <c r="K35" i="55"/>
  <c r="K206" i="55"/>
  <c r="K36" i="55"/>
  <c r="K207" i="55"/>
  <c r="K208" i="55"/>
  <c r="K5" i="55"/>
  <c r="K37" i="55"/>
  <c r="K38" i="55"/>
  <c r="K23" i="55"/>
  <c r="K21" i="55"/>
  <c r="K209" i="55"/>
  <c r="K39" i="55"/>
  <c r="K19" i="55"/>
  <c r="K210" i="55"/>
  <c r="K40" i="55"/>
  <c r="K211" i="55"/>
  <c r="K16" i="55"/>
  <c r="K212" i="55"/>
  <c r="K213" i="55"/>
  <c r="K10" i="55"/>
  <c r="K41" i="55"/>
  <c r="K43" i="55"/>
  <c r="K44" i="55"/>
  <c r="K45" i="55"/>
  <c r="K214" i="55"/>
  <c r="K215" i="55"/>
  <c r="K46" i="55"/>
  <c r="K47" i="55"/>
  <c r="K26" i="55"/>
  <c r="K20" i="55"/>
  <c r="K48" i="55"/>
  <c r="K49" i="55"/>
  <c r="K15" i="55"/>
  <c r="K4" i="55"/>
  <c r="K216" i="55"/>
  <c r="K50" i="55"/>
  <c r="K217" i="55"/>
  <c r="K52" i="55"/>
  <c r="K51" i="55"/>
  <c r="K11" i="55"/>
  <c r="K6" i="55"/>
  <c r="K218" i="55"/>
  <c r="K219" i="55"/>
  <c r="K220" i="55"/>
  <c r="K29" i="55"/>
  <c r="K221" i="55"/>
  <c r="K222" i="55"/>
  <c r="K9" i="55"/>
  <c r="K223" i="55"/>
  <c r="K224" i="55"/>
  <c r="K225" i="55"/>
  <c r="K226" i="55"/>
  <c r="K60" i="55"/>
  <c r="K227" i="55"/>
  <c r="K12" i="55"/>
  <c r="K228" i="55"/>
  <c r="K229" i="55"/>
  <c r="K230" i="55"/>
  <c r="K231" i="55"/>
  <c r="K232" i="55"/>
  <c r="K55" i="55"/>
  <c r="K233" i="55"/>
  <c r="K54" i="55"/>
  <c r="K58" i="55"/>
  <c r="K57" i="55"/>
  <c r="K234" i="55"/>
  <c r="K42" i="55"/>
  <c r="K235" i="55"/>
  <c r="K236" i="55"/>
  <c r="K237" i="55"/>
  <c r="K238" i="55"/>
  <c r="K56" i="55"/>
  <c r="K239" i="55"/>
  <c r="K240" i="55"/>
  <c r="K241" i="55"/>
  <c r="K242" i="55"/>
  <c r="K243" i="55"/>
  <c r="K244" i="55"/>
  <c r="K245" i="55"/>
  <c r="K246" i="55"/>
  <c r="K247" i="55"/>
  <c r="K248" i="55"/>
  <c r="K249" i="55"/>
  <c r="K250" i="55"/>
  <c r="K251" i="55"/>
  <c r="K252" i="55"/>
  <c r="K253" i="55"/>
  <c r="K254" i="55"/>
  <c r="K255" i="55"/>
  <c r="K256" i="55"/>
  <c r="K168" i="55"/>
  <c r="K257" i="55"/>
  <c r="K258" i="55"/>
  <c r="K259" i="55"/>
  <c r="K260" i="55"/>
  <c r="K261" i="55"/>
  <c r="K262" i="55"/>
  <c r="K263" i="55"/>
  <c r="K166" i="55"/>
  <c r="K172" i="55"/>
  <c r="K169" i="55"/>
  <c r="K173" i="55"/>
  <c r="K264" i="55"/>
  <c r="K167" i="55"/>
  <c r="K175" i="55"/>
  <c r="K170" i="55"/>
  <c r="K265" i="55"/>
  <c r="K266" i="55"/>
  <c r="K267" i="55"/>
  <c r="K268" i="55"/>
  <c r="K269" i="55"/>
  <c r="K270" i="55"/>
  <c r="K271" i="55"/>
  <c r="K272" i="55"/>
  <c r="K273" i="55"/>
  <c r="K274" i="55"/>
  <c r="K275" i="55"/>
  <c r="K276" i="55"/>
  <c r="K277" i="55"/>
  <c r="K164" i="55"/>
  <c r="K165" i="55"/>
  <c r="K13" i="55"/>
  <c r="K278" i="55"/>
  <c r="K22" i="55"/>
  <c r="K59" i="55"/>
  <c r="K25" i="55"/>
  <c r="K279" i="55"/>
  <c r="K280" i="55"/>
  <c r="K281" i="55"/>
  <c r="K282" i="55"/>
  <c r="K283" i="55"/>
  <c r="K284" i="55"/>
  <c r="K285" i="55"/>
  <c r="K286" i="55"/>
  <c r="K287" i="55"/>
  <c r="K288" i="55"/>
  <c r="K289" i="55"/>
  <c r="K290" i="55"/>
  <c r="K291" i="55"/>
  <c r="K292" i="55"/>
  <c r="K293" i="55"/>
  <c r="K294" i="55"/>
  <c r="K176" i="55"/>
  <c r="K295" i="55"/>
  <c r="K296" i="55"/>
  <c r="K297" i="55"/>
  <c r="K171" i="55"/>
  <c r="K163" i="55"/>
  <c r="K177" i="55"/>
  <c r="K298" i="55"/>
  <c r="K299" i="55"/>
  <c r="K300" i="55"/>
  <c r="K301" i="55"/>
  <c r="K174" i="55"/>
  <c r="K302" i="55"/>
  <c r="K303" i="55"/>
  <c r="K304" i="55"/>
  <c r="K305" i="55"/>
  <c r="K306" i="55"/>
  <c r="K307" i="55"/>
  <c r="K308" i="55"/>
  <c r="K309" i="55"/>
  <c r="K310" i="55"/>
  <c r="K311" i="55"/>
  <c r="K312" i="55"/>
  <c r="K313" i="55"/>
  <c r="K314" i="55"/>
  <c r="K315" i="55"/>
  <c r="K316" i="55"/>
  <c r="K317" i="55"/>
  <c r="K318" i="55"/>
  <c r="K319" i="55"/>
  <c r="K320" i="55"/>
  <c r="K321" i="55"/>
  <c r="K322" i="55"/>
  <c r="K323" i="55"/>
  <c r="K324" i="55"/>
  <c r="K325" i="55"/>
  <c r="K326" i="55"/>
  <c r="K327" i="55"/>
  <c r="K328" i="55"/>
  <c r="K329" i="55"/>
  <c r="K180" i="55"/>
  <c r="J82" i="55" l="1"/>
  <c r="J81" i="55"/>
  <c r="J85" i="55"/>
  <c r="J83" i="55"/>
  <c r="J86" i="55"/>
  <c r="J180" i="55"/>
  <c r="J71" i="55"/>
  <c r="J88" i="55"/>
  <c r="J76" i="55"/>
  <c r="J87" i="55"/>
  <c r="J84" i="55"/>
  <c r="J74" i="55"/>
  <c r="J181" i="55"/>
  <c r="J95" i="55"/>
  <c r="J96" i="55"/>
  <c r="J100" i="55"/>
  <c r="J89" i="55"/>
  <c r="J101" i="55"/>
  <c r="J91" i="55"/>
  <c r="J102" i="55"/>
  <c r="J103" i="55"/>
  <c r="J75" i="55"/>
  <c r="J182" i="55"/>
  <c r="J183" i="55"/>
  <c r="J184" i="55"/>
  <c r="J72" i="55"/>
  <c r="J185" i="55"/>
  <c r="J186" i="55"/>
  <c r="J187" i="55"/>
  <c r="J188" i="55"/>
  <c r="J189" i="55"/>
  <c r="J190" i="55"/>
  <c r="J80" i="55"/>
  <c r="J191" i="55"/>
  <c r="J112" i="55"/>
  <c r="J111" i="55"/>
  <c r="J106" i="55"/>
  <c r="J107" i="55"/>
  <c r="J78" i="55"/>
  <c r="J63" i="55"/>
  <c r="J116" i="55"/>
  <c r="J117" i="55"/>
  <c r="J62" i="55"/>
  <c r="J118" i="55"/>
  <c r="J110" i="55"/>
  <c r="J120" i="55"/>
  <c r="J119" i="55"/>
  <c r="J73" i="55"/>
  <c r="J122" i="55"/>
  <c r="J123" i="55"/>
  <c r="J99" i="55"/>
  <c r="J125" i="55"/>
  <c r="J28" i="55"/>
  <c r="J7" i="55"/>
  <c r="J27" i="55"/>
  <c r="J129" i="55"/>
  <c r="J127" i="55"/>
  <c r="J131" i="55"/>
  <c r="J132" i="55"/>
  <c r="J108" i="55"/>
  <c r="J133" i="55"/>
  <c r="J134" i="55"/>
  <c r="J3" i="55"/>
  <c r="J17" i="55"/>
  <c r="J135" i="55"/>
  <c r="J136" i="55"/>
  <c r="J79" i="55"/>
  <c r="J30" i="55"/>
  <c r="J18" i="55"/>
  <c r="J8" i="55"/>
  <c r="J192" i="55"/>
  <c r="J193" i="55"/>
  <c r="J137" i="55"/>
  <c r="J32" i="55"/>
  <c r="J194" i="55"/>
  <c r="J31" i="55"/>
  <c r="J195" i="55"/>
  <c r="J33" i="55"/>
  <c r="J138" i="55"/>
  <c r="J196" i="55"/>
  <c r="J139" i="55"/>
  <c r="J24" i="55"/>
  <c r="J34" i="55"/>
  <c r="J92" i="55"/>
  <c r="J197" i="55"/>
  <c r="J198" i="55"/>
  <c r="J199" i="55"/>
  <c r="J126" i="55"/>
  <c r="J130" i="55"/>
  <c r="J200" i="55"/>
  <c r="J201" i="55"/>
  <c r="J2" i="55"/>
  <c r="J14" i="55"/>
  <c r="J115" i="55"/>
  <c r="J202" i="55"/>
  <c r="J140" i="55"/>
  <c r="J203" i="55"/>
  <c r="J204" i="55"/>
  <c r="J205" i="55"/>
  <c r="J35" i="55"/>
  <c r="J206" i="55"/>
  <c r="J36" i="55"/>
  <c r="J207" i="55"/>
  <c r="J208" i="55"/>
  <c r="J5" i="55"/>
  <c r="J37" i="55"/>
  <c r="J38" i="55"/>
  <c r="J23" i="55"/>
  <c r="J143" i="55"/>
  <c r="J93" i="55"/>
  <c r="J21" i="55"/>
  <c r="J209" i="55"/>
  <c r="J39" i="55"/>
  <c r="J19" i="55"/>
  <c r="J210" i="55"/>
  <c r="J124" i="55"/>
  <c r="J65" i="55"/>
  <c r="J40" i="55"/>
  <c r="J211" i="55"/>
  <c r="J16" i="55"/>
  <c r="J128" i="55"/>
  <c r="J212" i="55"/>
  <c r="J105" i="55"/>
  <c r="J145" i="55"/>
  <c r="J213" i="55"/>
  <c r="J67" i="55"/>
  <c r="J10" i="55"/>
  <c r="J41" i="55"/>
  <c r="J43" i="55"/>
  <c r="J44" i="55"/>
  <c r="J45" i="55"/>
  <c r="J66" i="55"/>
  <c r="J214" i="55"/>
  <c r="J215" i="55"/>
  <c r="J46" i="55"/>
  <c r="J68" i="55"/>
  <c r="J147" i="55"/>
  <c r="J47" i="55"/>
  <c r="J26" i="55"/>
  <c r="J20" i="55"/>
  <c r="J114" i="55"/>
  <c r="J148" i="55"/>
  <c r="J48" i="55"/>
  <c r="J49" i="55"/>
  <c r="J15" i="55"/>
  <c r="J149" i="55"/>
  <c r="J4" i="55"/>
  <c r="J77" i="55"/>
  <c r="J216" i="55"/>
  <c r="J50" i="55"/>
  <c r="J217" i="55"/>
  <c r="J152" i="55"/>
  <c r="J104" i="55"/>
  <c r="J146" i="55"/>
  <c r="J52" i="55"/>
  <c r="J51" i="55"/>
  <c r="J11" i="55"/>
  <c r="J6" i="55"/>
  <c r="J218" i="55"/>
  <c r="J153" i="55"/>
  <c r="J113" i="55"/>
  <c r="J219" i="55"/>
  <c r="J220" i="55"/>
  <c r="J29" i="55"/>
  <c r="J221" i="55"/>
  <c r="J150" i="55"/>
  <c r="J90" i="55"/>
  <c r="J151" i="55"/>
  <c r="J144" i="55"/>
  <c r="J222" i="55"/>
  <c r="J9" i="55"/>
  <c r="J142" i="55"/>
  <c r="J141" i="55"/>
  <c r="J69" i="55"/>
  <c r="J97" i="55"/>
  <c r="J64" i="55"/>
  <c r="J223" i="55"/>
  <c r="J224" i="55"/>
  <c r="J225" i="55"/>
  <c r="J226" i="55"/>
  <c r="J60" i="55"/>
  <c r="J227" i="55"/>
  <c r="J12" i="55"/>
  <c r="J159" i="55"/>
  <c r="J70" i="55"/>
  <c r="J228" i="55"/>
  <c r="J229" i="55"/>
  <c r="J94" i="55"/>
  <c r="J158" i="55"/>
  <c r="J230" i="55"/>
  <c r="J231" i="55"/>
  <c r="J232" i="55"/>
  <c r="J55" i="55"/>
  <c r="J233" i="55"/>
  <c r="J54" i="55"/>
  <c r="J58" i="55"/>
  <c r="J57" i="55"/>
  <c r="J234" i="55"/>
  <c r="J42" i="55"/>
  <c r="J235" i="55"/>
  <c r="J236" i="55"/>
  <c r="J237" i="55"/>
  <c r="J238" i="55"/>
  <c r="J56" i="55"/>
  <c r="J239" i="55"/>
  <c r="J240" i="55"/>
  <c r="J241" i="55"/>
  <c r="J242" i="55"/>
  <c r="J243" i="55"/>
  <c r="J244" i="55"/>
  <c r="J245" i="55"/>
  <c r="J246" i="55"/>
  <c r="J247" i="55"/>
  <c r="J248" i="55"/>
  <c r="J178" i="55"/>
  <c r="J249" i="55"/>
  <c r="J250" i="55"/>
  <c r="J251" i="55"/>
  <c r="J252" i="55"/>
  <c r="J253" i="55"/>
  <c r="J254" i="55"/>
  <c r="J255" i="55"/>
  <c r="J256" i="55"/>
  <c r="J168" i="55"/>
  <c r="J257" i="55"/>
  <c r="J162" i="55"/>
  <c r="J160" i="55"/>
  <c r="J258" i="55"/>
  <c r="J259" i="55"/>
  <c r="J260" i="55"/>
  <c r="J261" i="55"/>
  <c r="J161" i="55"/>
  <c r="J262" i="55"/>
  <c r="J263" i="55"/>
  <c r="J166" i="55"/>
  <c r="J172" i="55"/>
  <c r="J169" i="55"/>
  <c r="J173" i="55"/>
  <c r="J264" i="55"/>
  <c r="J167" i="55"/>
  <c r="J175" i="55"/>
  <c r="J170" i="55"/>
  <c r="J265" i="55"/>
  <c r="J266" i="55"/>
  <c r="J267" i="55"/>
  <c r="J268" i="55"/>
  <c r="J269" i="55"/>
  <c r="J270" i="55"/>
  <c r="J271" i="55"/>
  <c r="J272" i="55"/>
  <c r="J273" i="55"/>
  <c r="J274" i="55"/>
  <c r="J275" i="55"/>
  <c r="J276" i="55"/>
  <c r="J277" i="55"/>
  <c r="J164" i="55"/>
  <c r="J165" i="55"/>
  <c r="J13" i="55"/>
  <c r="J278" i="55"/>
  <c r="J22" i="55"/>
  <c r="J59" i="55"/>
  <c r="J25" i="55"/>
  <c r="J279" i="55"/>
  <c r="J280" i="55"/>
  <c r="J281" i="55"/>
  <c r="J282" i="55"/>
  <c r="J283" i="55"/>
  <c r="J284" i="55"/>
  <c r="J285" i="55"/>
  <c r="J286" i="55"/>
  <c r="J287" i="55"/>
  <c r="J288" i="55"/>
  <c r="J289" i="55"/>
  <c r="J290" i="55"/>
  <c r="J291" i="55"/>
  <c r="J292" i="55"/>
  <c r="J293" i="55"/>
  <c r="J294" i="55"/>
  <c r="J176" i="55"/>
  <c r="J295" i="55"/>
  <c r="J296" i="55"/>
  <c r="J297" i="55"/>
  <c r="J171" i="55"/>
  <c r="J163" i="55"/>
  <c r="J177" i="55"/>
  <c r="J121" i="55"/>
  <c r="J298" i="55"/>
  <c r="J299" i="55"/>
  <c r="J98" i="55"/>
  <c r="J109" i="55"/>
  <c r="J154" i="55"/>
  <c r="J61" i="55"/>
  <c r="J155" i="55"/>
  <c r="J157" i="55"/>
  <c r="J156" i="55"/>
  <c r="J300" i="55"/>
  <c r="J301" i="55"/>
  <c r="J174" i="55"/>
  <c r="J302" i="55"/>
  <c r="J303" i="55"/>
  <c r="J304" i="55"/>
  <c r="J305" i="55"/>
  <c r="J306" i="55"/>
  <c r="J307" i="55"/>
  <c r="J308" i="55"/>
  <c r="J309" i="55"/>
  <c r="J310" i="55"/>
  <c r="J311" i="55"/>
  <c r="J312" i="55"/>
  <c r="J313" i="55"/>
  <c r="J314" i="55"/>
  <c r="J315" i="55"/>
  <c r="J316" i="55"/>
  <c r="J317" i="55"/>
  <c r="J318" i="55"/>
  <c r="J319" i="55"/>
  <c r="J320" i="55"/>
  <c r="J321" i="55"/>
  <c r="J322" i="55"/>
  <c r="J323" i="55"/>
  <c r="J324" i="55"/>
  <c r="J325" i="55"/>
  <c r="J326" i="55"/>
  <c r="J327" i="55"/>
  <c r="J328" i="55"/>
  <c r="J329" i="55"/>
  <c r="J53" i="55"/>
  <c r="W44" i="7" l="1"/>
  <c r="X44" i="7"/>
  <c r="Y44" i="7"/>
  <c r="R138" i="53" l="1"/>
  <c r="R137" i="53"/>
  <c r="R136" i="53"/>
  <c r="R135" i="53"/>
  <c r="R134" i="53"/>
  <c r="R44" i="53"/>
  <c r="R45" i="53"/>
  <c r="R133" i="53"/>
  <c r="R132" i="53"/>
  <c r="R131" i="53"/>
  <c r="R129" i="53"/>
  <c r="R130" i="53"/>
  <c r="R125" i="53"/>
  <c r="R126" i="53"/>
  <c r="R127" i="53"/>
  <c r="R128" i="53"/>
  <c r="R123" i="53"/>
  <c r="R124" i="53"/>
  <c r="R122" i="53"/>
  <c r="R3" i="53"/>
  <c r="M45" i="53" l="1"/>
  <c r="M46" i="53"/>
  <c r="M47" i="53"/>
  <c r="M48" i="53"/>
  <c r="M49" i="53"/>
  <c r="M50" i="53"/>
  <c r="M51" i="53"/>
  <c r="M52" i="53"/>
  <c r="M53" i="53"/>
  <c r="M54" i="53"/>
  <c r="M55" i="53"/>
  <c r="M56" i="53"/>
  <c r="M57" i="53"/>
  <c r="M58" i="53"/>
  <c r="M59" i="53"/>
  <c r="M60" i="53"/>
  <c r="M61" i="53"/>
  <c r="M62" i="53"/>
  <c r="M63" i="53"/>
  <c r="M64" i="53"/>
  <c r="M65" i="53"/>
  <c r="M66" i="53"/>
  <c r="M67" i="53"/>
  <c r="M68" i="53"/>
  <c r="M69" i="53"/>
  <c r="M70" i="53"/>
  <c r="M72" i="53"/>
  <c r="M73" i="53"/>
  <c r="M74" i="53"/>
  <c r="M75" i="53"/>
  <c r="M76" i="53"/>
  <c r="M77" i="53"/>
  <c r="M79" i="53"/>
  <c r="M80" i="53"/>
  <c r="M81" i="53"/>
  <c r="M82" i="53"/>
  <c r="M83" i="53"/>
  <c r="M84" i="53"/>
  <c r="M85" i="53"/>
  <c r="M86" i="53"/>
  <c r="M133" i="53"/>
  <c r="M87" i="53"/>
  <c r="M132" i="53"/>
  <c r="M131" i="53"/>
  <c r="M129" i="53"/>
  <c r="M130" i="53"/>
  <c r="M125" i="53"/>
  <c r="M126" i="53"/>
  <c r="M127" i="53"/>
  <c r="M128" i="53"/>
  <c r="M123" i="53"/>
  <c r="M124" i="53"/>
  <c r="M122" i="53"/>
  <c r="M4" i="53"/>
  <c r="M5" i="53"/>
  <c r="M6" i="53"/>
  <c r="M7" i="53"/>
  <c r="M8" i="53"/>
  <c r="M9" i="53"/>
  <c r="M10" i="53"/>
  <c r="M11" i="53"/>
  <c r="M12" i="53"/>
  <c r="M13" i="53"/>
  <c r="M14" i="53"/>
  <c r="M16" i="53"/>
  <c r="M17" i="53"/>
  <c r="M18" i="53"/>
  <c r="M19" i="53"/>
  <c r="M20" i="53"/>
  <c r="M21" i="53"/>
  <c r="M22" i="53"/>
  <c r="M23" i="53"/>
  <c r="M138" i="53"/>
  <c r="M24" i="53"/>
  <c r="M25" i="53"/>
  <c r="M137" i="53"/>
  <c r="M26" i="53"/>
  <c r="M27" i="53"/>
  <c r="M136" i="53"/>
  <c r="M28" i="53"/>
  <c r="M29" i="53"/>
  <c r="M31" i="53"/>
  <c r="M32" i="53"/>
  <c r="M34" i="53"/>
  <c r="M35" i="53"/>
  <c r="M36" i="53"/>
  <c r="M135" i="53"/>
  <c r="M37" i="53"/>
  <c r="M38" i="53"/>
  <c r="M134" i="53"/>
  <c r="M39" i="53"/>
  <c r="M42" i="53"/>
  <c r="M44" i="53"/>
  <c r="M3" i="53"/>
  <c r="P138" i="53"/>
  <c r="P137" i="53"/>
  <c r="P136" i="53"/>
  <c r="P135" i="53"/>
  <c r="P134" i="53"/>
  <c r="U137" i="53" l="1"/>
  <c r="T135" i="53"/>
  <c r="T134" i="53"/>
  <c r="U134" i="53"/>
  <c r="T133" i="53"/>
  <c r="U133" i="53"/>
  <c r="T132" i="53"/>
  <c r="U132" i="53"/>
  <c r="T131" i="53"/>
  <c r="U131" i="53"/>
  <c r="T129" i="53"/>
  <c r="U129" i="53"/>
  <c r="T130" i="53"/>
  <c r="U130" i="53"/>
  <c r="T125" i="53"/>
  <c r="U125" i="53"/>
  <c r="T126" i="53"/>
  <c r="U126" i="53"/>
  <c r="T127" i="53"/>
  <c r="U127" i="53"/>
  <c r="T128" i="53"/>
  <c r="U128" i="53"/>
  <c r="T123" i="53"/>
  <c r="U123" i="53"/>
  <c r="T124" i="53"/>
  <c r="U124" i="53"/>
  <c r="T122" i="53"/>
  <c r="U122" i="53"/>
  <c r="T138" i="53"/>
  <c r="U138" i="53"/>
  <c r="T137" i="53"/>
  <c r="T136" i="53"/>
  <c r="U136" i="53"/>
  <c r="U135" i="53"/>
  <c r="M41" i="53" l="1"/>
  <c r="T122" i="46"/>
  <c r="U122" i="46"/>
  <c r="V122" i="46"/>
  <c r="W122" i="46"/>
  <c r="X122" i="46"/>
  <c r="AA122" i="46"/>
  <c r="F122" i="46"/>
  <c r="G122" i="46"/>
  <c r="H122" i="46"/>
  <c r="R78" i="44"/>
  <c r="S78" i="44"/>
  <c r="T78" i="44"/>
  <c r="U78" i="44"/>
  <c r="V78" i="44"/>
  <c r="X78" i="44"/>
  <c r="Y78" i="44"/>
  <c r="AC78" i="44"/>
  <c r="AE78" i="44"/>
  <c r="F44" i="7"/>
  <c r="G44" i="7"/>
  <c r="H44" i="7"/>
  <c r="I44" i="7"/>
  <c r="M44" i="7"/>
  <c r="N44" i="7"/>
  <c r="P44" i="7"/>
  <c r="Q44" i="7"/>
  <c r="R44" i="7"/>
  <c r="S44" i="7"/>
  <c r="T44" i="7"/>
  <c r="U44" i="7"/>
  <c r="AB44" i="7"/>
  <c r="AC44" i="7"/>
  <c r="AD44" i="7"/>
  <c r="P154" i="53" l="1"/>
  <c r="P155" i="53"/>
  <c r="P156" i="53"/>
  <c r="P152" i="53"/>
  <c r="P153" i="53"/>
  <c r="P141" i="53"/>
  <c r="P3" i="53"/>
  <c r="H78" i="44" l="1"/>
  <c r="I78" i="44"/>
  <c r="AA77" i="44"/>
  <c r="L77" i="44"/>
  <c r="K77" i="44"/>
  <c r="J77" i="44"/>
  <c r="AA76" i="44"/>
  <c r="L76" i="44"/>
  <c r="K76" i="44"/>
  <c r="J76" i="44"/>
  <c r="AA75" i="44"/>
  <c r="L75" i="44"/>
  <c r="K75" i="44"/>
  <c r="J75" i="44"/>
  <c r="AA74" i="44"/>
  <c r="L74" i="44"/>
  <c r="K74" i="44"/>
  <c r="J74" i="44"/>
  <c r="AA73" i="44"/>
  <c r="L73" i="44"/>
  <c r="K73" i="44"/>
  <c r="J73" i="44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2" i="16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2" i="16"/>
  <c r="AH43" i="7"/>
  <c r="AG43" i="7"/>
  <c r="Z43" i="7"/>
  <c r="O43" i="7"/>
  <c r="AH42" i="7"/>
  <c r="AG42" i="7"/>
  <c r="Z42" i="7"/>
  <c r="O42" i="7"/>
  <c r="AA43" i="7" l="1"/>
  <c r="AE43" i="7" s="1"/>
  <c r="M73" i="44"/>
  <c r="M75" i="44"/>
  <c r="M74" i="44"/>
  <c r="M77" i="44"/>
  <c r="M76" i="44"/>
  <c r="AA42" i="7"/>
  <c r="AE42" i="7" s="1"/>
  <c r="AR121" i="46"/>
  <c r="AP121" i="46"/>
  <c r="AJ121" i="46"/>
  <c r="AD121" i="46"/>
  <c r="K121" i="46"/>
  <c r="J121" i="46"/>
  <c r="I121" i="46"/>
  <c r="AR120" i="46"/>
  <c r="AP120" i="46"/>
  <c r="AJ120" i="46"/>
  <c r="AD120" i="46"/>
  <c r="K120" i="46"/>
  <c r="J120" i="46"/>
  <c r="I120" i="46"/>
  <c r="AR119" i="46"/>
  <c r="AP119" i="46"/>
  <c r="AJ119" i="46"/>
  <c r="AD119" i="46"/>
  <c r="K119" i="46"/>
  <c r="J119" i="46"/>
  <c r="I119" i="46"/>
  <c r="AR118" i="46"/>
  <c r="AP118" i="46"/>
  <c r="AJ118" i="46"/>
  <c r="AD118" i="46"/>
  <c r="K118" i="46"/>
  <c r="J118" i="46"/>
  <c r="I118" i="46"/>
  <c r="AR117" i="46"/>
  <c r="AP117" i="46"/>
  <c r="AJ117" i="46"/>
  <c r="AD117" i="46"/>
  <c r="K117" i="46"/>
  <c r="J117" i="46"/>
  <c r="I117" i="46"/>
  <c r="AR116" i="46"/>
  <c r="AP116" i="46"/>
  <c r="AJ116" i="46"/>
  <c r="AD116" i="46"/>
  <c r="K116" i="46"/>
  <c r="J116" i="46"/>
  <c r="I116" i="46"/>
  <c r="AR115" i="46"/>
  <c r="AP115" i="46"/>
  <c r="AJ115" i="46"/>
  <c r="AD115" i="46"/>
  <c r="K115" i="46"/>
  <c r="J115" i="46"/>
  <c r="I115" i="46"/>
  <c r="AR114" i="46"/>
  <c r="AP114" i="46"/>
  <c r="AJ114" i="46"/>
  <c r="AD114" i="46"/>
  <c r="K114" i="46"/>
  <c r="J114" i="46"/>
  <c r="I114" i="4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2" i="16"/>
  <c r="L115" i="46" l="1"/>
  <c r="L119" i="46"/>
  <c r="L121" i="46"/>
  <c r="L117" i="46"/>
  <c r="L114" i="46"/>
  <c r="L118" i="46"/>
  <c r="L116" i="46"/>
  <c r="L120" i="46"/>
  <c r="AK3" i="28" l="1"/>
  <c r="F89" i="16" l="1"/>
  <c r="AN84" i="28" s="1"/>
  <c r="AL111" i="16"/>
  <c r="AN94" i="16" l="1"/>
  <c r="AN95" i="16"/>
  <c r="AN96" i="16"/>
  <c r="AN97" i="16"/>
  <c r="AN98" i="16"/>
  <c r="AN99" i="16"/>
  <c r="AN100" i="16"/>
  <c r="AN101" i="16"/>
  <c r="AN102" i="16"/>
  <c r="AN103" i="16"/>
  <c r="AN104" i="16"/>
  <c r="AN105" i="16"/>
  <c r="AN106" i="16"/>
  <c r="AN107" i="16"/>
  <c r="AN92" i="16"/>
  <c r="AA115" i="16"/>
  <c r="AA116" i="16" l="1"/>
  <c r="T111" i="16"/>
  <c r="U111" i="16"/>
  <c r="Z111" i="16"/>
  <c r="AC111" i="16"/>
  <c r="AD111" i="16"/>
  <c r="AE111" i="16"/>
  <c r="AF111" i="16"/>
  <c r="AG111" i="16"/>
  <c r="AH111" i="16"/>
  <c r="AI111" i="16"/>
  <c r="AJ111" i="16"/>
  <c r="AK111" i="16"/>
  <c r="AM111" i="16"/>
  <c r="AO111" i="16"/>
  <c r="AP111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AK4" i="28" l="1"/>
  <c r="AK5" i="28"/>
  <c r="AK6" i="28"/>
  <c r="AK7" i="28"/>
  <c r="AK8" i="28"/>
  <c r="AK9" i="28"/>
  <c r="AO9" i="28" s="1"/>
  <c r="AK10" i="28"/>
  <c r="AO10" i="28" s="1"/>
  <c r="AK11" i="28"/>
  <c r="AK12" i="28"/>
  <c r="AK13" i="28"/>
  <c r="AK14" i="28"/>
  <c r="AK15" i="28"/>
  <c r="AK16" i="28"/>
  <c r="AK17" i="28"/>
  <c r="AO17" i="28" s="1"/>
  <c r="AK18" i="28"/>
  <c r="AK19" i="28"/>
  <c r="AK20" i="28"/>
  <c r="AK21" i="28"/>
  <c r="AK22" i="28"/>
  <c r="AK23" i="28"/>
  <c r="AK24" i="28"/>
  <c r="AK25" i="28"/>
  <c r="AK26" i="28"/>
  <c r="AK27" i="28"/>
  <c r="AK28" i="28"/>
  <c r="AK29" i="28"/>
  <c r="AK30" i="28"/>
  <c r="AK31" i="28"/>
  <c r="AK32" i="28"/>
  <c r="AK33" i="28"/>
  <c r="AK34" i="28"/>
  <c r="AO34" i="28" s="1"/>
  <c r="AK35" i="28"/>
  <c r="AK36" i="28"/>
  <c r="AK37" i="28"/>
  <c r="AK38" i="28"/>
  <c r="AK39" i="28"/>
  <c r="AK40" i="28"/>
  <c r="AK41" i="28"/>
  <c r="AK42" i="28"/>
  <c r="AK43" i="28"/>
  <c r="AO43" i="28" s="1"/>
  <c r="AK44" i="28"/>
  <c r="AK45" i="28"/>
  <c r="AK46" i="28"/>
  <c r="AK47" i="28"/>
  <c r="AK48" i="28"/>
  <c r="AK49" i="28"/>
  <c r="AK50" i="28"/>
  <c r="AK51" i="28"/>
  <c r="AK52" i="28"/>
  <c r="AK53" i="28"/>
  <c r="AK54" i="28"/>
  <c r="AK55" i="28"/>
  <c r="AK56" i="28"/>
  <c r="AK57" i="28"/>
  <c r="AK58" i="28"/>
  <c r="AK59" i="28"/>
  <c r="AK60" i="28"/>
  <c r="AK61" i="28"/>
  <c r="AK62" i="28"/>
  <c r="AO62" i="28" s="1"/>
  <c r="AK63" i="28"/>
  <c r="AO63" i="28" s="1"/>
  <c r="AK64" i="28"/>
  <c r="AO64" i="28" s="1"/>
  <c r="AK65" i="28"/>
  <c r="AK66" i="28"/>
  <c r="AK67" i="28"/>
  <c r="AK68" i="28"/>
  <c r="AK69" i="28"/>
  <c r="AK70" i="28"/>
  <c r="AK71" i="28"/>
  <c r="AK72" i="28"/>
  <c r="AK73" i="28"/>
  <c r="AK74" i="28"/>
  <c r="AK75" i="28"/>
  <c r="AK76" i="28"/>
  <c r="AK77" i="28"/>
  <c r="AK78" i="28"/>
  <c r="AK79" i="28"/>
  <c r="AK80" i="28"/>
  <c r="AK81" i="28"/>
  <c r="AK82" i="28"/>
  <c r="AK83" i="28"/>
  <c r="AK84" i="28"/>
  <c r="AO84" i="28" s="1"/>
  <c r="AK85" i="28"/>
  <c r="AK86" i="28"/>
  <c r="AK87" i="28"/>
  <c r="AK88" i="28"/>
  <c r="AK89" i="28"/>
  <c r="AK90" i="28"/>
  <c r="AK91" i="28"/>
  <c r="AK92" i="28"/>
  <c r="AK93" i="28"/>
  <c r="AO93" i="28" s="1"/>
  <c r="AK94" i="28"/>
  <c r="AO94" i="28" s="1"/>
  <c r="AK95" i="28"/>
  <c r="AO95" i="28" s="1"/>
  <c r="AK96" i="28"/>
  <c r="AO96" i="28" s="1"/>
  <c r="AK97" i="28"/>
  <c r="AO97" i="28" s="1"/>
  <c r="AK98" i="28"/>
  <c r="AO98" i="28" s="1"/>
  <c r="AK99" i="28"/>
  <c r="AO99" i="28" s="1"/>
  <c r="AK100" i="28"/>
  <c r="AO100" i="28" s="1"/>
  <c r="AK101" i="28"/>
  <c r="AO101" i="28" s="1"/>
  <c r="AK102" i="28"/>
  <c r="AK103" i="28"/>
  <c r="AK104" i="28"/>
  <c r="AK105" i="28"/>
  <c r="AK106" i="28"/>
  <c r="AO106" i="28" s="1"/>
  <c r="AK107" i="28"/>
  <c r="AK108" i="28"/>
  <c r="AO108" i="28" s="1"/>
  <c r="AK109" i="28"/>
  <c r="AO109" i="28" s="1"/>
  <c r="AK110" i="28"/>
  <c r="AK111" i="28"/>
  <c r="AO111" i="28" s="1"/>
  <c r="AK112" i="28"/>
  <c r="AO112" i="28" s="1"/>
  <c r="AR31" i="16"/>
  <c r="AR93" i="16"/>
  <c r="AR2" i="16"/>
  <c r="AR49" i="16"/>
  <c r="AR11" i="16"/>
  <c r="AR57" i="16"/>
  <c r="AR87" i="16"/>
  <c r="AR81" i="16"/>
  <c r="AR24" i="16"/>
  <c r="AR48" i="16"/>
  <c r="AR50" i="16"/>
  <c r="AR8" i="16"/>
  <c r="AR90" i="16"/>
  <c r="AR61" i="16"/>
  <c r="AR88" i="16"/>
  <c r="AR39" i="16"/>
  <c r="AR65" i="16"/>
  <c r="AR3" i="16"/>
  <c r="AR22" i="16"/>
  <c r="AR41" i="16"/>
  <c r="AR53" i="16"/>
  <c r="AR74" i="16"/>
  <c r="AR43" i="16"/>
  <c r="AR67" i="16"/>
  <c r="AR18" i="16"/>
  <c r="AR40" i="16"/>
  <c r="AR95" i="16"/>
  <c r="AR56" i="16"/>
  <c r="AR30" i="16"/>
  <c r="AR25" i="16"/>
  <c r="AR46" i="16"/>
  <c r="AR71" i="16"/>
  <c r="AR38" i="16"/>
  <c r="AR58" i="16"/>
  <c r="AR5" i="16" l="1"/>
  <c r="X111" i="16"/>
  <c r="AR7" i="16"/>
  <c r="W111" i="16"/>
  <c r="AR83" i="16"/>
  <c r="R139" i="53" l="1"/>
  <c r="R154" i="53"/>
  <c r="R155" i="53"/>
  <c r="R156" i="53"/>
  <c r="R152" i="53"/>
  <c r="R153" i="53"/>
  <c r="R141" i="53" l="1"/>
  <c r="R140" i="53"/>
  <c r="F3" i="16" l="1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AN3" i="28" s="1"/>
  <c r="AO3" i="28" s="1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2" i="16"/>
  <c r="G88" i="16"/>
  <c r="AN8" i="28" l="1"/>
  <c r="AO8" i="28" s="1"/>
  <c r="AN91" i="28"/>
  <c r="AO91" i="28" s="1"/>
  <c r="AN83" i="28"/>
  <c r="AO83" i="28" s="1"/>
  <c r="AN58" i="28"/>
  <c r="AO58" i="28" s="1"/>
  <c r="AN50" i="28"/>
  <c r="AO50" i="28" s="1"/>
  <c r="AN57" i="28"/>
  <c r="AO57" i="28" s="1"/>
  <c r="AN37" i="28"/>
  <c r="AO37" i="28" s="1"/>
  <c r="AN86" i="28"/>
  <c r="AO86" i="28" s="1"/>
  <c r="AN18" i="28"/>
  <c r="AO18" i="28" s="1"/>
  <c r="AN68" i="28"/>
  <c r="AO68" i="28" s="1"/>
  <c r="AN104" i="28"/>
  <c r="AO104" i="28" s="1"/>
  <c r="AN48" i="28"/>
  <c r="AO48" i="28" s="1"/>
  <c r="AN90" i="28"/>
  <c r="AO90" i="28" s="1"/>
  <c r="AN80" i="28"/>
  <c r="AO80" i="28" s="1"/>
  <c r="AN85" i="28"/>
  <c r="AO85" i="28" s="1"/>
  <c r="AN41" i="28"/>
  <c r="AO41" i="28" s="1"/>
  <c r="AN49" i="28"/>
  <c r="AO49" i="28" s="1"/>
  <c r="AN47" i="28"/>
  <c r="AO47" i="28" s="1"/>
  <c r="AN36" i="28"/>
  <c r="AO36" i="28" s="1"/>
  <c r="AN59" i="28"/>
  <c r="AO59" i="28" s="1"/>
  <c r="AN87" i="28"/>
  <c r="AO87" i="28" s="1"/>
  <c r="AN38" i="28"/>
  <c r="AO38" i="28" s="1"/>
  <c r="AN103" i="28"/>
  <c r="AO103" i="28" s="1"/>
  <c r="AN78" i="28"/>
  <c r="AO78" i="28" s="1"/>
  <c r="AN73" i="28"/>
  <c r="AO73" i="28" s="1"/>
  <c r="AN25" i="28"/>
  <c r="AO25" i="28" s="1"/>
  <c r="AN22" i="28"/>
  <c r="AO22" i="28" s="1"/>
  <c r="AN82" i="28"/>
  <c r="AO82" i="28" s="1"/>
  <c r="AN12" i="28"/>
  <c r="AO12" i="28" s="1"/>
  <c r="AN77" i="28"/>
  <c r="AO77" i="28" s="1"/>
  <c r="AN46" i="28"/>
  <c r="AO46" i="28" s="1"/>
  <c r="AN105" i="28"/>
  <c r="AO105" i="28" s="1"/>
  <c r="AN32" i="28"/>
  <c r="AO32" i="28" s="1"/>
  <c r="AN71" i="28"/>
  <c r="AO71" i="28" s="1"/>
  <c r="AN69" i="28"/>
  <c r="AO69" i="28" s="1"/>
  <c r="AN28" i="28"/>
  <c r="AO28" i="28" s="1"/>
  <c r="AN60" i="28"/>
  <c r="AO60" i="28" s="1"/>
  <c r="AN67" i="28"/>
  <c r="AO67" i="28" s="1"/>
  <c r="AN42" i="28"/>
  <c r="AO42" i="28" s="1"/>
  <c r="AN56" i="28"/>
  <c r="AO56" i="28" s="1"/>
  <c r="AN92" i="28"/>
  <c r="AO92" i="28" s="1"/>
  <c r="AN7" i="28"/>
  <c r="AO7" i="28" s="1"/>
  <c r="AN76" i="28"/>
  <c r="AO76" i="28" s="1"/>
  <c r="AN72" i="28"/>
  <c r="AO72" i="28" s="1"/>
  <c r="AN81" i="28"/>
  <c r="AO81" i="28" s="1"/>
  <c r="AN102" i="28"/>
  <c r="AO102" i="28" s="1"/>
  <c r="AN51" i="28"/>
  <c r="AO51" i="28" s="1"/>
  <c r="AN65" i="28"/>
  <c r="AO65" i="28" s="1"/>
  <c r="AN29" i="28"/>
  <c r="AO29" i="28" s="1"/>
  <c r="AN16" i="28"/>
  <c r="AO16" i="28" s="1"/>
  <c r="AN14" i="28"/>
  <c r="AO14" i="28" s="1"/>
  <c r="AN88" i="28"/>
  <c r="AO88" i="28" s="1"/>
  <c r="AN53" i="28"/>
  <c r="AO53" i="28" s="1"/>
  <c r="AN74" i="28"/>
  <c r="AO74" i="28" s="1"/>
  <c r="AN70" i="28"/>
  <c r="AO70" i="28" s="1"/>
  <c r="AN11" i="28"/>
  <c r="AO11" i="28" s="1"/>
  <c r="AN52" i="28"/>
  <c r="AO52" i="28" s="1"/>
  <c r="AN15" i="28"/>
  <c r="AO15" i="28" s="1"/>
  <c r="AN24" i="28"/>
  <c r="AO24" i="28" s="1"/>
  <c r="AN66" i="28"/>
  <c r="AO66" i="28" s="1"/>
  <c r="AN26" i="28"/>
  <c r="AO26" i="28" s="1"/>
  <c r="AN31" i="28"/>
  <c r="AO31" i="28" s="1"/>
  <c r="AN107" i="28"/>
  <c r="AO107" i="28" s="1"/>
  <c r="AN4" i="28"/>
  <c r="AO4" i="28" s="1"/>
  <c r="AN54" i="28"/>
  <c r="AO54" i="28" s="1"/>
  <c r="AN45" i="28"/>
  <c r="AO45" i="28" s="1"/>
  <c r="AN20" i="28"/>
  <c r="AO20" i="28" s="1"/>
  <c r="AN110" i="28"/>
  <c r="AO110" i="28" s="1"/>
  <c r="AN27" i="28"/>
  <c r="AO27" i="28" s="1"/>
  <c r="AN33" i="28"/>
  <c r="AO33" i="28" s="1"/>
  <c r="AN6" i="28"/>
  <c r="AO6" i="28" s="1"/>
  <c r="AN21" i="28"/>
  <c r="AO21" i="28" s="1"/>
  <c r="AN61" i="28"/>
  <c r="AO61" i="28" s="1"/>
  <c r="AN75" i="28"/>
  <c r="AO75" i="28" s="1"/>
  <c r="AN5" i="28"/>
  <c r="AO5" i="28" s="1"/>
  <c r="AN30" i="28"/>
  <c r="AO30" i="28" s="1"/>
  <c r="AN40" i="28"/>
  <c r="AO40" i="28" s="1"/>
  <c r="AN19" i="28"/>
  <c r="AO19" i="28" s="1"/>
  <c r="AN44" i="28"/>
  <c r="AO44" i="28" s="1"/>
  <c r="AN79" i="28"/>
  <c r="AO79" i="28" s="1"/>
  <c r="AN13" i="28"/>
  <c r="AO13" i="28" s="1"/>
  <c r="AN35" i="28"/>
  <c r="AO35" i="28" s="1"/>
  <c r="AN89" i="28"/>
  <c r="AO89" i="28" s="1"/>
  <c r="AN55" i="28"/>
  <c r="AO55" i="28" s="1"/>
  <c r="AN23" i="28"/>
  <c r="AO23" i="28" s="1"/>
  <c r="AN39" i="28"/>
  <c r="AO39" i="28" s="1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9" i="16"/>
  <c r="G90" i="16"/>
  <c r="G91" i="16"/>
  <c r="G92" i="16"/>
  <c r="G93" i="16"/>
  <c r="G5" i="16"/>
  <c r="G3" i="16"/>
  <c r="H12" i="56" l="1"/>
  <c r="V13" i="56"/>
  <c r="U12" i="56"/>
  <c r="V12" i="56"/>
  <c r="M3" i="56"/>
  <c r="G4" i="56"/>
  <c r="M5" i="56" l="1"/>
  <c r="M6" i="56" s="1"/>
  <c r="M4" i="56"/>
  <c r="M12" i="56" l="1"/>
  <c r="Q12" i="56" s="1"/>
  <c r="N49" i="7"/>
  <c r="W12" i="56" l="1"/>
  <c r="X12" i="56" s="1"/>
  <c r="U13" i="56"/>
  <c r="W13" i="56" s="1"/>
  <c r="X13" i="56" s="1"/>
  <c r="P146" i="53" l="1"/>
  <c r="AN2" i="16" l="1"/>
  <c r="AN93" i="16" l="1"/>
  <c r="A77" i="16"/>
  <c r="A76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N92" i="16"/>
  <c r="N93" i="16"/>
  <c r="AA122" i="60" l="1"/>
  <c r="X122" i="60"/>
  <c r="W122" i="60"/>
  <c r="V122" i="60"/>
  <c r="U122" i="60"/>
  <c r="H122" i="60"/>
  <c r="G122" i="60"/>
  <c r="F122" i="60"/>
  <c r="AR121" i="60"/>
  <c r="AP121" i="60"/>
  <c r="AJ121" i="60"/>
  <c r="AD121" i="60"/>
  <c r="L121" i="60"/>
  <c r="K121" i="60"/>
  <c r="J121" i="60"/>
  <c r="I121" i="60"/>
  <c r="AR120" i="60"/>
  <c r="L120" i="60"/>
  <c r="K120" i="60"/>
  <c r="J120" i="60"/>
  <c r="I120" i="60"/>
  <c r="AR119" i="60"/>
  <c r="AP119" i="60"/>
  <c r="AJ119" i="60"/>
  <c r="AD119" i="60"/>
  <c r="L119" i="60"/>
  <c r="K119" i="60"/>
  <c r="J119" i="60"/>
  <c r="I119" i="60"/>
  <c r="AR118" i="60"/>
  <c r="AP118" i="60"/>
  <c r="AJ118" i="60"/>
  <c r="AD118" i="60"/>
  <c r="L118" i="60"/>
  <c r="K118" i="60"/>
  <c r="J118" i="60"/>
  <c r="I118" i="60"/>
  <c r="AR117" i="60"/>
  <c r="L117" i="60"/>
  <c r="K117" i="60"/>
  <c r="J117" i="60"/>
  <c r="I117" i="60"/>
  <c r="AR116" i="60"/>
  <c r="AP116" i="60"/>
  <c r="AJ116" i="60"/>
  <c r="AD116" i="60"/>
  <c r="L116" i="60"/>
  <c r="K116" i="60"/>
  <c r="J116" i="60"/>
  <c r="I116" i="60"/>
  <c r="AR115" i="60"/>
  <c r="AP115" i="60"/>
  <c r="AJ115" i="60"/>
  <c r="AD115" i="60"/>
  <c r="L115" i="60"/>
  <c r="K115" i="60"/>
  <c r="J115" i="60"/>
  <c r="I115" i="60"/>
  <c r="AR114" i="60"/>
  <c r="AG114" i="60"/>
  <c r="AF114" i="60"/>
  <c r="AE114" i="60"/>
  <c r="AD114" i="60"/>
  <c r="AC114" i="60"/>
  <c r="L114" i="60"/>
  <c r="K114" i="60"/>
  <c r="J114" i="60"/>
  <c r="I114" i="60"/>
  <c r="AR113" i="60"/>
  <c r="L113" i="60"/>
  <c r="K113" i="60"/>
  <c r="J113" i="60"/>
  <c r="I113" i="60"/>
  <c r="AR112" i="60"/>
  <c r="L112" i="60"/>
  <c r="K112" i="60"/>
  <c r="J112" i="60"/>
  <c r="I112" i="60"/>
  <c r="AR111" i="60"/>
  <c r="AP111" i="60"/>
  <c r="AJ111" i="60"/>
  <c r="AD111" i="60"/>
  <c r="L111" i="60"/>
  <c r="K111" i="60"/>
  <c r="J111" i="60"/>
  <c r="I111" i="60"/>
  <c r="AR110" i="60"/>
  <c r="AP110" i="60"/>
  <c r="AJ110" i="60"/>
  <c r="AD110" i="60"/>
  <c r="L110" i="60"/>
  <c r="K110" i="60"/>
  <c r="J110" i="60"/>
  <c r="I110" i="60"/>
  <c r="AR109" i="60"/>
  <c r="AP109" i="60"/>
  <c r="AJ109" i="60"/>
  <c r="AD109" i="60"/>
  <c r="L109" i="60"/>
  <c r="K109" i="60"/>
  <c r="J109" i="60"/>
  <c r="I109" i="60"/>
  <c r="AR108" i="60"/>
  <c r="L108" i="60"/>
  <c r="K108" i="60"/>
  <c r="J108" i="60"/>
  <c r="I108" i="60"/>
  <c r="AR107" i="60"/>
  <c r="L107" i="60"/>
  <c r="K107" i="60"/>
  <c r="J107" i="60"/>
  <c r="I107" i="60"/>
  <c r="AR106" i="60"/>
  <c r="AP106" i="60"/>
  <c r="AJ106" i="60"/>
  <c r="AD106" i="60"/>
  <c r="L106" i="60"/>
  <c r="K106" i="60"/>
  <c r="J106" i="60"/>
  <c r="I106" i="60"/>
  <c r="AR105" i="60"/>
  <c r="AP105" i="60"/>
  <c r="AJ105" i="60"/>
  <c r="AD105" i="60"/>
  <c r="L105" i="60"/>
  <c r="K105" i="60"/>
  <c r="J105" i="60"/>
  <c r="I105" i="60"/>
  <c r="AR104" i="60"/>
  <c r="L104" i="60"/>
  <c r="K104" i="60"/>
  <c r="J104" i="60"/>
  <c r="I104" i="60"/>
  <c r="AR103" i="60"/>
  <c r="L103" i="60"/>
  <c r="K103" i="60"/>
  <c r="J103" i="60"/>
  <c r="I103" i="60"/>
  <c r="AR102" i="60"/>
  <c r="AP102" i="60"/>
  <c r="AJ102" i="60"/>
  <c r="AD102" i="60"/>
  <c r="L102" i="60"/>
  <c r="K102" i="60"/>
  <c r="J102" i="60"/>
  <c r="I102" i="60"/>
  <c r="AR101" i="60"/>
  <c r="AP101" i="60"/>
  <c r="AJ101" i="60"/>
  <c r="AD101" i="60"/>
  <c r="L101" i="60"/>
  <c r="K101" i="60"/>
  <c r="J101" i="60"/>
  <c r="I101" i="60"/>
  <c r="AR100" i="60"/>
  <c r="AP100" i="60"/>
  <c r="AJ100" i="60"/>
  <c r="AD100" i="60"/>
  <c r="L100" i="60"/>
  <c r="K100" i="60"/>
  <c r="J100" i="60"/>
  <c r="I100" i="60"/>
  <c r="AR99" i="60"/>
  <c r="L99" i="60"/>
  <c r="K99" i="60"/>
  <c r="J99" i="60"/>
  <c r="I99" i="60"/>
  <c r="AR98" i="60"/>
  <c r="L98" i="60"/>
  <c r="K98" i="60"/>
  <c r="J98" i="60"/>
  <c r="I98" i="60"/>
  <c r="AR97" i="60"/>
  <c r="AP97" i="60"/>
  <c r="AJ97" i="60"/>
  <c r="AD97" i="60"/>
  <c r="L97" i="60"/>
  <c r="K97" i="60"/>
  <c r="J97" i="60"/>
  <c r="I97" i="60"/>
  <c r="AR96" i="60"/>
  <c r="AP96" i="60"/>
  <c r="AJ96" i="60"/>
  <c r="AD96" i="60"/>
  <c r="L96" i="60"/>
  <c r="K96" i="60"/>
  <c r="J96" i="60"/>
  <c r="I96" i="60"/>
  <c r="AR95" i="60"/>
  <c r="AP95" i="60"/>
  <c r="AJ95" i="60"/>
  <c r="AD95" i="60"/>
  <c r="L95" i="60"/>
  <c r="K95" i="60"/>
  <c r="J95" i="60"/>
  <c r="I95" i="60"/>
  <c r="AR94" i="60"/>
  <c r="AP94" i="60"/>
  <c r="AJ94" i="60"/>
  <c r="AD94" i="60"/>
  <c r="L94" i="60"/>
  <c r="K94" i="60"/>
  <c r="J94" i="60"/>
  <c r="I94" i="60"/>
  <c r="AR93" i="60"/>
  <c r="AP93" i="60"/>
  <c r="AJ93" i="60"/>
  <c r="AD93" i="60"/>
  <c r="L93" i="60"/>
  <c r="K93" i="60"/>
  <c r="J93" i="60"/>
  <c r="I93" i="60"/>
  <c r="AR92" i="60"/>
  <c r="AP92" i="60"/>
  <c r="AJ92" i="60"/>
  <c r="AD92" i="60"/>
  <c r="L92" i="60"/>
  <c r="K92" i="60"/>
  <c r="J92" i="60"/>
  <c r="I92" i="60"/>
  <c r="AR91" i="60"/>
  <c r="AP91" i="60"/>
  <c r="AJ91" i="60"/>
  <c r="AF91" i="60"/>
  <c r="AD91" i="60"/>
  <c r="L91" i="60"/>
  <c r="K91" i="60"/>
  <c r="J91" i="60"/>
  <c r="I91" i="60"/>
  <c r="AR90" i="60"/>
  <c r="AP90" i="60"/>
  <c r="AJ90" i="60"/>
  <c r="AD90" i="60"/>
  <c r="L90" i="60"/>
  <c r="K90" i="60"/>
  <c r="J90" i="60"/>
  <c r="I90" i="60"/>
  <c r="AR89" i="60"/>
  <c r="AP89" i="60"/>
  <c r="AJ89" i="60"/>
  <c r="AD89" i="60"/>
  <c r="L89" i="60"/>
  <c r="K89" i="60"/>
  <c r="J89" i="60"/>
  <c r="I89" i="60"/>
  <c r="AR88" i="60"/>
  <c r="AP88" i="60"/>
  <c r="AJ88" i="60"/>
  <c r="AD88" i="60"/>
  <c r="L88" i="60"/>
  <c r="K88" i="60"/>
  <c r="J88" i="60"/>
  <c r="I88" i="60"/>
  <c r="AR87" i="60"/>
  <c r="AP87" i="60"/>
  <c r="AJ87" i="60"/>
  <c r="AD87" i="60"/>
  <c r="L87" i="60"/>
  <c r="K87" i="60"/>
  <c r="J87" i="60"/>
  <c r="I87" i="60"/>
  <c r="AR86" i="60"/>
  <c r="AP86" i="60"/>
  <c r="AJ86" i="60"/>
  <c r="AD86" i="60"/>
  <c r="L86" i="60"/>
  <c r="K86" i="60"/>
  <c r="J86" i="60"/>
  <c r="I86" i="60"/>
  <c r="AR85" i="60"/>
  <c r="AP85" i="60"/>
  <c r="AJ85" i="60"/>
  <c r="AD85" i="60"/>
  <c r="L85" i="60"/>
  <c r="K85" i="60"/>
  <c r="J85" i="60"/>
  <c r="I85" i="60"/>
  <c r="AR84" i="60"/>
  <c r="AP84" i="60"/>
  <c r="AJ84" i="60"/>
  <c r="AD84" i="60"/>
  <c r="L84" i="60"/>
  <c r="K84" i="60"/>
  <c r="J84" i="60"/>
  <c r="I84" i="60"/>
  <c r="AR83" i="60"/>
  <c r="AP83" i="60"/>
  <c r="AJ83" i="60"/>
  <c r="AD83" i="60"/>
  <c r="L83" i="60"/>
  <c r="K83" i="60"/>
  <c r="J83" i="60"/>
  <c r="I83" i="60"/>
  <c r="AR82" i="60"/>
  <c r="AP82" i="60"/>
  <c r="AJ82" i="60"/>
  <c r="AD82" i="60"/>
  <c r="L82" i="60"/>
  <c r="K82" i="60"/>
  <c r="J82" i="60"/>
  <c r="I82" i="60"/>
  <c r="AR81" i="60"/>
  <c r="AP81" i="60"/>
  <c r="AJ81" i="60"/>
  <c r="AD81" i="60"/>
  <c r="L81" i="60"/>
  <c r="K81" i="60"/>
  <c r="J81" i="60"/>
  <c r="I81" i="60"/>
  <c r="AR80" i="60"/>
  <c r="AP80" i="60"/>
  <c r="AJ80" i="60"/>
  <c r="AD80" i="60"/>
  <c r="L80" i="60"/>
  <c r="K80" i="60"/>
  <c r="J80" i="60"/>
  <c r="I80" i="60"/>
  <c r="AR79" i="60"/>
  <c r="AP79" i="60"/>
  <c r="AJ79" i="60"/>
  <c r="AD79" i="60"/>
  <c r="L79" i="60"/>
  <c r="K79" i="60"/>
  <c r="J79" i="60"/>
  <c r="I79" i="60"/>
  <c r="AR78" i="60"/>
  <c r="AP78" i="60"/>
  <c r="AJ78" i="60"/>
  <c r="AD78" i="60"/>
  <c r="L78" i="60"/>
  <c r="K78" i="60"/>
  <c r="J78" i="60"/>
  <c r="I78" i="60"/>
  <c r="AR77" i="60"/>
  <c r="AP77" i="60"/>
  <c r="AJ77" i="60"/>
  <c r="AD77" i="60"/>
  <c r="L77" i="60"/>
  <c r="K77" i="60"/>
  <c r="J77" i="60"/>
  <c r="I77" i="60"/>
  <c r="AR76" i="60"/>
  <c r="AP76" i="60"/>
  <c r="AJ76" i="60"/>
  <c r="AD76" i="60"/>
  <c r="L76" i="60"/>
  <c r="K76" i="60"/>
  <c r="J76" i="60"/>
  <c r="I76" i="60"/>
  <c r="AR75" i="60"/>
  <c r="AP75" i="60"/>
  <c r="AJ75" i="60"/>
  <c r="AD75" i="60"/>
  <c r="L75" i="60"/>
  <c r="K75" i="60"/>
  <c r="J75" i="60"/>
  <c r="I75" i="60"/>
  <c r="AR74" i="60"/>
  <c r="AP74" i="60"/>
  <c r="AJ74" i="60"/>
  <c r="AD74" i="60"/>
  <c r="L74" i="60"/>
  <c r="K74" i="60"/>
  <c r="J74" i="60"/>
  <c r="I74" i="60"/>
  <c r="AR73" i="60"/>
  <c r="AP73" i="60"/>
  <c r="AJ73" i="60"/>
  <c r="AD73" i="60"/>
  <c r="L73" i="60"/>
  <c r="K73" i="60"/>
  <c r="J73" i="60"/>
  <c r="I73" i="60"/>
  <c r="AR72" i="60"/>
  <c r="AP72" i="60"/>
  <c r="AJ72" i="60"/>
  <c r="AD72" i="60"/>
  <c r="L72" i="60"/>
  <c r="K72" i="60"/>
  <c r="J72" i="60"/>
  <c r="I72" i="60"/>
  <c r="AR71" i="60"/>
  <c r="AP71" i="60"/>
  <c r="AJ71" i="60"/>
  <c r="AD71" i="60"/>
  <c r="L71" i="60"/>
  <c r="K71" i="60"/>
  <c r="J71" i="60"/>
  <c r="I71" i="60"/>
  <c r="AR70" i="60"/>
  <c r="AP70" i="60"/>
  <c r="AJ70" i="60"/>
  <c r="AD70" i="60"/>
  <c r="L70" i="60"/>
  <c r="K70" i="60"/>
  <c r="J70" i="60"/>
  <c r="I70" i="60"/>
  <c r="AR69" i="60"/>
  <c r="AP69" i="60"/>
  <c r="AJ69" i="60"/>
  <c r="AD69" i="60"/>
  <c r="L69" i="60"/>
  <c r="K69" i="60"/>
  <c r="J69" i="60"/>
  <c r="I69" i="60"/>
  <c r="AR68" i="60"/>
  <c r="AP68" i="60"/>
  <c r="AJ68" i="60"/>
  <c r="AD68" i="60"/>
  <c r="L68" i="60"/>
  <c r="K68" i="60"/>
  <c r="J68" i="60"/>
  <c r="I68" i="60"/>
  <c r="AR67" i="60"/>
  <c r="AP67" i="60"/>
  <c r="AJ67" i="60"/>
  <c r="AD67" i="60"/>
  <c r="L67" i="60"/>
  <c r="K67" i="60"/>
  <c r="J67" i="60"/>
  <c r="I67" i="60"/>
  <c r="AR66" i="60"/>
  <c r="AP66" i="60"/>
  <c r="AJ66" i="60"/>
  <c r="AD66" i="60"/>
  <c r="L66" i="60"/>
  <c r="K66" i="60"/>
  <c r="J66" i="60"/>
  <c r="I66" i="60"/>
  <c r="AR65" i="60"/>
  <c r="AP65" i="60"/>
  <c r="AJ65" i="60"/>
  <c r="AD65" i="60"/>
  <c r="L65" i="60"/>
  <c r="K65" i="60"/>
  <c r="J65" i="60"/>
  <c r="I65" i="60"/>
  <c r="AR64" i="60"/>
  <c r="AP64" i="60"/>
  <c r="AJ64" i="60"/>
  <c r="AD64" i="60"/>
  <c r="L64" i="60"/>
  <c r="K64" i="60"/>
  <c r="J64" i="60"/>
  <c r="I64" i="60"/>
  <c r="AR63" i="60"/>
  <c r="AP63" i="60"/>
  <c r="AJ63" i="60"/>
  <c r="AD63" i="60"/>
  <c r="L63" i="60"/>
  <c r="K63" i="60"/>
  <c r="J63" i="60"/>
  <c r="I63" i="60"/>
  <c r="AR62" i="60"/>
  <c r="AP62" i="60"/>
  <c r="AJ62" i="60"/>
  <c r="AD62" i="60"/>
  <c r="L62" i="60"/>
  <c r="K62" i="60"/>
  <c r="J62" i="60"/>
  <c r="I62" i="60"/>
  <c r="AR61" i="60"/>
  <c r="AP61" i="60"/>
  <c r="AJ61" i="60"/>
  <c r="AD61" i="60"/>
  <c r="L61" i="60"/>
  <c r="K61" i="60"/>
  <c r="J61" i="60"/>
  <c r="I61" i="60"/>
  <c r="AR60" i="60"/>
  <c r="AP60" i="60"/>
  <c r="AJ60" i="60"/>
  <c r="AD60" i="60"/>
  <c r="L60" i="60"/>
  <c r="K60" i="60"/>
  <c r="J60" i="60"/>
  <c r="I60" i="60"/>
  <c r="AR59" i="60"/>
  <c r="AP59" i="60"/>
  <c r="AD59" i="60"/>
  <c r="L59" i="60"/>
  <c r="K59" i="60"/>
  <c r="J59" i="60"/>
  <c r="I59" i="60"/>
  <c r="AR58" i="60"/>
  <c r="AP58" i="60"/>
  <c r="AJ58" i="60"/>
  <c r="AD58" i="60"/>
  <c r="L58" i="60"/>
  <c r="K58" i="60"/>
  <c r="J58" i="60"/>
  <c r="I58" i="60"/>
  <c r="AR57" i="60"/>
  <c r="AP57" i="60"/>
  <c r="AJ57" i="60"/>
  <c r="AD57" i="60"/>
  <c r="L57" i="60"/>
  <c r="K57" i="60"/>
  <c r="J57" i="60"/>
  <c r="I57" i="60"/>
  <c r="AR56" i="60"/>
  <c r="AP56" i="60"/>
  <c r="AJ56" i="60"/>
  <c r="AD56" i="60"/>
  <c r="L56" i="60"/>
  <c r="K56" i="60"/>
  <c r="J56" i="60"/>
  <c r="I56" i="60"/>
  <c r="AR55" i="60"/>
  <c r="AP55" i="60"/>
  <c r="AJ55" i="60"/>
  <c r="AD55" i="60"/>
  <c r="L55" i="60"/>
  <c r="K55" i="60"/>
  <c r="J55" i="60"/>
  <c r="I55" i="60"/>
  <c r="AR54" i="60"/>
  <c r="AP54" i="60"/>
  <c r="AJ54" i="60"/>
  <c r="AD54" i="60"/>
  <c r="L54" i="60"/>
  <c r="K54" i="60"/>
  <c r="J54" i="60"/>
  <c r="I54" i="60"/>
  <c r="AR53" i="60"/>
  <c r="AP53" i="60"/>
  <c r="AJ53" i="60"/>
  <c r="AD53" i="60"/>
  <c r="L53" i="60"/>
  <c r="K53" i="60"/>
  <c r="J53" i="60"/>
  <c r="I53" i="60"/>
  <c r="AR52" i="60"/>
  <c r="AP52" i="60"/>
  <c r="AJ52" i="60"/>
  <c r="AD52" i="60"/>
  <c r="L52" i="60"/>
  <c r="K52" i="60"/>
  <c r="J52" i="60"/>
  <c r="I52" i="60"/>
  <c r="AR51" i="60"/>
  <c r="AP51" i="60"/>
  <c r="AJ51" i="60"/>
  <c r="AD51" i="60"/>
  <c r="L51" i="60"/>
  <c r="K51" i="60"/>
  <c r="J51" i="60"/>
  <c r="I51" i="60"/>
  <c r="AR50" i="60"/>
  <c r="AP50" i="60"/>
  <c r="AJ50" i="60"/>
  <c r="AD50" i="60"/>
  <c r="L50" i="60"/>
  <c r="K50" i="60"/>
  <c r="J50" i="60"/>
  <c r="I50" i="60"/>
  <c r="AR49" i="60"/>
  <c r="AP49" i="60"/>
  <c r="AJ49" i="60"/>
  <c r="AD49" i="60"/>
  <c r="L49" i="60"/>
  <c r="K49" i="60"/>
  <c r="J49" i="60"/>
  <c r="I49" i="60"/>
  <c r="AR48" i="60"/>
  <c r="AP48" i="60"/>
  <c r="AJ48" i="60"/>
  <c r="AD48" i="60"/>
  <c r="L48" i="60"/>
  <c r="K48" i="60"/>
  <c r="J48" i="60"/>
  <c r="I48" i="60"/>
  <c r="AR47" i="60"/>
  <c r="AP47" i="60"/>
  <c r="AJ47" i="60"/>
  <c r="AD47" i="60"/>
  <c r="L47" i="60"/>
  <c r="K47" i="60"/>
  <c r="J47" i="60"/>
  <c r="I47" i="60"/>
  <c r="AR46" i="60"/>
  <c r="AP46" i="60"/>
  <c r="AJ46" i="60"/>
  <c r="AD46" i="60"/>
  <c r="L46" i="60"/>
  <c r="K46" i="60"/>
  <c r="J46" i="60"/>
  <c r="I46" i="60"/>
  <c r="AR45" i="60"/>
  <c r="AP45" i="60"/>
  <c r="AJ45" i="60"/>
  <c r="AD45" i="60"/>
  <c r="L45" i="60"/>
  <c r="K45" i="60"/>
  <c r="J45" i="60"/>
  <c r="I45" i="60"/>
  <c r="AR44" i="60"/>
  <c r="AP44" i="60"/>
  <c r="AJ44" i="60"/>
  <c r="AD44" i="60"/>
  <c r="L44" i="60"/>
  <c r="K44" i="60"/>
  <c r="J44" i="60"/>
  <c r="I44" i="60"/>
  <c r="AR43" i="60"/>
  <c r="AP43" i="60"/>
  <c r="AJ43" i="60"/>
  <c r="AD43" i="60"/>
  <c r="L43" i="60"/>
  <c r="K43" i="60"/>
  <c r="J43" i="60"/>
  <c r="I43" i="60"/>
  <c r="AR42" i="60"/>
  <c r="AP42" i="60"/>
  <c r="AJ42" i="60"/>
  <c r="AD42" i="60"/>
  <c r="L42" i="60"/>
  <c r="K42" i="60"/>
  <c r="J42" i="60"/>
  <c r="I42" i="60"/>
  <c r="AR41" i="60"/>
  <c r="AP41" i="60"/>
  <c r="AJ41" i="60"/>
  <c r="AD41" i="60"/>
  <c r="L41" i="60"/>
  <c r="K41" i="60"/>
  <c r="J41" i="60"/>
  <c r="I41" i="60"/>
  <c r="AR40" i="60"/>
  <c r="AP40" i="60"/>
  <c r="AJ40" i="60"/>
  <c r="AD40" i="60"/>
  <c r="L40" i="60"/>
  <c r="K40" i="60"/>
  <c r="J40" i="60"/>
  <c r="I40" i="60"/>
  <c r="AR39" i="60"/>
  <c r="AP39" i="60"/>
  <c r="AJ39" i="60"/>
  <c r="AD39" i="60"/>
  <c r="L39" i="60"/>
  <c r="K39" i="60"/>
  <c r="J39" i="60"/>
  <c r="I39" i="60"/>
  <c r="AR38" i="60"/>
  <c r="AP38" i="60"/>
  <c r="AJ38" i="60"/>
  <c r="AD38" i="60"/>
  <c r="L38" i="60"/>
  <c r="K38" i="60"/>
  <c r="J38" i="60"/>
  <c r="I38" i="60"/>
  <c r="AR37" i="60"/>
  <c r="AP37" i="60"/>
  <c r="AJ37" i="60"/>
  <c r="AD37" i="60"/>
  <c r="L37" i="60"/>
  <c r="K37" i="60"/>
  <c r="J37" i="60"/>
  <c r="I37" i="60"/>
  <c r="AR36" i="60"/>
  <c r="AP36" i="60"/>
  <c r="AJ36" i="60"/>
  <c r="AD36" i="60"/>
  <c r="L36" i="60"/>
  <c r="K36" i="60"/>
  <c r="J36" i="60"/>
  <c r="I36" i="60"/>
  <c r="AR35" i="60"/>
  <c r="AP35" i="60"/>
  <c r="AJ35" i="60"/>
  <c r="AD35" i="60"/>
  <c r="L35" i="60"/>
  <c r="K35" i="60"/>
  <c r="J35" i="60"/>
  <c r="I35" i="60"/>
  <c r="AR34" i="60"/>
  <c r="AP34" i="60"/>
  <c r="AJ34" i="60"/>
  <c r="AD34" i="60"/>
  <c r="L34" i="60"/>
  <c r="K34" i="60"/>
  <c r="J34" i="60"/>
  <c r="I34" i="60"/>
  <c r="AR33" i="60"/>
  <c r="AP33" i="60"/>
  <c r="AJ33" i="60"/>
  <c r="AD33" i="60"/>
  <c r="L33" i="60"/>
  <c r="K33" i="60"/>
  <c r="J33" i="60"/>
  <c r="I33" i="60"/>
  <c r="AR32" i="60"/>
  <c r="AP32" i="60"/>
  <c r="AJ32" i="60"/>
  <c r="AD32" i="60"/>
  <c r="L32" i="60"/>
  <c r="K32" i="60"/>
  <c r="J32" i="60"/>
  <c r="I32" i="60"/>
  <c r="AR31" i="60"/>
  <c r="AP31" i="60"/>
  <c r="AJ31" i="60"/>
  <c r="AD31" i="60"/>
  <c r="L31" i="60"/>
  <c r="K31" i="60"/>
  <c r="J31" i="60"/>
  <c r="I31" i="60"/>
  <c r="AR30" i="60"/>
  <c r="AP30" i="60"/>
  <c r="AJ30" i="60"/>
  <c r="AD30" i="60"/>
  <c r="L30" i="60"/>
  <c r="K30" i="60"/>
  <c r="J30" i="60"/>
  <c r="I30" i="60"/>
  <c r="AR29" i="60"/>
  <c r="AP29" i="60"/>
  <c r="AJ29" i="60"/>
  <c r="AD29" i="60"/>
  <c r="L29" i="60"/>
  <c r="K29" i="60"/>
  <c r="J29" i="60"/>
  <c r="I29" i="60"/>
  <c r="AR28" i="60"/>
  <c r="AP28" i="60"/>
  <c r="AJ28" i="60"/>
  <c r="AD28" i="60"/>
  <c r="L28" i="60"/>
  <c r="K28" i="60"/>
  <c r="J28" i="60"/>
  <c r="I28" i="60"/>
  <c r="AR27" i="60"/>
  <c r="AP27" i="60"/>
  <c r="AJ27" i="60"/>
  <c r="AD27" i="60"/>
  <c r="L27" i="60"/>
  <c r="K27" i="60"/>
  <c r="J27" i="60"/>
  <c r="I27" i="60"/>
  <c r="AR26" i="60"/>
  <c r="AP26" i="60"/>
  <c r="AJ26" i="60"/>
  <c r="AD26" i="60"/>
  <c r="L26" i="60"/>
  <c r="K26" i="60"/>
  <c r="J26" i="60"/>
  <c r="I26" i="60"/>
  <c r="AR25" i="60"/>
  <c r="AP25" i="60"/>
  <c r="AJ25" i="60"/>
  <c r="AD25" i="60"/>
  <c r="L25" i="60"/>
  <c r="K25" i="60"/>
  <c r="J25" i="60"/>
  <c r="I25" i="60"/>
  <c r="AR24" i="60"/>
  <c r="AP24" i="60"/>
  <c r="AJ24" i="60"/>
  <c r="AD24" i="60"/>
  <c r="L24" i="60"/>
  <c r="K24" i="60"/>
  <c r="J24" i="60"/>
  <c r="I24" i="60"/>
  <c r="AR23" i="60"/>
  <c r="AP23" i="60"/>
  <c r="AJ23" i="60"/>
  <c r="AD23" i="60"/>
  <c r="L23" i="60"/>
  <c r="K23" i="60"/>
  <c r="J23" i="60"/>
  <c r="I23" i="60"/>
  <c r="AR22" i="60"/>
  <c r="AP22" i="60"/>
  <c r="AJ22" i="60"/>
  <c r="AD22" i="60"/>
  <c r="L22" i="60"/>
  <c r="K22" i="60"/>
  <c r="J22" i="60"/>
  <c r="I22" i="60"/>
  <c r="AR21" i="60"/>
  <c r="AP21" i="60"/>
  <c r="AJ21" i="60"/>
  <c r="AD21" i="60"/>
  <c r="L21" i="60"/>
  <c r="K21" i="60"/>
  <c r="J21" i="60"/>
  <c r="I21" i="60"/>
  <c r="AR20" i="60"/>
  <c r="AP20" i="60"/>
  <c r="AJ20" i="60"/>
  <c r="AD20" i="60"/>
  <c r="L20" i="60"/>
  <c r="K20" i="60"/>
  <c r="J20" i="60"/>
  <c r="I20" i="60"/>
  <c r="AR19" i="60"/>
  <c r="AP19" i="60"/>
  <c r="AJ19" i="60"/>
  <c r="AD19" i="60"/>
  <c r="L19" i="60"/>
  <c r="K19" i="60"/>
  <c r="J19" i="60"/>
  <c r="I19" i="60"/>
  <c r="AR18" i="60"/>
  <c r="AP18" i="60"/>
  <c r="AJ18" i="60"/>
  <c r="AD18" i="60"/>
  <c r="L18" i="60"/>
  <c r="K18" i="60"/>
  <c r="J18" i="60"/>
  <c r="I18" i="60"/>
  <c r="AR17" i="60"/>
  <c r="AP17" i="60"/>
  <c r="AJ17" i="60"/>
  <c r="AD17" i="60"/>
  <c r="L17" i="60"/>
  <c r="K17" i="60"/>
  <c r="J17" i="60"/>
  <c r="I17" i="60"/>
  <c r="AR16" i="60"/>
  <c r="AP16" i="60"/>
  <c r="AJ16" i="60"/>
  <c r="AD16" i="60"/>
  <c r="L16" i="60"/>
  <c r="K16" i="60"/>
  <c r="J16" i="60"/>
  <c r="I16" i="60"/>
  <c r="AR15" i="60"/>
  <c r="AP15" i="60"/>
  <c r="AJ15" i="60"/>
  <c r="AD15" i="60"/>
  <c r="L15" i="60"/>
  <c r="K15" i="60"/>
  <c r="J15" i="60"/>
  <c r="I15" i="60"/>
  <c r="AR14" i="60"/>
  <c r="AP14" i="60"/>
  <c r="AJ14" i="60"/>
  <c r="AD14" i="60"/>
  <c r="L14" i="60"/>
  <c r="K14" i="60"/>
  <c r="J14" i="60"/>
  <c r="I14" i="60"/>
  <c r="AR13" i="60"/>
  <c r="AP13" i="60"/>
  <c r="AJ13" i="60"/>
  <c r="AD13" i="60"/>
  <c r="L13" i="60"/>
  <c r="K13" i="60"/>
  <c r="J13" i="60"/>
  <c r="I13" i="60"/>
  <c r="AR12" i="60"/>
  <c r="AP12" i="60"/>
  <c r="AJ12" i="60"/>
  <c r="AD12" i="60"/>
  <c r="L12" i="60"/>
  <c r="K12" i="60"/>
  <c r="J12" i="60"/>
  <c r="I12" i="60"/>
  <c r="M5" i="60"/>
  <c r="M6" i="60" s="1"/>
  <c r="R3" i="60"/>
  <c r="R4" i="60" s="1"/>
  <c r="M3" i="60"/>
  <c r="M4" i="60" s="1"/>
  <c r="D3" i="60"/>
  <c r="K170" i="56"/>
  <c r="K168" i="56"/>
  <c r="AA116" i="56"/>
  <c r="X116" i="56"/>
  <c r="W116" i="56"/>
  <c r="V116" i="56"/>
  <c r="U116" i="56"/>
  <c r="T116" i="56"/>
  <c r="H116" i="56"/>
  <c r="G116" i="56"/>
  <c r="F116" i="56"/>
  <c r="AR115" i="56"/>
  <c r="M115" i="56"/>
  <c r="Q115" i="56" s="1"/>
  <c r="L115" i="56"/>
  <c r="K115" i="56"/>
  <c r="J115" i="56"/>
  <c r="I115" i="56"/>
  <c r="AR114" i="56"/>
  <c r="M114" i="56"/>
  <c r="L114" i="56"/>
  <c r="K114" i="56"/>
  <c r="J114" i="56"/>
  <c r="I114" i="56"/>
  <c r="AR113" i="56"/>
  <c r="AP113" i="56"/>
  <c r="AJ113" i="56"/>
  <c r="AD113" i="56"/>
  <c r="M113" i="56"/>
  <c r="N113" i="56" s="1"/>
  <c r="L113" i="56"/>
  <c r="K113" i="56"/>
  <c r="J113" i="56"/>
  <c r="I113" i="56"/>
  <c r="AR112" i="56"/>
  <c r="AP112" i="56"/>
  <c r="AJ112" i="56"/>
  <c r="AD112" i="56"/>
  <c r="M112" i="56"/>
  <c r="Q112" i="56" s="1"/>
  <c r="L112" i="56"/>
  <c r="K112" i="56"/>
  <c r="J112" i="56"/>
  <c r="I112" i="56"/>
  <c r="AR111" i="56"/>
  <c r="AP111" i="56"/>
  <c r="AJ111" i="56"/>
  <c r="AD111" i="56"/>
  <c r="M111" i="56"/>
  <c r="L111" i="56"/>
  <c r="K111" i="56"/>
  <c r="J111" i="56"/>
  <c r="I111" i="56"/>
  <c r="AR110" i="56"/>
  <c r="AE110" i="56"/>
  <c r="M110" i="56"/>
  <c r="N110" i="56" s="1"/>
  <c r="L110" i="56"/>
  <c r="K110" i="56"/>
  <c r="J110" i="56"/>
  <c r="I110" i="56"/>
  <c r="AR109" i="56"/>
  <c r="M109" i="56"/>
  <c r="Q109" i="56" s="1"/>
  <c r="L109" i="56"/>
  <c r="K109" i="56"/>
  <c r="J109" i="56"/>
  <c r="I109" i="56"/>
  <c r="AR108" i="56"/>
  <c r="AP108" i="56"/>
  <c r="AJ108" i="56"/>
  <c r="AD108" i="56"/>
  <c r="M108" i="56"/>
  <c r="Q108" i="56" s="1"/>
  <c r="L108" i="56"/>
  <c r="K108" i="56"/>
  <c r="J108" i="56"/>
  <c r="I108" i="56"/>
  <c r="AR107" i="56"/>
  <c r="AP107" i="56"/>
  <c r="AJ107" i="56"/>
  <c r="AD107" i="56"/>
  <c r="M107" i="56"/>
  <c r="L107" i="56"/>
  <c r="K107" i="56"/>
  <c r="J107" i="56"/>
  <c r="I107" i="56"/>
  <c r="AR106" i="56"/>
  <c r="AP106" i="56"/>
  <c r="AJ106" i="56"/>
  <c r="AD106" i="56"/>
  <c r="M106" i="56"/>
  <c r="N106" i="56" s="1"/>
  <c r="L106" i="56"/>
  <c r="K106" i="56"/>
  <c r="J106" i="56"/>
  <c r="I106" i="56"/>
  <c r="AR105" i="56"/>
  <c r="AE105" i="56"/>
  <c r="M105" i="56"/>
  <c r="Q105" i="56" s="1"/>
  <c r="L105" i="56"/>
  <c r="K105" i="56"/>
  <c r="J105" i="56"/>
  <c r="I105" i="56"/>
  <c r="AR104" i="56"/>
  <c r="M104" i="56"/>
  <c r="L104" i="56"/>
  <c r="K104" i="56"/>
  <c r="J104" i="56"/>
  <c r="I104" i="56"/>
  <c r="AR103" i="56"/>
  <c r="M103" i="56"/>
  <c r="N103" i="56" s="1"/>
  <c r="L103" i="56"/>
  <c r="K103" i="56"/>
  <c r="J103" i="56"/>
  <c r="I103" i="56"/>
  <c r="AR102" i="56"/>
  <c r="AP102" i="56"/>
  <c r="AJ102" i="56"/>
  <c r="AD102" i="56"/>
  <c r="M102" i="56"/>
  <c r="Q102" i="56" s="1"/>
  <c r="L102" i="56"/>
  <c r="K102" i="56"/>
  <c r="J102" i="56"/>
  <c r="I102" i="56"/>
  <c r="AR101" i="56"/>
  <c r="AP101" i="56"/>
  <c r="AJ101" i="56"/>
  <c r="AD101" i="56"/>
  <c r="M101" i="56"/>
  <c r="L101" i="56"/>
  <c r="K101" i="56"/>
  <c r="J101" i="56"/>
  <c r="I101" i="56"/>
  <c r="AR100" i="56"/>
  <c r="AP100" i="56"/>
  <c r="AJ100" i="56"/>
  <c r="AD100" i="56"/>
  <c r="M100" i="56"/>
  <c r="L100" i="56"/>
  <c r="K100" i="56"/>
  <c r="J100" i="56"/>
  <c r="I100" i="56"/>
  <c r="AR99" i="56"/>
  <c r="M99" i="56"/>
  <c r="N99" i="56" s="1"/>
  <c r="L99" i="56"/>
  <c r="K99" i="56"/>
  <c r="J99" i="56"/>
  <c r="I99" i="56"/>
  <c r="AR98" i="56"/>
  <c r="M98" i="56"/>
  <c r="Q98" i="56" s="1"/>
  <c r="L98" i="56"/>
  <c r="K98" i="56"/>
  <c r="J98" i="56"/>
  <c r="I98" i="56"/>
  <c r="AR97" i="56"/>
  <c r="AP97" i="56"/>
  <c r="AJ97" i="56"/>
  <c r="AD97" i="56"/>
  <c r="M97" i="56"/>
  <c r="Q97" i="56" s="1"/>
  <c r="L97" i="56"/>
  <c r="K97" i="56"/>
  <c r="J97" i="56"/>
  <c r="I97" i="56"/>
  <c r="AR96" i="56"/>
  <c r="AP96" i="56"/>
  <c r="AJ96" i="56"/>
  <c r="AD96" i="56"/>
  <c r="M96" i="56"/>
  <c r="L96" i="56"/>
  <c r="K96" i="56"/>
  <c r="J96" i="56"/>
  <c r="I96" i="56"/>
  <c r="AR95" i="56"/>
  <c r="AP95" i="56"/>
  <c r="AJ95" i="56"/>
  <c r="AD95" i="56"/>
  <c r="M95" i="56"/>
  <c r="N95" i="56" s="1"/>
  <c r="L95" i="56"/>
  <c r="K95" i="56"/>
  <c r="J95" i="56"/>
  <c r="I95" i="56"/>
  <c r="AR94" i="56"/>
  <c r="AP94" i="56"/>
  <c r="AJ94" i="56"/>
  <c r="AD94" i="56"/>
  <c r="M94" i="56"/>
  <c r="Q94" i="56" s="1"/>
  <c r="L94" i="56"/>
  <c r="K94" i="56"/>
  <c r="J94" i="56"/>
  <c r="I94" i="56"/>
  <c r="AR93" i="56"/>
  <c r="AP93" i="56"/>
  <c r="AJ93" i="56"/>
  <c r="AD93" i="56"/>
  <c r="M93" i="56"/>
  <c r="Q93" i="56" s="1"/>
  <c r="L93" i="56"/>
  <c r="K93" i="56"/>
  <c r="J93" i="56"/>
  <c r="I93" i="56"/>
  <c r="AR92" i="56"/>
  <c r="AP92" i="56"/>
  <c r="AJ92" i="56"/>
  <c r="AD92" i="56"/>
  <c r="M92" i="56"/>
  <c r="Q92" i="56" s="1"/>
  <c r="L92" i="56"/>
  <c r="K92" i="56"/>
  <c r="J92" i="56"/>
  <c r="I92" i="56"/>
  <c r="AR91" i="56"/>
  <c r="AP91" i="56"/>
  <c r="AJ91" i="56"/>
  <c r="AF91" i="56"/>
  <c r="AF110" i="56" s="1"/>
  <c r="AD91" i="56"/>
  <c r="M91" i="56"/>
  <c r="Q91" i="56" s="1"/>
  <c r="L91" i="56"/>
  <c r="K91" i="56"/>
  <c r="J91" i="56"/>
  <c r="I91" i="56"/>
  <c r="AR90" i="56"/>
  <c r="AP90" i="56"/>
  <c r="AJ90" i="56"/>
  <c r="AD90" i="56"/>
  <c r="M90" i="56"/>
  <c r="Q90" i="56" s="1"/>
  <c r="L90" i="56"/>
  <c r="K90" i="56"/>
  <c r="J90" i="56"/>
  <c r="I90" i="56"/>
  <c r="AR89" i="56"/>
  <c r="AP89" i="56"/>
  <c r="AJ89" i="56"/>
  <c r="AD89" i="56"/>
  <c r="M89" i="56"/>
  <c r="Q89" i="56" s="1"/>
  <c r="L89" i="56"/>
  <c r="K89" i="56"/>
  <c r="J89" i="56"/>
  <c r="I89" i="56"/>
  <c r="AR88" i="56"/>
  <c r="AP88" i="56"/>
  <c r="AJ88" i="56"/>
  <c r="AD88" i="56"/>
  <c r="M88" i="56"/>
  <c r="N88" i="56" s="1"/>
  <c r="L88" i="56"/>
  <c r="K88" i="56"/>
  <c r="J88" i="56"/>
  <c r="I88" i="56"/>
  <c r="AR87" i="56"/>
  <c r="AP87" i="56"/>
  <c r="AJ87" i="56"/>
  <c r="AD87" i="56"/>
  <c r="M87" i="56"/>
  <c r="N87" i="56" s="1"/>
  <c r="L87" i="56"/>
  <c r="K87" i="56"/>
  <c r="J87" i="56"/>
  <c r="I87" i="56"/>
  <c r="AR86" i="56"/>
  <c r="AP86" i="56"/>
  <c r="AJ86" i="56"/>
  <c r="AD86" i="56"/>
  <c r="M86" i="56"/>
  <c r="N86" i="56" s="1"/>
  <c r="L86" i="56"/>
  <c r="K86" i="56"/>
  <c r="J86" i="56"/>
  <c r="I86" i="56"/>
  <c r="AR85" i="56"/>
  <c r="AP85" i="56"/>
  <c r="AJ85" i="56"/>
  <c r="AD85" i="56"/>
  <c r="M85" i="56"/>
  <c r="N85" i="56" s="1"/>
  <c r="L85" i="56"/>
  <c r="K85" i="56"/>
  <c r="J85" i="56"/>
  <c r="I85" i="56"/>
  <c r="AR84" i="56"/>
  <c r="AP84" i="56"/>
  <c r="AJ84" i="56"/>
  <c r="AD84" i="56"/>
  <c r="M84" i="56"/>
  <c r="N84" i="56" s="1"/>
  <c r="L84" i="56"/>
  <c r="K84" i="56"/>
  <c r="J84" i="56"/>
  <c r="I84" i="56"/>
  <c r="AR83" i="56"/>
  <c r="AP83" i="56"/>
  <c r="AJ83" i="56"/>
  <c r="AD83" i="56"/>
  <c r="M83" i="56"/>
  <c r="N83" i="56" s="1"/>
  <c r="L83" i="56"/>
  <c r="K83" i="56"/>
  <c r="J83" i="56"/>
  <c r="I83" i="56"/>
  <c r="AR82" i="56"/>
  <c r="AP82" i="56"/>
  <c r="AJ82" i="56"/>
  <c r="AD82" i="56"/>
  <c r="M82" i="56"/>
  <c r="Q82" i="56" s="1"/>
  <c r="L82" i="56"/>
  <c r="K82" i="56"/>
  <c r="J82" i="56"/>
  <c r="I82" i="56"/>
  <c r="AR81" i="56"/>
  <c r="AP81" i="56"/>
  <c r="AJ81" i="56"/>
  <c r="AD81" i="56"/>
  <c r="M81" i="56"/>
  <c r="Q81" i="56" s="1"/>
  <c r="L81" i="56"/>
  <c r="K81" i="56"/>
  <c r="J81" i="56"/>
  <c r="I81" i="56"/>
  <c r="AR80" i="56"/>
  <c r="AP80" i="56"/>
  <c r="AJ80" i="56"/>
  <c r="AD80" i="56"/>
  <c r="M80" i="56"/>
  <c r="Q80" i="56" s="1"/>
  <c r="L80" i="56"/>
  <c r="K80" i="56"/>
  <c r="J80" i="56"/>
  <c r="I80" i="56"/>
  <c r="AR79" i="56"/>
  <c r="AP79" i="56"/>
  <c r="AJ79" i="56"/>
  <c r="AD79" i="56"/>
  <c r="M79" i="56"/>
  <c r="Q79" i="56" s="1"/>
  <c r="L79" i="56"/>
  <c r="K79" i="56"/>
  <c r="J79" i="56"/>
  <c r="I79" i="56"/>
  <c r="AR78" i="56"/>
  <c r="AP78" i="56"/>
  <c r="AJ78" i="56"/>
  <c r="AD78" i="56"/>
  <c r="M78" i="56"/>
  <c r="Q78" i="56" s="1"/>
  <c r="L78" i="56"/>
  <c r="K78" i="56"/>
  <c r="J78" i="56"/>
  <c r="I78" i="56"/>
  <c r="AR77" i="56"/>
  <c r="AP77" i="56"/>
  <c r="AJ77" i="56"/>
  <c r="AD77" i="56"/>
  <c r="M77" i="56"/>
  <c r="Q77" i="56" s="1"/>
  <c r="L77" i="56"/>
  <c r="K77" i="56"/>
  <c r="J77" i="56"/>
  <c r="I77" i="56"/>
  <c r="AR76" i="56"/>
  <c r="AP76" i="56"/>
  <c r="AJ76" i="56"/>
  <c r="AD76" i="56"/>
  <c r="M76" i="56"/>
  <c r="Q76" i="56" s="1"/>
  <c r="L76" i="56"/>
  <c r="K76" i="56"/>
  <c r="J76" i="56"/>
  <c r="I76" i="56"/>
  <c r="AR75" i="56"/>
  <c r="AP75" i="56"/>
  <c r="AJ75" i="56"/>
  <c r="AD75" i="56"/>
  <c r="M75" i="56"/>
  <c r="Q75" i="56" s="1"/>
  <c r="L75" i="56"/>
  <c r="K75" i="56"/>
  <c r="J75" i="56"/>
  <c r="I75" i="56"/>
  <c r="AR74" i="56"/>
  <c r="AP74" i="56"/>
  <c r="AJ74" i="56"/>
  <c r="AD74" i="56"/>
  <c r="M74" i="56"/>
  <c r="Q74" i="56" s="1"/>
  <c r="L74" i="56"/>
  <c r="K74" i="56"/>
  <c r="J74" i="56"/>
  <c r="I74" i="56"/>
  <c r="AR73" i="56"/>
  <c r="AP73" i="56"/>
  <c r="AJ73" i="56"/>
  <c r="AD73" i="56"/>
  <c r="M73" i="56"/>
  <c r="Q73" i="56" s="1"/>
  <c r="L73" i="56"/>
  <c r="K73" i="56"/>
  <c r="J73" i="56"/>
  <c r="I73" i="56"/>
  <c r="AR72" i="56"/>
  <c r="AP72" i="56"/>
  <c r="AJ72" i="56"/>
  <c r="AD72" i="56"/>
  <c r="M72" i="56"/>
  <c r="Q72" i="56" s="1"/>
  <c r="L72" i="56"/>
  <c r="K72" i="56"/>
  <c r="J72" i="56"/>
  <c r="I72" i="56"/>
  <c r="AR71" i="56"/>
  <c r="AP71" i="56"/>
  <c r="AJ71" i="56"/>
  <c r="AD71" i="56"/>
  <c r="M71" i="56"/>
  <c r="Q71" i="56" s="1"/>
  <c r="L71" i="56"/>
  <c r="K71" i="56"/>
  <c r="J71" i="56"/>
  <c r="I71" i="56"/>
  <c r="AR70" i="56"/>
  <c r="AP70" i="56"/>
  <c r="AJ70" i="56"/>
  <c r="AD70" i="56"/>
  <c r="M70" i="56"/>
  <c r="L70" i="56"/>
  <c r="K70" i="56"/>
  <c r="J70" i="56"/>
  <c r="I70" i="56"/>
  <c r="AR69" i="56"/>
  <c r="AP69" i="56"/>
  <c r="AJ69" i="56"/>
  <c r="AD69" i="56"/>
  <c r="M69" i="56"/>
  <c r="Q69" i="56" s="1"/>
  <c r="L69" i="56"/>
  <c r="K69" i="56"/>
  <c r="J69" i="56"/>
  <c r="I69" i="56"/>
  <c r="AR68" i="56"/>
  <c r="AP68" i="56"/>
  <c r="AJ68" i="56"/>
  <c r="AD68" i="56"/>
  <c r="M68" i="56"/>
  <c r="Q68" i="56" s="1"/>
  <c r="L68" i="56"/>
  <c r="K68" i="56"/>
  <c r="J68" i="56"/>
  <c r="I68" i="56"/>
  <c r="AR67" i="56"/>
  <c r="AP67" i="56"/>
  <c r="AJ67" i="56"/>
  <c r="AD67" i="56"/>
  <c r="M67" i="56"/>
  <c r="Q67" i="56" s="1"/>
  <c r="L67" i="56"/>
  <c r="K67" i="56"/>
  <c r="J67" i="56"/>
  <c r="I67" i="56"/>
  <c r="AR66" i="56"/>
  <c r="AP66" i="56"/>
  <c r="AJ66" i="56"/>
  <c r="AD66" i="56"/>
  <c r="M66" i="56"/>
  <c r="L66" i="56"/>
  <c r="K66" i="56"/>
  <c r="J66" i="56"/>
  <c r="I66" i="56"/>
  <c r="AR65" i="56"/>
  <c r="AP65" i="56"/>
  <c r="AJ65" i="56"/>
  <c r="AD65" i="56"/>
  <c r="M65" i="56"/>
  <c r="Q65" i="56" s="1"/>
  <c r="L65" i="56"/>
  <c r="K65" i="56"/>
  <c r="J65" i="56"/>
  <c r="I65" i="56"/>
  <c r="AR64" i="56"/>
  <c r="AP64" i="56"/>
  <c r="AJ64" i="56"/>
  <c r="AD64" i="56"/>
  <c r="M64" i="56"/>
  <c r="Q64" i="56" s="1"/>
  <c r="L64" i="56"/>
  <c r="K64" i="56"/>
  <c r="J64" i="56"/>
  <c r="I64" i="56"/>
  <c r="AR63" i="56"/>
  <c r="AP63" i="56"/>
  <c r="AJ63" i="56"/>
  <c r="AD63" i="56"/>
  <c r="M63" i="56"/>
  <c r="Q63" i="56" s="1"/>
  <c r="L63" i="56"/>
  <c r="K63" i="56"/>
  <c r="J63" i="56"/>
  <c r="I63" i="56"/>
  <c r="AR62" i="56"/>
  <c r="AP62" i="56"/>
  <c r="AJ62" i="56"/>
  <c r="AD62" i="56"/>
  <c r="M62" i="56"/>
  <c r="Q62" i="56" s="1"/>
  <c r="L62" i="56"/>
  <c r="K62" i="56"/>
  <c r="J62" i="56"/>
  <c r="I62" i="56"/>
  <c r="AR61" i="56"/>
  <c r="AP61" i="56"/>
  <c r="AJ61" i="56"/>
  <c r="AD61" i="56"/>
  <c r="M61" i="56"/>
  <c r="Q61" i="56" s="1"/>
  <c r="L61" i="56"/>
  <c r="K61" i="56"/>
  <c r="J61" i="56"/>
  <c r="I61" i="56"/>
  <c r="AR60" i="56"/>
  <c r="AP60" i="56"/>
  <c r="AJ60" i="56"/>
  <c r="AD60" i="56"/>
  <c r="M60" i="56"/>
  <c r="Q60" i="56" s="1"/>
  <c r="L60" i="56"/>
  <c r="K60" i="56"/>
  <c r="J60" i="56"/>
  <c r="I60" i="56"/>
  <c r="AR59" i="56"/>
  <c r="AP59" i="56"/>
  <c r="AD59" i="56"/>
  <c r="M59" i="56"/>
  <c r="N59" i="56" s="1"/>
  <c r="L59" i="56"/>
  <c r="K59" i="56"/>
  <c r="J59" i="56"/>
  <c r="I59" i="56"/>
  <c r="AR58" i="56"/>
  <c r="AP58" i="56"/>
  <c r="AJ58" i="56"/>
  <c r="AD58" i="56"/>
  <c r="M58" i="56"/>
  <c r="L58" i="56"/>
  <c r="K58" i="56"/>
  <c r="J58" i="56"/>
  <c r="I58" i="56"/>
  <c r="AR57" i="56"/>
  <c r="AP57" i="56"/>
  <c r="AJ57" i="56"/>
  <c r="AD57" i="56"/>
  <c r="M57" i="56"/>
  <c r="N57" i="56" s="1"/>
  <c r="L57" i="56"/>
  <c r="K57" i="56"/>
  <c r="J57" i="56"/>
  <c r="I57" i="56"/>
  <c r="AR56" i="56"/>
  <c r="AP56" i="56"/>
  <c r="AJ56" i="56"/>
  <c r="AD56" i="56"/>
  <c r="M56" i="56"/>
  <c r="L56" i="56"/>
  <c r="K56" i="56"/>
  <c r="J56" i="56"/>
  <c r="I56" i="56"/>
  <c r="AR55" i="56"/>
  <c r="AP55" i="56"/>
  <c r="AJ55" i="56"/>
  <c r="AD55" i="56"/>
  <c r="M55" i="56"/>
  <c r="N55" i="56" s="1"/>
  <c r="L55" i="56"/>
  <c r="K55" i="56"/>
  <c r="J55" i="56"/>
  <c r="I55" i="56"/>
  <c r="AR54" i="56"/>
  <c r="AP54" i="56"/>
  <c r="AJ54" i="56"/>
  <c r="AD54" i="56"/>
  <c r="M54" i="56"/>
  <c r="L54" i="56"/>
  <c r="K54" i="56"/>
  <c r="J54" i="56"/>
  <c r="I54" i="56"/>
  <c r="L6" i="56" s="1"/>
  <c r="AR53" i="56"/>
  <c r="AP53" i="56"/>
  <c r="AJ53" i="56"/>
  <c r="AD53" i="56"/>
  <c r="M53" i="56"/>
  <c r="N53" i="56" s="1"/>
  <c r="L53" i="56"/>
  <c r="K53" i="56"/>
  <c r="J53" i="56"/>
  <c r="I53" i="56"/>
  <c r="AR52" i="56"/>
  <c r="AP52" i="56"/>
  <c r="AJ52" i="56"/>
  <c r="AD52" i="56"/>
  <c r="M52" i="56"/>
  <c r="L52" i="56"/>
  <c r="K52" i="56"/>
  <c r="J52" i="56"/>
  <c r="I52" i="56"/>
  <c r="AR51" i="56"/>
  <c r="AP51" i="56"/>
  <c r="AJ51" i="56"/>
  <c r="AD51" i="56"/>
  <c r="M51" i="56"/>
  <c r="N51" i="56" s="1"/>
  <c r="L51" i="56"/>
  <c r="K51" i="56"/>
  <c r="J51" i="56"/>
  <c r="I51" i="56"/>
  <c r="AR50" i="56"/>
  <c r="AP50" i="56"/>
  <c r="AJ50" i="56"/>
  <c r="AD50" i="56"/>
  <c r="M50" i="56"/>
  <c r="L50" i="56"/>
  <c r="K50" i="56"/>
  <c r="J50" i="56"/>
  <c r="I50" i="56"/>
  <c r="AR49" i="56"/>
  <c r="AP49" i="56"/>
  <c r="AJ49" i="56"/>
  <c r="AD49" i="56"/>
  <c r="M49" i="56"/>
  <c r="N49" i="56" s="1"/>
  <c r="L49" i="56"/>
  <c r="K49" i="56"/>
  <c r="J49" i="56"/>
  <c r="I49" i="56"/>
  <c r="AR48" i="56"/>
  <c r="AP48" i="56"/>
  <c r="AJ48" i="56"/>
  <c r="AD48" i="56"/>
  <c r="M48" i="56"/>
  <c r="L48" i="56"/>
  <c r="K48" i="56"/>
  <c r="J48" i="56"/>
  <c r="I48" i="56"/>
  <c r="AR47" i="56"/>
  <c r="AP47" i="56"/>
  <c r="AJ47" i="56"/>
  <c r="AD47" i="56"/>
  <c r="M47" i="56"/>
  <c r="N47" i="56" s="1"/>
  <c r="L47" i="56"/>
  <c r="K47" i="56"/>
  <c r="J47" i="56"/>
  <c r="I47" i="56"/>
  <c r="AR46" i="56"/>
  <c r="AP46" i="56"/>
  <c r="AJ46" i="56"/>
  <c r="AD46" i="56"/>
  <c r="M46" i="56"/>
  <c r="L46" i="56"/>
  <c r="K46" i="56"/>
  <c r="J46" i="56"/>
  <c r="I46" i="56"/>
  <c r="AR45" i="56"/>
  <c r="AP45" i="56"/>
  <c r="AJ45" i="56"/>
  <c r="AD45" i="56"/>
  <c r="M45" i="56"/>
  <c r="N45" i="56" s="1"/>
  <c r="L45" i="56"/>
  <c r="K45" i="56"/>
  <c r="J45" i="56"/>
  <c r="I45" i="56"/>
  <c r="AR44" i="56"/>
  <c r="AP44" i="56"/>
  <c r="AJ44" i="56"/>
  <c r="AD44" i="56"/>
  <c r="M44" i="56"/>
  <c r="L44" i="56"/>
  <c r="K44" i="56"/>
  <c r="J44" i="56"/>
  <c r="I44" i="56"/>
  <c r="AR43" i="56"/>
  <c r="AP43" i="56"/>
  <c r="AJ43" i="56"/>
  <c r="AD43" i="56"/>
  <c r="M43" i="56"/>
  <c r="N43" i="56" s="1"/>
  <c r="L43" i="56"/>
  <c r="K43" i="56"/>
  <c r="J43" i="56"/>
  <c r="I43" i="56"/>
  <c r="AR42" i="56"/>
  <c r="AP42" i="56"/>
  <c r="AJ42" i="56"/>
  <c r="AD42" i="56"/>
  <c r="M42" i="56"/>
  <c r="L42" i="56"/>
  <c r="K42" i="56"/>
  <c r="J42" i="56"/>
  <c r="I42" i="56"/>
  <c r="AR41" i="56"/>
  <c r="AP41" i="56"/>
  <c r="AJ41" i="56"/>
  <c r="AD41" i="56"/>
  <c r="M41" i="56"/>
  <c r="N41" i="56" s="1"/>
  <c r="L41" i="56"/>
  <c r="K41" i="56"/>
  <c r="J41" i="56"/>
  <c r="I41" i="56"/>
  <c r="AR40" i="56"/>
  <c r="AP40" i="56"/>
  <c r="AJ40" i="56"/>
  <c r="AD40" i="56"/>
  <c r="M40" i="56"/>
  <c r="L40" i="56"/>
  <c r="K40" i="56"/>
  <c r="J40" i="56"/>
  <c r="I40" i="56"/>
  <c r="AR39" i="56"/>
  <c r="AP39" i="56"/>
  <c r="AJ39" i="56"/>
  <c r="AD39" i="56"/>
  <c r="M39" i="56"/>
  <c r="N39" i="56" s="1"/>
  <c r="L39" i="56"/>
  <c r="K39" i="56"/>
  <c r="J39" i="56"/>
  <c r="I39" i="56"/>
  <c r="AR38" i="56"/>
  <c r="AP38" i="56"/>
  <c r="AJ38" i="56"/>
  <c r="AD38" i="56"/>
  <c r="M38" i="56"/>
  <c r="L38" i="56"/>
  <c r="K38" i="56"/>
  <c r="J38" i="56"/>
  <c r="I38" i="56"/>
  <c r="AR37" i="56"/>
  <c r="AP37" i="56"/>
  <c r="AJ37" i="56"/>
  <c r="AD37" i="56"/>
  <c r="M37" i="56"/>
  <c r="N37" i="56" s="1"/>
  <c r="L37" i="56"/>
  <c r="K37" i="56"/>
  <c r="J37" i="56"/>
  <c r="I37" i="56"/>
  <c r="AR36" i="56"/>
  <c r="AP36" i="56"/>
  <c r="AJ36" i="56"/>
  <c r="AD36" i="56"/>
  <c r="M36" i="56"/>
  <c r="L36" i="56"/>
  <c r="K36" i="56"/>
  <c r="J36" i="56"/>
  <c r="I36" i="56"/>
  <c r="AR35" i="56"/>
  <c r="AP35" i="56"/>
  <c r="AJ35" i="56"/>
  <c r="AD35" i="56"/>
  <c r="M35" i="56"/>
  <c r="Q35" i="56" s="1"/>
  <c r="L35" i="56"/>
  <c r="K35" i="56"/>
  <c r="J35" i="56"/>
  <c r="I35" i="56"/>
  <c r="AR34" i="56"/>
  <c r="AP34" i="56"/>
  <c r="AJ34" i="56"/>
  <c r="AD34" i="56"/>
  <c r="M34" i="56"/>
  <c r="Q34" i="56" s="1"/>
  <c r="L34" i="56"/>
  <c r="K34" i="56"/>
  <c r="J34" i="56"/>
  <c r="I34" i="56"/>
  <c r="AR33" i="56"/>
  <c r="AP33" i="56"/>
  <c r="AJ33" i="56"/>
  <c r="AD33" i="56"/>
  <c r="M33" i="56"/>
  <c r="Q33" i="56" s="1"/>
  <c r="L33" i="56"/>
  <c r="K33" i="56"/>
  <c r="J33" i="56"/>
  <c r="I33" i="56"/>
  <c r="AR32" i="56"/>
  <c r="AP32" i="56"/>
  <c r="AJ32" i="56"/>
  <c r="AD32" i="56"/>
  <c r="M32" i="56"/>
  <c r="L32" i="56"/>
  <c r="K32" i="56"/>
  <c r="J32" i="56"/>
  <c r="I32" i="56"/>
  <c r="AR31" i="56"/>
  <c r="AP31" i="56"/>
  <c r="AJ31" i="56"/>
  <c r="AD31" i="56"/>
  <c r="M31" i="56"/>
  <c r="Q31" i="56" s="1"/>
  <c r="L31" i="56"/>
  <c r="K31" i="56"/>
  <c r="J31" i="56"/>
  <c r="I31" i="56"/>
  <c r="AR30" i="56"/>
  <c r="AP30" i="56"/>
  <c r="AJ30" i="56"/>
  <c r="AD30" i="56"/>
  <c r="M30" i="56"/>
  <c r="Q30" i="56" s="1"/>
  <c r="L30" i="56"/>
  <c r="K30" i="56"/>
  <c r="J30" i="56"/>
  <c r="I30" i="56"/>
  <c r="AR29" i="56"/>
  <c r="AP29" i="56"/>
  <c r="AJ29" i="56"/>
  <c r="AD29" i="56"/>
  <c r="M29" i="56"/>
  <c r="Q29" i="56" s="1"/>
  <c r="L29" i="56"/>
  <c r="K29" i="56"/>
  <c r="J29" i="56"/>
  <c r="I29" i="56"/>
  <c r="AR28" i="56"/>
  <c r="AP28" i="56"/>
  <c r="AJ28" i="56"/>
  <c r="AD28" i="56"/>
  <c r="M28" i="56"/>
  <c r="L28" i="56"/>
  <c r="K28" i="56"/>
  <c r="J28" i="56"/>
  <c r="I28" i="56"/>
  <c r="AR27" i="56"/>
  <c r="AP27" i="56"/>
  <c r="AJ27" i="56"/>
  <c r="AD27" i="56"/>
  <c r="M27" i="56"/>
  <c r="Q27" i="56" s="1"/>
  <c r="L27" i="56"/>
  <c r="K27" i="56"/>
  <c r="J27" i="56"/>
  <c r="I27" i="56"/>
  <c r="AR26" i="56"/>
  <c r="AP26" i="56"/>
  <c r="AJ26" i="56"/>
  <c r="AD26" i="56"/>
  <c r="M26" i="56"/>
  <c r="Q26" i="56" s="1"/>
  <c r="L26" i="56"/>
  <c r="K26" i="56"/>
  <c r="J26" i="56"/>
  <c r="I26" i="56"/>
  <c r="AR25" i="56"/>
  <c r="AP25" i="56"/>
  <c r="AJ25" i="56"/>
  <c r="AD25" i="56"/>
  <c r="M25" i="56"/>
  <c r="Q25" i="56" s="1"/>
  <c r="L25" i="56"/>
  <c r="K25" i="56"/>
  <c r="J25" i="56"/>
  <c r="I25" i="56"/>
  <c r="AR24" i="56"/>
  <c r="AP24" i="56"/>
  <c r="AJ24" i="56"/>
  <c r="AD24" i="56"/>
  <c r="M24" i="56"/>
  <c r="L24" i="56"/>
  <c r="K24" i="56"/>
  <c r="J24" i="56"/>
  <c r="I24" i="56"/>
  <c r="AR23" i="56"/>
  <c r="AP23" i="56"/>
  <c r="AJ23" i="56"/>
  <c r="AD23" i="56"/>
  <c r="M23" i="56"/>
  <c r="Q23" i="56" s="1"/>
  <c r="L23" i="56"/>
  <c r="K23" i="56"/>
  <c r="J23" i="56"/>
  <c r="I23" i="56"/>
  <c r="AR22" i="56"/>
  <c r="AP22" i="56"/>
  <c r="AJ22" i="56"/>
  <c r="AD22" i="56"/>
  <c r="M22" i="56"/>
  <c r="Q22" i="56" s="1"/>
  <c r="L22" i="56"/>
  <c r="K22" i="56"/>
  <c r="J22" i="56"/>
  <c r="I22" i="56"/>
  <c r="AR21" i="56"/>
  <c r="AP21" i="56"/>
  <c r="AJ21" i="56"/>
  <c r="AD21" i="56"/>
  <c r="M21" i="56"/>
  <c r="Q21" i="56" s="1"/>
  <c r="L21" i="56"/>
  <c r="K21" i="56"/>
  <c r="J21" i="56"/>
  <c r="I21" i="56"/>
  <c r="AR20" i="56"/>
  <c r="AP20" i="56"/>
  <c r="AJ20" i="56"/>
  <c r="AD20" i="56"/>
  <c r="M20" i="56"/>
  <c r="L20" i="56"/>
  <c r="K20" i="56"/>
  <c r="J20" i="56"/>
  <c r="I20" i="56"/>
  <c r="AR19" i="56"/>
  <c r="AP19" i="56"/>
  <c r="AJ19" i="56"/>
  <c r="AD19" i="56"/>
  <c r="M19" i="56"/>
  <c r="Q19" i="56" s="1"/>
  <c r="L19" i="56"/>
  <c r="K19" i="56"/>
  <c r="J19" i="56"/>
  <c r="I19" i="56"/>
  <c r="AR18" i="56"/>
  <c r="AP18" i="56"/>
  <c r="AJ18" i="56"/>
  <c r="AD18" i="56"/>
  <c r="M18" i="56"/>
  <c r="Q18" i="56" s="1"/>
  <c r="L18" i="56"/>
  <c r="K18" i="56"/>
  <c r="J18" i="56"/>
  <c r="I18" i="56"/>
  <c r="AR17" i="56"/>
  <c r="AP17" i="56"/>
  <c r="AJ17" i="56"/>
  <c r="AD17" i="56"/>
  <c r="M17" i="56"/>
  <c r="N17" i="56" s="1"/>
  <c r="L17" i="56"/>
  <c r="K17" i="56"/>
  <c r="J17" i="56"/>
  <c r="I17" i="56"/>
  <c r="AR16" i="56"/>
  <c r="AP16" i="56"/>
  <c r="AJ16" i="56"/>
  <c r="AD16" i="56"/>
  <c r="M16" i="56"/>
  <c r="N16" i="56" s="1"/>
  <c r="L16" i="56"/>
  <c r="K16" i="56"/>
  <c r="J16" i="56"/>
  <c r="I16" i="56"/>
  <c r="AR15" i="56"/>
  <c r="AP15" i="56"/>
  <c r="AJ15" i="56"/>
  <c r="AD15" i="56"/>
  <c r="M15" i="56"/>
  <c r="N15" i="56" s="1"/>
  <c r="L15" i="56"/>
  <c r="K15" i="56"/>
  <c r="J15" i="56"/>
  <c r="I15" i="56"/>
  <c r="AR14" i="56"/>
  <c r="AP14" i="56"/>
  <c r="AJ14" i="56"/>
  <c r="AD14" i="56"/>
  <c r="M14" i="56"/>
  <c r="L14" i="56"/>
  <c r="K14" i="56"/>
  <c r="J14" i="56"/>
  <c r="I14" i="56"/>
  <c r="AR13" i="56"/>
  <c r="AP13" i="56"/>
  <c r="AJ13" i="56"/>
  <c r="AD13" i="56"/>
  <c r="M13" i="56"/>
  <c r="N13" i="56" s="1"/>
  <c r="L13" i="56"/>
  <c r="K13" i="56"/>
  <c r="J13" i="56"/>
  <c r="I13" i="56"/>
  <c r="AR12" i="56"/>
  <c r="AP12" i="56"/>
  <c r="AJ12" i="56"/>
  <c r="AD12" i="56"/>
  <c r="AD110" i="56" s="1"/>
  <c r="N12" i="56"/>
  <c r="K12" i="56"/>
  <c r="J12" i="56"/>
  <c r="I12" i="56"/>
  <c r="N5" i="56"/>
  <c r="N6" i="56" s="1"/>
  <c r="R3" i="56"/>
  <c r="R4" i="56" s="1"/>
  <c r="N3" i="56"/>
  <c r="P3" i="56" s="1"/>
  <c r="P4" i="56" s="1"/>
  <c r="D3" i="56"/>
  <c r="M152" i="53"/>
  <c r="M156" i="53"/>
  <c r="M155" i="53"/>
  <c r="M154" i="53"/>
  <c r="R149" i="53"/>
  <c r="P149" i="53"/>
  <c r="M149" i="53"/>
  <c r="R148" i="53"/>
  <c r="P148" i="53"/>
  <c r="M148" i="53"/>
  <c r="U146" i="53"/>
  <c r="T146" i="53"/>
  <c r="R146" i="53"/>
  <c r="M146" i="53"/>
  <c r="R145" i="53"/>
  <c r="P145" i="53"/>
  <c r="M145" i="53"/>
  <c r="R144" i="53"/>
  <c r="P144" i="53"/>
  <c r="M144" i="53"/>
  <c r="N83" i="53"/>
  <c r="U151" i="53"/>
  <c r="T151" i="53"/>
  <c r="R151" i="53"/>
  <c r="P151" i="53"/>
  <c r="M151" i="53"/>
  <c r="N77" i="53"/>
  <c r="N74" i="53"/>
  <c r="N60" i="53"/>
  <c r="N50" i="53"/>
  <c r="N45" i="53"/>
  <c r="U139" i="53"/>
  <c r="T139" i="53"/>
  <c r="P139" i="53"/>
  <c r="M139" i="53"/>
  <c r="M141" i="53"/>
  <c r="N138" i="53"/>
  <c r="N16" i="53"/>
  <c r="N12" i="53"/>
  <c r="N11" i="53"/>
  <c r="U140" i="53"/>
  <c r="T140" i="53"/>
  <c r="P140" i="53"/>
  <c r="M140" i="53"/>
  <c r="S118" i="56"/>
  <c r="R118" i="56"/>
  <c r="Q118" i="56"/>
  <c r="AA72" i="44"/>
  <c r="L72" i="44"/>
  <c r="K72" i="44"/>
  <c r="J72" i="44"/>
  <c r="AA71" i="44"/>
  <c r="L71" i="44"/>
  <c r="K71" i="44"/>
  <c r="J71" i="44"/>
  <c r="AA70" i="44"/>
  <c r="L70" i="44"/>
  <c r="K70" i="44"/>
  <c r="J70" i="44"/>
  <c r="AA69" i="44"/>
  <c r="L69" i="44"/>
  <c r="K69" i="44"/>
  <c r="J69" i="44"/>
  <c r="AA68" i="44"/>
  <c r="L68" i="44"/>
  <c r="K68" i="44"/>
  <c r="J68" i="44"/>
  <c r="AA67" i="44"/>
  <c r="L67" i="44"/>
  <c r="K67" i="44"/>
  <c r="J67" i="44"/>
  <c r="AA66" i="44"/>
  <c r="L66" i="44"/>
  <c r="K66" i="44"/>
  <c r="J66" i="44"/>
  <c r="AA65" i="44"/>
  <c r="L65" i="44"/>
  <c r="K65" i="44"/>
  <c r="J65" i="44"/>
  <c r="AA64" i="44"/>
  <c r="L64" i="44"/>
  <c r="K64" i="44"/>
  <c r="J64" i="44"/>
  <c r="AA63" i="44"/>
  <c r="L63" i="44"/>
  <c r="K63" i="44"/>
  <c r="J63" i="44"/>
  <c r="AA62" i="44"/>
  <c r="L62" i="44"/>
  <c r="K62" i="44"/>
  <c r="J62" i="44"/>
  <c r="AA61" i="44"/>
  <c r="L61" i="44"/>
  <c r="K61" i="44"/>
  <c r="J61" i="44"/>
  <c r="AA60" i="44"/>
  <c r="L60" i="44"/>
  <c r="K60" i="44"/>
  <c r="J60" i="44"/>
  <c r="AA59" i="44"/>
  <c r="L59" i="44"/>
  <c r="K59" i="44"/>
  <c r="J59" i="44"/>
  <c r="AA58" i="44"/>
  <c r="L58" i="44"/>
  <c r="K58" i="44"/>
  <c r="J58" i="44"/>
  <c r="AA57" i="44"/>
  <c r="L57" i="44"/>
  <c r="K57" i="44"/>
  <c r="J57" i="44"/>
  <c r="AA56" i="44"/>
  <c r="L56" i="44"/>
  <c r="K56" i="44"/>
  <c r="J56" i="44"/>
  <c r="AA55" i="44"/>
  <c r="L55" i="44"/>
  <c r="K55" i="44"/>
  <c r="J55" i="44"/>
  <c r="AA54" i="44"/>
  <c r="L54" i="44"/>
  <c r="K54" i="44"/>
  <c r="J54" i="44"/>
  <c r="AA53" i="44"/>
  <c r="L53" i="44"/>
  <c r="K53" i="44"/>
  <c r="J53" i="44"/>
  <c r="AA52" i="44"/>
  <c r="L52" i="44"/>
  <c r="K52" i="44"/>
  <c r="J52" i="44"/>
  <c r="AA51" i="44"/>
  <c r="L51" i="44"/>
  <c r="K51" i="44"/>
  <c r="J51" i="44"/>
  <c r="AA50" i="44"/>
  <c r="L50" i="44"/>
  <c r="K50" i="44"/>
  <c r="J50" i="44"/>
  <c r="AA49" i="44"/>
  <c r="L49" i="44"/>
  <c r="K49" i="44"/>
  <c r="J49" i="44"/>
  <c r="AA48" i="44"/>
  <c r="L48" i="44"/>
  <c r="K48" i="44"/>
  <c r="J48" i="44"/>
  <c r="AA47" i="44"/>
  <c r="L47" i="44"/>
  <c r="K47" i="44"/>
  <c r="J47" i="44"/>
  <c r="AA46" i="44"/>
  <c r="L46" i="44"/>
  <c r="K46" i="44"/>
  <c r="J46" i="44"/>
  <c r="AA45" i="44"/>
  <c r="L45" i="44"/>
  <c r="K45" i="44"/>
  <c r="J45" i="44"/>
  <c r="AA44" i="44"/>
  <c r="L44" i="44"/>
  <c r="K44" i="44"/>
  <c r="J44" i="44"/>
  <c r="AA43" i="44"/>
  <c r="L43" i="44"/>
  <c r="K43" i="44"/>
  <c r="J43" i="44"/>
  <c r="AA42" i="44"/>
  <c r="L42" i="44"/>
  <c r="K42" i="44"/>
  <c r="J42" i="44"/>
  <c r="AA41" i="44"/>
  <c r="L41" i="44"/>
  <c r="K41" i="44"/>
  <c r="J41" i="44"/>
  <c r="AA40" i="44"/>
  <c r="L40" i="44"/>
  <c r="K40" i="44"/>
  <c r="J40" i="44"/>
  <c r="AA39" i="44"/>
  <c r="L39" i="44"/>
  <c r="K39" i="44"/>
  <c r="J39" i="44"/>
  <c r="AA38" i="44"/>
  <c r="L38" i="44"/>
  <c r="K38" i="44"/>
  <c r="J38" i="44"/>
  <c r="AA37" i="44"/>
  <c r="L37" i="44"/>
  <c r="K37" i="44"/>
  <c r="J37" i="44"/>
  <c r="AA36" i="44"/>
  <c r="L36" i="44"/>
  <c r="K36" i="44"/>
  <c r="J36" i="44"/>
  <c r="AA35" i="44"/>
  <c r="L35" i="44"/>
  <c r="K35" i="44"/>
  <c r="J35" i="44"/>
  <c r="AA34" i="44"/>
  <c r="L34" i="44"/>
  <c r="K34" i="44"/>
  <c r="J34" i="44"/>
  <c r="AA33" i="44"/>
  <c r="L33" i="44"/>
  <c r="K33" i="44"/>
  <c r="J33" i="44"/>
  <c r="AA32" i="44"/>
  <c r="L32" i="44"/>
  <c r="K32" i="44"/>
  <c r="J32" i="44"/>
  <c r="AA31" i="44"/>
  <c r="L31" i="44"/>
  <c r="K31" i="44"/>
  <c r="J31" i="44"/>
  <c r="AA30" i="44"/>
  <c r="L30" i="44"/>
  <c r="K30" i="44"/>
  <c r="J30" i="44"/>
  <c r="AA29" i="44"/>
  <c r="L29" i="44"/>
  <c r="K29" i="44"/>
  <c r="J29" i="44"/>
  <c r="AA28" i="44"/>
  <c r="L28" i="44"/>
  <c r="K28" i="44"/>
  <c r="J28" i="44"/>
  <c r="AA27" i="44"/>
  <c r="L27" i="44"/>
  <c r="K27" i="44"/>
  <c r="J27" i="44"/>
  <c r="AA26" i="44"/>
  <c r="L26" i="44"/>
  <c r="K26" i="44"/>
  <c r="J26" i="44"/>
  <c r="AA25" i="44"/>
  <c r="L25" i="44"/>
  <c r="K25" i="44"/>
  <c r="J25" i="44"/>
  <c r="AA24" i="44"/>
  <c r="L24" i="44"/>
  <c r="K24" i="44"/>
  <c r="J24" i="44"/>
  <c r="AA23" i="44"/>
  <c r="L23" i="44"/>
  <c r="K23" i="44"/>
  <c r="J23" i="44"/>
  <c r="AA22" i="44"/>
  <c r="L22" i="44"/>
  <c r="K22" i="44"/>
  <c r="J22" i="44"/>
  <c r="AA21" i="44"/>
  <c r="L21" i="44"/>
  <c r="K21" i="44"/>
  <c r="J21" i="44"/>
  <c r="AA20" i="44"/>
  <c r="L20" i="44"/>
  <c r="K20" i="44"/>
  <c r="J20" i="44"/>
  <c r="AA19" i="44"/>
  <c r="L19" i="44"/>
  <c r="K19" i="44"/>
  <c r="J19" i="44"/>
  <c r="AA18" i="44"/>
  <c r="L18" i="44"/>
  <c r="K18" i="44"/>
  <c r="J18" i="44"/>
  <c r="AA17" i="44"/>
  <c r="L17" i="44"/>
  <c r="K17" i="44"/>
  <c r="J17" i="44"/>
  <c r="AA16" i="44"/>
  <c r="L16" i="44"/>
  <c r="K16" i="44"/>
  <c r="J16" i="44"/>
  <c r="AA15" i="44"/>
  <c r="L15" i="44"/>
  <c r="K15" i="44"/>
  <c r="J15" i="44"/>
  <c r="AA14" i="44"/>
  <c r="L14" i="44"/>
  <c r="K14" i="44"/>
  <c r="J14" i="44"/>
  <c r="AA13" i="44"/>
  <c r="L13" i="44"/>
  <c r="K13" i="44"/>
  <c r="J13" i="44"/>
  <c r="AA12" i="44"/>
  <c r="L12" i="44"/>
  <c r="K12" i="44"/>
  <c r="J12" i="44"/>
  <c r="AA11" i="44"/>
  <c r="L11" i="44"/>
  <c r="K11" i="44"/>
  <c r="J11" i="44"/>
  <c r="AA10" i="44"/>
  <c r="L10" i="44"/>
  <c r="K10" i="44"/>
  <c r="J10" i="44"/>
  <c r="AA9" i="44"/>
  <c r="L9" i="44"/>
  <c r="K9" i="44"/>
  <c r="J9" i="44"/>
  <c r="AA8" i="44"/>
  <c r="L8" i="44"/>
  <c r="K8" i="44"/>
  <c r="J8" i="44"/>
  <c r="AA7" i="44"/>
  <c r="L7" i="44"/>
  <c r="K7" i="44"/>
  <c r="J7" i="44"/>
  <c r="N2" i="44"/>
  <c r="N3" i="44" s="1"/>
  <c r="D57" i="7"/>
  <c r="O55" i="7"/>
  <c r="O52" i="7"/>
  <c r="H51" i="7"/>
  <c r="N50" i="7"/>
  <c r="S123" i="60"/>
  <c r="R117" i="56"/>
  <c r="Q117" i="56"/>
  <c r="AH41" i="7"/>
  <c r="AG41" i="7"/>
  <c r="Z41" i="7"/>
  <c r="O41" i="7"/>
  <c r="AH40" i="7"/>
  <c r="AG40" i="7"/>
  <c r="Z40" i="7"/>
  <c r="O40" i="7"/>
  <c r="AH39" i="7"/>
  <c r="AG39" i="7"/>
  <c r="Z39" i="7"/>
  <c r="O39" i="7"/>
  <c r="AH38" i="7"/>
  <c r="AG38" i="7"/>
  <c r="Z38" i="7"/>
  <c r="O38" i="7"/>
  <c r="AH37" i="7"/>
  <c r="AG37" i="7"/>
  <c r="Z37" i="7"/>
  <c r="O37" i="7"/>
  <c r="AH36" i="7"/>
  <c r="AG36" i="7"/>
  <c r="Z36" i="7"/>
  <c r="O36" i="7"/>
  <c r="AH35" i="7"/>
  <c r="AG35" i="7"/>
  <c r="Z35" i="7"/>
  <c r="O35" i="7"/>
  <c r="AH34" i="7"/>
  <c r="AG34" i="7"/>
  <c r="Z34" i="7"/>
  <c r="O34" i="7"/>
  <c r="AH33" i="7"/>
  <c r="AG33" i="7"/>
  <c r="Z33" i="7"/>
  <c r="O33" i="7"/>
  <c r="AH32" i="7"/>
  <c r="AG32" i="7"/>
  <c r="Z32" i="7"/>
  <c r="O32" i="7"/>
  <c r="AH31" i="7"/>
  <c r="AG31" i="7"/>
  <c r="Z31" i="7"/>
  <c r="O31" i="7"/>
  <c r="AH30" i="7"/>
  <c r="AG30" i="7"/>
  <c r="Z30" i="7"/>
  <c r="O30" i="7"/>
  <c r="AH29" i="7"/>
  <c r="AG29" i="7"/>
  <c r="Z29" i="7"/>
  <c r="O29" i="7"/>
  <c r="AH28" i="7"/>
  <c r="AG28" i="7"/>
  <c r="Z28" i="7"/>
  <c r="O28" i="7"/>
  <c r="AH27" i="7"/>
  <c r="AG27" i="7"/>
  <c r="Z27" i="7"/>
  <c r="O27" i="7"/>
  <c r="AH26" i="7"/>
  <c r="AG26" i="7"/>
  <c r="Z26" i="7"/>
  <c r="O26" i="7"/>
  <c r="AH25" i="7"/>
  <c r="AG25" i="7"/>
  <c r="Z25" i="7"/>
  <c r="O25" i="7"/>
  <c r="AH24" i="7"/>
  <c r="AG24" i="7"/>
  <c r="Z24" i="7"/>
  <c r="O24" i="7"/>
  <c r="AH23" i="7"/>
  <c r="AG23" i="7"/>
  <c r="Z23" i="7"/>
  <c r="O23" i="7"/>
  <c r="AH22" i="7"/>
  <c r="AG22" i="7"/>
  <c r="Z22" i="7"/>
  <c r="O22" i="7"/>
  <c r="AH21" i="7"/>
  <c r="AG21" i="7"/>
  <c r="Z21" i="7"/>
  <c r="O21" i="7"/>
  <c r="AH20" i="7"/>
  <c r="AG20" i="7"/>
  <c r="Z20" i="7"/>
  <c r="O20" i="7"/>
  <c r="AH19" i="7"/>
  <c r="AG19" i="7"/>
  <c r="Z19" i="7"/>
  <c r="O19" i="7"/>
  <c r="AH18" i="7"/>
  <c r="AG18" i="7"/>
  <c r="Z18" i="7"/>
  <c r="O18" i="7"/>
  <c r="AH17" i="7"/>
  <c r="AG17" i="7"/>
  <c r="Z17" i="7"/>
  <c r="O17" i="7"/>
  <c r="AH16" i="7"/>
  <c r="AG16" i="7"/>
  <c r="Z16" i="7"/>
  <c r="O16" i="7"/>
  <c r="AH15" i="7"/>
  <c r="AG15" i="7"/>
  <c r="Z15" i="7"/>
  <c r="O15" i="7"/>
  <c r="AH14" i="7"/>
  <c r="AG14" i="7"/>
  <c r="Z14" i="7"/>
  <c r="O14" i="7"/>
  <c r="AH13" i="7"/>
  <c r="AG13" i="7"/>
  <c r="Z13" i="7"/>
  <c r="O13" i="7"/>
  <c r="AH12" i="7"/>
  <c r="AG12" i="7"/>
  <c r="Z12" i="7"/>
  <c r="O12" i="7"/>
  <c r="AH11" i="7"/>
  <c r="AG11" i="7"/>
  <c r="Z11" i="7"/>
  <c r="O11" i="7"/>
  <c r="AH10" i="7"/>
  <c r="AG10" i="7"/>
  <c r="Z10" i="7"/>
  <c r="O10" i="7"/>
  <c r="AH9" i="7"/>
  <c r="AG9" i="7"/>
  <c r="Z9" i="7"/>
  <c r="O9" i="7"/>
  <c r="AH8" i="7"/>
  <c r="AG8" i="7"/>
  <c r="Z8" i="7"/>
  <c r="O8" i="7"/>
  <c r="AH7" i="7"/>
  <c r="AG7" i="7"/>
  <c r="Z7" i="7"/>
  <c r="O7" i="7"/>
  <c r="AH6" i="7"/>
  <c r="AG6" i="7"/>
  <c r="Z6" i="7"/>
  <c r="J1" i="7"/>
  <c r="K1" i="7" s="1"/>
  <c r="K2" i="7" s="1"/>
  <c r="D1" i="7"/>
  <c r="D2" i="7" s="1"/>
  <c r="AR113" i="46"/>
  <c r="AP113" i="46"/>
  <c r="AJ113" i="46"/>
  <c r="AD113" i="46"/>
  <c r="K113" i="46"/>
  <c r="J113" i="46"/>
  <c r="I113" i="46"/>
  <c r="AR112" i="46"/>
  <c r="AG112" i="46"/>
  <c r="AF112" i="46"/>
  <c r="AE112" i="46"/>
  <c r="AE122" i="46" s="1"/>
  <c r="AD112" i="46"/>
  <c r="AC112" i="46"/>
  <c r="K112" i="46"/>
  <c r="J112" i="46"/>
  <c r="I112" i="46"/>
  <c r="AR111" i="46"/>
  <c r="K111" i="46"/>
  <c r="J111" i="46"/>
  <c r="I111" i="46"/>
  <c r="AR110" i="46"/>
  <c r="K110" i="46"/>
  <c r="J110" i="46"/>
  <c r="I110" i="46"/>
  <c r="AR109" i="46"/>
  <c r="AP109" i="46"/>
  <c r="AJ109" i="46"/>
  <c r="AD109" i="46"/>
  <c r="K109" i="46"/>
  <c r="J109" i="46"/>
  <c r="I109" i="46"/>
  <c r="AR108" i="46"/>
  <c r="AP108" i="46"/>
  <c r="AJ108" i="46"/>
  <c r="AD108" i="46"/>
  <c r="K108" i="46"/>
  <c r="J108" i="46"/>
  <c r="I108" i="46"/>
  <c r="AR107" i="46"/>
  <c r="K107" i="46"/>
  <c r="J107" i="46"/>
  <c r="I107" i="46"/>
  <c r="AR106" i="46"/>
  <c r="K106" i="46"/>
  <c r="J106" i="46"/>
  <c r="I106" i="46"/>
  <c r="AR105" i="46"/>
  <c r="AP105" i="46"/>
  <c r="AJ105" i="46"/>
  <c r="AD105" i="46"/>
  <c r="K105" i="46"/>
  <c r="J105" i="46"/>
  <c r="I105" i="46"/>
  <c r="AR104" i="46"/>
  <c r="AP104" i="46"/>
  <c r="AJ104" i="46"/>
  <c r="AD104" i="46"/>
  <c r="K104" i="46"/>
  <c r="J104" i="46"/>
  <c r="I104" i="46"/>
  <c r="AR103" i="46"/>
  <c r="K103" i="46"/>
  <c r="J103" i="46"/>
  <c r="I103" i="46"/>
  <c r="AR102" i="46"/>
  <c r="K102" i="46"/>
  <c r="J102" i="46"/>
  <c r="I102" i="46"/>
  <c r="AR101" i="46"/>
  <c r="AP101" i="46"/>
  <c r="AJ101" i="46"/>
  <c r="AD101" i="46"/>
  <c r="K101" i="46"/>
  <c r="J101" i="46"/>
  <c r="I101" i="46"/>
  <c r="AR100" i="46"/>
  <c r="AP100" i="46"/>
  <c r="AJ100" i="46"/>
  <c r="AD100" i="46"/>
  <c r="K100" i="46"/>
  <c r="J100" i="46"/>
  <c r="I100" i="46"/>
  <c r="AR99" i="46"/>
  <c r="AP99" i="46"/>
  <c r="AJ99" i="46"/>
  <c r="AD99" i="46"/>
  <c r="K99" i="46"/>
  <c r="J99" i="46"/>
  <c r="I99" i="46"/>
  <c r="AR98" i="46"/>
  <c r="K98" i="46"/>
  <c r="J98" i="46"/>
  <c r="I98" i="46"/>
  <c r="AR97" i="46"/>
  <c r="K97" i="46"/>
  <c r="J97" i="46"/>
  <c r="I97" i="46"/>
  <c r="AR96" i="46"/>
  <c r="AP96" i="46"/>
  <c r="AJ96" i="46"/>
  <c r="AD96" i="46"/>
  <c r="K96" i="46"/>
  <c r="J96" i="46"/>
  <c r="I96" i="46"/>
  <c r="AR95" i="46"/>
  <c r="AP95" i="46"/>
  <c r="AJ95" i="46"/>
  <c r="AD95" i="46"/>
  <c r="K95" i="46"/>
  <c r="J95" i="46"/>
  <c r="I95" i="46"/>
  <c r="AR94" i="46"/>
  <c r="AP94" i="46"/>
  <c r="AJ94" i="46"/>
  <c r="AD94" i="46"/>
  <c r="K94" i="46"/>
  <c r="J94" i="46"/>
  <c r="I94" i="46"/>
  <c r="AR93" i="46"/>
  <c r="AP93" i="46"/>
  <c r="AJ93" i="46"/>
  <c r="AD93" i="46"/>
  <c r="K93" i="46"/>
  <c r="J93" i="46"/>
  <c r="I93" i="46"/>
  <c r="AR92" i="46"/>
  <c r="AP92" i="46"/>
  <c r="AJ92" i="46"/>
  <c r="AD92" i="46"/>
  <c r="K92" i="46"/>
  <c r="J92" i="46"/>
  <c r="I92" i="46"/>
  <c r="AR91" i="46"/>
  <c r="AP91" i="46"/>
  <c r="AJ91" i="46"/>
  <c r="AD91" i="46"/>
  <c r="K91" i="46"/>
  <c r="J91" i="46"/>
  <c r="I91" i="46"/>
  <c r="AR90" i="46"/>
  <c r="AP90" i="46"/>
  <c r="AJ90" i="46"/>
  <c r="AF90" i="46"/>
  <c r="AD90" i="46"/>
  <c r="K90" i="46"/>
  <c r="J90" i="46"/>
  <c r="I90" i="46"/>
  <c r="AR89" i="46"/>
  <c r="AP89" i="46"/>
  <c r="AJ89" i="46"/>
  <c r="AD89" i="46"/>
  <c r="K89" i="46"/>
  <c r="J89" i="46"/>
  <c r="I89" i="46"/>
  <c r="AR88" i="46"/>
  <c r="AP88" i="46"/>
  <c r="AJ88" i="46"/>
  <c r="AD88" i="46"/>
  <c r="K88" i="46"/>
  <c r="J88" i="46"/>
  <c r="I88" i="46"/>
  <c r="AR87" i="46"/>
  <c r="AP87" i="46"/>
  <c r="AJ87" i="46"/>
  <c r="AD87" i="46"/>
  <c r="K87" i="46"/>
  <c r="J87" i="46"/>
  <c r="I87" i="46"/>
  <c r="AR86" i="46"/>
  <c r="AP86" i="46"/>
  <c r="AJ86" i="46"/>
  <c r="AD86" i="46"/>
  <c r="K86" i="46"/>
  <c r="J86" i="46"/>
  <c r="I86" i="46"/>
  <c r="AR85" i="46"/>
  <c r="AP85" i="46"/>
  <c r="AJ85" i="46"/>
  <c r="AD85" i="46"/>
  <c r="K85" i="46"/>
  <c r="J85" i="46"/>
  <c r="I85" i="46"/>
  <c r="AR84" i="46"/>
  <c r="AP84" i="46"/>
  <c r="AJ84" i="46"/>
  <c r="AD84" i="46"/>
  <c r="K84" i="46"/>
  <c r="J84" i="46"/>
  <c r="I84" i="46"/>
  <c r="AR83" i="46"/>
  <c r="AP83" i="46"/>
  <c r="AJ83" i="46"/>
  <c r="AD83" i="46"/>
  <c r="K83" i="46"/>
  <c r="J83" i="46"/>
  <c r="I83" i="46"/>
  <c r="AR82" i="46"/>
  <c r="AP82" i="46"/>
  <c r="AJ82" i="46"/>
  <c r="AD82" i="46"/>
  <c r="K82" i="46"/>
  <c r="J82" i="46"/>
  <c r="I82" i="46"/>
  <c r="AR81" i="46"/>
  <c r="AP81" i="46"/>
  <c r="AJ81" i="46"/>
  <c r="AD81" i="46"/>
  <c r="K81" i="46"/>
  <c r="J81" i="46"/>
  <c r="I81" i="46"/>
  <c r="AR80" i="46"/>
  <c r="AP80" i="46"/>
  <c r="AJ80" i="46"/>
  <c r="AD80" i="46"/>
  <c r="K80" i="46"/>
  <c r="J80" i="46"/>
  <c r="I80" i="46"/>
  <c r="AR79" i="46"/>
  <c r="AP79" i="46"/>
  <c r="AJ79" i="46"/>
  <c r="AD79" i="46"/>
  <c r="K79" i="46"/>
  <c r="J79" i="46"/>
  <c r="I79" i="46"/>
  <c r="AR78" i="46"/>
  <c r="AP78" i="46"/>
  <c r="AJ78" i="46"/>
  <c r="AD78" i="46"/>
  <c r="K78" i="46"/>
  <c r="J78" i="46"/>
  <c r="I78" i="46"/>
  <c r="AR77" i="46"/>
  <c r="AP77" i="46"/>
  <c r="AJ77" i="46"/>
  <c r="AD77" i="46"/>
  <c r="K77" i="46"/>
  <c r="J77" i="46"/>
  <c r="I77" i="46"/>
  <c r="AR76" i="46"/>
  <c r="AP76" i="46"/>
  <c r="AJ76" i="46"/>
  <c r="AD76" i="46"/>
  <c r="K76" i="46"/>
  <c r="J76" i="46"/>
  <c r="I76" i="46"/>
  <c r="AR75" i="46"/>
  <c r="AP75" i="46"/>
  <c r="AJ75" i="46"/>
  <c r="AD75" i="46"/>
  <c r="K75" i="46"/>
  <c r="J75" i="46"/>
  <c r="I75" i="46"/>
  <c r="AR74" i="46"/>
  <c r="AP74" i="46"/>
  <c r="AJ74" i="46"/>
  <c r="AD74" i="46"/>
  <c r="K74" i="46"/>
  <c r="J74" i="46"/>
  <c r="I74" i="46"/>
  <c r="AR73" i="46"/>
  <c r="AP73" i="46"/>
  <c r="AJ73" i="46"/>
  <c r="AD73" i="46"/>
  <c r="K73" i="46"/>
  <c r="J73" i="46"/>
  <c r="I73" i="46"/>
  <c r="AR72" i="46"/>
  <c r="AP72" i="46"/>
  <c r="AJ72" i="46"/>
  <c r="AD72" i="46"/>
  <c r="K72" i="46"/>
  <c r="J72" i="46"/>
  <c r="I72" i="46"/>
  <c r="AR71" i="46"/>
  <c r="AP71" i="46"/>
  <c r="AJ71" i="46"/>
  <c r="AD71" i="46"/>
  <c r="K71" i="46"/>
  <c r="J71" i="46"/>
  <c r="I71" i="46"/>
  <c r="AR70" i="46"/>
  <c r="AP70" i="46"/>
  <c r="AJ70" i="46"/>
  <c r="AD70" i="46"/>
  <c r="K70" i="46"/>
  <c r="J70" i="46"/>
  <c r="I70" i="46"/>
  <c r="AR69" i="46"/>
  <c r="AP69" i="46"/>
  <c r="AJ69" i="46"/>
  <c r="AD69" i="46"/>
  <c r="K69" i="46"/>
  <c r="J69" i="46"/>
  <c r="I69" i="46"/>
  <c r="AR68" i="46"/>
  <c r="AP68" i="46"/>
  <c r="AJ68" i="46"/>
  <c r="AD68" i="46"/>
  <c r="K68" i="46"/>
  <c r="J68" i="46"/>
  <c r="I68" i="46"/>
  <c r="AR67" i="46"/>
  <c r="AP67" i="46"/>
  <c r="AJ67" i="46"/>
  <c r="AD67" i="46"/>
  <c r="K67" i="46"/>
  <c r="J67" i="46"/>
  <c r="I67" i="46"/>
  <c r="AR66" i="46"/>
  <c r="AP66" i="46"/>
  <c r="AJ66" i="46"/>
  <c r="AD66" i="46"/>
  <c r="K66" i="46"/>
  <c r="J66" i="46"/>
  <c r="I66" i="46"/>
  <c r="AR65" i="46"/>
  <c r="AP65" i="46"/>
  <c r="AJ65" i="46"/>
  <c r="AD65" i="46"/>
  <c r="K65" i="46"/>
  <c r="J65" i="46"/>
  <c r="I65" i="46"/>
  <c r="AR64" i="46"/>
  <c r="AP64" i="46"/>
  <c r="AJ64" i="46"/>
  <c r="AD64" i="46"/>
  <c r="K64" i="46"/>
  <c r="J64" i="46"/>
  <c r="I64" i="46"/>
  <c r="AR63" i="46"/>
  <c r="AP63" i="46"/>
  <c r="AJ63" i="46"/>
  <c r="AD63" i="46"/>
  <c r="K63" i="46"/>
  <c r="J63" i="46"/>
  <c r="I63" i="46"/>
  <c r="AR62" i="46"/>
  <c r="AP62" i="46"/>
  <c r="AJ62" i="46"/>
  <c r="AD62" i="46"/>
  <c r="K62" i="46"/>
  <c r="J62" i="46"/>
  <c r="I62" i="46"/>
  <c r="AR61" i="46"/>
  <c r="AP61" i="46"/>
  <c r="AJ61" i="46"/>
  <c r="AD61" i="46"/>
  <c r="K61" i="46"/>
  <c r="J61" i="46"/>
  <c r="I61" i="46"/>
  <c r="AR60" i="46"/>
  <c r="AP60" i="46"/>
  <c r="AJ60" i="46"/>
  <c r="AD60" i="46"/>
  <c r="K60" i="46"/>
  <c r="J60" i="46"/>
  <c r="I60" i="46"/>
  <c r="AR59" i="46"/>
  <c r="AP59" i="46"/>
  <c r="AJ59" i="46"/>
  <c r="AD59" i="46"/>
  <c r="K59" i="46"/>
  <c r="J59" i="46"/>
  <c r="I59" i="46"/>
  <c r="AR58" i="46"/>
  <c r="AP58" i="46"/>
  <c r="AD58" i="46"/>
  <c r="K58" i="46"/>
  <c r="J58" i="46"/>
  <c r="I58" i="46"/>
  <c r="AR57" i="46"/>
  <c r="AP57" i="46"/>
  <c r="AJ57" i="46"/>
  <c r="AD57" i="46"/>
  <c r="K57" i="46"/>
  <c r="J57" i="46"/>
  <c r="I57" i="46"/>
  <c r="AR56" i="46"/>
  <c r="AP56" i="46"/>
  <c r="AJ56" i="46"/>
  <c r="AD56" i="46"/>
  <c r="K56" i="46"/>
  <c r="J56" i="46"/>
  <c r="I56" i="46"/>
  <c r="AR55" i="46"/>
  <c r="AP55" i="46"/>
  <c r="AJ55" i="46"/>
  <c r="AD55" i="46"/>
  <c r="K55" i="46"/>
  <c r="J55" i="46"/>
  <c r="I55" i="46"/>
  <c r="AR54" i="46"/>
  <c r="AP54" i="46"/>
  <c r="AJ54" i="46"/>
  <c r="AD54" i="46"/>
  <c r="K54" i="46"/>
  <c r="J54" i="46"/>
  <c r="I54" i="46"/>
  <c r="AR53" i="46"/>
  <c r="AP53" i="46"/>
  <c r="AJ53" i="46"/>
  <c r="AD53" i="46"/>
  <c r="K53" i="46"/>
  <c r="J53" i="46"/>
  <c r="I53" i="46"/>
  <c r="AR52" i="46"/>
  <c r="AP52" i="46"/>
  <c r="AJ52" i="46"/>
  <c r="AD52" i="46"/>
  <c r="K52" i="46"/>
  <c r="J52" i="46"/>
  <c r="I52" i="46"/>
  <c r="AR51" i="46"/>
  <c r="AP51" i="46"/>
  <c r="AJ51" i="46"/>
  <c r="AD51" i="46"/>
  <c r="K51" i="46"/>
  <c r="J51" i="46"/>
  <c r="I51" i="46"/>
  <c r="AR50" i="46"/>
  <c r="AP50" i="46"/>
  <c r="AJ50" i="46"/>
  <c r="AD50" i="46"/>
  <c r="K50" i="46"/>
  <c r="J50" i="46"/>
  <c r="I50" i="46"/>
  <c r="AR49" i="46"/>
  <c r="AP49" i="46"/>
  <c r="AJ49" i="46"/>
  <c r="AD49" i="46"/>
  <c r="K49" i="46"/>
  <c r="J49" i="46"/>
  <c r="I49" i="46"/>
  <c r="AR48" i="46"/>
  <c r="AP48" i="46"/>
  <c r="AJ48" i="46"/>
  <c r="AD48" i="46"/>
  <c r="K48" i="46"/>
  <c r="J48" i="46"/>
  <c r="I48" i="46"/>
  <c r="AR47" i="46"/>
  <c r="AP47" i="46"/>
  <c r="AJ47" i="46"/>
  <c r="AD47" i="46"/>
  <c r="K47" i="46"/>
  <c r="J47" i="46"/>
  <c r="I47" i="46"/>
  <c r="AR46" i="46"/>
  <c r="AP46" i="46"/>
  <c r="AJ46" i="46"/>
  <c r="AD46" i="46"/>
  <c r="K46" i="46"/>
  <c r="J46" i="46"/>
  <c r="I46" i="46"/>
  <c r="AR45" i="46"/>
  <c r="AP45" i="46"/>
  <c r="AJ45" i="46"/>
  <c r="AD45" i="46"/>
  <c r="K45" i="46"/>
  <c r="J45" i="46"/>
  <c r="I45" i="46"/>
  <c r="AR44" i="46"/>
  <c r="AP44" i="46"/>
  <c r="AJ44" i="46"/>
  <c r="AD44" i="46"/>
  <c r="K44" i="46"/>
  <c r="J44" i="46"/>
  <c r="I44" i="46"/>
  <c r="AR43" i="46"/>
  <c r="AP43" i="46"/>
  <c r="AJ43" i="46"/>
  <c r="AD43" i="46"/>
  <c r="K43" i="46"/>
  <c r="J43" i="46"/>
  <c r="I43" i="46"/>
  <c r="AR42" i="46"/>
  <c r="AP42" i="46"/>
  <c r="AJ42" i="46"/>
  <c r="AD42" i="46"/>
  <c r="K42" i="46"/>
  <c r="J42" i="46"/>
  <c r="I42" i="46"/>
  <c r="AR41" i="46"/>
  <c r="AP41" i="46"/>
  <c r="AJ41" i="46"/>
  <c r="AD41" i="46"/>
  <c r="K41" i="46"/>
  <c r="J41" i="46"/>
  <c r="I41" i="46"/>
  <c r="AR40" i="46"/>
  <c r="AP40" i="46"/>
  <c r="AJ40" i="46"/>
  <c r="AD40" i="46"/>
  <c r="K40" i="46"/>
  <c r="J40" i="46"/>
  <c r="I40" i="46"/>
  <c r="AR39" i="46"/>
  <c r="AP39" i="46"/>
  <c r="AJ39" i="46"/>
  <c r="AD39" i="46"/>
  <c r="K39" i="46"/>
  <c r="J39" i="46"/>
  <c r="I39" i="46"/>
  <c r="AR38" i="46"/>
  <c r="AP38" i="46"/>
  <c r="AJ38" i="46"/>
  <c r="AD38" i="46"/>
  <c r="K38" i="46"/>
  <c r="J38" i="46"/>
  <c r="I38" i="46"/>
  <c r="AR37" i="46"/>
  <c r="AP37" i="46"/>
  <c r="AJ37" i="46"/>
  <c r="AD37" i="46"/>
  <c r="K37" i="46"/>
  <c r="J37" i="46"/>
  <c r="I37" i="46"/>
  <c r="AR36" i="46"/>
  <c r="AP36" i="46"/>
  <c r="AJ36" i="46"/>
  <c r="AD36" i="46"/>
  <c r="K36" i="46"/>
  <c r="J36" i="46"/>
  <c r="I36" i="46"/>
  <c r="AR35" i="46"/>
  <c r="AP35" i="46"/>
  <c r="AJ35" i="46"/>
  <c r="AD35" i="46"/>
  <c r="K35" i="46"/>
  <c r="J35" i="46"/>
  <c r="I35" i="46"/>
  <c r="AR34" i="46"/>
  <c r="AP34" i="46"/>
  <c r="AJ34" i="46"/>
  <c r="AD34" i="46"/>
  <c r="K34" i="46"/>
  <c r="J34" i="46"/>
  <c r="I34" i="46"/>
  <c r="AR33" i="46"/>
  <c r="AP33" i="46"/>
  <c r="AJ33" i="46"/>
  <c r="AD33" i="46"/>
  <c r="K33" i="46"/>
  <c r="J33" i="46"/>
  <c r="I33" i="46"/>
  <c r="AR32" i="46"/>
  <c r="AP32" i="46"/>
  <c r="AJ32" i="46"/>
  <c r="AD32" i="46"/>
  <c r="K32" i="46"/>
  <c r="J32" i="46"/>
  <c r="I32" i="46"/>
  <c r="AR31" i="46"/>
  <c r="AP31" i="46"/>
  <c r="AJ31" i="46"/>
  <c r="AD31" i="46"/>
  <c r="K31" i="46"/>
  <c r="J31" i="46"/>
  <c r="I31" i="46"/>
  <c r="AR30" i="46"/>
  <c r="AP30" i="46"/>
  <c r="AJ30" i="46"/>
  <c r="AD30" i="46"/>
  <c r="K30" i="46"/>
  <c r="J30" i="46"/>
  <c r="I30" i="46"/>
  <c r="AR29" i="46"/>
  <c r="AP29" i="46"/>
  <c r="AJ29" i="46"/>
  <c r="AD29" i="46"/>
  <c r="K29" i="46"/>
  <c r="J29" i="46"/>
  <c r="I29" i="46"/>
  <c r="AR28" i="46"/>
  <c r="AP28" i="46"/>
  <c r="AJ28" i="46"/>
  <c r="AD28" i="46"/>
  <c r="K28" i="46"/>
  <c r="J28" i="46"/>
  <c r="I28" i="46"/>
  <c r="AR27" i="46"/>
  <c r="AP27" i="46"/>
  <c r="AJ27" i="46"/>
  <c r="AD27" i="46"/>
  <c r="K27" i="46"/>
  <c r="J27" i="46"/>
  <c r="I27" i="46"/>
  <c r="AR26" i="46"/>
  <c r="AP26" i="46"/>
  <c r="AJ26" i="46"/>
  <c r="AD26" i="46"/>
  <c r="K26" i="46"/>
  <c r="J26" i="46"/>
  <c r="I26" i="46"/>
  <c r="AR25" i="46"/>
  <c r="AP25" i="46"/>
  <c r="AJ25" i="46"/>
  <c r="AD25" i="46"/>
  <c r="K25" i="46"/>
  <c r="J25" i="46"/>
  <c r="I25" i="46"/>
  <c r="AR24" i="46"/>
  <c r="AP24" i="46"/>
  <c r="AJ24" i="46"/>
  <c r="AD24" i="46"/>
  <c r="K24" i="46"/>
  <c r="J24" i="46"/>
  <c r="I24" i="46"/>
  <c r="AR23" i="46"/>
  <c r="AP23" i="46"/>
  <c r="AJ23" i="46"/>
  <c r="AD23" i="46"/>
  <c r="K23" i="46"/>
  <c r="J23" i="46"/>
  <c r="I23" i="46"/>
  <c r="AR22" i="46"/>
  <c r="AP22" i="46"/>
  <c r="AJ22" i="46"/>
  <c r="AD22" i="46"/>
  <c r="K22" i="46"/>
  <c r="J22" i="46"/>
  <c r="I22" i="46"/>
  <c r="AR21" i="46"/>
  <c r="AP21" i="46"/>
  <c r="AJ21" i="46"/>
  <c r="AD21" i="46"/>
  <c r="K21" i="46"/>
  <c r="J21" i="46"/>
  <c r="I21" i="46"/>
  <c r="AR20" i="46"/>
  <c r="AP20" i="46"/>
  <c r="AJ20" i="46"/>
  <c r="AD20" i="46"/>
  <c r="K20" i="46"/>
  <c r="J20" i="46"/>
  <c r="I20" i="46"/>
  <c r="AR19" i="46"/>
  <c r="AP19" i="46"/>
  <c r="AJ19" i="46"/>
  <c r="AD19" i="46"/>
  <c r="K19" i="46"/>
  <c r="J19" i="46"/>
  <c r="I19" i="46"/>
  <c r="AR18" i="46"/>
  <c r="AP18" i="46"/>
  <c r="AJ18" i="46"/>
  <c r="AD18" i="46"/>
  <c r="K18" i="46"/>
  <c r="J18" i="46"/>
  <c r="I18" i="46"/>
  <c r="AR17" i="46"/>
  <c r="AP17" i="46"/>
  <c r="AJ17" i="46"/>
  <c r="AD17" i="46"/>
  <c r="K17" i="46"/>
  <c r="J17" i="46"/>
  <c r="I17" i="46"/>
  <c r="AR16" i="46"/>
  <c r="AP16" i="46"/>
  <c r="AJ16" i="46"/>
  <c r="AD16" i="46"/>
  <c r="K16" i="46"/>
  <c r="J16" i="46"/>
  <c r="I16" i="46"/>
  <c r="AR15" i="46"/>
  <c r="AP15" i="46"/>
  <c r="AJ15" i="46"/>
  <c r="AD15" i="46"/>
  <c r="K15" i="46"/>
  <c r="J15" i="46"/>
  <c r="I15" i="46"/>
  <c r="AR14" i="46"/>
  <c r="AP14" i="46"/>
  <c r="AJ14" i="46"/>
  <c r="AD14" i="46"/>
  <c r="K14" i="46"/>
  <c r="J14" i="46"/>
  <c r="I14" i="46"/>
  <c r="AR13" i="46"/>
  <c r="AP13" i="46"/>
  <c r="AJ13" i="46"/>
  <c r="AD13" i="46"/>
  <c r="K13" i="46"/>
  <c r="J13" i="46"/>
  <c r="I13" i="46"/>
  <c r="AR12" i="46"/>
  <c r="AP12" i="46"/>
  <c r="AJ12" i="46"/>
  <c r="AD12" i="46"/>
  <c r="AD122" i="46" s="1"/>
  <c r="K12" i="46"/>
  <c r="J12" i="46"/>
  <c r="I12" i="46"/>
  <c r="M5" i="46"/>
  <c r="R3" i="46"/>
  <c r="R4" i="46" s="1"/>
  <c r="M3" i="46"/>
  <c r="N3" i="46" s="1"/>
  <c r="N4" i="46" s="1"/>
  <c r="D3" i="46"/>
  <c r="AN91" i="16"/>
  <c r="N91" i="16"/>
  <c r="AN90" i="16"/>
  <c r="N90" i="16"/>
  <c r="AN89" i="16"/>
  <c r="N89" i="16"/>
  <c r="AN88" i="16"/>
  <c r="N88" i="16"/>
  <c r="AN87" i="16"/>
  <c r="N87" i="16"/>
  <c r="AN86" i="16"/>
  <c r="N86" i="16"/>
  <c r="AN85" i="16"/>
  <c r="N85" i="16"/>
  <c r="AN84" i="16"/>
  <c r="N84" i="16"/>
  <c r="AN83" i="16"/>
  <c r="N83" i="16"/>
  <c r="AN82" i="16"/>
  <c r="N82" i="16"/>
  <c r="AN81" i="16"/>
  <c r="N81" i="16"/>
  <c r="AN80" i="16"/>
  <c r="N80" i="16"/>
  <c r="AN79" i="16"/>
  <c r="N79" i="16"/>
  <c r="AN78" i="16"/>
  <c r="N78" i="16"/>
  <c r="AN77" i="16"/>
  <c r="N77" i="16"/>
  <c r="AN76" i="16"/>
  <c r="N76" i="16"/>
  <c r="AN75" i="16"/>
  <c r="N75" i="16"/>
  <c r="A75" i="16"/>
  <c r="AN74" i="16"/>
  <c r="N74" i="16"/>
  <c r="A74" i="16"/>
  <c r="AN73" i="16"/>
  <c r="N73" i="16"/>
  <c r="A73" i="16"/>
  <c r="AN72" i="16"/>
  <c r="N72" i="16"/>
  <c r="A72" i="16"/>
  <c r="AN71" i="16"/>
  <c r="N71" i="16"/>
  <c r="A71" i="16"/>
  <c r="AN70" i="16"/>
  <c r="N70" i="16"/>
  <c r="A70" i="16"/>
  <c r="AN69" i="16"/>
  <c r="N69" i="16"/>
  <c r="A69" i="16"/>
  <c r="AN68" i="16"/>
  <c r="N68" i="16"/>
  <c r="A68" i="16"/>
  <c r="AN67" i="16"/>
  <c r="N67" i="16"/>
  <c r="A67" i="16"/>
  <c r="AN66" i="16"/>
  <c r="N66" i="16"/>
  <c r="A66" i="16"/>
  <c r="AN65" i="16"/>
  <c r="N65" i="16"/>
  <c r="A65" i="16"/>
  <c r="AN64" i="16"/>
  <c r="N64" i="16"/>
  <c r="A64" i="16"/>
  <c r="AN63" i="16"/>
  <c r="N63" i="16"/>
  <c r="A63" i="16"/>
  <c r="AN62" i="16"/>
  <c r="N62" i="16"/>
  <c r="A62" i="16"/>
  <c r="AN61" i="16"/>
  <c r="N61" i="16"/>
  <c r="A61" i="16"/>
  <c r="AN60" i="16"/>
  <c r="N60" i="16"/>
  <c r="A60" i="16"/>
  <c r="AN59" i="16"/>
  <c r="N59" i="16"/>
  <c r="A59" i="16"/>
  <c r="AN58" i="16"/>
  <c r="N58" i="16"/>
  <c r="A58" i="16"/>
  <c r="AN57" i="16"/>
  <c r="N57" i="16"/>
  <c r="A57" i="16"/>
  <c r="AN56" i="16"/>
  <c r="N56" i="16"/>
  <c r="A56" i="16"/>
  <c r="AN55" i="16"/>
  <c r="N55" i="16"/>
  <c r="A55" i="16"/>
  <c r="AN54" i="16"/>
  <c r="N54" i="16"/>
  <c r="B54" i="16"/>
  <c r="A54" i="16"/>
  <c r="AN53" i="16"/>
  <c r="N53" i="16"/>
  <c r="A53" i="16"/>
  <c r="AN52" i="16"/>
  <c r="N52" i="16"/>
  <c r="B52" i="16"/>
  <c r="A52" i="16"/>
  <c r="AN51" i="16"/>
  <c r="N51" i="16"/>
  <c r="A51" i="16"/>
  <c r="AN50" i="16"/>
  <c r="N50" i="16"/>
  <c r="A50" i="16"/>
  <c r="AN49" i="16"/>
  <c r="N49" i="16"/>
  <c r="B49" i="16"/>
  <c r="A49" i="16"/>
  <c r="AN48" i="16"/>
  <c r="N48" i="16"/>
  <c r="A48" i="16"/>
  <c r="AN47" i="16"/>
  <c r="N47" i="16"/>
  <c r="A47" i="16"/>
  <c r="AN46" i="16"/>
  <c r="N46" i="16"/>
  <c r="A46" i="16"/>
  <c r="AN45" i="16"/>
  <c r="N45" i="16"/>
  <c r="B45" i="16"/>
  <c r="A45" i="16"/>
  <c r="AN44" i="16"/>
  <c r="N44" i="16"/>
  <c r="A44" i="16"/>
  <c r="AN43" i="16"/>
  <c r="N43" i="16"/>
  <c r="A43" i="16"/>
  <c r="AN42" i="16"/>
  <c r="N42" i="16"/>
  <c r="A42" i="16"/>
  <c r="AN41" i="16"/>
  <c r="N41" i="16"/>
  <c r="A41" i="16"/>
  <c r="AN40" i="16"/>
  <c r="N40" i="16"/>
  <c r="A40" i="16"/>
  <c r="AN39" i="16"/>
  <c r="N39" i="16"/>
  <c r="A39" i="16"/>
  <c r="AN38" i="16"/>
  <c r="N38" i="16"/>
  <c r="A38" i="16"/>
  <c r="AN37" i="16"/>
  <c r="N37" i="16"/>
  <c r="B37" i="16"/>
  <c r="A37" i="16"/>
  <c r="AN36" i="16"/>
  <c r="N36" i="16"/>
  <c r="A36" i="16"/>
  <c r="AN35" i="16"/>
  <c r="N35" i="16"/>
  <c r="A35" i="16"/>
  <c r="AN34" i="16"/>
  <c r="N34" i="16"/>
  <c r="B34" i="16"/>
  <c r="A34" i="16"/>
  <c r="AN33" i="16"/>
  <c r="N33" i="16"/>
  <c r="A33" i="16"/>
  <c r="AN32" i="16"/>
  <c r="N32" i="16"/>
  <c r="A32" i="16"/>
  <c r="AN31" i="16"/>
  <c r="N31" i="16"/>
  <c r="B31" i="16"/>
  <c r="A31" i="16"/>
  <c r="AN30" i="16"/>
  <c r="N30" i="16"/>
  <c r="A30" i="16"/>
  <c r="AN29" i="16"/>
  <c r="N29" i="16"/>
  <c r="A29" i="16"/>
  <c r="AN28" i="16"/>
  <c r="N28" i="16"/>
  <c r="B28" i="16"/>
  <c r="A28" i="16"/>
  <c r="AN27" i="16"/>
  <c r="N27" i="16"/>
  <c r="A27" i="16"/>
  <c r="AN26" i="16"/>
  <c r="N26" i="16"/>
  <c r="A26" i="16"/>
  <c r="AN25" i="16"/>
  <c r="N25" i="16"/>
  <c r="B25" i="16"/>
  <c r="A25" i="16"/>
  <c r="AN24" i="16"/>
  <c r="N24" i="16"/>
  <c r="B24" i="16"/>
  <c r="A24" i="16"/>
  <c r="AN23" i="16"/>
  <c r="N23" i="16"/>
  <c r="A23" i="16"/>
  <c r="AN22" i="16"/>
  <c r="N22" i="16"/>
  <c r="A22" i="16"/>
  <c r="AN21" i="16"/>
  <c r="N21" i="16"/>
  <c r="A21" i="16"/>
  <c r="AN20" i="16"/>
  <c r="N20" i="16"/>
  <c r="A20" i="16"/>
  <c r="AN19" i="16"/>
  <c r="N19" i="16"/>
  <c r="A19" i="16"/>
  <c r="AN18" i="16"/>
  <c r="N18" i="16"/>
  <c r="A18" i="16"/>
  <c r="AN17" i="16"/>
  <c r="N17" i="16"/>
  <c r="A17" i="16"/>
  <c r="AN16" i="16"/>
  <c r="N16" i="16"/>
  <c r="A16" i="16"/>
  <c r="AN15" i="16"/>
  <c r="N15" i="16"/>
  <c r="A15" i="16"/>
  <c r="AN14" i="16"/>
  <c r="N14" i="16"/>
  <c r="B14" i="16"/>
  <c r="A14" i="16"/>
  <c r="AN13" i="16"/>
  <c r="N13" i="16"/>
  <c r="A13" i="16"/>
  <c r="AN12" i="16"/>
  <c r="N12" i="16"/>
  <c r="A12" i="16"/>
  <c r="AN11" i="16"/>
  <c r="N11" i="16"/>
  <c r="B11" i="16"/>
  <c r="A11" i="16"/>
  <c r="AN10" i="16"/>
  <c r="N10" i="16"/>
  <c r="A10" i="16"/>
  <c r="AN9" i="16"/>
  <c r="N9" i="16"/>
  <c r="A9" i="16"/>
  <c r="AN8" i="16"/>
  <c r="N8" i="16"/>
  <c r="A8" i="16"/>
  <c r="AN7" i="16"/>
  <c r="N7" i="16"/>
  <c r="A7" i="16"/>
  <c r="AN6" i="16"/>
  <c r="N6" i="16"/>
  <c r="A6" i="16"/>
  <c r="AN5" i="16"/>
  <c r="N5" i="16"/>
  <c r="A5" i="16"/>
  <c r="AN4" i="16"/>
  <c r="N4" i="16"/>
  <c r="G4" i="16"/>
  <c r="A4" i="16"/>
  <c r="AN3" i="16"/>
  <c r="N3" i="16"/>
  <c r="A3" i="16"/>
  <c r="N2" i="16"/>
  <c r="G2" i="16"/>
  <c r="A2" i="16"/>
  <c r="AA30" i="7" l="1"/>
  <c r="AE30" i="7" s="1"/>
  <c r="J78" i="44"/>
  <c r="D51" i="7" s="1"/>
  <c r="O87" i="56"/>
  <c r="P87" i="56" s="1"/>
  <c r="R87" i="56" s="1"/>
  <c r="I122" i="46"/>
  <c r="K78" i="44"/>
  <c r="K171" i="56"/>
  <c r="J122" i="46"/>
  <c r="K122" i="46"/>
  <c r="AF122" i="46"/>
  <c r="O86" i="56"/>
  <c r="P86" i="56" s="1"/>
  <c r="R86" i="56" s="1"/>
  <c r="O44" i="7"/>
  <c r="Z44" i="7"/>
  <c r="L78" i="44"/>
  <c r="AA78" i="44"/>
  <c r="N74" i="44"/>
  <c r="N77" i="44"/>
  <c r="N73" i="44"/>
  <c r="N76" i="44"/>
  <c r="N75" i="44"/>
  <c r="L37" i="46"/>
  <c r="L76" i="46"/>
  <c r="AN111" i="16"/>
  <c r="L45" i="46"/>
  <c r="L49" i="46"/>
  <c r="L57" i="46"/>
  <c r="L64" i="46"/>
  <c r="L97" i="46"/>
  <c r="L15" i="46"/>
  <c r="L27" i="46"/>
  <c r="L39" i="46"/>
  <c r="L51" i="46"/>
  <c r="L70" i="46"/>
  <c r="L82" i="46"/>
  <c r="L6" i="60"/>
  <c r="I122" i="60"/>
  <c r="L88" i="46"/>
  <c r="L93" i="46"/>
  <c r="L99" i="46"/>
  <c r="L105" i="46"/>
  <c r="R123" i="46"/>
  <c r="L111" i="46"/>
  <c r="AF105" i="56"/>
  <c r="L112" i="46"/>
  <c r="L12" i="46"/>
  <c r="L23" i="46"/>
  <c r="L35" i="46"/>
  <c r="L47" i="46"/>
  <c r="L66" i="46"/>
  <c r="L78" i="46"/>
  <c r="L90" i="46"/>
  <c r="L68" i="46"/>
  <c r="L80" i="46"/>
  <c r="R124" i="46"/>
  <c r="Q124" i="46"/>
  <c r="Q45" i="7"/>
  <c r="M113" i="60"/>
  <c r="M109" i="60"/>
  <c r="M97" i="60"/>
  <c r="M119" i="60"/>
  <c r="M115" i="60"/>
  <c r="M106" i="60"/>
  <c r="M103" i="60"/>
  <c r="M99" i="60"/>
  <c r="M95" i="60"/>
  <c r="M89" i="60"/>
  <c r="M86" i="60"/>
  <c r="M83" i="60"/>
  <c r="M80" i="60"/>
  <c r="M77" i="60"/>
  <c r="M74" i="60"/>
  <c r="M71" i="60"/>
  <c r="M68" i="60"/>
  <c r="M65" i="60"/>
  <c r="M62" i="60"/>
  <c r="M121" i="60"/>
  <c r="M112" i="60"/>
  <c r="M108" i="60"/>
  <c r="M101" i="60"/>
  <c r="M110" i="60"/>
  <c r="M98" i="60"/>
  <c r="M93" i="60"/>
  <c r="M120" i="60"/>
  <c r="M116" i="60"/>
  <c r="M107" i="60"/>
  <c r="M90" i="60"/>
  <c r="M87" i="60"/>
  <c r="M84" i="60"/>
  <c r="M81" i="60"/>
  <c r="M78" i="60"/>
  <c r="M75" i="60"/>
  <c r="M72" i="60"/>
  <c r="M69" i="60"/>
  <c r="M66" i="60"/>
  <c r="M63" i="60"/>
  <c r="M60" i="60"/>
  <c r="M96" i="60"/>
  <c r="M118" i="60"/>
  <c r="M105" i="60"/>
  <c r="M114" i="60"/>
  <c r="M102" i="60"/>
  <c r="M94" i="60"/>
  <c r="M58" i="60"/>
  <c r="M55" i="60"/>
  <c r="M52" i="60"/>
  <c r="M49" i="60"/>
  <c r="M46" i="60"/>
  <c r="M43" i="60"/>
  <c r="M111" i="60"/>
  <c r="M91" i="60"/>
  <c r="M88" i="60"/>
  <c r="M85" i="60"/>
  <c r="M82" i="60"/>
  <c r="M79" i="60"/>
  <c r="M76" i="60"/>
  <c r="M73" i="60"/>
  <c r="M70" i="60"/>
  <c r="M67" i="60"/>
  <c r="M117" i="60"/>
  <c r="M104" i="60"/>
  <c r="M100" i="60"/>
  <c r="M47" i="60"/>
  <c r="M45" i="60"/>
  <c r="M61" i="60"/>
  <c r="M51" i="60"/>
  <c r="M40" i="60"/>
  <c r="M37" i="60"/>
  <c r="M34" i="60"/>
  <c r="M31" i="60"/>
  <c r="M28" i="60"/>
  <c r="M25" i="60"/>
  <c r="M22" i="60"/>
  <c r="M19" i="60"/>
  <c r="M16" i="60"/>
  <c r="M13" i="60"/>
  <c r="M92" i="60"/>
  <c r="M53" i="60"/>
  <c r="M57" i="60"/>
  <c r="M59" i="60"/>
  <c r="M41" i="60"/>
  <c r="M38" i="60"/>
  <c r="M35" i="60"/>
  <c r="M32" i="60"/>
  <c r="M29" i="60"/>
  <c r="M26" i="60"/>
  <c r="M23" i="60"/>
  <c r="M20" i="60"/>
  <c r="M17" i="60"/>
  <c r="M14" i="60"/>
  <c r="M48" i="60"/>
  <c r="M64" i="60"/>
  <c r="M50" i="60"/>
  <c r="M44" i="60"/>
  <c r="M54" i="60"/>
  <c r="M56" i="60"/>
  <c r="M42" i="60"/>
  <c r="M39" i="60"/>
  <c r="M36" i="60"/>
  <c r="M33" i="60"/>
  <c r="M30" i="60"/>
  <c r="M27" i="60"/>
  <c r="M24" i="60"/>
  <c r="M21" i="60"/>
  <c r="M18" i="60"/>
  <c r="M15" i="60"/>
  <c r="M12" i="60"/>
  <c r="L108" i="46"/>
  <c r="N33" i="56"/>
  <c r="O33" i="56" s="1"/>
  <c r="P33" i="56" s="1"/>
  <c r="N5" i="60"/>
  <c r="K116" i="56"/>
  <c r="AD105" i="56"/>
  <c r="L110" i="46"/>
  <c r="O88" i="56"/>
  <c r="P88" i="56" s="1"/>
  <c r="S88" i="56" s="1"/>
  <c r="N3" i="60"/>
  <c r="N4" i="60" s="1"/>
  <c r="L41" i="46"/>
  <c r="L53" i="46"/>
  <c r="L60" i="46"/>
  <c r="L72" i="46"/>
  <c r="L84" i="46"/>
  <c r="L98" i="46"/>
  <c r="L19" i="46"/>
  <c r="L31" i="46"/>
  <c r="L43" i="46"/>
  <c r="L55" i="46"/>
  <c r="L62" i="46"/>
  <c r="L74" i="46"/>
  <c r="L86" i="46"/>
  <c r="O106" i="56"/>
  <c r="P106" i="56" s="1"/>
  <c r="R106" i="56" s="1"/>
  <c r="O113" i="56"/>
  <c r="P113" i="56" s="1"/>
  <c r="R113" i="56" s="1"/>
  <c r="J122" i="60"/>
  <c r="S123" i="46"/>
  <c r="K122" i="60"/>
  <c r="I116" i="56"/>
  <c r="O85" i="56"/>
  <c r="P85" i="56" s="1"/>
  <c r="R85" i="56" s="1"/>
  <c r="L122" i="60"/>
  <c r="P3" i="46"/>
  <c r="P4" i="46" s="1"/>
  <c r="L91" i="46"/>
  <c r="L95" i="46"/>
  <c r="L101" i="46"/>
  <c r="L17" i="46"/>
  <c r="L21" i="46"/>
  <c r="L25" i="46"/>
  <c r="L29" i="46"/>
  <c r="L33" i="46"/>
  <c r="O16" i="56"/>
  <c r="P16" i="56" s="1"/>
  <c r="R16" i="56" s="1"/>
  <c r="N89" i="56"/>
  <c r="O89" i="56" s="1"/>
  <c r="P89" i="56" s="1"/>
  <c r="R89" i="56" s="1"/>
  <c r="O103" i="56"/>
  <c r="P103" i="56" s="1"/>
  <c r="R103" i="56" s="1"/>
  <c r="O15" i="56"/>
  <c r="P15" i="56" s="1"/>
  <c r="S15" i="56" s="1"/>
  <c r="O17" i="56"/>
  <c r="P17" i="56" s="1"/>
  <c r="S17" i="56" s="1"/>
  <c r="N25" i="56"/>
  <c r="O25" i="56" s="1"/>
  <c r="P25" i="56" s="1"/>
  <c r="Q84" i="56"/>
  <c r="N93" i="56"/>
  <c r="O93" i="56" s="1"/>
  <c r="P93" i="56" s="1"/>
  <c r="R93" i="56" s="1"/>
  <c r="N102" i="56"/>
  <c r="O102" i="56" s="1"/>
  <c r="P102" i="56" s="1"/>
  <c r="S102" i="56" s="1"/>
  <c r="J116" i="56"/>
  <c r="L12" i="56"/>
  <c r="L116" i="56" s="1"/>
  <c r="N29" i="56"/>
  <c r="O29" i="56" s="1"/>
  <c r="P29" i="56" s="1"/>
  <c r="N73" i="56"/>
  <c r="O73" i="56" s="1"/>
  <c r="P73" i="56" s="1"/>
  <c r="N75" i="56"/>
  <c r="N77" i="56"/>
  <c r="O77" i="56" s="1"/>
  <c r="P77" i="56" s="1"/>
  <c r="N79" i="56"/>
  <c r="O79" i="56" s="1"/>
  <c r="P79" i="56" s="1"/>
  <c r="N81" i="56"/>
  <c r="O81" i="56" s="1"/>
  <c r="P81" i="56" s="1"/>
  <c r="N98" i="56"/>
  <c r="O98" i="56" s="1"/>
  <c r="P98" i="56" s="1"/>
  <c r="S98" i="56" s="1"/>
  <c r="N21" i="56"/>
  <c r="O21" i="56" s="1"/>
  <c r="P21" i="56" s="1"/>
  <c r="N72" i="56"/>
  <c r="O72" i="56" s="1"/>
  <c r="P72" i="56" s="1"/>
  <c r="N74" i="56"/>
  <c r="O74" i="56" s="1"/>
  <c r="P74" i="56" s="1"/>
  <c r="N76" i="56"/>
  <c r="O76" i="56" s="1"/>
  <c r="P76" i="56" s="1"/>
  <c r="N78" i="56"/>
  <c r="O78" i="56" s="1"/>
  <c r="P78" i="56" s="1"/>
  <c r="N80" i="56"/>
  <c r="O80" i="56" s="1"/>
  <c r="P80" i="56" s="1"/>
  <c r="N82" i="56"/>
  <c r="O82" i="56" s="1"/>
  <c r="P82" i="56" s="1"/>
  <c r="N4" i="56"/>
  <c r="N19" i="56"/>
  <c r="O19" i="56" s="1"/>
  <c r="P19" i="56" s="1"/>
  <c r="N23" i="56"/>
  <c r="O23" i="56" s="1"/>
  <c r="P23" i="56" s="1"/>
  <c r="N27" i="56"/>
  <c r="O27" i="56" s="1"/>
  <c r="P27" i="56" s="1"/>
  <c r="N31" i="56"/>
  <c r="O31" i="56" s="1"/>
  <c r="P31" i="56" s="1"/>
  <c r="N35" i="56"/>
  <c r="O35" i="56" s="1"/>
  <c r="P35" i="56" s="1"/>
  <c r="O84" i="56"/>
  <c r="P84" i="56" s="1"/>
  <c r="R84" i="56" s="1"/>
  <c r="N94" i="56"/>
  <c r="O94" i="56" s="1"/>
  <c r="P94" i="56" s="1"/>
  <c r="S94" i="56" s="1"/>
  <c r="O95" i="56"/>
  <c r="P95" i="56" s="1"/>
  <c r="S95" i="56" s="1"/>
  <c r="N109" i="56"/>
  <c r="O109" i="56" s="1"/>
  <c r="P109" i="56" s="1"/>
  <c r="R109" i="56" s="1"/>
  <c r="O110" i="56"/>
  <c r="P110" i="56" s="1"/>
  <c r="R110" i="56" s="1"/>
  <c r="Q13" i="56"/>
  <c r="N22" i="56"/>
  <c r="O22" i="56" s="1"/>
  <c r="P22" i="56" s="1"/>
  <c r="N26" i="56"/>
  <c r="O26" i="56" s="1"/>
  <c r="P26" i="56" s="1"/>
  <c r="N30" i="56"/>
  <c r="O30" i="56" s="1"/>
  <c r="P30" i="56" s="1"/>
  <c r="N34" i="56"/>
  <c r="O34" i="56" s="1"/>
  <c r="P34" i="56" s="1"/>
  <c r="N36" i="56"/>
  <c r="O36" i="56" s="1"/>
  <c r="P36" i="56" s="1"/>
  <c r="N38" i="56"/>
  <c r="O38" i="56" s="1"/>
  <c r="P38" i="56" s="1"/>
  <c r="N40" i="56"/>
  <c r="O40" i="56" s="1"/>
  <c r="P40" i="56" s="1"/>
  <c r="N42" i="56"/>
  <c r="O42" i="56" s="1"/>
  <c r="P42" i="56" s="1"/>
  <c r="N44" i="56"/>
  <c r="O44" i="56" s="1"/>
  <c r="P44" i="56" s="1"/>
  <c r="N46" i="56"/>
  <c r="O46" i="56" s="1"/>
  <c r="P46" i="56" s="1"/>
  <c r="N48" i="56"/>
  <c r="O48" i="56" s="1"/>
  <c r="P48" i="56" s="1"/>
  <c r="N50" i="56"/>
  <c r="O50" i="56" s="1"/>
  <c r="P50" i="56" s="1"/>
  <c r="N52" i="56"/>
  <c r="O52" i="56" s="1"/>
  <c r="P52" i="56" s="1"/>
  <c r="N54" i="56"/>
  <c r="O54" i="56" s="1"/>
  <c r="P54" i="56" s="1"/>
  <c r="N56" i="56"/>
  <c r="O56" i="56" s="1"/>
  <c r="P56" i="56" s="1"/>
  <c r="N58" i="56"/>
  <c r="O58" i="56" s="1"/>
  <c r="P58" i="56" s="1"/>
  <c r="N67" i="56"/>
  <c r="O67" i="56" s="1"/>
  <c r="P67" i="56" s="1"/>
  <c r="N69" i="56"/>
  <c r="O69" i="56" s="1"/>
  <c r="P69" i="56" s="1"/>
  <c r="N71" i="56"/>
  <c r="O71" i="56" s="1"/>
  <c r="P71" i="56" s="1"/>
  <c r="N90" i="56"/>
  <c r="O90" i="56" s="1"/>
  <c r="P90" i="56" s="1"/>
  <c r="N91" i="56"/>
  <c r="O91" i="56" s="1"/>
  <c r="P91" i="56" s="1"/>
  <c r="N92" i="56"/>
  <c r="O92" i="56" s="1"/>
  <c r="P92" i="56" s="1"/>
  <c r="S92" i="56" s="1"/>
  <c r="O99" i="56"/>
  <c r="P99" i="56" s="1"/>
  <c r="S99" i="56" s="1"/>
  <c r="O43" i="56"/>
  <c r="P43" i="56" s="1"/>
  <c r="R43" i="56" s="1"/>
  <c r="O45" i="56"/>
  <c r="P45" i="56" s="1"/>
  <c r="R45" i="56" s="1"/>
  <c r="O47" i="56"/>
  <c r="P47" i="56" s="1"/>
  <c r="R47" i="56" s="1"/>
  <c r="O49" i="56"/>
  <c r="P49" i="56" s="1"/>
  <c r="R49" i="56" s="1"/>
  <c r="O51" i="56"/>
  <c r="P51" i="56" s="1"/>
  <c r="R51" i="56" s="1"/>
  <c r="O53" i="56"/>
  <c r="P53" i="56" s="1"/>
  <c r="S53" i="56" s="1"/>
  <c r="O55" i="56"/>
  <c r="P55" i="56" s="1"/>
  <c r="S55" i="56" s="1"/>
  <c r="O57" i="56"/>
  <c r="P57" i="56" s="1"/>
  <c r="S57" i="56" s="1"/>
  <c r="O59" i="56"/>
  <c r="P59" i="56" s="1"/>
  <c r="S59" i="56" s="1"/>
  <c r="N112" i="56"/>
  <c r="O112" i="56" s="1"/>
  <c r="P112" i="56" s="1"/>
  <c r="S112" i="56" s="1"/>
  <c r="Q28" i="56"/>
  <c r="N28" i="56"/>
  <c r="O28" i="56" s="1"/>
  <c r="P28" i="56" s="1"/>
  <c r="N14" i="56"/>
  <c r="O14" i="56" s="1"/>
  <c r="P14" i="56" s="1"/>
  <c r="Q14" i="56"/>
  <c r="Q24" i="56"/>
  <c r="N24" i="56"/>
  <c r="O24" i="56" s="1"/>
  <c r="P24" i="56" s="1"/>
  <c r="Q32" i="56"/>
  <c r="N32" i="56"/>
  <c r="O32" i="56" s="1"/>
  <c r="P32" i="56" s="1"/>
  <c r="Q20" i="56"/>
  <c r="N20" i="56"/>
  <c r="O20" i="56" s="1"/>
  <c r="P20" i="56" s="1"/>
  <c r="O13" i="56"/>
  <c r="P13" i="56" s="1"/>
  <c r="Q70" i="56"/>
  <c r="N70" i="56"/>
  <c r="O70" i="56" s="1"/>
  <c r="P70" i="56" s="1"/>
  <c r="N111" i="56"/>
  <c r="O111" i="56" s="1"/>
  <c r="P111" i="56" s="1"/>
  <c r="Q111" i="56"/>
  <c r="Q15" i="56"/>
  <c r="Q16" i="56"/>
  <c r="Q17" i="56"/>
  <c r="O37" i="56"/>
  <c r="P37" i="56" s="1"/>
  <c r="O39" i="56"/>
  <c r="P39" i="56" s="1"/>
  <c r="O41" i="56"/>
  <c r="P41" i="56" s="1"/>
  <c r="R88" i="56"/>
  <c r="N18" i="56"/>
  <c r="O18" i="56" s="1"/>
  <c r="P18" i="56" s="1"/>
  <c r="N60" i="56"/>
  <c r="O60" i="56" s="1"/>
  <c r="P60" i="56" s="1"/>
  <c r="N61" i="56"/>
  <c r="O61" i="56" s="1"/>
  <c r="P61" i="56" s="1"/>
  <c r="N62" i="56"/>
  <c r="O62" i="56" s="1"/>
  <c r="P62" i="56" s="1"/>
  <c r="N63" i="56"/>
  <c r="O63" i="56" s="1"/>
  <c r="P63" i="56" s="1"/>
  <c r="N64" i="56"/>
  <c r="O64" i="56" s="1"/>
  <c r="P64" i="56" s="1"/>
  <c r="N65" i="56"/>
  <c r="O65" i="56" s="1"/>
  <c r="P65" i="56" s="1"/>
  <c r="Q66" i="56"/>
  <c r="N66" i="56"/>
  <c r="O66" i="56" s="1"/>
  <c r="P66" i="56" s="1"/>
  <c r="S8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N101" i="56"/>
  <c r="O101" i="56" s="1"/>
  <c r="P101" i="56" s="1"/>
  <c r="Q101" i="56"/>
  <c r="R95" i="56"/>
  <c r="N68" i="56"/>
  <c r="O68" i="56" s="1"/>
  <c r="P68" i="56" s="1"/>
  <c r="O75" i="56"/>
  <c r="P75" i="56" s="1"/>
  <c r="Q83" i="56"/>
  <c r="N96" i="56"/>
  <c r="O96" i="56" s="1"/>
  <c r="P96" i="56" s="1"/>
  <c r="N108" i="56"/>
  <c r="O108" i="56" s="1"/>
  <c r="P108" i="56" s="1"/>
  <c r="O83" i="56"/>
  <c r="P83" i="56" s="1"/>
  <c r="Q96" i="56"/>
  <c r="N97" i="56"/>
  <c r="O97" i="56" s="1"/>
  <c r="P97" i="56" s="1"/>
  <c r="N105" i="56"/>
  <c r="O105" i="56" s="1"/>
  <c r="P105" i="56" s="1"/>
  <c r="N115" i="56"/>
  <c r="O115" i="56" s="1"/>
  <c r="P115" i="56" s="1"/>
  <c r="Q100" i="56"/>
  <c r="Q104" i="56"/>
  <c r="Q107" i="56"/>
  <c r="Q114" i="56"/>
  <c r="Q85" i="56"/>
  <c r="Q86" i="56"/>
  <c r="Q87" i="56"/>
  <c r="Q88" i="56"/>
  <c r="Q95" i="56"/>
  <c r="Q99" i="56"/>
  <c r="N100" i="56"/>
  <c r="O100" i="56" s="1"/>
  <c r="P100" i="56" s="1"/>
  <c r="Q103" i="56"/>
  <c r="N104" i="56"/>
  <c r="O104" i="56" s="1"/>
  <c r="P104" i="56" s="1"/>
  <c r="Q106" i="56"/>
  <c r="N107" i="56"/>
  <c r="O107" i="56" s="1"/>
  <c r="P107" i="56" s="1"/>
  <c r="Q110" i="56"/>
  <c r="Q113" i="56"/>
  <c r="N114" i="56"/>
  <c r="O114" i="56" s="1"/>
  <c r="P114" i="56" s="1"/>
  <c r="P5" i="56"/>
  <c r="P6" i="56" s="1"/>
  <c r="Q6" i="56" s="1"/>
  <c r="M116" i="56"/>
  <c r="M118" i="56" s="1"/>
  <c r="N48" i="7"/>
  <c r="O48" i="7" s="1"/>
  <c r="T54" i="7" s="1"/>
  <c r="M67" i="44"/>
  <c r="M72" i="44"/>
  <c r="R45" i="7"/>
  <c r="M29" i="44"/>
  <c r="M10" i="44"/>
  <c r="M61" i="44"/>
  <c r="S124" i="46"/>
  <c r="M69" i="44"/>
  <c r="M68" i="44"/>
  <c r="M11" i="44"/>
  <c r="M15" i="44"/>
  <c r="M16" i="44"/>
  <c r="M17" i="44"/>
  <c r="M22" i="44"/>
  <c r="M23" i="44"/>
  <c r="M24" i="44"/>
  <c r="M26" i="44"/>
  <c r="M27" i="44"/>
  <c r="M28" i="44"/>
  <c r="M70" i="44"/>
  <c r="M30" i="44"/>
  <c r="M31" i="44"/>
  <c r="M32" i="44"/>
  <c r="M33" i="44"/>
  <c r="M37" i="44"/>
  <c r="M38" i="44"/>
  <c r="M39" i="44"/>
  <c r="M40" i="44"/>
  <c r="M41" i="44"/>
  <c r="M48" i="44"/>
  <c r="M49" i="44"/>
  <c r="M51" i="44"/>
  <c r="M53" i="44"/>
  <c r="M56" i="44"/>
  <c r="M57" i="44"/>
  <c r="M58" i="44"/>
  <c r="M60" i="44"/>
  <c r="P45" i="7"/>
  <c r="M44" i="44"/>
  <c r="M46" i="44"/>
  <c r="M19" i="44"/>
  <c r="N71" i="44"/>
  <c r="O71" i="44" s="1"/>
  <c r="N69" i="44"/>
  <c r="O69" i="44" s="1"/>
  <c r="N67" i="44"/>
  <c r="O67" i="44" s="1"/>
  <c r="N65" i="44"/>
  <c r="O65" i="44" s="1"/>
  <c r="N61" i="44"/>
  <c r="O61" i="44" s="1"/>
  <c r="N59" i="44"/>
  <c r="O59" i="44" s="1"/>
  <c r="N57" i="44"/>
  <c r="O57" i="44" s="1"/>
  <c r="N55" i="44"/>
  <c r="O55" i="44" s="1"/>
  <c r="N52" i="44"/>
  <c r="O52" i="44" s="1"/>
  <c r="N47" i="44"/>
  <c r="O47" i="44" s="1"/>
  <c r="N44" i="44"/>
  <c r="O44" i="44" s="1"/>
  <c r="N42" i="44"/>
  <c r="O42" i="44" s="1"/>
  <c r="N36" i="44"/>
  <c r="O36" i="44" s="1"/>
  <c r="N33" i="44"/>
  <c r="O33" i="44" s="1"/>
  <c r="N29" i="44"/>
  <c r="O29" i="44" s="1"/>
  <c r="N25" i="44"/>
  <c r="O25" i="44" s="1"/>
  <c r="N20" i="44"/>
  <c r="O20" i="44" s="1"/>
  <c r="N17" i="44"/>
  <c r="O17" i="44" s="1"/>
  <c r="N13" i="44"/>
  <c r="O13" i="44" s="1"/>
  <c r="N10" i="44"/>
  <c r="O10" i="44" s="1"/>
  <c r="N64" i="44"/>
  <c r="O64" i="44" s="1"/>
  <c r="N54" i="44"/>
  <c r="O54" i="44" s="1"/>
  <c r="N49" i="44"/>
  <c r="O49" i="44" s="1"/>
  <c r="N46" i="44"/>
  <c r="O46" i="44" s="1"/>
  <c r="N41" i="44"/>
  <c r="O41" i="44" s="1"/>
  <c r="N39" i="44"/>
  <c r="O39" i="44" s="1"/>
  <c r="N35" i="44"/>
  <c r="O35" i="44" s="1"/>
  <c r="N31" i="44"/>
  <c r="O31" i="44" s="1"/>
  <c r="N27" i="44"/>
  <c r="O27" i="44" s="1"/>
  <c r="N22" i="44"/>
  <c r="O22" i="44" s="1"/>
  <c r="N19" i="44"/>
  <c r="O19" i="44" s="1"/>
  <c r="N15" i="44"/>
  <c r="O15" i="44" s="1"/>
  <c r="N12" i="44"/>
  <c r="O12" i="44" s="1"/>
  <c r="N7" i="44"/>
  <c r="N70" i="44"/>
  <c r="O70" i="44" s="1"/>
  <c r="N68" i="44"/>
  <c r="O68" i="44" s="1"/>
  <c r="N63" i="44"/>
  <c r="O63" i="44" s="1"/>
  <c r="N58" i="44"/>
  <c r="O58" i="44" s="1"/>
  <c r="N51" i="44"/>
  <c r="O51" i="44" s="1"/>
  <c r="N48" i="44"/>
  <c r="O48" i="44" s="1"/>
  <c r="N43" i="44"/>
  <c r="O43" i="44" s="1"/>
  <c r="N37" i="44"/>
  <c r="O37" i="44" s="1"/>
  <c r="N30" i="44"/>
  <c r="O30" i="44" s="1"/>
  <c r="N26" i="44"/>
  <c r="O26" i="44" s="1"/>
  <c r="N24" i="44"/>
  <c r="O24" i="44" s="1"/>
  <c r="N21" i="44"/>
  <c r="O21" i="44" s="1"/>
  <c r="N14" i="44"/>
  <c r="O14" i="44" s="1"/>
  <c r="N9" i="44"/>
  <c r="O9" i="44" s="1"/>
  <c r="N72" i="44"/>
  <c r="O72" i="44" s="1"/>
  <c r="N66" i="44"/>
  <c r="O66" i="44" s="1"/>
  <c r="N62" i="44"/>
  <c r="O62" i="44" s="1"/>
  <c r="N60" i="44"/>
  <c r="O60" i="44" s="1"/>
  <c r="N56" i="44"/>
  <c r="O56" i="44" s="1"/>
  <c r="N53" i="44"/>
  <c r="O53" i="44" s="1"/>
  <c r="N50" i="44"/>
  <c r="O50" i="44" s="1"/>
  <c r="N45" i="44"/>
  <c r="O45" i="44" s="1"/>
  <c r="N40" i="44"/>
  <c r="O40" i="44" s="1"/>
  <c r="N38" i="44"/>
  <c r="O38" i="44" s="1"/>
  <c r="N34" i="44"/>
  <c r="O34" i="44" s="1"/>
  <c r="N32" i="44"/>
  <c r="O32" i="44" s="1"/>
  <c r="N28" i="44"/>
  <c r="O28" i="44" s="1"/>
  <c r="N23" i="44"/>
  <c r="O23" i="44" s="1"/>
  <c r="N18" i="44"/>
  <c r="O18" i="44" s="1"/>
  <c r="N16" i="44"/>
  <c r="O16" i="44" s="1"/>
  <c r="N11" i="44"/>
  <c r="O11" i="44" s="1"/>
  <c r="N8" i="44"/>
  <c r="O8" i="44" s="1"/>
  <c r="M12" i="44"/>
  <c r="M35" i="44"/>
  <c r="M54" i="44"/>
  <c r="O2" i="44"/>
  <c r="M13" i="44"/>
  <c r="M20" i="44"/>
  <c r="M25" i="44"/>
  <c r="M36" i="44"/>
  <c r="M47" i="44"/>
  <c r="M52" i="44"/>
  <c r="M55" i="44"/>
  <c r="M59" i="44"/>
  <c r="M71" i="44"/>
  <c r="M8" i="44"/>
  <c r="M14" i="44"/>
  <c r="M21" i="44"/>
  <c r="M50" i="44"/>
  <c r="Q124" i="60"/>
  <c r="R124" i="60"/>
  <c r="Q119" i="56"/>
  <c r="S124" i="60"/>
  <c r="S125" i="60" s="1"/>
  <c r="R119" i="56"/>
  <c r="M7" i="44"/>
  <c r="M9" i="44"/>
  <c r="M18" i="44"/>
  <c r="M42" i="44"/>
  <c r="M62" i="44"/>
  <c r="M64" i="44"/>
  <c r="M66" i="44"/>
  <c r="M43" i="44"/>
  <c r="M45" i="44"/>
  <c r="M63" i="44"/>
  <c r="M65" i="44"/>
  <c r="M34" i="44"/>
  <c r="Q123" i="46"/>
  <c r="AA8" i="7"/>
  <c r="AE8" i="7" s="1"/>
  <c r="AA10" i="7"/>
  <c r="AE10" i="7" s="1"/>
  <c r="AA12" i="7"/>
  <c r="AE12" i="7" s="1"/>
  <c r="AA14" i="7"/>
  <c r="AE14" i="7" s="1"/>
  <c r="AA16" i="7"/>
  <c r="AE16" i="7" s="1"/>
  <c r="AA18" i="7"/>
  <c r="AE18" i="7" s="1"/>
  <c r="AA20" i="7"/>
  <c r="AE20" i="7" s="1"/>
  <c r="AA22" i="7"/>
  <c r="AE22" i="7" s="1"/>
  <c r="AA24" i="7"/>
  <c r="AE24" i="7" s="1"/>
  <c r="AA26" i="7"/>
  <c r="AE26" i="7" s="1"/>
  <c r="AA28" i="7"/>
  <c r="AE28" i="7" s="1"/>
  <c r="AA32" i="7"/>
  <c r="AE32" i="7" s="1"/>
  <c r="AA34" i="7"/>
  <c r="AE34" i="7" s="1"/>
  <c r="AA36" i="7"/>
  <c r="AE36" i="7" s="1"/>
  <c r="AA38" i="7"/>
  <c r="AE38" i="7" s="1"/>
  <c r="AA40" i="7"/>
  <c r="AE40" i="7" s="1"/>
  <c r="AA7" i="7"/>
  <c r="AE7" i="7" s="1"/>
  <c r="AA9" i="7"/>
  <c r="AE9" i="7" s="1"/>
  <c r="AA11" i="7"/>
  <c r="AE11" i="7" s="1"/>
  <c r="AA13" i="7"/>
  <c r="AE13" i="7" s="1"/>
  <c r="AA15" i="7"/>
  <c r="AE15" i="7" s="1"/>
  <c r="AA17" i="7"/>
  <c r="AE17" i="7" s="1"/>
  <c r="AA19" i="7"/>
  <c r="AE19" i="7" s="1"/>
  <c r="AA21" i="7"/>
  <c r="AE21" i="7" s="1"/>
  <c r="AA23" i="7"/>
  <c r="AE23" i="7" s="1"/>
  <c r="AA25" i="7"/>
  <c r="AE25" i="7" s="1"/>
  <c r="AA27" i="7"/>
  <c r="AE27" i="7" s="1"/>
  <c r="AA29" i="7"/>
  <c r="AE29" i="7" s="1"/>
  <c r="AA31" i="7"/>
  <c r="AE31" i="7" s="1"/>
  <c r="AA33" i="7"/>
  <c r="AE33" i="7" s="1"/>
  <c r="AA35" i="7"/>
  <c r="AE35" i="7" s="1"/>
  <c r="AA37" i="7"/>
  <c r="AE37" i="7" s="1"/>
  <c r="AA39" i="7"/>
  <c r="AE39" i="7" s="1"/>
  <c r="AA41" i="7"/>
  <c r="AE41" i="7" s="1"/>
  <c r="AA6" i="7"/>
  <c r="AE6" i="7" s="1"/>
  <c r="O1" i="7"/>
  <c r="O2" i="7" s="1"/>
  <c r="S117" i="56"/>
  <c r="S119" i="56" s="1"/>
  <c r="Q123" i="60"/>
  <c r="R123" i="60"/>
  <c r="J6" i="7"/>
  <c r="L13" i="46"/>
  <c r="L16" i="46"/>
  <c r="L20" i="46"/>
  <c r="L24" i="46"/>
  <c r="L32" i="46"/>
  <c r="L36" i="46"/>
  <c r="L40" i="46"/>
  <c r="L44" i="46"/>
  <c r="L48" i="46"/>
  <c r="L52" i="46"/>
  <c r="L56" i="46"/>
  <c r="L59" i="46"/>
  <c r="L63" i="46"/>
  <c r="L67" i="46"/>
  <c r="L71" i="46"/>
  <c r="L83" i="46"/>
  <c r="L87" i="46"/>
  <c r="L92" i="46"/>
  <c r="L96" i="46"/>
  <c r="L79" i="46"/>
  <c r="L75" i="46"/>
  <c r="L28" i="46"/>
  <c r="L102" i="46"/>
  <c r="L103" i="46"/>
  <c r="L104" i="46"/>
  <c r="L109" i="46"/>
  <c r="L113" i="46"/>
  <c r="L14" i="46"/>
  <c r="L18" i="46"/>
  <c r="L22" i="46"/>
  <c r="L26" i="46"/>
  <c r="L30" i="46"/>
  <c r="L34" i="46"/>
  <c r="L38" i="46"/>
  <c r="L42" i="46"/>
  <c r="L46" i="46"/>
  <c r="L50" i="46"/>
  <c r="L54" i="46"/>
  <c r="L58" i="46"/>
  <c r="L61" i="46"/>
  <c r="L65" i="46"/>
  <c r="L69" i="46"/>
  <c r="L73" i="46"/>
  <c r="L77" i="46"/>
  <c r="L81" i="46"/>
  <c r="L85" i="46"/>
  <c r="L89" i="46"/>
  <c r="L94" i="46"/>
  <c r="L100" i="46"/>
  <c r="L106" i="46"/>
  <c r="L107" i="46"/>
  <c r="M6" i="46"/>
  <c r="L6" i="46" s="1"/>
  <c r="N5" i="46"/>
  <c r="R102" i="56" l="1"/>
  <c r="S103" i="56"/>
  <c r="S16" i="56"/>
  <c r="O12" i="56"/>
  <c r="S109" i="56"/>
  <c r="Y109" i="56" s="1"/>
  <c r="Z109" i="56" s="1"/>
  <c r="AB109" i="56" s="1"/>
  <c r="S87" i="56"/>
  <c r="Y87" i="56" s="1"/>
  <c r="Z87" i="56" s="1"/>
  <c r="AB87" i="56" s="1"/>
  <c r="R57" i="56"/>
  <c r="Y57" i="56" s="1"/>
  <c r="Z57" i="56" s="1"/>
  <c r="AB57" i="56" s="1"/>
  <c r="J42" i="7"/>
  <c r="K42" i="7" s="1"/>
  <c r="L42" i="7" s="1"/>
  <c r="J43" i="7"/>
  <c r="S86" i="56"/>
  <c r="Y86" i="56" s="1"/>
  <c r="Z86" i="56" s="1"/>
  <c r="AB86" i="56" s="1"/>
  <c r="AC86" i="56" s="1"/>
  <c r="L122" i="46"/>
  <c r="AA45" i="7"/>
  <c r="AE44" i="7"/>
  <c r="AE48" i="7" s="1"/>
  <c r="AA44" i="7"/>
  <c r="O7" i="44"/>
  <c r="P7" i="44" s="1"/>
  <c r="N78" i="44"/>
  <c r="M78" i="44"/>
  <c r="O75" i="44"/>
  <c r="P75" i="44" s="1"/>
  <c r="Q75" i="44" s="1"/>
  <c r="AB75" i="44" s="1"/>
  <c r="AD75" i="44" s="1"/>
  <c r="AG75" i="44" s="1"/>
  <c r="O77" i="44"/>
  <c r="O74" i="44"/>
  <c r="P74" i="44" s="1"/>
  <c r="Q74" i="44" s="1"/>
  <c r="AB74" i="44" s="1"/>
  <c r="AD74" i="44" s="1"/>
  <c r="AG74" i="44" s="1"/>
  <c r="O76" i="44"/>
  <c r="O73" i="44"/>
  <c r="P73" i="44" s="1"/>
  <c r="Q73" i="44" s="1"/>
  <c r="S125" i="46"/>
  <c r="M118" i="46"/>
  <c r="M114" i="46"/>
  <c r="M120" i="46"/>
  <c r="M121" i="46"/>
  <c r="M117" i="46"/>
  <c r="M116" i="46"/>
  <c r="M119" i="46"/>
  <c r="M115" i="46"/>
  <c r="R125" i="46"/>
  <c r="Q125" i="46"/>
  <c r="S106" i="56"/>
  <c r="Y106" i="56" s="1"/>
  <c r="Z106" i="56" s="1"/>
  <c r="AB106" i="56" s="1"/>
  <c r="AC106" i="56" s="1"/>
  <c r="S110" i="56"/>
  <c r="Y110" i="56" s="1"/>
  <c r="Z110" i="56" s="1"/>
  <c r="AB110" i="56" s="1"/>
  <c r="R99" i="56"/>
  <c r="Y99" i="56" s="1"/>
  <c r="Z99" i="56" s="1"/>
  <c r="AB99" i="56" s="1"/>
  <c r="S113" i="56"/>
  <c r="Y113" i="56" s="1"/>
  <c r="Z113" i="56" s="1"/>
  <c r="AB113" i="56" s="1"/>
  <c r="AC113" i="56" s="1"/>
  <c r="Y88" i="56"/>
  <c r="Z88" i="56" s="1"/>
  <c r="AB88" i="56" s="1"/>
  <c r="AG88" i="56" s="1"/>
  <c r="S89" i="56"/>
  <c r="Y89" i="56" s="1"/>
  <c r="Z89" i="56" s="1"/>
  <c r="AB89" i="56" s="1"/>
  <c r="AG89" i="56" s="1"/>
  <c r="R55" i="56"/>
  <c r="Y55" i="56" s="1"/>
  <c r="Z55" i="56" s="1"/>
  <c r="AB55" i="56" s="1"/>
  <c r="P52" i="44"/>
  <c r="Q52" i="44" s="1"/>
  <c r="Q18" i="60"/>
  <c r="N18" i="60"/>
  <c r="O18" i="60" s="1"/>
  <c r="P18" i="60" s="1"/>
  <c r="N50" i="60"/>
  <c r="O50" i="60" s="1"/>
  <c r="P50" i="60" s="1"/>
  <c r="Q50" i="60"/>
  <c r="Q41" i="60"/>
  <c r="N41" i="60"/>
  <c r="O41" i="60" s="1"/>
  <c r="P41" i="60" s="1"/>
  <c r="N34" i="60"/>
  <c r="O34" i="60" s="1"/>
  <c r="P34" i="60" s="1"/>
  <c r="Q34" i="60"/>
  <c r="Q73" i="60"/>
  <c r="N73" i="60"/>
  <c r="O73" i="60" s="1"/>
  <c r="P73" i="60" s="1"/>
  <c r="Q55" i="60"/>
  <c r="N55" i="60"/>
  <c r="O55" i="60" s="1"/>
  <c r="P55" i="60" s="1"/>
  <c r="Q72" i="60"/>
  <c r="N72" i="60"/>
  <c r="O72" i="60" s="1"/>
  <c r="P72" i="60" s="1"/>
  <c r="Q110" i="60"/>
  <c r="N110" i="60"/>
  <c r="O110" i="60" s="1"/>
  <c r="P110" i="60" s="1"/>
  <c r="Q83" i="60"/>
  <c r="N83" i="60"/>
  <c r="O83" i="60" s="1"/>
  <c r="P83" i="60" s="1"/>
  <c r="Q21" i="60"/>
  <c r="N21" i="60"/>
  <c r="O21" i="60" s="1"/>
  <c r="P21" i="60" s="1"/>
  <c r="Q64" i="60"/>
  <c r="N64" i="60"/>
  <c r="O64" i="60" s="1"/>
  <c r="P64" i="60" s="1"/>
  <c r="N59" i="60"/>
  <c r="O59" i="60" s="1"/>
  <c r="P59" i="60" s="1"/>
  <c r="Q59" i="60"/>
  <c r="N37" i="60"/>
  <c r="O37" i="60" s="1"/>
  <c r="P37" i="60" s="1"/>
  <c r="Q37" i="60"/>
  <c r="Q76" i="60"/>
  <c r="N76" i="60"/>
  <c r="O76" i="60" s="1"/>
  <c r="P76" i="60" s="1"/>
  <c r="Q58" i="60"/>
  <c r="N58" i="60"/>
  <c r="O58" i="60" s="1"/>
  <c r="P58" i="60" s="1"/>
  <c r="Q75" i="60"/>
  <c r="N75" i="60"/>
  <c r="O75" i="60" s="1"/>
  <c r="P75" i="60" s="1"/>
  <c r="Q101" i="60"/>
  <c r="N101" i="60"/>
  <c r="O101" i="60" s="1"/>
  <c r="P101" i="60" s="1"/>
  <c r="Q86" i="60"/>
  <c r="N86" i="60"/>
  <c r="O86" i="60" s="1"/>
  <c r="P86" i="60" s="1"/>
  <c r="Q24" i="60"/>
  <c r="N24" i="60"/>
  <c r="O24" i="60" s="1"/>
  <c r="P24" i="60" s="1"/>
  <c r="Q48" i="60"/>
  <c r="N48" i="60"/>
  <c r="O48" i="60" s="1"/>
  <c r="P48" i="60" s="1"/>
  <c r="Q57" i="60"/>
  <c r="N57" i="60"/>
  <c r="O57" i="60" s="1"/>
  <c r="P57" i="60" s="1"/>
  <c r="N40" i="60"/>
  <c r="O40" i="60" s="1"/>
  <c r="P40" i="60" s="1"/>
  <c r="Q40" i="60"/>
  <c r="Q79" i="60"/>
  <c r="N79" i="60"/>
  <c r="O79" i="60" s="1"/>
  <c r="P79" i="60" s="1"/>
  <c r="Q94" i="60"/>
  <c r="N94" i="60"/>
  <c r="O94" i="60" s="1"/>
  <c r="P94" i="60" s="1"/>
  <c r="Q78" i="60"/>
  <c r="N78" i="60"/>
  <c r="O78" i="60" s="1"/>
  <c r="P78" i="60" s="1"/>
  <c r="N108" i="60"/>
  <c r="O108" i="60" s="1"/>
  <c r="P108" i="60" s="1"/>
  <c r="Q108" i="60"/>
  <c r="Q89" i="60"/>
  <c r="N89" i="60"/>
  <c r="O89" i="60" s="1"/>
  <c r="P89" i="60" s="1"/>
  <c r="Q27" i="60"/>
  <c r="N27" i="60"/>
  <c r="O27" i="60" s="1"/>
  <c r="P27" i="60" s="1"/>
  <c r="Q14" i="60"/>
  <c r="N14" i="60"/>
  <c r="O14" i="60" s="1"/>
  <c r="P14" i="60" s="1"/>
  <c r="N53" i="60"/>
  <c r="O53" i="60" s="1"/>
  <c r="P53" i="60" s="1"/>
  <c r="Q53" i="60"/>
  <c r="N51" i="60"/>
  <c r="O51" i="60" s="1"/>
  <c r="P51" i="60" s="1"/>
  <c r="Q51" i="60"/>
  <c r="Q82" i="60"/>
  <c r="N82" i="60"/>
  <c r="O82" i="60" s="1"/>
  <c r="P82" i="60" s="1"/>
  <c r="Q102" i="60"/>
  <c r="N102" i="60"/>
  <c r="O102" i="60" s="1"/>
  <c r="P102" i="60" s="1"/>
  <c r="Q81" i="60"/>
  <c r="N81" i="60"/>
  <c r="O81" i="60" s="1"/>
  <c r="P81" i="60" s="1"/>
  <c r="N112" i="60"/>
  <c r="O112" i="60" s="1"/>
  <c r="P112" i="60" s="1"/>
  <c r="Q112" i="60"/>
  <c r="Q95" i="60"/>
  <c r="N95" i="60"/>
  <c r="O95" i="60" s="1"/>
  <c r="P95" i="60" s="1"/>
  <c r="Q30" i="60"/>
  <c r="N30" i="60"/>
  <c r="O30" i="60" s="1"/>
  <c r="P30" i="60" s="1"/>
  <c r="Q17" i="60"/>
  <c r="N17" i="60"/>
  <c r="O17" i="60" s="1"/>
  <c r="P17" i="60" s="1"/>
  <c r="N92" i="60"/>
  <c r="O92" i="60" s="1"/>
  <c r="P92" i="60" s="1"/>
  <c r="Q92" i="60"/>
  <c r="Q61" i="60"/>
  <c r="N61" i="60"/>
  <c r="O61" i="60" s="1"/>
  <c r="P61" i="60" s="1"/>
  <c r="Q85" i="60"/>
  <c r="N85" i="60"/>
  <c r="O85" i="60" s="1"/>
  <c r="P85" i="60" s="1"/>
  <c r="Q114" i="60"/>
  <c r="N114" i="60"/>
  <c r="O114" i="60" s="1"/>
  <c r="P114" i="60" s="1"/>
  <c r="Q84" i="60"/>
  <c r="N84" i="60"/>
  <c r="O84" i="60" s="1"/>
  <c r="P84" i="60" s="1"/>
  <c r="N121" i="60"/>
  <c r="O121" i="60" s="1"/>
  <c r="P121" i="60" s="1"/>
  <c r="Q121" i="60"/>
  <c r="N99" i="60"/>
  <c r="O99" i="60" s="1"/>
  <c r="P99" i="60" s="1"/>
  <c r="Q99" i="60"/>
  <c r="Q33" i="60"/>
  <c r="N33" i="60"/>
  <c r="O33" i="60" s="1"/>
  <c r="P33" i="60" s="1"/>
  <c r="Q20" i="60"/>
  <c r="N20" i="60"/>
  <c r="O20" i="60" s="1"/>
  <c r="P20" i="60" s="1"/>
  <c r="N13" i="60"/>
  <c r="O13" i="60" s="1"/>
  <c r="P13" i="60" s="1"/>
  <c r="Q13" i="60"/>
  <c r="N45" i="60"/>
  <c r="O45" i="60" s="1"/>
  <c r="P45" i="60" s="1"/>
  <c r="Q45" i="60"/>
  <c r="Q88" i="60"/>
  <c r="N88" i="60"/>
  <c r="O88" i="60" s="1"/>
  <c r="P88" i="60" s="1"/>
  <c r="Q105" i="60"/>
  <c r="N105" i="60"/>
  <c r="O105" i="60" s="1"/>
  <c r="P105" i="60" s="1"/>
  <c r="Q87" i="60"/>
  <c r="N87" i="60"/>
  <c r="O87" i="60" s="1"/>
  <c r="P87" i="60" s="1"/>
  <c r="N62" i="60"/>
  <c r="O62" i="60" s="1"/>
  <c r="P62" i="60" s="1"/>
  <c r="Q62" i="60"/>
  <c r="N103" i="60"/>
  <c r="O103" i="60" s="1"/>
  <c r="P103" i="60" s="1"/>
  <c r="Q103" i="60"/>
  <c r="Q36" i="60"/>
  <c r="N36" i="60"/>
  <c r="O36" i="60" s="1"/>
  <c r="P36" i="60" s="1"/>
  <c r="Q23" i="60"/>
  <c r="N23" i="60"/>
  <c r="O23" i="60" s="1"/>
  <c r="P23" i="60" s="1"/>
  <c r="N16" i="60"/>
  <c r="O16" i="60" s="1"/>
  <c r="P16" i="60" s="1"/>
  <c r="Q16" i="60"/>
  <c r="N47" i="60"/>
  <c r="O47" i="60" s="1"/>
  <c r="P47" i="60" s="1"/>
  <c r="Q47" i="60"/>
  <c r="Q91" i="60"/>
  <c r="N91" i="60"/>
  <c r="O91" i="60" s="1"/>
  <c r="P91" i="60" s="1"/>
  <c r="Q118" i="60"/>
  <c r="N118" i="60"/>
  <c r="O118" i="60" s="1"/>
  <c r="P118" i="60" s="1"/>
  <c r="Q90" i="60"/>
  <c r="N90" i="60"/>
  <c r="O90" i="60" s="1"/>
  <c r="P90" i="60" s="1"/>
  <c r="Q65" i="60"/>
  <c r="N65" i="60"/>
  <c r="O65" i="60" s="1"/>
  <c r="P65" i="60" s="1"/>
  <c r="N106" i="60"/>
  <c r="O106" i="60" s="1"/>
  <c r="P106" i="60" s="1"/>
  <c r="Q106" i="60"/>
  <c r="R15" i="56"/>
  <c r="Y15" i="56" s="1"/>
  <c r="Z15" i="56" s="1"/>
  <c r="AB15" i="56" s="1"/>
  <c r="Q39" i="60"/>
  <c r="N39" i="60"/>
  <c r="O39" i="60" s="1"/>
  <c r="P39" i="60" s="1"/>
  <c r="Q26" i="60"/>
  <c r="N26" i="60"/>
  <c r="O26" i="60" s="1"/>
  <c r="P26" i="60" s="1"/>
  <c r="N19" i="60"/>
  <c r="O19" i="60" s="1"/>
  <c r="P19" i="60" s="1"/>
  <c r="Q19" i="60"/>
  <c r="Q100" i="60"/>
  <c r="N100" i="60"/>
  <c r="O100" i="60" s="1"/>
  <c r="P100" i="60" s="1"/>
  <c r="Q111" i="60"/>
  <c r="N111" i="60"/>
  <c r="O111" i="60" s="1"/>
  <c r="P111" i="60" s="1"/>
  <c r="Q96" i="60"/>
  <c r="N96" i="60"/>
  <c r="O96" i="60" s="1"/>
  <c r="P96" i="60" s="1"/>
  <c r="Q107" i="60"/>
  <c r="N107" i="60"/>
  <c r="O107" i="60" s="1"/>
  <c r="P107" i="60" s="1"/>
  <c r="Q68" i="60"/>
  <c r="N68" i="60"/>
  <c r="O68" i="60" s="1"/>
  <c r="P68" i="60" s="1"/>
  <c r="N115" i="60"/>
  <c r="O115" i="60" s="1"/>
  <c r="P115" i="60" s="1"/>
  <c r="Q115" i="60"/>
  <c r="N6" i="60"/>
  <c r="P5" i="60"/>
  <c r="P6" i="60" s="1"/>
  <c r="Q6" i="60" s="1"/>
  <c r="Q42" i="60"/>
  <c r="N42" i="60"/>
  <c r="O42" i="60" s="1"/>
  <c r="P42" i="60" s="1"/>
  <c r="Q29" i="60"/>
  <c r="N29" i="60"/>
  <c r="O29" i="60" s="1"/>
  <c r="P29" i="60" s="1"/>
  <c r="N22" i="60"/>
  <c r="O22" i="60" s="1"/>
  <c r="P22" i="60" s="1"/>
  <c r="Q22" i="60"/>
  <c r="Q104" i="60"/>
  <c r="N104" i="60"/>
  <c r="O104" i="60" s="1"/>
  <c r="P104" i="60" s="1"/>
  <c r="N43" i="60"/>
  <c r="O43" i="60" s="1"/>
  <c r="P43" i="60" s="1"/>
  <c r="Q43" i="60"/>
  <c r="Q60" i="60"/>
  <c r="N60" i="60"/>
  <c r="O60" i="60" s="1"/>
  <c r="P60" i="60" s="1"/>
  <c r="Q116" i="60"/>
  <c r="N116" i="60"/>
  <c r="O116" i="60" s="1"/>
  <c r="P116" i="60" s="1"/>
  <c r="Q71" i="60"/>
  <c r="N71" i="60"/>
  <c r="O71" i="60" s="1"/>
  <c r="P71" i="60" s="1"/>
  <c r="N119" i="60"/>
  <c r="O119" i="60" s="1"/>
  <c r="P119" i="60" s="1"/>
  <c r="Q119" i="60"/>
  <c r="S47" i="56"/>
  <c r="Y47" i="56" s="1"/>
  <c r="Z47" i="56" s="1"/>
  <c r="AB47" i="56" s="1"/>
  <c r="P3" i="60"/>
  <c r="P4" i="60" s="1"/>
  <c r="N56" i="60"/>
  <c r="O56" i="60" s="1"/>
  <c r="P56" i="60" s="1"/>
  <c r="Q56" i="60"/>
  <c r="Q32" i="60"/>
  <c r="N32" i="60"/>
  <c r="O32" i="60" s="1"/>
  <c r="P32" i="60" s="1"/>
  <c r="N25" i="60"/>
  <c r="O25" i="60" s="1"/>
  <c r="P25" i="60" s="1"/>
  <c r="Q25" i="60"/>
  <c r="Q117" i="60"/>
  <c r="N117" i="60"/>
  <c r="O117" i="60" s="1"/>
  <c r="P117" i="60" s="1"/>
  <c r="Q46" i="60"/>
  <c r="N46" i="60"/>
  <c r="O46" i="60" s="1"/>
  <c r="P46" i="60" s="1"/>
  <c r="Q63" i="60"/>
  <c r="N63" i="60"/>
  <c r="O63" i="60" s="1"/>
  <c r="P63" i="60" s="1"/>
  <c r="Q120" i="60"/>
  <c r="N120" i="60"/>
  <c r="O120" i="60" s="1"/>
  <c r="P120" i="60" s="1"/>
  <c r="Q74" i="60"/>
  <c r="N74" i="60"/>
  <c r="O74" i="60" s="1"/>
  <c r="P74" i="60" s="1"/>
  <c r="N97" i="60"/>
  <c r="O97" i="60" s="1"/>
  <c r="P97" i="60" s="1"/>
  <c r="Q97" i="60"/>
  <c r="P53" i="44"/>
  <c r="Q53" i="44" s="1"/>
  <c r="R59" i="56"/>
  <c r="Y59" i="56" s="1"/>
  <c r="Z59" i="56" s="1"/>
  <c r="AB59" i="56" s="1"/>
  <c r="AC59" i="56" s="1"/>
  <c r="S43" i="56"/>
  <c r="Y43" i="56" s="1"/>
  <c r="Z43" i="56" s="1"/>
  <c r="AB43" i="56" s="1"/>
  <c r="M122" i="60"/>
  <c r="M124" i="60" s="1"/>
  <c r="Q12" i="60"/>
  <c r="N12" i="60"/>
  <c r="Q54" i="60"/>
  <c r="N54" i="60"/>
  <c r="O54" i="60" s="1"/>
  <c r="P54" i="60" s="1"/>
  <c r="Q35" i="60"/>
  <c r="N35" i="60"/>
  <c r="O35" i="60" s="1"/>
  <c r="P35" i="60" s="1"/>
  <c r="N28" i="60"/>
  <c r="O28" i="60" s="1"/>
  <c r="P28" i="60" s="1"/>
  <c r="Q28" i="60"/>
  <c r="Q67" i="60"/>
  <c r="N67" i="60"/>
  <c r="O67" i="60" s="1"/>
  <c r="P67" i="60" s="1"/>
  <c r="N49" i="60"/>
  <c r="O49" i="60" s="1"/>
  <c r="P49" i="60" s="1"/>
  <c r="Q49" i="60"/>
  <c r="Q66" i="60"/>
  <c r="N66" i="60"/>
  <c r="O66" i="60" s="1"/>
  <c r="P66" i="60" s="1"/>
  <c r="N93" i="60"/>
  <c r="O93" i="60" s="1"/>
  <c r="P93" i="60" s="1"/>
  <c r="Q93" i="60"/>
  <c r="Q77" i="60"/>
  <c r="N77" i="60"/>
  <c r="O77" i="60" s="1"/>
  <c r="P77" i="60" s="1"/>
  <c r="Q109" i="60"/>
  <c r="N109" i="60"/>
  <c r="O109" i="60" s="1"/>
  <c r="P109" i="60" s="1"/>
  <c r="S45" i="56"/>
  <c r="Y45" i="56" s="1"/>
  <c r="Z45" i="56" s="1"/>
  <c r="AB45" i="56" s="1"/>
  <c r="Q15" i="60"/>
  <c r="N15" i="60"/>
  <c r="O15" i="60" s="1"/>
  <c r="P15" i="60" s="1"/>
  <c r="Q44" i="60"/>
  <c r="N44" i="60"/>
  <c r="O44" i="60" s="1"/>
  <c r="P44" i="60" s="1"/>
  <c r="Q38" i="60"/>
  <c r="N38" i="60"/>
  <c r="O38" i="60" s="1"/>
  <c r="P38" i="60" s="1"/>
  <c r="N31" i="60"/>
  <c r="O31" i="60" s="1"/>
  <c r="P31" i="60" s="1"/>
  <c r="Q31" i="60"/>
  <c r="Q70" i="60"/>
  <c r="N70" i="60"/>
  <c r="O70" i="60" s="1"/>
  <c r="P70" i="60" s="1"/>
  <c r="Q52" i="60"/>
  <c r="N52" i="60"/>
  <c r="O52" i="60" s="1"/>
  <c r="P52" i="60" s="1"/>
  <c r="Q69" i="60"/>
  <c r="N69" i="60"/>
  <c r="O69" i="60" s="1"/>
  <c r="P69" i="60" s="1"/>
  <c r="Q98" i="60"/>
  <c r="N98" i="60"/>
  <c r="O98" i="60" s="1"/>
  <c r="P98" i="60" s="1"/>
  <c r="Q80" i="60"/>
  <c r="N80" i="60"/>
  <c r="O80" i="60" s="1"/>
  <c r="P80" i="60" s="1"/>
  <c r="Q113" i="60"/>
  <c r="N113" i="60"/>
  <c r="O113" i="60" s="1"/>
  <c r="P113" i="60" s="1"/>
  <c r="R53" i="56"/>
  <c r="Y53" i="56" s="1"/>
  <c r="Z53" i="56" s="1"/>
  <c r="AB53" i="56" s="1"/>
  <c r="S84" i="56"/>
  <c r="Y84" i="56" s="1"/>
  <c r="Z84" i="56" s="1"/>
  <c r="AB84" i="56" s="1"/>
  <c r="S93" i="56"/>
  <c r="Y93" i="56" s="1"/>
  <c r="Z93" i="56" s="1"/>
  <c r="AB93" i="56" s="1"/>
  <c r="AG93" i="56" s="1"/>
  <c r="Y102" i="56"/>
  <c r="Z102" i="56" s="1"/>
  <c r="AB102" i="56" s="1"/>
  <c r="AC102" i="56" s="1"/>
  <c r="R17" i="56"/>
  <c r="Y17" i="56" s="1"/>
  <c r="Z17" i="56" s="1"/>
  <c r="AB17" i="56" s="1"/>
  <c r="R94" i="56"/>
  <c r="Y94" i="56" s="1"/>
  <c r="Z94" i="56" s="1"/>
  <c r="AB94" i="56" s="1"/>
  <c r="AC94" i="56" s="1"/>
  <c r="R112" i="56"/>
  <c r="Y112" i="56" s="1"/>
  <c r="Z112" i="56" s="1"/>
  <c r="AB112" i="56" s="1"/>
  <c r="AC112" i="56" s="1"/>
  <c r="R98" i="56"/>
  <c r="Y98" i="56" s="1"/>
  <c r="Z98" i="56" s="1"/>
  <c r="AB98" i="56" s="1"/>
  <c r="S46" i="56"/>
  <c r="R46" i="56"/>
  <c r="S54" i="56"/>
  <c r="R54" i="56"/>
  <c r="R38" i="56"/>
  <c r="S38" i="56"/>
  <c r="S51" i="56"/>
  <c r="Y51" i="56" s="1"/>
  <c r="Z51" i="56" s="1"/>
  <c r="AB51" i="56" s="1"/>
  <c r="AC51" i="56" s="1"/>
  <c r="S49" i="56"/>
  <c r="Y49" i="56" s="1"/>
  <c r="Z49" i="56" s="1"/>
  <c r="AB49" i="56" s="1"/>
  <c r="Q5" i="56"/>
  <c r="S58" i="56"/>
  <c r="R58" i="56"/>
  <c r="S56" i="56"/>
  <c r="R56" i="56"/>
  <c r="S40" i="56"/>
  <c r="R40" i="56"/>
  <c r="S90" i="56"/>
  <c r="R90" i="56"/>
  <c r="R50" i="56"/>
  <c r="S50" i="56"/>
  <c r="S42" i="56"/>
  <c r="R42" i="56"/>
  <c r="S48" i="56"/>
  <c r="R48" i="56"/>
  <c r="S91" i="56"/>
  <c r="R91" i="56"/>
  <c r="S52" i="56"/>
  <c r="R52" i="56"/>
  <c r="S44" i="56"/>
  <c r="R44" i="56"/>
  <c r="R36" i="56"/>
  <c r="S36" i="56"/>
  <c r="R92" i="56"/>
  <c r="Y92" i="56" s="1"/>
  <c r="Z92" i="56" s="1"/>
  <c r="AB92" i="56" s="1"/>
  <c r="AG92" i="56" s="1"/>
  <c r="Y95" i="56"/>
  <c r="Z95" i="56" s="1"/>
  <c r="AB95" i="56" s="1"/>
  <c r="AC95" i="56" s="1"/>
  <c r="Y85" i="56"/>
  <c r="Z85" i="56" s="1"/>
  <c r="AB85" i="56" s="1"/>
  <c r="AG85" i="56" s="1"/>
  <c r="N116" i="56"/>
  <c r="S115" i="56"/>
  <c r="R115" i="56"/>
  <c r="S63" i="56"/>
  <c r="R63" i="56"/>
  <c r="S100" i="56"/>
  <c r="R100" i="56"/>
  <c r="S97" i="56"/>
  <c r="R97" i="56"/>
  <c r="S96" i="56"/>
  <c r="R96" i="56"/>
  <c r="S62" i="56"/>
  <c r="R62" i="56"/>
  <c r="S111" i="56"/>
  <c r="R111" i="56"/>
  <c r="S114" i="56"/>
  <c r="R114" i="56"/>
  <c r="S101" i="56"/>
  <c r="R101" i="56"/>
  <c r="S65" i="56"/>
  <c r="R65" i="56"/>
  <c r="S61" i="56"/>
  <c r="R61" i="56"/>
  <c r="S20" i="56"/>
  <c r="R20" i="56"/>
  <c r="S104" i="56"/>
  <c r="R104" i="56"/>
  <c r="S64" i="56"/>
  <c r="R64" i="56"/>
  <c r="S60" i="56"/>
  <c r="R60" i="56"/>
  <c r="S105" i="56"/>
  <c r="R105" i="56"/>
  <c r="S107" i="56"/>
  <c r="R107" i="56"/>
  <c r="S82" i="56"/>
  <c r="R82" i="56"/>
  <c r="S74" i="56"/>
  <c r="R74" i="56"/>
  <c r="S68" i="56"/>
  <c r="R68" i="56"/>
  <c r="S18" i="56"/>
  <c r="R18" i="56"/>
  <c r="S29" i="56"/>
  <c r="R29" i="56"/>
  <c r="S32" i="56"/>
  <c r="R32" i="56"/>
  <c r="S28" i="56"/>
  <c r="R28" i="56"/>
  <c r="S81" i="56"/>
  <c r="R81" i="56"/>
  <c r="S77" i="56"/>
  <c r="R77" i="56"/>
  <c r="S73" i="56"/>
  <c r="R73" i="56"/>
  <c r="S66" i="56"/>
  <c r="R66" i="56"/>
  <c r="S23" i="56"/>
  <c r="R23" i="56"/>
  <c r="S41" i="56"/>
  <c r="R41" i="56"/>
  <c r="S30" i="56"/>
  <c r="R30" i="56"/>
  <c r="S70" i="56"/>
  <c r="R70" i="56"/>
  <c r="S25" i="56"/>
  <c r="R25" i="56"/>
  <c r="S24" i="56"/>
  <c r="R24" i="56"/>
  <c r="R14" i="56"/>
  <c r="S14" i="56"/>
  <c r="S27" i="56"/>
  <c r="R27" i="56"/>
  <c r="S34" i="56"/>
  <c r="R34" i="56"/>
  <c r="Q116" i="56"/>
  <c r="Q120" i="56" s="1"/>
  <c r="S108" i="56"/>
  <c r="R108" i="56"/>
  <c r="S76" i="56"/>
  <c r="R76" i="56"/>
  <c r="S72" i="56"/>
  <c r="R72" i="56"/>
  <c r="S69" i="56"/>
  <c r="R69" i="56"/>
  <c r="S71" i="56"/>
  <c r="R71" i="56"/>
  <c r="S35" i="56"/>
  <c r="R35" i="56"/>
  <c r="S19" i="56"/>
  <c r="R19" i="56"/>
  <c r="S39" i="56"/>
  <c r="R39" i="56"/>
  <c r="S26" i="56"/>
  <c r="R26" i="56"/>
  <c r="Y16" i="56"/>
  <c r="Z16" i="56" s="1"/>
  <c r="AB16" i="56" s="1"/>
  <c r="S21" i="56"/>
  <c r="R21" i="56"/>
  <c r="R13" i="56"/>
  <c r="S13" i="56"/>
  <c r="R83" i="56"/>
  <c r="S83" i="56"/>
  <c r="S78" i="56"/>
  <c r="R78" i="56"/>
  <c r="Y103" i="56"/>
  <c r="Z103" i="56" s="1"/>
  <c r="AB103" i="56" s="1"/>
  <c r="S80" i="56"/>
  <c r="R80" i="56"/>
  <c r="S79" i="56"/>
  <c r="R79" i="56"/>
  <c r="S75" i="56"/>
  <c r="R75" i="56"/>
  <c r="S67" i="56"/>
  <c r="R67" i="56"/>
  <c r="S31" i="56"/>
  <c r="R31" i="56"/>
  <c r="S37" i="56"/>
  <c r="R37" i="56"/>
  <c r="S22" i="56"/>
  <c r="R22" i="56"/>
  <c r="S33" i="56"/>
  <c r="R33" i="56"/>
  <c r="P12" i="56"/>
  <c r="O116" i="56"/>
  <c r="P47" i="44"/>
  <c r="Q47" i="44" s="1"/>
  <c r="P63" i="44"/>
  <c r="Q63" i="44" s="1"/>
  <c r="AB63" i="44" s="1"/>
  <c r="AD63" i="44" s="1"/>
  <c r="AG63" i="44" s="1"/>
  <c r="P13" i="44"/>
  <c r="Q13" i="44" s="1"/>
  <c r="AF13" i="44" s="1"/>
  <c r="P12" i="44"/>
  <c r="Q12" i="44" s="1"/>
  <c r="AB12" i="44" s="1"/>
  <c r="AD12" i="44" s="1"/>
  <c r="AG12" i="44" s="1"/>
  <c r="P19" i="44"/>
  <c r="Q19" i="44" s="1"/>
  <c r="P22" i="44"/>
  <c r="Q22" i="44" s="1"/>
  <c r="AB22" i="44" s="1"/>
  <c r="AD22" i="44" s="1"/>
  <c r="AG22" i="44" s="1"/>
  <c r="O53" i="7"/>
  <c r="O56" i="7"/>
  <c r="P51" i="44"/>
  <c r="Q51" i="44" s="1"/>
  <c r="AB51" i="44" s="1"/>
  <c r="AD51" i="44" s="1"/>
  <c r="AG51" i="44" s="1"/>
  <c r="P14" i="44"/>
  <c r="Q14" i="44" s="1"/>
  <c r="AF14" i="44" s="1"/>
  <c r="P15" i="44"/>
  <c r="Q15" i="44" s="1"/>
  <c r="P65" i="44"/>
  <c r="Q65" i="44" s="1"/>
  <c r="AB65" i="44" s="1"/>
  <c r="AD65" i="44" s="1"/>
  <c r="AG65" i="44" s="1"/>
  <c r="P42" i="44"/>
  <c r="Q42" i="44" s="1"/>
  <c r="AB42" i="44" s="1"/>
  <c r="AD42" i="44" s="1"/>
  <c r="AG42" i="44" s="1"/>
  <c r="P55" i="44"/>
  <c r="Q55" i="44" s="1"/>
  <c r="AB55" i="44" s="1"/>
  <c r="AD55" i="44" s="1"/>
  <c r="AG55" i="44" s="1"/>
  <c r="P25" i="44"/>
  <c r="Q25" i="44" s="1"/>
  <c r="P57" i="44"/>
  <c r="Q57" i="44" s="1"/>
  <c r="P70" i="44"/>
  <c r="Q70" i="44" s="1"/>
  <c r="AB70" i="44" s="1"/>
  <c r="AD70" i="44" s="1"/>
  <c r="AG70" i="44" s="1"/>
  <c r="P40" i="44"/>
  <c r="Q40" i="44" s="1"/>
  <c r="P36" i="44"/>
  <c r="Q36" i="44" s="1"/>
  <c r="AF36" i="44" s="1"/>
  <c r="P34" i="44"/>
  <c r="Q34" i="44" s="1"/>
  <c r="AB34" i="44" s="1"/>
  <c r="AD34" i="44" s="1"/>
  <c r="P18" i="44"/>
  <c r="Q18" i="44" s="1"/>
  <c r="AF18" i="44" s="1"/>
  <c r="P20" i="44"/>
  <c r="Q20" i="44" s="1"/>
  <c r="AB20" i="44" s="1"/>
  <c r="AD20" i="44" s="1"/>
  <c r="AG20" i="44" s="1"/>
  <c r="P44" i="44"/>
  <c r="Q44" i="44" s="1"/>
  <c r="AF44" i="44" s="1"/>
  <c r="P35" i="44"/>
  <c r="Q35" i="44" s="1"/>
  <c r="AB35" i="44" s="1"/>
  <c r="AD35" i="44" s="1"/>
  <c r="AG35" i="44" s="1"/>
  <c r="Y49" i="7"/>
  <c r="P9" i="44"/>
  <c r="Q9" i="44" s="1"/>
  <c r="AF9" i="44" s="1"/>
  <c r="P64" i="44"/>
  <c r="Q64" i="44" s="1"/>
  <c r="AB64" i="44" s="1"/>
  <c r="AD64" i="44" s="1"/>
  <c r="P41" i="44"/>
  <c r="Q41" i="44" s="1"/>
  <c r="P62" i="44"/>
  <c r="Q62" i="44" s="1"/>
  <c r="P26" i="44"/>
  <c r="Q26" i="44" s="1"/>
  <c r="AB26" i="44" s="1"/>
  <c r="AD26" i="44" s="1"/>
  <c r="AG26" i="44" s="1"/>
  <c r="P50" i="44"/>
  <c r="Q50" i="44" s="1"/>
  <c r="AB50" i="44" s="1"/>
  <c r="AD50" i="44" s="1"/>
  <c r="AG50" i="44" s="1"/>
  <c r="P71" i="44"/>
  <c r="Q71" i="44" s="1"/>
  <c r="AB71" i="44" s="1"/>
  <c r="AD71" i="44" s="1"/>
  <c r="AG71" i="44" s="1"/>
  <c r="P27" i="44"/>
  <c r="Q27" i="44" s="1"/>
  <c r="AB27" i="44" s="1"/>
  <c r="AD27" i="44" s="1"/>
  <c r="AG27" i="44" s="1"/>
  <c r="P33" i="44"/>
  <c r="Q33" i="44" s="1"/>
  <c r="P17" i="44"/>
  <c r="Q17" i="44" s="1"/>
  <c r="P68" i="44"/>
  <c r="Q68" i="44" s="1"/>
  <c r="AB68" i="44" s="1"/>
  <c r="AD68" i="44" s="1"/>
  <c r="AG68" i="44" s="1"/>
  <c r="P61" i="44"/>
  <c r="Q61" i="44" s="1"/>
  <c r="AB61" i="44" s="1"/>
  <c r="AD61" i="44" s="1"/>
  <c r="AG61" i="44" s="1"/>
  <c r="P45" i="44"/>
  <c r="Q45" i="44" s="1"/>
  <c r="AF45" i="44" s="1"/>
  <c r="P43" i="44"/>
  <c r="Q43" i="44" s="1"/>
  <c r="AB43" i="44" s="1"/>
  <c r="AD43" i="44" s="1"/>
  <c r="AG43" i="44" s="1"/>
  <c r="P54" i="44"/>
  <c r="Q54" i="44" s="1"/>
  <c r="P56" i="44"/>
  <c r="Q56" i="44" s="1"/>
  <c r="AB56" i="44" s="1"/>
  <c r="AD56" i="44" s="1"/>
  <c r="AG56" i="44" s="1"/>
  <c r="P48" i="44"/>
  <c r="Q48" i="44" s="1"/>
  <c r="AF48" i="44" s="1"/>
  <c r="P38" i="44"/>
  <c r="Q38" i="44" s="1"/>
  <c r="AB38" i="44" s="1"/>
  <c r="AD38" i="44" s="1"/>
  <c r="AG38" i="44" s="1"/>
  <c r="P28" i="44"/>
  <c r="Q28" i="44" s="1"/>
  <c r="AB28" i="44" s="1"/>
  <c r="AD28" i="44" s="1"/>
  <c r="AG28" i="44" s="1"/>
  <c r="P23" i="44"/>
  <c r="Q23" i="44" s="1"/>
  <c r="AF23" i="44" s="1"/>
  <c r="P8" i="44"/>
  <c r="Q8" i="44" s="1"/>
  <c r="AB8" i="44" s="1"/>
  <c r="AD8" i="44" s="1"/>
  <c r="AG8" i="44" s="1"/>
  <c r="P46" i="44"/>
  <c r="Q46" i="44" s="1"/>
  <c r="AF46" i="44" s="1"/>
  <c r="P11" i="44"/>
  <c r="Q11" i="44" s="1"/>
  <c r="AB11" i="44" s="1"/>
  <c r="AD11" i="44" s="1"/>
  <c r="AG11" i="44" s="1"/>
  <c r="P37" i="44"/>
  <c r="Q37" i="44" s="1"/>
  <c r="P67" i="44"/>
  <c r="Q67" i="44" s="1"/>
  <c r="AB67" i="44" s="1"/>
  <c r="AD67" i="44" s="1"/>
  <c r="AG67" i="44" s="1"/>
  <c r="P21" i="44"/>
  <c r="Q21" i="44" s="1"/>
  <c r="AB21" i="44" s="1"/>
  <c r="AD21" i="44" s="1"/>
  <c r="AG21" i="44" s="1"/>
  <c r="R125" i="60"/>
  <c r="P29" i="44"/>
  <c r="Q29" i="44" s="1"/>
  <c r="AB29" i="44" s="1"/>
  <c r="AD29" i="44" s="1"/>
  <c r="AG29" i="44" s="1"/>
  <c r="P72" i="44"/>
  <c r="Q72" i="44" s="1"/>
  <c r="AB72" i="44" s="1"/>
  <c r="AD72" i="44" s="1"/>
  <c r="AG72" i="44" s="1"/>
  <c r="P49" i="44"/>
  <c r="Q49" i="44" s="1"/>
  <c r="P58" i="44"/>
  <c r="Q58" i="44" s="1"/>
  <c r="Q125" i="60"/>
  <c r="P10" i="44"/>
  <c r="Q10" i="44" s="1"/>
  <c r="P30" i="44"/>
  <c r="Q30" i="44" s="1"/>
  <c r="P69" i="44"/>
  <c r="Q69" i="44" s="1"/>
  <c r="AB69" i="44" s="1"/>
  <c r="AD69" i="44" s="1"/>
  <c r="AG69" i="44" s="1"/>
  <c r="P32" i="44"/>
  <c r="Q32" i="44" s="1"/>
  <c r="P59" i="44"/>
  <c r="Q59" i="44" s="1"/>
  <c r="Q2" i="44"/>
  <c r="Q3" i="44" s="1"/>
  <c r="O3" i="44"/>
  <c r="P31" i="44"/>
  <c r="Q31" i="44" s="1"/>
  <c r="P24" i="44"/>
  <c r="Q24" i="44" s="1"/>
  <c r="AF24" i="44" s="1"/>
  <c r="P66" i="44"/>
  <c r="Q66" i="44" s="1"/>
  <c r="AB66" i="44" s="1"/>
  <c r="AD66" i="44" s="1"/>
  <c r="AG66" i="44" s="1"/>
  <c r="P39" i="44"/>
  <c r="Q39" i="44" s="1"/>
  <c r="AB39" i="44" s="1"/>
  <c r="AD39" i="44" s="1"/>
  <c r="AG39" i="44" s="1"/>
  <c r="P60" i="44"/>
  <c r="Q60" i="44" s="1"/>
  <c r="AB60" i="44" s="1"/>
  <c r="AD60" i="44" s="1"/>
  <c r="AG60" i="44" s="1"/>
  <c r="P16" i="44"/>
  <c r="Q16" i="44" s="1"/>
  <c r="AF16" i="44" s="1"/>
  <c r="AA48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P5" i="46"/>
  <c r="P6" i="46" s="1"/>
  <c r="Q6" i="46" s="1"/>
  <c r="N6" i="46"/>
  <c r="M110" i="46"/>
  <c r="M107" i="46"/>
  <c r="M103" i="46"/>
  <c r="M99" i="46"/>
  <c r="M95" i="46"/>
  <c r="M111" i="46"/>
  <c r="M104" i="46"/>
  <c r="M100" i="46"/>
  <c r="M96" i="46"/>
  <c r="M113" i="46"/>
  <c r="M112" i="46"/>
  <c r="M108" i="46"/>
  <c r="M105" i="46"/>
  <c r="M101" i="46"/>
  <c r="M97" i="46"/>
  <c r="M93" i="46"/>
  <c r="M92" i="46"/>
  <c r="M91" i="46"/>
  <c r="M109" i="46"/>
  <c r="M106" i="46"/>
  <c r="M102" i="46"/>
  <c r="M98" i="46"/>
  <c r="M94" i="46"/>
  <c r="M90" i="46"/>
  <c r="M89" i="46"/>
  <c r="M87" i="46"/>
  <c r="M88" i="46"/>
  <c r="M86" i="46"/>
  <c r="M85" i="46"/>
  <c r="M84" i="46"/>
  <c r="M83" i="46"/>
  <c r="M82" i="46"/>
  <c r="M81" i="46"/>
  <c r="M80" i="46"/>
  <c r="M79" i="46"/>
  <c r="M78" i="46"/>
  <c r="M77" i="46"/>
  <c r="M76" i="46"/>
  <c r="M75" i="46"/>
  <c r="M74" i="46"/>
  <c r="M73" i="46"/>
  <c r="M72" i="46"/>
  <c r="M71" i="46"/>
  <c r="M70" i="46"/>
  <c r="M69" i="46"/>
  <c r="M68" i="46"/>
  <c r="M67" i="46"/>
  <c r="M58" i="46"/>
  <c r="M57" i="46"/>
  <c r="M56" i="46"/>
  <c r="M55" i="46"/>
  <c r="M54" i="46"/>
  <c r="M53" i="46"/>
  <c r="M52" i="46"/>
  <c r="M51" i="46"/>
  <c r="M50" i="46"/>
  <c r="M49" i="46"/>
  <c r="M48" i="46"/>
  <c r="M66" i="46"/>
  <c r="M65" i="46"/>
  <c r="M64" i="46"/>
  <c r="M63" i="46"/>
  <c r="M62" i="46"/>
  <c r="M61" i="46"/>
  <c r="M60" i="46"/>
  <c r="M59" i="46"/>
  <c r="M47" i="46"/>
  <c r="M46" i="46"/>
  <c r="M45" i="46"/>
  <c r="M44" i="46"/>
  <c r="M43" i="46"/>
  <c r="M42" i="46"/>
  <c r="M41" i="46"/>
  <c r="M40" i="46"/>
  <c r="M39" i="46"/>
  <c r="M38" i="46"/>
  <c r="M37" i="46"/>
  <c r="M36" i="46"/>
  <c r="M35" i="46"/>
  <c r="M34" i="46"/>
  <c r="M33" i="46"/>
  <c r="M32" i="46"/>
  <c r="M31" i="46"/>
  <c r="M30" i="46"/>
  <c r="M29" i="46"/>
  <c r="M28" i="46"/>
  <c r="M27" i="46"/>
  <c r="M26" i="46"/>
  <c r="M25" i="46"/>
  <c r="M24" i="46"/>
  <c r="M23" i="46"/>
  <c r="M22" i="46"/>
  <c r="M21" i="46"/>
  <c r="M20" i="46"/>
  <c r="M19" i="46"/>
  <c r="M18" i="46"/>
  <c r="M17" i="46"/>
  <c r="M16" i="46"/>
  <c r="M15" i="46"/>
  <c r="M14" i="46"/>
  <c r="M13" i="46"/>
  <c r="M12" i="46"/>
  <c r="AC88" i="56" l="1"/>
  <c r="AB58" i="44"/>
  <c r="AD58" i="44" s="1"/>
  <c r="AF58" i="44"/>
  <c r="AB57" i="44"/>
  <c r="AD57" i="44" s="1"/>
  <c r="AF57" i="44"/>
  <c r="AB59" i="44"/>
  <c r="AD59" i="44" s="1"/>
  <c r="AF59" i="44"/>
  <c r="AB32" i="44"/>
  <c r="AD32" i="44" s="1"/>
  <c r="AF32" i="44"/>
  <c r="AB47" i="44"/>
  <c r="AD47" i="44" s="1"/>
  <c r="AF47" i="44"/>
  <c r="AB52" i="44"/>
  <c r="AD52" i="44" s="1"/>
  <c r="AF52" i="44"/>
  <c r="Y36" i="56"/>
  <c r="Z36" i="56" s="1"/>
  <c r="AB36" i="56" s="1"/>
  <c r="Y28" i="56"/>
  <c r="Z28" i="56" s="1"/>
  <c r="AB28" i="56" s="1"/>
  <c r="AC28" i="56" s="1"/>
  <c r="AG86" i="56"/>
  <c r="Y58" i="56"/>
  <c r="Z58" i="56" s="1"/>
  <c r="AB58" i="56" s="1"/>
  <c r="AG58" i="56" s="1"/>
  <c r="AG47" i="56"/>
  <c r="AC47" i="56"/>
  <c r="M122" i="46"/>
  <c r="M124" i="46" s="1"/>
  <c r="O50" i="7" s="1"/>
  <c r="Y91" i="56"/>
  <c r="Z91" i="56" s="1"/>
  <c r="AB91" i="56" s="1"/>
  <c r="AG91" i="56" s="1"/>
  <c r="Y56" i="56"/>
  <c r="Z56" i="56" s="1"/>
  <c r="AB56" i="56" s="1"/>
  <c r="J44" i="7"/>
  <c r="K43" i="7"/>
  <c r="L43" i="7" s="1"/>
  <c r="O78" i="44"/>
  <c r="Q7" i="44"/>
  <c r="AB36" i="44"/>
  <c r="AD36" i="44" s="1"/>
  <c r="AB44" i="44"/>
  <c r="AD44" i="44" s="1"/>
  <c r="AB48" i="44"/>
  <c r="AD48" i="44" s="1"/>
  <c r="AB9" i="44"/>
  <c r="AD9" i="44" s="1"/>
  <c r="AB40" i="44"/>
  <c r="AD40" i="44" s="1"/>
  <c r="AB53" i="44"/>
  <c r="AD53" i="44" s="1"/>
  <c r="AB13" i="44"/>
  <c r="AD13" i="44" s="1"/>
  <c r="AB16" i="44"/>
  <c r="AD16" i="44" s="1"/>
  <c r="AB23" i="44"/>
  <c r="AD23" i="44" s="1"/>
  <c r="AB62" i="44"/>
  <c r="AD62" i="44" s="1"/>
  <c r="AB18" i="44"/>
  <c r="AD18" i="44" s="1"/>
  <c r="AB73" i="44"/>
  <c r="AD73" i="44" s="1"/>
  <c r="P77" i="44"/>
  <c r="Q77" i="44" s="1"/>
  <c r="AB77" i="44" s="1"/>
  <c r="AD77" i="44" s="1"/>
  <c r="AG77" i="44" s="1"/>
  <c r="P76" i="44"/>
  <c r="Q76" i="44" s="1"/>
  <c r="AB76" i="44" s="1"/>
  <c r="AD76" i="44" s="1"/>
  <c r="AG76" i="44" s="1"/>
  <c r="Q116" i="46"/>
  <c r="N116" i="46"/>
  <c r="O116" i="46" s="1"/>
  <c r="P116" i="46" s="1"/>
  <c r="R116" i="46" s="1"/>
  <c r="Q121" i="46"/>
  <c r="N121" i="46"/>
  <c r="O121" i="46" s="1"/>
  <c r="P121" i="46" s="1"/>
  <c r="R121" i="46" s="1"/>
  <c r="Q114" i="46"/>
  <c r="N114" i="46"/>
  <c r="O114" i="46" s="1"/>
  <c r="P114" i="46" s="1"/>
  <c r="R114" i="46" s="1"/>
  <c r="Q115" i="46"/>
  <c r="N115" i="46"/>
  <c r="O115" i="46" s="1"/>
  <c r="P115" i="46" s="1"/>
  <c r="R115" i="46" s="1"/>
  <c r="Q118" i="46"/>
  <c r="N118" i="46"/>
  <c r="O118" i="46" s="1"/>
  <c r="P118" i="46" s="1"/>
  <c r="R118" i="46" s="1"/>
  <c r="Q119" i="46"/>
  <c r="N119" i="46"/>
  <c r="O119" i="46" s="1"/>
  <c r="P119" i="46" s="1"/>
  <c r="R119" i="46" s="1"/>
  <c r="Q117" i="46"/>
  <c r="N117" i="46"/>
  <c r="O117" i="46" s="1"/>
  <c r="P117" i="46" s="1"/>
  <c r="R117" i="46" s="1"/>
  <c r="Q120" i="46"/>
  <c r="N120" i="46"/>
  <c r="O120" i="46" s="1"/>
  <c r="P120" i="46" s="1"/>
  <c r="R120" i="46" s="1"/>
  <c r="Y52" i="56"/>
  <c r="Z52" i="56" s="1"/>
  <c r="AB52" i="56" s="1"/>
  <c r="AG52" i="56" s="1"/>
  <c r="Y40" i="56"/>
  <c r="Z40" i="56" s="1"/>
  <c r="AB40" i="56" s="1"/>
  <c r="AG40" i="56" s="1"/>
  <c r="Y42" i="56"/>
  <c r="Z42" i="56" s="1"/>
  <c r="AB42" i="56" s="1"/>
  <c r="AC42" i="56" s="1"/>
  <c r="AG55" i="56"/>
  <c r="AC55" i="56"/>
  <c r="Y48" i="56"/>
  <c r="Z48" i="56" s="1"/>
  <c r="AB48" i="56" s="1"/>
  <c r="AG48" i="56" s="1"/>
  <c r="Q5" i="60"/>
  <c r="AC93" i="56"/>
  <c r="AB15" i="44"/>
  <c r="AD15" i="44" s="1"/>
  <c r="AG15" i="44" s="1"/>
  <c r="Y50" i="56"/>
  <c r="Z50" i="56" s="1"/>
  <c r="AB50" i="56" s="1"/>
  <c r="AC50" i="56" s="1"/>
  <c r="Y38" i="56"/>
  <c r="Z38" i="56" s="1"/>
  <c r="AB38" i="56" s="1"/>
  <c r="AG38" i="56" s="1"/>
  <c r="S15" i="60"/>
  <c r="R15" i="60"/>
  <c r="S90" i="60"/>
  <c r="R90" i="60"/>
  <c r="Y90" i="60" s="1"/>
  <c r="Z90" i="60" s="1"/>
  <c r="AB90" i="60" s="1"/>
  <c r="S85" i="60"/>
  <c r="R85" i="60"/>
  <c r="S116" i="60"/>
  <c r="R116" i="60"/>
  <c r="S107" i="60"/>
  <c r="R107" i="60"/>
  <c r="S37" i="60"/>
  <c r="R37" i="60"/>
  <c r="S42" i="60"/>
  <c r="R42" i="60"/>
  <c r="S55" i="60"/>
  <c r="R55" i="60"/>
  <c r="AC43" i="56"/>
  <c r="AG43" i="56"/>
  <c r="S46" i="60"/>
  <c r="R46" i="60"/>
  <c r="S81" i="60"/>
  <c r="R81" i="60"/>
  <c r="S79" i="60"/>
  <c r="Y79" i="60" s="1"/>
  <c r="Z79" i="60" s="1"/>
  <c r="AB79" i="60" s="1"/>
  <c r="R79" i="60"/>
  <c r="S92" i="60"/>
  <c r="R92" i="60"/>
  <c r="S117" i="60"/>
  <c r="R117" i="60"/>
  <c r="S17" i="60"/>
  <c r="Y17" i="60" s="1"/>
  <c r="Z17" i="60" s="1"/>
  <c r="AB17" i="60" s="1"/>
  <c r="R17" i="60"/>
  <c r="S75" i="60"/>
  <c r="R75" i="60"/>
  <c r="S35" i="60"/>
  <c r="R35" i="60"/>
  <c r="S21" i="60"/>
  <c r="R21" i="60"/>
  <c r="S26" i="60"/>
  <c r="R26" i="60"/>
  <c r="S24" i="60"/>
  <c r="R24" i="60"/>
  <c r="S29" i="60"/>
  <c r="R29" i="60"/>
  <c r="R53" i="60"/>
  <c r="S53" i="60"/>
  <c r="S72" i="60"/>
  <c r="R72" i="60"/>
  <c r="S14" i="60"/>
  <c r="Y14" i="60" s="1"/>
  <c r="Z14" i="60" s="1"/>
  <c r="AB14" i="60" s="1"/>
  <c r="R14" i="60"/>
  <c r="AC53" i="56"/>
  <c r="AG53" i="56"/>
  <c r="S100" i="60"/>
  <c r="R100" i="60"/>
  <c r="S84" i="60"/>
  <c r="R84" i="60"/>
  <c r="S82" i="60"/>
  <c r="R82" i="60"/>
  <c r="S58" i="60"/>
  <c r="R58" i="60"/>
  <c r="S119" i="60"/>
  <c r="R119" i="60"/>
  <c r="S87" i="60"/>
  <c r="R87" i="60"/>
  <c r="S20" i="60"/>
  <c r="R20" i="60"/>
  <c r="S108" i="60"/>
  <c r="Y108" i="60" s="1"/>
  <c r="Z108" i="60" s="1"/>
  <c r="AB108" i="60" s="1"/>
  <c r="R108" i="60"/>
  <c r="S41" i="60"/>
  <c r="R41" i="60"/>
  <c r="S69" i="60"/>
  <c r="R69" i="60"/>
  <c r="S66" i="60"/>
  <c r="R66" i="60"/>
  <c r="S120" i="60"/>
  <c r="R120" i="60"/>
  <c r="AG51" i="56"/>
  <c r="Y44" i="56"/>
  <c r="Z44" i="56" s="1"/>
  <c r="AB44" i="56" s="1"/>
  <c r="AC44" i="56" s="1"/>
  <c r="Y90" i="56"/>
  <c r="Z90" i="56" s="1"/>
  <c r="AB90" i="56" s="1"/>
  <c r="AG90" i="56" s="1"/>
  <c r="R51" i="60"/>
  <c r="S51" i="60"/>
  <c r="Y51" i="60" s="1"/>
  <c r="Z51" i="60" s="1"/>
  <c r="AB51" i="60" s="1"/>
  <c r="S63" i="60"/>
  <c r="R63" i="60"/>
  <c r="S104" i="60"/>
  <c r="R104" i="60"/>
  <c r="S39" i="60"/>
  <c r="R39" i="60"/>
  <c r="S105" i="60"/>
  <c r="R105" i="60"/>
  <c r="S27" i="60"/>
  <c r="R27" i="60"/>
  <c r="R86" i="60"/>
  <c r="S86" i="60"/>
  <c r="Y86" i="60" s="1"/>
  <c r="Z86" i="60" s="1"/>
  <c r="AB86" i="60" s="1"/>
  <c r="R110" i="60"/>
  <c r="S110" i="60"/>
  <c r="R98" i="60"/>
  <c r="S98" i="60"/>
  <c r="S38" i="60"/>
  <c r="R38" i="60"/>
  <c r="R77" i="60"/>
  <c r="S77" i="60"/>
  <c r="S28" i="60"/>
  <c r="R28" i="60"/>
  <c r="S56" i="60"/>
  <c r="R56" i="60"/>
  <c r="R71" i="60"/>
  <c r="S71" i="60"/>
  <c r="S111" i="60"/>
  <c r="R111" i="60"/>
  <c r="S118" i="60"/>
  <c r="R118" i="60"/>
  <c r="S33" i="60"/>
  <c r="R33" i="60"/>
  <c r="S30" i="60"/>
  <c r="R30" i="60"/>
  <c r="S115" i="60"/>
  <c r="R115" i="60"/>
  <c r="S88" i="60"/>
  <c r="R88" i="60"/>
  <c r="R89" i="60"/>
  <c r="S89" i="60"/>
  <c r="S101" i="60"/>
  <c r="R101" i="60"/>
  <c r="S59" i="60"/>
  <c r="R59" i="60"/>
  <c r="S40" i="60"/>
  <c r="R40" i="60"/>
  <c r="S44" i="60"/>
  <c r="R44" i="60"/>
  <c r="S22" i="60"/>
  <c r="R22" i="60"/>
  <c r="S91" i="60"/>
  <c r="R91" i="60"/>
  <c r="R95" i="60"/>
  <c r="S95" i="60"/>
  <c r="Y54" i="56"/>
  <c r="Z54" i="56" s="1"/>
  <c r="AB54" i="56" s="1"/>
  <c r="AC54" i="56" s="1"/>
  <c r="R93" i="60"/>
  <c r="S93" i="60"/>
  <c r="S106" i="60"/>
  <c r="R106" i="60"/>
  <c r="R99" i="60"/>
  <c r="S99" i="60"/>
  <c r="R61" i="60"/>
  <c r="S61" i="60"/>
  <c r="S36" i="60"/>
  <c r="R36" i="60"/>
  <c r="R54" i="60"/>
  <c r="S54" i="60"/>
  <c r="S97" i="60"/>
  <c r="R97" i="60"/>
  <c r="R68" i="60"/>
  <c r="S68" i="60"/>
  <c r="S103" i="60"/>
  <c r="R103" i="60"/>
  <c r="S64" i="60"/>
  <c r="R64" i="60"/>
  <c r="Y39" i="56"/>
  <c r="Z39" i="56" s="1"/>
  <c r="AB39" i="56" s="1"/>
  <c r="AC39" i="56" s="1"/>
  <c r="Y46" i="56"/>
  <c r="Z46" i="56" s="1"/>
  <c r="AB46" i="56" s="1"/>
  <c r="AC46" i="56" s="1"/>
  <c r="S52" i="60"/>
  <c r="R52" i="60"/>
  <c r="R74" i="60"/>
  <c r="S74" i="60"/>
  <c r="S34" i="60"/>
  <c r="R34" i="60"/>
  <c r="S45" i="60"/>
  <c r="R45" i="60"/>
  <c r="N122" i="60"/>
  <c r="S60" i="60"/>
  <c r="R60" i="60"/>
  <c r="S19" i="60"/>
  <c r="R19" i="60"/>
  <c r="R65" i="60"/>
  <c r="S65" i="60"/>
  <c r="S47" i="60"/>
  <c r="R47" i="60"/>
  <c r="R62" i="60"/>
  <c r="S62" i="60"/>
  <c r="S121" i="60"/>
  <c r="R121" i="60"/>
  <c r="S112" i="60"/>
  <c r="R112" i="60"/>
  <c r="S18" i="60"/>
  <c r="R18" i="60"/>
  <c r="S70" i="60"/>
  <c r="R70" i="60"/>
  <c r="S13" i="60"/>
  <c r="R13" i="60"/>
  <c r="S73" i="60"/>
  <c r="R73" i="60"/>
  <c r="Y73" i="60" s="1"/>
  <c r="Z73" i="60" s="1"/>
  <c r="AB73" i="60" s="1"/>
  <c r="S113" i="60"/>
  <c r="R113" i="60"/>
  <c r="S50" i="60"/>
  <c r="R50" i="60"/>
  <c r="S49" i="60"/>
  <c r="R49" i="60"/>
  <c r="Q122" i="60"/>
  <c r="Q126" i="60" s="1"/>
  <c r="S25" i="60"/>
  <c r="R25" i="60"/>
  <c r="Y42" i="60"/>
  <c r="Z42" i="60" s="1"/>
  <c r="AB42" i="60" s="1"/>
  <c r="S16" i="60"/>
  <c r="R16" i="60"/>
  <c r="R48" i="60"/>
  <c r="S48" i="60"/>
  <c r="O12" i="60"/>
  <c r="S67" i="60"/>
  <c r="R67" i="60"/>
  <c r="S43" i="60"/>
  <c r="R43" i="60"/>
  <c r="R96" i="60"/>
  <c r="S96" i="60"/>
  <c r="S94" i="60"/>
  <c r="R94" i="60"/>
  <c r="R83" i="60"/>
  <c r="S83" i="60"/>
  <c r="S78" i="60"/>
  <c r="R78" i="60"/>
  <c r="R80" i="60"/>
  <c r="S80" i="60"/>
  <c r="S31" i="60"/>
  <c r="R31" i="60"/>
  <c r="S109" i="60"/>
  <c r="R109" i="60"/>
  <c r="S76" i="60"/>
  <c r="R76" i="60"/>
  <c r="S32" i="60"/>
  <c r="R32" i="60"/>
  <c r="R57" i="60"/>
  <c r="S57" i="60"/>
  <c r="S23" i="60"/>
  <c r="R23" i="60"/>
  <c r="Y20" i="60"/>
  <c r="Z20" i="60" s="1"/>
  <c r="AB20" i="60" s="1"/>
  <c r="S114" i="60"/>
  <c r="R114" i="60"/>
  <c r="S102" i="60"/>
  <c r="R102" i="60"/>
  <c r="Y111" i="56"/>
  <c r="Z111" i="56" s="1"/>
  <c r="AB111" i="56" s="1"/>
  <c r="AC111" i="56" s="1"/>
  <c r="AC89" i="56"/>
  <c r="AG59" i="56"/>
  <c r="Y79" i="56"/>
  <c r="Z79" i="56" s="1"/>
  <c r="AB79" i="56" s="1"/>
  <c r="AG79" i="56" s="1"/>
  <c r="Y70" i="56"/>
  <c r="Z70" i="56" s="1"/>
  <c r="AB70" i="56" s="1"/>
  <c r="AC70" i="56" s="1"/>
  <c r="Y77" i="56"/>
  <c r="Z77" i="56" s="1"/>
  <c r="AB77" i="56" s="1"/>
  <c r="AG77" i="56" s="1"/>
  <c r="Y32" i="56"/>
  <c r="Z32" i="56" s="1"/>
  <c r="AB32" i="56" s="1"/>
  <c r="AC32" i="56" s="1"/>
  <c r="Y20" i="56"/>
  <c r="Z20" i="56" s="1"/>
  <c r="AB20" i="56" s="1"/>
  <c r="AC20" i="56" s="1"/>
  <c r="Y37" i="56"/>
  <c r="Z37" i="56" s="1"/>
  <c r="AB37" i="56" s="1"/>
  <c r="AC37" i="56" s="1"/>
  <c r="Y76" i="56"/>
  <c r="Z76" i="56" s="1"/>
  <c r="AB76" i="56" s="1"/>
  <c r="AG76" i="56" s="1"/>
  <c r="Y29" i="56"/>
  <c r="Z29" i="56" s="1"/>
  <c r="AB29" i="56" s="1"/>
  <c r="AC29" i="56" s="1"/>
  <c r="AC92" i="56"/>
  <c r="Y61" i="56"/>
  <c r="Z61" i="56" s="1"/>
  <c r="AB61" i="56" s="1"/>
  <c r="AC61" i="56" s="1"/>
  <c r="Y35" i="56"/>
  <c r="Z35" i="56" s="1"/>
  <c r="AB35" i="56" s="1"/>
  <c r="AG35" i="56" s="1"/>
  <c r="Y34" i="56"/>
  <c r="Z34" i="56" s="1"/>
  <c r="AB34" i="56" s="1"/>
  <c r="AC34" i="56" s="1"/>
  <c r="Y80" i="56"/>
  <c r="Z80" i="56" s="1"/>
  <c r="AB80" i="56" s="1"/>
  <c r="AC80" i="56" s="1"/>
  <c r="Y107" i="56"/>
  <c r="Z107" i="56" s="1"/>
  <c r="AB107" i="56" s="1"/>
  <c r="AC107" i="56" s="1"/>
  <c r="Y60" i="56"/>
  <c r="Z60" i="56" s="1"/>
  <c r="AB60" i="56" s="1"/>
  <c r="AC60" i="56" s="1"/>
  <c r="Y100" i="56"/>
  <c r="Z100" i="56" s="1"/>
  <c r="AB100" i="56" s="1"/>
  <c r="AC100" i="56" s="1"/>
  <c r="Y115" i="56"/>
  <c r="Z115" i="56" s="1"/>
  <c r="AB115" i="56" s="1"/>
  <c r="Y83" i="56"/>
  <c r="Z83" i="56" s="1"/>
  <c r="AB83" i="56" s="1"/>
  <c r="AC83" i="56" s="1"/>
  <c r="Y41" i="56"/>
  <c r="Z41" i="56" s="1"/>
  <c r="AB41" i="56" s="1"/>
  <c r="AG41" i="56" s="1"/>
  <c r="Y101" i="56"/>
  <c r="Z101" i="56" s="1"/>
  <c r="AB101" i="56" s="1"/>
  <c r="AC101" i="56" s="1"/>
  <c r="AC85" i="56"/>
  <c r="Y33" i="56"/>
  <c r="Z33" i="56" s="1"/>
  <c r="AB33" i="56" s="1"/>
  <c r="AC33" i="56" s="1"/>
  <c r="Y22" i="56"/>
  <c r="Z22" i="56" s="1"/>
  <c r="AB22" i="56" s="1"/>
  <c r="AG22" i="56" s="1"/>
  <c r="Y31" i="56"/>
  <c r="Z31" i="56" s="1"/>
  <c r="AB31" i="56" s="1"/>
  <c r="AG31" i="56" s="1"/>
  <c r="Y13" i="56"/>
  <c r="Z13" i="56" s="1"/>
  <c r="AB13" i="56" s="1"/>
  <c r="AC13" i="56" s="1"/>
  <c r="Y108" i="56"/>
  <c r="Z108" i="56" s="1"/>
  <c r="AB108" i="56" s="1"/>
  <c r="AC108" i="56" s="1"/>
  <c r="Y14" i="56"/>
  <c r="Z14" i="56" s="1"/>
  <c r="AB14" i="56" s="1"/>
  <c r="AC14" i="56" s="1"/>
  <c r="Y25" i="56"/>
  <c r="Z25" i="56" s="1"/>
  <c r="AB25" i="56" s="1"/>
  <c r="AC25" i="56" s="1"/>
  <c r="Y82" i="56"/>
  <c r="Z82" i="56" s="1"/>
  <c r="AB82" i="56" s="1"/>
  <c r="AG82" i="56" s="1"/>
  <c r="Y114" i="56"/>
  <c r="Z114" i="56" s="1"/>
  <c r="AB114" i="56" s="1"/>
  <c r="Y24" i="56"/>
  <c r="Z24" i="56" s="1"/>
  <c r="AB24" i="56" s="1"/>
  <c r="AG24" i="56" s="1"/>
  <c r="Y66" i="56"/>
  <c r="Z66" i="56" s="1"/>
  <c r="AB66" i="56" s="1"/>
  <c r="AG66" i="56" s="1"/>
  <c r="Y104" i="56"/>
  <c r="Z104" i="56" s="1"/>
  <c r="AB104" i="56" s="1"/>
  <c r="Y96" i="56"/>
  <c r="Z96" i="56" s="1"/>
  <c r="AB96" i="56" s="1"/>
  <c r="AC96" i="56" s="1"/>
  <c r="Y97" i="56"/>
  <c r="Z97" i="56" s="1"/>
  <c r="AB97" i="56" s="1"/>
  <c r="AC97" i="56" s="1"/>
  <c r="AC38" i="56"/>
  <c r="AC56" i="56"/>
  <c r="AG56" i="56"/>
  <c r="Y75" i="56"/>
  <c r="Z75" i="56" s="1"/>
  <c r="AB75" i="56" s="1"/>
  <c r="AG87" i="56"/>
  <c r="AC87" i="56"/>
  <c r="Y78" i="56"/>
  <c r="Z78" i="56" s="1"/>
  <c r="AB78" i="56" s="1"/>
  <c r="AG16" i="56"/>
  <c r="AC16" i="56"/>
  <c r="Y19" i="56"/>
  <c r="Z19" i="56" s="1"/>
  <c r="AB19" i="56" s="1"/>
  <c r="AC49" i="56"/>
  <c r="AG49" i="56"/>
  <c r="Y72" i="56"/>
  <c r="Z72" i="56" s="1"/>
  <c r="AB72" i="56" s="1"/>
  <c r="Y30" i="56"/>
  <c r="Z30" i="56" s="1"/>
  <c r="AB30" i="56" s="1"/>
  <c r="AG42" i="56"/>
  <c r="Y73" i="56"/>
  <c r="Z73" i="56" s="1"/>
  <c r="AB73" i="56" s="1"/>
  <c r="Y18" i="56"/>
  <c r="Z18" i="56" s="1"/>
  <c r="AB18" i="56" s="1"/>
  <c r="Y68" i="56"/>
  <c r="Z68" i="56" s="1"/>
  <c r="AB68" i="56" s="1"/>
  <c r="Y105" i="56"/>
  <c r="Z105" i="56" s="1"/>
  <c r="AB105" i="56" s="1"/>
  <c r="Y62" i="56"/>
  <c r="Z62" i="56" s="1"/>
  <c r="AB62" i="56" s="1"/>
  <c r="AG15" i="56"/>
  <c r="AC15" i="56"/>
  <c r="Y67" i="56"/>
  <c r="Z67" i="56" s="1"/>
  <c r="AB67" i="56" s="1"/>
  <c r="Y21" i="56"/>
  <c r="Z21" i="56" s="1"/>
  <c r="AB21" i="56" s="1"/>
  <c r="AC57" i="56"/>
  <c r="AG57" i="56"/>
  <c r="AC45" i="56"/>
  <c r="AG45" i="56"/>
  <c r="AC84" i="56"/>
  <c r="AG84" i="56"/>
  <c r="AC36" i="56"/>
  <c r="AG36" i="56"/>
  <c r="Y26" i="56"/>
  <c r="Z26" i="56" s="1"/>
  <c r="AB26" i="56" s="1"/>
  <c r="Y71" i="56"/>
  <c r="Z71" i="56" s="1"/>
  <c r="AB71" i="56" s="1"/>
  <c r="Y69" i="56"/>
  <c r="Z69" i="56" s="1"/>
  <c r="AB69" i="56" s="1"/>
  <c r="Y27" i="56"/>
  <c r="Z27" i="56" s="1"/>
  <c r="AB27" i="56" s="1"/>
  <c r="AG17" i="56"/>
  <c r="AC17" i="56"/>
  <c r="Y23" i="56"/>
  <c r="Z23" i="56" s="1"/>
  <c r="AB23" i="56" s="1"/>
  <c r="Y81" i="56"/>
  <c r="Z81" i="56" s="1"/>
  <c r="AB81" i="56" s="1"/>
  <c r="Y74" i="56"/>
  <c r="Z74" i="56" s="1"/>
  <c r="AB74" i="56" s="1"/>
  <c r="Y64" i="56"/>
  <c r="Z64" i="56" s="1"/>
  <c r="AB64" i="56" s="1"/>
  <c r="Y65" i="56"/>
  <c r="Z65" i="56" s="1"/>
  <c r="AB65" i="56" s="1"/>
  <c r="Y63" i="56"/>
  <c r="Z63" i="56" s="1"/>
  <c r="AB63" i="56" s="1"/>
  <c r="P116" i="56"/>
  <c r="M119" i="56" s="1"/>
  <c r="S12" i="56"/>
  <c r="S116" i="56" s="1"/>
  <c r="S120" i="56" s="1"/>
  <c r="R12" i="56"/>
  <c r="AB46" i="44"/>
  <c r="AD46" i="44" s="1"/>
  <c r="AB19" i="44"/>
  <c r="AD19" i="44" s="1"/>
  <c r="AG19" i="44" s="1"/>
  <c r="AB14" i="44"/>
  <c r="AD14" i="44" s="1"/>
  <c r="AG14" i="44" s="1"/>
  <c r="AB17" i="44"/>
  <c r="AD17" i="44" s="1"/>
  <c r="AG17" i="44" s="1"/>
  <c r="AB33" i="44"/>
  <c r="AD33" i="44" s="1"/>
  <c r="AG33" i="44" s="1"/>
  <c r="AB25" i="44"/>
  <c r="AD25" i="44" s="1"/>
  <c r="AG25" i="44" s="1"/>
  <c r="AB41" i="44"/>
  <c r="AD41" i="44" s="1"/>
  <c r="AG41" i="44" s="1"/>
  <c r="AG64" i="44"/>
  <c r="AB30" i="44"/>
  <c r="AD30" i="44" s="1"/>
  <c r="AB49" i="44"/>
  <c r="AD49" i="44" s="1"/>
  <c r="AB37" i="44"/>
  <c r="AD37" i="44" s="1"/>
  <c r="AB54" i="44"/>
  <c r="AD54" i="44" s="1"/>
  <c r="AB45" i="44"/>
  <c r="AD45" i="44" s="1"/>
  <c r="AB24" i="44"/>
  <c r="AD24" i="44" s="1"/>
  <c r="AB10" i="44"/>
  <c r="AD10" i="44" s="1"/>
  <c r="AB31" i="44"/>
  <c r="AD31" i="44" s="1"/>
  <c r="AG34" i="44"/>
  <c r="AC48" i="7"/>
  <c r="AC49" i="7"/>
  <c r="AC45" i="7"/>
  <c r="AC46" i="7" s="1"/>
  <c r="AD48" i="7"/>
  <c r="K8" i="7"/>
  <c r="L8" i="7" s="1"/>
  <c r="K12" i="7"/>
  <c r="L12" i="7" s="1"/>
  <c r="K16" i="7"/>
  <c r="L16" i="7" s="1"/>
  <c r="K20" i="7"/>
  <c r="L20" i="7" s="1"/>
  <c r="K24" i="7"/>
  <c r="L24" i="7" s="1"/>
  <c r="K28" i="7"/>
  <c r="L28" i="7" s="1"/>
  <c r="K32" i="7"/>
  <c r="L32" i="7" s="1"/>
  <c r="K36" i="7"/>
  <c r="L36" i="7" s="1"/>
  <c r="K40" i="7"/>
  <c r="L40" i="7" s="1"/>
  <c r="K9" i="7"/>
  <c r="L9" i="7" s="1"/>
  <c r="K13" i="7"/>
  <c r="L13" i="7" s="1"/>
  <c r="K17" i="7"/>
  <c r="L17" i="7" s="1"/>
  <c r="K21" i="7"/>
  <c r="L21" i="7" s="1"/>
  <c r="K25" i="7"/>
  <c r="L25" i="7" s="1"/>
  <c r="K29" i="7"/>
  <c r="L29" i="7" s="1"/>
  <c r="K33" i="7"/>
  <c r="L33" i="7" s="1"/>
  <c r="K37" i="7"/>
  <c r="L37" i="7" s="1"/>
  <c r="K41" i="7"/>
  <c r="L41" i="7" s="1"/>
  <c r="K6" i="7"/>
  <c r="K10" i="7"/>
  <c r="L10" i="7" s="1"/>
  <c r="K14" i="7"/>
  <c r="L14" i="7" s="1"/>
  <c r="K18" i="7"/>
  <c r="L18" i="7" s="1"/>
  <c r="K22" i="7"/>
  <c r="L22" i="7" s="1"/>
  <c r="K26" i="7"/>
  <c r="L26" i="7" s="1"/>
  <c r="K30" i="7"/>
  <c r="L30" i="7" s="1"/>
  <c r="K34" i="7"/>
  <c r="L34" i="7" s="1"/>
  <c r="K38" i="7"/>
  <c r="L38" i="7" s="1"/>
  <c r="K7" i="7"/>
  <c r="L7" i="7" s="1"/>
  <c r="K11" i="7"/>
  <c r="L11" i="7" s="1"/>
  <c r="K15" i="7"/>
  <c r="L15" i="7" s="1"/>
  <c r="K19" i="7"/>
  <c r="L19" i="7" s="1"/>
  <c r="K23" i="7"/>
  <c r="L23" i="7" s="1"/>
  <c r="K27" i="7"/>
  <c r="L27" i="7" s="1"/>
  <c r="K31" i="7"/>
  <c r="L31" i="7" s="1"/>
  <c r="K35" i="7"/>
  <c r="L35" i="7" s="1"/>
  <c r="K39" i="7"/>
  <c r="L39" i="7" s="1"/>
  <c r="N17" i="46"/>
  <c r="O17" i="46" s="1"/>
  <c r="P17" i="46" s="1"/>
  <c r="R17" i="46" s="1"/>
  <c r="Q17" i="46"/>
  <c r="N25" i="46"/>
  <c r="O25" i="46" s="1"/>
  <c r="P25" i="46" s="1"/>
  <c r="R25" i="46" s="1"/>
  <c r="Q25" i="46"/>
  <c r="N37" i="46"/>
  <c r="O37" i="46" s="1"/>
  <c r="P37" i="46" s="1"/>
  <c r="R37" i="46" s="1"/>
  <c r="Q37" i="46"/>
  <c r="N45" i="46"/>
  <c r="O45" i="46" s="1"/>
  <c r="P45" i="46" s="1"/>
  <c r="R45" i="46" s="1"/>
  <c r="Q45" i="46"/>
  <c r="Q49" i="46"/>
  <c r="N49" i="46"/>
  <c r="O49" i="46" s="1"/>
  <c r="P49" i="46" s="1"/>
  <c r="R49" i="46" s="1"/>
  <c r="N57" i="46"/>
  <c r="O57" i="46" s="1"/>
  <c r="P57" i="46" s="1"/>
  <c r="R57" i="46" s="1"/>
  <c r="Q57" i="46"/>
  <c r="N77" i="46"/>
  <c r="O77" i="46" s="1"/>
  <c r="P77" i="46" s="1"/>
  <c r="R77" i="46" s="1"/>
  <c r="Q77" i="46"/>
  <c r="N89" i="46"/>
  <c r="O89" i="46" s="1"/>
  <c r="P89" i="46" s="1"/>
  <c r="R89" i="46" s="1"/>
  <c r="Q89" i="46"/>
  <c r="N92" i="46"/>
  <c r="O92" i="46" s="1"/>
  <c r="P92" i="46" s="1"/>
  <c r="R92" i="46" s="1"/>
  <c r="Q92" i="46"/>
  <c r="N96" i="46"/>
  <c r="O96" i="46" s="1"/>
  <c r="P96" i="46" s="1"/>
  <c r="R96" i="46" s="1"/>
  <c r="Q96" i="46"/>
  <c r="N111" i="46"/>
  <c r="O111" i="46" s="1"/>
  <c r="P111" i="46" s="1"/>
  <c r="R111" i="46" s="1"/>
  <c r="Q111" i="46"/>
  <c r="N26" i="46"/>
  <c r="O26" i="46" s="1"/>
  <c r="P26" i="46" s="1"/>
  <c r="R26" i="46" s="1"/>
  <c r="Q26" i="46"/>
  <c r="N38" i="46"/>
  <c r="O38" i="46" s="1"/>
  <c r="P38" i="46" s="1"/>
  <c r="R38" i="46" s="1"/>
  <c r="Q38" i="46"/>
  <c r="N61" i="46"/>
  <c r="O61" i="46" s="1"/>
  <c r="P61" i="46" s="1"/>
  <c r="R61" i="46" s="1"/>
  <c r="Q61" i="46"/>
  <c r="N54" i="46"/>
  <c r="O54" i="46" s="1"/>
  <c r="P54" i="46" s="1"/>
  <c r="R54" i="46" s="1"/>
  <c r="Q54" i="46"/>
  <c r="Q74" i="46"/>
  <c r="N74" i="46"/>
  <c r="O74" i="46" s="1"/>
  <c r="P74" i="46" s="1"/>
  <c r="R74" i="46" s="1"/>
  <c r="N82" i="46"/>
  <c r="O82" i="46" s="1"/>
  <c r="P82" i="46" s="1"/>
  <c r="R82" i="46" s="1"/>
  <c r="Q82" i="46"/>
  <c r="N90" i="46"/>
  <c r="O90" i="46" s="1"/>
  <c r="P90" i="46" s="1"/>
  <c r="R90" i="46" s="1"/>
  <c r="Q90" i="46"/>
  <c r="N106" i="46"/>
  <c r="O106" i="46" s="1"/>
  <c r="P106" i="46" s="1"/>
  <c r="R106" i="46" s="1"/>
  <c r="Q106" i="46"/>
  <c r="N93" i="46"/>
  <c r="O93" i="46" s="1"/>
  <c r="P93" i="46" s="1"/>
  <c r="R93" i="46" s="1"/>
  <c r="Q93" i="46"/>
  <c r="N108" i="46"/>
  <c r="O108" i="46" s="1"/>
  <c r="P108" i="46" s="1"/>
  <c r="R108" i="46" s="1"/>
  <c r="Q108" i="46"/>
  <c r="N100" i="46"/>
  <c r="O100" i="46" s="1"/>
  <c r="P100" i="46" s="1"/>
  <c r="R100" i="46" s="1"/>
  <c r="Q100" i="46"/>
  <c r="Q95" i="46"/>
  <c r="N95" i="46"/>
  <c r="O95" i="46" s="1"/>
  <c r="P95" i="46" s="1"/>
  <c r="R95" i="46" s="1"/>
  <c r="Q110" i="46"/>
  <c r="N110" i="46"/>
  <c r="O110" i="46" s="1"/>
  <c r="P110" i="46" s="1"/>
  <c r="R110" i="46" s="1"/>
  <c r="N14" i="46"/>
  <c r="O14" i="46" s="1"/>
  <c r="P14" i="46" s="1"/>
  <c r="R14" i="46" s="1"/>
  <c r="Q14" i="46"/>
  <c r="N22" i="46"/>
  <c r="O22" i="46" s="1"/>
  <c r="P22" i="46" s="1"/>
  <c r="R22" i="46" s="1"/>
  <c r="Q22" i="46"/>
  <c r="N34" i="46"/>
  <c r="O34" i="46" s="1"/>
  <c r="P34" i="46" s="1"/>
  <c r="R34" i="46" s="1"/>
  <c r="Q34" i="46"/>
  <c r="N46" i="46"/>
  <c r="O46" i="46" s="1"/>
  <c r="P46" i="46" s="1"/>
  <c r="R46" i="46" s="1"/>
  <c r="Q46" i="46"/>
  <c r="Q50" i="46"/>
  <c r="N50" i="46"/>
  <c r="O50" i="46" s="1"/>
  <c r="P50" i="46" s="1"/>
  <c r="R50" i="46" s="1"/>
  <c r="Q70" i="46"/>
  <c r="N70" i="46"/>
  <c r="O70" i="46" s="1"/>
  <c r="P70" i="46" s="1"/>
  <c r="R70" i="46" s="1"/>
  <c r="N86" i="46"/>
  <c r="O86" i="46" s="1"/>
  <c r="P86" i="46" s="1"/>
  <c r="R86" i="46" s="1"/>
  <c r="Q86" i="46"/>
  <c r="N12" i="46"/>
  <c r="Q12" i="46"/>
  <c r="N15" i="46"/>
  <c r="O15" i="46" s="1"/>
  <c r="P15" i="46" s="1"/>
  <c r="R15" i="46" s="1"/>
  <c r="Q15" i="46"/>
  <c r="N19" i="46"/>
  <c r="O19" i="46" s="1"/>
  <c r="P19" i="46" s="1"/>
  <c r="R19" i="46" s="1"/>
  <c r="Q19" i="46"/>
  <c r="N23" i="46"/>
  <c r="O23" i="46" s="1"/>
  <c r="P23" i="46" s="1"/>
  <c r="R23" i="46" s="1"/>
  <c r="Q23" i="46"/>
  <c r="N27" i="46"/>
  <c r="O27" i="46" s="1"/>
  <c r="P27" i="46" s="1"/>
  <c r="R27" i="46" s="1"/>
  <c r="Q27" i="46"/>
  <c r="N31" i="46"/>
  <c r="O31" i="46" s="1"/>
  <c r="P31" i="46" s="1"/>
  <c r="R31" i="46" s="1"/>
  <c r="Q31" i="46"/>
  <c r="N35" i="46"/>
  <c r="O35" i="46" s="1"/>
  <c r="P35" i="46" s="1"/>
  <c r="R35" i="46" s="1"/>
  <c r="Q35" i="46"/>
  <c r="N39" i="46"/>
  <c r="O39" i="46" s="1"/>
  <c r="P39" i="46" s="1"/>
  <c r="R39" i="46" s="1"/>
  <c r="Q39" i="46"/>
  <c r="N43" i="46"/>
  <c r="O43" i="46" s="1"/>
  <c r="P43" i="46" s="1"/>
  <c r="R43" i="46" s="1"/>
  <c r="Q43" i="46"/>
  <c r="N47" i="46"/>
  <c r="O47" i="46" s="1"/>
  <c r="P47" i="46" s="1"/>
  <c r="R47" i="46" s="1"/>
  <c r="Q47" i="46"/>
  <c r="N62" i="46"/>
  <c r="O62" i="46" s="1"/>
  <c r="P62" i="46" s="1"/>
  <c r="R62" i="46" s="1"/>
  <c r="Q62" i="46"/>
  <c r="N66" i="46"/>
  <c r="O66" i="46" s="1"/>
  <c r="P66" i="46" s="1"/>
  <c r="R66" i="46" s="1"/>
  <c r="Q66" i="46"/>
  <c r="N51" i="46"/>
  <c r="O51" i="46" s="1"/>
  <c r="P51" i="46" s="1"/>
  <c r="R51" i="46" s="1"/>
  <c r="Q51" i="46"/>
  <c r="N55" i="46"/>
  <c r="O55" i="46" s="1"/>
  <c r="P55" i="46" s="1"/>
  <c r="R55" i="46" s="1"/>
  <c r="Q55" i="46"/>
  <c r="Q67" i="46"/>
  <c r="N67" i="46"/>
  <c r="O67" i="46" s="1"/>
  <c r="P67" i="46" s="1"/>
  <c r="R67" i="46" s="1"/>
  <c r="Q71" i="46"/>
  <c r="N71" i="46"/>
  <c r="O71" i="46" s="1"/>
  <c r="P71" i="46" s="1"/>
  <c r="R71" i="46" s="1"/>
  <c r="N75" i="46"/>
  <c r="O75" i="46" s="1"/>
  <c r="P75" i="46" s="1"/>
  <c r="R75" i="46" s="1"/>
  <c r="Q75" i="46"/>
  <c r="N79" i="46"/>
  <c r="O79" i="46" s="1"/>
  <c r="P79" i="46" s="1"/>
  <c r="R79" i="46" s="1"/>
  <c r="Q79" i="46"/>
  <c r="N83" i="46"/>
  <c r="O83" i="46" s="1"/>
  <c r="P83" i="46" s="1"/>
  <c r="R83" i="46" s="1"/>
  <c r="Q83" i="46"/>
  <c r="N88" i="46"/>
  <c r="O88" i="46" s="1"/>
  <c r="P88" i="46" s="1"/>
  <c r="R88" i="46" s="1"/>
  <c r="Q88" i="46"/>
  <c r="N94" i="46"/>
  <c r="O94" i="46" s="1"/>
  <c r="P94" i="46" s="1"/>
  <c r="R94" i="46" s="1"/>
  <c r="Q94" i="46"/>
  <c r="N109" i="46"/>
  <c r="O109" i="46" s="1"/>
  <c r="P109" i="46" s="1"/>
  <c r="R109" i="46" s="1"/>
  <c r="Q109" i="46"/>
  <c r="N97" i="46"/>
  <c r="O97" i="46" s="1"/>
  <c r="P97" i="46" s="1"/>
  <c r="R97" i="46" s="1"/>
  <c r="Q97" i="46"/>
  <c r="N112" i="46"/>
  <c r="O112" i="46" s="1"/>
  <c r="P112" i="46" s="1"/>
  <c r="R112" i="46" s="1"/>
  <c r="Q112" i="46"/>
  <c r="N104" i="46"/>
  <c r="O104" i="46" s="1"/>
  <c r="P104" i="46" s="1"/>
  <c r="R104" i="46" s="1"/>
  <c r="Q104" i="46"/>
  <c r="Q99" i="46"/>
  <c r="N99" i="46"/>
  <c r="O99" i="46" s="1"/>
  <c r="P99" i="46" s="1"/>
  <c r="R99" i="46" s="1"/>
  <c r="N21" i="46"/>
  <c r="O21" i="46" s="1"/>
  <c r="P21" i="46" s="1"/>
  <c r="R21" i="46" s="1"/>
  <c r="Q21" i="46"/>
  <c r="N29" i="46"/>
  <c r="O29" i="46" s="1"/>
  <c r="P29" i="46" s="1"/>
  <c r="R29" i="46" s="1"/>
  <c r="Q29" i="46"/>
  <c r="N33" i="46"/>
  <c r="O33" i="46" s="1"/>
  <c r="P33" i="46" s="1"/>
  <c r="R33" i="46" s="1"/>
  <c r="Q33" i="46"/>
  <c r="N41" i="46"/>
  <c r="O41" i="46" s="1"/>
  <c r="P41" i="46" s="1"/>
  <c r="R41" i="46" s="1"/>
  <c r="Q41" i="46"/>
  <c r="N60" i="46"/>
  <c r="O60" i="46" s="1"/>
  <c r="P60" i="46" s="1"/>
  <c r="R60" i="46" s="1"/>
  <c r="Q60" i="46"/>
  <c r="N64" i="46"/>
  <c r="O64" i="46" s="1"/>
  <c r="P64" i="46" s="1"/>
  <c r="R64" i="46" s="1"/>
  <c r="Q64" i="46"/>
  <c r="N53" i="46"/>
  <c r="O53" i="46" s="1"/>
  <c r="P53" i="46" s="1"/>
  <c r="R53" i="46" s="1"/>
  <c r="Q53" i="46"/>
  <c r="Q69" i="46"/>
  <c r="N69" i="46"/>
  <c r="O69" i="46" s="1"/>
  <c r="P69" i="46" s="1"/>
  <c r="R69" i="46" s="1"/>
  <c r="Q73" i="46"/>
  <c r="N73" i="46"/>
  <c r="O73" i="46" s="1"/>
  <c r="P73" i="46" s="1"/>
  <c r="R73" i="46" s="1"/>
  <c r="N81" i="46"/>
  <c r="O81" i="46" s="1"/>
  <c r="P81" i="46" s="1"/>
  <c r="R81" i="46" s="1"/>
  <c r="Q81" i="46"/>
  <c r="N85" i="46"/>
  <c r="O85" i="46" s="1"/>
  <c r="P85" i="46" s="1"/>
  <c r="R85" i="46" s="1"/>
  <c r="Q85" i="46"/>
  <c r="N102" i="46"/>
  <c r="O102" i="46" s="1"/>
  <c r="P102" i="46" s="1"/>
  <c r="R102" i="46" s="1"/>
  <c r="Q102" i="46"/>
  <c r="N105" i="46"/>
  <c r="O105" i="46" s="1"/>
  <c r="P105" i="46" s="1"/>
  <c r="R105" i="46" s="1"/>
  <c r="Q105" i="46"/>
  <c r="Q107" i="46"/>
  <c r="N107" i="46"/>
  <c r="O107" i="46" s="1"/>
  <c r="P107" i="46" s="1"/>
  <c r="R107" i="46" s="1"/>
  <c r="N18" i="46"/>
  <c r="O18" i="46" s="1"/>
  <c r="P18" i="46" s="1"/>
  <c r="R18" i="46" s="1"/>
  <c r="Q18" i="46"/>
  <c r="N30" i="46"/>
  <c r="O30" i="46" s="1"/>
  <c r="P30" i="46" s="1"/>
  <c r="R30" i="46" s="1"/>
  <c r="Q30" i="46"/>
  <c r="N42" i="46"/>
  <c r="O42" i="46" s="1"/>
  <c r="P42" i="46" s="1"/>
  <c r="R42" i="46" s="1"/>
  <c r="Q42" i="46"/>
  <c r="N65" i="46"/>
  <c r="O65" i="46" s="1"/>
  <c r="P65" i="46" s="1"/>
  <c r="R65" i="46" s="1"/>
  <c r="Q65" i="46"/>
  <c r="N58" i="46"/>
  <c r="O58" i="46" s="1"/>
  <c r="P58" i="46" s="1"/>
  <c r="R58" i="46" s="1"/>
  <c r="Q58" i="46"/>
  <c r="N78" i="46"/>
  <c r="O78" i="46" s="1"/>
  <c r="P78" i="46" s="1"/>
  <c r="R78" i="46" s="1"/>
  <c r="Q78" i="46"/>
  <c r="N13" i="46"/>
  <c r="O13" i="46" s="1"/>
  <c r="P13" i="46" s="1"/>
  <c r="R13" i="46" s="1"/>
  <c r="Q13" i="46"/>
  <c r="N16" i="46"/>
  <c r="O16" i="46" s="1"/>
  <c r="P16" i="46" s="1"/>
  <c r="R16" i="46" s="1"/>
  <c r="Q16" i="46"/>
  <c r="N20" i="46"/>
  <c r="O20" i="46" s="1"/>
  <c r="P20" i="46" s="1"/>
  <c r="R20" i="46" s="1"/>
  <c r="Q20" i="46"/>
  <c r="N24" i="46"/>
  <c r="O24" i="46" s="1"/>
  <c r="P24" i="46" s="1"/>
  <c r="R24" i="46" s="1"/>
  <c r="Q24" i="46"/>
  <c r="N28" i="46"/>
  <c r="O28" i="46" s="1"/>
  <c r="P28" i="46" s="1"/>
  <c r="R28" i="46" s="1"/>
  <c r="Q28" i="46"/>
  <c r="N32" i="46"/>
  <c r="O32" i="46" s="1"/>
  <c r="P32" i="46" s="1"/>
  <c r="R32" i="46" s="1"/>
  <c r="Q32" i="46"/>
  <c r="N36" i="46"/>
  <c r="O36" i="46" s="1"/>
  <c r="P36" i="46" s="1"/>
  <c r="R36" i="46" s="1"/>
  <c r="Q36" i="46"/>
  <c r="N40" i="46"/>
  <c r="O40" i="46" s="1"/>
  <c r="P40" i="46" s="1"/>
  <c r="R40" i="46" s="1"/>
  <c r="Q40" i="46"/>
  <c r="N44" i="46"/>
  <c r="O44" i="46" s="1"/>
  <c r="P44" i="46" s="1"/>
  <c r="R44" i="46" s="1"/>
  <c r="Q44" i="46"/>
  <c r="N59" i="46"/>
  <c r="O59" i="46" s="1"/>
  <c r="P59" i="46" s="1"/>
  <c r="R59" i="46" s="1"/>
  <c r="Q59" i="46"/>
  <c r="N63" i="46"/>
  <c r="O63" i="46" s="1"/>
  <c r="P63" i="46" s="1"/>
  <c r="R63" i="46" s="1"/>
  <c r="Q63" i="46"/>
  <c r="Q48" i="46"/>
  <c r="N48" i="46"/>
  <c r="O48" i="46" s="1"/>
  <c r="P48" i="46" s="1"/>
  <c r="R48" i="46" s="1"/>
  <c r="N52" i="46"/>
  <c r="O52" i="46" s="1"/>
  <c r="P52" i="46" s="1"/>
  <c r="R52" i="46" s="1"/>
  <c r="Q52" i="46"/>
  <c r="N56" i="46"/>
  <c r="O56" i="46" s="1"/>
  <c r="P56" i="46" s="1"/>
  <c r="R56" i="46" s="1"/>
  <c r="Q56" i="46"/>
  <c r="Q68" i="46"/>
  <c r="N68" i="46"/>
  <c r="O68" i="46" s="1"/>
  <c r="P68" i="46" s="1"/>
  <c r="R68" i="46" s="1"/>
  <c r="Q72" i="46"/>
  <c r="N72" i="46"/>
  <c r="O72" i="46" s="1"/>
  <c r="P72" i="46" s="1"/>
  <c r="R72" i="46" s="1"/>
  <c r="N76" i="46"/>
  <c r="O76" i="46" s="1"/>
  <c r="P76" i="46" s="1"/>
  <c r="R76" i="46" s="1"/>
  <c r="Q76" i="46"/>
  <c r="N80" i="46"/>
  <c r="O80" i="46" s="1"/>
  <c r="P80" i="46" s="1"/>
  <c r="R80" i="46" s="1"/>
  <c r="Q80" i="46"/>
  <c r="N84" i="46"/>
  <c r="O84" i="46" s="1"/>
  <c r="P84" i="46" s="1"/>
  <c r="R84" i="46" s="1"/>
  <c r="Q84" i="46"/>
  <c r="N87" i="46"/>
  <c r="O87" i="46" s="1"/>
  <c r="P87" i="46" s="1"/>
  <c r="R87" i="46" s="1"/>
  <c r="Q87" i="46"/>
  <c r="N98" i="46"/>
  <c r="O98" i="46" s="1"/>
  <c r="P98" i="46" s="1"/>
  <c r="R98" i="46" s="1"/>
  <c r="Q98" i="46"/>
  <c r="N91" i="46"/>
  <c r="O91" i="46" s="1"/>
  <c r="P91" i="46" s="1"/>
  <c r="R91" i="46" s="1"/>
  <c r="Q91" i="46"/>
  <c r="N101" i="46"/>
  <c r="O101" i="46" s="1"/>
  <c r="P101" i="46" s="1"/>
  <c r="R101" i="46" s="1"/>
  <c r="Q101" i="46"/>
  <c r="N113" i="46"/>
  <c r="O113" i="46" s="1"/>
  <c r="P113" i="46" s="1"/>
  <c r="R113" i="46" s="1"/>
  <c r="Q113" i="46"/>
  <c r="Q103" i="46"/>
  <c r="N103" i="46"/>
  <c r="O103" i="46" s="1"/>
  <c r="P103" i="46" s="1"/>
  <c r="R103" i="46" s="1"/>
  <c r="AG28" i="56" l="1"/>
  <c r="Y33" i="60"/>
  <c r="Z33" i="60" s="1"/>
  <c r="AB33" i="60" s="1"/>
  <c r="Y77" i="60"/>
  <c r="Z77" i="60" s="1"/>
  <c r="AB77" i="60" s="1"/>
  <c r="AG54" i="56"/>
  <c r="AG58" i="44"/>
  <c r="AI58" i="44" s="1"/>
  <c r="AG57" i="44"/>
  <c r="AI57" i="44" s="1"/>
  <c r="AG47" i="44"/>
  <c r="Y53" i="60"/>
  <c r="Z53" i="60" s="1"/>
  <c r="AB53" i="60" s="1"/>
  <c r="AG53" i="60" s="1"/>
  <c r="Y116" i="60"/>
  <c r="Z116" i="60" s="1"/>
  <c r="AB116" i="60" s="1"/>
  <c r="AC116" i="60" s="1"/>
  <c r="AG59" i="44"/>
  <c r="AG52" i="44"/>
  <c r="AG32" i="44"/>
  <c r="AG44" i="56"/>
  <c r="AC91" i="56"/>
  <c r="AC58" i="56"/>
  <c r="AC40" i="56"/>
  <c r="AC52" i="56"/>
  <c r="AC48" i="56"/>
  <c r="AG39" i="56"/>
  <c r="Y24" i="60"/>
  <c r="Z24" i="60" s="1"/>
  <c r="AB24" i="60" s="1"/>
  <c r="AC24" i="60" s="1"/>
  <c r="Y120" i="60"/>
  <c r="Z120" i="60" s="1"/>
  <c r="AB120" i="60" s="1"/>
  <c r="Y87" i="60"/>
  <c r="Z87" i="60" s="1"/>
  <c r="AB87" i="60" s="1"/>
  <c r="AG87" i="60" s="1"/>
  <c r="Y26" i="60"/>
  <c r="Z26" i="60" s="1"/>
  <c r="AB26" i="60" s="1"/>
  <c r="AC26" i="60" s="1"/>
  <c r="Y118" i="60"/>
  <c r="Z118" i="60" s="1"/>
  <c r="AB118" i="60" s="1"/>
  <c r="AC118" i="60" s="1"/>
  <c r="Y38" i="60"/>
  <c r="Z38" i="60" s="1"/>
  <c r="AB38" i="60" s="1"/>
  <c r="AC38" i="60" s="1"/>
  <c r="AG46" i="56"/>
  <c r="Y40" i="60"/>
  <c r="Z40" i="60" s="1"/>
  <c r="AB40" i="60" s="1"/>
  <c r="AG40" i="60" s="1"/>
  <c r="Y52" i="60"/>
  <c r="Z52" i="60" s="1"/>
  <c r="AB52" i="60" s="1"/>
  <c r="Y54" i="60"/>
  <c r="Z54" i="60" s="1"/>
  <c r="AB54" i="60" s="1"/>
  <c r="AC54" i="60" s="1"/>
  <c r="Y15" i="60"/>
  <c r="Z15" i="60" s="1"/>
  <c r="AB15" i="60" s="1"/>
  <c r="AC15" i="60" s="1"/>
  <c r="Y83" i="60"/>
  <c r="Z83" i="60" s="1"/>
  <c r="AB83" i="60" s="1"/>
  <c r="AG83" i="60" s="1"/>
  <c r="Y69" i="60"/>
  <c r="Z69" i="60" s="1"/>
  <c r="AB69" i="60" s="1"/>
  <c r="Y72" i="60"/>
  <c r="Z72" i="60" s="1"/>
  <c r="AB72" i="60" s="1"/>
  <c r="AG72" i="60" s="1"/>
  <c r="Y35" i="60"/>
  <c r="Z35" i="60" s="1"/>
  <c r="AB35" i="60" s="1"/>
  <c r="AC35" i="60" s="1"/>
  <c r="Y81" i="60"/>
  <c r="Z81" i="60" s="1"/>
  <c r="AB81" i="60" s="1"/>
  <c r="AG81" i="60" s="1"/>
  <c r="Y107" i="60"/>
  <c r="Z107" i="60" s="1"/>
  <c r="AB107" i="60" s="1"/>
  <c r="Y110" i="60"/>
  <c r="Z110" i="60" s="1"/>
  <c r="AB110" i="60" s="1"/>
  <c r="AC110" i="60" s="1"/>
  <c r="Y75" i="60"/>
  <c r="Z75" i="60" s="1"/>
  <c r="AB75" i="60" s="1"/>
  <c r="AG75" i="60" s="1"/>
  <c r="Y63" i="60"/>
  <c r="Z63" i="60" s="1"/>
  <c r="AB63" i="60" s="1"/>
  <c r="AG63" i="60" s="1"/>
  <c r="Y68" i="60"/>
  <c r="Z68" i="60" s="1"/>
  <c r="AB68" i="60" s="1"/>
  <c r="AG68" i="60" s="1"/>
  <c r="Y106" i="60"/>
  <c r="Z106" i="60" s="1"/>
  <c r="AB106" i="60" s="1"/>
  <c r="AC106" i="60" s="1"/>
  <c r="Y115" i="60"/>
  <c r="Z115" i="60" s="1"/>
  <c r="AB115" i="60" s="1"/>
  <c r="AC115" i="60" s="1"/>
  <c r="Y76" i="60"/>
  <c r="Z76" i="60" s="1"/>
  <c r="AB76" i="60" s="1"/>
  <c r="AC76" i="60" s="1"/>
  <c r="Y30" i="60"/>
  <c r="Z30" i="60" s="1"/>
  <c r="AB30" i="60" s="1"/>
  <c r="AG30" i="60" s="1"/>
  <c r="Y100" i="60"/>
  <c r="Z100" i="60" s="1"/>
  <c r="AB100" i="60" s="1"/>
  <c r="AC100" i="60" s="1"/>
  <c r="Y117" i="60"/>
  <c r="Z117" i="60" s="1"/>
  <c r="AB117" i="60" s="1"/>
  <c r="Y55" i="60"/>
  <c r="Z55" i="60" s="1"/>
  <c r="AB55" i="60" s="1"/>
  <c r="AG55" i="60" s="1"/>
  <c r="AG61" i="56"/>
  <c r="Y98" i="60"/>
  <c r="Z98" i="60" s="1"/>
  <c r="AB98" i="60" s="1"/>
  <c r="Y104" i="60"/>
  <c r="Z104" i="60" s="1"/>
  <c r="AB104" i="60" s="1"/>
  <c r="Y96" i="60"/>
  <c r="Z96" i="60" s="1"/>
  <c r="AB96" i="60" s="1"/>
  <c r="AC96" i="60" s="1"/>
  <c r="Y25" i="60"/>
  <c r="Z25" i="60" s="1"/>
  <c r="AB25" i="60" s="1"/>
  <c r="AG25" i="60" s="1"/>
  <c r="Y34" i="60"/>
  <c r="Z34" i="60" s="1"/>
  <c r="AB34" i="60" s="1"/>
  <c r="AG34" i="60" s="1"/>
  <c r="Y84" i="60"/>
  <c r="Z84" i="60" s="1"/>
  <c r="AB84" i="60" s="1"/>
  <c r="AG84" i="60" s="1"/>
  <c r="Y29" i="60"/>
  <c r="Z29" i="60" s="1"/>
  <c r="AB29" i="60" s="1"/>
  <c r="AG29" i="60" s="1"/>
  <c r="Y85" i="60"/>
  <c r="Z85" i="60" s="1"/>
  <c r="AB85" i="60" s="1"/>
  <c r="AC85" i="60" s="1"/>
  <c r="Q122" i="46"/>
  <c r="Q126" i="46" s="1"/>
  <c r="Y65" i="60"/>
  <c r="Z65" i="60" s="1"/>
  <c r="AB65" i="60" s="1"/>
  <c r="AG65" i="60" s="1"/>
  <c r="O12" i="46"/>
  <c r="O122" i="46" s="1"/>
  <c r="N122" i="46"/>
  <c r="AG50" i="56"/>
  <c r="AC77" i="56"/>
  <c r="Y19" i="60"/>
  <c r="Z19" i="60" s="1"/>
  <c r="AB19" i="60" s="1"/>
  <c r="AC19" i="60" s="1"/>
  <c r="Y91" i="60"/>
  <c r="Z91" i="60" s="1"/>
  <c r="AB91" i="60" s="1"/>
  <c r="AC91" i="60" s="1"/>
  <c r="Y105" i="60"/>
  <c r="Z105" i="60" s="1"/>
  <c r="AB105" i="60" s="1"/>
  <c r="AC105" i="60" s="1"/>
  <c r="AC35" i="56"/>
  <c r="Y92" i="60"/>
  <c r="Z92" i="60" s="1"/>
  <c r="AB92" i="60" s="1"/>
  <c r="AC92" i="60" s="1"/>
  <c r="Y48" i="60"/>
  <c r="Z48" i="60" s="1"/>
  <c r="AB48" i="60" s="1"/>
  <c r="AC48" i="60" s="1"/>
  <c r="Y22" i="60"/>
  <c r="Z22" i="60" s="1"/>
  <c r="AB22" i="60" s="1"/>
  <c r="AG22" i="60" s="1"/>
  <c r="Y89" i="60"/>
  <c r="Z89" i="60" s="1"/>
  <c r="AB89" i="60" s="1"/>
  <c r="AC89" i="60" s="1"/>
  <c r="Y111" i="60"/>
  <c r="Z111" i="60" s="1"/>
  <c r="AB111" i="60" s="1"/>
  <c r="AC111" i="60" s="1"/>
  <c r="Y66" i="60"/>
  <c r="Z66" i="60" s="1"/>
  <c r="AB66" i="60" s="1"/>
  <c r="AG66" i="60" s="1"/>
  <c r="Y119" i="60"/>
  <c r="Z119" i="60" s="1"/>
  <c r="AB119" i="60" s="1"/>
  <c r="AC119" i="60" s="1"/>
  <c r="Y21" i="60"/>
  <c r="Z21" i="60" s="1"/>
  <c r="AB21" i="60" s="1"/>
  <c r="AC21" i="60" s="1"/>
  <c r="Y37" i="60"/>
  <c r="Z37" i="60" s="1"/>
  <c r="AB37" i="60" s="1"/>
  <c r="AC37" i="60" s="1"/>
  <c r="Y88" i="60"/>
  <c r="Z88" i="60" s="1"/>
  <c r="AB88" i="60" s="1"/>
  <c r="AC88" i="60" s="1"/>
  <c r="L6" i="7"/>
  <c r="L44" i="7" s="1"/>
  <c r="K44" i="7"/>
  <c r="AF78" i="44"/>
  <c r="AD45" i="7" s="1"/>
  <c r="S49" i="7" s="1"/>
  <c r="Q78" i="44"/>
  <c r="O45" i="7" s="1"/>
  <c r="AG18" i="44"/>
  <c r="AG23" i="44"/>
  <c r="AG13" i="44"/>
  <c r="AG40" i="44"/>
  <c r="AG48" i="44"/>
  <c r="AG36" i="44"/>
  <c r="AI36" i="44" s="1"/>
  <c r="P78" i="44"/>
  <c r="AB7" i="44"/>
  <c r="AB78" i="44" s="1"/>
  <c r="AG62" i="44"/>
  <c r="AG16" i="44"/>
  <c r="AG53" i="44"/>
  <c r="AG9" i="44"/>
  <c r="AG44" i="44"/>
  <c r="AG73" i="44"/>
  <c r="S117" i="46"/>
  <c r="S114" i="46"/>
  <c r="S120" i="46"/>
  <c r="S119" i="46"/>
  <c r="S118" i="46"/>
  <c r="S116" i="46"/>
  <c r="S115" i="46"/>
  <c r="S121" i="46"/>
  <c r="AG29" i="56"/>
  <c r="Y114" i="60"/>
  <c r="Z114" i="60" s="1"/>
  <c r="AB114" i="60" s="1"/>
  <c r="Y50" i="60"/>
  <c r="Z50" i="60" s="1"/>
  <c r="AB50" i="60" s="1"/>
  <c r="AG50" i="60" s="1"/>
  <c r="Y58" i="60"/>
  <c r="Z58" i="60" s="1"/>
  <c r="AB58" i="60" s="1"/>
  <c r="AC58" i="60" s="1"/>
  <c r="AG32" i="56"/>
  <c r="Y23" i="60"/>
  <c r="Z23" i="60" s="1"/>
  <c r="AB23" i="60" s="1"/>
  <c r="AG23" i="60" s="1"/>
  <c r="Y31" i="60"/>
  <c r="Z31" i="60" s="1"/>
  <c r="AB31" i="60" s="1"/>
  <c r="AC31" i="60" s="1"/>
  <c r="Y56" i="60"/>
  <c r="Z56" i="60" s="1"/>
  <c r="AB56" i="60" s="1"/>
  <c r="AG56" i="60" s="1"/>
  <c r="Y41" i="60"/>
  <c r="Z41" i="60" s="1"/>
  <c r="AB41" i="60" s="1"/>
  <c r="AG41" i="60" s="1"/>
  <c r="Y82" i="60"/>
  <c r="Z82" i="60" s="1"/>
  <c r="AB82" i="60" s="1"/>
  <c r="AC82" i="60" s="1"/>
  <c r="Y46" i="60"/>
  <c r="Z46" i="60" s="1"/>
  <c r="AB46" i="60" s="1"/>
  <c r="AG46" i="60" s="1"/>
  <c r="Y80" i="60"/>
  <c r="Z80" i="60" s="1"/>
  <c r="AB80" i="60" s="1"/>
  <c r="AG80" i="60" s="1"/>
  <c r="Y43" i="60"/>
  <c r="Z43" i="60" s="1"/>
  <c r="AB43" i="60" s="1"/>
  <c r="AC43" i="60" s="1"/>
  <c r="Y62" i="60"/>
  <c r="Z62" i="60" s="1"/>
  <c r="AB62" i="60" s="1"/>
  <c r="AG62" i="60" s="1"/>
  <c r="Y27" i="60"/>
  <c r="Z27" i="60" s="1"/>
  <c r="AB27" i="60" s="1"/>
  <c r="AC27" i="60" s="1"/>
  <c r="Y64" i="60"/>
  <c r="Z64" i="60" s="1"/>
  <c r="AB64" i="60" s="1"/>
  <c r="AC64" i="60" s="1"/>
  <c r="Y57" i="60"/>
  <c r="Z57" i="60" s="1"/>
  <c r="AB57" i="60" s="1"/>
  <c r="AC57" i="60" s="1"/>
  <c r="AG14" i="56"/>
  <c r="Y103" i="60"/>
  <c r="Z103" i="60" s="1"/>
  <c r="AB103" i="60" s="1"/>
  <c r="Y36" i="60"/>
  <c r="Z36" i="60" s="1"/>
  <c r="AB36" i="60" s="1"/>
  <c r="AG36" i="60" s="1"/>
  <c r="Y18" i="60"/>
  <c r="Z18" i="60" s="1"/>
  <c r="AB18" i="60" s="1"/>
  <c r="AG18" i="60" s="1"/>
  <c r="Y102" i="60"/>
  <c r="Z102" i="60" s="1"/>
  <c r="AB102" i="60" s="1"/>
  <c r="AC102" i="60" s="1"/>
  <c r="Y78" i="60"/>
  <c r="Z78" i="60" s="1"/>
  <c r="AB78" i="60" s="1"/>
  <c r="AG78" i="60" s="1"/>
  <c r="Y49" i="60"/>
  <c r="Z49" i="60" s="1"/>
  <c r="AB49" i="60" s="1"/>
  <c r="AG49" i="60" s="1"/>
  <c r="Y99" i="60"/>
  <c r="Z99" i="60" s="1"/>
  <c r="AB99" i="60" s="1"/>
  <c r="Y44" i="60"/>
  <c r="Z44" i="60" s="1"/>
  <c r="AB44" i="60" s="1"/>
  <c r="AG44" i="60" s="1"/>
  <c r="AG34" i="56"/>
  <c r="Y32" i="60"/>
  <c r="Z32" i="60" s="1"/>
  <c r="AB32" i="60" s="1"/>
  <c r="AG32" i="60" s="1"/>
  <c r="Y39" i="60"/>
  <c r="Z39" i="60" s="1"/>
  <c r="AB39" i="60" s="1"/>
  <c r="AC39" i="60" s="1"/>
  <c r="AC41" i="56"/>
  <c r="Y113" i="60"/>
  <c r="Z113" i="60" s="1"/>
  <c r="AB113" i="60" s="1"/>
  <c r="Y112" i="60"/>
  <c r="Z112" i="60" s="1"/>
  <c r="AB112" i="60" s="1"/>
  <c r="Y60" i="60"/>
  <c r="Z60" i="60" s="1"/>
  <c r="AB60" i="60" s="1"/>
  <c r="AG60" i="60" s="1"/>
  <c r="Y74" i="60"/>
  <c r="Z74" i="60" s="1"/>
  <c r="AB74" i="60" s="1"/>
  <c r="AG74" i="60" s="1"/>
  <c r="Y95" i="60"/>
  <c r="Z95" i="60" s="1"/>
  <c r="AB95" i="60" s="1"/>
  <c r="AC95" i="60" s="1"/>
  <c r="Y59" i="60"/>
  <c r="Z59" i="60" s="1"/>
  <c r="AB59" i="60" s="1"/>
  <c r="AC59" i="60" s="1"/>
  <c r="Y71" i="60"/>
  <c r="Z71" i="60" s="1"/>
  <c r="AB71" i="60" s="1"/>
  <c r="AC71" i="60" s="1"/>
  <c r="Y109" i="60"/>
  <c r="Z109" i="60" s="1"/>
  <c r="AB109" i="60" s="1"/>
  <c r="AC109" i="60" s="1"/>
  <c r="Y16" i="60"/>
  <c r="Z16" i="60" s="1"/>
  <c r="AB16" i="60" s="1"/>
  <c r="AC16" i="60" s="1"/>
  <c r="Y101" i="60"/>
  <c r="Z101" i="60" s="1"/>
  <c r="AB101" i="60" s="1"/>
  <c r="AC101" i="60" s="1"/>
  <c r="Y94" i="60"/>
  <c r="Z94" i="60" s="1"/>
  <c r="AB94" i="60" s="1"/>
  <c r="AC94" i="60" s="1"/>
  <c r="Y67" i="60"/>
  <c r="Z67" i="60" s="1"/>
  <c r="AB67" i="60" s="1"/>
  <c r="AG67" i="60" s="1"/>
  <c r="Y121" i="60"/>
  <c r="Z121" i="60" s="1"/>
  <c r="AB121" i="60" s="1"/>
  <c r="AC121" i="60" s="1"/>
  <c r="Y13" i="60"/>
  <c r="Z13" i="60" s="1"/>
  <c r="AB13" i="60" s="1"/>
  <c r="AC13" i="60" s="1"/>
  <c r="Y93" i="60"/>
  <c r="Z93" i="60" s="1"/>
  <c r="AB93" i="60" s="1"/>
  <c r="AG93" i="60" s="1"/>
  <c r="Y28" i="60"/>
  <c r="Z28" i="60" s="1"/>
  <c r="AB28" i="60" s="1"/>
  <c r="AG28" i="60" s="1"/>
  <c r="Y70" i="60"/>
  <c r="Z70" i="60" s="1"/>
  <c r="AB70" i="60" s="1"/>
  <c r="AC70" i="60" s="1"/>
  <c r="Y47" i="60"/>
  <c r="Z47" i="60" s="1"/>
  <c r="AB47" i="60" s="1"/>
  <c r="AG47" i="60" s="1"/>
  <c r="Y45" i="60"/>
  <c r="Z45" i="60" s="1"/>
  <c r="AB45" i="60" s="1"/>
  <c r="AC45" i="60" s="1"/>
  <c r="Y97" i="60"/>
  <c r="Z97" i="60" s="1"/>
  <c r="AB97" i="60" s="1"/>
  <c r="AC97" i="60" s="1"/>
  <c r="Y61" i="60"/>
  <c r="Z61" i="60" s="1"/>
  <c r="AB61" i="60" s="1"/>
  <c r="AC61" i="60" s="1"/>
  <c r="AC90" i="56"/>
  <c r="AG77" i="60"/>
  <c r="AC77" i="60"/>
  <c r="AG26" i="60"/>
  <c r="AG54" i="60"/>
  <c r="AG17" i="60"/>
  <c r="AC17" i="60"/>
  <c r="AG52" i="60"/>
  <c r="AC52" i="60"/>
  <c r="AG19" i="60"/>
  <c r="AG69" i="60"/>
  <c r="AC69" i="60"/>
  <c r="AG51" i="60"/>
  <c r="AC51" i="60"/>
  <c r="AC53" i="60"/>
  <c r="AC33" i="60"/>
  <c r="AG33" i="60"/>
  <c r="AC73" i="60"/>
  <c r="AG73" i="60"/>
  <c r="AG20" i="60"/>
  <c r="AC20" i="60"/>
  <c r="AG37" i="60"/>
  <c r="AC79" i="60"/>
  <c r="AG79" i="60"/>
  <c r="AC30" i="60"/>
  <c r="AC63" i="60"/>
  <c r="AG86" i="60"/>
  <c r="AC86" i="60"/>
  <c r="AG90" i="60"/>
  <c r="AC90" i="60"/>
  <c r="AG14" i="60"/>
  <c r="AC14" i="60"/>
  <c r="AC42" i="60"/>
  <c r="AG42" i="60"/>
  <c r="AC75" i="60"/>
  <c r="AG33" i="56"/>
  <c r="AG37" i="56"/>
  <c r="AC76" i="56"/>
  <c r="O122" i="60"/>
  <c r="P12" i="60"/>
  <c r="AG80" i="56"/>
  <c r="AG20" i="56"/>
  <c r="AC79" i="56"/>
  <c r="AC22" i="56"/>
  <c r="AG25" i="56"/>
  <c r="AC66" i="56"/>
  <c r="AG70" i="56"/>
  <c r="AC31" i="56"/>
  <c r="AC24" i="56"/>
  <c r="AG83" i="56"/>
  <c r="AC82" i="56"/>
  <c r="AG13" i="56"/>
  <c r="AG60" i="56"/>
  <c r="AC64" i="56"/>
  <c r="AG64" i="56"/>
  <c r="AG78" i="56"/>
  <c r="AC78" i="56"/>
  <c r="AG74" i="56"/>
  <c r="AC74" i="56"/>
  <c r="AC23" i="56"/>
  <c r="AG23" i="56"/>
  <c r="AC69" i="56"/>
  <c r="AG69" i="56"/>
  <c r="AC18" i="56"/>
  <c r="AG18" i="56"/>
  <c r="AC30" i="56"/>
  <c r="AG30" i="56"/>
  <c r="AC19" i="56"/>
  <c r="AG19" i="56"/>
  <c r="AG81" i="56"/>
  <c r="AC81" i="56"/>
  <c r="AC71" i="56"/>
  <c r="AG71" i="56"/>
  <c r="AC21" i="56"/>
  <c r="AG21" i="56"/>
  <c r="AC62" i="56"/>
  <c r="AG62" i="56"/>
  <c r="AG73" i="56"/>
  <c r="AC73" i="56"/>
  <c r="AG72" i="56"/>
  <c r="AC72" i="56"/>
  <c r="AC27" i="56"/>
  <c r="AG27" i="56"/>
  <c r="AC68" i="56"/>
  <c r="AG68" i="56"/>
  <c r="AC63" i="56"/>
  <c r="AG63" i="56"/>
  <c r="AC65" i="56"/>
  <c r="AG65" i="56"/>
  <c r="AC26" i="56"/>
  <c r="AG26" i="56"/>
  <c r="AC67" i="56"/>
  <c r="AG67" i="56"/>
  <c r="AG75" i="56"/>
  <c r="AC75" i="56"/>
  <c r="R116" i="56"/>
  <c r="R120" i="56" s="1"/>
  <c r="Y12" i="56"/>
  <c r="AG46" i="44"/>
  <c r="AG49" i="44"/>
  <c r="AG30" i="44"/>
  <c r="AG54" i="44"/>
  <c r="AG45" i="44"/>
  <c r="AG37" i="44"/>
  <c r="AG31" i="44"/>
  <c r="AG24" i="44"/>
  <c r="AG10" i="44"/>
  <c r="S87" i="46"/>
  <c r="S48" i="46"/>
  <c r="S32" i="46"/>
  <c r="S13" i="46"/>
  <c r="S64" i="46"/>
  <c r="S75" i="46"/>
  <c r="S23" i="46"/>
  <c r="S22" i="46"/>
  <c r="S56" i="46"/>
  <c r="S42" i="46"/>
  <c r="S102" i="46"/>
  <c r="S21" i="46"/>
  <c r="S104" i="46"/>
  <c r="S88" i="46"/>
  <c r="S71" i="46"/>
  <c r="S70" i="46"/>
  <c r="S100" i="46"/>
  <c r="S82" i="46"/>
  <c r="S92" i="46"/>
  <c r="S49" i="46"/>
  <c r="S25" i="46"/>
  <c r="S59" i="46"/>
  <c r="S81" i="46"/>
  <c r="S27" i="46"/>
  <c r="S95" i="46"/>
  <c r="S74" i="46"/>
  <c r="S77" i="46"/>
  <c r="S103" i="46"/>
  <c r="S68" i="46"/>
  <c r="S28" i="46"/>
  <c r="S16" i="46"/>
  <c r="S78" i="46"/>
  <c r="S51" i="46"/>
  <c r="S39" i="46"/>
  <c r="S14" i="46"/>
  <c r="S113" i="46"/>
  <c r="S80" i="46"/>
  <c r="S52" i="46"/>
  <c r="S65" i="46"/>
  <c r="S105" i="46"/>
  <c r="S73" i="46"/>
  <c r="S29" i="46"/>
  <c r="S112" i="46"/>
  <c r="S94" i="46"/>
  <c r="S83" i="46"/>
  <c r="S62" i="46"/>
  <c r="S50" i="46"/>
  <c r="S108" i="46"/>
  <c r="S38" i="46"/>
  <c r="S96" i="46"/>
  <c r="S37" i="46"/>
  <c r="S44" i="46"/>
  <c r="S107" i="46"/>
  <c r="S43" i="46"/>
  <c r="S86" i="46"/>
  <c r="S106" i="46"/>
  <c r="S57" i="46"/>
  <c r="S76" i="46"/>
  <c r="S20" i="46"/>
  <c r="S58" i="46"/>
  <c r="S18" i="46"/>
  <c r="S53" i="46"/>
  <c r="S99" i="46"/>
  <c r="S31" i="46"/>
  <c r="S15" i="46"/>
  <c r="S46" i="46"/>
  <c r="S110" i="46"/>
  <c r="S93" i="46"/>
  <c r="S90" i="46"/>
  <c r="S61" i="46"/>
  <c r="S26" i="46"/>
  <c r="S89" i="46"/>
  <c r="S45" i="46"/>
  <c r="S40" i="46"/>
  <c r="S24" i="46"/>
  <c r="S30" i="46"/>
  <c r="S41" i="46"/>
  <c r="S97" i="46"/>
  <c r="S35" i="46"/>
  <c r="S19" i="46"/>
  <c r="S17" i="46"/>
  <c r="S101" i="46"/>
  <c r="S98" i="46"/>
  <c r="S60" i="46"/>
  <c r="S66" i="46"/>
  <c r="Q5" i="46"/>
  <c r="S84" i="46"/>
  <c r="S72" i="46"/>
  <c r="S63" i="46"/>
  <c r="S85" i="46"/>
  <c r="S69" i="46"/>
  <c r="S109" i="46"/>
  <c r="S79" i="46"/>
  <c r="S67" i="46"/>
  <c r="S36" i="46"/>
  <c r="S33" i="46"/>
  <c r="S55" i="46"/>
  <c r="S47" i="46"/>
  <c r="S91" i="46"/>
  <c r="S34" i="46"/>
  <c r="S54" i="46"/>
  <c r="S111" i="46"/>
  <c r="AG38" i="60" l="1"/>
  <c r="AG48" i="60"/>
  <c r="AG35" i="60"/>
  <c r="AC22" i="60"/>
  <c r="AC87" i="60"/>
  <c r="AG89" i="60"/>
  <c r="AC72" i="60"/>
  <c r="AC40" i="60"/>
  <c r="AC65" i="60"/>
  <c r="AG71" i="60"/>
  <c r="AC28" i="60"/>
  <c r="AC84" i="60"/>
  <c r="AG24" i="60"/>
  <c r="AC34" i="60"/>
  <c r="AG82" i="60"/>
  <c r="AG85" i="60"/>
  <c r="AG31" i="60"/>
  <c r="AC80" i="60"/>
  <c r="AC47" i="60"/>
  <c r="AC29" i="60"/>
  <c r="AC56" i="60"/>
  <c r="AC83" i="60"/>
  <c r="AG15" i="60"/>
  <c r="AC78" i="60"/>
  <c r="AC23" i="60"/>
  <c r="AC55" i="60"/>
  <c r="AG58" i="60"/>
  <c r="AC49" i="60"/>
  <c r="AG43" i="60"/>
  <c r="AC81" i="60"/>
  <c r="P12" i="46"/>
  <c r="AC32" i="60"/>
  <c r="AG88" i="60"/>
  <c r="AG13" i="60"/>
  <c r="AC36" i="60"/>
  <c r="AG70" i="60"/>
  <c r="AG92" i="60"/>
  <c r="AC68" i="60"/>
  <c r="AG76" i="60"/>
  <c r="AC25" i="60"/>
  <c r="O49" i="7"/>
  <c r="D53" i="7" s="1"/>
  <c r="D55" i="7" s="1"/>
  <c r="AG91" i="60"/>
  <c r="AG57" i="60"/>
  <c r="AG21" i="60"/>
  <c r="AC41" i="60"/>
  <c r="AC93" i="60"/>
  <c r="AC18" i="60"/>
  <c r="AC67" i="60"/>
  <c r="AG27" i="60"/>
  <c r="AC60" i="60"/>
  <c r="AC66" i="60"/>
  <c r="AC50" i="60"/>
  <c r="AG45" i="60"/>
  <c r="AD7" i="44"/>
  <c r="AD78" i="44" s="1"/>
  <c r="Y115" i="46"/>
  <c r="Z115" i="46" s="1"/>
  <c r="AB115" i="46" s="1"/>
  <c r="AG115" i="46" s="1"/>
  <c r="Y118" i="46"/>
  <c r="Z118" i="46" s="1"/>
  <c r="AB118" i="46" s="1"/>
  <c r="AG118" i="46" s="1"/>
  <c r="Y119" i="46"/>
  <c r="Z119" i="46" s="1"/>
  <c r="AB119" i="46" s="1"/>
  <c r="AC119" i="46" s="1"/>
  <c r="Y114" i="46"/>
  <c r="Z114" i="46" s="1"/>
  <c r="AB114" i="46" s="1"/>
  <c r="AG114" i="46" s="1"/>
  <c r="Y52" i="46"/>
  <c r="Z52" i="46" s="1"/>
  <c r="AB52" i="46" s="1"/>
  <c r="AG52" i="46" s="1"/>
  <c r="Y116" i="46"/>
  <c r="Z116" i="46" s="1"/>
  <c r="AB116" i="46" s="1"/>
  <c r="AG116" i="46" s="1"/>
  <c r="Y117" i="46"/>
  <c r="Z117" i="46" s="1"/>
  <c r="AB117" i="46" s="1"/>
  <c r="AG117" i="46" s="1"/>
  <c r="Y121" i="46"/>
  <c r="Z121" i="46" s="1"/>
  <c r="AB121" i="46" s="1"/>
  <c r="Y120" i="46"/>
  <c r="Z120" i="46" s="1"/>
  <c r="AB120" i="46" s="1"/>
  <c r="Y113" i="46"/>
  <c r="Z113" i="46" s="1"/>
  <c r="AB113" i="46" s="1"/>
  <c r="AC113" i="46" s="1"/>
  <c r="Y39" i="46"/>
  <c r="Z39" i="46" s="1"/>
  <c r="AB39" i="46" s="1"/>
  <c r="AG39" i="46" s="1"/>
  <c r="Y28" i="46"/>
  <c r="Z28" i="46" s="1"/>
  <c r="AB28" i="46" s="1"/>
  <c r="AC28" i="46" s="1"/>
  <c r="Y59" i="46"/>
  <c r="Z59" i="46" s="1"/>
  <c r="AB59" i="46" s="1"/>
  <c r="AC59" i="46" s="1"/>
  <c r="Y70" i="46"/>
  <c r="Z70" i="46" s="1"/>
  <c r="AB70" i="46" s="1"/>
  <c r="AG70" i="46" s="1"/>
  <c r="Y21" i="46"/>
  <c r="Z21" i="46" s="1"/>
  <c r="AB21" i="46" s="1"/>
  <c r="AG21" i="46" s="1"/>
  <c r="AC46" i="60"/>
  <c r="AG39" i="60"/>
  <c r="AG64" i="60"/>
  <c r="AC74" i="60"/>
  <c r="AC62" i="60"/>
  <c r="Y32" i="46"/>
  <c r="Z32" i="46" s="1"/>
  <c r="AB32" i="46" s="1"/>
  <c r="AC32" i="46" s="1"/>
  <c r="Y96" i="46"/>
  <c r="Z96" i="46" s="1"/>
  <c r="AB96" i="46" s="1"/>
  <c r="AC96" i="46" s="1"/>
  <c r="Y49" i="46"/>
  <c r="Z49" i="46" s="1"/>
  <c r="AB49" i="46" s="1"/>
  <c r="AG49" i="46" s="1"/>
  <c r="AG16" i="60"/>
  <c r="AG59" i="60"/>
  <c r="AC44" i="60"/>
  <c r="AG61" i="60"/>
  <c r="P122" i="60"/>
  <c r="M125" i="60" s="1"/>
  <c r="S12" i="60"/>
  <c r="R12" i="60"/>
  <c r="Y116" i="56"/>
  <c r="Z12" i="56"/>
  <c r="Y76" i="46"/>
  <c r="Z76" i="46" s="1"/>
  <c r="AB76" i="46" s="1"/>
  <c r="AC76" i="46" s="1"/>
  <c r="Y108" i="46"/>
  <c r="Z108" i="46" s="1"/>
  <c r="AB108" i="46" s="1"/>
  <c r="AC108" i="46" s="1"/>
  <c r="Y105" i="46"/>
  <c r="Z105" i="46" s="1"/>
  <c r="AB105" i="46" s="1"/>
  <c r="AC105" i="46" s="1"/>
  <c r="Y30" i="46"/>
  <c r="Z30" i="46" s="1"/>
  <c r="AB30" i="46" s="1"/>
  <c r="AG30" i="46" s="1"/>
  <c r="Y90" i="46"/>
  <c r="Z90" i="46" s="1"/>
  <c r="AB90" i="46" s="1"/>
  <c r="AC90" i="46" s="1"/>
  <c r="Y110" i="46"/>
  <c r="Z110" i="46" s="1"/>
  <c r="AB110" i="46" s="1"/>
  <c r="Y106" i="46"/>
  <c r="Z106" i="46" s="1"/>
  <c r="AB106" i="46" s="1"/>
  <c r="Y43" i="46"/>
  <c r="Z43" i="46" s="1"/>
  <c r="AB43" i="46" s="1"/>
  <c r="AG43" i="46" s="1"/>
  <c r="Y44" i="46"/>
  <c r="Z44" i="46" s="1"/>
  <c r="AB44" i="46" s="1"/>
  <c r="AG44" i="46" s="1"/>
  <c r="Y62" i="46"/>
  <c r="Z62" i="46" s="1"/>
  <c r="AB62" i="46" s="1"/>
  <c r="AC62" i="46" s="1"/>
  <c r="Y74" i="46"/>
  <c r="Z74" i="46" s="1"/>
  <c r="AB74" i="46" s="1"/>
  <c r="AG74" i="46" s="1"/>
  <c r="Y27" i="46"/>
  <c r="Z27" i="46" s="1"/>
  <c r="AB27" i="46" s="1"/>
  <c r="AC27" i="46" s="1"/>
  <c r="Y82" i="46"/>
  <c r="Z82" i="46" s="1"/>
  <c r="AB82" i="46" s="1"/>
  <c r="AC82" i="46" s="1"/>
  <c r="Y88" i="46"/>
  <c r="Z88" i="46" s="1"/>
  <c r="AB88" i="46" s="1"/>
  <c r="AG88" i="46" s="1"/>
  <c r="Y42" i="46"/>
  <c r="Z42" i="46" s="1"/>
  <c r="AB42" i="46" s="1"/>
  <c r="AC42" i="46" s="1"/>
  <c r="Y23" i="46"/>
  <c r="Z23" i="46" s="1"/>
  <c r="AB23" i="46" s="1"/>
  <c r="AG23" i="46" s="1"/>
  <c r="Y87" i="46"/>
  <c r="Z87" i="46" s="1"/>
  <c r="AB87" i="46" s="1"/>
  <c r="AC87" i="46" s="1"/>
  <c r="Y94" i="46"/>
  <c r="Z94" i="46" s="1"/>
  <c r="AB94" i="46" s="1"/>
  <c r="AC94" i="46" s="1"/>
  <c r="Y97" i="46"/>
  <c r="Z97" i="46" s="1"/>
  <c r="AB97" i="46" s="1"/>
  <c r="Y40" i="46"/>
  <c r="Z40" i="46" s="1"/>
  <c r="AB40" i="46" s="1"/>
  <c r="AC40" i="46" s="1"/>
  <c r="Y86" i="46"/>
  <c r="Z86" i="46" s="1"/>
  <c r="AB86" i="46" s="1"/>
  <c r="AG86" i="46" s="1"/>
  <c r="Y107" i="46"/>
  <c r="Z107" i="46" s="1"/>
  <c r="AB107" i="46" s="1"/>
  <c r="Y37" i="46"/>
  <c r="Z37" i="46" s="1"/>
  <c r="AB37" i="46" s="1"/>
  <c r="AG37" i="46" s="1"/>
  <c r="Y50" i="46"/>
  <c r="Z50" i="46" s="1"/>
  <c r="AB50" i="46" s="1"/>
  <c r="AG50" i="46" s="1"/>
  <c r="Y83" i="46"/>
  <c r="Z83" i="46" s="1"/>
  <c r="AB83" i="46" s="1"/>
  <c r="AC83" i="46" s="1"/>
  <c r="Y112" i="46"/>
  <c r="Z112" i="46" s="1"/>
  <c r="AB112" i="46" s="1"/>
  <c r="Y73" i="46"/>
  <c r="Z73" i="46" s="1"/>
  <c r="AB73" i="46" s="1"/>
  <c r="AC73" i="46" s="1"/>
  <c r="Y65" i="46"/>
  <c r="Z65" i="46" s="1"/>
  <c r="AB65" i="46" s="1"/>
  <c r="AC65" i="46" s="1"/>
  <c r="Y14" i="46"/>
  <c r="Z14" i="46" s="1"/>
  <c r="AB14" i="46" s="1"/>
  <c r="AC14" i="46" s="1"/>
  <c r="Y16" i="46"/>
  <c r="Z16" i="46" s="1"/>
  <c r="AB16" i="46" s="1"/>
  <c r="AC16" i="46" s="1"/>
  <c r="Y68" i="46"/>
  <c r="Z68" i="46" s="1"/>
  <c r="AB68" i="46" s="1"/>
  <c r="AC68" i="46" s="1"/>
  <c r="Y77" i="46"/>
  <c r="Z77" i="46" s="1"/>
  <c r="AB77" i="46" s="1"/>
  <c r="AG77" i="46" s="1"/>
  <c r="Y95" i="46"/>
  <c r="Z95" i="46" s="1"/>
  <c r="AB95" i="46" s="1"/>
  <c r="AC95" i="46" s="1"/>
  <c r="Y81" i="46"/>
  <c r="Z81" i="46" s="1"/>
  <c r="AB81" i="46" s="1"/>
  <c r="AC81" i="46" s="1"/>
  <c r="Y25" i="46"/>
  <c r="Z25" i="46" s="1"/>
  <c r="AB25" i="46" s="1"/>
  <c r="AG25" i="46" s="1"/>
  <c r="Y92" i="46"/>
  <c r="Z92" i="46" s="1"/>
  <c r="AB92" i="46" s="1"/>
  <c r="AC92" i="46" s="1"/>
  <c r="Y104" i="46"/>
  <c r="Z104" i="46" s="1"/>
  <c r="AB104" i="46" s="1"/>
  <c r="AC104" i="46" s="1"/>
  <c r="Y102" i="46"/>
  <c r="Z102" i="46" s="1"/>
  <c r="AB102" i="46" s="1"/>
  <c r="Y56" i="46"/>
  <c r="Z56" i="46" s="1"/>
  <c r="AB56" i="46" s="1"/>
  <c r="AC56" i="46" s="1"/>
  <c r="Y22" i="46"/>
  <c r="Z22" i="46" s="1"/>
  <c r="AB22" i="46" s="1"/>
  <c r="AG22" i="46" s="1"/>
  <c r="Y13" i="46"/>
  <c r="Z13" i="46" s="1"/>
  <c r="AB13" i="46" s="1"/>
  <c r="AC13" i="46" s="1"/>
  <c r="Y64" i="46"/>
  <c r="Z64" i="46" s="1"/>
  <c r="AB64" i="46" s="1"/>
  <c r="AG64" i="46" s="1"/>
  <c r="Y53" i="46"/>
  <c r="Z53" i="46" s="1"/>
  <c r="AB53" i="46" s="1"/>
  <c r="AC53" i="46" s="1"/>
  <c r="Y58" i="46"/>
  <c r="Z58" i="46" s="1"/>
  <c r="AB58" i="46" s="1"/>
  <c r="AC58" i="46" s="1"/>
  <c r="Y31" i="46"/>
  <c r="Z31" i="46" s="1"/>
  <c r="AB31" i="46" s="1"/>
  <c r="AG31" i="46" s="1"/>
  <c r="Y51" i="46"/>
  <c r="Z51" i="46" s="1"/>
  <c r="AB51" i="46" s="1"/>
  <c r="AC51" i="46" s="1"/>
  <c r="Y103" i="46"/>
  <c r="Z103" i="46" s="1"/>
  <c r="AB103" i="46" s="1"/>
  <c r="Y38" i="46"/>
  <c r="Z38" i="46" s="1"/>
  <c r="AB38" i="46" s="1"/>
  <c r="AC38" i="46" s="1"/>
  <c r="Y80" i="46"/>
  <c r="Z80" i="46" s="1"/>
  <c r="AB80" i="46" s="1"/>
  <c r="AC80" i="46" s="1"/>
  <c r="Y71" i="46"/>
  <c r="Z71" i="46" s="1"/>
  <c r="AB71" i="46" s="1"/>
  <c r="AG71" i="46" s="1"/>
  <c r="Y48" i="46"/>
  <c r="Z48" i="46" s="1"/>
  <c r="AB48" i="46" s="1"/>
  <c r="AG48" i="46" s="1"/>
  <c r="Y36" i="46"/>
  <c r="Z36" i="46" s="1"/>
  <c r="AB36" i="46" s="1"/>
  <c r="AG36" i="46" s="1"/>
  <c r="Y29" i="46"/>
  <c r="Z29" i="46" s="1"/>
  <c r="AB29" i="46" s="1"/>
  <c r="AG29" i="46" s="1"/>
  <c r="Y78" i="46"/>
  <c r="Z78" i="46" s="1"/>
  <c r="AB78" i="46" s="1"/>
  <c r="AC78" i="46" s="1"/>
  <c r="Y19" i="46"/>
  <c r="Z19" i="46" s="1"/>
  <c r="AB19" i="46" s="1"/>
  <c r="AG19" i="46" s="1"/>
  <c r="Y72" i="46"/>
  <c r="Z72" i="46" s="1"/>
  <c r="AB72" i="46" s="1"/>
  <c r="AG72" i="46" s="1"/>
  <c r="Y35" i="46"/>
  <c r="Z35" i="46" s="1"/>
  <c r="AB35" i="46" s="1"/>
  <c r="AC35" i="46" s="1"/>
  <c r="Y24" i="46"/>
  <c r="Z24" i="46" s="1"/>
  <c r="AB24" i="46" s="1"/>
  <c r="AC24" i="46" s="1"/>
  <c r="Y61" i="46"/>
  <c r="Z61" i="46" s="1"/>
  <c r="AB61" i="46" s="1"/>
  <c r="AC61" i="46" s="1"/>
  <c r="Y93" i="46"/>
  <c r="Z93" i="46" s="1"/>
  <c r="AB93" i="46" s="1"/>
  <c r="AC93" i="46" s="1"/>
  <c r="Y46" i="46"/>
  <c r="Z46" i="46" s="1"/>
  <c r="AB46" i="46" s="1"/>
  <c r="AC46" i="46" s="1"/>
  <c r="Y99" i="46"/>
  <c r="Z99" i="46" s="1"/>
  <c r="AB99" i="46" s="1"/>
  <c r="AC99" i="46" s="1"/>
  <c r="Y18" i="46"/>
  <c r="Z18" i="46" s="1"/>
  <c r="AB18" i="46" s="1"/>
  <c r="AC18" i="46" s="1"/>
  <c r="Y89" i="46"/>
  <c r="Z89" i="46" s="1"/>
  <c r="AB89" i="46" s="1"/>
  <c r="AG89" i="46" s="1"/>
  <c r="Y26" i="46"/>
  <c r="Z26" i="46" s="1"/>
  <c r="AB26" i="46" s="1"/>
  <c r="AC26" i="46" s="1"/>
  <c r="Y57" i="46"/>
  <c r="Z57" i="46" s="1"/>
  <c r="AB57" i="46" s="1"/>
  <c r="AG57" i="46" s="1"/>
  <c r="Y100" i="46"/>
  <c r="Z100" i="46" s="1"/>
  <c r="AB100" i="46" s="1"/>
  <c r="AC100" i="46" s="1"/>
  <c r="Y75" i="46"/>
  <c r="Z75" i="46" s="1"/>
  <c r="AB75" i="46" s="1"/>
  <c r="AG75" i="46" s="1"/>
  <c r="Y41" i="46"/>
  <c r="Z41" i="46" s="1"/>
  <c r="AB41" i="46" s="1"/>
  <c r="AG41" i="46" s="1"/>
  <c r="Y98" i="46"/>
  <c r="Z98" i="46" s="1"/>
  <c r="AB98" i="46" s="1"/>
  <c r="Y47" i="46"/>
  <c r="Z47" i="46" s="1"/>
  <c r="AB47" i="46" s="1"/>
  <c r="AC47" i="46" s="1"/>
  <c r="Y45" i="46"/>
  <c r="Z45" i="46" s="1"/>
  <c r="AB45" i="46" s="1"/>
  <c r="AG45" i="46" s="1"/>
  <c r="Y20" i="46"/>
  <c r="Z20" i="46" s="1"/>
  <c r="AB20" i="46" s="1"/>
  <c r="AC20" i="46" s="1"/>
  <c r="Y67" i="46"/>
  <c r="Z67" i="46" s="1"/>
  <c r="AB67" i="46" s="1"/>
  <c r="AC67" i="46" s="1"/>
  <c r="Y34" i="46"/>
  <c r="Z34" i="46" s="1"/>
  <c r="AB34" i="46" s="1"/>
  <c r="AG34" i="46" s="1"/>
  <c r="Y91" i="46"/>
  <c r="Z91" i="46" s="1"/>
  <c r="AB91" i="46" s="1"/>
  <c r="AG91" i="46" s="1"/>
  <c r="Y54" i="46"/>
  <c r="Z54" i="46" s="1"/>
  <c r="AB54" i="46" s="1"/>
  <c r="AG54" i="46" s="1"/>
  <c r="Y111" i="46"/>
  <c r="Z111" i="46" s="1"/>
  <c r="AB111" i="46" s="1"/>
  <c r="Y33" i="46"/>
  <c r="Z33" i="46" s="1"/>
  <c r="AB33" i="46" s="1"/>
  <c r="AC33" i="46" s="1"/>
  <c r="Y79" i="46"/>
  <c r="Z79" i="46" s="1"/>
  <c r="AB79" i="46" s="1"/>
  <c r="AG79" i="46" s="1"/>
  <c r="Y101" i="46"/>
  <c r="Z101" i="46" s="1"/>
  <c r="AB101" i="46" s="1"/>
  <c r="AC101" i="46" s="1"/>
  <c r="Y15" i="46"/>
  <c r="Z15" i="46" s="1"/>
  <c r="AB15" i="46" s="1"/>
  <c r="AC15" i="46" s="1"/>
  <c r="Y55" i="46"/>
  <c r="Z55" i="46" s="1"/>
  <c r="AB55" i="46" s="1"/>
  <c r="AG55" i="46" s="1"/>
  <c r="Y69" i="46"/>
  <c r="Z69" i="46" s="1"/>
  <c r="AB69" i="46" s="1"/>
  <c r="AC69" i="46" s="1"/>
  <c r="Y63" i="46"/>
  <c r="Z63" i="46" s="1"/>
  <c r="AB63" i="46" s="1"/>
  <c r="AC63" i="46" s="1"/>
  <c r="Y84" i="46"/>
  <c r="Z84" i="46" s="1"/>
  <c r="AB84" i="46" s="1"/>
  <c r="AC84" i="46" s="1"/>
  <c r="Y66" i="46"/>
  <c r="Z66" i="46" s="1"/>
  <c r="AB66" i="46" s="1"/>
  <c r="AG66" i="46" s="1"/>
  <c r="Y60" i="46"/>
  <c r="Z60" i="46" s="1"/>
  <c r="AB60" i="46" s="1"/>
  <c r="AG60" i="46" s="1"/>
  <c r="Y17" i="46"/>
  <c r="Z17" i="46" s="1"/>
  <c r="AB17" i="46" s="1"/>
  <c r="AC17" i="46" s="1"/>
  <c r="Y109" i="46"/>
  <c r="Z109" i="46" s="1"/>
  <c r="AB109" i="46" s="1"/>
  <c r="AC109" i="46" s="1"/>
  <c r="Y85" i="46"/>
  <c r="Z85" i="46" s="1"/>
  <c r="AB85" i="46" s="1"/>
  <c r="AC85" i="46" s="1"/>
  <c r="P122" i="46" l="1"/>
  <c r="M125" i="46" s="1"/>
  <c r="O51" i="7" s="1"/>
  <c r="O57" i="7" s="1"/>
  <c r="O58" i="7" s="1"/>
  <c r="R12" i="46"/>
  <c r="R122" i="46" s="1"/>
  <c r="R126" i="46" s="1"/>
  <c r="AC52" i="46"/>
  <c r="S12" i="46"/>
  <c r="S122" i="46" s="1"/>
  <c r="S126" i="46" s="1"/>
  <c r="AC115" i="46"/>
  <c r="AG7" i="44"/>
  <c r="AG119" i="46"/>
  <c r="AC118" i="46"/>
  <c r="AC70" i="46"/>
  <c r="AC116" i="46"/>
  <c r="AC21" i="46"/>
  <c r="AC39" i="46"/>
  <c r="AC49" i="46"/>
  <c r="AC114" i="46"/>
  <c r="AC117" i="46"/>
  <c r="AG28" i="46"/>
  <c r="AG76" i="46"/>
  <c r="AG120" i="46"/>
  <c r="AC120" i="46"/>
  <c r="AG121" i="46"/>
  <c r="AC121" i="46"/>
  <c r="AG32" i="46"/>
  <c r="AG59" i="46"/>
  <c r="AC88" i="46"/>
  <c r="R122" i="60"/>
  <c r="R126" i="60" s="1"/>
  <c r="S122" i="60"/>
  <c r="S126" i="60" s="1"/>
  <c r="T12" i="60"/>
  <c r="T122" i="60" s="1"/>
  <c r="Z116" i="56"/>
  <c r="AB12" i="56"/>
  <c r="Y51" i="7"/>
  <c r="AC30" i="46"/>
  <c r="AC43" i="46"/>
  <c r="AG27" i="46"/>
  <c r="AC23" i="46"/>
  <c r="AG90" i="46"/>
  <c r="AC44" i="46"/>
  <c r="AG87" i="46"/>
  <c r="AG82" i="46"/>
  <c r="AC74" i="46"/>
  <c r="AG62" i="46"/>
  <c r="AG42" i="46"/>
  <c r="AG68" i="46"/>
  <c r="AG56" i="46"/>
  <c r="AG73" i="46"/>
  <c r="AC25" i="46"/>
  <c r="AC37" i="46"/>
  <c r="AG35" i="46"/>
  <c r="AG92" i="46"/>
  <c r="AG53" i="46"/>
  <c r="AC77" i="46"/>
  <c r="AC19" i="46"/>
  <c r="AC50" i="46"/>
  <c r="AC34" i="46"/>
  <c r="AG58" i="46"/>
  <c r="AG14" i="46"/>
  <c r="AC29" i="46"/>
  <c r="AG40" i="46"/>
  <c r="AG65" i="46"/>
  <c r="AC86" i="46"/>
  <c r="AG61" i="46"/>
  <c r="AG80" i="46"/>
  <c r="AC22" i="46"/>
  <c r="AC31" i="46"/>
  <c r="AG46" i="46"/>
  <c r="AC41" i="46"/>
  <c r="AG69" i="46"/>
  <c r="AG13" i="46"/>
  <c r="AG83" i="46"/>
  <c r="AC45" i="46"/>
  <c r="AG16" i="46"/>
  <c r="AG81" i="46"/>
  <c r="AC66" i="46"/>
  <c r="AC64" i="46"/>
  <c r="AG47" i="46"/>
  <c r="AC55" i="46"/>
  <c r="AC57" i="46"/>
  <c r="AG51" i="46"/>
  <c r="AG20" i="46"/>
  <c r="AG17" i="46"/>
  <c r="AG67" i="46"/>
  <c r="AG85" i="46"/>
  <c r="AC75" i="46"/>
  <c r="AG18" i="46"/>
  <c r="AC48" i="46"/>
  <c r="AC89" i="46"/>
  <c r="AG33" i="46"/>
  <c r="AC72" i="46"/>
  <c r="AG38" i="46"/>
  <c r="AC36" i="46"/>
  <c r="AG78" i="46"/>
  <c r="AC71" i="46"/>
  <c r="AG63" i="46"/>
  <c r="AC91" i="46"/>
  <c r="AC54" i="46"/>
  <c r="AG26" i="46"/>
  <c r="AG24" i="46"/>
  <c r="AC60" i="46"/>
  <c r="AC79" i="46"/>
  <c r="AG84" i="46"/>
  <c r="AG15" i="46"/>
  <c r="Y12" i="46" l="1"/>
  <c r="Y122" i="46" s="1"/>
  <c r="AG78" i="44"/>
  <c r="Y12" i="60"/>
  <c r="AG12" i="56"/>
  <c r="AB116" i="56"/>
  <c r="AC12" i="56"/>
  <c r="Z12" i="46" l="1"/>
  <c r="Z122" i="46" s="1"/>
  <c r="Y122" i="60"/>
  <c r="Z12" i="60"/>
  <c r="AC110" i="56"/>
  <c r="AC105" i="56"/>
  <c r="AG110" i="56"/>
  <c r="AG105" i="56"/>
  <c r="AB12" i="46" l="1"/>
  <c r="AB122" i="46" s="1"/>
  <c r="Z122" i="60"/>
  <c r="AB12" i="60"/>
  <c r="AG12" i="46" l="1"/>
  <c r="AG122" i="46" s="1"/>
  <c r="AC12" i="46"/>
  <c r="AC122" i="46" s="1"/>
  <c r="AB122" i="60"/>
  <c r="AC12" i="60"/>
  <c r="AG12" i="60"/>
</calcChain>
</file>

<file path=xl/sharedStrings.xml><?xml version="1.0" encoding="utf-8"?>
<sst xmlns="http://schemas.openxmlformats.org/spreadsheetml/2006/main" count="85579" uniqueCount="22300">
  <si>
    <t>AKASH RAWAT</t>
  </si>
  <si>
    <t>NAMDEV BANDGAR</t>
  </si>
  <si>
    <t>VERESH FULARE</t>
  </si>
  <si>
    <t>GOVIND LODHI</t>
  </si>
  <si>
    <t>SAIB SYAEEL</t>
  </si>
  <si>
    <t>DAUD SHAIKH</t>
  </si>
  <si>
    <t>PAVAN RATHOD</t>
  </si>
  <si>
    <t>SAGAR KAMBLE</t>
  </si>
  <si>
    <t>SHIVAKUMAR META</t>
  </si>
  <si>
    <t>DRAGAPPA ARWAT</t>
  </si>
  <si>
    <t>SAMART DHAVANDE</t>
  </si>
  <si>
    <t>AMOGSIDDHA   MHAMANE</t>
  </si>
  <si>
    <t>BASAVRAJ SODDE</t>
  </si>
  <si>
    <t>SAGAR B ARJUN</t>
  </si>
  <si>
    <t>SHIVALINGPPA MALI</t>
  </si>
  <si>
    <t>ABHIJIT P WAGHMARE</t>
  </si>
  <si>
    <t>BHART SARADE</t>
  </si>
  <si>
    <t>GOURISHANKAR  SAGARE</t>
  </si>
  <si>
    <t>KISHOR MORE</t>
  </si>
  <si>
    <t>MUSHTAK SHAIKH</t>
  </si>
  <si>
    <t>DAVALSAB NADHAF</t>
  </si>
  <si>
    <t>SACHIN GHANTE</t>
  </si>
  <si>
    <t>BHIMASHANKAR ISHWARKATTI</t>
  </si>
  <si>
    <t>BILYANSIDDH SALOTOGI</t>
  </si>
  <si>
    <t>D WAGHMARE</t>
  </si>
  <si>
    <t>SANTOSH L KOLI</t>
  </si>
  <si>
    <t>SAGAR PATIL</t>
  </si>
  <si>
    <t>VIJAY V MANE</t>
  </si>
  <si>
    <t>SHARNAPPA KHEDAGILAR</t>
  </si>
  <si>
    <t>ANIL HAGARE</t>
  </si>
  <si>
    <t>AVINASH   PATANGE</t>
  </si>
  <si>
    <t>RAVINDAR  REURE</t>
  </si>
  <si>
    <t>SADIK SHAIKH</t>
  </si>
  <si>
    <t>VIJAY BHARALE</t>
  </si>
  <si>
    <t>AKASH LAXMAN KALE</t>
  </si>
  <si>
    <t>AMOL TEJU RATHOD</t>
  </si>
  <si>
    <t>ANIL GOVIND MALI</t>
  </si>
  <si>
    <t>KASHINATH ABHIMANU PATIL</t>
  </si>
  <si>
    <t>SATISH SHIVAJI SHINDE</t>
  </si>
  <si>
    <t>SHARANAPPA KHEDAGIKAR</t>
  </si>
  <si>
    <t>VIJAY BHARLE</t>
  </si>
  <si>
    <t>VIJAY VISHNU MANE</t>
  </si>
  <si>
    <t>PT</t>
  </si>
  <si>
    <t>ESIC</t>
  </si>
  <si>
    <t>AKIB SADIK SHAIKH</t>
  </si>
  <si>
    <t>3315576432</t>
  </si>
  <si>
    <t>ARBAJ AMIN JAMADAR</t>
  </si>
  <si>
    <t>BASAVRAJ KARKEL</t>
  </si>
  <si>
    <t>3315358515</t>
  </si>
  <si>
    <t>BSAVRAJ IRANNA TALWAR</t>
  </si>
  <si>
    <t>GANGADHAR MAYNAL</t>
  </si>
  <si>
    <t>HEMAND NANADURE</t>
  </si>
  <si>
    <t>3315285176</t>
  </si>
  <si>
    <t>NARENDRA PATEL</t>
  </si>
  <si>
    <t>PRASHANT TANAJI RATHOD</t>
  </si>
  <si>
    <t>RAJENDRA RAJAK</t>
  </si>
  <si>
    <t>SACHIN KHWSHAWAHA</t>
  </si>
  <si>
    <t>3315359456</t>
  </si>
  <si>
    <t>3315529289</t>
  </si>
  <si>
    <t>SHIVANAND KANTAPPA KOSHTI</t>
  </si>
  <si>
    <t>3315747749</t>
  </si>
  <si>
    <t>SOHIL JAMADAR</t>
  </si>
  <si>
    <t>SOURABHA KACHHI</t>
  </si>
  <si>
    <t>SUNIL BASAVARAJ KOTHANE</t>
  </si>
  <si>
    <t>3315746834</t>
  </si>
  <si>
    <t>UBAID YADAR</t>
  </si>
  <si>
    <t xml:space="preserve"> </t>
  </si>
  <si>
    <t>Sr No</t>
  </si>
  <si>
    <t>UAN NO</t>
  </si>
  <si>
    <t xml:space="preserve">ESICNO </t>
  </si>
  <si>
    <t>FULL NAME OF EMPLOYEE</t>
  </si>
  <si>
    <t>Rate Per Day</t>
  </si>
  <si>
    <t>Total Days worked</t>
  </si>
  <si>
    <t>Total OT Days</t>
  </si>
  <si>
    <t xml:space="preserve">Days Total </t>
  </si>
  <si>
    <t>BASIC PAY</t>
  </si>
  <si>
    <t>OT PAY</t>
  </si>
  <si>
    <t>GROSS WAGES PAYABLE</t>
  </si>
  <si>
    <t>BASIC+DA</t>
  </si>
  <si>
    <t>HRA</t>
  </si>
  <si>
    <t>OTHER</t>
  </si>
  <si>
    <t xml:space="preserve">LEGAL GROSS WAGES PAYABLE </t>
  </si>
  <si>
    <t>Deduction Parts</t>
  </si>
  <si>
    <t>Net Wages</t>
  </si>
  <si>
    <t xml:space="preserve">Other </t>
  </si>
  <si>
    <t>FINAL PAY</t>
  </si>
  <si>
    <t>PF</t>
  </si>
  <si>
    <t>Remening Adv(Dif)</t>
  </si>
  <si>
    <t>Advance jamadar</t>
  </si>
  <si>
    <t>CANTEEN</t>
  </si>
  <si>
    <t>account adv</t>
  </si>
  <si>
    <t>Total deduction</t>
  </si>
  <si>
    <t>Pay To Bank</t>
  </si>
  <si>
    <t>AJAY BHAGAT</t>
  </si>
  <si>
    <t>AQIB MAHAMAD SHAIKH</t>
  </si>
  <si>
    <t>DHARMANNA SIDDHARAM ARJUN</t>
  </si>
  <si>
    <t>MR. BSAVRAJ IRANNA TALWAR</t>
  </si>
  <si>
    <t>MOIN GULAB MULLA</t>
  </si>
  <si>
    <t>PUSHPENDRA CHANDRA</t>
  </si>
  <si>
    <t>RUSHIKESH CHANDRAKANT CHOUGULE</t>
  </si>
  <si>
    <t>VISHAL MOHAN MANE</t>
  </si>
  <si>
    <t>RAHUL BHIMANNA FULARI</t>
  </si>
  <si>
    <t>LAXMAN PATIL</t>
  </si>
  <si>
    <t>3314122764</t>
  </si>
  <si>
    <t>IRFAN SHAIKH</t>
  </si>
  <si>
    <t>DNYANESHWAR SHINGARE</t>
  </si>
  <si>
    <t>CHANDRAKANT THOMBARE</t>
  </si>
  <si>
    <t>ASHPAK SHAIKH</t>
  </si>
  <si>
    <t>ABBASALI NADAF</t>
  </si>
  <si>
    <t>ADINATH KADAM</t>
  </si>
  <si>
    <t>UBEDULLAH SHAIKH</t>
  </si>
  <si>
    <t>3315575200</t>
  </si>
  <si>
    <t>NARAYAN GOUND</t>
  </si>
  <si>
    <t>RAHUL MANE</t>
  </si>
  <si>
    <t>RAHUL RAUT</t>
  </si>
  <si>
    <t>3315285602</t>
  </si>
  <si>
    <t>RAJDEEP GAVALE</t>
  </si>
  <si>
    <t>SAIRAJ GADHADE</t>
  </si>
  <si>
    <t>SUNIL MHETRE</t>
  </si>
  <si>
    <t>TUKARAM PUJARI</t>
  </si>
  <si>
    <t>3315571938</t>
  </si>
  <si>
    <t>VEERSING GOUND</t>
  </si>
  <si>
    <t>pf</t>
  </si>
  <si>
    <t>esic</t>
  </si>
  <si>
    <t>RAKESH RAUT</t>
  </si>
  <si>
    <t>NINGANNA JANAWADE</t>
  </si>
  <si>
    <t>TOTAL</t>
  </si>
  <si>
    <t>MARUTI FALGUN GAJARE</t>
  </si>
  <si>
    <t>P/L</t>
  </si>
  <si>
    <t>DIPAKSING G  RAJPUT</t>
  </si>
  <si>
    <t>BAGANNA AVATI</t>
  </si>
  <si>
    <t>ABHIJIT GAVALI</t>
  </si>
  <si>
    <t>RAHUL WAGHMARE</t>
  </si>
  <si>
    <t>SUNIL KADAM</t>
  </si>
  <si>
    <t>RUSHIKESH HAVALE</t>
  </si>
  <si>
    <t>BALABHIM  MORE</t>
  </si>
  <si>
    <t>GOVIND    BHMMANAPATTI</t>
  </si>
  <si>
    <t>KARIM  NADAF</t>
  </si>
  <si>
    <t>KEDARNATH MAMURE</t>
  </si>
  <si>
    <t>RAVI  R  TILE</t>
  </si>
  <si>
    <t>Bonus</t>
  </si>
  <si>
    <t>DHANANJAY KIRAN AMBURE</t>
  </si>
  <si>
    <t>BILL</t>
  </si>
  <si>
    <t>Regular</t>
  </si>
  <si>
    <t>gross</t>
  </si>
  <si>
    <t>Superviser</t>
  </si>
  <si>
    <t>SR.NO.</t>
  </si>
  <si>
    <t>NAME</t>
  </si>
  <si>
    <t>IFSC</t>
  </si>
  <si>
    <t>BANK</t>
  </si>
  <si>
    <t>SBIN0000304</t>
  </si>
  <si>
    <t>40315551169</t>
  </si>
  <si>
    <t>BKID0000752</t>
  </si>
  <si>
    <t>BARB0DBMLUN</t>
  </si>
  <si>
    <t>BKID0000708</t>
  </si>
  <si>
    <t>SBLS0000001</t>
  </si>
  <si>
    <t>SBIN0012485</t>
  </si>
  <si>
    <t>33804298328</t>
  </si>
  <si>
    <t>SBIN0004762</t>
  </si>
  <si>
    <t>33910384216</t>
  </si>
  <si>
    <t>BKID0000722</t>
  </si>
  <si>
    <t>072210110009675</t>
  </si>
  <si>
    <t>BKID0000710</t>
  </si>
  <si>
    <t>SBIN0004653</t>
  </si>
  <si>
    <t>SBIN0016894</t>
  </si>
  <si>
    <t>37939528340</t>
  </si>
  <si>
    <t>BKID0000727</t>
  </si>
  <si>
    <t>072710510003279</t>
  </si>
  <si>
    <t>071018210001210</t>
  </si>
  <si>
    <t>UBIN0934097</t>
  </si>
  <si>
    <t>340922010000010</t>
  </si>
  <si>
    <t>SBIN0012484</t>
  </si>
  <si>
    <t>BKID0000743</t>
  </si>
  <si>
    <t>074318210002140</t>
  </si>
  <si>
    <t>071010110003170</t>
  </si>
  <si>
    <t>FINO0001001</t>
  </si>
  <si>
    <t>20007651124</t>
  </si>
  <si>
    <t>KKBK0002039</t>
  </si>
  <si>
    <t>4313430561</t>
  </si>
  <si>
    <t>UCBA0002282</t>
  </si>
  <si>
    <t>22820110013458</t>
  </si>
  <si>
    <t>BKID0WAINGB</t>
  </si>
  <si>
    <t>201210410007411</t>
  </si>
  <si>
    <t>0100041010003038</t>
  </si>
  <si>
    <t>BARB0SHOLAP</t>
  </si>
  <si>
    <t>04378100005471</t>
  </si>
  <si>
    <t>MAHB0000265</t>
  </si>
  <si>
    <t>60318171844</t>
  </si>
  <si>
    <t>071018210011691</t>
  </si>
  <si>
    <t>BARB0HOTAGI</t>
  </si>
  <si>
    <t>074318110000510</t>
  </si>
  <si>
    <t>BKID0000759</t>
  </si>
  <si>
    <t>043701000018040</t>
  </si>
  <si>
    <t>BKID0000735</t>
  </si>
  <si>
    <t>ANKUSH SANJAY BHALE</t>
  </si>
  <si>
    <t>071018210013585</t>
  </si>
  <si>
    <t>35098128144</t>
  </si>
  <si>
    <t>A</t>
  </si>
  <si>
    <t>Amount</t>
  </si>
  <si>
    <t>B</t>
  </si>
  <si>
    <t>DINESH VASANT SALGAR</t>
  </si>
  <si>
    <t>DIPAK DATTATRAY KUMBHAR</t>
  </si>
  <si>
    <t>MAHADEV SIDRAM VHANMANE</t>
  </si>
  <si>
    <t>SHAVAREPPA KASHINATH YALADE</t>
  </si>
  <si>
    <t>ARBAZ ILAI NADAF</t>
  </si>
  <si>
    <t>SHAVRSIDDHA KHANDAPPA LANDAGE</t>
  </si>
  <si>
    <t>PUNDLIK CHANDU JADHAV</t>
  </si>
  <si>
    <t>KASHINATH JAGANATH BIRJADAR</t>
  </si>
  <si>
    <t>GANGADHAR SIDDHARAM MAYANALE</t>
  </si>
  <si>
    <t>BHIMASHANKAR SHARNAPPA ISHWARKATTI</t>
  </si>
  <si>
    <t>SAGAR NARAYAN KAMBLE</t>
  </si>
  <si>
    <t>PREM NAGNATH PAWAR</t>
  </si>
  <si>
    <t>AMAR PRAKASH WADGAON</t>
  </si>
  <si>
    <t>SHAHANAVAJ MURTUJ PATHAN</t>
  </si>
  <si>
    <t>PRABHAKAR NAYKUDE</t>
  </si>
  <si>
    <t>GOURISHANKAR SHRISHAIL SAGARE</t>
  </si>
  <si>
    <t>SAGAR MALAKARI KOLI</t>
  </si>
  <si>
    <t>ABHIJIT PIRAPPA WAGHMARE</t>
  </si>
  <si>
    <t>SANTOSH LAXMAN KOLI</t>
  </si>
  <si>
    <t>AVINASH NILKANTH PATANGE</t>
  </si>
  <si>
    <t>KARAN UMESH CHAVAN</t>
  </si>
  <si>
    <t>DAVALSAB MATTU NADAF</t>
  </si>
  <si>
    <t>BASAVRAJ IRANNA TALWAR</t>
  </si>
  <si>
    <t>ROHAN BABURAV PANDIT</t>
  </si>
  <si>
    <t>AMOGSIDDHA VITTHAL MHAMANE</t>
  </si>
  <si>
    <t>HEMANT ANAVIRAPPA NANDURE</t>
  </si>
  <si>
    <t>SHREERAM BALASAHEB SARVAGOD</t>
  </si>
  <si>
    <t>SAKIB SALIM SAYYED</t>
  </si>
  <si>
    <t>REVENSIDDHA SHIVAPPA ISHWARKATTI</t>
  </si>
  <si>
    <t>GIRISH SIDDHARAM MADYAL</t>
  </si>
  <si>
    <t>JITENDRA SIDRAM KOLI</t>
  </si>
  <si>
    <t>CHINTAMANI SHAMRAO KADERKAR</t>
  </si>
  <si>
    <t>SHIVKUMAR MITTA</t>
  </si>
  <si>
    <t>SAGAR RAMESH GHARSANGI</t>
  </si>
  <si>
    <t>DATTATRAY ASHOK WAGHMODE</t>
  </si>
  <si>
    <t>KHALID ILAHI SHAIKH</t>
  </si>
  <si>
    <t>AKASH JAGNNATH TENGALE</t>
  </si>
  <si>
    <t>MALLINATH SHIVARAM VHANKADE</t>
  </si>
  <si>
    <t>KISHOR JYOTIBA MORE</t>
  </si>
  <si>
    <t>DNYANESHWAR BHAGAVANT WAGHMARE</t>
  </si>
  <si>
    <t>SAGAR BASAVRAJ ARJUN</t>
  </si>
  <si>
    <t>SACHIN BHAGWAN GHANTE</t>
  </si>
  <si>
    <t>DAUD PAIGAMBAR SHAIKH</t>
  </si>
  <si>
    <t>SOHEL SAHEBLAL JAMADAR</t>
  </si>
  <si>
    <t>MUSHTAK RASHID SHAIKH</t>
  </si>
  <si>
    <t>BHARAT SANTOSH SARADE</t>
  </si>
  <si>
    <t>BASAVRAJ SHRISHAIL SODDE</t>
  </si>
  <si>
    <t>BASAVRAJ SHIVANNA KOLI(B.S.KOLI)</t>
  </si>
  <si>
    <t>BILYANASIDDH MAHADEV SALOTAGI(B SALOTAGI)</t>
  </si>
  <si>
    <t>DARGAPPA SHIVANAND ARWAT</t>
  </si>
  <si>
    <t>YESB0BMSB03</t>
  </si>
  <si>
    <t>CNRB0006242</t>
  </si>
  <si>
    <t>6242127000750</t>
  </si>
  <si>
    <t>42195392558</t>
  </si>
  <si>
    <t>UTIB0000266</t>
  </si>
  <si>
    <t>073518210001343</t>
  </si>
  <si>
    <t>04370100018040</t>
  </si>
  <si>
    <t>40234321420</t>
  </si>
  <si>
    <t>RATN0000060</t>
  </si>
  <si>
    <t>309019408095</t>
  </si>
  <si>
    <t>31688450898</t>
  </si>
  <si>
    <t>1548675125</t>
  </si>
  <si>
    <t>KKBK0000811</t>
  </si>
  <si>
    <t>5346215880</t>
  </si>
  <si>
    <t>3316313423</t>
  </si>
  <si>
    <t>3316249185</t>
  </si>
  <si>
    <t>3316290554</t>
  </si>
  <si>
    <t>3316249173</t>
  </si>
  <si>
    <t>3316402677</t>
  </si>
  <si>
    <t>ROHIT SURYAKANT MHETRE</t>
  </si>
  <si>
    <t>3316362878</t>
  </si>
  <si>
    <t>BKID0000701</t>
  </si>
  <si>
    <t>070110110018489</t>
  </si>
  <si>
    <t>MAHB0001127</t>
  </si>
  <si>
    <t>60225717072</t>
  </si>
  <si>
    <t>SBIN0017529</t>
  </si>
  <si>
    <t>42327591910</t>
  </si>
  <si>
    <t>8148703463</t>
  </si>
  <si>
    <t>YESB0BMSB19</t>
  </si>
  <si>
    <t>001904030000000820</t>
  </si>
  <si>
    <t>074310110005705</t>
  </si>
  <si>
    <t>070810510005508</t>
  </si>
  <si>
    <t>ICIC0000104</t>
  </si>
  <si>
    <t>60319450340</t>
  </si>
  <si>
    <t>BKID0000555</t>
  </si>
  <si>
    <t>055510610000171</t>
  </si>
  <si>
    <t>071018210008116</t>
  </si>
  <si>
    <t>071018210017655</t>
  </si>
  <si>
    <t>071018210015882</t>
  </si>
  <si>
    <t>40900338947</t>
  </si>
  <si>
    <t>072718210009061</t>
  </si>
  <si>
    <t>45268100002647</t>
  </si>
  <si>
    <t>41546504944</t>
  </si>
  <si>
    <t>SBIN0001656</t>
  </si>
  <si>
    <t>39665529315</t>
  </si>
  <si>
    <t>AKSHAY KHANDEKAR</t>
  </si>
  <si>
    <t>RAHUL SURESHA MASALI</t>
  </si>
  <si>
    <t>Emp Name</t>
  </si>
  <si>
    <t xml:space="preserve">SHIFT </t>
  </si>
  <si>
    <t xml:space="preserve">ABHISHEK SUNIL RATHOD </t>
  </si>
  <si>
    <t xml:space="preserve">ARIF CHOUDHARI </t>
  </si>
  <si>
    <t>NAGANASUR MAHIBUB RAJAKSAB</t>
  </si>
  <si>
    <t>SHAIKH LATIF FARID</t>
  </si>
  <si>
    <t>HARUN GULAB MULLA</t>
  </si>
  <si>
    <t>SUDHAKAR BHIMASHANKAR KOGANURE</t>
  </si>
  <si>
    <t>33837607736</t>
  </si>
  <si>
    <t>42329808854</t>
  </si>
  <si>
    <t>SBIN0002214</t>
  </si>
  <si>
    <t>NAGENDRA KUMAR</t>
  </si>
  <si>
    <t xml:space="preserve">RAMVINAY KUMAR </t>
  </si>
  <si>
    <t>SANDEEP KHATAL</t>
  </si>
  <si>
    <t>BKID0000709</t>
  </si>
  <si>
    <t>45260100008785</t>
  </si>
  <si>
    <t>070118210011413</t>
  </si>
  <si>
    <t>Attandance</t>
  </si>
  <si>
    <t>AKIB SHAIKH</t>
  </si>
  <si>
    <t>BASAVRAJ SHIVANNA KOLI</t>
  </si>
  <si>
    <t>Employee Rate</t>
  </si>
  <si>
    <t>AVJ &amp; Rework</t>
  </si>
  <si>
    <t>Mane</t>
  </si>
  <si>
    <t>Bagale</t>
  </si>
  <si>
    <t>Jamadar</t>
  </si>
  <si>
    <t>Other exp.(Bad Cor)</t>
  </si>
  <si>
    <t>Total Bill Tann.</t>
  </si>
  <si>
    <t>office 3%</t>
  </si>
  <si>
    <t>Paint Claning</t>
  </si>
  <si>
    <t>TDS 1%</t>
  </si>
  <si>
    <t>Line-1 (Tannage &amp; Regular)</t>
  </si>
  <si>
    <t>DOMBE SIDRAM</t>
  </si>
  <si>
    <t>SHAIKH RAJEBHAI AHMAD</t>
  </si>
  <si>
    <t>RATHOD ARYAN RAMCHANDRA</t>
  </si>
  <si>
    <t>KALE ASHOK SIDRAM</t>
  </si>
  <si>
    <t>BIRAJADAR RUDRAPPA</t>
  </si>
  <si>
    <t>RAUT NAVANATH DIGAMBAR</t>
  </si>
  <si>
    <t>VISHAL SURESH MANE</t>
  </si>
  <si>
    <t>AMIR SALIM TAMBOLI</t>
  </si>
  <si>
    <t>KHAWAJASAHAB GULAB HIMONE</t>
  </si>
  <si>
    <t>MAHESH BABUSHA LANDAGE</t>
  </si>
  <si>
    <t>SADDAM HUSHEN P SHAIKH</t>
  </si>
  <si>
    <t>SAGAR KALLAPPA AMBOLGI</t>
  </si>
  <si>
    <t>SHIVANAND SATISH MUDAGE</t>
  </si>
  <si>
    <t>SHRIKANT VIJAY PATIL</t>
  </si>
  <si>
    <t>SHUBHAM SHRISAIL VHATANE</t>
  </si>
  <si>
    <t>AKASH RUDRAPA KOLI</t>
  </si>
  <si>
    <t>SIDHARAM BADURE MALANNA</t>
  </si>
  <si>
    <t>BASAVARAJ SHARNAPPA PUJARI</t>
  </si>
  <si>
    <t>SIBABA BASAVRAJ SUGARE</t>
  </si>
  <si>
    <t>MARUTI TALLE</t>
  </si>
  <si>
    <t>koshti basvraj bhimashankar</t>
  </si>
  <si>
    <t>Sakib Sadik Fulari</t>
  </si>
  <si>
    <t>DHANARAJ SIDHARAM BIRAJDAR</t>
  </si>
  <si>
    <t>SOHEL GOLABNABI INAMDAR</t>
  </si>
  <si>
    <t>3316489720</t>
  </si>
  <si>
    <t>SHETSANDI AMINSAB ABISAB</t>
  </si>
  <si>
    <t>NAIKWADI MASHANK SAHEBLAL</t>
  </si>
  <si>
    <t>MADIVAL PRAVIN CHANDRAKANT</t>
  </si>
  <si>
    <t>SHIVLINGAPPA SANMESHWAR MALI</t>
  </si>
  <si>
    <t>3315285018</t>
  </si>
  <si>
    <t>3316979955</t>
  </si>
  <si>
    <t>3317015351</t>
  </si>
  <si>
    <t>BADIGER RAJKUMAR</t>
  </si>
  <si>
    <t>SAGAR CHANDRASHEKHAR PATIL</t>
  </si>
  <si>
    <t>SWAMI SIDDHARAM SADANAND</t>
  </si>
  <si>
    <t>SHINDE SHRAVAN SUNIL</t>
  </si>
  <si>
    <t>KHATAL SAGAR CHANDRAKANT</t>
  </si>
  <si>
    <t>BAGALE NILESH</t>
  </si>
  <si>
    <t>DEVKATE KAHINATH SITARAM</t>
  </si>
  <si>
    <t>DIKOLO BABURAO TATYARAO</t>
  </si>
  <si>
    <t>HUKKERI SHIVASHAN RATNAKAR</t>
  </si>
  <si>
    <t>KUMBHAR PRAJASH SHEMNIG</t>
  </si>
  <si>
    <t>REEDI SUDARSHAN ASHOKRAJ</t>
  </si>
  <si>
    <t>SACHING KANTAPPA KOLI</t>
  </si>
  <si>
    <t>cupan</t>
  </si>
  <si>
    <t>Regular Amount</t>
  </si>
  <si>
    <t>32884026457</t>
  </si>
  <si>
    <t>ANIKET SHRIPATI DANGE</t>
  </si>
  <si>
    <t xml:space="preserve">BABURAV DATTATRAY TIKOLE_x000D_
</t>
  </si>
  <si>
    <t xml:space="preserve">BANDENAWAJ SAIPAN MULLA_x000D_
</t>
  </si>
  <si>
    <t xml:space="preserve">GOPAL SHIVANAND PUJARI_x000D_
</t>
  </si>
  <si>
    <t>NAGANATH KASHINATH SONAWANE</t>
  </si>
  <si>
    <t xml:space="preserve">RAJKUMAR MAHADEV BADIGER_x000D_
</t>
  </si>
  <si>
    <t xml:space="preserve">SAMARTH IRANNA DHAVANE_x000D_
</t>
  </si>
  <si>
    <t xml:space="preserve">SAMI AKIL JAHAGIRDAR_x000D_
</t>
  </si>
  <si>
    <t>SIDHARAM MAHANIGAPPA DOMBE</t>
  </si>
  <si>
    <t xml:space="preserve">SIDHARAM VISHWANATH BAGALE_x000D_
</t>
  </si>
  <si>
    <t xml:space="preserve">SUFIYAN SHEKULAL FULARI_x000D_
</t>
  </si>
  <si>
    <t>Cantten</t>
  </si>
  <si>
    <t>BKID0000728</t>
  </si>
  <si>
    <t>072818210003056</t>
  </si>
  <si>
    <t>AIRP0000001</t>
  </si>
  <si>
    <t>8830179924</t>
  </si>
  <si>
    <t>TONN</t>
  </si>
  <si>
    <t>REG</t>
  </si>
  <si>
    <t>Regular Apyment</t>
  </si>
  <si>
    <t>Rework &amp; Avg tannage</t>
  </si>
  <si>
    <t>7400793746</t>
  </si>
  <si>
    <t>KOLI MALLIKARJUN SIDDHAPPA</t>
  </si>
  <si>
    <t>REDDI PRADIP SANJAY</t>
  </si>
  <si>
    <t>RAKATE MALLIKARJUN SHIVAJI</t>
  </si>
  <si>
    <t>GHODAKE BHUTALSIDHHA SHAVRSIDHHA</t>
  </si>
  <si>
    <t>ONKAR DEVRUSHI</t>
  </si>
  <si>
    <t>SHIVKUMAR MALLAPPA NIROLI</t>
  </si>
  <si>
    <t>BHADOLE RAHUL SURESH</t>
  </si>
  <si>
    <t>GHATE ABHISHEK ABHIMANYU</t>
  </si>
  <si>
    <t>SHIVKUMAR KANTAPPA KOSHTI</t>
  </si>
  <si>
    <t>KOLI OMKAR NAGANATH</t>
  </si>
  <si>
    <t>Vlookup Cupan</t>
  </si>
  <si>
    <t>Vlookup Attandance</t>
  </si>
  <si>
    <t>Tannage amount</t>
  </si>
  <si>
    <t>New Rate Per Day</t>
  </si>
  <si>
    <t>Deduction</t>
  </si>
  <si>
    <t>Net Trf</t>
  </si>
  <si>
    <t>UN No.</t>
  </si>
  <si>
    <t xml:space="preserve">Rework &amp; AVJ </t>
  </si>
  <si>
    <t xml:space="preserve">Diff Amount </t>
  </si>
  <si>
    <t>Net Paid</t>
  </si>
  <si>
    <t>UBIN0541036</t>
  </si>
  <si>
    <t>410302010508178</t>
  </si>
  <si>
    <t>40653198192</t>
  </si>
  <si>
    <t>075210110010811</t>
  </si>
  <si>
    <t>0040041010006441</t>
  </si>
  <si>
    <t>075918210003376</t>
  </si>
  <si>
    <t>074318210005445</t>
  </si>
  <si>
    <t>070918210008287</t>
  </si>
  <si>
    <t>071010510005594</t>
  </si>
  <si>
    <t>BASVRAJ SOMNATH KARKALE</t>
  </si>
  <si>
    <t>KFIL SOLAPUR Wages Register for the Month of feb-25</t>
  </si>
  <si>
    <t>PRAKASH SOMANINGA KAMBAR</t>
  </si>
  <si>
    <t xml:space="preserve">chaking </t>
  </si>
  <si>
    <t>Vlookup Tannage Payment</t>
  </si>
  <si>
    <t>Vlookup Tannage Day</t>
  </si>
  <si>
    <t>Mr. ABHISHEK ABHIMANYU GHATE</t>
  </si>
  <si>
    <t>Mr. GOPAL PUJARI</t>
  </si>
  <si>
    <t>Mr. PRADIP SANJAY REDDI</t>
  </si>
  <si>
    <t>Mr. RAHUL SURESH BHADOLE</t>
  </si>
  <si>
    <t>Mr. MALLIKARJUN SHIVAJI RAKATE</t>
  </si>
  <si>
    <t>Mr. RAJAKUMAR BADIGER</t>
  </si>
  <si>
    <t>Mr. BABURAV DATTATRAY TIKOLE</t>
  </si>
  <si>
    <t>Mr. BANDENAWAJ SAIPAN MULLA</t>
  </si>
  <si>
    <t>Mr. SUFIYAN SHEKULAL FULARI</t>
  </si>
  <si>
    <t>Mr. SAMI AKIL JAHAGIRDAR</t>
  </si>
  <si>
    <t>Mr. KHAJASAHEB GULAB HIMONE</t>
  </si>
  <si>
    <t>Mr. MAHESH BABUSHA LANDAGE</t>
  </si>
  <si>
    <t>Mr. RAJEBHAI AHAMAD SHAIKH</t>
  </si>
  <si>
    <t>Mr. VISHAL SURESH MANE</t>
  </si>
  <si>
    <t>Mr. SANDIP CHANDRAKANT KHATAL</t>
  </si>
  <si>
    <t>Mr. SUDHAKAR BHIMASHANKAR KOGANURE</t>
  </si>
  <si>
    <t>Mr. SIDDHRAM MAHANINGAPPA DOMBE</t>
  </si>
  <si>
    <t>Mr. ABHISHEK SUNIL RATHOD</t>
  </si>
  <si>
    <t>Mr. NAGANATH KASHINATH SONWANE</t>
  </si>
  <si>
    <t>Mr. SHAHANVAJ MURTUJ PATHAN</t>
  </si>
  <si>
    <t>Mr. ARBAZ NADAF</t>
  </si>
  <si>
    <t>Mr. BASAVRAJ SHIVANNA KOLI</t>
  </si>
  <si>
    <t>Mr. ANIKET SHRIPATI DANGE</t>
  </si>
  <si>
    <t>Mr. MOIN GULAB MULLA</t>
  </si>
  <si>
    <t>Mr. DINESH VASANT SALGAR</t>
  </si>
  <si>
    <t>Mr. DIPAK DATTATRAY KUMBHAR</t>
  </si>
  <si>
    <t>Mr. AKIB SHAIKH</t>
  </si>
  <si>
    <t>Mr. SAGAR CHANDRASHEKHAR PATIL</t>
  </si>
  <si>
    <t>Mr. BSAVRAJ IRANNA TALWAR</t>
  </si>
  <si>
    <t>Mr. GANGADHAR SIDDHARAM MAYANALE</t>
  </si>
  <si>
    <t>Mr. SHIVANAND KANTAPPA KOSHTI</t>
  </si>
  <si>
    <t>Mr. PRASHANT TANAJI RATHOD</t>
  </si>
  <si>
    <t>Mr. ARBAJ AMIN JAMADAR</t>
  </si>
  <si>
    <t>Mr. VISHAL MOHAN MANE</t>
  </si>
  <si>
    <t>Mr. SHREERAM BALASAHEB SARVAGOD</t>
  </si>
  <si>
    <t>Mr. SHIVKUMAR MITTA</t>
  </si>
  <si>
    <t>Mr. SHARANAPPA KHEDAGIKAR</t>
  </si>
  <si>
    <t>Mr. DNYANESHWAR BHAGAVANT WAGHAMARE</t>
  </si>
  <si>
    <t>Mr. BHIMAHSNKAR SHARNAPPA ISHWARKATTI</t>
  </si>
  <si>
    <t>Mr. SAKIB SALIM SAYYED</t>
  </si>
  <si>
    <t>Mr. SHIVLINGAPPA SANMESHWAR MALI</t>
  </si>
  <si>
    <t>Mr. VIJAY BHARLE</t>
  </si>
  <si>
    <t>Mr. BHARAT SANTOSH SARADE</t>
  </si>
  <si>
    <t>Mr. SACHIN BHAGWAN GHANTE</t>
  </si>
  <si>
    <t>Mr. NANDURE HEMANT ANAVIRAPPA</t>
  </si>
  <si>
    <t>Mr. BASAVARAJ SHRISHAIL SODDE</t>
  </si>
  <si>
    <t>Mr. KISHOR JYOTIBA MORE</t>
  </si>
  <si>
    <t>Mr. SAMARTH IRANNA DHAVANE</t>
  </si>
  <si>
    <t>Mr. SOHEL SAHEBLAL JAMADAR</t>
  </si>
  <si>
    <t>Mr. DAVALSAB MATTU NADAF</t>
  </si>
  <si>
    <t>Mr. SHAVRSIDDHA KHANDAPPA LANDAGE</t>
  </si>
  <si>
    <t>Mr. MUSHTAK RASHID SHAIKH</t>
  </si>
  <si>
    <t>Mr. AMOGSIDDHA VITTHAL MHAMANE</t>
  </si>
  <si>
    <t>Mr. AVINASH NILKANTH PATANGE</t>
  </si>
  <si>
    <t>Mr. AKASH RAWAT</t>
  </si>
  <si>
    <t>Mr. RUSHIKESH CHANDRAKANT CHOUGULE</t>
  </si>
  <si>
    <t>Mr. KADERKAR CHINTAMANI SHAMRAO</t>
  </si>
  <si>
    <t>Mr. ANKUASH SANJAY BHALE</t>
  </si>
  <si>
    <t>Mr. ABHIJIT PIRAPPA WAGHMARE</t>
  </si>
  <si>
    <t>Mr. GIRISH SIDDHARAM MADYAL</t>
  </si>
  <si>
    <t>Mr. RAHULA SURESHA MASALI</t>
  </si>
  <si>
    <t>Mr. JITENDRA SIDRAM KOLI</t>
  </si>
  <si>
    <t>Mr. SAGAR BASAVRAJ ARJUN</t>
  </si>
  <si>
    <t>Mr. SAGAR MALAKARI KOLI</t>
  </si>
  <si>
    <t>Mr. KASHINATH JAGANATH BIRJADAR</t>
  </si>
  <si>
    <t>Mr. AKASH JAGNNATH TENGALE</t>
  </si>
  <si>
    <t>Mr. SAGAR RAMESH GHARSANGI</t>
  </si>
  <si>
    <t>Mr. MALLINATH SHIVARAM VHANAKADE</t>
  </si>
  <si>
    <t>Mr. SANTOSH LAXMAN KOLI</t>
  </si>
  <si>
    <t>Mr. VIJAY MANE</t>
  </si>
  <si>
    <t>Mr. KHALID ILAI SHAIKH</t>
  </si>
  <si>
    <t>Mr. PUNDALIK CHANDU JADHAV</t>
  </si>
  <si>
    <t>Mr. KASHINATH ABHIMANU PATIL</t>
  </si>
  <si>
    <t>Mr. AMOL TEJU RATHOD</t>
  </si>
  <si>
    <t>Mr. REVANASIDDH SHIVAPPA ISHWARKATTI</t>
  </si>
  <si>
    <t>Mr. ANIL G MALI</t>
  </si>
  <si>
    <t>Mr. SATISH SHIVAJI SHINDE</t>
  </si>
  <si>
    <t>Mr. WAGHMODE DATTATRAY ASHOK</t>
  </si>
  <si>
    <t>Mr. NAMDEV DURGAPPA BANDGAR</t>
  </si>
  <si>
    <t>NITIN SIDDHARAM DHABBE</t>
  </si>
  <si>
    <t>HIRKUR YUVRAJ MALAKARI</t>
  </si>
  <si>
    <t>GENSIDHHA AMASIDHHA VAMANE</t>
  </si>
  <si>
    <t>NITIN JADHAV</t>
  </si>
  <si>
    <t>FOU105</t>
  </si>
  <si>
    <t>FOU107</t>
  </si>
  <si>
    <t>FOU113</t>
  </si>
  <si>
    <t>FOU19</t>
  </si>
  <si>
    <t>FOU20</t>
  </si>
  <si>
    <t>FOU208</t>
  </si>
  <si>
    <t>FOU209</t>
  </si>
  <si>
    <t>FOU21</t>
  </si>
  <si>
    <t>FOU218</t>
  </si>
  <si>
    <t>FOU22</t>
  </si>
  <si>
    <t>FOU222</t>
  </si>
  <si>
    <t>FOU224</t>
  </si>
  <si>
    <t>FOU225</t>
  </si>
  <si>
    <t>FOU23</t>
  </si>
  <si>
    <t>FOU26</t>
  </si>
  <si>
    <t>FOU27</t>
  </si>
  <si>
    <t>FOU277</t>
  </si>
  <si>
    <t>FOU28</t>
  </si>
  <si>
    <t>FOU29</t>
  </si>
  <si>
    <t>FOU294</t>
  </si>
  <si>
    <t>FOU31</t>
  </si>
  <si>
    <t>FOU314</t>
  </si>
  <si>
    <t>FOU32</t>
  </si>
  <si>
    <t>FOU328</t>
  </si>
  <si>
    <t>FOU367</t>
  </si>
  <si>
    <t>FOU379</t>
  </si>
  <si>
    <t>FOU38</t>
  </si>
  <si>
    <t>FOU39</t>
  </si>
  <si>
    <t>FOU40</t>
  </si>
  <si>
    <t>FOU42</t>
  </si>
  <si>
    <t>FOU43</t>
  </si>
  <si>
    <t>FOU461</t>
  </si>
  <si>
    <t>FOU47</t>
  </si>
  <si>
    <t>FOU49</t>
  </si>
  <si>
    <t>FOU51</t>
  </si>
  <si>
    <t>FOU52</t>
  </si>
  <si>
    <t>FOU54</t>
  </si>
  <si>
    <t>FOU56</t>
  </si>
  <si>
    <t>FOU58</t>
  </si>
  <si>
    <t>FOU60</t>
  </si>
  <si>
    <t>FOU61</t>
  </si>
  <si>
    <t>FOU63</t>
  </si>
  <si>
    <t>FOU64</t>
  </si>
  <si>
    <t>FOU67</t>
  </si>
  <si>
    <t>FOU68</t>
  </si>
  <si>
    <t>FOU70</t>
  </si>
  <si>
    <t>FOU72</t>
  </si>
  <si>
    <t>FOU73</t>
  </si>
  <si>
    <t>FOU74</t>
  </si>
  <si>
    <t>FOU80</t>
  </si>
  <si>
    <t>FOU81</t>
  </si>
  <si>
    <t>FOU82</t>
  </si>
  <si>
    <t>FOU84</t>
  </si>
  <si>
    <t>FOU86</t>
  </si>
  <si>
    <t>FOU90</t>
  </si>
  <si>
    <t>FOU91</t>
  </si>
  <si>
    <t>FOU94</t>
  </si>
  <si>
    <t>FOU97</t>
  </si>
  <si>
    <t>Tannage Payment</t>
  </si>
  <si>
    <t xml:space="preserve"> Tannage Day</t>
  </si>
  <si>
    <t>110235946004</t>
  </si>
  <si>
    <t>7648479847</t>
  </si>
  <si>
    <t>KALE AKASH</t>
  </si>
  <si>
    <t>KUMBHAR PRAKASH SHEMNIG</t>
  </si>
  <si>
    <t>Tannag</t>
  </si>
  <si>
    <t>FOU44</t>
  </si>
  <si>
    <t>FOU459</t>
  </si>
  <si>
    <t>FOU375</t>
  </si>
  <si>
    <t>FOU514</t>
  </si>
  <si>
    <t>000504030000011679</t>
  </si>
  <si>
    <t>11142101046364</t>
  </si>
  <si>
    <t>PKGB0011142</t>
  </si>
  <si>
    <t>0593104000061922</t>
  </si>
  <si>
    <t>IBKL0000593</t>
  </si>
  <si>
    <t>MANGESH NAVNATH ANKUSHRAO</t>
  </si>
  <si>
    <t>ABHISHEK SUNIL RATHOD</t>
  </si>
  <si>
    <t>BANDENAVAJ MULLA</t>
  </si>
  <si>
    <t xml:space="preserve">BASAVARAJ TALWAR </t>
  </si>
  <si>
    <t>AMOGSIDDHA MHAMANE</t>
  </si>
  <si>
    <t xml:space="preserve">SHREERAM BALALSHEB SARVGOD </t>
  </si>
  <si>
    <t>SHAQIB SALIM SAYYAD</t>
  </si>
  <si>
    <t>RATHOD ABHISHEK SUNIL</t>
  </si>
  <si>
    <t xml:space="preserve">SAGAR  PATIL </t>
  </si>
  <si>
    <t>SHIVLING MALI</t>
  </si>
  <si>
    <t>DARGAPPA  SHIVANAND ARAVAT</t>
  </si>
  <si>
    <t xml:space="preserve">SANTOSH LAXMAN KOLI </t>
  </si>
  <si>
    <t xml:space="preserve">VIJAY VISHNU MANE </t>
  </si>
  <si>
    <t>SAMARTH IRRANA DHAVANE</t>
  </si>
  <si>
    <t>AVINASH PATANGE</t>
  </si>
  <si>
    <t>KULKARNI K.K.</t>
  </si>
  <si>
    <t>ANIL  GOVIND MALI</t>
  </si>
  <si>
    <t>REVANSHDDHA SHIVAPPA ISHWARKATTI</t>
  </si>
  <si>
    <t>DIPAK DATTRAY KUMBHAR</t>
  </si>
  <si>
    <t>GIRISH SIDDHRAM MADYAL</t>
  </si>
  <si>
    <t>PUNDLIK   CHANDU JADHAV</t>
  </si>
  <si>
    <t>KASHINATH JAGANATH BIRAJDAR</t>
  </si>
  <si>
    <t>BHIMASHANKAR SHARANAPPA ISHWARKATTI</t>
  </si>
  <si>
    <t>NADAF ARBAJ ILAHI</t>
  </si>
  <si>
    <t>CHITTAMANI SHAMRAO KADERKAR</t>
  </si>
  <si>
    <t>NAMDEV  BANDGAR</t>
  </si>
  <si>
    <t>KHALID ILAHI SHIAKH</t>
  </si>
  <si>
    <t>RAHULA SURESHA  MASLI</t>
  </si>
  <si>
    <t>AKASH  JAGNNATH TENAGLE</t>
  </si>
  <si>
    <t>KASHINATH  ABHIMANU PATIL</t>
  </si>
  <si>
    <t xml:space="preserve">SATISH SHIVAJI SHINDE </t>
  </si>
  <si>
    <t>SAGAR MALIKARI KOLI</t>
  </si>
  <si>
    <t xml:space="preserve">PRABHAKAR NAIKWADE </t>
  </si>
  <si>
    <t>MALLINATH SHIVRAM VHANKADE</t>
  </si>
  <si>
    <t>DAVALSAB NADAF MATTU</t>
  </si>
  <si>
    <t xml:space="preserve">DINESH VASANT SALGAR </t>
  </si>
  <si>
    <t>LANDAGE SHAVARSIDHA KHANDAPPA</t>
  </si>
  <si>
    <t>DNYANESHWAR  BHAGVANT WAGHMARE</t>
  </si>
  <si>
    <t>ABHIJEET PIRAPPA  WAGHMARE</t>
  </si>
  <si>
    <t>PATHAN SHAHNAVAJ MURTUJ</t>
  </si>
  <si>
    <t xml:space="preserve">SUFIYAN FULARI </t>
  </si>
  <si>
    <t>SAGAR BASVRAJ ARJUN</t>
  </si>
  <si>
    <t>GHANTE SACHIN BHAGWAN</t>
  </si>
  <si>
    <t>CHOUGULE HRUSHIKESH CHANDRAKANT</t>
  </si>
  <si>
    <t>MUSTAK RASHID SHAIKH</t>
  </si>
  <si>
    <t>SOHEL  SAHEBLAL JAMADAR</t>
  </si>
  <si>
    <t>ARBAJ  AMIN JAMADAR</t>
  </si>
  <si>
    <t>SHARNAPPA KHEDAGIKAR</t>
  </si>
  <si>
    <t>BASVRAJ SHRISHAIL SODDE</t>
  </si>
  <si>
    <t>SONAWANE NAGNATH KASHINATH</t>
  </si>
  <si>
    <t>KHATAL SANDIP CHANDRAKANT</t>
  </si>
  <si>
    <t>SANJAYA DHADAKE</t>
  </si>
  <si>
    <t>MALLESH AMBANNA CHOUGULE</t>
  </si>
  <si>
    <t>JAVED AJMODDIN NADAF</t>
  </si>
  <si>
    <t>SAMART LAXMAN NANDURE</t>
  </si>
  <si>
    <t>DHANURE SOMNATH KASHINATH</t>
  </si>
  <si>
    <t>HARUN MULLA</t>
  </si>
  <si>
    <t>AYAN FIROJ SHAIKH</t>
  </si>
  <si>
    <t xml:space="preserve">SHAIKH ASHPAK  HAJIMALNG </t>
  </si>
  <si>
    <t>VANJARI MAHADEV AMBANNA</t>
  </si>
  <si>
    <t>SHAIKH IBRAHIM RAFIK</t>
  </si>
  <si>
    <t>SACHIN S SANMUKH</t>
  </si>
  <si>
    <t>ANIKET DANGE</t>
  </si>
  <si>
    <t>PF Name</t>
  </si>
  <si>
    <t>Mr. MANGESH NAVNATH ANKUSHRAO</t>
  </si>
  <si>
    <t>Mr. NITIN SIDDHARAM DHABBE</t>
  </si>
  <si>
    <t>Mr. REVANSIDDHA RAMCHANDRA SATPUTE</t>
  </si>
  <si>
    <t>Mr. YUVRAJ MALAKARI HIRKURE</t>
  </si>
  <si>
    <t>Mr. GHENSIDDHA AMASIDHDA VANAMANE</t>
  </si>
  <si>
    <t>Mr. DOULATKUMAR ARVIND SALUNKE</t>
  </si>
  <si>
    <t>Mr. NITIN ASHOK JADHAV</t>
  </si>
  <si>
    <t>Mr. PRABHAKAR BIRAPPA NAYKUDE</t>
  </si>
  <si>
    <t>FOU555</t>
  </si>
  <si>
    <t>FOU534</t>
  </si>
  <si>
    <t>UAN</t>
  </si>
  <si>
    <t>Member ID</t>
  </si>
  <si>
    <t>Name</t>
  </si>
  <si>
    <t>Gender</t>
  </si>
  <si>
    <t>DoB</t>
  </si>
  <si>
    <t>DoJ</t>
  </si>
  <si>
    <t>Father's/Husband's Name</t>
  </si>
  <si>
    <t>Relation</t>
  </si>
  <si>
    <t>Marital Status</t>
  </si>
  <si>
    <t>Mobile</t>
  </si>
  <si>
    <t>Email ID</t>
  </si>
  <si>
    <t>AADHAAR</t>
  </si>
  <si>
    <t>PAN</t>
  </si>
  <si>
    <t xml:space="preserve">Bank Account No, IFSC Code </t>
  </si>
  <si>
    <t>Nomination Filed</t>
  </si>
  <si>
    <t>Is AADHAAR Verified</t>
  </si>
  <si>
    <t>PUPUN03049230000017342</t>
  </si>
  <si>
    <t>Mr. AJIT AMBADAS INGALE</t>
  </si>
  <si>
    <t>MALE</t>
  </si>
  <si>
    <t>AMBADAS</t>
  </si>
  <si>
    <t>FATHER</t>
  </si>
  <si>
    <t>UN-MARRIED</t>
  </si>
  <si>
    <t>NOT AVAILABLE</t>
  </si>
  <si>
    <t>XXXX XXXX 6283</t>
  </si>
  <si>
    <t>NO</t>
  </si>
  <si>
    <t>YES</t>
  </si>
  <si>
    <t>PUPUN03049230000017341</t>
  </si>
  <si>
    <t>Mr. CHAITANYA VILAS KOLI</t>
  </si>
  <si>
    <t>VILAS KOLI</t>
  </si>
  <si>
    <t>XXXX XXXX 2665</t>
  </si>
  <si>
    <t>XXFPK482XX</t>
  </si>
  <si>
    <t>0437010001XXXX,IFSC:BARB0SHOLAP</t>
  </si>
  <si>
    <t>PUPUN03049230000017343</t>
  </si>
  <si>
    <t>Mr. VISHAL GUPTA</t>
  </si>
  <si>
    <t>RAJESH GUPTA</t>
  </si>
  <si>
    <t>XXXX XXXX 4164</t>
  </si>
  <si>
    <t>PUPUN03049230000017340</t>
  </si>
  <si>
    <t>Mr. VINOD HAJERI</t>
  </si>
  <si>
    <t>VIJAY KUMAR HAJERI</t>
  </si>
  <si>
    <t>XXXX XXXX 7979</t>
  </si>
  <si>
    <t>XXDPH440XX</t>
  </si>
  <si>
    <t>1604010009XXXX,IFSC:FDRL0001604</t>
  </si>
  <si>
    <t>PUPUN03049230000017339</t>
  </si>
  <si>
    <t>Mr. HUSEN NADAF</t>
  </si>
  <si>
    <t>BABULAL</t>
  </si>
  <si>
    <t>XXXX XXXX 1041</t>
  </si>
  <si>
    <t>MARRIED</t>
  </si>
  <si>
    <t>XXXX XXXX 3877</t>
  </si>
  <si>
    <t>PUPUN03049230000017336</t>
  </si>
  <si>
    <t>Mr. KRISHNA PAL KUSHWAHA</t>
  </si>
  <si>
    <t>LAL MANI KUSHWAHA</t>
  </si>
  <si>
    <t>XXXX XXXX 0309</t>
  </si>
  <si>
    <t>PUPUN03049230000017337</t>
  </si>
  <si>
    <t>Mr. MAHESH KUMAR KUSHWAHA</t>
  </si>
  <si>
    <t>BABALU KUSHWAHA</t>
  </si>
  <si>
    <t>XXXX XXXX 6191</t>
  </si>
  <si>
    <t>PUPUN03049230000017335</t>
  </si>
  <si>
    <t>Mr. VIJAY KUMAR MALLIKARJUN JOKARE</t>
  </si>
  <si>
    <t>MALLIKARJUN</t>
  </si>
  <si>
    <t>XXXX XXXX 4723</t>
  </si>
  <si>
    <t>PUPUN03049230000017332</t>
  </si>
  <si>
    <t>Mr. JUGALKISHOR ADIVASI</t>
  </si>
  <si>
    <t>CHURAMAN SINGH</t>
  </si>
  <si>
    <t>XXXX XXXX 1084</t>
  </si>
  <si>
    <t>PUPUN03049230000017334</t>
  </si>
  <si>
    <t>Mr. REETESH THAKUR</t>
  </si>
  <si>
    <t>ANURAT SINGH</t>
  </si>
  <si>
    <t>XXXX XXXX 0638</t>
  </si>
  <si>
    <t>PUPUN03049230000017333</t>
  </si>
  <si>
    <t>Mr. RAGHUVEER THAKUR</t>
  </si>
  <si>
    <t>KARODI THAKUR</t>
  </si>
  <si>
    <t>XXXX XXXX 0871</t>
  </si>
  <si>
    <t>PUPUN03049230000017331</t>
  </si>
  <si>
    <t>Mr. SURENDRA SINGH GOUND</t>
  </si>
  <si>
    <t>ARUN SINGH THAKUR</t>
  </si>
  <si>
    <t>XXXX XXXX 2393</t>
  </si>
  <si>
    <t>PUPUN03049230000017329</t>
  </si>
  <si>
    <t>Mr. PRAVIN BAPU KHATAKE</t>
  </si>
  <si>
    <t>BAPU KHATAKE</t>
  </si>
  <si>
    <t>XXXX XXXX 9627</t>
  </si>
  <si>
    <t>PUPUN03049230000017328</t>
  </si>
  <si>
    <t>Mr. PRABHAKAR BIRAPPA BANDAGAR</t>
  </si>
  <si>
    <t>BIRAPPA</t>
  </si>
  <si>
    <t>XXXX XXXX 3780</t>
  </si>
  <si>
    <t>PUPUN03049230000017325</t>
  </si>
  <si>
    <t>Mr. IBRAHIM RAFIK SHAIKH</t>
  </si>
  <si>
    <t>RAFIK SHAIKH</t>
  </si>
  <si>
    <t>XXXX XXXX 2322</t>
  </si>
  <si>
    <t>PUPUN03049230000017326</t>
  </si>
  <si>
    <t>Mr. VITTHAL NAGNATH VHNMANE</t>
  </si>
  <si>
    <t>NAGNATH VHNMANE</t>
  </si>
  <si>
    <t>XXXX XXXX 1220</t>
  </si>
  <si>
    <t>PUPUN03049230000017327</t>
  </si>
  <si>
    <t>Mr. ANIL RAVINDRA VHANMANE</t>
  </si>
  <si>
    <t>RAVINDRA VHANMANE</t>
  </si>
  <si>
    <t>XXXX XXXX 7334</t>
  </si>
  <si>
    <t>PUPUN03049230000017324</t>
  </si>
  <si>
    <t>Mr. RAJSHEKHAR SHRIMANT KONADE</t>
  </si>
  <si>
    <t>SHRIMANT</t>
  </si>
  <si>
    <t>XXXX XXXX 2609</t>
  </si>
  <si>
    <t>XXOPK182XX</t>
  </si>
  <si>
    <t>07431041000XXXX,IFSC:BKID0000743</t>
  </si>
  <si>
    <t>PUPUN03049230000017322</t>
  </si>
  <si>
    <t>Mr. SARANG SHIVANAND CHORMULE</t>
  </si>
  <si>
    <t>SHIVANANAD CHORMULE</t>
  </si>
  <si>
    <t>XXXX XXXX 1796</t>
  </si>
  <si>
    <t>PUPUN03049230000017323</t>
  </si>
  <si>
    <t>Mr. RATIKANT YABANNA VHANAMANE</t>
  </si>
  <si>
    <t>YABANA BANDAPPA VANAMANE</t>
  </si>
  <si>
    <t>XXXX XXXX 5020</t>
  </si>
  <si>
    <t>PUPUN03049230000017321</t>
  </si>
  <si>
    <t>Mr. RANAJIT PANDIT DODATALE</t>
  </si>
  <si>
    <t>PANDIT</t>
  </si>
  <si>
    <t>XXXX XXXX 5643</t>
  </si>
  <si>
    <t>XXXPD670XX</t>
  </si>
  <si>
    <t>PUPUN03049230000017320</t>
  </si>
  <si>
    <t>Mr. MALKARSIDDHA BHUTALSIDDHA PUJARI</t>
  </si>
  <si>
    <t>BHUTALSIDDHA PUJARI</t>
  </si>
  <si>
    <t>XXXX XXXX 0078</t>
  </si>
  <si>
    <t>PUPUN03049230000017319</t>
  </si>
  <si>
    <t>Mr. BALAJI BHAGAWAN BHOI</t>
  </si>
  <si>
    <t>BHAGAWAN</t>
  </si>
  <si>
    <t>XXXX XXXX 4008</t>
  </si>
  <si>
    <t>PUPUN03049230000017318</t>
  </si>
  <si>
    <t>Mr. DHARMENDRA GOND</t>
  </si>
  <si>
    <t>GOPAL</t>
  </si>
  <si>
    <t>XXXX XXXX 1977</t>
  </si>
  <si>
    <t>PUPUN03049230000017306</t>
  </si>
  <si>
    <t>Mr. MATHRA MISHRA</t>
  </si>
  <si>
    <t>SHALIGRAM MISHRA</t>
  </si>
  <si>
    <t>XXXX XXXX 2734</t>
  </si>
  <si>
    <t>XXOPM113XX</t>
  </si>
  <si>
    <t>2009610XXXX,IFSC:FINO0001001</t>
  </si>
  <si>
    <t>PUPUN03049230000017316</t>
  </si>
  <si>
    <t>Mr. NISHANT DHONDIBA NIKAM</t>
  </si>
  <si>
    <t>DHONDIBA</t>
  </si>
  <si>
    <t>XXXX XXXX 7452</t>
  </si>
  <si>
    <t>PUPUN03049230000017315</t>
  </si>
  <si>
    <t>Mr. SOHEL SHAIKH</t>
  </si>
  <si>
    <t>EZAJ</t>
  </si>
  <si>
    <t>XXXX XXXX 9697</t>
  </si>
  <si>
    <t>PUPUN03049230000017314</t>
  </si>
  <si>
    <t>Mr. MAHADEV AMBANNA VANJARI</t>
  </si>
  <si>
    <t>AMBANNA</t>
  </si>
  <si>
    <t>XXXX XXXX 5102</t>
  </si>
  <si>
    <t>XXAPV648XX</t>
  </si>
  <si>
    <t>07101821000XXXX,IFSC:BKID0000710</t>
  </si>
  <si>
    <t>PUPUN03049230000017313</t>
  </si>
  <si>
    <t>Mr. SHOAIB HAROON NADAF</t>
  </si>
  <si>
    <t>HAROON NADAF</t>
  </si>
  <si>
    <t>XXXX XXXX 1527</t>
  </si>
  <si>
    <t>PUPUN03049230000017312</t>
  </si>
  <si>
    <t>Mr. MALKARSIDDH AUDUSIDDH KAMBLE</t>
  </si>
  <si>
    <t>AUDUSIDDH</t>
  </si>
  <si>
    <t>XXXX XXXX 0875</t>
  </si>
  <si>
    <t>PUPUN03049230000017311</t>
  </si>
  <si>
    <t>Mr. SADASHIV OGASIDHA ISHWARKATTI</t>
  </si>
  <si>
    <t>OGASIDHA ISHWARKATTI</t>
  </si>
  <si>
    <t>XXXX XXXX 6720</t>
  </si>
  <si>
    <t>PUPUN03049230000017309</t>
  </si>
  <si>
    <t>BASHA</t>
  </si>
  <si>
    <t>XXXX XXXX 2218</t>
  </si>
  <si>
    <t>PUPUN03049230000017308</t>
  </si>
  <si>
    <t>Mr. AMIR JAMADAR</t>
  </si>
  <si>
    <t>ISMAIL</t>
  </si>
  <si>
    <t>XXXX XXXX 5511</t>
  </si>
  <si>
    <t>PUPUN03049230000017307</t>
  </si>
  <si>
    <t>Mr. NITIN SANJAY KAMBALE</t>
  </si>
  <si>
    <t>SANJAY KAMBALE</t>
  </si>
  <si>
    <t>XXXX XXXX 6450</t>
  </si>
  <si>
    <t>PUPUN03049230000017305</t>
  </si>
  <si>
    <t>Mr. RAHUL SUNIL MALI</t>
  </si>
  <si>
    <t>SUNIL MALI</t>
  </si>
  <si>
    <t>XXXX XXXX 7700</t>
  </si>
  <si>
    <t>PUPUN03049230000017304</t>
  </si>
  <si>
    <t>Mr. RAHUL DEVARU HELVI</t>
  </si>
  <si>
    <t>DEVARU HELVI</t>
  </si>
  <si>
    <t>XXXX XXXX 2103</t>
  </si>
  <si>
    <t>PUPUN03049230000017302</t>
  </si>
  <si>
    <t>Mr. ABHIJIT MAHADEV KOLI</t>
  </si>
  <si>
    <t>MAHADEV KOLI</t>
  </si>
  <si>
    <t>XXXX XXXX 8358</t>
  </si>
  <si>
    <t>PUPUN03049230000017301</t>
  </si>
  <si>
    <t>Mr. ASHPAK HAJIMALANG SHAIKH</t>
  </si>
  <si>
    <t>HAJIMALANG SHAIKH</t>
  </si>
  <si>
    <t>XXXX XXXX 8721</t>
  </si>
  <si>
    <t>4141643XXXX,IFSC:SBIN0003145</t>
  </si>
  <si>
    <t>PUPUN03049230000017299</t>
  </si>
  <si>
    <t>Mr. SHOHEBAKHTAR AYYUB ANSARI</t>
  </si>
  <si>
    <t>AYYUB ANSARI</t>
  </si>
  <si>
    <t>shohebansari639@gmail.com</t>
  </si>
  <si>
    <t>XXXX XXXX 8493</t>
  </si>
  <si>
    <t>PUPUN03049230000017298</t>
  </si>
  <si>
    <t>Mr. AANAND SANJAY BHUI</t>
  </si>
  <si>
    <t>SANJAY BHUI</t>
  </si>
  <si>
    <t>XXXX XXXX 0435</t>
  </si>
  <si>
    <t>PUPUN03049230000017300</t>
  </si>
  <si>
    <t>Mr. SIDDHARAM SHIVANAND VHANMANE</t>
  </si>
  <si>
    <t>SHIVANAND VHANMANE</t>
  </si>
  <si>
    <t>XXXX XXXX 9611</t>
  </si>
  <si>
    <t>PUPUN03049230000017297</t>
  </si>
  <si>
    <t>Mr. AMIN SHABBIR SHAIKH</t>
  </si>
  <si>
    <t>SHABBIR</t>
  </si>
  <si>
    <t>XXXX XXXX 7244</t>
  </si>
  <si>
    <t>XXKPS787XX</t>
  </si>
  <si>
    <t>11014201XXXX,IFSC:CNRB0006242</t>
  </si>
  <si>
    <t>PUPUN03049230000017296</t>
  </si>
  <si>
    <t>Mr. KALYANI AMBANNA CHOUGULE</t>
  </si>
  <si>
    <t>AMBANNA CHOUGULE</t>
  </si>
  <si>
    <t>XXXX XXXX 8849</t>
  </si>
  <si>
    <t>PUPUN03049230000017295</t>
  </si>
  <si>
    <t>Mr. SOMNATH KASHINATH DHANURE</t>
  </si>
  <si>
    <t>KASHINATH DHANURE</t>
  </si>
  <si>
    <t>XXXX XXXX 3732</t>
  </si>
  <si>
    <t>PUPUN03049230000017294</t>
  </si>
  <si>
    <t>Mr. KAUSHIK KESHAV KULKARNI</t>
  </si>
  <si>
    <t>KESHAV</t>
  </si>
  <si>
    <t>XXXX XXXX 9080</t>
  </si>
  <si>
    <t>PUPUN03049230000017293</t>
  </si>
  <si>
    <t>Mr. DEVIDAS CHAVAN</t>
  </si>
  <si>
    <t>DHIRU</t>
  </si>
  <si>
    <t>XXXX XXXX 0136</t>
  </si>
  <si>
    <t>XXEPC927XX</t>
  </si>
  <si>
    <t>21520150XXXX,IFSC:ICIC0002152</t>
  </si>
  <si>
    <t>PUPUN03049230000017292</t>
  </si>
  <si>
    <t>Mr. RAJ KUMAR PANDIT</t>
  </si>
  <si>
    <t>RAM NANDAN PANDIT</t>
  </si>
  <si>
    <t>XXXX XXXX 0725</t>
  </si>
  <si>
    <t>PUPUN03049230000017289</t>
  </si>
  <si>
    <t>Mr. GOPAL PATEL</t>
  </si>
  <si>
    <t>KARAN PATEL</t>
  </si>
  <si>
    <t>XXXX XXXX 2007</t>
  </si>
  <si>
    <t>PUPUN03049230000017291</t>
  </si>
  <si>
    <t>Mr. PAPPU KUMAR</t>
  </si>
  <si>
    <t>RAM BABU PANDIT</t>
  </si>
  <si>
    <t>XXXX XXXX 8677</t>
  </si>
  <si>
    <t>PUPUN03049230000017287</t>
  </si>
  <si>
    <t>Mr. RAJU MAJI</t>
  </si>
  <si>
    <t>BABLU MAJI</t>
  </si>
  <si>
    <t>XXXX XXXX 5671</t>
  </si>
  <si>
    <t>PUPUN03049230000017290</t>
  </si>
  <si>
    <t>Mr. CHHATRAPAL SINGH</t>
  </si>
  <si>
    <t>KHILAN SINGH</t>
  </si>
  <si>
    <t>XXXX XXXX 7679</t>
  </si>
  <si>
    <t>PUPUN03049230000017288</t>
  </si>
  <si>
    <t>Mr. DHIRAJ KUMAR</t>
  </si>
  <si>
    <t>LAXMAN PANDIT</t>
  </si>
  <si>
    <t>XXXX XXXX 3856</t>
  </si>
  <si>
    <t>PUPUN03049230000017286</t>
  </si>
  <si>
    <t>Mr. AVIJIT CHANDRA</t>
  </si>
  <si>
    <t>SANJOY CHANDRA</t>
  </si>
  <si>
    <t>XXXX XXXX 3210</t>
  </si>
  <si>
    <t>PUPUN03049230000017330</t>
  </si>
  <si>
    <t>Mr. GOPIKRAO BABARAO SHINDE</t>
  </si>
  <si>
    <t>BABARAO</t>
  </si>
  <si>
    <t>XXXX XXXX 7340</t>
  </si>
  <si>
    <t>XXJPS351XX</t>
  </si>
  <si>
    <t>3958859XXXX,IFSC:SBIN0021938</t>
  </si>
  <si>
    <t>PUPUN03049230000017284</t>
  </si>
  <si>
    <t>Mr. BHARMANNA MHALAPPA GAVADE</t>
  </si>
  <si>
    <t>MHALAPPA GAVADE</t>
  </si>
  <si>
    <t>XXXX XXXX 4531</t>
  </si>
  <si>
    <t>PUPUN03049230000017282</t>
  </si>
  <si>
    <t>Mr. DADASAHEB NAMDEV YEDAVE</t>
  </si>
  <si>
    <t>NAMDEV</t>
  </si>
  <si>
    <t>XXXX XXXX 8790</t>
  </si>
  <si>
    <t>XXFPY238XX</t>
  </si>
  <si>
    <t>6019387XXXX,IFSC:MAHB0001128</t>
  </si>
  <si>
    <t>PUPUN03049230000017283</t>
  </si>
  <si>
    <t>Mr. BHUTALSIDHA ANAPPA BARAGANDE</t>
  </si>
  <si>
    <t>ANAPPA</t>
  </si>
  <si>
    <t>XXXX XXXX 2777</t>
  </si>
  <si>
    <t>PUPUN03049230000017285</t>
  </si>
  <si>
    <t>Mr. PRAVIN CHANDRASHEKHAR PATIL</t>
  </si>
  <si>
    <t>CHANDRASHEKHAR PATIL</t>
  </si>
  <si>
    <t>XXXX XXXX 4481</t>
  </si>
  <si>
    <t>PUPUN03049230000017279</t>
  </si>
  <si>
    <t>Mr. SHRI RAM LODHI</t>
  </si>
  <si>
    <t>NANNU SING LODHI</t>
  </si>
  <si>
    <t>XXXX XXXX 3802</t>
  </si>
  <si>
    <t>16272212000XXXX,IFSC:UBIN0916277</t>
  </si>
  <si>
    <t>PUPUN03049230000017281</t>
  </si>
  <si>
    <t>Mr. MALLESH AMBANNA CHAUGULE</t>
  </si>
  <si>
    <t>AMBANNA CHAUGULE</t>
  </si>
  <si>
    <t>XXXX XXXX 2356</t>
  </si>
  <si>
    <t>PUPUN03049230000017280</t>
  </si>
  <si>
    <t>Mr. RAKESH RAMGONDA DUDHALE</t>
  </si>
  <si>
    <t>RAMGONDA DUDHALE</t>
  </si>
  <si>
    <t>XXXX XXXX 6712</t>
  </si>
  <si>
    <t>PUPUN03049230000017278</t>
  </si>
  <si>
    <t>Mr. RAM LINGU MITKAR</t>
  </si>
  <si>
    <t>LINGU MITKAR</t>
  </si>
  <si>
    <t>XXXX XXXX 4620</t>
  </si>
  <si>
    <t>PUPUN03049230000017276</t>
  </si>
  <si>
    <t>Mr. VINOD KUSHWAHA</t>
  </si>
  <si>
    <t>RAMKHELAVAN KUSHWAHA</t>
  </si>
  <si>
    <t>XXXX XXXX 4425</t>
  </si>
  <si>
    <t>PUPUN03049230000017277</t>
  </si>
  <si>
    <t>Mr. AKARSHAN KUMAR</t>
  </si>
  <si>
    <t>PRAHLAD KUMAR PASWAN</t>
  </si>
  <si>
    <t>XXXX XXXX 1918</t>
  </si>
  <si>
    <t>PUPUN03049230000017275</t>
  </si>
  <si>
    <t>Mr. BABU RAMU MITAKARE</t>
  </si>
  <si>
    <t>RAMU MITAKARE</t>
  </si>
  <si>
    <t>XXXX XXXX 4465</t>
  </si>
  <si>
    <t>PUPUN03049230000017274</t>
  </si>
  <si>
    <t>Mr. SURAJ KUSHWAHA</t>
  </si>
  <si>
    <t>RAMAVTAR KUSHWAHA</t>
  </si>
  <si>
    <t>XXXX XXXX 1873</t>
  </si>
  <si>
    <t>PUPUN03049230000017270</t>
  </si>
  <si>
    <t>Mr. RAJESH</t>
  </si>
  <si>
    <t>CHURAMAN</t>
  </si>
  <si>
    <t>XXXX XXXX 7922</t>
  </si>
  <si>
    <t>PUPUN03049230000017269</t>
  </si>
  <si>
    <t>Mr. CHHATAR LODHI</t>
  </si>
  <si>
    <t>PANCHAM</t>
  </si>
  <si>
    <t>XXXX XXXX 9543</t>
  </si>
  <si>
    <t>PUPUN03049230000017268</t>
  </si>
  <si>
    <t>Mr. AMIAN JIDAVALI SHAIKH</t>
  </si>
  <si>
    <t>JIDAVALI SHAIKH</t>
  </si>
  <si>
    <t>XXXX XXXX 7794</t>
  </si>
  <si>
    <t>PUPUN03049230000017267</t>
  </si>
  <si>
    <t>Mr. BHAGAWAT TUKARAM PATANGE</t>
  </si>
  <si>
    <t>TUKARAM PATANGE</t>
  </si>
  <si>
    <t>XXXX XXXX 1417</t>
  </si>
  <si>
    <t>PUPUN03049230000017266</t>
  </si>
  <si>
    <t>Mr. KHILAN</t>
  </si>
  <si>
    <t>RAJKUMAR</t>
  </si>
  <si>
    <t>XXXX XXXX 2264</t>
  </si>
  <si>
    <t>PUPUN03049230000017273</t>
  </si>
  <si>
    <t>Mr. SUDEEP KUMAR THAKUR</t>
  </si>
  <si>
    <t>RAVISHANKAR THAKUR</t>
  </si>
  <si>
    <t>XXXX XXXX 9394</t>
  </si>
  <si>
    <t>XXIPT262XX</t>
  </si>
  <si>
    <t>2029695XXXX,IFSC:FINO0001118</t>
  </si>
  <si>
    <t>PUPUN03049230000017264</t>
  </si>
  <si>
    <t>Mr. SHUBHAM PRAJAPATI</t>
  </si>
  <si>
    <t>BHAGWAN DAS</t>
  </si>
  <si>
    <t>XXXX XXXX 4952</t>
  </si>
  <si>
    <t>PUPUN03049230000017263</t>
  </si>
  <si>
    <t>Mr. AASHISH GOUND</t>
  </si>
  <si>
    <t>SOHAN SINGH</t>
  </si>
  <si>
    <t>XXXX XXXX 1404</t>
  </si>
  <si>
    <t>PUPUN03049230000017265</t>
  </si>
  <si>
    <t>Mr. AMAR JODAMOTE</t>
  </si>
  <si>
    <t>MAHADEV</t>
  </si>
  <si>
    <t>XXXX XXXX 6173</t>
  </si>
  <si>
    <t>PUPUN03049230000017271</t>
  </si>
  <si>
    <t>Mr. SATYAM PATEL</t>
  </si>
  <si>
    <t>JAGADEESH</t>
  </si>
  <si>
    <t>XXXX XXXX 6507</t>
  </si>
  <si>
    <t>PUPUN03049230000017272</t>
  </si>
  <si>
    <t>Mr. HEMANT THAKUR</t>
  </si>
  <si>
    <t>UMRAV SINGH</t>
  </si>
  <si>
    <t>XXXX XXXX 2109</t>
  </si>
  <si>
    <t>PUPUN03049230000017262</t>
  </si>
  <si>
    <t>Mr. VISHAL</t>
  </si>
  <si>
    <t>SHIVSHANKAR</t>
  </si>
  <si>
    <t>XXXX XXXX 3952</t>
  </si>
  <si>
    <t>XXQPV505XX</t>
  </si>
  <si>
    <t>92201006251XXXX,IFSC:UTIB0003106</t>
  </si>
  <si>
    <t>PUPUN03049230000017255</t>
  </si>
  <si>
    <t>Mr. SUMIT HAVINAL</t>
  </si>
  <si>
    <t>SIDRAM</t>
  </si>
  <si>
    <t>sumeetholnal@gmail.com</t>
  </si>
  <si>
    <t>XXXX XXXX 9679</t>
  </si>
  <si>
    <t>XXSPH529XX</t>
  </si>
  <si>
    <t>07041821000XXXX,IFSC:BKID0008495</t>
  </si>
  <si>
    <t>PUPUN03049230000017256</t>
  </si>
  <si>
    <t>NAVNATH</t>
  </si>
  <si>
    <t>WIDOWER</t>
  </si>
  <si>
    <t>XXXX XXXX 2617</t>
  </si>
  <si>
    <t>XXMPA374XX</t>
  </si>
  <si>
    <t>014004101000XXXX,IFSC:SBLS0000001</t>
  </si>
  <si>
    <t>PUPUN03049230000017257</t>
  </si>
  <si>
    <t>Mr. SHRIPAD SHRINIVAS MADGUNDI</t>
  </si>
  <si>
    <t>SHRINIVAS MADGUNDI</t>
  </si>
  <si>
    <t>XXXX XXXX 4815</t>
  </si>
  <si>
    <t>PUPUN03049230000017258</t>
  </si>
  <si>
    <t>Mr. SAGAR SIDDHARAM JAVALAGI</t>
  </si>
  <si>
    <t>SIDDHARAM JAVALAGI</t>
  </si>
  <si>
    <t>XXXX XXXX 9820</t>
  </si>
  <si>
    <t>PUPUN03049230000017259</t>
  </si>
  <si>
    <t>Mr. MALAKARSIDHA NAGNATH DHULAVE</t>
  </si>
  <si>
    <t>NAGNATH DHULAVE</t>
  </si>
  <si>
    <t>XXXX XXXX 2290</t>
  </si>
  <si>
    <t>PUPUN03049230000017261</t>
  </si>
  <si>
    <t>Mr. DEVANAND UTTAM WAGHMARE</t>
  </si>
  <si>
    <t>UTTAM</t>
  </si>
  <si>
    <t>Waghmaredevanand17@gmail.com</t>
  </si>
  <si>
    <t>XXXX XXXX 6119</t>
  </si>
  <si>
    <t>XXRPW224XX</t>
  </si>
  <si>
    <t>07101011000XXXX,IFSC:BKID0000710</t>
  </si>
  <si>
    <t>PUPUN03049230000017253</t>
  </si>
  <si>
    <t>Mr. SAGAR DHONDIRAM CHAVAN</t>
  </si>
  <si>
    <t>DHONDIRAM CHAVAN</t>
  </si>
  <si>
    <t>XXXX XXXX 8266</t>
  </si>
  <si>
    <t>PUPUN03049230000017254</t>
  </si>
  <si>
    <t>Mr. ALI HASAN EJAZ AHMED SAGRI</t>
  </si>
  <si>
    <t>EJAZ AHMED</t>
  </si>
  <si>
    <t>XXXX XXXX 2547</t>
  </si>
  <si>
    <t>XXYPS777XX</t>
  </si>
  <si>
    <t>07221011001XXXX,IFSC:BKID0000722</t>
  </si>
  <si>
    <t>07011821001XXXX,IFSC:BKID0000701</t>
  </si>
  <si>
    <t>PUPUN03049230000017249</t>
  </si>
  <si>
    <t>Mr. CHANDRAKANT SOMNING NAGANSURE</t>
  </si>
  <si>
    <t>SOMNING NINGAPPA NAGANSURE</t>
  </si>
  <si>
    <t>XXXX XXXX 2360</t>
  </si>
  <si>
    <t>PUPUN03049230000017248</t>
  </si>
  <si>
    <t>Mr. ABHISHEK VAIJINATH BIRAJDAR</t>
  </si>
  <si>
    <t>VAIJINATH</t>
  </si>
  <si>
    <t>XXXX XXXX 6058</t>
  </si>
  <si>
    <t>PUPUN03049230000017247</t>
  </si>
  <si>
    <t>Mr. MAHADEV DHULAPPA BODHALE</t>
  </si>
  <si>
    <t>DHULAPPA</t>
  </si>
  <si>
    <t>XXXX XXXX 0850</t>
  </si>
  <si>
    <t>PUPUN03049230000017246</t>
  </si>
  <si>
    <t>Mr. SAGAR GENABA NIKAM</t>
  </si>
  <si>
    <t>GENABA NIKAM</t>
  </si>
  <si>
    <t>PUPUN03049230000017245</t>
  </si>
  <si>
    <t>Mr. SAGAR BASAVARAJ SUTAR</t>
  </si>
  <si>
    <t>BASAVARAJ SUTAR</t>
  </si>
  <si>
    <t>XXXX XXXX 7994</t>
  </si>
  <si>
    <t>PUPUN03049230000017251</t>
  </si>
  <si>
    <t>Mr. VINAYAK SHRISHAIL SWAMI</t>
  </si>
  <si>
    <t>SHRISHAIL GURUSDDYYA SWAMI</t>
  </si>
  <si>
    <t>vs7704660@gmail.com</t>
  </si>
  <si>
    <t>XXXX XXXX 2395</t>
  </si>
  <si>
    <t>PUPUN03049230000017244</t>
  </si>
  <si>
    <t>Mr. SONU KUMAR</t>
  </si>
  <si>
    <t>MANOJ PANDIT</t>
  </si>
  <si>
    <t>XXXX XXXX 4870</t>
  </si>
  <si>
    <t>PUPUN03049230000017243</t>
  </si>
  <si>
    <t>Mr. RAUSHAN KUMAR</t>
  </si>
  <si>
    <t>CHANDESHWAR PANDIT</t>
  </si>
  <si>
    <t>XXXX XXXX 3472</t>
  </si>
  <si>
    <t>XXXX XXXX 2240</t>
  </si>
  <si>
    <t>PUPUN03049230000017242</t>
  </si>
  <si>
    <t>Mr. SATISH DASHARATH PAWAR</t>
  </si>
  <si>
    <t>DASHARATH</t>
  </si>
  <si>
    <t>XXXX XXXX 2353</t>
  </si>
  <si>
    <t>PUPUN03049230000017241</t>
  </si>
  <si>
    <t>Mr. ISMAIL PATEL</t>
  </si>
  <si>
    <t>RASHID</t>
  </si>
  <si>
    <t>XXXX XXXX 5867</t>
  </si>
  <si>
    <t>PUPUN03049230000017240</t>
  </si>
  <si>
    <t>Mr. DHARMA BANSODE</t>
  </si>
  <si>
    <t>RAJKUMAR BANSODE</t>
  </si>
  <si>
    <t>XXXX XXXX 9305</t>
  </si>
  <si>
    <t>PUPUN03049230000017237</t>
  </si>
  <si>
    <t>Mr. SWAPNIL PRAMOD KULKARNI</t>
  </si>
  <si>
    <t>PRAMOD</t>
  </si>
  <si>
    <t>XXXX XXXX 5866</t>
  </si>
  <si>
    <t>XXWPK792XX</t>
  </si>
  <si>
    <t>PUPUN03049230000017238</t>
  </si>
  <si>
    <t>Mr. RAMNARAYAN</t>
  </si>
  <si>
    <t>SUDARSHAN MISHR</t>
  </si>
  <si>
    <t>XXXX XXXX 7551</t>
  </si>
  <si>
    <t>PUPUN03049230000017236</t>
  </si>
  <si>
    <t>Mr. SADANAND SHIVANAND NAGATHAN</t>
  </si>
  <si>
    <t>SHIVANAND</t>
  </si>
  <si>
    <t>XXXX XXXX 5419</t>
  </si>
  <si>
    <t>XXHPN869XX</t>
  </si>
  <si>
    <t>07011011000XXXX,IFSC:BKID0000709</t>
  </si>
  <si>
    <t>PUPUN03049230000017235</t>
  </si>
  <si>
    <t>Mr. VISHWANATH IRAPPA AIWALE</t>
  </si>
  <si>
    <t>IRAPPA AIWALE</t>
  </si>
  <si>
    <t>XXXX XXXX 5207</t>
  </si>
  <si>
    <t>PUPUN03049230000017234</t>
  </si>
  <si>
    <t>RAMSHAKHI</t>
  </si>
  <si>
    <t>XXXX XXXX 0019</t>
  </si>
  <si>
    <t>PUPUN03049230000017233</t>
  </si>
  <si>
    <t>Mr. SANDIP VISHNU KSHIRSAGAR</t>
  </si>
  <si>
    <t>VISHNU KSHIRSAGAR</t>
  </si>
  <si>
    <t>XXXX XXXX 2924</t>
  </si>
  <si>
    <t>XXAPK361XX</t>
  </si>
  <si>
    <t>07091011000XXXX,IFSC:BKID0000709</t>
  </si>
  <si>
    <t>PUPUN03049230000017232</t>
  </si>
  <si>
    <t>Mr. AMAN M HANIF MULLA</t>
  </si>
  <si>
    <t>M HANIF MULLA</t>
  </si>
  <si>
    <t>XXXX XXXX 6245</t>
  </si>
  <si>
    <t>PUPUN03049230000017231</t>
  </si>
  <si>
    <t>Mr. SUNIL BASAVARAJ YALLAPPANNAVAR</t>
  </si>
  <si>
    <t>BASAVARAJ</t>
  </si>
  <si>
    <t>XXXX XXXX 0390</t>
  </si>
  <si>
    <t>XXNPY200XX</t>
  </si>
  <si>
    <t>8917087XXXX,IFSC:KVGB0002209</t>
  </si>
  <si>
    <t>SURESH</t>
  </si>
  <si>
    <t>XXXX XXXX 7286</t>
  </si>
  <si>
    <t>PUPUN03049230000017218</t>
  </si>
  <si>
    <t>Mr. AVINASH NILKANTH RAJPUT</t>
  </si>
  <si>
    <t>NILKANTH</t>
  </si>
  <si>
    <t>XXXX XXXX 6814</t>
  </si>
  <si>
    <t>XXUPR982XX</t>
  </si>
  <si>
    <t>07011011001XXXX,IFSC:BKID0000701</t>
  </si>
  <si>
    <t>PUPUN03049230000017217</t>
  </si>
  <si>
    <t>Mr. SATISH MAHANTAPPA KOLI</t>
  </si>
  <si>
    <t>MANTHAPPA</t>
  </si>
  <si>
    <t>XXXX XXXX 0566</t>
  </si>
  <si>
    <t>XXAPK591XX</t>
  </si>
  <si>
    <t>07061011001XXXX,IFSC:BKID0000706</t>
  </si>
  <si>
    <t>PUPUN03049230000017228</t>
  </si>
  <si>
    <t>Mr. ARBAZ JILANI PATHAN</t>
  </si>
  <si>
    <t>JILANI PATHAN</t>
  </si>
  <si>
    <t>XXXX XXXX 5758</t>
  </si>
  <si>
    <t>PUPUN03049230000017227</t>
  </si>
  <si>
    <t>Mr. GOURISHANKAR MALLINATH KALSHETTI</t>
  </si>
  <si>
    <t>MALLINATH</t>
  </si>
  <si>
    <t>XXXX XXXX 5606</t>
  </si>
  <si>
    <t>PUPUN03049230000017226</t>
  </si>
  <si>
    <t>Mr. CHANDRASHEKHAR MAHADEV WAGHMODE</t>
  </si>
  <si>
    <t>XXXX XXXX 0246</t>
  </si>
  <si>
    <t>PUPUN03049230000017225</t>
  </si>
  <si>
    <t>Mr. ABHIJIT SOPAN KADAM</t>
  </si>
  <si>
    <t>SOPAN</t>
  </si>
  <si>
    <t>XXXX XXXX 3983</t>
  </si>
  <si>
    <t>XXRPK335XX</t>
  </si>
  <si>
    <t>PUPUN03049230000017224</t>
  </si>
  <si>
    <t>Mr. SURAJ NAGNATH VHATKAR</t>
  </si>
  <si>
    <t>NAGNATH VHATKAR</t>
  </si>
  <si>
    <t>XXXX XXXX 4937</t>
  </si>
  <si>
    <t>PUPUN03049230000017223</t>
  </si>
  <si>
    <t>Mr. GANGADHAR BASAVRAJ KALSHETTI</t>
  </si>
  <si>
    <t>BASAVRAJ</t>
  </si>
  <si>
    <t>XXXX XXXX 6237</t>
  </si>
  <si>
    <t>PUPUN03049230000017221</t>
  </si>
  <si>
    <t>Mr. SHEKUBA MUSTAK MULLA</t>
  </si>
  <si>
    <t>MUSTAK MULLA</t>
  </si>
  <si>
    <t>XXXX XXXX 4827</t>
  </si>
  <si>
    <t>PUPUN03049230000017220</t>
  </si>
  <si>
    <t>Mr. SAHIL M  ALI SHAIKH</t>
  </si>
  <si>
    <t>M ALI</t>
  </si>
  <si>
    <t>XXXX XXXX 7427</t>
  </si>
  <si>
    <t>PUPUN03049230000017219</t>
  </si>
  <si>
    <t>Mr. DHANAJI ANKUSH WAGHMARE</t>
  </si>
  <si>
    <t>ANKUSH</t>
  </si>
  <si>
    <t>XXXX XXXX 5677</t>
  </si>
  <si>
    <t>PUPUN03049230000017229</t>
  </si>
  <si>
    <t>Mr. ARBAZBABA BAKTAR MULLA</t>
  </si>
  <si>
    <t>BAKTAR</t>
  </si>
  <si>
    <t>arbaj1099arbaj@gmail.com</t>
  </si>
  <si>
    <t>XXXX XXXX 1413</t>
  </si>
  <si>
    <t>XXOPM258XX</t>
  </si>
  <si>
    <t>4526810000XXXX,IFSC:BARB0HOTAGI</t>
  </si>
  <si>
    <t>PUPUN03049230000017222</t>
  </si>
  <si>
    <t>Mr. SAMEER SHAKIL SHAIKH</t>
  </si>
  <si>
    <t>SHAKIL</t>
  </si>
  <si>
    <t>XXXX XXXX 2343</t>
  </si>
  <si>
    <t>PUPUN03049230000017214</t>
  </si>
  <si>
    <t>Ms. ARCHANA ADINATH PAWAR</t>
  </si>
  <si>
    <t>FEMALE</t>
  </si>
  <si>
    <t>ADINATH PAWAR</t>
  </si>
  <si>
    <t>HUSBAND</t>
  </si>
  <si>
    <t>XXXX XXXX 7850</t>
  </si>
  <si>
    <t>XXUPP534XX</t>
  </si>
  <si>
    <t>58300201002XXXX,IFSC:UBIN0558303</t>
  </si>
  <si>
    <t>PUPUN03049230000017216</t>
  </si>
  <si>
    <t>Mrs. ANJALI KAILASH PAWAR</t>
  </si>
  <si>
    <t>KAILASH</t>
  </si>
  <si>
    <t>XXXX XXXX 6751</t>
  </si>
  <si>
    <t>PUPUN03049230000017212</t>
  </si>
  <si>
    <t>Mr. ADITYA CHIDANAND SWAMI</t>
  </si>
  <si>
    <t>CHIDANAND SWAMI</t>
  </si>
  <si>
    <t>XXXX XXXX 1001</t>
  </si>
  <si>
    <t>PUPUN03049230000017211</t>
  </si>
  <si>
    <t>Mr. SAMARTH MAHANTESH KOLI</t>
  </si>
  <si>
    <t>MAHANTESH</t>
  </si>
  <si>
    <t>XXXX XXXX 3091</t>
  </si>
  <si>
    <t>PUPUN03049230000017210</t>
  </si>
  <si>
    <t>Mr. PRAJWAL SHIVLING THISKE</t>
  </si>
  <si>
    <t>SHIVLING THISKE</t>
  </si>
  <si>
    <t>XXXX XXXX 1145</t>
  </si>
  <si>
    <t>PUPUN03049230000017209</t>
  </si>
  <si>
    <t>HANUMANT</t>
  </si>
  <si>
    <t>XXXX XXXX 3513</t>
  </si>
  <si>
    <t>PUPUN03049230000017208</t>
  </si>
  <si>
    <t>Mr. PRASHANT VASANT BIRAJDAR</t>
  </si>
  <si>
    <t>VASANT</t>
  </si>
  <si>
    <t>XXXX XXXX 1750</t>
  </si>
  <si>
    <t>PUPUN03049230000017207</t>
  </si>
  <si>
    <t>Mr. SAURABH BALKRUSHNA JOSHI</t>
  </si>
  <si>
    <t>BALKRUSHNA</t>
  </si>
  <si>
    <t>XXXX XXXX 6721</t>
  </si>
  <si>
    <t>PUPUN03049230000017206</t>
  </si>
  <si>
    <t>Mr. MAHADEV REVANPPA DINDURE</t>
  </si>
  <si>
    <t>REVANPPA</t>
  </si>
  <si>
    <t>XXXX XXXX 2804</t>
  </si>
  <si>
    <t>PUPUN03049230000017213</t>
  </si>
  <si>
    <t>Mr. HULLE AAKASH MAHADEV</t>
  </si>
  <si>
    <t>XXXX XXXX 3246</t>
  </si>
  <si>
    <t>PUPUN03049230000017204</t>
  </si>
  <si>
    <t>Mr. SHIVALINGAPPA HANJAGI</t>
  </si>
  <si>
    <t>TUKARAM</t>
  </si>
  <si>
    <t>shivahanjagi18@gmail.com</t>
  </si>
  <si>
    <t>XXXX XXXX 5269</t>
  </si>
  <si>
    <t>XXIPS695XX</t>
  </si>
  <si>
    <t>3456128XXXX,IFSC:SBIN0005984</t>
  </si>
  <si>
    <t>PUPUN03049230000017205</t>
  </si>
  <si>
    <t>Mr. ONKAR PRAKASH BIRAJDAR</t>
  </si>
  <si>
    <t>PRAKASH BIRAJDAR</t>
  </si>
  <si>
    <t>XXXX XXXX 4585</t>
  </si>
  <si>
    <t>PUPUN03049230000017202</t>
  </si>
  <si>
    <t>Mr. SAMARTH LAXMAN NANDURE</t>
  </si>
  <si>
    <t>LAXMAN NANDURE</t>
  </si>
  <si>
    <t>XXXX XXXX 8556</t>
  </si>
  <si>
    <t>PUPUN03049230000017203</t>
  </si>
  <si>
    <t>Mr. ANIL NARAYAN SHELGAONKAR</t>
  </si>
  <si>
    <t>NARAYAN SHELGAONKAR</t>
  </si>
  <si>
    <t>XXXX XXXX 3693</t>
  </si>
  <si>
    <t>PUPUN03049230000017201</t>
  </si>
  <si>
    <t>Mr. SHAILESH AMBADAS MHETRE</t>
  </si>
  <si>
    <t>mhetreshailesh0173@gmail.com</t>
  </si>
  <si>
    <t>XXXX XXXX 2091</t>
  </si>
  <si>
    <t>XXVPM971XX</t>
  </si>
  <si>
    <t>07041051000XXXX,IFSC:BKID0000704</t>
  </si>
  <si>
    <t>PUPUN03049230000017194</t>
  </si>
  <si>
    <t>Mr. SARMAN RAIKWAR</t>
  </si>
  <si>
    <t>KUNJI RAIKWAR</t>
  </si>
  <si>
    <t>XXXX XXXX 0446</t>
  </si>
  <si>
    <t>PUPUN03049230000017199</t>
  </si>
  <si>
    <t>Mr. DHANESH MAHADEV HIREMATH</t>
  </si>
  <si>
    <t>MAHADEV HIREMATH</t>
  </si>
  <si>
    <t>XXXX XXXX 6060</t>
  </si>
  <si>
    <t>PUPUN03049230000017198</t>
  </si>
  <si>
    <t>Mr. GAJENDRA BHAGWAT PARKHE</t>
  </si>
  <si>
    <t>BHAGWAT VITHOBA PARKHE</t>
  </si>
  <si>
    <t>XXXX XXXX 9011</t>
  </si>
  <si>
    <t>XXIPP431XX</t>
  </si>
  <si>
    <t>3393058XXXX,IFSC:SBIN0000483</t>
  </si>
  <si>
    <t>PUPUN03049230000017197</t>
  </si>
  <si>
    <t>Mr. VISHAL KOTAGONDE</t>
  </si>
  <si>
    <t>SACHIDANAND</t>
  </si>
  <si>
    <t>vishalkotgonde@gmail.com</t>
  </si>
  <si>
    <t>XXXX XXXX 0995</t>
  </si>
  <si>
    <t>5010038173XXXX,IFSC:HDFC0002819</t>
  </si>
  <si>
    <t>PUPUN03049230000017196</t>
  </si>
  <si>
    <t>Mr. VISHAL BHARLE</t>
  </si>
  <si>
    <t>DATTATRAY</t>
  </si>
  <si>
    <t>XXXX XXXX 7455</t>
  </si>
  <si>
    <t>PUPUN03049230000017200</t>
  </si>
  <si>
    <t>Mr. SACHIN PANCHAKSHARI AHERAWADI</t>
  </si>
  <si>
    <t>PANCHAKSHARI</t>
  </si>
  <si>
    <t>XXXX XXXX 0189</t>
  </si>
  <si>
    <t>XXTPA423XX</t>
  </si>
  <si>
    <t>5010048971XXXX,IFSC:HDFC0002819</t>
  </si>
  <si>
    <t>PUPUN03049230000017317</t>
  </si>
  <si>
    <t>Mr. AKASH LAXMAN KALE</t>
  </si>
  <si>
    <t>LAXMAN</t>
  </si>
  <si>
    <t>XXXX XXXX 6530</t>
  </si>
  <si>
    <t>XXYPK694XX</t>
  </si>
  <si>
    <t>07521011001XXXX,IFSC:BKID0000752</t>
  </si>
  <si>
    <t>PUPUN03049230000017195</t>
  </si>
  <si>
    <t>Mr. SUJIT RAJKUMAR RATHOD</t>
  </si>
  <si>
    <t>XXXX XXXX 1342</t>
  </si>
  <si>
    <t>XXLPR480XX</t>
  </si>
  <si>
    <t>4199529XXXX,IFSC:SBIN0004762</t>
  </si>
  <si>
    <t>PUPUN03049230000017193</t>
  </si>
  <si>
    <t>Mr. VISHAL ROTTE</t>
  </si>
  <si>
    <t>SIDHARAM BASAPPA ROTTE</t>
  </si>
  <si>
    <t>XXXX XXXX 0925</t>
  </si>
  <si>
    <t>PUPUN03049230000017190</t>
  </si>
  <si>
    <t>Mr. SHRINIVAS RAVINDRA DIXIT</t>
  </si>
  <si>
    <t>RAVINDRA</t>
  </si>
  <si>
    <t>shrinivas.dixit6@rediffmail.com</t>
  </si>
  <si>
    <t>XXXX XXXX 2424</t>
  </si>
  <si>
    <t>XXJPD434XX</t>
  </si>
  <si>
    <t>PUPUN03049230000017191</t>
  </si>
  <si>
    <t>Mr. TANAJI KESHAV BORDE</t>
  </si>
  <si>
    <t>KESHAV BORDE</t>
  </si>
  <si>
    <t>XXXX XXXX 0160</t>
  </si>
  <si>
    <t>PUPUN03049230000017189</t>
  </si>
  <si>
    <t>Mr. GANESH AVADHUT SHIVAGONDE</t>
  </si>
  <si>
    <t>AVADHUT SHIVAGONDE</t>
  </si>
  <si>
    <t>XXXX XXXX 3775</t>
  </si>
  <si>
    <t>PUPUN03049230000017188</t>
  </si>
  <si>
    <t>AMASIDHDA</t>
  </si>
  <si>
    <t>XXXX XXXX 5147</t>
  </si>
  <si>
    <t>PUPUN03049230000017183</t>
  </si>
  <si>
    <t>Mr. SIDRAM MALKARI KOLI</t>
  </si>
  <si>
    <t>MALKARI KOLI</t>
  </si>
  <si>
    <t>XXXX XXXX 9774</t>
  </si>
  <si>
    <t>XXUPK585XX</t>
  </si>
  <si>
    <t>PUPUN03049230000017186</t>
  </si>
  <si>
    <t>RAMCHANDRA</t>
  </si>
  <si>
    <t>XXXX XXXX 5074</t>
  </si>
  <si>
    <t>PUPUN03049230000017184</t>
  </si>
  <si>
    <t>Mr. KUNAL MANGRULE</t>
  </si>
  <si>
    <t>XXXX XXXX 0824</t>
  </si>
  <si>
    <t>PUPUN03049230000017182</t>
  </si>
  <si>
    <t>ARVIND SALUNKE</t>
  </si>
  <si>
    <t>XXXX XXXX 9405</t>
  </si>
  <si>
    <t>XXFPS449XX</t>
  </si>
  <si>
    <t>23050151XXXX,IFSC:ICIC0002305</t>
  </si>
  <si>
    <t>PUPUN03049230000017185</t>
  </si>
  <si>
    <t>Mr. DHANAYYA KOUTAGI</t>
  </si>
  <si>
    <t>SIDDHAYYA</t>
  </si>
  <si>
    <t>XXXX XXXX 9994</t>
  </si>
  <si>
    <t>XXHPK508XX</t>
  </si>
  <si>
    <t>PUPUN03049230000017187</t>
  </si>
  <si>
    <t>MALAKARI HIRKURE</t>
  </si>
  <si>
    <t>XXXX XXXX 4586</t>
  </si>
  <si>
    <t>PUPUN03049230000017179</t>
  </si>
  <si>
    <t>Mr. ABHISHEK VITTHAL BALPURI</t>
  </si>
  <si>
    <t>VITTHAL BALPURI</t>
  </si>
  <si>
    <t>XXXX XXXX 7753</t>
  </si>
  <si>
    <t>XXIPB221XX</t>
  </si>
  <si>
    <t>07061011000XXXX,IFSC:BKID0000706</t>
  </si>
  <si>
    <t>PUPUN03049230000017181</t>
  </si>
  <si>
    <t>Mr. RAMA SHANKAR PAL</t>
  </si>
  <si>
    <t>DHURAPEKAN PAL</t>
  </si>
  <si>
    <t>XXXX XXXX 3162</t>
  </si>
  <si>
    <t>XXCPP689XX</t>
  </si>
  <si>
    <t>078210400034XXXX,IFSC:IBKL0000782</t>
  </si>
  <si>
    <t>PUPUN03049230000017180</t>
  </si>
  <si>
    <t>Mr. LOKMAN  SINGH</t>
  </si>
  <si>
    <t>SURENDRA SINGH</t>
  </si>
  <si>
    <t>XXXX XXXX 0606</t>
  </si>
  <si>
    <t>PUPUN03049230000017177</t>
  </si>
  <si>
    <t>Mr. AJAY KUMAR VERMA</t>
  </si>
  <si>
    <t>PRITHBI RAJ</t>
  </si>
  <si>
    <t>XXXX XXXX 8339</t>
  </si>
  <si>
    <t>PUPUN03049230000017175</t>
  </si>
  <si>
    <t>Mr. JALAM RAIKWAR</t>
  </si>
  <si>
    <t>AASHARAM</t>
  </si>
  <si>
    <t>XXXX XXXX 5145</t>
  </si>
  <si>
    <t>PUPUN03049230000017176</t>
  </si>
  <si>
    <t>Mr. DORI LAL YADAV</t>
  </si>
  <si>
    <t>DURGESH YADAV</t>
  </si>
  <si>
    <t>XXXX XXXX 3199</t>
  </si>
  <si>
    <t>PUPUN03049230000017166</t>
  </si>
  <si>
    <t>Mr. BASAVRAJ DINDORE</t>
  </si>
  <si>
    <t>REVANSIDDHA</t>
  </si>
  <si>
    <t>XXXX XXXX 2289</t>
  </si>
  <si>
    <t>PUPUN03049230000017169</t>
  </si>
  <si>
    <t>Mr. KIRAN MAHANTYYA MATH</t>
  </si>
  <si>
    <t>MAHANTYYA MATH</t>
  </si>
  <si>
    <t>XXXX XXXX 9918</t>
  </si>
  <si>
    <t>PUPUN03049230000017171</t>
  </si>
  <si>
    <t>Mr. MADAGONDA MAHASIDDH KAREVADIYAR</t>
  </si>
  <si>
    <t>MAHASIDDH KAREVADIYAR</t>
  </si>
  <si>
    <t>XXXX XXXX 2363</t>
  </si>
  <si>
    <t>PUPUN03049230000017165</t>
  </si>
  <si>
    <t>Mr. DIGAMBAR SANTOSH YADAV</t>
  </si>
  <si>
    <t>SANTOSH YADAV</t>
  </si>
  <si>
    <t>XXXX XXXX 0124</t>
  </si>
  <si>
    <t>PUPUN03049230000017168</t>
  </si>
  <si>
    <t>Mr. SANJAYKUMAR CHANDRAKANT KUMBHAR</t>
  </si>
  <si>
    <t>CHANDRAKANT</t>
  </si>
  <si>
    <t>XXXX XXXX 1070</t>
  </si>
  <si>
    <t>PUPUN03049230000017167</t>
  </si>
  <si>
    <t>Mr. AFFAN SAEED AHMED SHAIKH</t>
  </si>
  <si>
    <t>SAEED AHMED SHAIKH</t>
  </si>
  <si>
    <t>XXXX XXXX 0888</t>
  </si>
  <si>
    <t>PUPUN03049230000017170</t>
  </si>
  <si>
    <t>Mr. HARSHVARDHAN MAHADEV KALE</t>
  </si>
  <si>
    <t>MAHADEV KALE</t>
  </si>
  <si>
    <t>XXXX XXXX 2078</t>
  </si>
  <si>
    <t>XXPPK264XX</t>
  </si>
  <si>
    <t>07011631000XXXX,IFSC:BKID0000701</t>
  </si>
  <si>
    <t>PUPUN03049230000017162</t>
  </si>
  <si>
    <t>Mr. ESHWAR</t>
  </si>
  <si>
    <t>DHULAPPA DEVANE</t>
  </si>
  <si>
    <t>sddewane111@gmail.com</t>
  </si>
  <si>
    <t>XXXX XXXX 7600</t>
  </si>
  <si>
    <t>XXVPE261XX</t>
  </si>
  <si>
    <t>202010400010XXXX,IFSC:IBKL0002020</t>
  </si>
  <si>
    <t>PUPUN03049230000017164</t>
  </si>
  <si>
    <t>Mr. SUMON MAJI</t>
  </si>
  <si>
    <t>TARAK MAJI</t>
  </si>
  <si>
    <t>XXXX XXXX 3215</t>
  </si>
  <si>
    <t>PUPUN03049230000017163</t>
  </si>
  <si>
    <t>Mr. RAJKUMAR MAJI</t>
  </si>
  <si>
    <t>SWAPAN MAJI</t>
  </si>
  <si>
    <t>XXXX XXXX 6361</t>
  </si>
  <si>
    <t>PUPUN03049230000017160</t>
  </si>
  <si>
    <t>Mr. PREM FAKIRRAO MIRATKAR</t>
  </si>
  <si>
    <t>FAKIRRAO</t>
  </si>
  <si>
    <t>XXXX XXXX 2364</t>
  </si>
  <si>
    <t>43870212004XXXX,IFSC:UBIN0543870</t>
  </si>
  <si>
    <t>PUPUN03049230000017159</t>
  </si>
  <si>
    <t>Mr. BABURAO SAMBHAJI GIRSHET</t>
  </si>
  <si>
    <t>SAMBHAJI</t>
  </si>
  <si>
    <t>XXXX XXXX 9431</t>
  </si>
  <si>
    <t>XXBPG551XX</t>
  </si>
  <si>
    <t>PUPUN03049230000017161</t>
  </si>
  <si>
    <t>SIDDHARAM</t>
  </si>
  <si>
    <t>XXXX XXXX 3068</t>
  </si>
  <si>
    <t>PUPUN03049230000017158</t>
  </si>
  <si>
    <t>Mr. SURAJ TALVADE</t>
  </si>
  <si>
    <t>PARSPPA</t>
  </si>
  <si>
    <t>XXXX XXXX 6260</t>
  </si>
  <si>
    <t>PUPUN03049230000017155</t>
  </si>
  <si>
    <t>Mr. SAGAR MAHADEO TINGARE</t>
  </si>
  <si>
    <t>MAHADEO TINGARE</t>
  </si>
  <si>
    <t>XXXX XXXX 4440</t>
  </si>
  <si>
    <t>PUPUN03049230000017156</t>
  </si>
  <si>
    <t>Mr. SOMANATH SHRISHAIL SATAPUTE</t>
  </si>
  <si>
    <t>SHRISHAIL</t>
  </si>
  <si>
    <t>XXXX XXXX 1406</t>
  </si>
  <si>
    <t>PUPUN03049230000017157</t>
  </si>
  <si>
    <t>Mr. MALKARI GURUBALA LACHYANE</t>
  </si>
  <si>
    <t>GURURBALA LACHYANE</t>
  </si>
  <si>
    <t>XXXX XXXX 6883</t>
  </si>
  <si>
    <t>PUPUN03049230000017154</t>
  </si>
  <si>
    <t>Mr. SHAHID RAMAJAN SHAIKH</t>
  </si>
  <si>
    <t>RAMAJAN SHAIKH</t>
  </si>
  <si>
    <t>XXXX XXXX 2042</t>
  </si>
  <si>
    <t>PUPUN03049230000017153</t>
  </si>
  <si>
    <t>Mr. SAHEB MANDAL</t>
  </si>
  <si>
    <t>MAHANTA MANDAL</t>
  </si>
  <si>
    <t>XXXX XXXX 7781</t>
  </si>
  <si>
    <t>PUPUN03049230000017239</t>
  </si>
  <si>
    <t>Mr. PRADEEP</t>
  </si>
  <si>
    <t>KAMLA</t>
  </si>
  <si>
    <t>XXXX XXXX 9634</t>
  </si>
  <si>
    <t>PUPUN03049230000017178</t>
  </si>
  <si>
    <t>Mr. AVINASH NARAYAN PATOLE</t>
  </si>
  <si>
    <t>NARAYAN PATOLE</t>
  </si>
  <si>
    <t>XXEPP979XX</t>
  </si>
  <si>
    <t>6802658XXXX,IFSC:MAHB0001828</t>
  </si>
  <si>
    <t>PUPUN03049230000017152</t>
  </si>
  <si>
    <t>Mrs. KAVITA DEVI</t>
  </si>
  <si>
    <t>VIJAY KUMAR  SINGHA</t>
  </si>
  <si>
    <t>XXXX XXXX 9087</t>
  </si>
  <si>
    <t>PUPUN03049230000017151</t>
  </si>
  <si>
    <t>Ms. BEBI DEVI</t>
  </si>
  <si>
    <t>XXXX XXXX 5947</t>
  </si>
  <si>
    <t>PUPUN03049230000017149</t>
  </si>
  <si>
    <t>Mr. ANISH KUMAR</t>
  </si>
  <si>
    <t>SHAMBHU PRASAD</t>
  </si>
  <si>
    <t>XXXX XXXX 6582</t>
  </si>
  <si>
    <t>PUPUN03049230000017150</t>
  </si>
  <si>
    <t>Mr. SAGAR ASHOK BIRAJDAR</t>
  </si>
  <si>
    <t>ASHOK</t>
  </si>
  <si>
    <t>XXXX XXXX 9588</t>
  </si>
  <si>
    <t>XXPPB362XX</t>
  </si>
  <si>
    <t>6017619XXXX,IFSC:MAHB0000111</t>
  </si>
  <si>
    <t>PUPUN03049230000017148</t>
  </si>
  <si>
    <t>Mr. YASHVANT SHRISHAIL AHERWADI</t>
  </si>
  <si>
    <t>XXXX XXXX 9065</t>
  </si>
  <si>
    <t>PUPUN03049230000017147</t>
  </si>
  <si>
    <t>Mr. VILAS SHIVAJI DEVKAR</t>
  </si>
  <si>
    <t>SHIVAJI DEVKAR</t>
  </si>
  <si>
    <t>XXXX XXXX 2433</t>
  </si>
  <si>
    <t>XXBPD925XX</t>
  </si>
  <si>
    <t>2028659XXXX,IFSC:FINO0001001</t>
  </si>
  <si>
    <t>PUPUN03049230000017146</t>
  </si>
  <si>
    <t>Mr. MAHESH SIDDHARAM BAMMANGE</t>
  </si>
  <si>
    <t>SIDDHARAM BAMMANGE</t>
  </si>
  <si>
    <t>XXXX XXXX 3565</t>
  </si>
  <si>
    <t>PUPUN03049230000017144</t>
  </si>
  <si>
    <t>Mr. KIRAN MOTIRAM CHAVHAN</t>
  </si>
  <si>
    <t>MOTIRAM CHAVHAN</t>
  </si>
  <si>
    <t>XXXX XXXX 6333</t>
  </si>
  <si>
    <t>PUPUN03049230000017145</t>
  </si>
  <si>
    <t>Mr. VIKAS SHANKAR JADHAV</t>
  </si>
  <si>
    <t>SHANKAR JADHAV</t>
  </si>
  <si>
    <t>XXXX XXXX 7521</t>
  </si>
  <si>
    <t>PUPUN03049230000017143</t>
  </si>
  <si>
    <t>Mr. ANIL AMOGSIDHA GHODAKE</t>
  </si>
  <si>
    <t>AMOGSIDHA</t>
  </si>
  <si>
    <t>XXXX XXXX 0625</t>
  </si>
  <si>
    <t>PUPUN03049230000017141</t>
  </si>
  <si>
    <t>Mr. M SHARIF SHAIKH</t>
  </si>
  <si>
    <t>MANJUR IBRAHIM SHAIKH</t>
  </si>
  <si>
    <t>XXXX XXXX 5011</t>
  </si>
  <si>
    <t>PUPUN03049230000017140</t>
  </si>
  <si>
    <t>Mr. SHRINATH SAYABANNA GOUDNAVARU</t>
  </si>
  <si>
    <t>SAYABAANNA GURAPPA GOUDNAVARU</t>
  </si>
  <si>
    <t>shrinathgoudnavaru@gmail.com</t>
  </si>
  <si>
    <t>XXXX XXXX 1915</t>
  </si>
  <si>
    <t>XXNPG417XX</t>
  </si>
  <si>
    <t>4251627XXXX,IFSC:SBIN0012485</t>
  </si>
  <si>
    <t>PUPUN03049230000017142</t>
  </si>
  <si>
    <t>Mr. BASAVARAJ SHIVAPPA MAYANALE</t>
  </si>
  <si>
    <t>SHIVAPPA MAYANALE</t>
  </si>
  <si>
    <t>XXXX XXXX 6309</t>
  </si>
  <si>
    <t>PUPUN03049230000017139</t>
  </si>
  <si>
    <t>Mr. SURESH SINGH</t>
  </si>
  <si>
    <t>RAMU SINGH</t>
  </si>
  <si>
    <t>XXXX XXXX 6352</t>
  </si>
  <si>
    <t>PUPUN03049230000017137</t>
  </si>
  <si>
    <t>Mr. SUSHILKUMAR  JODMOTE</t>
  </si>
  <si>
    <t>SUBHASH</t>
  </si>
  <si>
    <t>XXXX XXXX 5485</t>
  </si>
  <si>
    <t>XXQPJ619XX</t>
  </si>
  <si>
    <t>4285889XXXX,IFSC:SBIN0001656</t>
  </si>
  <si>
    <t>PUPUN03049230000017136</t>
  </si>
  <si>
    <t>Mr. MARUTI SURESH KOLI</t>
  </si>
  <si>
    <t>SURESH KOLI</t>
  </si>
  <si>
    <t>XXXX XXXX 9781</t>
  </si>
  <si>
    <t>PUPUN03049230000017135</t>
  </si>
  <si>
    <t>Mr. BHUSHAN NAKALLI</t>
  </si>
  <si>
    <t>BHIMASHANKAR</t>
  </si>
  <si>
    <t>XXXX XXXX 6261</t>
  </si>
  <si>
    <t>XXWPN346XX</t>
  </si>
  <si>
    <t>172250010127XXXX,IFSC:KARB0000172</t>
  </si>
  <si>
    <t>PUPUN03049230000017134</t>
  </si>
  <si>
    <t>Mr. ASHISH SIDDARAM KUMBHAR</t>
  </si>
  <si>
    <t>SIDDARAM CHANARSHA KUMBHAR</t>
  </si>
  <si>
    <t>XXXX XXXX 9794</t>
  </si>
  <si>
    <t>6011176XXXX,IFSC:MAHB0001127</t>
  </si>
  <si>
    <t>PUPUN03049230000017130</t>
  </si>
  <si>
    <t>Mrs. PINKI DEVI</t>
  </si>
  <si>
    <t>XXXX XXXX 7861</t>
  </si>
  <si>
    <t>PUPUN03049230000017132</t>
  </si>
  <si>
    <t>Mr. GANESH APPASAHEB BIRAJDAR</t>
  </si>
  <si>
    <t>APPASAHEB BIRAJDAR</t>
  </si>
  <si>
    <t>XXXX XXXX 2332</t>
  </si>
  <si>
    <t>XXNPB280XX</t>
  </si>
  <si>
    <t>PUPUN03049230000017131</t>
  </si>
  <si>
    <t>Mr. BOLAPPA MALAPPA HONRAYA</t>
  </si>
  <si>
    <t>MALAPPA HONRAYA</t>
  </si>
  <si>
    <t>XXXX XXXX 2967</t>
  </si>
  <si>
    <t>PUPUN03049230000017133</t>
  </si>
  <si>
    <t>Mr. SANTOSH MAHADEV UDANDE</t>
  </si>
  <si>
    <t>XXXX XXXX 8595</t>
  </si>
  <si>
    <t>PUPUN03049230000017125</t>
  </si>
  <si>
    <t>Mr. ASHISH KUMAR</t>
  </si>
  <si>
    <t>JITTU PRASAD</t>
  </si>
  <si>
    <t>XXXX XXXX 5526</t>
  </si>
  <si>
    <t>PUPUN03049230000017129</t>
  </si>
  <si>
    <t>Mr. SOMNING MALSIDDHA MUGALE</t>
  </si>
  <si>
    <t>MALSIDDHA</t>
  </si>
  <si>
    <t>XXXX XXXX 7754</t>
  </si>
  <si>
    <t>PUPUN03049230000017128</t>
  </si>
  <si>
    <t>XXXX XXXX 3564</t>
  </si>
  <si>
    <t>XXYPJ592XX</t>
  </si>
  <si>
    <t>PUPUN03049230000017127</t>
  </si>
  <si>
    <t>Mr. RAMESH SHARNAPPA KOLI</t>
  </si>
  <si>
    <t>SHARNAPPA</t>
  </si>
  <si>
    <t>XXXX XXXX 3474</t>
  </si>
  <si>
    <t>PUPUN03049230000017124</t>
  </si>
  <si>
    <t>Mr. SHRINIVAS GIRAPPA SHIROLE</t>
  </si>
  <si>
    <t>GIRAPPA</t>
  </si>
  <si>
    <t>XXXX XXXX 0086</t>
  </si>
  <si>
    <t>07011011000XXXX,IFSC:BKID0000701</t>
  </si>
  <si>
    <t>PUPUN03049230000017122</t>
  </si>
  <si>
    <t>Mr. RAMESH PATEL</t>
  </si>
  <si>
    <t>XXXX XXXX 0910</t>
  </si>
  <si>
    <t>PUPUN03049230000017123</t>
  </si>
  <si>
    <t>Mr. DEVENDRA PATEL</t>
  </si>
  <si>
    <t>PARASHOTTAM PATEL</t>
  </si>
  <si>
    <t>XXXX XXXX 7330</t>
  </si>
  <si>
    <t>PUPUN03049230000017121</t>
  </si>
  <si>
    <t>Mr. SHUBHAM KUMAR</t>
  </si>
  <si>
    <t>AKLESH</t>
  </si>
  <si>
    <t>XXXX XXXX 1979</t>
  </si>
  <si>
    <t>PUPUN03049230000017119</t>
  </si>
  <si>
    <t>Mr. MD BABU</t>
  </si>
  <si>
    <t>MD HALAL</t>
  </si>
  <si>
    <t>XXXX XXXX 8816</t>
  </si>
  <si>
    <t>PUPUN03049230000017120</t>
  </si>
  <si>
    <t>Mr. DURGA SINGH</t>
  </si>
  <si>
    <t>NEKNARAYAN SINGH THAKUR</t>
  </si>
  <si>
    <t>XXXX XXXX 3558</t>
  </si>
  <si>
    <t>PUPUN03049230000017117</t>
  </si>
  <si>
    <t>Mr. MD USHIM</t>
  </si>
  <si>
    <t>ABDUL HALIM</t>
  </si>
  <si>
    <t>XXXX XXXX 1620</t>
  </si>
  <si>
    <t>PUPUN03049230000017118</t>
  </si>
  <si>
    <t>Mr. MD KALAM</t>
  </si>
  <si>
    <t>ALI HUSSAIN</t>
  </si>
  <si>
    <t>XXXX XXXX 2553</t>
  </si>
  <si>
    <t>PUPUN03049230000017115</t>
  </si>
  <si>
    <t>Mr. MAHESH PARAMESHWAR DHOPARE</t>
  </si>
  <si>
    <t>PARAMESHWAR</t>
  </si>
  <si>
    <t>XXXX XXXX 8976</t>
  </si>
  <si>
    <t>XXIPD616XX</t>
  </si>
  <si>
    <t>6048662XXXX,IFSC:MAHB0000111</t>
  </si>
  <si>
    <t>PUPUN03049230000017114</t>
  </si>
  <si>
    <t>Mr. RAKESH</t>
  </si>
  <si>
    <t>XXXX XXXX 4279</t>
  </si>
  <si>
    <t>XXXPR881XX</t>
  </si>
  <si>
    <t>PUPUN03049230000017173</t>
  </si>
  <si>
    <t>Mr. MAHESH BHIMASHANKAR KHADAKHADE</t>
  </si>
  <si>
    <t>BHIMASHANKAR KHADAKHADE</t>
  </si>
  <si>
    <t>XXXX XXXX 3111</t>
  </si>
  <si>
    <t>PUPUN03049230000017174</t>
  </si>
  <si>
    <t>Mr. OM ASHOK WAGHAMARE</t>
  </si>
  <si>
    <t>ASHOK WAGHAMARE</t>
  </si>
  <si>
    <t>XXXX XXXX 5098</t>
  </si>
  <si>
    <t>PUPUN03049230000017112</t>
  </si>
  <si>
    <t>Mr. VARAT SHAIKH</t>
  </si>
  <si>
    <t>MAJIBAR SHAIKH</t>
  </si>
  <si>
    <t>boratkhan786@gmail.com</t>
  </si>
  <si>
    <t>XXXX XXXX 0377</t>
  </si>
  <si>
    <t>XXRPS765XX</t>
  </si>
  <si>
    <t>92201006220XXXX,IFSC:UTIB0004321</t>
  </si>
  <si>
    <t>PUPUN03049230000017113</t>
  </si>
  <si>
    <t>Mr. SHIVAM SHRIVASTAV</t>
  </si>
  <si>
    <t>VERENDRA</t>
  </si>
  <si>
    <t>XXXX XXXX 4367</t>
  </si>
  <si>
    <t>PUPUN03049230000017116</t>
  </si>
  <si>
    <t>Mr. SAMADHAN BHASKARRAO KAKADE</t>
  </si>
  <si>
    <t>BHASKARRAO</t>
  </si>
  <si>
    <t>XXXX XXXX 7444</t>
  </si>
  <si>
    <t>XXCPK863XX</t>
  </si>
  <si>
    <t>7196010001XXXX,IFSC:BARB0DBPUNE</t>
  </si>
  <si>
    <t>PUPUN03049230000017111</t>
  </si>
  <si>
    <t>Mr. DEEPAK MAURYA</t>
  </si>
  <si>
    <t>RAM PRASAD MAURYA</t>
  </si>
  <si>
    <t>XXXX XXXX 9409</t>
  </si>
  <si>
    <t>PUPUN03049230000017106</t>
  </si>
  <si>
    <t>Mr. A MOHASIN RASID NADAF</t>
  </si>
  <si>
    <t>RASID</t>
  </si>
  <si>
    <t>XXXX XXXX 9159</t>
  </si>
  <si>
    <t>PUPUN03049230000017101</t>
  </si>
  <si>
    <t>Mr. OMKAR NAGNATH KOLI</t>
  </si>
  <si>
    <t>NAGNATH MALKNNA KOLI</t>
  </si>
  <si>
    <t>XXXX XXXX 2888</t>
  </si>
  <si>
    <t>PUPUN03049230000017102</t>
  </si>
  <si>
    <t>Mr. RATIKANT YALAPPA ISHWARKATTI</t>
  </si>
  <si>
    <t>YALAPPA ISHWARKATTI</t>
  </si>
  <si>
    <t>XXXX XXXX 0664</t>
  </si>
  <si>
    <t>XXDPI809XX</t>
  </si>
  <si>
    <t>6043312XXXX,IFSC:MAHB0000627</t>
  </si>
  <si>
    <t>MALLAPPA</t>
  </si>
  <si>
    <t>PUPUN03049230000017109</t>
  </si>
  <si>
    <t>Mr. SABYASACHI SAMAL</t>
  </si>
  <si>
    <t>SANTOSH KUMAR SAMAL</t>
  </si>
  <si>
    <t>XXXX XXXX 3482</t>
  </si>
  <si>
    <t>PUPUN03049230000017107</t>
  </si>
  <si>
    <t>Mr. RATAN PANRE</t>
  </si>
  <si>
    <t>GOPAL PANRE</t>
  </si>
  <si>
    <t>XXXX XXXX 7678</t>
  </si>
  <si>
    <t>PUPUN03049230000017105</t>
  </si>
  <si>
    <t>Mr. SADANAND ANANDRAO KHASAGE</t>
  </si>
  <si>
    <t>ANANDRAO KHASAGE</t>
  </si>
  <si>
    <t>XXXX XXXX 2855</t>
  </si>
  <si>
    <t>PUPUN03049230000017104</t>
  </si>
  <si>
    <t>ABHIMANYU</t>
  </si>
  <si>
    <t>XXXX XXXX 7084</t>
  </si>
  <si>
    <t>XXHPG932XX</t>
  </si>
  <si>
    <t>07151821000XXXX,IFSC:BKID0000715</t>
  </si>
  <si>
    <t>PUPUN03049230000017110</t>
  </si>
  <si>
    <t>Mr. SAROJ KUMAR NAIK</t>
  </si>
  <si>
    <t>RAGHABA NAIK</t>
  </si>
  <si>
    <t>XXXX XXXX 6388</t>
  </si>
  <si>
    <t>0144011006XXXX,IFSC:UCBA0000144</t>
  </si>
  <si>
    <t>PUPUN03049230000017097</t>
  </si>
  <si>
    <t>Mr. BIJOY SARDAR</t>
  </si>
  <si>
    <t>KARTICK SARDAR</t>
  </si>
  <si>
    <t>XXXX XXXX 4351</t>
  </si>
  <si>
    <t>PUPUN03049230000017098</t>
  </si>
  <si>
    <t>Mr. SANATAN SARDDAR</t>
  </si>
  <si>
    <t>BHOLA SARDDAR</t>
  </si>
  <si>
    <t>XXXX XXXX 8382</t>
  </si>
  <si>
    <t>PUPUN03049230000017099</t>
  </si>
  <si>
    <t>Mr. CHIRANJIT SARDAR</t>
  </si>
  <si>
    <t>GOBINDA</t>
  </si>
  <si>
    <t>XXXX XXXX 6461</t>
  </si>
  <si>
    <t>052010400020XXXX,IFSC:IBKL0000520</t>
  </si>
  <si>
    <t>PUPUN03049230000017100</t>
  </si>
  <si>
    <t>Mr. GOBINDA SARDAR</t>
  </si>
  <si>
    <t>SHAMBHU SARDAR</t>
  </si>
  <si>
    <t>XXXX XXXX 0876</t>
  </si>
  <si>
    <t>PUPUN03049230000017094</t>
  </si>
  <si>
    <t>Mr. SEETARANI PATEL</t>
  </si>
  <si>
    <t>SHIVRAJ PATEL</t>
  </si>
  <si>
    <t>XXXX XXXX 1866</t>
  </si>
  <si>
    <t>PUPUN03049230000017096</t>
  </si>
  <si>
    <t>Mr. DEVENDRA TIWARI</t>
  </si>
  <si>
    <t>DHAGVAN DAS</t>
  </si>
  <si>
    <t>XXXX XXXX 6079</t>
  </si>
  <si>
    <t>PUPUN03049230000017095</t>
  </si>
  <si>
    <t>Mr. RAM RATI PATEL</t>
  </si>
  <si>
    <t>DHARAMDAS PATEL</t>
  </si>
  <si>
    <t>PUPUN03049230000017126</t>
  </si>
  <si>
    <t>Mr. SUNIL GURUNATH JAYAPPA</t>
  </si>
  <si>
    <t>GURUNATH</t>
  </si>
  <si>
    <t>XXXX XXXX 4819</t>
  </si>
  <si>
    <t>XXEPJ168XX</t>
  </si>
  <si>
    <t>167810400013XXXX,IFSC:IBKL0001678</t>
  </si>
  <si>
    <t>PUPUN03049230000017172</t>
  </si>
  <si>
    <t>Mr. BALAJI NAGORAO GAIKWAD</t>
  </si>
  <si>
    <t>NAGORAO</t>
  </si>
  <si>
    <t>balajigaikawad21@gmail.com</t>
  </si>
  <si>
    <t>XXXX XXXX 2304</t>
  </si>
  <si>
    <t>XXGPG898XX</t>
  </si>
  <si>
    <t>55960201000XXXX,IFSC:UBIN0555967</t>
  </si>
  <si>
    <t>PUPUN03049230000017093</t>
  </si>
  <si>
    <t>Mr. MOHD AYAN</t>
  </si>
  <si>
    <t>MOHD ISLAM</t>
  </si>
  <si>
    <t>XXXX XXXX 4128</t>
  </si>
  <si>
    <t>PUPUN03049230000017092</t>
  </si>
  <si>
    <t>Mr. MITHUN KUMAR</t>
  </si>
  <si>
    <t>AJAY VISHWAKARMA</t>
  </si>
  <si>
    <t>XXXX XXXX 3747</t>
  </si>
  <si>
    <t>PUPUN03049230000017089</t>
  </si>
  <si>
    <t>Mr. SOORATSEENG</t>
  </si>
  <si>
    <t>NANDRAM</t>
  </si>
  <si>
    <t>XXXX XXXX 6456</t>
  </si>
  <si>
    <t>PUPUN03049230000017091</t>
  </si>
  <si>
    <t>Mr. KRISHNAKANT YADAV</t>
  </si>
  <si>
    <t>SURJANASINGHA YADAV</t>
  </si>
  <si>
    <t>XXXX XXXX 2682</t>
  </si>
  <si>
    <t>PUPUN03049230000017090</t>
  </si>
  <si>
    <t>Mr. MAHENDRA YADAV</t>
  </si>
  <si>
    <t>RATIRAM YADAV</t>
  </si>
  <si>
    <t>XXXX XXXX 0797</t>
  </si>
  <si>
    <t>PUPUN03049230000017088</t>
  </si>
  <si>
    <t>Mr. SAHEBRAO RAMJI DHAGARE</t>
  </si>
  <si>
    <t>RAMJI</t>
  </si>
  <si>
    <t>XXXX XXXX 0183</t>
  </si>
  <si>
    <t>2000490XXXX,IFSC:FINO0009001</t>
  </si>
  <si>
    <t>RAJARAM</t>
  </si>
  <si>
    <t>PUPUN03049230000017087</t>
  </si>
  <si>
    <t>Mr. CHHOTU</t>
  </si>
  <si>
    <t>RAMPATI</t>
  </si>
  <si>
    <t>XXXX XXXX 2662</t>
  </si>
  <si>
    <t>PUPUN03049230000017084</t>
  </si>
  <si>
    <t>Mr. MOHAMMAD ESRAFIL SHAIKH</t>
  </si>
  <si>
    <t>MOHAMMAD WASIM AHMAD</t>
  </si>
  <si>
    <t>XXXX XXXX 6305</t>
  </si>
  <si>
    <t>XXHPE421XX</t>
  </si>
  <si>
    <t>121800170003XXXX,IFSC:PUNB0121800</t>
  </si>
  <si>
    <t>PUPUN03049230000017083</t>
  </si>
  <si>
    <t>Mr. SHAVARSIDHA BHUTALSIDHA GHODAKE</t>
  </si>
  <si>
    <t>BHUTALSIDDHA GHODKE</t>
  </si>
  <si>
    <t>XXXX XXXX 4756</t>
  </si>
  <si>
    <t>PUPUN03049230000017082</t>
  </si>
  <si>
    <t>Mr. RAJA BADAIK</t>
  </si>
  <si>
    <t>BUTRU</t>
  </si>
  <si>
    <t>XXXX XXXX 9013</t>
  </si>
  <si>
    <t>PUPUN03049230000017085</t>
  </si>
  <si>
    <t>Mr. PATEL SANJAY JAGRAMBHAI</t>
  </si>
  <si>
    <t>JAGRAMGHAI PATEL</t>
  </si>
  <si>
    <t>XXXX XXXX 5404</t>
  </si>
  <si>
    <t>PUPUN03049230000017078</t>
  </si>
  <si>
    <t>Mr. SWAPNIL JAYVANT TILE</t>
  </si>
  <si>
    <t>JAYWANT</t>
  </si>
  <si>
    <t>XXXX XXXX 0729</t>
  </si>
  <si>
    <t>PUPUN03049230000017079</t>
  </si>
  <si>
    <t>Mr. MALLIKARJUN SIDDHAPPA  KOLI</t>
  </si>
  <si>
    <t>SIDDHAPPA  KOLI</t>
  </si>
  <si>
    <t>XXXX XXXX 4448</t>
  </si>
  <si>
    <t>PUPUN03049230000017074</t>
  </si>
  <si>
    <t>Mr. KIRAN MOHOD</t>
  </si>
  <si>
    <t>SUKHDEV</t>
  </si>
  <si>
    <t>XXXX XXXX 6457</t>
  </si>
  <si>
    <t>XXGPM061XX</t>
  </si>
  <si>
    <t>20187XXXX,IFSC:ADCC0000068</t>
  </si>
  <si>
    <t>PUPUN03049230000017068</t>
  </si>
  <si>
    <t>Mr. RAVINDRA SEN</t>
  </si>
  <si>
    <t>KADORA SEN</t>
  </si>
  <si>
    <t>XXXX XXXX 4332</t>
  </si>
  <si>
    <t>XXHPS517XX</t>
  </si>
  <si>
    <t>PUPUN03049230000017066</t>
  </si>
  <si>
    <t>Mr. SONU SEN</t>
  </si>
  <si>
    <t>DWARKA PRASAD</t>
  </si>
  <si>
    <t>emp10338@abc.in</t>
  </si>
  <si>
    <t>XXXX XXXX 6466</t>
  </si>
  <si>
    <t>3400407XXXX,IFSC:SBIN0012153</t>
  </si>
  <si>
    <t>PUPUN03049230000017069</t>
  </si>
  <si>
    <t>Mr. DEVENDR PATEL</t>
  </si>
  <si>
    <t>LET.RAMLE PATEL</t>
  </si>
  <si>
    <t>XXXX XXXX 6051</t>
  </si>
  <si>
    <t>PUPUN03049230000017067</t>
  </si>
  <si>
    <t>Mr. RITESH</t>
  </si>
  <si>
    <t>NANDU</t>
  </si>
  <si>
    <t>XXXX XXXX 8017</t>
  </si>
  <si>
    <t>XXVPR440XX</t>
  </si>
  <si>
    <t>PUPUN03049230000017051</t>
  </si>
  <si>
    <t>Mr. BASAVARAJ BHIMASHANKAR SUTAR</t>
  </si>
  <si>
    <t>XXXX XXXX 1740</t>
  </si>
  <si>
    <t>XXTPS162XX</t>
  </si>
  <si>
    <t>07381011001XXXX,IFSC:BKID0000738</t>
  </si>
  <si>
    <t>PUPUN03049230000017059</t>
  </si>
  <si>
    <t>Mr. KIRAN NAGANATH SHIVASHARAN</t>
  </si>
  <si>
    <t>NAGANATH SHIVASHARAN</t>
  </si>
  <si>
    <t>XXXX XXXX 9128</t>
  </si>
  <si>
    <t>PUPUN03049230000017060</t>
  </si>
  <si>
    <t>Mr. OMKAR GORAKH KAMBLE</t>
  </si>
  <si>
    <t>GORAKH KAMBLE</t>
  </si>
  <si>
    <t>XXXX XXXX 0494</t>
  </si>
  <si>
    <t>PUPUN03049230000017065</t>
  </si>
  <si>
    <t>SURESH BHADOLE</t>
  </si>
  <si>
    <t>XXXX XXXX 7721</t>
  </si>
  <si>
    <t>PUPUN03049230000017063</t>
  </si>
  <si>
    <t>Mr. SACHIN MARUTI GAIKWAD</t>
  </si>
  <si>
    <t>MARUTI GAIKWAD</t>
  </si>
  <si>
    <t>XXXX XXXX 5936</t>
  </si>
  <si>
    <t>PUPUN03049230000017048</t>
  </si>
  <si>
    <t>XXXX XXXX 4402</t>
  </si>
  <si>
    <t>PUPUN03049230000017049</t>
  </si>
  <si>
    <t>Mr. BIRAPPA KARAN HARIHAR</t>
  </si>
  <si>
    <t>KARAN DASHRATH HARIHAR</t>
  </si>
  <si>
    <t>XXXX XXXX 7397</t>
  </si>
  <si>
    <t>PUPUN03049230000017047</t>
  </si>
  <si>
    <t>Mr. MALLAYYA SANGAYYA GANACHARI</t>
  </si>
  <si>
    <t>SANGAYYA GANACHARI</t>
  </si>
  <si>
    <t>XXXX XXXX 8047</t>
  </si>
  <si>
    <t>XXJPG692XX</t>
  </si>
  <si>
    <t>3470067XXXX,IFSC:SBIN0003145</t>
  </si>
  <si>
    <t>PUPUN03049230000017043</t>
  </si>
  <si>
    <t>Mr. HANUMANT SHRIKRUSHNA ANALE</t>
  </si>
  <si>
    <t>SHRIKRISHNA</t>
  </si>
  <si>
    <t>XXXX XXXX 8333</t>
  </si>
  <si>
    <t>XXQPA189XX</t>
  </si>
  <si>
    <t>642334XXXX,IFSC:IDIB000S021</t>
  </si>
  <si>
    <t>PUPUN03049230000017045</t>
  </si>
  <si>
    <t>Mr. VITHAL MALLAPPA SUTAR</t>
  </si>
  <si>
    <t>MALLAPPA SUTAR</t>
  </si>
  <si>
    <t>XXXX XXXX 1216</t>
  </si>
  <si>
    <t>XXRPS554XX</t>
  </si>
  <si>
    <t>PUPUN03049230000017050</t>
  </si>
  <si>
    <t>Mr. VINOD MAHESH PATIL</t>
  </si>
  <si>
    <t>MAHESH PATIL</t>
  </si>
  <si>
    <t>PUPUN03049230000017058</t>
  </si>
  <si>
    <t>Mr. RAHUL GOPICHND VAGHMARE</t>
  </si>
  <si>
    <t>GOPICHND VAGHMARE</t>
  </si>
  <si>
    <t>XXXX XXXX 1984</t>
  </si>
  <si>
    <t>PUPUN03049230000017042</t>
  </si>
  <si>
    <t>Mr. RAMESH AMOGASIDDHA GUJJENAVARU</t>
  </si>
  <si>
    <t>AMOGASIDDHA GUJJENAVARU</t>
  </si>
  <si>
    <t>XXXX XXXX 9314</t>
  </si>
  <si>
    <t>PUPUN03049230000017053</t>
  </si>
  <si>
    <t>Mr. RAJKUMAR CHALIKAR</t>
  </si>
  <si>
    <t>CHALIKAR</t>
  </si>
  <si>
    <t>XXXX XXXX 5614</t>
  </si>
  <si>
    <t>PUPUN03049230000017054</t>
  </si>
  <si>
    <t>Mr. RIYAJ RAFIQ SHAIKH</t>
  </si>
  <si>
    <t>RAFIQ</t>
  </si>
  <si>
    <t>Riyazshaikh0333@gmail.com</t>
  </si>
  <si>
    <t>XXXX XXXX 9728</t>
  </si>
  <si>
    <t>XXYPF964XX</t>
  </si>
  <si>
    <t>PUPUN03049230000017044</t>
  </si>
  <si>
    <t>SANJAY REDDI</t>
  </si>
  <si>
    <t>XXXX XXXX 8298</t>
  </si>
  <si>
    <t>PUPUN03049230000017057</t>
  </si>
  <si>
    <t>Mr. ARVIND NAGESH BANDPATTE</t>
  </si>
  <si>
    <t>NAGESH BANDPATTE</t>
  </si>
  <si>
    <t>XXXX XXXX 6062</t>
  </si>
  <si>
    <t>PUPUN03049230000017075</t>
  </si>
  <si>
    <t>Mr. VILAS VASUDEV SULATANE</t>
  </si>
  <si>
    <t>VASUDEV SULATANE</t>
  </si>
  <si>
    <t>XXXX XXXX 2033</t>
  </si>
  <si>
    <t>PUPUN03049230000017055</t>
  </si>
  <si>
    <t>Mr. NAGANATH MOTIRAM JADHAV</t>
  </si>
  <si>
    <t>MOTIRAM</t>
  </si>
  <si>
    <t>XXXX XXXX 0906</t>
  </si>
  <si>
    <t>XXNPJ202XX</t>
  </si>
  <si>
    <t>PUPUN03049230000017073</t>
  </si>
  <si>
    <t>Mr. SHIVAKUMAR BHARAT PUJARI</t>
  </si>
  <si>
    <t>BHARAT PUJARI</t>
  </si>
  <si>
    <t>XXXX XXXX 2703</t>
  </si>
  <si>
    <t>PUPUN03049230000017061</t>
  </si>
  <si>
    <t>Mr. SAJAN PRAKASH LAMBUWALE</t>
  </si>
  <si>
    <t>PRAKASH LAMBUWALE</t>
  </si>
  <si>
    <t>XXXX XXXX 6284</t>
  </si>
  <si>
    <t>PUPUN03049230000017071</t>
  </si>
  <si>
    <t>Mr. SIDHARAM VISHWANATH  BAGALE</t>
  </si>
  <si>
    <t>VISHWANATH  BAGALE</t>
  </si>
  <si>
    <t>XXXX XXXX 7309</t>
  </si>
  <si>
    <t>PUPUN03049230000017062</t>
  </si>
  <si>
    <t>Mr. MULLA AHAMADALI SHEKU</t>
  </si>
  <si>
    <t>AHAMADALI SHEKU</t>
  </si>
  <si>
    <t>XXXX XXXX 3695</t>
  </si>
  <si>
    <t>PUPUN03049230000017052</t>
  </si>
  <si>
    <t>Mr. VINAYAK MALAKARI VANJARE</t>
  </si>
  <si>
    <t>MALAKARI VANJARE</t>
  </si>
  <si>
    <t>XXXX XXXX 0523</t>
  </si>
  <si>
    <t>PUPUN03049230000017056</t>
  </si>
  <si>
    <t>Mr. PRASAD MARUTI BELLE</t>
  </si>
  <si>
    <t>MARUTI</t>
  </si>
  <si>
    <t>XXXX XXXX 6501</t>
  </si>
  <si>
    <t>6028616XXXX,IFSC:MAHB0000265</t>
  </si>
  <si>
    <t>PUPUN03049230000017046</t>
  </si>
  <si>
    <t>Mr. PARASHURAMA SHIVANNA VITKAR</t>
  </si>
  <si>
    <t>SHIVANNA TIPPANNA VITKAR</t>
  </si>
  <si>
    <t>XXXX XXXX 1619</t>
  </si>
  <si>
    <t>PUPUN03049230000017064</t>
  </si>
  <si>
    <t>Mr. DODAMANI PRASHANT SUBHASH</t>
  </si>
  <si>
    <t>PRASHANT SUBHASH</t>
  </si>
  <si>
    <t>XXXX XXXX 5997</t>
  </si>
  <si>
    <t>PUPUN03049230000017072</t>
  </si>
  <si>
    <t>Mr. SHIVAYOGI KALLAPPA BIRAJDAR</t>
  </si>
  <si>
    <t>KALLAPPA BIRAJDAR</t>
  </si>
  <si>
    <t>XXXX XXXX 5089</t>
  </si>
  <si>
    <t>PUPUN03049230000017040</t>
  </si>
  <si>
    <t>Mr. MOHAMMAD BILAL</t>
  </si>
  <si>
    <t>VIKAR ALI</t>
  </si>
  <si>
    <t>XXXX XXXX 7921</t>
  </si>
  <si>
    <t>XXSPB518XX</t>
  </si>
  <si>
    <t>92101005670XXXX,IFSC:UTIB0004223</t>
  </si>
  <si>
    <t>PUPUN03049230000017041</t>
  </si>
  <si>
    <t>Mr. MOHD RIZWAN</t>
  </si>
  <si>
    <t>MO AFJAL</t>
  </si>
  <si>
    <t>XXXX XXXX 8223</t>
  </si>
  <si>
    <t>72801061000XXXX,IFSC:BKID0007280</t>
  </si>
  <si>
    <t>PUPUN03049230000017037</t>
  </si>
  <si>
    <t>Mr. RAHUL AHIRWAR</t>
  </si>
  <si>
    <t>RALLI</t>
  </si>
  <si>
    <t>XXXX XXXX 9871</t>
  </si>
  <si>
    <t>PUPUN03049230000017036</t>
  </si>
  <si>
    <t>Mr. PUNNU AHIRWAR</t>
  </si>
  <si>
    <t>GAYAPRASAD</t>
  </si>
  <si>
    <t>XXXX XXXX 5313</t>
  </si>
  <si>
    <t>PUPUN03049230000017035</t>
  </si>
  <si>
    <t>Mr. HARENDRA AHIRWAR</t>
  </si>
  <si>
    <t>CHANNA AHIRWAR</t>
  </si>
  <si>
    <t>XXXX XXXX 5955</t>
  </si>
  <si>
    <t>PUPUN03049230000017034</t>
  </si>
  <si>
    <t>Mr. TULSI AHIRWAR</t>
  </si>
  <si>
    <t>XXXX XXXX 4111</t>
  </si>
  <si>
    <t>PUPUN03049230000017028</t>
  </si>
  <si>
    <t>Mr. BHAGANNA HUSANAPPA MADAR</t>
  </si>
  <si>
    <t>HUSANAPPA MADAR</t>
  </si>
  <si>
    <t>XXXX XXXX 7877</t>
  </si>
  <si>
    <t>PUPUN03049230000017030</t>
  </si>
  <si>
    <t>Mr. ANVIRAPPA ARJUN HIRAPURE</t>
  </si>
  <si>
    <t>ARJUN HIRAPURE</t>
  </si>
  <si>
    <t>XXXX XXXX 6508</t>
  </si>
  <si>
    <t>PUPUN03049230000017031</t>
  </si>
  <si>
    <t>Mr. WAEED NABILAL MULLA</t>
  </si>
  <si>
    <t>NABILAL MULLA</t>
  </si>
  <si>
    <t>XXXX XXXX 8668</t>
  </si>
  <si>
    <t>XXLPM428XX</t>
  </si>
  <si>
    <t>07591821000XXXX,IFSC:BKID0000759</t>
  </si>
  <si>
    <t>PUPUN03049230000017033</t>
  </si>
  <si>
    <t>Mr. PRAMOD</t>
  </si>
  <si>
    <t>GHURA</t>
  </si>
  <si>
    <t>XXXX XXXX 0944</t>
  </si>
  <si>
    <t>PUPUN03049230000017032</t>
  </si>
  <si>
    <t>Mr. VAKIL KUMAR</t>
  </si>
  <si>
    <t>DHANJEE</t>
  </si>
  <si>
    <t>XXXX XXXX 8326</t>
  </si>
  <si>
    <t>XXUPK040XX</t>
  </si>
  <si>
    <t>3499019XXXX,IFSC:SBIN0002606</t>
  </si>
  <si>
    <t>PUPUN03049230000017026</t>
  </si>
  <si>
    <t>SHIVAJI RAKATE</t>
  </si>
  <si>
    <t>XXXX XXXX 4694</t>
  </si>
  <si>
    <t>XXYPR713XX</t>
  </si>
  <si>
    <t>PUPUN03049230000017022</t>
  </si>
  <si>
    <t>Mr. ISHWAR VITTHAL HIPPARAGI</t>
  </si>
  <si>
    <t>VITTHAL</t>
  </si>
  <si>
    <t>XXSPH970XX</t>
  </si>
  <si>
    <t>3459841XXXX,IFSC:SBIN0004653</t>
  </si>
  <si>
    <t>PUPUN03049230000017077</t>
  </si>
  <si>
    <t>Mr. NITESH SIDDHRAM SAGAR</t>
  </si>
  <si>
    <t>SIDDHRAM</t>
  </si>
  <si>
    <t>XXXX XXXX 0922</t>
  </si>
  <si>
    <t>PUPUN03049230000017023</t>
  </si>
  <si>
    <t>Mr. ANAND SIDRAM JANVEKAR</t>
  </si>
  <si>
    <t>anandjanvekar598@gmail.com</t>
  </si>
  <si>
    <t>XXXX XXXX 8026</t>
  </si>
  <si>
    <t>XXGPJ714XX</t>
  </si>
  <si>
    <t>11000039XXXX,IFSC:CNRB0015432</t>
  </si>
  <si>
    <t>PUPUN03049230000017021</t>
  </si>
  <si>
    <t>Mr. EJAD VAJIR PATHAN</t>
  </si>
  <si>
    <t>VAJIR PATHAN</t>
  </si>
  <si>
    <t>XXXX XXXX 0564</t>
  </si>
  <si>
    <t>PUPUN03049230000017020</t>
  </si>
  <si>
    <t>Mr. ALI HAIDAR AKHLAQUE SHAHAPURE</t>
  </si>
  <si>
    <t>AKHLAQUE SHAHAPUR</t>
  </si>
  <si>
    <t>XXXX XXXX 1201</t>
  </si>
  <si>
    <t>XXXX XXXX 4243</t>
  </si>
  <si>
    <t>PUPUN03049230000017016</t>
  </si>
  <si>
    <t>Mr. ALOK KUMAR</t>
  </si>
  <si>
    <t>HARI SHANKAR PRASAD</t>
  </si>
  <si>
    <t>XXXX XXXX 7364</t>
  </si>
  <si>
    <t>10025996XXXX,IFSC:INDB0000493</t>
  </si>
  <si>
    <t>PUPUN03049230000017013</t>
  </si>
  <si>
    <t>Mr. ATHARV RAMESH RATHOD</t>
  </si>
  <si>
    <t>RAMESH RATHOD</t>
  </si>
  <si>
    <t>XXXX XXXX 7583</t>
  </si>
  <si>
    <t>PUPUN03049230000017010</t>
  </si>
  <si>
    <t>Mr. KUNAL SHAM RATHOD</t>
  </si>
  <si>
    <t>SHAM RATHOD</t>
  </si>
  <si>
    <t>XXXX XXXX 1441</t>
  </si>
  <si>
    <t>PUPUN03049230000017011</t>
  </si>
  <si>
    <t>Mr. AMBADAS BHAIRU SHIRGIRE</t>
  </si>
  <si>
    <t>BHAIRU SHIRGIRE</t>
  </si>
  <si>
    <t>shiragirea@gmail.com</t>
  </si>
  <si>
    <t>XXXX XXXX 8091</t>
  </si>
  <si>
    <t>XXIPS269XX</t>
  </si>
  <si>
    <t>5010026620XXXX,IFSC:HDFC0000635</t>
  </si>
  <si>
    <t>PUPUN03049230000017009</t>
  </si>
  <si>
    <t>Mr. PRASHANT CHANAPPA SALGAR</t>
  </si>
  <si>
    <t>CHANAPPA</t>
  </si>
  <si>
    <t>XXXX XXXX 9712</t>
  </si>
  <si>
    <t>002001111008XXXX,IFSC:IBKL0478LOK</t>
  </si>
  <si>
    <t>PUPUN03049230000017008</t>
  </si>
  <si>
    <t>Mr. MALKARSIDDHA SIDRAM KOKATNURE</t>
  </si>
  <si>
    <t>SIDRAM KOKATNURE</t>
  </si>
  <si>
    <t>XXXX XXXX 5301</t>
  </si>
  <si>
    <t>PUPUN03049230000017014</t>
  </si>
  <si>
    <t>Mr. PRASHANT RAJU KOLI</t>
  </si>
  <si>
    <t>RAJU KOLI</t>
  </si>
  <si>
    <t>XXXX XXXX 9452</t>
  </si>
  <si>
    <t>PUPUN03049230000017012</t>
  </si>
  <si>
    <t>Mr. NIRANJAN RATHOD</t>
  </si>
  <si>
    <t>RAMESH</t>
  </si>
  <si>
    <t>XXXX XXXX 1259</t>
  </si>
  <si>
    <t>07211011000XXXX,IFSC:BKID0000721</t>
  </si>
  <si>
    <t>PUPUN03049230000017015</t>
  </si>
  <si>
    <t>Mr. KUNDAN SANJAY GAIKWAD</t>
  </si>
  <si>
    <t>SANJAY GAIKWAD</t>
  </si>
  <si>
    <t>XXXX XXXX 2450</t>
  </si>
  <si>
    <t>PUPUN03049230000017004</t>
  </si>
  <si>
    <t>Mr. RATIKANT NAGNATH LIGADE</t>
  </si>
  <si>
    <t>NAGNATH LIGADE</t>
  </si>
  <si>
    <t>XXXX XXXX 4193</t>
  </si>
  <si>
    <t>XXWPL232XX</t>
  </si>
  <si>
    <t>07431821000XXXX,IFSC:BKID0000743</t>
  </si>
  <si>
    <t>PUPUN03049230000017006</t>
  </si>
  <si>
    <t>Mr. ALOK BHARDVAJ</t>
  </si>
  <si>
    <t>MANOJ BHARDVAJ</t>
  </si>
  <si>
    <t>XXXX XXXX 5714</t>
  </si>
  <si>
    <t>PUPUN03049230000017003</t>
  </si>
  <si>
    <t>Mr. CHANDRAMA YADAV</t>
  </si>
  <si>
    <t>SUBEDAR SINGH YADAV</t>
  </si>
  <si>
    <t>XXXX XXXX 1306</t>
  </si>
  <si>
    <t>45370201092XXXX,IFSC:UBIN0545376</t>
  </si>
  <si>
    <t>PUPUN03049230000017005</t>
  </si>
  <si>
    <t>Mr. ALTAF LYAKATALI BHELAME</t>
  </si>
  <si>
    <t>LYAKATALI BHELAME</t>
  </si>
  <si>
    <t>XXXX XXXX 8734</t>
  </si>
  <si>
    <t>PUPUN03049230000017080</t>
  </si>
  <si>
    <t>Mr. DAGADU TATOBA YEJAGAR</t>
  </si>
  <si>
    <t>TATOBA</t>
  </si>
  <si>
    <t>XXXX XXXX 7508</t>
  </si>
  <si>
    <t>XXUPY074XX</t>
  </si>
  <si>
    <t>132410400003XXXX,IFSC:IBKL0001324</t>
  </si>
  <si>
    <t>PUPUN03049230000017076</t>
  </si>
  <si>
    <t>Mr. ASHOK RAM</t>
  </si>
  <si>
    <t>RAMNATH</t>
  </si>
  <si>
    <t>XXXX XXXX 8998</t>
  </si>
  <si>
    <t>166010400001XXXX,IFSC:IBKL0001660</t>
  </si>
  <si>
    <t>PUPUN03049230000017001</t>
  </si>
  <si>
    <t>Mr. OMKAR IRAPPA KAMALAPURE</t>
  </si>
  <si>
    <t>IRAPPA KAMALAPURE</t>
  </si>
  <si>
    <t>XXXX XXXX 1898</t>
  </si>
  <si>
    <t>VILAS</t>
  </si>
  <si>
    <t>PUPUN03049230000016996</t>
  </si>
  <si>
    <t>Mr. AMBARISH SUBHASH BIRAJDAR</t>
  </si>
  <si>
    <t>SUBHASH BIRAJDAR</t>
  </si>
  <si>
    <t>XXXX XXXX 1957</t>
  </si>
  <si>
    <t>PUPUN03049230000016997</t>
  </si>
  <si>
    <t>Mr. SACHIN RAJU SHINDE</t>
  </si>
  <si>
    <t>RAJU SHINDE</t>
  </si>
  <si>
    <t>XXXX XXXX 2631</t>
  </si>
  <si>
    <t>PUPUN03049230000016999</t>
  </si>
  <si>
    <t>Mr. SANJAY SUBHASH KAMBHAR</t>
  </si>
  <si>
    <t>XXXX XXXX 3265</t>
  </si>
  <si>
    <t>PUPUN03049230000016998</t>
  </si>
  <si>
    <t>Mr. SHRAVAN SUNIL SHINDE</t>
  </si>
  <si>
    <t>SUNIL SHINDE</t>
  </si>
  <si>
    <t>XXXX XXXX 3951</t>
  </si>
  <si>
    <t>PUPUN03049230000016995</t>
  </si>
  <si>
    <t>Mr. GANESHA BHIMASHANKAR MHAMANE</t>
  </si>
  <si>
    <t>XXXX XXXX 5233</t>
  </si>
  <si>
    <t>PUPUN03049230000017000</t>
  </si>
  <si>
    <t>MAHADEVA</t>
  </si>
  <si>
    <t>XXXX XXXX 8664</t>
  </si>
  <si>
    <t>XXEPB121XX</t>
  </si>
  <si>
    <t>PUPUN03049230000016993</t>
  </si>
  <si>
    <t>Mr. SWAMI SIDDHARAM SADANAND</t>
  </si>
  <si>
    <t>SADANAND</t>
  </si>
  <si>
    <t>XXXX XXXX 0516</t>
  </si>
  <si>
    <t>XXOPS373XX</t>
  </si>
  <si>
    <t>07101821001XXXX,IFSC:BKID0000710</t>
  </si>
  <si>
    <t>PUPUN03049230000016985</t>
  </si>
  <si>
    <t>Mr. SAMARTH  BASAVRAJ MUSKE</t>
  </si>
  <si>
    <t>BASAVRAJ MUSKE</t>
  </si>
  <si>
    <t>XXXX XXXX 9658</t>
  </si>
  <si>
    <t>XXFPM969XX</t>
  </si>
  <si>
    <t>07091821000XXXX,IFSC:BKID0000709</t>
  </si>
  <si>
    <t>PUPUN03049230000016994</t>
  </si>
  <si>
    <t>Mr. SUDARSHAN ASHOKRAJ REDDI</t>
  </si>
  <si>
    <t>ASHOKRAJ</t>
  </si>
  <si>
    <t>XXDPR638XX</t>
  </si>
  <si>
    <t>PUPUN03049230000016987</t>
  </si>
  <si>
    <t>Mr. KASHINATH MADBHAVI</t>
  </si>
  <si>
    <t>XXXX XXXX 3313</t>
  </si>
  <si>
    <t>CHANDRAKANT KHATAL</t>
  </si>
  <si>
    <t>07431011000XXXX,IFSC:BKID0000743</t>
  </si>
  <si>
    <t>PUPUN03049230000016988</t>
  </si>
  <si>
    <t>Mr. SAGAR VILAS KASABE</t>
  </si>
  <si>
    <t>XXXX XXXX 1688</t>
  </si>
  <si>
    <t>XXUPK369XX</t>
  </si>
  <si>
    <t>07261821000XXXX,IFSC:BKID0000726</t>
  </si>
  <si>
    <t>PUPUN03049230000016986</t>
  </si>
  <si>
    <t>Mr. PRAKASH</t>
  </si>
  <si>
    <t>SOMANINGA KAMBAR</t>
  </si>
  <si>
    <t>XXXX XXXX 3255</t>
  </si>
  <si>
    <t>PUPUN03049230000016989</t>
  </si>
  <si>
    <t>Mr. DILEEP</t>
  </si>
  <si>
    <t>VINDULAL</t>
  </si>
  <si>
    <t>XXXX XXXX 4354</t>
  </si>
  <si>
    <t>PUPUN03049230000016992</t>
  </si>
  <si>
    <t>Mr. SHREEKANT VISHWKARMA</t>
  </si>
  <si>
    <t>SHIVDAYAL</t>
  </si>
  <si>
    <t>XXXX XXXX 8948</t>
  </si>
  <si>
    <t>PUPUN03049230000016991</t>
  </si>
  <si>
    <t>Mr. SANTOSH KUSHAWAHA</t>
  </si>
  <si>
    <t>GULJHARI</t>
  </si>
  <si>
    <t>XXXX XXXX 3112</t>
  </si>
  <si>
    <t>PUPUN03049230000016990</t>
  </si>
  <si>
    <t>Mr. SHIVAM KUSHWAHA</t>
  </si>
  <si>
    <t>JANKI</t>
  </si>
  <si>
    <t>XXXX XXXX 6332</t>
  </si>
  <si>
    <t>PUPUN03049230000016983</t>
  </si>
  <si>
    <t>Mr. MAHADEV APPASAHEB PATIL</t>
  </si>
  <si>
    <t>APPASAHEB</t>
  </si>
  <si>
    <t>XXXX XXXX 8791</t>
  </si>
  <si>
    <t>XXJPP088XX</t>
  </si>
  <si>
    <t>005250010178XXXX,IFSC:KARB0000005</t>
  </si>
  <si>
    <t>PUPUN03049230000016979</t>
  </si>
  <si>
    <t>Mr. OMKAR SHRISHAIL HIREMATH</t>
  </si>
  <si>
    <t>SHIRISHAIL HIREMATH</t>
  </si>
  <si>
    <t>XXXX XXXX 4487</t>
  </si>
  <si>
    <t>PUPUN03049230000016978</t>
  </si>
  <si>
    <t>DATTATRAY TIKOLE</t>
  </si>
  <si>
    <t>XXXX XXXX 1175</t>
  </si>
  <si>
    <t>XXWPT715XX</t>
  </si>
  <si>
    <t>03471002XXXX,IFSC:IPOS0000001</t>
  </si>
  <si>
    <t>PUPUN03049230000016980</t>
  </si>
  <si>
    <t>Mr. AAKASH PATEL</t>
  </si>
  <si>
    <t>NARAYAN</t>
  </si>
  <si>
    <t>XXXX XXXX 4252</t>
  </si>
  <si>
    <t>PUPUN03049230000016982</t>
  </si>
  <si>
    <t>Mr. SAGARE SIDDHARAM SHIVANAND</t>
  </si>
  <si>
    <t>XXXX XXXX 6681</t>
  </si>
  <si>
    <t>PUPUN03049230000016981</t>
  </si>
  <si>
    <t>Mr. SHIVSHARAN RATNAKAR HUKKERI</t>
  </si>
  <si>
    <t>RATNAKAR</t>
  </si>
  <si>
    <t>shivsharanhukkeri@gmail.com</t>
  </si>
  <si>
    <t>XXXX XXXX 4456</t>
  </si>
  <si>
    <t>PUPUN03049230000016976</t>
  </si>
  <si>
    <t>Mr. ARJUN MADIWALAPPA RAMDURG</t>
  </si>
  <si>
    <t>MADIWALAPPA RAMDURG</t>
  </si>
  <si>
    <t>XXXX XXXX 4308</t>
  </si>
  <si>
    <t>PUPUN03049230000016977</t>
  </si>
  <si>
    <t>Mr. MADOLAPPA SURESH TADDEWADI</t>
  </si>
  <si>
    <t>SURESH TADDEWADI</t>
  </si>
  <si>
    <t>XXXX XXXX 2920</t>
  </si>
  <si>
    <t>PUPUN03049230000016973</t>
  </si>
  <si>
    <t>Mr. DHRAMU</t>
  </si>
  <si>
    <t>GOKAL</t>
  </si>
  <si>
    <t>XXXX XXXX 1601</t>
  </si>
  <si>
    <t>PUPUN03049230000016972</t>
  </si>
  <si>
    <t>LAXMAN SUNAGAR</t>
  </si>
  <si>
    <t>XXXX XXXX 3018</t>
  </si>
  <si>
    <t>PUPUN03049230000016970</t>
  </si>
  <si>
    <t>Mr. KASHINATH SITARAM DEVAKATE</t>
  </si>
  <si>
    <t>SITARAM DEVAKATE</t>
  </si>
  <si>
    <t>XXXX XXXX 9744</t>
  </si>
  <si>
    <t>PUPUN03049230000016971</t>
  </si>
  <si>
    <t>Mr. SIDRAM SOMANATH LOHAR</t>
  </si>
  <si>
    <t>SOMANATH LOHAR</t>
  </si>
  <si>
    <t>XXXX XXXX 6862</t>
  </si>
  <si>
    <t>PUPUN03049230000016975</t>
  </si>
  <si>
    <t>Mr. KALLU GOUND</t>
  </si>
  <si>
    <t>GANESHA GOUND</t>
  </si>
  <si>
    <t>XXXX XXXX 2035</t>
  </si>
  <si>
    <t>PUPUN03049230000016968</t>
  </si>
  <si>
    <t>Mr. HARERAM PATEL</t>
  </si>
  <si>
    <t>GIRDHARI</t>
  </si>
  <si>
    <t>XXXX XXXX 4873</t>
  </si>
  <si>
    <t>PUPUN03049230000016967</t>
  </si>
  <si>
    <t>Mr. GANESH KACHHI</t>
  </si>
  <si>
    <t>SHIVARAJ</t>
  </si>
  <si>
    <t>XXXX XXXX 5054</t>
  </si>
  <si>
    <t>PUPUN03049230000016969</t>
  </si>
  <si>
    <t>Mr. SACHIN SHARAD KASTURE</t>
  </si>
  <si>
    <t>SHARAD</t>
  </si>
  <si>
    <t>XXXX XXXX 9656</t>
  </si>
  <si>
    <t>PUPUN03049230000016965</t>
  </si>
  <si>
    <t>Mr. SATISH MAHESH DIVATE</t>
  </si>
  <si>
    <t>MAHESH DIVATE</t>
  </si>
  <si>
    <t>XXXX XXXX 8920</t>
  </si>
  <si>
    <t>PUPUN03049230000016962</t>
  </si>
  <si>
    <t>Mr. SACHIN</t>
  </si>
  <si>
    <t>GYANAPPA</t>
  </si>
  <si>
    <t>XXXX XXXX 4443</t>
  </si>
  <si>
    <t>PUPUN03049230000016966</t>
  </si>
  <si>
    <t>Mr. SHRIKANT NINGAPPA SUSALADI</t>
  </si>
  <si>
    <t>NINGAPPA SUSALADI</t>
  </si>
  <si>
    <t>XXXX XXXX 8167</t>
  </si>
  <si>
    <t>PUPUN03049230000016963</t>
  </si>
  <si>
    <t>Mr. SHOAIB DASTAGIR BHONGE</t>
  </si>
  <si>
    <t>DASTAGIR BHONGE</t>
  </si>
  <si>
    <t>XXXX XXXX 6636</t>
  </si>
  <si>
    <t>PUPUN03049230000016964</t>
  </si>
  <si>
    <t>Mr. SIDRAM SAHADEV KATAKDHOND</t>
  </si>
  <si>
    <t>SAHADEV</t>
  </si>
  <si>
    <t>XXXX XXXX 8494</t>
  </si>
  <si>
    <t>XXYPK460XX</t>
  </si>
  <si>
    <t>07101011001XXXX,IFSC:BKID0000710</t>
  </si>
  <si>
    <t>PUPUN03049230000016960</t>
  </si>
  <si>
    <t>Mr. DEVA</t>
  </si>
  <si>
    <t>KANCHHEDI</t>
  </si>
  <si>
    <t>XXXX XXXX 6026</t>
  </si>
  <si>
    <t>PUPUN03049230000016961</t>
  </si>
  <si>
    <t>Mr. SIKANDR KUMAR</t>
  </si>
  <si>
    <t>VIJAY PAL</t>
  </si>
  <si>
    <t>XXXX XXXX 7875</t>
  </si>
  <si>
    <t>PUPUN03049230000016959</t>
  </si>
  <si>
    <t>Mr. RAJESH AHIRWAR</t>
  </si>
  <si>
    <t>BHAGONI</t>
  </si>
  <si>
    <t>XXXX XXXX 7061</t>
  </si>
  <si>
    <t>PUPUN03049230000016958</t>
  </si>
  <si>
    <t>Mr. VINAY BHARDWAJ</t>
  </si>
  <si>
    <t>SHYAMLAL RAJBHAR</t>
  </si>
  <si>
    <t>XXXX XXXX 4909</t>
  </si>
  <si>
    <t>XXIPB745XX</t>
  </si>
  <si>
    <t>4210384XXXX,IFSC:SBIN0015466</t>
  </si>
  <si>
    <t>PUPUN03049230000016953</t>
  </si>
  <si>
    <t>Mr. MAHANTHAPPA</t>
  </si>
  <si>
    <t>SHARANAPPA</t>
  </si>
  <si>
    <t>XXXX XXXX 4623</t>
  </si>
  <si>
    <t>PUPUN03049230000016952</t>
  </si>
  <si>
    <t>Mr. MALLIKARJUN SHRINIWAS SHRIMANDI</t>
  </si>
  <si>
    <t>SHRINIWAS</t>
  </si>
  <si>
    <t>XXXX XXXX 5195</t>
  </si>
  <si>
    <t>92401006572XXXX,IFSC:UTIB0000266</t>
  </si>
  <si>
    <t>PUPUN03049230000016951</t>
  </si>
  <si>
    <t>Mr. RIYAJ GHUDULAL SHAIKH</t>
  </si>
  <si>
    <t>GHUDULAL SHAIKH</t>
  </si>
  <si>
    <t>XXXX XXXX 1403</t>
  </si>
  <si>
    <t>PUPUN03049230000016950</t>
  </si>
  <si>
    <t>Mr. HEMANT ASHOK MORE</t>
  </si>
  <si>
    <t>XXXX XXXX 1164</t>
  </si>
  <si>
    <t>XXNPM931XX</t>
  </si>
  <si>
    <t>07091051000XXXX,IFSC:BKID0000709</t>
  </si>
  <si>
    <t>PUPUN03049230000016949</t>
  </si>
  <si>
    <t>Mr. DIPAK DADARAO GHODKE</t>
  </si>
  <si>
    <t>DADARAO GHODKE</t>
  </si>
  <si>
    <t>XXXX XXXX 1341</t>
  </si>
  <si>
    <t>XXYPG997XX</t>
  </si>
  <si>
    <t>PUPUN03049230000016948</t>
  </si>
  <si>
    <t>Mr. SHIVARAJ MAGANAGERI</t>
  </si>
  <si>
    <t>SURYAKANTH</t>
  </si>
  <si>
    <t>XXXX XXXX 5005</t>
  </si>
  <si>
    <t>PUPUN03049230000016947</t>
  </si>
  <si>
    <t>Mr. ARJUN KAJAKWALE</t>
  </si>
  <si>
    <t>JAYASING</t>
  </si>
  <si>
    <t>XXXX XXXX 0374</t>
  </si>
  <si>
    <t>XXVPK134XX</t>
  </si>
  <si>
    <t>PUPUN03049230000016955</t>
  </si>
  <si>
    <t>Mr. KENCHAPPA KOTENAVAR</t>
  </si>
  <si>
    <t>SHARANAPPA KOTENAVAR</t>
  </si>
  <si>
    <t>XXXX XXXX 1606</t>
  </si>
  <si>
    <t>PUPUN03049230000016954</t>
  </si>
  <si>
    <t>Mr. AYAN SHAIKH</t>
  </si>
  <si>
    <t>FIROJ</t>
  </si>
  <si>
    <t>XXXX XXXX 4925</t>
  </si>
  <si>
    <t>XXYPS619XX</t>
  </si>
  <si>
    <t>41030212000XXXX,IFSC:UBIN0541036</t>
  </si>
  <si>
    <t>PUPUN03049230000016946</t>
  </si>
  <si>
    <t>Mr. MASHAK SAHEBLAL NAIKWADI</t>
  </si>
  <si>
    <t>SAHEBLAL NAIKWADI</t>
  </si>
  <si>
    <t>XXXX XXXX 4657</t>
  </si>
  <si>
    <t>PUPUN03049230000016945</t>
  </si>
  <si>
    <t>Mr. MOHAMMAD HASAN NADAF</t>
  </si>
  <si>
    <t>HASAN NADAF</t>
  </si>
  <si>
    <t>XXXX XXXX 6266</t>
  </si>
  <si>
    <t>PUPUN03049230000016944</t>
  </si>
  <si>
    <t>Mr. VISHWESHWARAYYA HIREMATH</t>
  </si>
  <si>
    <t>PRAVIN</t>
  </si>
  <si>
    <t>XXXX XXXX 0600</t>
  </si>
  <si>
    <t>4526010001XXXX,IFSC:BARB0HOTAGI</t>
  </si>
  <si>
    <t>PUPUN03049230000016956</t>
  </si>
  <si>
    <t>Mr. CHANDRAKANT JAYENDRA ZAMPALE</t>
  </si>
  <si>
    <t>JAYENDRA</t>
  </si>
  <si>
    <t>XXXX XXXX 8610</t>
  </si>
  <si>
    <t>07041821000XXXX,IFSC:BKID0000704</t>
  </si>
  <si>
    <t>PUPUN03049230000016957</t>
  </si>
  <si>
    <t>Mr. VIJAYAKUMAR BABU PATANE</t>
  </si>
  <si>
    <t>BABU</t>
  </si>
  <si>
    <t>XXXX XXXX 9640</t>
  </si>
  <si>
    <t>07591011000XXXX,IFSC:BKID0000759</t>
  </si>
  <si>
    <t>PUPUN03049230000016942</t>
  </si>
  <si>
    <t>Mr. DAVALMALIK NADAF</t>
  </si>
  <si>
    <t>AFSAR</t>
  </si>
  <si>
    <t>PUPUN03049230000016941</t>
  </si>
  <si>
    <t>Mr. AKASH SHRISHAIL PATIL</t>
  </si>
  <si>
    <t>SHRISHAIL PATIL</t>
  </si>
  <si>
    <t>XXXX XXXX 2522</t>
  </si>
  <si>
    <t>XXHPA298XX</t>
  </si>
  <si>
    <t>342994XXXX,IFSC:CBIN0281375</t>
  </si>
  <si>
    <t>PUPUN03049230000016927</t>
  </si>
  <si>
    <t>Mr. AJINKYA BALAJI ATRE</t>
  </si>
  <si>
    <t>BALAJI ATRE</t>
  </si>
  <si>
    <t>XXXX XXXX 1833</t>
  </si>
  <si>
    <t>PUPUN03049230000016939</t>
  </si>
  <si>
    <t>Mr. AKASH DAYANAND BHAGARE</t>
  </si>
  <si>
    <t>DAYANAND BHANGARE</t>
  </si>
  <si>
    <t>XXXX XXXX 7385</t>
  </si>
  <si>
    <t>PUPUN03049230000016938</t>
  </si>
  <si>
    <t>Mr. ROHIT SHANKAR KAKADE</t>
  </si>
  <si>
    <t>SHANKAR KAKADE</t>
  </si>
  <si>
    <t>XXXX XXXX 6220</t>
  </si>
  <si>
    <t>PUPUN03049230000016937</t>
  </si>
  <si>
    <t>Mr. PRASHANT PURANIK</t>
  </si>
  <si>
    <t>SHIVLING</t>
  </si>
  <si>
    <t>XXXX XXXX 4198</t>
  </si>
  <si>
    <t>PUPUN03049230000016936</t>
  </si>
  <si>
    <t>Mr. SAGAR MAKANAPURE</t>
  </si>
  <si>
    <t>SANJAY</t>
  </si>
  <si>
    <t>XXXX XXXX 9252</t>
  </si>
  <si>
    <t>XXPPM225XX</t>
  </si>
  <si>
    <t>4026091XXXX,IFSC:SBIN0005638</t>
  </si>
  <si>
    <t>PUPUN03049230000016935</t>
  </si>
  <si>
    <t>Mr. GARIBNAWAJ SHERALLI NADAF</t>
  </si>
  <si>
    <t>SHERALLI NADAF</t>
  </si>
  <si>
    <t>XXXX XXXX 3643</t>
  </si>
  <si>
    <t>XXXX XXXX 9089</t>
  </si>
  <si>
    <t>07081821001XXXX,IFSC:BKID0000708</t>
  </si>
  <si>
    <t>PUPUN03049230000016932</t>
  </si>
  <si>
    <t>Mr. MAHESH BASAVARAJ INDE</t>
  </si>
  <si>
    <t>XXXX XXXX 3038</t>
  </si>
  <si>
    <t>XXCPI646XX</t>
  </si>
  <si>
    <t>009004101000XXXX,IFSC:SBLS0000001</t>
  </si>
  <si>
    <t>PUPUN03049230000016928</t>
  </si>
  <si>
    <t>Mr. HANMANT SHIVAJI PANCHMAL</t>
  </si>
  <si>
    <t>SHIVAJI</t>
  </si>
  <si>
    <t>XXXX XXXX 7187</t>
  </si>
  <si>
    <t>XXDPP532XX</t>
  </si>
  <si>
    <t>4526010000XXXX,IFSC:BARB0HOTAGI</t>
  </si>
  <si>
    <t>PUPUN03049230000016929</t>
  </si>
  <si>
    <t>Mr. PRAVIN MADIWAL</t>
  </si>
  <si>
    <t>XXXX XXXX 9333</t>
  </si>
  <si>
    <t>PUPUN03049230000016930</t>
  </si>
  <si>
    <t>Mr. FAYYAZ MUBARAK SHAIKH</t>
  </si>
  <si>
    <t>MUBARAK</t>
  </si>
  <si>
    <t>PUPUN03049230000016931</t>
  </si>
  <si>
    <t>Mr. MALLIKARJUN DHARAMANNA CHANDODE</t>
  </si>
  <si>
    <t>DHARMANNA CHANDODE</t>
  </si>
  <si>
    <t>XXXX XXXX 6125</t>
  </si>
  <si>
    <t>PUPUN03049230000016926</t>
  </si>
  <si>
    <t>Mr. MOHAMMED ZOHAR SAIFAN KARNUL</t>
  </si>
  <si>
    <t>SAIFAN KARNUL</t>
  </si>
  <si>
    <t>XXXX XXXX 1133</t>
  </si>
  <si>
    <t>XXYPK299XX</t>
  </si>
  <si>
    <t>01882201000XXXX,IFSC:UBIN0901881</t>
  </si>
  <si>
    <t>PUPUN03049230000016940</t>
  </si>
  <si>
    <t>Mr. PRASHANT VITHHAL RAUTRAV</t>
  </si>
  <si>
    <t>VITHHAL RAUTRAV</t>
  </si>
  <si>
    <t>XXXX XXXX 3672</t>
  </si>
  <si>
    <t>PUPUN03049230000016924</t>
  </si>
  <si>
    <t>Mr. ARJUN PATEL</t>
  </si>
  <si>
    <t>GHANSHYAM PATEL</t>
  </si>
  <si>
    <t>arjunpatelvns9@gmail.com</t>
  </si>
  <si>
    <t>XXXX XXXX 7991</t>
  </si>
  <si>
    <t>XXOPP946XX</t>
  </si>
  <si>
    <t>3707708XXXX,IFSC:SBIN0015129</t>
  </si>
  <si>
    <t>PUPUN03049230000016923</t>
  </si>
  <si>
    <t>Mr. SANDEEP KUMAR YADAV</t>
  </si>
  <si>
    <t>GULAB YADAV</t>
  </si>
  <si>
    <t>XXXX XXXX 8857</t>
  </si>
  <si>
    <t>2002553XXXX,IFSC:FINO0001109</t>
  </si>
  <si>
    <t>PUPUN03049230000016922</t>
  </si>
  <si>
    <t>Mr. ANIL KUMAR CHAUDHARI</t>
  </si>
  <si>
    <t>BALIRAM</t>
  </si>
  <si>
    <t>XXXX XXXX 6375</t>
  </si>
  <si>
    <t>PUPUN03049230000016921</t>
  </si>
  <si>
    <t>Mr. KARAN GAUTAM</t>
  </si>
  <si>
    <t>CHHOTE LAL</t>
  </si>
  <si>
    <t>XXXX XXXX 2740</t>
  </si>
  <si>
    <t>PUPUN03049230000016920</t>
  </si>
  <si>
    <t>Mr. RAMESH TUKADUJI WANJARI</t>
  </si>
  <si>
    <t>WANJARI TUKADUJI MAHAGUBHAI</t>
  </si>
  <si>
    <t>XXXX XXXX 1418</t>
  </si>
  <si>
    <t>XXLPW316XX</t>
  </si>
  <si>
    <t>5010069505XXXX,IFSC:HDFC0006209</t>
  </si>
  <si>
    <t>PUPUN03049230000016919</t>
  </si>
  <si>
    <t>Mr. MAHESH BALU RATHOD</t>
  </si>
  <si>
    <t>BALU RATHOD</t>
  </si>
  <si>
    <t>XXXX XXXX 3991</t>
  </si>
  <si>
    <t>PUPUN03049230000016918</t>
  </si>
  <si>
    <t>Mr. AMINSAB NABISAB SHETSANDI</t>
  </si>
  <si>
    <t>AMINSAB</t>
  </si>
  <si>
    <t>aminshetsandi295@gmail.com</t>
  </si>
  <si>
    <t>XXXX XXXX 7959</t>
  </si>
  <si>
    <t>0437810000XXXX,IFSC:BARB0SHOLAP</t>
  </si>
  <si>
    <t>PUPUN03049230000016917</t>
  </si>
  <si>
    <t>Mr. RAM SOORAT</t>
  </si>
  <si>
    <t>RADHA SINGH</t>
  </si>
  <si>
    <t>XXXX XXXX 7481</t>
  </si>
  <si>
    <t>PUPUN03049230000016916</t>
  </si>
  <si>
    <t>Mr. KRISHNA</t>
  </si>
  <si>
    <t>RAM ASHISH</t>
  </si>
  <si>
    <t>XXXX XXXX 1641</t>
  </si>
  <si>
    <t>05501002XXXX,IFSC:IPOS0000001</t>
  </si>
  <si>
    <t>PUPUN03049230000016914</t>
  </si>
  <si>
    <t>Mr. VIR BAHADUR</t>
  </si>
  <si>
    <t>SRI BHAGWAN</t>
  </si>
  <si>
    <t>XXXX XXXX 4842</t>
  </si>
  <si>
    <t>PUPUN03049230000016915</t>
  </si>
  <si>
    <t>Mr. BIRENDRA SINGH</t>
  </si>
  <si>
    <t>RAMDHARI SINGH</t>
  </si>
  <si>
    <t>XXXX XXXX 1018</t>
  </si>
  <si>
    <t>XXZPS263XX</t>
  </si>
  <si>
    <t>44841041000XXXX,IFSC:BKID0004484</t>
  </si>
  <si>
    <t>PUPUN03049230000017027</t>
  </si>
  <si>
    <t>Mr. VIJAY KUMAR</t>
  </si>
  <si>
    <t>VANSHIDHAR</t>
  </si>
  <si>
    <t>XXXX XXXX 8940</t>
  </si>
  <si>
    <t>XXWPK785XX</t>
  </si>
  <si>
    <t>52029100377XXXX,IFSC:CORP0001406</t>
  </si>
  <si>
    <t>PUPUN03049230000016912</t>
  </si>
  <si>
    <t>Mr. CHANDRAHAS RAJENDRA KHARAT</t>
  </si>
  <si>
    <t>RAJENDRA KHARAT</t>
  </si>
  <si>
    <t>chandrahaskharat253@gmail.com</t>
  </si>
  <si>
    <t>XXXX XXXX 4520</t>
  </si>
  <si>
    <t>XXZPK704XX</t>
  </si>
  <si>
    <t>3428762XXXX,IFSC:SBIN0007433</t>
  </si>
  <si>
    <t>PUPUN03049230000016911</t>
  </si>
  <si>
    <t>Mr. PRAVIN RAMBHAU HARE</t>
  </si>
  <si>
    <t>RAMBHAU HARE</t>
  </si>
  <si>
    <t>XXXX XXXX 0031</t>
  </si>
  <si>
    <t>XXFPH950XX</t>
  </si>
  <si>
    <t>041010400022XXXX,IFSC:IBKL0000410</t>
  </si>
  <si>
    <t>PUPUN03049230000016910</t>
  </si>
  <si>
    <t>Mr. ABHISHEK ASHOK MUMUDALE</t>
  </si>
  <si>
    <t>ASHOK MUMUDALE</t>
  </si>
  <si>
    <t>XXXX XXXX 8896</t>
  </si>
  <si>
    <t>PUPUN03049230000016909</t>
  </si>
  <si>
    <t>Mr. YERATE AMIT SUBHASH</t>
  </si>
  <si>
    <t>SUBHASH YERATE</t>
  </si>
  <si>
    <t>4054031XXXX,IFSC:SBIN0016894</t>
  </si>
  <si>
    <t>PUPUN03049230000016913</t>
  </si>
  <si>
    <t>Mr. RAMSARAN</t>
  </si>
  <si>
    <t>SHIVLOCHAN</t>
  </si>
  <si>
    <t>XXXX XXXX 5019</t>
  </si>
  <si>
    <t>PUPUN03049230000016907</t>
  </si>
  <si>
    <t>Mr. CHINCHOLI MOHSIN YASIN</t>
  </si>
  <si>
    <t>MOHSIN YASIN</t>
  </si>
  <si>
    <t>XXXX XXXX 6368</t>
  </si>
  <si>
    <t>PUPUN03049230000016906</t>
  </si>
  <si>
    <t>Mr. MALLINATH AMBAJI KOLI</t>
  </si>
  <si>
    <t>AMBAJI KOLI</t>
  </si>
  <si>
    <t>XXXX XXXX 9075</t>
  </si>
  <si>
    <t>PUPUN03049230000016904</t>
  </si>
  <si>
    <t>Mr. SANTOSH SEN</t>
  </si>
  <si>
    <t>NANDLAL SEN</t>
  </si>
  <si>
    <t>XXXX XXXX 4211</t>
  </si>
  <si>
    <t>PUPUN03049230000016903</t>
  </si>
  <si>
    <t>Mr. MARUTI GUNJAL</t>
  </si>
  <si>
    <t>DATTATARAY</t>
  </si>
  <si>
    <t>XXXX XXXX 7183</t>
  </si>
  <si>
    <t>PUPUN03049230000016902</t>
  </si>
  <si>
    <t>Mr. AJAYA</t>
  </si>
  <si>
    <t>SOMALING</t>
  </si>
  <si>
    <t>XXXX XXXX 1593</t>
  </si>
  <si>
    <t>PUPUN03049230000016905</t>
  </si>
  <si>
    <t>Mr. RAJ KUMAR CHAUDHARI</t>
  </si>
  <si>
    <t>GIRDHARI CHAUDHARI</t>
  </si>
  <si>
    <t>XXXX XXXX 9925</t>
  </si>
  <si>
    <t>PUPUN03049230000016899</t>
  </si>
  <si>
    <t>Mr. ASHOK KUMAR</t>
  </si>
  <si>
    <t>PRABHUNATH RAI</t>
  </si>
  <si>
    <t>kashok3790@gmail.com</t>
  </si>
  <si>
    <t>XXXX XXXX 5988</t>
  </si>
  <si>
    <t>3549036XXXX,IFSC:SBIN0003267</t>
  </si>
  <si>
    <t>PUPUN03049230000016901</t>
  </si>
  <si>
    <t>Mr. KANHAIYA YADAV</t>
  </si>
  <si>
    <t>RAJDEV YADAV</t>
  </si>
  <si>
    <t>XXXX XXXX 7939</t>
  </si>
  <si>
    <t>PUPUN03049230000016900</t>
  </si>
  <si>
    <t>Mr. RAJIV RAMKRUPAL YADAV</t>
  </si>
  <si>
    <t>CHANDRASHEKHAR YADAV</t>
  </si>
  <si>
    <t>XXXX XXXX 1547</t>
  </si>
  <si>
    <t>PUPUN03049230000016898</t>
  </si>
  <si>
    <t>Mr. SOHEL GOLABNABI INAMDAR</t>
  </si>
  <si>
    <t>GOLABNABI INAMDAR</t>
  </si>
  <si>
    <t>XXXX XXXX 6430</t>
  </si>
  <si>
    <t>PUPUN03049230000016897</t>
  </si>
  <si>
    <t>Mr. IRANNA MARUTI SUTAR</t>
  </si>
  <si>
    <t>MARUTI SUTAR</t>
  </si>
  <si>
    <t>XXXX XXXX 5627</t>
  </si>
  <si>
    <t>PUPUN03049230000016896</t>
  </si>
  <si>
    <t>Mr. DEVENDRA AAMSIDDHA MOTE</t>
  </si>
  <si>
    <t>AAMSIDDHA MOTE</t>
  </si>
  <si>
    <t>XXXX XXXX 8438</t>
  </si>
  <si>
    <t>PUPUN03049230000016895</t>
  </si>
  <si>
    <t>Mr. ABHISHEK RAJKUMAR SHIRGIRE</t>
  </si>
  <si>
    <t>RAJKUMAR SHIRGIRE</t>
  </si>
  <si>
    <t>XXXX XXXX 8591</t>
  </si>
  <si>
    <t>PUPUN03049230000016894</t>
  </si>
  <si>
    <t>Mr. SHOHEB MUSHTAK MANGLURKAR</t>
  </si>
  <si>
    <t>MUSHTAK MANGLURKAR</t>
  </si>
  <si>
    <t>shohebm821@gmail.com</t>
  </si>
  <si>
    <t>XXXX XXXX 5350</t>
  </si>
  <si>
    <t>92301002352XXXX,IFSC:UTIB0000266</t>
  </si>
  <si>
    <t>PUPUN03049230000016893</t>
  </si>
  <si>
    <t>Mr. IRAPPA SIDDHAPPA GHERADE</t>
  </si>
  <si>
    <t>SIDDHAPPA GHERADE</t>
  </si>
  <si>
    <t>XXXX XXXX 1572</t>
  </si>
  <si>
    <t>PUPUN03049230000016892</t>
  </si>
  <si>
    <t>SAIPAN MULLA</t>
  </si>
  <si>
    <t>XXXX XXXX 8601</t>
  </si>
  <si>
    <t>XXHPM950XX</t>
  </si>
  <si>
    <t>4065319XXXX,IFSC:SBIN0017529</t>
  </si>
  <si>
    <t>PUPUN03049230000016891</t>
  </si>
  <si>
    <t>Mr. MALLIKARJUN ARUN PATIL</t>
  </si>
  <si>
    <t>ARUN</t>
  </si>
  <si>
    <t>XXXX XXXX 4074</t>
  </si>
  <si>
    <t>PUPUN03049230000016890</t>
  </si>
  <si>
    <t>Mr. MAHESH SHRISHAIL MATHAPATI</t>
  </si>
  <si>
    <t>SHRISHALL</t>
  </si>
  <si>
    <t>XXXX XXXX 5889</t>
  </si>
  <si>
    <t>PUPUN03049230000016889</t>
  </si>
  <si>
    <t>Mr. SWAMIRAO JAGANATH PANDHARE</t>
  </si>
  <si>
    <t>JAGANATH</t>
  </si>
  <si>
    <t>XXXX XXXX 6872</t>
  </si>
  <si>
    <t>XXPPP737XX</t>
  </si>
  <si>
    <t>019004101000XXXX,IFSC:SBLS0000001</t>
  </si>
  <si>
    <t>PUPUN03049230000016888</t>
  </si>
  <si>
    <t>Mr. BHIMASHANKAR BASAVARAJ KOSHTI</t>
  </si>
  <si>
    <t>BASAVARAJ KOSHTI</t>
  </si>
  <si>
    <t>XXXX XXXX 9892</t>
  </si>
  <si>
    <t>PUPUN03049230000016887</t>
  </si>
  <si>
    <t>Mr. MAHADEV KASHINATH PATIL</t>
  </si>
  <si>
    <t>KASHINATH PATIL</t>
  </si>
  <si>
    <t>XXXX XXXX 5888</t>
  </si>
  <si>
    <t>PUPUN03049230000016886</t>
  </si>
  <si>
    <t>Mr. SATISH SIDDHARAM REURE</t>
  </si>
  <si>
    <t>PUPUN03049230000016884</t>
  </si>
  <si>
    <t>Mr. GURAO DAULAT KERABA</t>
  </si>
  <si>
    <t>KERABA</t>
  </si>
  <si>
    <t>XXXX XXXX 3649</t>
  </si>
  <si>
    <t>PUPUN03049230000016885</t>
  </si>
  <si>
    <t>Mr. VINAYAK SHILISIDDH GURAO</t>
  </si>
  <si>
    <t>SHILISIDDH GURAO</t>
  </si>
  <si>
    <t>XXXX XXXX 0353</t>
  </si>
  <si>
    <t>PUPUN03049230000016882</t>
  </si>
  <si>
    <t>Mr. VISHAL GANGADHAR BIRAJDAR</t>
  </si>
  <si>
    <t>GANGADHAR BIRAJDAR</t>
  </si>
  <si>
    <t>XXXX XXXX 8125</t>
  </si>
  <si>
    <t>PUPUN03049230000016881</t>
  </si>
  <si>
    <t>Mr. UMESH NAGENDRA BHALE</t>
  </si>
  <si>
    <t>NAGENDRA BHALE</t>
  </si>
  <si>
    <t>XXXX XXXX 3479</t>
  </si>
  <si>
    <t>07381821000XXXX,IFSC:BKID0000738</t>
  </si>
  <si>
    <t>PUPUN03049230000016879</t>
  </si>
  <si>
    <t>Mr. DAYANAND KALE</t>
  </si>
  <si>
    <t>PRAKASH</t>
  </si>
  <si>
    <t>XXXX XXXX 6475</t>
  </si>
  <si>
    <t>PUPUN03049230000016878</t>
  </si>
  <si>
    <t>Mr. UMESH PRAKASH KALE</t>
  </si>
  <si>
    <t>PRAKASH KALE</t>
  </si>
  <si>
    <t>XXXX XXXX 7669</t>
  </si>
  <si>
    <t>PUPUN03049230000016875</t>
  </si>
  <si>
    <t>AKIL ABDULGANI JAHAGIRDAR</t>
  </si>
  <si>
    <t>XXXX XXXX 7520</t>
  </si>
  <si>
    <t>PUPUN03049230000016877</t>
  </si>
  <si>
    <t>SHEKULAL FULARI</t>
  </si>
  <si>
    <t>XXXX XXXX 0196</t>
  </si>
  <si>
    <t>PUPUN03049230000016876</t>
  </si>
  <si>
    <t>Mr. SAKIB SADIK FULARI</t>
  </si>
  <si>
    <t>SADIK FULARI</t>
  </si>
  <si>
    <t>XXXX XXXX 1099</t>
  </si>
  <si>
    <t>PUPUN03049230000016874</t>
  </si>
  <si>
    <t>Mr. MALAKARASIDDHA AMOGASIDDHA GAADEKAR</t>
  </si>
  <si>
    <t>AMOGASIDDHA</t>
  </si>
  <si>
    <t>XXXX XXXX 3685</t>
  </si>
  <si>
    <t>473900690001XXXX,IFSC:PUNB0473900</t>
  </si>
  <si>
    <t>PUPUN03049230000016872</t>
  </si>
  <si>
    <t>Mr. PRADEEP SAKET</t>
  </si>
  <si>
    <t>SHOBHNATH SAKET</t>
  </si>
  <si>
    <t>XXXX XXXX 8162</t>
  </si>
  <si>
    <t>PUPUN03049230000016873</t>
  </si>
  <si>
    <t>Mr. SANJAYKUMAR BANSHIDHAR BHARATIYA</t>
  </si>
  <si>
    <t>BANSHIDHAR BHARATIYA</t>
  </si>
  <si>
    <t>XXXX XXXX 5828</t>
  </si>
  <si>
    <t>PUPUN03049230000016869</t>
  </si>
  <si>
    <t>Mr. RAJU SHARMA</t>
  </si>
  <si>
    <t>BHOLANATH SHARMA</t>
  </si>
  <si>
    <t>XXXX XXXX 8293</t>
  </si>
  <si>
    <t>PUPUN03049230000016867</t>
  </si>
  <si>
    <t>Mr. HARINDRA VISHWAKARMA</t>
  </si>
  <si>
    <t>KUMAR</t>
  </si>
  <si>
    <t>XXXX XXXX 9888</t>
  </si>
  <si>
    <t>PUPUN03049230000016870</t>
  </si>
  <si>
    <t>Mr. JITENDRA YADAV</t>
  </si>
  <si>
    <t>SUVASH YADAV</t>
  </si>
  <si>
    <t>XXXX XXXX 9156</t>
  </si>
  <si>
    <t>PUPUN03049230000016868</t>
  </si>
  <si>
    <t>Mr. DEVANAND</t>
  </si>
  <si>
    <t>JAGAI RAM</t>
  </si>
  <si>
    <t>XXXX XXXX 1375</t>
  </si>
  <si>
    <t>PUPUN03049230000016866</t>
  </si>
  <si>
    <t>Mr. SALIMSHA WALISHA MAKANDAR</t>
  </si>
  <si>
    <t>WALISHA</t>
  </si>
  <si>
    <t>XXXX XXXX 9648</t>
  </si>
  <si>
    <t>XXTPM826XX</t>
  </si>
  <si>
    <t>05722010000XXXX,IFSC:JSBP0000057</t>
  </si>
  <si>
    <t>PUPUN03049230000016865</t>
  </si>
  <si>
    <t>Mr. MUJAMMIL ABDULHAMEED JAMADAR</t>
  </si>
  <si>
    <t>ABDULHAMEED JAMADAR</t>
  </si>
  <si>
    <t>XXXX XXXX 4968</t>
  </si>
  <si>
    <t>PUPUN03049230000016864</t>
  </si>
  <si>
    <t>Mr. AKASH BHOGAPPA JAMADAR</t>
  </si>
  <si>
    <t>BHOGAPPA JAMADAR</t>
  </si>
  <si>
    <t>XXXX XXXX 3823</t>
  </si>
  <si>
    <t>PUPUN03049230000016862</t>
  </si>
  <si>
    <t>Mr. MARUTI TALE</t>
  </si>
  <si>
    <t>CHOUDAPPA</t>
  </si>
  <si>
    <t>XXXX XXXX 3610</t>
  </si>
  <si>
    <t>XXXPT852XX</t>
  </si>
  <si>
    <t>PUPUN03049230000016863</t>
  </si>
  <si>
    <t>Mr. MANOJ RAJABHAU PATIL</t>
  </si>
  <si>
    <t>RAJABHAU PATIL</t>
  </si>
  <si>
    <t>XXXX XXXX 2844</t>
  </si>
  <si>
    <t>XXQPP197XX</t>
  </si>
  <si>
    <t>07061011002XXXX,IFSC:BKID0000706</t>
  </si>
  <si>
    <t>PUPUN03049230000016860</t>
  </si>
  <si>
    <t>Mr. DHANRAJ SIDHARAM BIRAJDAR</t>
  </si>
  <si>
    <t>SIDHARAM</t>
  </si>
  <si>
    <t>XXXX XXXX 7053</t>
  </si>
  <si>
    <t>XXOPB142XX</t>
  </si>
  <si>
    <t>3338392XXXX,IFSC:SBIN0016894</t>
  </si>
  <si>
    <t>PUPUN03049230000016855</t>
  </si>
  <si>
    <t>Mr. SHIVANAND SATISH MUDAGE</t>
  </si>
  <si>
    <t>SATISH MUGADE</t>
  </si>
  <si>
    <t>XXXX XXXX 5904</t>
  </si>
  <si>
    <t>008200040021XXXX,IFSC:PUNB0008200</t>
  </si>
  <si>
    <t>PUPUN03049230000016856</t>
  </si>
  <si>
    <t>Mr. SANGAMESHWAR MALLAPPA FATATE</t>
  </si>
  <si>
    <t>MALLAPPA FATATE</t>
  </si>
  <si>
    <t>XXXX XXXX 1261</t>
  </si>
  <si>
    <t>PUPUN03049230000016858</t>
  </si>
  <si>
    <t>Mr. SAIBABA BASAVRAJ SUGARE</t>
  </si>
  <si>
    <t>BASAVRAJ SUGARE</t>
  </si>
  <si>
    <t>XXXX XXXX 9454</t>
  </si>
  <si>
    <t>PUPUN03049230000016859</t>
  </si>
  <si>
    <t>Mr. SAGAR KALAPPA AMBALGI</t>
  </si>
  <si>
    <t>KALAPPA</t>
  </si>
  <si>
    <t>SAGARAMBALGI7875911358@GMAIL.COM</t>
  </si>
  <si>
    <t>XXXX XXXX 6104</t>
  </si>
  <si>
    <t>XXMPA109XX</t>
  </si>
  <si>
    <t>003004101001XXXX,IFSC:SBLS0000001</t>
  </si>
  <si>
    <t>PUPUN03049230000016857</t>
  </si>
  <si>
    <t>Mr. AKASH</t>
  </si>
  <si>
    <t>MAHADEV PUJARI</t>
  </si>
  <si>
    <t>XXXX XXXX 6524</t>
  </si>
  <si>
    <t>PUPUN03049230000016854</t>
  </si>
  <si>
    <t>Mr. BASAVARAJ SHARANAPPA PUJARI</t>
  </si>
  <si>
    <t>XXXX XXXX 4085</t>
  </si>
  <si>
    <t>PUPUN03049230000016853</t>
  </si>
  <si>
    <t>GULAB HIMONE</t>
  </si>
  <si>
    <t>XXXX XXXX 8756</t>
  </si>
  <si>
    <t>PUPUN03049230000016852</t>
  </si>
  <si>
    <t>Mr. RIYAZ SHAFIK MULLA</t>
  </si>
  <si>
    <t>SHAFIK MULLA</t>
  </si>
  <si>
    <t>XXXX XXXX 7201</t>
  </si>
  <si>
    <t>PUPUN03049230000016851</t>
  </si>
  <si>
    <t>Mr. DAULAPPA DINDURE</t>
  </si>
  <si>
    <t>SHIVSHANKAR DINDURE</t>
  </si>
  <si>
    <t>XXXX XXXX 2253</t>
  </si>
  <si>
    <t>PUPUN03049230000016850</t>
  </si>
  <si>
    <t>Mr. IRFAN KUDLE</t>
  </si>
  <si>
    <t>MOIN KUDLE</t>
  </si>
  <si>
    <t>XXXX XXXX 7098</t>
  </si>
  <si>
    <t>PUPUN03049230000016849</t>
  </si>
  <si>
    <t>Mr. DIBYA NARAYAN DASH</t>
  </si>
  <si>
    <t>BUDDHADEV DASH</t>
  </si>
  <si>
    <t>XXXX XXXX 3140</t>
  </si>
  <si>
    <t>PUPUN03049230000016848</t>
  </si>
  <si>
    <t>Mr. BHIMASHANKAR GURUNATH SHIVSHETTI</t>
  </si>
  <si>
    <t>GURUNATH BABANNA SHIVSHETTI</t>
  </si>
  <si>
    <t>6018898XXXX,IFSC:MAHB0000668</t>
  </si>
  <si>
    <t>PUPUN03049230000016845</t>
  </si>
  <si>
    <t>Mr. LOKMAN PATEL</t>
  </si>
  <si>
    <t>RAMSEVAK PATEL</t>
  </si>
  <si>
    <t>XXXX XXXX 4583</t>
  </si>
  <si>
    <t>XXVPL683XX</t>
  </si>
  <si>
    <t>4207060XXXX,IFSC:SBIN0012181</t>
  </si>
  <si>
    <t>PUPUN03049230000016846</t>
  </si>
  <si>
    <t>Mr. PRINCE KACHHI</t>
  </si>
  <si>
    <t>KAMLESH KACHHI</t>
  </si>
  <si>
    <t>XXXX XXXX 9447</t>
  </si>
  <si>
    <t>PUPUN03049230000016847</t>
  </si>
  <si>
    <t>Mr. ANIKET</t>
  </si>
  <si>
    <t>XXXX XXXX 3093</t>
  </si>
  <si>
    <t>PUPUN03049230000016840</t>
  </si>
  <si>
    <t>Mr. HAJRATBILAL ABBAS JAMADAR</t>
  </si>
  <si>
    <t>ABBAS JAMADAR</t>
  </si>
  <si>
    <t>XXXX XXXX 8473</t>
  </si>
  <si>
    <t>PUPUN03049230000016841</t>
  </si>
  <si>
    <t>Mr. SOHEL HASANSAB SHAIKH</t>
  </si>
  <si>
    <t>HASANSAB SHAIKH</t>
  </si>
  <si>
    <t>XXXX XXXX 2085</t>
  </si>
  <si>
    <t>PUPUN03049230000016842</t>
  </si>
  <si>
    <t>Mr. SIDDHARAM MONAPPA SUTAR</t>
  </si>
  <si>
    <t>MONAPPA</t>
  </si>
  <si>
    <t>XXXX XXXX 2145</t>
  </si>
  <si>
    <t>PUPUN03049230000016843</t>
  </si>
  <si>
    <t>Mr. GANESH BHIMRAO CHAVAN</t>
  </si>
  <si>
    <t>BHIMRAO CHAVAN</t>
  </si>
  <si>
    <t>XXXX XXXX 5923</t>
  </si>
  <si>
    <t>PUPUN03049230000016844</t>
  </si>
  <si>
    <t>Mr. AMIR SALEEM TAMBOLI</t>
  </si>
  <si>
    <t>SALEEM TAMBOLI</t>
  </si>
  <si>
    <t>XXXX XXXX 3013</t>
  </si>
  <si>
    <t>PUPUN03049230000016839</t>
  </si>
  <si>
    <t>Mr. SHASHIKANT JAGADISH MANE</t>
  </si>
  <si>
    <t>JAGADISH</t>
  </si>
  <si>
    <t>XXXX XXXX 7426</t>
  </si>
  <si>
    <t>XXTPM265XX</t>
  </si>
  <si>
    <t>0833221006XXXX,IFSC:CNRB0010833</t>
  </si>
  <si>
    <t>PUPUN03049230000016833</t>
  </si>
  <si>
    <t>Mr. LAKSHMI  PRASAD NAMDEV</t>
  </si>
  <si>
    <t>TAL LAL</t>
  </si>
  <si>
    <t>XXXX XXXX 6326</t>
  </si>
  <si>
    <t>PUPUN03049230000016834</t>
  </si>
  <si>
    <t>Mr. RAJESH KUMAR NAMDEV</t>
  </si>
  <si>
    <t>CHANDRSHEKHAR</t>
  </si>
  <si>
    <t>PUPUN03049230000016832</t>
  </si>
  <si>
    <t>Mr. USMAAN ALI</t>
  </si>
  <si>
    <t>ASHGAR ALI</t>
  </si>
  <si>
    <t>XXXX XXXX 8071</t>
  </si>
  <si>
    <t>XXGPA293XX</t>
  </si>
  <si>
    <t>PUPUN03049230000016835</t>
  </si>
  <si>
    <t>Mr. SAMARTH LANDAGE</t>
  </si>
  <si>
    <t>VIJAY</t>
  </si>
  <si>
    <t>landagesamarth320@gmail.com</t>
  </si>
  <si>
    <t>XXXX XXXX 7633</t>
  </si>
  <si>
    <t>XXKPL376XX</t>
  </si>
  <si>
    <t>0437010002XXXX,IFSC:BARB0SHOLAP</t>
  </si>
  <si>
    <t>PUPUN03049230000016836</t>
  </si>
  <si>
    <t>Mr. SAURABH SUNIL PAWAR</t>
  </si>
  <si>
    <t>SUNIL</t>
  </si>
  <si>
    <t>XXXX XXXX 0809</t>
  </si>
  <si>
    <t>PUPUN03049230000016837</t>
  </si>
  <si>
    <t>Mr. BHAGVAN ABASAHEB VADNE</t>
  </si>
  <si>
    <t>ABASAHEB</t>
  </si>
  <si>
    <t>XXXX XXXX 2272</t>
  </si>
  <si>
    <t>PUPUN03049230000016824</t>
  </si>
  <si>
    <t>Mr. SHIVRAJ SIDDHARAM MANJULKAR</t>
  </si>
  <si>
    <t>SIDDHARAM MANJULKAR</t>
  </si>
  <si>
    <t>XXXX XXXX 7210</t>
  </si>
  <si>
    <t>XXRPM439XX</t>
  </si>
  <si>
    <t>2505076XXXX,IFSC:MAHB0000265</t>
  </si>
  <si>
    <t>PUPUN03049230000016831</t>
  </si>
  <si>
    <t>BABUSHA</t>
  </si>
  <si>
    <t>XXXX XXXX 7446</t>
  </si>
  <si>
    <t>PUPUN03049230000016830</t>
  </si>
  <si>
    <t>Mr. SAMIR SAYYAD NAGURE</t>
  </si>
  <si>
    <t>SAYYAD NAGURE</t>
  </si>
  <si>
    <t>XXXX XXXX 7500</t>
  </si>
  <si>
    <t>024558XXXX,IFSC:KKBK0002060</t>
  </si>
  <si>
    <t>PUPUN03049230000016829</t>
  </si>
  <si>
    <t>Mr. FAYAZ MOULALI BIJALI</t>
  </si>
  <si>
    <t>MAULALI BIJALI</t>
  </si>
  <si>
    <t>XXXX XXXX 6506</t>
  </si>
  <si>
    <t>Mr. ANIL PATEL</t>
  </si>
  <si>
    <t>RAMESHWAR</t>
  </si>
  <si>
    <t>PUPUN03049230000016827</t>
  </si>
  <si>
    <t>Mr. JATYAPPA SANJAY KOLI</t>
  </si>
  <si>
    <t>SANJAY KOLI</t>
  </si>
  <si>
    <t>XXXX XXXX 9225</t>
  </si>
  <si>
    <t>PUPUN03049230000016825</t>
  </si>
  <si>
    <t>Mr. SHAIKH SAHIL GUDULAL</t>
  </si>
  <si>
    <t>GUDULAL</t>
  </si>
  <si>
    <t>XXXX XXXX 4179</t>
  </si>
  <si>
    <t>XXSPG586XX</t>
  </si>
  <si>
    <t>PUPUN03049230000016823</t>
  </si>
  <si>
    <t>Mr. RAHUL NISHAD</t>
  </si>
  <si>
    <t>BECHAN</t>
  </si>
  <si>
    <t>XXXX XXXX 2690</t>
  </si>
  <si>
    <t>PUPUN03049230000016820</t>
  </si>
  <si>
    <t>GIRISH CHANDRA</t>
  </si>
  <si>
    <t>XXXX XXXX 6665</t>
  </si>
  <si>
    <t>PUPUN03049230000016822</t>
  </si>
  <si>
    <t>Mr. RAJ KUMAR SAHNI</t>
  </si>
  <si>
    <t>DEVKI SAHNI</t>
  </si>
  <si>
    <t>PUPUN03049230000016871</t>
  </si>
  <si>
    <t>Mr. GAUTAM</t>
  </si>
  <si>
    <t>LALACHAND</t>
  </si>
  <si>
    <t>XXXX XXXX 8102</t>
  </si>
  <si>
    <t>PUPUN03049230000016821</t>
  </si>
  <si>
    <t>Mr. KAMLESH</t>
  </si>
  <si>
    <t>TAULAN</t>
  </si>
  <si>
    <t>XXXX XXXX 1720</t>
  </si>
  <si>
    <t>PUPUN03049230000016811</t>
  </si>
  <si>
    <t>PAWAN</t>
  </si>
  <si>
    <t>XXXX XXXX 5813</t>
  </si>
  <si>
    <t>PUPUN03049230000016813</t>
  </si>
  <si>
    <t>KAPILDEV YADAV</t>
  </si>
  <si>
    <t>XXXX XXXX 4910</t>
  </si>
  <si>
    <t>3507414XXXX,IFSC:SBIN0012645</t>
  </si>
  <si>
    <t>PUPUN03049230000016814</t>
  </si>
  <si>
    <t>Mr. PANDAV KUMAR PRIYADARSHI</t>
  </si>
  <si>
    <t>GANESH</t>
  </si>
  <si>
    <t>PUPUN03049230000016815</t>
  </si>
  <si>
    <t>Mr. RAVISH KUMAR</t>
  </si>
  <si>
    <t>XXXX XXXX 0317</t>
  </si>
  <si>
    <t>PUPUN03049230000016819</t>
  </si>
  <si>
    <t>Mr. MHAMANE MASIDHA BASAVANT</t>
  </si>
  <si>
    <t>BASAVANT MHAMANE</t>
  </si>
  <si>
    <t>mbmhamane01@gmail.com</t>
  </si>
  <si>
    <t>XXXX XXXX 8830</t>
  </si>
  <si>
    <t>XXVPM118XX</t>
  </si>
  <si>
    <t>331354XXXX,IFSC:CBIN0282702</t>
  </si>
  <si>
    <t>PUPUN03049230000016818</t>
  </si>
  <si>
    <t>Mr. PRASHANT GAURISHANKAR BORALE</t>
  </si>
  <si>
    <t>GAURISHANKAR BORALE</t>
  </si>
  <si>
    <t>XXXX XXXX 4570</t>
  </si>
  <si>
    <t>XXEPB623XX</t>
  </si>
  <si>
    <t>5010029145XXXX,IFSC:HDFC0002872</t>
  </si>
  <si>
    <t>PUPUN03049230000016808</t>
  </si>
  <si>
    <t>Mr. AKASH GANPAT PAWAR</t>
  </si>
  <si>
    <t>GANPAT PAWAR</t>
  </si>
  <si>
    <t>XXXX XXXX 0479</t>
  </si>
  <si>
    <t>PUPUN03049230000016810</t>
  </si>
  <si>
    <t>Mr. VAIBHAV VIRAPAKSHI BADURE</t>
  </si>
  <si>
    <t>VIRAPAKSHI BADURE</t>
  </si>
  <si>
    <t>XXXX XXXX 6473</t>
  </si>
  <si>
    <t>PUPUN03049230000016807</t>
  </si>
  <si>
    <t>Mr. AVINASH RANGNATH CHAVAN</t>
  </si>
  <si>
    <t>RANGNATH</t>
  </si>
  <si>
    <t>XXXX XXXX 0577</t>
  </si>
  <si>
    <t>XXUPC026XX</t>
  </si>
  <si>
    <t>377764XXXX,IFSC:CBIN0282702</t>
  </si>
  <si>
    <t>PUPUN03049230000016805</t>
  </si>
  <si>
    <t>Mr. SIDDHARAM MALAKANNA BADURE</t>
  </si>
  <si>
    <t>MALAKANNA BADURE</t>
  </si>
  <si>
    <t>XXXX XXXX 2016</t>
  </si>
  <si>
    <t>PUPUN03049230000016804</t>
  </si>
  <si>
    <t>Mr. DWARKA VISHWAKARMA</t>
  </si>
  <si>
    <t>POORAN LAL</t>
  </si>
  <si>
    <t>XXXX XXXX 8747</t>
  </si>
  <si>
    <t>5529810002XXXX,IFSC:BARB0PANNAX</t>
  </si>
  <si>
    <t>PUPUN03049230000016806</t>
  </si>
  <si>
    <t>Mr. BHUPENDRA PATEL</t>
  </si>
  <si>
    <t>BHUPENDRA PATEL</t>
  </si>
  <si>
    <t>XXXX XXXX 6156</t>
  </si>
  <si>
    <t>PUPUN03049230000016803</t>
  </si>
  <si>
    <t>Mr. RAM SAJEEVAN</t>
  </si>
  <si>
    <t>SANTRAM</t>
  </si>
  <si>
    <t>XXXX XXXX 8305</t>
  </si>
  <si>
    <t>PUPUN03049230000016796</t>
  </si>
  <si>
    <t>Mr. SHRISHAIL MALLIKARJUN KANAMUSE</t>
  </si>
  <si>
    <t>XXXX XXXX 8975</t>
  </si>
  <si>
    <t>XXHPK184XX</t>
  </si>
  <si>
    <t>07351011000XXXX,IFSC:BKID0000735</t>
  </si>
  <si>
    <t>PUPUN03049230000016798</t>
  </si>
  <si>
    <t>Mr. VIKAS NAGNATH RAUT</t>
  </si>
  <si>
    <t>NAGNATH</t>
  </si>
  <si>
    <t>vikasraut2712@gmail.com</t>
  </si>
  <si>
    <t>XXXX XXXX 9367</t>
  </si>
  <si>
    <t>XXFPR338XX</t>
  </si>
  <si>
    <t>3487534XXXX,IFSC:SBIN0005638</t>
  </si>
  <si>
    <t>PUPUN03049230000016800</t>
  </si>
  <si>
    <t>Mr. ZAHIR SHAKIL AHMAD SAGARI</t>
  </si>
  <si>
    <t>SHAKIL SAGARI</t>
  </si>
  <si>
    <t>zahirsagari05101998@gmail.com</t>
  </si>
  <si>
    <t>XXXX XXXX 6517</t>
  </si>
  <si>
    <t>XXSPS782XX</t>
  </si>
  <si>
    <t>PUPUN03049230000016793</t>
  </si>
  <si>
    <t>Mr. RATNESH GURUBASAPPA MAHAMUNI</t>
  </si>
  <si>
    <t>GURUBASAPPA MAHAMUNI</t>
  </si>
  <si>
    <t>XXXX XXXX 9533</t>
  </si>
  <si>
    <t>PUPUN03049230000016794</t>
  </si>
  <si>
    <t>Mr. MALLAYYA SHRISHEL SWAMI</t>
  </si>
  <si>
    <t>SHRISHEL</t>
  </si>
  <si>
    <t>XXXX XXXX 0131</t>
  </si>
  <si>
    <t>PUPUN03049230000016795</t>
  </si>
  <si>
    <t>Mr. DIPAK KISAN BHOI</t>
  </si>
  <si>
    <t>KISAN</t>
  </si>
  <si>
    <t>XXXX XXXX 7326</t>
  </si>
  <si>
    <t>5010061717XXXX,IFSC:HDFC0008299</t>
  </si>
  <si>
    <t>PUPUN03049230000016790</t>
  </si>
  <si>
    <t>Mr. VIKAS PRAKASH JAVALKOTE</t>
  </si>
  <si>
    <t>XXXX XXXX 4151</t>
  </si>
  <si>
    <t>PUPUN03049230000016789</t>
  </si>
  <si>
    <t>Mr. KASHINATH RAMESH MACHERLA</t>
  </si>
  <si>
    <t>RAMESH MACHERLA</t>
  </si>
  <si>
    <t>XXXX XXXX 7950</t>
  </si>
  <si>
    <t>PUPUN03049230000016792</t>
  </si>
  <si>
    <t>Mr. RAJ MISHRA</t>
  </si>
  <si>
    <t>AMARENDRA</t>
  </si>
  <si>
    <t>XXXX XXXX 3681</t>
  </si>
  <si>
    <t>XXXX XXXX 0244</t>
  </si>
  <si>
    <t>PUPUN03049230000016784</t>
  </si>
  <si>
    <t>Ms. SVANTATT SONI</t>
  </si>
  <si>
    <t>SONI</t>
  </si>
  <si>
    <t>XXPPS821XX</t>
  </si>
  <si>
    <t>2001563XXXX,IFSC:FINO0009002</t>
  </si>
  <si>
    <t>PUPUN03049230000016783</t>
  </si>
  <si>
    <t>Mr. RAMSHVER</t>
  </si>
  <si>
    <t>BIJYI</t>
  </si>
  <si>
    <t>XXXX XXXX 7510</t>
  </si>
  <si>
    <t>PUPUN03049230000016781</t>
  </si>
  <si>
    <t>Mr. DHANRAJ RAJBHAR</t>
  </si>
  <si>
    <t>PRAKASH RAJBHAR</t>
  </si>
  <si>
    <t>XXXX XXXX 0178</t>
  </si>
  <si>
    <t>PUPUN03049230000016778</t>
  </si>
  <si>
    <t>Mr. KRISHNATH BINDAGE</t>
  </si>
  <si>
    <t>BUDHAPPA</t>
  </si>
  <si>
    <t>XXXX XXXX 0358</t>
  </si>
  <si>
    <t>10147949XXXX,IFSC:CNRB0006176</t>
  </si>
  <si>
    <t>PUPUN03049230000016779</t>
  </si>
  <si>
    <t>Mr. GAUSPAK HUSENI HAWALDAR</t>
  </si>
  <si>
    <t>HUSENI</t>
  </si>
  <si>
    <t>XXXX XXXX 4576</t>
  </si>
  <si>
    <t>XXCPH938XX</t>
  </si>
  <si>
    <t>PUPUN03049230000016780</t>
  </si>
  <si>
    <t>Mr. MIJAN AMAJID SHAIKH</t>
  </si>
  <si>
    <t>AMAJID SHAIKH</t>
  </si>
  <si>
    <t>XXXX XXXX 4174</t>
  </si>
  <si>
    <t>PUPUN03049230000016776</t>
  </si>
  <si>
    <t>Mr. SHIVANAND NAGAPPA PUJARI</t>
  </si>
  <si>
    <t>NAGAPPA PUJARI</t>
  </si>
  <si>
    <t>shivanandpujari0907@gmail.com</t>
  </si>
  <si>
    <t>XXXX XXXX 9418</t>
  </si>
  <si>
    <t>XXFPP638XX</t>
  </si>
  <si>
    <t>3486723XXXX,IFSC:SBIN0012484</t>
  </si>
  <si>
    <t>PUPUN03049230000016772</t>
  </si>
  <si>
    <t>Mr. ASIF</t>
  </si>
  <si>
    <t>JANTAR ALI</t>
  </si>
  <si>
    <t>XXXX XXXX 7189</t>
  </si>
  <si>
    <t>PUPUN03049230000016771</t>
  </si>
  <si>
    <t>Mr. SURENDRA KUMAR</t>
  </si>
  <si>
    <t>RAM PRASAD</t>
  </si>
  <si>
    <t>XXXX XXXX 8075</t>
  </si>
  <si>
    <t>PUPUN03049230000016770</t>
  </si>
  <si>
    <t>Mr. SACCHIDANAND RUDRAPPA BIRAJDAR</t>
  </si>
  <si>
    <t>RUDRAPPA</t>
  </si>
  <si>
    <t>XXXX XXXX 3990</t>
  </si>
  <si>
    <t>XXFPB382XX</t>
  </si>
  <si>
    <t>PUPUN03049230000016774</t>
  </si>
  <si>
    <t>Mr. ANKIT PAL</t>
  </si>
  <si>
    <t>JAGDEESH</t>
  </si>
  <si>
    <t>XXXX XXXX 5993</t>
  </si>
  <si>
    <t>PUPUN03049230000016773</t>
  </si>
  <si>
    <t>Mr. JAGDEESH PAL</t>
  </si>
  <si>
    <t>LAKHAN PAL</t>
  </si>
  <si>
    <t>XXXX XXXX 0356</t>
  </si>
  <si>
    <t>PUPUN03049230000016769</t>
  </si>
  <si>
    <t>Mr. AMOL HANUMANTU BHASGI</t>
  </si>
  <si>
    <t>HANUMANTU</t>
  </si>
  <si>
    <t>XXXX XXXX 0947</t>
  </si>
  <si>
    <t>XXJPB702XX</t>
  </si>
  <si>
    <t>31620201101XXXX,IFSC:UBIN0531626</t>
  </si>
  <si>
    <t>PUPUN03049230000016768</t>
  </si>
  <si>
    <t>Mr. POMAJI LAXMIPUTRA NAGNATH</t>
  </si>
  <si>
    <t>XXXX XXXX 5881</t>
  </si>
  <si>
    <t>XXBPN494XX</t>
  </si>
  <si>
    <t>PUPUN03049230000016767</t>
  </si>
  <si>
    <t>Mr. CHIDANAND ANANDRAO BULGUNDE</t>
  </si>
  <si>
    <t>ANANDRAO BULGUNDE</t>
  </si>
  <si>
    <t>XXXX XXXX 1226</t>
  </si>
  <si>
    <t>PUPUN03049230000016766</t>
  </si>
  <si>
    <t>Mr. SADDAM HUSHEN PAIGAMBAR SHAIKH</t>
  </si>
  <si>
    <t>HUSHEN</t>
  </si>
  <si>
    <t>XXXX XXXX 0230</t>
  </si>
  <si>
    <t>3657674XXXX,IFSC:SBIN0012484</t>
  </si>
  <si>
    <t>PUPUN03049230000016765</t>
  </si>
  <si>
    <t>Mr. SHAHID MAULA FAKIR</t>
  </si>
  <si>
    <t>MAULA FAKIR</t>
  </si>
  <si>
    <t>XXXX XXXX 7457</t>
  </si>
  <si>
    <t>PUPUN03049230000016750</t>
  </si>
  <si>
    <t>Mr. PRADIP  SIDDHRAM MHETRE</t>
  </si>
  <si>
    <t>XXXX XXXX 5380</t>
  </si>
  <si>
    <t>PUPUN03049230000016751</t>
  </si>
  <si>
    <t>Mr. UDAY SHIVPUTRA BAGALE</t>
  </si>
  <si>
    <t>SHIVPUTRA BAGALE</t>
  </si>
  <si>
    <t>XXXX XXXX 3109</t>
  </si>
  <si>
    <t>PUPUN03049230000016752</t>
  </si>
  <si>
    <t>Mr. SHANKAR MALLIKARJUN PARIT</t>
  </si>
  <si>
    <t>MALLIKARJUN PARIT</t>
  </si>
  <si>
    <t>XXXX XXXX 5288</t>
  </si>
  <si>
    <t>PUPUN03049230000016753</t>
  </si>
  <si>
    <t>Mr. ASLAM GUDULA SHEKH</t>
  </si>
  <si>
    <t>GUDULA SHEKH</t>
  </si>
  <si>
    <t>XXXX XXXX 3963</t>
  </si>
  <si>
    <t>PUPUN03049230000016754</t>
  </si>
  <si>
    <t>Mr. ARYAN RAMCHANDRA RATHOD</t>
  </si>
  <si>
    <t>RAMCHANDRA RATHOD</t>
  </si>
  <si>
    <t>XXXX XXXX 6800</t>
  </si>
  <si>
    <t>PUPUN03049230000016755</t>
  </si>
  <si>
    <t>Mr. GAIKWAD LAXMIKANT AMBANNA</t>
  </si>
  <si>
    <t>hanumantgaikwad0503@gmail.com</t>
  </si>
  <si>
    <t>XXXX XXXX 5246</t>
  </si>
  <si>
    <t>XXVPG044XX</t>
  </si>
  <si>
    <t>PUPUN03049230000016756</t>
  </si>
  <si>
    <t>Mr. SHAHID ISMAIL SHAIKH</t>
  </si>
  <si>
    <t>ISMAIL SHAIKH</t>
  </si>
  <si>
    <t>XXXX XXXX 2878</t>
  </si>
  <si>
    <t>PUPUN03049230000016757</t>
  </si>
  <si>
    <t>Mr. PAVAN DIGAMBAR KHANDARE</t>
  </si>
  <si>
    <t>DIGMABAR KHANDARE</t>
  </si>
  <si>
    <t>XXXX XXXX 1917</t>
  </si>
  <si>
    <t>PUPUN03049230000016758</t>
  </si>
  <si>
    <t>Mr. MAHIBUB SHABEER SHAIKH</t>
  </si>
  <si>
    <t>SHABEER ALLAUDDIN SHAIKH</t>
  </si>
  <si>
    <t>XXXX XXXX 6829</t>
  </si>
  <si>
    <t>PUPUN03049230000016759</t>
  </si>
  <si>
    <t>Mr. IQBAL ILAI MULLA</t>
  </si>
  <si>
    <t>ILAI MULLA</t>
  </si>
  <si>
    <t>XXXX XXXX 5398</t>
  </si>
  <si>
    <t>PUPUN03049230000016760</t>
  </si>
  <si>
    <t>AHAMED</t>
  </si>
  <si>
    <t>RAJUSHAIKH313ALFATEH@GMAIL.COM</t>
  </si>
  <si>
    <t>XXXX XXXX 1721</t>
  </si>
  <si>
    <t>XXOPS859XX</t>
  </si>
  <si>
    <t>6040685XXXX,IFSC:MAHB0000265</t>
  </si>
  <si>
    <t>PUPUN03049230000016762</t>
  </si>
  <si>
    <t>Mr. BHIMASHANKAR FULSING CHAVAN</t>
  </si>
  <si>
    <t>FULSING CHAVAN</t>
  </si>
  <si>
    <t>XXXX XXXX 0393</t>
  </si>
  <si>
    <t>XXAPC734XX</t>
  </si>
  <si>
    <t>630164XXXX,IFSC:IDIB000V116</t>
  </si>
  <si>
    <t>07271011000XXXX,IFSC:BKID0000727</t>
  </si>
  <si>
    <t>PUPUN03049230000016764</t>
  </si>
  <si>
    <t>Mr. AASHUTOSH PAVANKUMAR PANDE</t>
  </si>
  <si>
    <t>PAVANKUMAR</t>
  </si>
  <si>
    <t>XXXX XXXX 2293</t>
  </si>
  <si>
    <t>XXYPP985XX</t>
  </si>
  <si>
    <t>PUPUN03049230000016749</t>
  </si>
  <si>
    <t>Mr. KANAI SINH GOD THAKUR</t>
  </si>
  <si>
    <t>KISHOR SINH GOD THAKUR</t>
  </si>
  <si>
    <t>XXXX XXXX 1239</t>
  </si>
  <si>
    <t>PUPUN03049230000016748</t>
  </si>
  <si>
    <t>Mr. YUNNUS ALLIBHAI BAGWAN</t>
  </si>
  <si>
    <t>ALLIBHAI BAGWAN</t>
  </si>
  <si>
    <t>XXXX XXXX 6311</t>
  </si>
  <si>
    <t>PUPUN03049230000016743</t>
  </si>
  <si>
    <t>Mr. QUANAIN ANSARI</t>
  </si>
  <si>
    <t>MOHD SAGEER</t>
  </si>
  <si>
    <t>XXXX XXXX 4011</t>
  </si>
  <si>
    <t>PUPUN03049230000016744</t>
  </si>
  <si>
    <t>Mr. FAIZAN ANSARI</t>
  </si>
  <si>
    <t>AZAM ALI</t>
  </si>
  <si>
    <t>XXXX XXXX 2557</t>
  </si>
  <si>
    <t>PUPUN03049230000016782</t>
  </si>
  <si>
    <t>Mr. VAIBHAV DILIP AMANNAWAR</t>
  </si>
  <si>
    <t>DILIP</t>
  </si>
  <si>
    <t>amannawarvaibhav@icloud.com</t>
  </si>
  <si>
    <t>XXXX XXXX 9164</t>
  </si>
  <si>
    <t>XXAPA974XX</t>
  </si>
  <si>
    <t>6800533XXXX,IFSC:MAHB0001383</t>
  </si>
  <si>
    <t>PUPUN03049230000016742</t>
  </si>
  <si>
    <t>Mr. AASHISH</t>
  </si>
  <si>
    <t>VANSHI</t>
  </si>
  <si>
    <t>XXXX XXXX 5831</t>
  </si>
  <si>
    <t>PUPUN03049230000016740</t>
  </si>
  <si>
    <t>Mr. PAPPULAL PATEL</t>
  </si>
  <si>
    <t>PRITAMLAL</t>
  </si>
  <si>
    <t>XXXX XXXX 5264</t>
  </si>
  <si>
    <t>PUPUN03049230000016739</t>
  </si>
  <si>
    <t>Mr. CHANDRBHAN SINGH LODHI</t>
  </si>
  <si>
    <t>NARAN</t>
  </si>
  <si>
    <t>XXXX XXXX 5157</t>
  </si>
  <si>
    <t>PUPUN03049230000016741</t>
  </si>
  <si>
    <t>Mr. HIMMAT LODHI</t>
  </si>
  <si>
    <t>DHANIRAM</t>
  </si>
  <si>
    <t>XXXX XXXX 5394</t>
  </si>
  <si>
    <t>PUPUN03049230000016738</t>
  </si>
  <si>
    <t>Mr. SALEEM KHAN</t>
  </si>
  <si>
    <t>JAHOOR KHAN</t>
  </si>
  <si>
    <t>XXXX XXXX 2344</t>
  </si>
  <si>
    <t>PUPUN03049230000016737</t>
  </si>
  <si>
    <t>Mr. ANWAR ALI</t>
  </si>
  <si>
    <t>RAMJAN</t>
  </si>
  <si>
    <t>XXXX XXXX 8564</t>
  </si>
  <si>
    <t>PUPUN03049230000016731</t>
  </si>
  <si>
    <t>Mr. SANJAY YADAV</t>
  </si>
  <si>
    <t>DWARAKA PRASAD</t>
  </si>
  <si>
    <t>XXXX XXXX 4769</t>
  </si>
  <si>
    <t>XXYPY669XX</t>
  </si>
  <si>
    <t>05881008XXXX,IFSC:IPOS0000001</t>
  </si>
  <si>
    <t>PUPUN03049230000016732</t>
  </si>
  <si>
    <t>Mr. YASHPAL YADAV</t>
  </si>
  <si>
    <t>RAHEESH</t>
  </si>
  <si>
    <t>XXXX XXXX 5204</t>
  </si>
  <si>
    <t>XXXPY636XX</t>
  </si>
  <si>
    <t>01371004XXXX,IFSC:IPOS0000001</t>
  </si>
  <si>
    <t>PUPUN03049230000016734</t>
  </si>
  <si>
    <t>Mr. SHARANBASAPPA ARUN PATIL</t>
  </si>
  <si>
    <t>XXXX XXXX 8645</t>
  </si>
  <si>
    <t>XXTPP433XX</t>
  </si>
  <si>
    <t>91701007615XXXX,IFSC:UTIB0000404</t>
  </si>
  <si>
    <t>PUPUN03049230000016735</t>
  </si>
  <si>
    <t>Mr. RAVIKANT BABURAO WAGHMARE</t>
  </si>
  <si>
    <t>BABURAO</t>
  </si>
  <si>
    <t>ravikantwaghmare6@gmail.com</t>
  </si>
  <si>
    <t>XXXX XXXX 5378</t>
  </si>
  <si>
    <t>XXNPW550XX</t>
  </si>
  <si>
    <t>3449624XXXX,IFSC:SBIN0005638</t>
  </si>
  <si>
    <t>PUPUN03049230000016736</t>
  </si>
  <si>
    <t>Mr. RAJSHEKHAR MALLINATH VIJAPURE</t>
  </si>
  <si>
    <t>Rajvijapure99@gmail.com</t>
  </si>
  <si>
    <t>XXXX XXXX 4171</t>
  </si>
  <si>
    <t>XXFPV572XX</t>
  </si>
  <si>
    <t>07081011000XXXX,IFSC:BKID0000708</t>
  </si>
  <si>
    <t>PUPUN03049230000016730</t>
  </si>
  <si>
    <t>Mr. RAJKUMAR KACHHI</t>
  </si>
  <si>
    <t>PURAN</t>
  </si>
  <si>
    <t>XXXX XXXX 9698</t>
  </si>
  <si>
    <t>PUPUN03049230000016729</t>
  </si>
  <si>
    <t>Mr. VIKRAM SINGH LODHI</t>
  </si>
  <si>
    <t>JANAK SINGH</t>
  </si>
  <si>
    <t>XXXX XXXX 6016</t>
  </si>
  <si>
    <t>888000170001XXXX,IFSC:PUNB0888000</t>
  </si>
  <si>
    <t>PUPUN03049230000016726</t>
  </si>
  <si>
    <t>Mr. AJUBA KHAN</t>
  </si>
  <si>
    <t>KHAN</t>
  </si>
  <si>
    <t>XXXX XXXX 7092</t>
  </si>
  <si>
    <t>PUPUN03049230000016727</t>
  </si>
  <si>
    <t>Mr. SAHIL KHAN</t>
  </si>
  <si>
    <t>ANUL</t>
  </si>
  <si>
    <t>XXXX XXXX 2518</t>
  </si>
  <si>
    <t>PUPUN03049230000016728</t>
  </si>
  <si>
    <t>Mr. ERFAN KHAN</t>
  </si>
  <si>
    <t>RAJAK KHAN</t>
  </si>
  <si>
    <t>XXXX XXXX 0669</t>
  </si>
  <si>
    <t>PUPUN03049230000016725</t>
  </si>
  <si>
    <t>Mr. SHAIKH ALTAF RIYAJ</t>
  </si>
  <si>
    <t>ALTAF RIYAJ</t>
  </si>
  <si>
    <t>XXXX XXXX 0432</t>
  </si>
  <si>
    <t>PUPUN03049230000016722</t>
  </si>
  <si>
    <t>Mr. HALLE BHAI</t>
  </si>
  <si>
    <t>NIRPAT</t>
  </si>
  <si>
    <t>XXXX XXXX 9016</t>
  </si>
  <si>
    <t>PUPUN03049230000016721</t>
  </si>
  <si>
    <t>Mr. RAJENDRA</t>
  </si>
  <si>
    <t>XXXX XXXX 8451</t>
  </si>
  <si>
    <t>92001002087XXXX,IFSC:UTIB0001089</t>
  </si>
  <si>
    <t>PUPUN03049230000016724</t>
  </si>
  <si>
    <t>Mr. MOHAN RAJAK</t>
  </si>
  <si>
    <t>MUKESH RAJAK</t>
  </si>
  <si>
    <t>XXXX XXXX 4289</t>
  </si>
  <si>
    <t>PUPUN03049230000016723</t>
  </si>
  <si>
    <t>Mr. JITENDRA RAMCHANDRA KOLI</t>
  </si>
  <si>
    <t>RAMCHANDRA KOLI</t>
  </si>
  <si>
    <t>XXXX XXXX 1599</t>
  </si>
  <si>
    <t>PUPUN03049230000016720</t>
  </si>
  <si>
    <t>Mr. BALKISHUN GOUND</t>
  </si>
  <si>
    <t>PUTTAI GOUND</t>
  </si>
  <si>
    <t>XXXX XXXX 2737</t>
  </si>
  <si>
    <t>59470212001XXXX,IFSC:UBIN0559474</t>
  </si>
  <si>
    <t>PUPUN03049230000016714</t>
  </si>
  <si>
    <t>Mr. ANURAG KUMAR VERMA</t>
  </si>
  <si>
    <t>UDAY RAJ</t>
  </si>
  <si>
    <t>PUPUN03049230000016715</t>
  </si>
  <si>
    <t>Mr. SUJIT KUMAR PATEL</t>
  </si>
  <si>
    <t>RAMDHANI PATEL</t>
  </si>
  <si>
    <t>PUPUN03049230000016717</t>
  </si>
  <si>
    <t>Mr. KARAN ADIVASI</t>
  </si>
  <si>
    <t>RAJA SINGH ADIVASI</t>
  </si>
  <si>
    <t>PUPUN03049230000016716</t>
  </si>
  <si>
    <t>Mr. HARDOL ADIVASI</t>
  </si>
  <si>
    <t>DURGA ADIVASI</t>
  </si>
  <si>
    <t>XXXX XXXX 5267</t>
  </si>
  <si>
    <t>PUPUN03049230000016719</t>
  </si>
  <si>
    <t>Mr. MANOJ KUMAR</t>
  </si>
  <si>
    <t>PRITHI RAJ</t>
  </si>
  <si>
    <t>XXXX XXXX 1300</t>
  </si>
  <si>
    <t>XXLPK031XX</t>
  </si>
  <si>
    <t>992000170002XXXX,IFSC:PUNB0992000</t>
  </si>
  <si>
    <t>PUPUN03049230000016712</t>
  </si>
  <si>
    <t>Mr. SHESH RAJ</t>
  </si>
  <si>
    <t>JAGRAM</t>
  </si>
  <si>
    <t>XXXX XXXX 7514</t>
  </si>
  <si>
    <t>PUPUN03049230000016713</t>
  </si>
  <si>
    <t>Mr. SUSHIL KUMAR</t>
  </si>
  <si>
    <t>JAY PRAKASH</t>
  </si>
  <si>
    <t>XXXX XXXX 9338</t>
  </si>
  <si>
    <t>PUPUN03049230000016711</t>
  </si>
  <si>
    <t>Mr. RADHESHYAM YADAV</t>
  </si>
  <si>
    <t>SRIKRISHNA</t>
  </si>
  <si>
    <t>XXXX XXXX 8355</t>
  </si>
  <si>
    <t>XXXPY881XX</t>
  </si>
  <si>
    <t>2012593XXXX,IFSC:FINO0000001</t>
  </si>
  <si>
    <t>PUPUN03049230000016706</t>
  </si>
  <si>
    <t>Mr. RAKESH KARPENTAR</t>
  </si>
  <si>
    <t>RAMSWROOP</t>
  </si>
  <si>
    <t>XXXX XXXX 3012</t>
  </si>
  <si>
    <t>PUPUN03049230000016704</t>
  </si>
  <si>
    <t>Mr. SHIVARAJ MARUTI NARUTE</t>
  </si>
  <si>
    <t>XXXX XXXX 5273</t>
  </si>
  <si>
    <t>XXTPN998XX</t>
  </si>
  <si>
    <t>PUPUN03049230000016703</t>
  </si>
  <si>
    <t>Mr. RATNESH PATEL</t>
  </si>
  <si>
    <t>KAMLU PATEL</t>
  </si>
  <si>
    <t>XXXX XXXX 9966</t>
  </si>
  <si>
    <t>PUPUN03049230000016702</t>
  </si>
  <si>
    <t>Mr. MANOJ LODHI</t>
  </si>
  <si>
    <t>DHEERAJ SINGH</t>
  </si>
  <si>
    <t>XXXX XXXX 3728</t>
  </si>
  <si>
    <t>PUPUN03049230000016701</t>
  </si>
  <si>
    <t>Mr. MUNIB</t>
  </si>
  <si>
    <t>PANNA LAL</t>
  </si>
  <si>
    <t>XXXX XXXX 6981</t>
  </si>
  <si>
    <t>PUPUN03049230000016700</t>
  </si>
  <si>
    <t>Mr. RINKU</t>
  </si>
  <si>
    <t>SHYAMLAL</t>
  </si>
  <si>
    <t>XXXX XXXX 4918</t>
  </si>
  <si>
    <t>PUPUN03049230000016698</t>
  </si>
  <si>
    <t>Mr. SHUBHAM  RATHOD</t>
  </si>
  <si>
    <t>BALASAHEB</t>
  </si>
  <si>
    <t>XXXX XXXX 4039</t>
  </si>
  <si>
    <t>PUPUN03049230000016699</t>
  </si>
  <si>
    <t>Mr. SUNIL SURESH CHAVAN</t>
  </si>
  <si>
    <t>SURESH CHAVAN</t>
  </si>
  <si>
    <t>XXXX XXXX 3876</t>
  </si>
  <si>
    <t>PUPUN03049230000016697</t>
  </si>
  <si>
    <t>Mr. NIRPENDR YADAV</t>
  </si>
  <si>
    <t>DESHRAJ YADAV</t>
  </si>
  <si>
    <t>XXXX XXXX 2067</t>
  </si>
  <si>
    <t>XXQPY212XX</t>
  </si>
  <si>
    <t>053200170013XXXX,IFSC:PUNB0053200</t>
  </si>
  <si>
    <t>PUPUN03049230000016692</t>
  </si>
  <si>
    <t>Mr. ASHISH MEENA</t>
  </si>
  <si>
    <t>PRHALAD MEENA</t>
  </si>
  <si>
    <t>XXXX XXXX 3115</t>
  </si>
  <si>
    <t>PUPUN03049230000016693</t>
  </si>
  <si>
    <t>Mr. NAGENDRA KUMAR</t>
  </si>
  <si>
    <t>SHESHNATH</t>
  </si>
  <si>
    <t>XXXX XXXX 9996</t>
  </si>
  <si>
    <t>PUPUN03049230000016694</t>
  </si>
  <si>
    <t>Mr. RAMVINAY KUMAR</t>
  </si>
  <si>
    <t>BIRJA SAH</t>
  </si>
  <si>
    <t>XXXX XXXX 4182</t>
  </si>
  <si>
    <t>184120170001XXXX,IFSC:PUNB0184120</t>
  </si>
  <si>
    <t>PUPUN03049230000016695</t>
  </si>
  <si>
    <t>Mr. SHILENI SILISIDDHA SIDRAYA</t>
  </si>
  <si>
    <t>SIDRAYA SHILENI</t>
  </si>
  <si>
    <t>XXXX XXXX 5345</t>
  </si>
  <si>
    <t>PUPUN03049230000016696</t>
  </si>
  <si>
    <t>XXXX XXXX 4861</t>
  </si>
  <si>
    <t>XXKPM230XX</t>
  </si>
  <si>
    <t>PUPUN03049230000016681</t>
  </si>
  <si>
    <t>Mr. AJAY VISHWAKARMA</t>
  </si>
  <si>
    <t>DINANATH</t>
  </si>
  <si>
    <t>XXXX XXXX 5507</t>
  </si>
  <si>
    <t>XXLPV307XX</t>
  </si>
  <si>
    <t>468600170008XXXX,IFSC:PUNB0468600</t>
  </si>
  <si>
    <t>PUPUN03049230000016688</t>
  </si>
  <si>
    <t>Mr. DEVAKUMAR RAM</t>
  </si>
  <si>
    <t>LALBABU RAM</t>
  </si>
  <si>
    <t>XXXX XXXX 6938</t>
  </si>
  <si>
    <t>XXFPR550XX</t>
  </si>
  <si>
    <t>2029717XXXX,IFSC:FINO0009002</t>
  </si>
  <si>
    <t>PUPUN03049230000016680</t>
  </si>
  <si>
    <t>Mr. SANDEEP KUMAR</t>
  </si>
  <si>
    <t>XXXX XXXX 8831</t>
  </si>
  <si>
    <t>PUPUN03049230000016677</t>
  </si>
  <si>
    <t>Mr. GANESH KUMAR</t>
  </si>
  <si>
    <t>RAJENDR</t>
  </si>
  <si>
    <t>XXXX XXXX 8796</t>
  </si>
  <si>
    <t>PUPUN03049230000016678</t>
  </si>
  <si>
    <t>Mr. SUNIL</t>
  </si>
  <si>
    <t>MANGAL</t>
  </si>
  <si>
    <t>XXXX XXXX 0221</t>
  </si>
  <si>
    <t>PUPUN03049230000016675</t>
  </si>
  <si>
    <t>Mr. UDAYRAM KACHHI</t>
  </si>
  <si>
    <t>SHANKAR KACHHI</t>
  </si>
  <si>
    <t>XXXX XXXX 2267</t>
  </si>
  <si>
    <t>XXCPK839XX</t>
  </si>
  <si>
    <t>533809XXXX,IFSC:CBIN0284719</t>
  </si>
  <si>
    <t>PUPUN03049230000016661</t>
  </si>
  <si>
    <t>Mr. TOSHIB MANSURI</t>
  </si>
  <si>
    <t>ANWAR MANSURI</t>
  </si>
  <si>
    <t>XXXX XXXX 3358</t>
  </si>
  <si>
    <t>PUPUN03049230000016667</t>
  </si>
  <si>
    <t>Mr. PRAMOD KUMAR</t>
  </si>
  <si>
    <t>SIYARAM</t>
  </si>
  <si>
    <t>XXXX XXXX 3133</t>
  </si>
  <si>
    <t>XXMPK813XX</t>
  </si>
  <si>
    <t>726048XXXX,IFSC:IDIB000M640</t>
  </si>
  <si>
    <t>PUPUN03049230000016662</t>
  </si>
  <si>
    <t>Mr. BHAGWAN</t>
  </si>
  <si>
    <t>GOBRILAL</t>
  </si>
  <si>
    <t>XXXX XXXX 4099</t>
  </si>
  <si>
    <t>Mr. RAHUL</t>
  </si>
  <si>
    <t>PUPUN03049230000016670</t>
  </si>
  <si>
    <t>XXXX XXXX 8773</t>
  </si>
  <si>
    <t>PUPUN03049230000016669</t>
  </si>
  <si>
    <t>Mr. PARSHOTAM</t>
  </si>
  <si>
    <t>PAPPU</t>
  </si>
  <si>
    <t>XXXX XXXX 9171</t>
  </si>
  <si>
    <t>PUPUN03049230000016668</t>
  </si>
  <si>
    <t>Mr. SHYAM</t>
  </si>
  <si>
    <t>HALKAI</t>
  </si>
  <si>
    <t>XXXX XXXX 4899</t>
  </si>
  <si>
    <t>PUPUN03049230000016664</t>
  </si>
  <si>
    <t>BHIMASHANKAR KOGANURE</t>
  </si>
  <si>
    <t>XXXX XXXX 7196</t>
  </si>
  <si>
    <t>XXKPK522XX</t>
  </si>
  <si>
    <t>PUPUN03049230000016665</t>
  </si>
  <si>
    <t>Mr. MUKESH</t>
  </si>
  <si>
    <t>OM PRAKASH</t>
  </si>
  <si>
    <t>XXXX XXXX 4408</t>
  </si>
  <si>
    <t>2018536XXXX,IFSC:FINO0000001</t>
  </si>
  <si>
    <t>PUPUN03049230000016663</t>
  </si>
  <si>
    <t>Mr. RATHOD KUMAR</t>
  </si>
  <si>
    <t>ARJUN</t>
  </si>
  <si>
    <t>XXXX XXXX 4582</t>
  </si>
  <si>
    <t>XXAPR081XX</t>
  </si>
  <si>
    <t>07081821000XXXX,IFSC:BKID0000708</t>
  </si>
  <si>
    <t>PUPUN03049230000016676</t>
  </si>
  <si>
    <t>Mr. JITENDRA KUSHWAHA</t>
  </si>
  <si>
    <t>SUKHALAL</t>
  </si>
  <si>
    <t>XXXX XXXX 7123</t>
  </si>
  <si>
    <t>PUPUN03049230000016689</t>
  </si>
  <si>
    <t>Mr. MOHAN SINGH</t>
  </si>
  <si>
    <t>TILAK SINGH</t>
  </si>
  <si>
    <t>XXXX XXXX 9355</t>
  </si>
  <si>
    <t>80000001986XXXX,IFSC:YESB0CMSNOC</t>
  </si>
  <si>
    <t>PUPUN03049230000016674</t>
  </si>
  <si>
    <t>Mr. SANJAY KUMAR</t>
  </si>
  <si>
    <t>MOHAN</t>
  </si>
  <si>
    <t>XXXX XXXX 9914</t>
  </si>
  <si>
    <t>PUPUN03049230000016671</t>
  </si>
  <si>
    <t>Mr. DURGA PRASAD PATEL</t>
  </si>
  <si>
    <t>SHIVARAJ PATEL</t>
  </si>
  <si>
    <t>XXXX XXXX 3323</t>
  </si>
  <si>
    <t>PUPUN03049230000016672</t>
  </si>
  <si>
    <t>Mr. BHAGVAN DAS</t>
  </si>
  <si>
    <t>KHUMAN</t>
  </si>
  <si>
    <t>XXXX XXXX 1745</t>
  </si>
  <si>
    <t>PUPUN03049230000016687</t>
  </si>
  <si>
    <t>Mr. ANGAD KUMAR</t>
  </si>
  <si>
    <t>VIRENDRA RAJBHAR</t>
  </si>
  <si>
    <t>XXXX XXXX 5950</t>
  </si>
  <si>
    <t>67610212002XXXX,IFSC:UBIN0567612</t>
  </si>
  <si>
    <t>PUPUN03049230000016686</t>
  </si>
  <si>
    <t>Mr. MANEESH</t>
  </si>
  <si>
    <t>KANNU</t>
  </si>
  <si>
    <t>XXXX XXXX 6771</t>
  </si>
  <si>
    <t>PUPUN03049230000016685</t>
  </si>
  <si>
    <t>Mr. JUBER YAKUBBHAI SHAIKH</t>
  </si>
  <si>
    <t>YAKUB SHAIKH</t>
  </si>
  <si>
    <t>XXXX XXXX 8979</t>
  </si>
  <si>
    <t>PUPUN03049230000016684</t>
  </si>
  <si>
    <t>Mr. DHARAM DAS PATEL</t>
  </si>
  <si>
    <t>HR.DHAR4@RSPLGROUP.COM</t>
  </si>
  <si>
    <t>XXXX XXXX 2174</t>
  </si>
  <si>
    <t>PUPUN03049230000016682</t>
  </si>
  <si>
    <t>Mr. MANISH</t>
  </si>
  <si>
    <t>CHARAN SINGH</t>
  </si>
  <si>
    <t>XXXX XXXX 2079</t>
  </si>
  <si>
    <t>PUPUN03049230000016690</t>
  </si>
  <si>
    <t>Mr. SARVJEET</t>
  </si>
  <si>
    <t>XXXX XXXX 9079</t>
  </si>
  <si>
    <t>PUPUN03049230000016673</t>
  </si>
  <si>
    <t>Mr. MANOJ JIVAN BAGADE</t>
  </si>
  <si>
    <t>JIVAN</t>
  </si>
  <si>
    <t>XXXX XXXX 3302</t>
  </si>
  <si>
    <t>PUPUN03049230000016660</t>
  </si>
  <si>
    <t>Mr. RAJBALI KUMAR</t>
  </si>
  <si>
    <t>DHANJI RAM</t>
  </si>
  <si>
    <t>XXXX XXXX 9620</t>
  </si>
  <si>
    <t>PUPUN03049230000016659</t>
  </si>
  <si>
    <t>Mr. SUNIL KUMAR PRAJAPATI</t>
  </si>
  <si>
    <t>KISHORILAL  PRAJAPATI</t>
  </si>
  <si>
    <t>XXXX XXXX 0289</t>
  </si>
  <si>
    <t>PUPUN03049230000016658</t>
  </si>
  <si>
    <t>Mr. NAGESH BHARAT MIRAGE</t>
  </si>
  <si>
    <t>BHARAT JATAPPA MIRGE</t>
  </si>
  <si>
    <t>XXXX XXXX 1570</t>
  </si>
  <si>
    <t>PUPUN03049230000016657</t>
  </si>
  <si>
    <t>Mr. ANIL MALLIKARJUN HULLE</t>
  </si>
  <si>
    <t>MALLIKARJUN ANAND HULLE</t>
  </si>
  <si>
    <t>XXXX XXXX 1373</t>
  </si>
  <si>
    <t>PUPUN03049230000016654</t>
  </si>
  <si>
    <t>Mr. SANDEEP KUMAR PATEL</t>
  </si>
  <si>
    <t>RAMASHANKAR</t>
  </si>
  <si>
    <t>XXXX XXXX 2946</t>
  </si>
  <si>
    <t>PUPUN03049230000016655</t>
  </si>
  <si>
    <t>Mr. PRADUM PATEL</t>
  </si>
  <si>
    <t>BHAI RAM</t>
  </si>
  <si>
    <t>XXXX XXXX 9361</t>
  </si>
  <si>
    <t>PUPUN03049230000016653</t>
  </si>
  <si>
    <t>Mr. AMAR SINGH</t>
  </si>
  <si>
    <t>KANAIYA LAL</t>
  </si>
  <si>
    <t>XXXX XXXX 9304</t>
  </si>
  <si>
    <t>PUPUN03049230000016656</t>
  </si>
  <si>
    <t>Mr. AKASH VERMA</t>
  </si>
  <si>
    <t>RAMNARAYAN VERMA</t>
  </si>
  <si>
    <t>XXXX XXXX 8294</t>
  </si>
  <si>
    <t>PUPUN03049230000016643</t>
  </si>
  <si>
    <t>Mr. SACHIN BASAVARAJ TALAWAR</t>
  </si>
  <si>
    <t>BASAVARAJ TALAWAR</t>
  </si>
  <si>
    <t>XXXX XXXX 9789</t>
  </si>
  <si>
    <t>NAMADEV</t>
  </si>
  <si>
    <t>PUPUN03049230000016645</t>
  </si>
  <si>
    <t>Mr. IRANNA SANGAPPA MENASE</t>
  </si>
  <si>
    <t>SANGAPPA</t>
  </si>
  <si>
    <t>XXXX XXXX 7993</t>
  </si>
  <si>
    <t>XXJPM657XX</t>
  </si>
  <si>
    <t>07351821000XXXX,IFSC:BKID0000735</t>
  </si>
  <si>
    <t>PUPUN03049230000016646</t>
  </si>
  <si>
    <t>Mr. ANARJEET KUMAR</t>
  </si>
  <si>
    <t>AKALU MAHTO</t>
  </si>
  <si>
    <t>XXXX XXXX 0605</t>
  </si>
  <si>
    <t>PUPUN03049230000016648</t>
  </si>
  <si>
    <t>Mr. ONKAR AMSIDDHA SONKATALE</t>
  </si>
  <si>
    <t>AMSIDDHA</t>
  </si>
  <si>
    <t>XXXX XXXX 4470</t>
  </si>
  <si>
    <t>XXNPS416XX</t>
  </si>
  <si>
    <t>03471017XXXX,IFSC:IPOS0000001</t>
  </si>
  <si>
    <t>PUPUN03049230000016650</t>
  </si>
  <si>
    <t>Mr. ABHIJEET ANIL RATHOD</t>
  </si>
  <si>
    <t>ANIL RATHOD</t>
  </si>
  <si>
    <t>PUPUN03049230000016652</t>
  </si>
  <si>
    <t>Mr. PAWAN</t>
  </si>
  <si>
    <t>JAGDISH</t>
  </si>
  <si>
    <t>XXXX XXXX 2175</t>
  </si>
  <si>
    <t>PUPUN03049230000016641</t>
  </si>
  <si>
    <t>Mr. LAXMAN MAHADEV KALBURGI</t>
  </si>
  <si>
    <t>XXXX XXXX 7810</t>
  </si>
  <si>
    <t>XXWPK306XX</t>
  </si>
  <si>
    <t>PUPUN03049230000016640</t>
  </si>
  <si>
    <t>Mr. SADDAM M ASEEF NAIKWADI SAYYED</t>
  </si>
  <si>
    <t>M ASEEF NAIKWADI SAYYED</t>
  </si>
  <si>
    <t>PUPUN03049230000016642</t>
  </si>
  <si>
    <t>Mr. PRAMOD VANGI</t>
  </si>
  <si>
    <t>ANNAPPA</t>
  </si>
  <si>
    <t>XXXX XXXX 5629</t>
  </si>
  <si>
    <t>PUPUN03049230000016635</t>
  </si>
  <si>
    <t>MOHAN LAL</t>
  </si>
  <si>
    <t>XXXX XXXX 2970</t>
  </si>
  <si>
    <t>PUPUN03049230000016632</t>
  </si>
  <si>
    <t>Mr. SACHIN DASHRATH KOLI</t>
  </si>
  <si>
    <t>DASHRATH</t>
  </si>
  <si>
    <t>XXXX XXXX 5042</t>
  </si>
  <si>
    <t>XXJPK923XX</t>
  </si>
  <si>
    <t>PUPUN03049230000016636</t>
  </si>
  <si>
    <t>Mr. SONU KUMAR REGAR</t>
  </si>
  <si>
    <t>KESARILAL REGAR</t>
  </si>
  <si>
    <t>XXXX XXXX 5440</t>
  </si>
  <si>
    <t>PUPUN03049230000016637</t>
  </si>
  <si>
    <t>Mr. UMESH MURMU</t>
  </si>
  <si>
    <t>BIRASA MURMU</t>
  </si>
  <si>
    <t>XXXX XXXX 3014</t>
  </si>
  <si>
    <t>PUPUN03049230000016631</t>
  </si>
  <si>
    <t>Mr. ISHWAR MEGHWAL</t>
  </si>
  <si>
    <t>SATYNARAYAN MEGHWAL</t>
  </si>
  <si>
    <t>XXXX XXXX 0846</t>
  </si>
  <si>
    <t>PUPUN03049230000016634</t>
  </si>
  <si>
    <t>Mr. DURGA SOREN</t>
  </si>
  <si>
    <t>BINLAL SOREN</t>
  </si>
  <si>
    <t>XXXX XXXX 5940</t>
  </si>
  <si>
    <t>XXAPS177XX</t>
  </si>
  <si>
    <t>5010053966XXXX,IFSC:HDFC0000255</t>
  </si>
  <si>
    <t>PUPUN03049230000016639</t>
  </si>
  <si>
    <t>Mr. AKASH SINGH PATEL</t>
  </si>
  <si>
    <t>VIJAY KUMAR PATEL</t>
  </si>
  <si>
    <t>XXXX XXXX 4554</t>
  </si>
  <si>
    <t>PUPUN03049230000016638</t>
  </si>
  <si>
    <t>Mr. RAMESH MARANDI</t>
  </si>
  <si>
    <t>SHYAMLAL MARANDI</t>
  </si>
  <si>
    <t>XXXX XXXX 4094</t>
  </si>
  <si>
    <t>PUPUN03049230000016633</t>
  </si>
  <si>
    <t>Mr. SHUSHIL MARANDI</t>
  </si>
  <si>
    <t>RAWAN MARANDI</t>
  </si>
  <si>
    <t>XXXX XXXX 9906</t>
  </si>
  <si>
    <t>PUPUN03049230000016630</t>
  </si>
  <si>
    <t>Mr. MHALAPPA SHRIKANT GHODKE</t>
  </si>
  <si>
    <t>SHRIKANT</t>
  </si>
  <si>
    <t>XXXX XXXX 4596</t>
  </si>
  <si>
    <t>XXAPG832XX</t>
  </si>
  <si>
    <t>PUPUN03049230000016626</t>
  </si>
  <si>
    <t>Mr. SHIVKUMAR SONAR</t>
  </si>
  <si>
    <t>PRABHU SONAR</t>
  </si>
  <si>
    <t>XXXX XXXX 4916</t>
  </si>
  <si>
    <t>PUPUN03049230000016629</t>
  </si>
  <si>
    <t>Mr. SHRIKANT GIREPPA SHIROLE</t>
  </si>
  <si>
    <t>GIREPPA</t>
  </si>
  <si>
    <t>XXXX XXXX 8469</t>
  </si>
  <si>
    <t>PUPUN03049230000016625</t>
  </si>
  <si>
    <t>Mr. DAREPPA APPASHA ANJANALAKAR</t>
  </si>
  <si>
    <t>APPASHA ANJANALAKAR</t>
  </si>
  <si>
    <t>XXXX XXXX 7977</t>
  </si>
  <si>
    <t>PUPUN03049230000016623</t>
  </si>
  <si>
    <t>Mr. SANTOSH BHATAGUNAKI</t>
  </si>
  <si>
    <t>HANAMANT BHATAGUNAKI</t>
  </si>
  <si>
    <t>XXXX XXXX 0486</t>
  </si>
  <si>
    <t>PUPUN03049230000016624</t>
  </si>
  <si>
    <t>Mr. AKASH DASHARATH BHUI</t>
  </si>
  <si>
    <t>XXXX XXXX 9985</t>
  </si>
  <si>
    <t>XXTPB991XX</t>
  </si>
  <si>
    <t>PUPUN03049230000016621</t>
  </si>
  <si>
    <t>Mr. BASAVARAJ GIRAMALAPPA HALMALI</t>
  </si>
  <si>
    <t>GIRAMAL HALHAMALHI</t>
  </si>
  <si>
    <t>XXXX XXXX 4338</t>
  </si>
  <si>
    <t>4158164XXXX,IFSC:SBIN0000304</t>
  </si>
  <si>
    <t>PUPUN03049230000016616</t>
  </si>
  <si>
    <t>Mr. MAHADEV SANGAYYA SWAMI</t>
  </si>
  <si>
    <t>XXXX XXXX 7502</t>
  </si>
  <si>
    <t>XXSPS526XX</t>
  </si>
  <si>
    <t>PUPUN03049230000016620</t>
  </si>
  <si>
    <t>Mr. MALLIKARJUN BASAVRAJ KALABURGI</t>
  </si>
  <si>
    <t>PUPUN03049230000016618</t>
  </si>
  <si>
    <t>Mr. ANAND DEVIDAS GANURE</t>
  </si>
  <si>
    <t>DEVIDAS</t>
  </si>
  <si>
    <t>XXXX XXXX 6442</t>
  </si>
  <si>
    <t>8014010000XXXX,IFSC:BARB0VJSHOL</t>
  </si>
  <si>
    <t>PUPUN03049230000016619</t>
  </si>
  <si>
    <t>Mr. SOMNING GURULING JODMOTE</t>
  </si>
  <si>
    <t>GURULING</t>
  </si>
  <si>
    <t>XXXX XXXX 9842</t>
  </si>
  <si>
    <t>XXNPJ771XX</t>
  </si>
  <si>
    <t>PUPUN03049230000016617</t>
  </si>
  <si>
    <t>Mr. ABHISHEK SANJAY JOGADANKAR</t>
  </si>
  <si>
    <t>SANJAY JOGADANKAR</t>
  </si>
  <si>
    <t>abhishekjogadankar@gmail.com</t>
  </si>
  <si>
    <t>XXXX XXXX 3961</t>
  </si>
  <si>
    <t>PUPUN03049230000016608</t>
  </si>
  <si>
    <t>Mr. MAIHABUB RAJAKSAB NAGANASUR</t>
  </si>
  <si>
    <t>RAJAKSAB NAGANASUR</t>
  </si>
  <si>
    <t>XXXX XXXX 4529</t>
  </si>
  <si>
    <t>PUPUN03049230000016609</t>
  </si>
  <si>
    <t>Mr. REVANSIDDHA DHONDIBA SALGAR</t>
  </si>
  <si>
    <t>DHONDIBA SALGAR</t>
  </si>
  <si>
    <t>revansidhadsalgar@gmail.com</t>
  </si>
  <si>
    <t>XXXX XXXX 7836</t>
  </si>
  <si>
    <t>XXOPS397XX</t>
  </si>
  <si>
    <t>4236295XXXX,IFSC:SBIN0007736</t>
  </si>
  <si>
    <t>PUPUN03049230000016610</t>
  </si>
  <si>
    <t>Mr. SIRAJ SALIM SHAIKH</t>
  </si>
  <si>
    <t>SALIM SHAIKH</t>
  </si>
  <si>
    <t>XXXX XXXX 7604</t>
  </si>
  <si>
    <t>PUPUN03049230000016611</t>
  </si>
  <si>
    <t>Mr. VASHIM SAIPAN SHAIKH</t>
  </si>
  <si>
    <t>SAIPAN SHAIKH</t>
  </si>
  <si>
    <t>XXXX XXXX 3433</t>
  </si>
  <si>
    <t>PUPUN03049230000016612</t>
  </si>
  <si>
    <t>MAHANINGAPPA DOMBE</t>
  </si>
  <si>
    <t>XXXX XXXX 5571</t>
  </si>
  <si>
    <t>XXVPD627XX</t>
  </si>
  <si>
    <t>PUPUN03049230000016613</t>
  </si>
  <si>
    <t>Mr. AKASH BASAVARAJ BIRAJDAR</t>
  </si>
  <si>
    <t>BASAVARAJ BIRAJDAR</t>
  </si>
  <si>
    <t>XXXX XXXX 5198</t>
  </si>
  <si>
    <t>XXXX XXXX 5441</t>
  </si>
  <si>
    <t>PUPUN03049230000016615</t>
  </si>
  <si>
    <t>Mr. SHRIKANT VIJAY PATIL</t>
  </si>
  <si>
    <t>VIJAY PATIL</t>
  </si>
  <si>
    <t>XXXX XXXX 3948</t>
  </si>
  <si>
    <t>XXBPP775XX</t>
  </si>
  <si>
    <t>PUPUN03049230000016607</t>
  </si>
  <si>
    <t>Mr. DNYNESHVAR EAKANATH LOHAR</t>
  </si>
  <si>
    <t>EAKANATH LOHAR</t>
  </si>
  <si>
    <t>XXXX XXXX 1028</t>
  </si>
  <si>
    <t>PUPUN03049230000016605</t>
  </si>
  <si>
    <t>Mr. VIKAS SHIVAJI DEVKAR</t>
  </si>
  <si>
    <t>XXXX XXXX 3959</t>
  </si>
  <si>
    <t>XXKPD024XX</t>
  </si>
  <si>
    <t>07121011001XXXX,IFSC:BKID0000712</t>
  </si>
  <si>
    <t>PUPUN03049230000016592</t>
  </si>
  <si>
    <t>SUNIL RATHOD</t>
  </si>
  <si>
    <t>XXXX XXXX 2086</t>
  </si>
  <si>
    <t>PUPUN03049230000016593</t>
  </si>
  <si>
    <t>Mr. DEEPAK LAL CHARMKAR</t>
  </si>
  <si>
    <t>BUDDHI LAL CHARMKAR</t>
  </si>
  <si>
    <t>XXXX XXXX 6499</t>
  </si>
  <si>
    <t>PUPUN03049230000016590</t>
  </si>
  <si>
    <t>Mr. CHANDRA PRAKASH LODHI</t>
  </si>
  <si>
    <t>RUPAN SINGH LODHI</t>
  </si>
  <si>
    <t>XXXX XXXX 6446</t>
  </si>
  <si>
    <t>3401184XXXX,IFSC:SBIN0002882</t>
  </si>
  <si>
    <t>PUPUN03049230000016683</t>
  </si>
  <si>
    <t>Mr. AJAD</t>
  </si>
  <si>
    <t>RAMAYAN</t>
  </si>
  <si>
    <t>67610201002XXXX,IFSC:UBIN0567612</t>
  </si>
  <si>
    <t>PUPUN03049230000016691</t>
  </si>
  <si>
    <t>Mr. OM SHARMA</t>
  </si>
  <si>
    <t>SIYARAM  SHARMA</t>
  </si>
  <si>
    <t>XXXX XXXX 7064</t>
  </si>
  <si>
    <t>651400010004XXXX,IFSC:PUNB0651400</t>
  </si>
  <si>
    <t>PUPUN03049230000016588</t>
  </si>
  <si>
    <t>Mr. NANDLAL PAL</t>
  </si>
  <si>
    <t>RAMANANDAN PAL</t>
  </si>
  <si>
    <t>XXXX XXXX 9201</t>
  </si>
  <si>
    <t>XXOPP810XX</t>
  </si>
  <si>
    <t>4043656XXXX,IFSC:SBIN0012604</t>
  </si>
  <si>
    <t>PUPUN03049230000016707</t>
  </si>
  <si>
    <t>Mr. RAKESH RAI</t>
  </si>
  <si>
    <t>RAVINDRANATH</t>
  </si>
  <si>
    <t>XXXX XXXX 0996</t>
  </si>
  <si>
    <t>XXCPR351XX</t>
  </si>
  <si>
    <t>4069493XXXX,IFSC:SBIN0008225</t>
  </si>
  <si>
    <t>PUPUN03049230000016705</t>
  </si>
  <si>
    <t>Mr. AJAY SINGH YADAV</t>
  </si>
  <si>
    <t>ARJUN SINGH YADAV</t>
  </si>
  <si>
    <t>XXXX XXXX 8594</t>
  </si>
  <si>
    <t>XXNPY110XX</t>
  </si>
  <si>
    <t>3605324XXXX,IFSC:SBIN0016761</t>
  </si>
  <si>
    <t>PUPUN03049230000016709</t>
  </si>
  <si>
    <t>Mr. RAVIKANT GUPTA</t>
  </si>
  <si>
    <t>KANHAIYA LAL GUPTA</t>
  </si>
  <si>
    <t>ravikantg866@gmail.com</t>
  </si>
  <si>
    <t>XXXX XXXX 3243</t>
  </si>
  <si>
    <t>XXCPG437XX</t>
  </si>
  <si>
    <t>51680212000XXXX,IFSC:UBIN0551686</t>
  </si>
  <si>
    <t>Mr. SATENDRA PRASAD</t>
  </si>
  <si>
    <t>PUPUN03049230000016587</t>
  </si>
  <si>
    <t>Mr. SURESH ASHOK GAIKWAD</t>
  </si>
  <si>
    <t>XXXX XXXX 7306</t>
  </si>
  <si>
    <t>PUPUN03049230000016586</t>
  </si>
  <si>
    <t>Mr. GOVIND SINGH RAJPOOT</t>
  </si>
  <si>
    <t>PRATAP SINGH RAJPOOT</t>
  </si>
  <si>
    <t>XXXX XXXX 3003</t>
  </si>
  <si>
    <t>PUPUN03049230000016583</t>
  </si>
  <si>
    <t>Mr. SOURABH AMRUT SHRIRAM</t>
  </si>
  <si>
    <t>AMRUT</t>
  </si>
  <si>
    <t>SASHRIRAM18@GMAIL.COM</t>
  </si>
  <si>
    <t>XXXX XXXX 4165</t>
  </si>
  <si>
    <t>XXUPS989XX</t>
  </si>
  <si>
    <t>2502852XXXX,IFSC:MAHB0000017</t>
  </si>
  <si>
    <t>PUPUN03049230000016581</t>
  </si>
  <si>
    <t>Mr. LAXMAN SOMNATH SUTAR</t>
  </si>
  <si>
    <t>SOMANTH SUTAR</t>
  </si>
  <si>
    <t>XXXX XXXX 4597</t>
  </si>
  <si>
    <t>PUPUN03049230000016582</t>
  </si>
  <si>
    <t>Mr. RAJAK MAHMAD BANDAGI</t>
  </si>
  <si>
    <t>MAHMAD</t>
  </si>
  <si>
    <t>XXXX XXXX 3739</t>
  </si>
  <si>
    <t>XXPPB857XX</t>
  </si>
  <si>
    <t>PUPUN03049230000016580</t>
  </si>
  <si>
    <t>Mr. PREM SHIVNATH WAGHMARE</t>
  </si>
  <si>
    <t>SHIVNATH WAGHMARE</t>
  </si>
  <si>
    <t>XXXX XXXX 2926</t>
  </si>
  <si>
    <t>PUPUN03049230000016576</t>
  </si>
  <si>
    <t>Mr. PRADIP LAXMAN WAGHMARE</t>
  </si>
  <si>
    <t>LAXMAN WAGHMARE</t>
  </si>
  <si>
    <t>XXXX XXXX 6580</t>
  </si>
  <si>
    <t>PUPUN03049230000016573</t>
  </si>
  <si>
    <t>Mr. MAHESH GOPINATH BANDAGAR</t>
  </si>
  <si>
    <t>GOPINATH</t>
  </si>
  <si>
    <t>XXXX XXXX 1127</t>
  </si>
  <si>
    <t>4266012XXXX,IFSC:SBIN0005638</t>
  </si>
  <si>
    <t>PUPUN03049230000016572</t>
  </si>
  <si>
    <t>Mr. YESHWANT KHANDA RUPNURE</t>
  </si>
  <si>
    <t>KHANDA RUPNURE</t>
  </si>
  <si>
    <t>XXXX XXXX 6884</t>
  </si>
  <si>
    <t>PUPUN03049230000016577</t>
  </si>
  <si>
    <t>Mr. RAJAKUMAR MALLESHI KOLI</t>
  </si>
  <si>
    <t>MALLESHI KOLI</t>
  </si>
  <si>
    <t>XXXX XXXX 9407</t>
  </si>
  <si>
    <t>PUPUN03049230000016578</t>
  </si>
  <si>
    <t>Mr. VASEEM BASEER LONI</t>
  </si>
  <si>
    <t>BASEER LONI</t>
  </si>
  <si>
    <t>XXXX XXXX 8272</t>
  </si>
  <si>
    <t>PUPUN03049230000016579</t>
  </si>
  <si>
    <t>Mr. NAGESH RACHAPPA BAKE</t>
  </si>
  <si>
    <t>RACHAPPA BAKE</t>
  </si>
  <si>
    <t>XXXX XXXX 3167</t>
  </si>
  <si>
    <t>PUPUN03049230000016575</t>
  </si>
  <si>
    <t>Mr. AKASH LAXMAN KODATE</t>
  </si>
  <si>
    <t>LAXMAN KODATE</t>
  </si>
  <si>
    <t>XXXX XXXX 6163</t>
  </si>
  <si>
    <t>XXTPK343XX</t>
  </si>
  <si>
    <t>00979190018XXXX,IFSC:YESB0000097</t>
  </si>
  <si>
    <t>PUPUN03049230000016569</t>
  </si>
  <si>
    <t>Mr. KRISHNA KUMAR</t>
  </si>
  <si>
    <t>RAJKUMAR KURMI</t>
  </si>
  <si>
    <t>XXXX XXXX 8096</t>
  </si>
  <si>
    <t>PUPUN03049230000016568</t>
  </si>
  <si>
    <t>Mr. AJEETKUMAR</t>
  </si>
  <si>
    <t>BASAYYA HIREMATH</t>
  </si>
  <si>
    <t>XXXX XXXX 0279</t>
  </si>
  <si>
    <t>471410800XXXX,IFSC:CNRB0004714</t>
  </si>
  <si>
    <t>PUPUN03049230000016571</t>
  </si>
  <si>
    <t>Mr. MAHENDRA KACHHI</t>
  </si>
  <si>
    <t>XXXX XXXX 5248</t>
  </si>
  <si>
    <t>PUPUN03049230000016570</t>
  </si>
  <si>
    <t>Mr. ALTAF JAKIR SHAIKH</t>
  </si>
  <si>
    <t>JAKIR SHAIKH</t>
  </si>
  <si>
    <t>XXXX XXXX 5212</t>
  </si>
  <si>
    <t>PUPUN03049230000016594</t>
  </si>
  <si>
    <t>Mr. ANIL RAMESH CHAKRANARAYAN</t>
  </si>
  <si>
    <t>XXXX XXXX 4464</t>
  </si>
  <si>
    <t>PUPUN03049230000016595</t>
  </si>
  <si>
    <t>Mr. MAYUR VISHNU CHAKRANARAYAN</t>
  </si>
  <si>
    <t>VISHNU</t>
  </si>
  <si>
    <t>XXXX XXXX 0602</t>
  </si>
  <si>
    <t>PUPUN03049230000016600</t>
  </si>
  <si>
    <t>Mr. ABHISHEK DINKAR ADHAGALE</t>
  </si>
  <si>
    <t>DINKAR</t>
  </si>
  <si>
    <t>XXXX XXXX 2486</t>
  </si>
  <si>
    <t>PUPUN03049230000016566</t>
  </si>
  <si>
    <t>Mr. SATISH ARJUN CHAVHAN</t>
  </si>
  <si>
    <t>ARJUN CHAVHAN</t>
  </si>
  <si>
    <t>XXXX XXXX 3688</t>
  </si>
  <si>
    <t>XXDPC883XX</t>
  </si>
  <si>
    <t>PUPUN03049230000016567</t>
  </si>
  <si>
    <t>Mr. KAILASH PATEL</t>
  </si>
  <si>
    <t>PARSU</t>
  </si>
  <si>
    <t>XXXX XXXX 5948</t>
  </si>
  <si>
    <t>532835XXXX,IFSC:CBIN0284719</t>
  </si>
  <si>
    <t>PUPUN03049230000016564</t>
  </si>
  <si>
    <t>Mr. VIJAY SHIVAJI RATHOD</t>
  </si>
  <si>
    <t>SHIVAJI RATHOD</t>
  </si>
  <si>
    <t>XXXX XXXX 3352</t>
  </si>
  <si>
    <t>XXDPR181XX</t>
  </si>
  <si>
    <t>92401004580XXXX,IFSC:UTIB0000266</t>
  </si>
  <si>
    <t>PUPUN03049230000016565</t>
  </si>
  <si>
    <t>Mr. KALU KACHHI</t>
  </si>
  <si>
    <t>XXXX XXXX 6409</t>
  </si>
  <si>
    <t>3361124XXXX,IFSC:SBIN0005373</t>
  </si>
  <si>
    <t>PUPUN03049230000016563</t>
  </si>
  <si>
    <t>Mr. ADARSH CHAUHAN</t>
  </si>
  <si>
    <t>LALMOHAN</t>
  </si>
  <si>
    <t>professorgaming0502@gmail.com</t>
  </si>
  <si>
    <t>XXXX XXXX 4788</t>
  </si>
  <si>
    <t>XXLPC175XX</t>
  </si>
  <si>
    <t>35980212003XXXX,IFSC:UBIN0535982</t>
  </si>
  <si>
    <t>PUPUN03049230000016562</t>
  </si>
  <si>
    <t>Mr. VIPIN SAKET</t>
  </si>
  <si>
    <t>GOKUL SAKET</t>
  </si>
  <si>
    <t>XXXX XXXX 1631</t>
  </si>
  <si>
    <t>PUPUN03049230000016561</t>
  </si>
  <si>
    <t>Mr. RUSHIKESH YUVRAJ SHINDE</t>
  </si>
  <si>
    <t>YUVRAJ</t>
  </si>
  <si>
    <t>XXXX XXXX 5992</t>
  </si>
  <si>
    <t>XXZPS457XX</t>
  </si>
  <si>
    <t>PUPUN03049230000016560</t>
  </si>
  <si>
    <t>Mr. MUJAHID MIRABAKSHA SHAIKH</t>
  </si>
  <si>
    <t>MIRABAKSHA</t>
  </si>
  <si>
    <t>PUPUN03049230000016558</t>
  </si>
  <si>
    <t>Mr. SHAHIDMOHAMAD BASHIRAHAMAD TAMBOLI</t>
  </si>
  <si>
    <t>BASHIR AHAMAD A RAHIMAN TAMBOLI</t>
  </si>
  <si>
    <t>XXXX XXXX 2013</t>
  </si>
  <si>
    <t>PUPUN03049230000016559</t>
  </si>
  <si>
    <t>Mr. RAHUL SINGH</t>
  </si>
  <si>
    <t>VIJAY KUMAR</t>
  </si>
  <si>
    <t>XXXX XXXX 3943</t>
  </si>
  <si>
    <t>PUPUN03049230000016557</t>
  </si>
  <si>
    <t>Mr. SOMANATH NAGANATH JEURE</t>
  </si>
  <si>
    <t>NAGANATH JEURE</t>
  </si>
  <si>
    <t>PUPUN03049230000016556</t>
  </si>
  <si>
    <t>Mr. KASHINATH NAGNATH JEURE</t>
  </si>
  <si>
    <t>NAGANATHA JEURE</t>
  </si>
  <si>
    <t>XXXX XXXX 9690</t>
  </si>
  <si>
    <t>PUPUN03049230000016597</t>
  </si>
  <si>
    <t>Mr. ARJUN</t>
  </si>
  <si>
    <t>CHHANNU</t>
  </si>
  <si>
    <t>XXXX XXXX 5937</t>
  </si>
  <si>
    <t>5010027936XXXX,IFSC:HDFC0000589</t>
  </si>
  <si>
    <t>PUPUN03049230000016555</t>
  </si>
  <si>
    <t>Mr. AMOL RAJAK</t>
  </si>
  <si>
    <t>GOPI</t>
  </si>
  <si>
    <t>XXXX XXXX 0529</t>
  </si>
  <si>
    <t>PUPUN03049230000016554</t>
  </si>
  <si>
    <t>Mr. SACHIN BAGALE</t>
  </si>
  <si>
    <t>BASAVANT</t>
  </si>
  <si>
    <t>XXXX XXXX 4238</t>
  </si>
  <si>
    <t>PUPUN03049230000016553</t>
  </si>
  <si>
    <t>Mr. KARAN UMESHA CHAVAN</t>
  </si>
  <si>
    <t>UMESHA CHAVAN</t>
  </si>
  <si>
    <t>XXXX XXXX 2683</t>
  </si>
  <si>
    <t>PUPUN03049230000016602</t>
  </si>
  <si>
    <t>Mr. SWAPNIL GAJANAN INGLE</t>
  </si>
  <si>
    <t>GAJANAN</t>
  </si>
  <si>
    <t>XXXX XXXX 1136</t>
  </si>
  <si>
    <t>PUPUN03049230000016550</t>
  </si>
  <si>
    <t>Mr. BHIM SINGH</t>
  </si>
  <si>
    <t>XXXX XXXX 8574</t>
  </si>
  <si>
    <t>PUPUN03049230000016544</t>
  </si>
  <si>
    <t>Mr. BACHCHAN YADAV</t>
  </si>
  <si>
    <t>BALRAM YADAV</t>
  </si>
  <si>
    <t>XXXX XXXX 8194</t>
  </si>
  <si>
    <t>PUPUN03049230000016545</t>
  </si>
  <si>
    <t>Mr. RAVI YADAV</t>
  </si>
  <si>
    <t>RAJA RAM YADAV</t>
  </si>
  <si>
    <t>saraswatienterprises16@gmail.com</t>
  </si>
  <si>
    <t>XXXX XXXX 9127</t>
  </si>
  <si>
    <t>4194010000XXXX,IFSC:BARB0BINAXX</t>
  </si>
  <si>
    <t>PUPUN03049230000016552</t>
  </si>
  <si>
    <t>Mr. KHASIM SHAIKH</t>
  </si>
  <si>
    <t>FAKRUDDIN</t>
  </si>
  <si>
    <t>XXXX XXXX 2822</t>
  </si>
  <si>
    <t>XXLPS260XX</t>
  </si>
  <si>
    <t>6802222XXXX,IFSC:MAHB0001128</t>
  </si>
  <si>
    <t>PUPUN03049230000016547</t>
  </si>
  <si>
    <t>Mr. SOHIL KHAN</t>
  </si>
  <si>
    <t>SHAREEF</t>
  </si>
  <si>
    <t>XXXX XXXX 6537</t>
  </si>
  <si>
    <t>PUPUN03049230000016548</t>
  </si>
  <si>
    <t>Mr. KALYAN VITTHAL BABAR</t>
  </si>
  <si>
    <t>VITTHAL PANDHARINATH BABAR</t>
  </si>
  <si>
    <t>kalyanbabar21@gmail.com</t>
  </si>
  <si>
    <t>XXXX XXXX 6183</t>
  </si>
  <si>
    <t>PUPUN03049230000016549</t>
  </si>
  <si>
    <t>Mr. IRANNA KALLAPPA CHAPPEKAR</t>
  </si>
  <si>
    <t>KALLAPPA CHAPPEKAR</t>
  </si>
  <si>
    <t>XXXX XXXX 5410</t>
  </si>
  <si>
    <t>PUPUN03049230000016551</t>
  </si>
  <si>
    <t>Mr. VISHWANATH LAXMAN MALI</t>
  </si>
  <si>
    <t>LAXMAN MALI</t>
  </si>
  <si>
    <t>XXXX XXXX 3636</t>
  </si>
  <si>
    <t>XXCPM848XX</t>
  </si>
  <si>
    <t>002004101001XXXX,IFSC:SBLS0000001</t>
  </si>
  <si>
    <t>PUPUN03049230000016546</t>
  </si>
  <si>
    <t>RATAN SINGH YADAV</t>
  </si>
  <si>
    <t>XXXX XXXX 8437</t>
  </si>
  <si>
    <t>PUPUN03049230000016543</t>
  </si>
  <si>
    <t>Mr. SHUBHAM BASAVRAJ SARANE</t>
  </si>
  <si>
    <t>BASAVRAJ LAXMAN SARANE</t>
  </si>
  <si>
    <t>XXXX XXXX 0732</t>
  </si>
  <si>
    <t>PUPUN03049230000016542</t>
  </si>
  <si>
    <t>Mr. SHIV SHANKAR KUMAR</t>
  </si>
  <si>
    <t>SURAJ</t>
  </si>
  <si>
    <t>XXXX XXXX 4244</t>
  </si>
  <si>
    <t>PUPUN03049230000016541</t>
  </si>
  <si>
    <t>Mr. DEEPAK DATTARAM BHOIR</t>
  </si>
  <si>
    <t>DATTARAM</t>
  </si>
  <si>
    <t>Deepakbhoir1979@gmail.com</t>
  </si>
  <si>
    <t>XXXX XXXX 0472</t>
  </si>
  <si>
    <t>XXQPB575XX</t>
  </si>
  <si>
    <t>3952010001XXXX,IFSC:BARB0BHOSAR</t>
  </si>
  <si>
    <t>PUPUN03049230000016540</t>
  </si>
  <si>
    <t>Mr. ACHHELAL YADAV</t>
  </si>
  <si>
    <t>ALGU YADAV</t>
  </si>
  <si>
    <t>XXXX XXXX 2481</t>
  </si>
  <si>
    <t>PUPUN03049230000016538</t>
  </si>
  <si>
    <t>Mr. SIDDHAYYA BASAYYA  SWAMI</t>
  </si>
  <si>
    <t>BASAYYA</t>
  </si>
  <si>
    <t>XXXX XXXX 4961</t>
  </si>
  <si>
    <t>XXGPS912XX</t>
  </si>
  <si>
    <t>844979XXXX,IFSC:KKBK0002060</t>
  </si>
  <si>
    <t>PUPUN03049230000016537</t>
  </si>
  <si>
    <t>Mr. MUBIN M. ISAK SHAIKH</t>
  </si>
  <si>
    <t>M. ISAK SHAIKH</t>
  </si>
  <si>
    <t>XXXX XXXX 9052</t>
  </si>
  <si>
    <t>PUPUN03049230000016539</t>
  </si>
  <si>
    <t>Mr. PRAKASH RATHOD</t>
  </si>
  <si>
    <t>pr731973@gmail.com</t>
  </si>
  <si>
    <t>XXXX XXXX 3800</t>
  </si>
  <si>
    <t>XXWPR949XX</t>
  </si>
  <si>
    <t>07061811000XXXX,IFSC:BKID0000706</t>
  </si>
  <si>
    <t>PUPUN03049230000016535</t>
  </si>
  <si>
    <t>Mr. NEELESH RAJAK</t>
  </si>
  <si>
    <t>RAMCHARAN</t>
  </si>
  <si>
    <t>XXXX XXXX 4457</t>
  </si>
  <si>
    <t>PUPUN03049230000016536</t>
  </si>
  <si>
    <t>Mr. RAMJI</t>
  </si>
  <si>
    <t>VEERSINGH RAJAK</t>
  </si>
  <si>
    <t>XXXX XXXX 7234</t>
  </si>
  <si>
    <t>005110400053XXXX,IFSC:IBKL0000051</t>
  </si>
  <si>
    <t>PUPUN03049230000016526</t>
  </si>
  <si>
    <t>Mr. MOHASIN SHABBIR PATHAN</t>
  </si>
  <si>
    <t>SHABBIR PATHAN</t>
  </si>
  <si>
    <t>XXXX XXXX 6069</t>
  </si>
  <si>
    <t>PUPUN03049230000016534</t>
  </si>
  <si>
    <t>KASHINATH SONWANE</t>
  </si>
  <si>
    <t>XXXX XXXX 9613</t>
  </si>
  <si>
    <t>XXDPS067XX</t>
  </si>
  <si>
    <t>3277721XXXX,IFSC:SBIN0000483</t>
  </si>
  <si>
    <t>PUPUN03049230000016528</t>
  </si>
  <si>
    <t>MURTUJ</t>
  </si>
  <si>
    <t>XXXX XXXX 1681</t>
  </si>
  <si>
    <t>PUPUN03049230000016529</t>
  </si>
  <si>
    <t>Mr. NIKHIL VAGYANAVAR</t>
  </si>
  <si>
    <t>BHARAT</t>
  </si>
  <si>
    <t>XXXX XXXX 1054</t>
  </si>
  <si>
    <t>PUPUN03049230000016530</t>
  </si>
  <si>
    <t>Mr. NAGANATH SURYAKANT PATIL</t>
  </si>
  <si>
    <t>SURYKANT PATIL</t>
  </si>
  <si>
    <t>XXXX XXXX 8267</t>
  </si>
  <si>
    <t>XXJPP134XX</t>
  </si>
  <si>
    <t>3377604XXXX,IFSC:SBIN0016894</t>
  </si>
  <si>
    <t>PUPUN03049230000016531</t>
  </si>
  <si>
    <t>Mr. SHRISHAIL MALLAYYA PUJARI</t>
  </si>
  <si>
    <t>MALLAYYA PUJARI</t>
  </si>
  <si>
    <t>XXXX XXXX 2819</t>
  </si>
  <si>
    <t>NAGESH</t>
  </si>
  <si>
    <t>XXXX XXXX 3475</t>
  </si>
  <si>
    <t>1014810001XXXX,IFSC:BARB0RAISHO</t>
  </si>
  <si>
    <t>PUPUN03049230000016533</t>
  </si>
  <si>
    <t>Mr. MDULING PARUTE KOTE</t>
  </si>
  <si>
    <t>MAHIBOOB CHANDSAB MADARI</t>
  </si>
  <si>
    <t>XXXX XXXX 8516</t>
  </si>
  <si>
    <t>PUPUN03049230000016527</t>
  </si>
  <si>
    <t>Mr. SHIVANANDA SUBHASH VALKUNDE</t>
  </si>
  <si>
    <t>SUBHASH VALKUNDE</t>
  </si>
  <si>
    <t>XXXX XXXX 9500</t>
  </si>
  <si>
    <t>PUPUN03049230000016596</t>
  </si>
  <si>
    <t>Mr. MANKESHVR KUMAR SINGH</t>
  </si>
  <si>
    <t>ASHOK KUMAR SINGH</t>
  </si>
  <si>
    <t>XXXX XXXX 0324</t>
  </si>
  <si>
    <t>PUPUN03049230000016521</t>
  </si>
  <si>
    <t>Mr. HANIF LADALEMASHAK  CHANDANVALE</t>
  </si>
  <si>
    <t>LADALEMASHAK  CHANDANVALE</t>
  </si>
  <si>
    <t>XXXX XXXX 0204</t>
  </si>
  <si>
    <t>XXXX XXXX 1594</t>
  </si>
  <si>
    <t>PUPUN03049230000016522</t>
  </si>
  <si>
    <t>Mr. BANDENAVAJ RAMJAN MULLA</t>
  </si>
  <si>
    <t>XXXX XXXX 0898</t>
  </si>
  <si>
    <t>PUPUN03049230000016599</t>
  </si>
  <si>
    <t>Mr. DHAMMADIP KRUSHNA SHEJUL</t>
  </si>
  <si>
    <t>KRUSHNA</t>
  </si>
  <si>
    <t>XXXX XXXX 0350</t>
  </si>
  <si>
    <t>XXHPS613XX</t>
  </si>
  <si>
    <t>30902612XXXX,IFSC:RATN0000461</t>
  </si>
  <si>
    <t>PUPUN03049230000016515</t>
  </si>
  <si>
    <t>Mr. UMAIR SALAUDDIN SARWAN</t>
  </si>
  <si>
    <t>SALAUDDIN</t>
  </si>
  <si>
    <t>XXXX XXXX 1114</t>
  </si>
  <si>
    <t>PUPUN03049230000016514</t>
  </si>
  <si>
    <t>Mr. SHASHIKANT KANTYAPPA KOLI</t>
  </si>
  <si>
    <t>KANTYAPPA</t>
  </si>
  <si>
    <t>XXXX XXXX 0500</t>
  </si>
  <si>
    <t>PUPUN03049230000016513</t>
  </si>
  <si>
    <t>Mr. AKABAR BABU KORABU</t>
  </si>
  <si>
    <t>XXXX XXXX 2862</t>
  </si>
  <si>
    <t>XXMPK519XX</t>
  </si>
  <si>
    <t>PUPUN03049230000016604</t>
  </si>
  <si>
    <t>Mr. VIPIN KUMAR</t>
  </si>
  <si>
    <t>KAMAL KUMAR</t>
  </si>
  <si>
    <t>XXXX XXXX 5544</t>
  </si>
  <si>
    <t>XXNPK095XX</t>
  </si>
  <si>
    <t>09479190004XXXX,IFSC:YESB0000947</t>
  </si>
  <si>
    <t>PUPUN03049230000016512</t>
  </si>
  <si>
    <t>Mr. BABUNANDAN YADAV</t>
  </si>
  <si>
    <t>CHANDRABALI YADAV</t>
  </si>
  <si>
    <t>XXXX XXXX 7696</t>
  </si>
  <si>
    <t>PUPUN03049230000016511</t>
  </si>
  <si>
    <t>Mr. SHIVKUMAR PHOOLCHAND PRAJAPATI</t>
  </si>
  <si>
    <t>FULCHAND</t>
  </si>
  <si>
    <t>XXXX XXXX 3502</t>
  </si>
  <si>
    <t>XXDPP585XX</t>
  </si>
  <si>
    <t>5010046191XXXX,IFSC:HDFC0001602</t>
  </si>
  <si>
    <t>PUPUN03049230000016510</t>
  </si>
  <si>
    <t>Mr. RAJKUMAR MITARAM PRAJAPATI</t>
  </si>
  <si>
    <t>MITARAM</t>
  </si>
  <si>
    <t>XXXX XXXX 2539</t>
  </si>
  <si>
    <t>XXVPP229XX</t>
  </si>
  <si>
    <t>3202010000XXXX,IFSC:BARB0KACHBS</t>
  </si>
  <si>
    <t>PUPUN03049230000016603</t>
  </si>
  <si>
    <t>Mr. SUMIT KUMAR</t>
  </si>
  <si>
    <t>RAJENDRA KUMAR</t>
  </si>
  <si>
    <t>PUPUN03049230000016509</t>
  </si>
  <si>
    <t>Mr. UMESH GOUD</t>
  </si>
  <si>
    <t>RAMPRASHAD GOUD</t>
  </si>
  <si>
    <t>XXXX XXXX 6598</t>
  </si>
  <si>
    <t>XXAPG011XX</t>
  </si>
  <si>
    <t>2035834XXXX,IFSC:FINO0001157</t>
  </si>
  <si>
    <t>PUPUN03049230000016502</t>
  </si>
  <si>
    <t>Mr. BANTU RAJGOUND</t>
  </si>
  <si>
    <t>RAMA</t>
  </si>
  <si>
    <t>XXXX XXXX 7273</t>
  </si>
  <si>
    <t>PUPUN03049230000016501</t>
  </si>
  <si>
    <t>Mr. HEMRAJ ADIBASI</t>
  </si>
  <si>
    <t>KISHUN</t>
  </si>
  <si>
    <t>XXXX XXXX 1854</t>
  </si>
  <si>
    <t>PUPUN03049230000016500</t>
  </si>
  <si>
    <t>Mr. ROOP SINGH GOUND</t>
  </si>
  <si>
    <t>KHKIDIYA</t>
  </si>
  <si>
    <t>XXXX XXXX 6703</t>
  </si>
  <si>
    <t>PUPUN03049230000016504</t>
  </si>
  <si>
    <t>Mr. PARAM ADIWASI</t>
  </si>
  <si>
    <t>RAJJU</t>
  </si>
  <si>
    <t>XXXX XXXX 7264</t>
  </si>
  <si>
    <t>PUPUN03049230000016505</t>
  </si>
  <si>
    <t>Mr. RUKAMAN ADIBASI</t>
  </si>
  <si>
    <t>KUNJEE</t>
  </si>
  <si>
    <t>XXXX XXXX 8360</t>
  </si>
  <si>
    <t>PUPUN03049230000016506</t>
  </si>
  <si>
    <t>Mr. KARE LAL GAUD</t>
  </si>
  <si>
    <t>BHAJJU GOND</t>
  </si>
  <si>
    <t>XXXX XXXX 4055</t>
  </si>
  <si>
    <t>XXSPG171XX</t>
  </si>
  <si>
    <t>3128775XXXX,IFSC:SBIN0001330</t>
  </si>
  <si>
    <t>PUPUN03049230000016507</t>
  </si>
  <si>
    <t>Mr. GANPAT GOUD</t>
  </si>
  <si>
    <t>XXXX XXXX 4018</t>
  </si>
  <si>
    <t>PUPUN03049230000016508</t>
  </si>
  <si>
    <t>Mr. KOMAL GOND</t>
  </si>
  <si>
    <t>BHAJJU</t>
  </si>
  <si>
    <t>XXXX XXXX 0083</t>
  </si>
  <si>
    <t>PUPUN03049230000016503</t>
  </si>
  <si>
    <t>Mr. RAMESH GOUND</t>
  </si>
  <si>
    <t>DEENA</t>
  </si>
  <si>
    <t>XXXX XXXX 1410</t>
  </si>
  <si>
    <t>PUPUN03049230000016498</t>
  </si>
  <si>
    <t>Mr. GIRI MAHESH BHASKAR</t>
  </si>
  <si>
    <t>MAHESH</t>
  </si>
  <si>
    <t>XXXX XXXX 4102</t>
  </si>
  <si>
    <t>PUPUN03049230000016499</t>
  </si>
  <si>
    <t>Mr. ARUN KASHIRAM AKHAND</t>
  </si>
  <si>
    <t>KASHIRAM</t>
  </si>
  <si>
    <t>XXXX XXXX 8315</t>
  </si>
  <si>
    <t>PUPUN03049230000016490</t>
  </si>
  <si>
    <t>Mr. RAMCHANDRA SIDDHARAM MAYANALE</t>
  </si>
  <si>
    <t>SIDDHARAM MAYANALE</t>
  </si>
  <si>
    <t>XXXX XXXX 4170</t>
  </si>
  <si>
    <t>PUPUN03049230000016491</t>
  </si>
  <si>
    <t>Mr. PRABHULING SURYAKANT JEURE</t>
  </si>
  <si>
    <t>SURYAKANT</t>
  </si>
  <si>
    <t>emp1056131@abc.in</t>
  </si>
  <si>
    <t>XXXX XXXX 6590</t>
  </si>
  <si>
    <t>XXOPJ753XX</t>
  </si>
  <si>
    <t>PUPUN03049230000016493</t>
  </si>
  <si>
    <t>Mr. SIDDHARAM SHIVRAY KOULAGI</t>
  </si>
  <si>
    <t>SHIVRAY KOULAGI</t>
  </si>
  <si>
    <t>XXXX XXXX 8799</t>
  </si>
  <si>
    <t>XXLPK583XX</t>
  </si>
  <si>
    <t>PUPUN03049230000016496</t>
  </si>
  <si>
    <t>Mr. BHIMASHANKAR SAKARAM JAGATAP</t>
  </si>
  <si>
    <t>SAKARAM JAGTAP</t>
  </si>
  <si>
    <t>XXVPJ889XX</t>
  </si>
  <si>
    <t>PUPUN03049230000016497</t>
  </si>
  <si>
    <t>LLAI</t>
  </si>
  <si>
    <t>XXXX XXXX 3702</t>
  </si>
  <si>
    <t>PUPUN03049230000016489</t>
  </si>
  <si>
    <t>Mr. SHAIKH HUSENBASHA SHABBIR</t>
  </si>
  <si>
    <t>XXXX XXXX 5097</t>
  </si>
  <si>
    <t>XXMPS077XX</t>
  </si>
  <si>
    <t>PUPUN03049230000016492</t>
  </si>
  <si>
    <t>SHIVANNA KOLI</t>
  </si>
  <si>
    <t>XXXX XXXX 2152</t>
  </si>
  <si>
    <t>XXXPK547XX</t>
  </si>
  <si>
    <t>3168845XXXX,IFSC:SBIN0012485</t>
  </si>
  <si>
    <t>PUPUN03049230000016487</t>
  </si>
  <si>
    <t>Mr. VIJAY SHRISHAIL PAWAR</t>
  </si>
  <si>
    <t>XXXX XXXX 7710</t>
  </si>
  <si>
    <t>PUPUN03049230000016488</t>
  </si>
  <si>
    <t>Mr. BIRENDRA PASWAN</t>
  </si>
  <si>
    <t>RAMBRUKSH PASWAN</t>
  </si>
  <si>
    <t>XXXX XXXX 5261</t>
  </si>
  <si>
    <t>XXEPP242XX</t>
  </si>
  <si>
    <t>PUPUN03049230000016486</t>
  </si>
  <si>
    <t>Mr. VINAYAK RAMESH DHAVALE</t>
  </si>
  <si>
    <t>RAMESH DHAVALE</t>
  </si>
  <si>
    <t>XXXX XXXX 0555</t>
  </si>
  <si>
    <t>PUPUN03049230000016485</t>
  </si>
  <si>
    <t>Mr. PRASAD PRAKASH DHABBE</t>
  </si>
  <si>
    <t>PRAKASH DHABBE</t>
  </si>
  <si>
    <t>XXXX XXXX 7703</t>
  </si>
  <si>
    <t>XXTPD241XX</t>
  </si>
  <si>
    <t>PUPUN03049230000016483</t>
  </si>
  <si>
    <t>Mr. VISHAJEET GUPTA</t>
  </si>
  <si>
    <t>BALKISHUN GUPTA</t>
  </si>
  <si>
    <t>XXXX XXXX 2320</t>
  </si>
  <si>
    <t>PUPUN03049230000016484</t>
  </si>
  <si>
    <t>Mr. MANOJ KUMAR GUPTA</t>
  </si>
  <si>
    <t>CHANDRA BHAN GUPTA</t>
  </si>
  <si>
    <t>manojkumargupta9999@gmail.com</t>
  </si>
  <si>
    <t>XXXX XXXX 9607</t>
  </si>
  <si>
    <t>XXIPG660XX</t>
  </si>
  <si>
    <t>6045078XXXX,IFSC:MAHB0002064</t>
  </si>
  <si>
    <t>PUPUN03049230000016482</t>
  </si>
  <si>
    <t>Mr. PARAMANAND SINGH</t>
  </si>
  <si>
    <t>RANJIT SINGH</t>
  </si>
  <si>
    <t>XXXX XXXX 8961</t>
  </si>
  <si>
    <t>PUPUN03049230000016479</t>
  </si>
  <si>
    <t>Mr. SHRISHAIL LAYAPPA MHETRE</t>
  </si>
  <si>
    <t>LAYAPPA MHETRE</t>
  </si>
  <si>
    <t>XXXX XXXX 4517</t>
  </si>
  <si>
    <t>PUPUN03049230000016474</t>
  </si>
  <si>
    <t>Mr. ARUN KUMAR KALINDI</t>
  </si>
  <si>
    <t>LATE BANU KALINDI</t>
  </si>
  <si>
    <t>XXXX XXXX 2942</t>
  </si>
  <si>
    <t>XXJPK049XX</t>
  </si>
  <si>
    <t>45391011000XXXX,IFSC:BKID0004539</t>
  </si>
  <si>
    <t>PUPUN03049230000016478</t>
  </si>
  <si>
    <t>Mr. RAJKUMAR YALLAPPA MAHASHNK</t>
  </si>
  <si>
    <t>YALAPPA VITTHAL MAHASHNK</t>
  </si>
  <si>
    <t>XXXX XXXX 6127</t>
  </si>
  <si>
    <t>PUPUN03049230000016477</t>
  </si>
  <si>
    <t>Mr. SAINATH SURESH CHANGALE</t>
  </si>
  <si>
    <t>SURESH CHANGALE</t>
  </si>
  <si>
    <t>XXXX XXXX 7033</t>
  </si>
  <si>
    <t>XXHPC556XX</t>
  </si>
  <si>
    <t>PUPUN03049230000016472</t>
  </si>
  <si>
    <t>SHRIPATI</t>
  </si>
  <si>
    <t>XXXX XXXX 8707</t>
  </si>
  <si>
    <t>PUPUN03049230000016473</t>
  </si>
  <si>
    <t>Mr. TANVIR GULAB MULLA</t>
  </si>
  <si>
    <t>GULAB</t>
  </si>
  <si>
    <t>XXXX XXXX 4897</t>
  </si>
  <si>
    <t>PUPUN03049230000016471</t>
  </si>
  <si>
    <t>Mr. SAMADHAN RAMCHANDRA ASABE</t>
  </si>
  <si>
    <t>XXXX XXXX 9610</t>
  </si>
  <si>
    <t>6024789XXXX,IFSC:MAHB0001914</t>
  </si>
  <si>
    <t>PUPUN03049230000016470</t>
  </si>
  <si>
    <t>Mr. SARVDEV PRASAD</t>
  </si>
  <si>
    <t>MAHENDRA NATH RAM</t>
  </si>
  <si>
    <t>XXXX XXXX 4251</t>
  </si>
  <si>
    <t>PUPUN03049230000016469</t>
  </si>
  <si>
    <t>Mr. ANURAG KUMAR DHUSIA</t>
  </si>
  <si>
    <t>HARISHANKAR PRASAD</t>
  </si>
  <si>
    <t>XXXX XXXX 8205</t>
  </si>
  <si>
    <t>PUPUN03049230000016468</t>
  </si>
  <si>
    <t>Mr. DILIP KUMAR</t>
  </si>
  <si>
    <t>RADHARAM</t>
  </si>
  <si>
    <t>XXXX XXXX 6338</t>
  </si>
  <si>
    <t>PUPUN03049230000016523</t>
  </si>
  <si>
    <t>Mr. KULDEEP PATEL</t>
  </si>
  <si>
    <t>AJAY</t>
  </si>
  <si>
    <t>XXXX XXXX 4758</t>
  </si>
  <si>
    <t>XXWPP865XX</t>
  </si>
  <si>
    <t>92401001466XXXX,IFSC:UTIB0001435</t>
  </si>
  <si>
    <t>HEMRAJ</t>
  </si>
  <si>
    <t>PUPUN03049230000016518</t>
  </si>
  <si>
    <t>Mr. PRADIP KUMAR</t>
  </si>
  <si>
    <t>RAMASHANKAR SHARMA</t>
  </si>
  <si>
    <t>pk12121122@gmail.com</t>
  </si>
  <si>
    <t>XXXX XXXX 6228</t>
  </si>
  <si>
    <t>XXPPP477XX</t>
  </si>
  <si>
    <t>924600010002XXXX,IFSC:PUNB0924600</t>
  </si>
  <si>
    <t>PUPUN03049230000016435</t>
  </si>
  <si>
    <t>Mr. WAGHMARE CHANDRSHEKHAR</t>
  </si>
  <si>
    <t>XXXX XXXX 5244</t>
  </si>
  <si>
    <t>51080101100XXXX,IFSC:VIJB0005108</t>
  </si>
  <si>
    <t>PUPUN03049230000016457</t>
  </si>
  <si>
    <t>Mr. PRADEEP RAMCHANDRA KENGAR</t>
  </si>
  <si>
    <t>RAMCHANDRA KENGAR</t>
  </si>
  <si>
    <t>XXXX XXXX 3507</t>
  </si>
  <si>
    <t>PUPUN03049230000016437</t>
  </si>
  <si>
    <t>Mr. SOMNATH CHANDRASHEKHAR DINDORE</t>
  </si>
  <si>
    <t>CHANDRASHEKHAR DINDORE</t>
  </si>
  <si>
    <t>XXXX XXXX 4516</t>
  </si>
  <si>
    <t>PUPUN03049230000016438</t>
  </si>
  <si>
    <t>Mr. BABURAO KALLAPPA KORSEGAV</t>
  </si>
  <si>
    <t>KALLAPPA KORSEGAV</t>
  </si>
  <si>
    <t>XXXX XXXX 4287</t>
  </si>
  <si>
    <t>PUPUN03049230000016439</t>
  </si>
  <si>
    <t>Mr. SHIVANAND SIDDHARAM SALUTAGI</t>
  </si>
  <si>
    <t>salutagi7s@gmail.com</t>
  </si>
  <si>
    <t>XXXX XXXX 3776</t>
  </si>
  <si>
    <t>XXBPS532XX</t>
  </si>
  <si>
    <t>3273649XXXX,IFSC:SBIN0012484</t>
  </si>
  <si>
    <t>PUPUN03049230000016440</t>
  </si>
  <si>
    <t>Mr. SHIVKUMAR HANAMANT TUKAMALI</t>
  </si>
  <si>
    <t>HANAMANT</t>
  </si>
  <si>
    <t>XXXX XXXX 3197</t>
  </si>
  <si>
    <t>PUPUN03049230000016442</t>
  </si>
  <si>
    <t>Mr. BALAJI SHRIPATI PATIL</t>
  </si>
  <si>
    <t>SHRIPATI PATIL</t>
  </si>
  <si>
    <t>XXXX XXXX 3791</t>
  </si>
  <si>
    <t>PUPUN03049230000016443</t>
  </si>
  <si>
    <t>Mr. SUBHASH RAM WAGHAMARE</t>
  </si>
  <si>
    <t>RAM</t>
  </si>
  <si>
    <t>XXXX XXXX 8160</t>
  </si>
  <si>
    <t>PUPUN03049230000016444</t>
  </si>
  <si>
    <t>Mr. DINESH ANAND KANDIKATALA</t>
  </si>
  <si>
    <t>ANAND KANDIKATALA</t>
  </si>
  <si>
    <t>dineshkandikatala071@gmail.com</t>
  </si>
  <si>
    <t>XXXX XXXX 0686</t>
  </si>
  <si>
    <t>XXSPK990XX</t>
  </si>
  <si>
    <t>3126023XXXX,IFSC:SBIN0003145</t>
  </si>
  <si>
    <t>PUPUN03049230000016445</t>
  </si>
  <si>
    <t>Mr. JAVED AJMODDIN NADAF</t>
  </si>
  <si>
    <t>AJMODDIN NADAF</t>
  </si>
  <si>
    <t>XXXX XXXX 0118</t>
  </si>
  <si>
    <t>PUPUN03049230000016446</t>
  </si>
  <si>
    <t>Mr. SUNIL SAYABANNA BANASODE</t>
  </si>
  <si>
    <t>SAYABANNA</t>
  </si>
  <si>
    <t>XXXX XXXX 2871</t>
  </si>
  <si>
    <t>PUPUN03049230000016436</t>
  </si>
  <si>
    <t>Mr. RUTIK SATISH NIKAMBE</t>
  </si>
  <si>
    <t>SATISH</t>
  </si>
  <si>
    <t>XXXX XXXX 5811</t>
  </si>
  <si>
    <t>92401002454XXXX,IFSC:UTIB0001723</t>
  </si>
  <si>
    <t>PUPUN03049230000016456</t>
  </si>
  <si>
    <t>Mr. RANGNATH DETHE</t>
  </si>
  <si>
    <t>XXXX XXXX 4932</t>
  </si>
  <si>
    <t>PUPUN03049230000016455</t>
  </si>
  <si>
    <t>XXXX XXXX 6436</t>
  </si>
  <si>
    <t>XXXPM965XX</t>
  </si>
  <si>
    <t>30901940XXXX,IFSC:RATN0000060</t>
  </si>
  <si>
    <t>PUPUN03049230000016454</t>
  </si>
  <si>
    <t>Mr. GURURAJ HIREMATH</t>
  </si>
  <si>
    <t>RAJSHEKHAR</t>
  </si>
  <si>
    <t>XXXX XXXX 9499</t>
  </si>
  <si>
    <t>PUPUN03049230000016453</t>
  </si>
  <si>
    <t>Mr. JANARDAN DATTATRAY GADEKAR</t>
  </si>
  <si>
    <t>XXXX XXXX 2049</t>
  </si>
  <si>
    <t>PUPUN03049230000016452</t>
  </si>
  <si>
    <t>Mr. NAGESH GAIKWAD</t>
  </si>
  <si>
    <t>XXXX XXXX 7185</t>
  </si>
  <si>
    <t>PUPUN03049230000016450</t>
  </si>
  <si>
    <t>Mr. NITIN ANIL DUDHALE</t>
  </si>
  <si>
    <t>ANIL</t>
  </si>
  <si>
    <t>XXXX XXXX 3041</t>
  </si>
  <si>
    <t>PUPUN03049230000016449</t>
  </si>
  <si>
    <t>Mr. RHUTIK KAILAS GAIKWAD</t>
  </si>
  <si>
    <t>KAILAS GAIKWAD</t>
  </si>
  <si>
    <t>rutikga123@gmail.com</t>
  </si>
  <si>
    <t>XXXX XXXX 7054</t>
  </si>
  <si>
    <t>XXKPG193XX</t>
  </si>
  <si>
    <t>PUPUN03049230000016448</t>
  </si>
  <si>
    <t>VASANT SALGAR</t>
  </si>
  <si>
    <t>XXXX XXXX 4430</t>
  </si>
  <si>
    <t>PUPUN03049230000016430</t>
  </si>
  <si>
    <t>Mr. MRUNAL UMASHANKAR KANAGI</t>
  </si>
  <si>
    <t>UMASHANKAR</t>
  </si>
  <si>
    <t>XXLPK316XX</t>
  </si>
  <si>
    <t>PUPUN03049230000016434</t>
  </si>
  <si>
    <t>Mr. DIPAK SHIVAJI CHAVAN</t>
  </si>
  <si>
    <t>SHIVAJI CHAVAN</t>
  </si>
  <si>
    <t>XXXX XXXX 3306</t>
  </si>
  <si>
    <t>XXQPC175XX</t>
  </si>
  <si>
    <t>PUPUN03049230000016431</t>
  </si>
  <si>
    <t>Mr. PRABHULING SHRISHAIL HALTOT</t>
  </si>
  <si>
    <t>XXXX XXXX 3794</t>
  </si>
  <si>
    <t>PUPUN03049230000016432</t>
  </si>
  <si>
    <t>Mr. ALADI NITIN MALLINATH</t>
  </si>
  <si>
    <t>XXXX XXXX 7156</t>
  </si>
  <si>
    <t>PUPUN03049230000016447</t>
  </si>
  <si>
    <t>Mr. SIDDHARAM BASAVESHWAR JANGAM</t>
  </si>
  <si>
    <t>BASAVESHWAR JANGAM</t>
  </si>
  <si>
    <t>XXXX XXXX 8446</t>
  </si>
  <si>
    <t>PUPUN03049230000016424</t>
  </si>
  <si>
    <t>Mr. AVINASH KUMAR BHUMIYAR</t>
  </si>
  <si>
    <t>SHRI DULAR SINGH BHUMIYAR</t>
  </si>
  <si>
    <t>XXXX XXXX 6848</t>
  </si>
  <si>
    <t>32220201001XXXX,IFSC:UBIN0532223</t>
  </si>
  <si>
    <t>PUPUN03049230000016426</t>
  </si>
  <si>
    <t>Mr. PRATHMESH SHRISHAIL RODAGE</t>
  </si>
  <si>
    <t>SHRISHAIL RODAGE</t>
  </si>
  <si>
    <t>PUPUN03049230000016433</t>
  </si>
  <si>
    <t>XXXX XXXX 2854</t>
  </si>
  <si>
    <t>PUPUN03049230000016429</t>
  </si>
  <si>
    <t>Mr. SAGGAL GOVIND DASHARATH</t>
  </si>
  <si>
    <t>XXXX XXXX 3936</t>
  </si>
  <si>
    <t>PUPUN03049230000016428</t>
  </si>
  <si>
    <t>MUTYEPPA</t>
  </si>
  <si>
    <t>XXXX XXXX 9639</t>
  </si>
  <si>
    <t>PUPUN03049230000016427</t>
  </si>
  <si>
    <t>Mr. SANKET SANJAY MHETRE</t>
  </si>
  <si>
    <t>SANJAY MHETRE</t>
  </si>
  <si>
    <t>XXWPM644XX</t>
  </si>
  <si>
    <t>6034366XXXX,IFSC:MAHB0001675</t>
  </si>
  <si>
    <t>PUPUN03049230000016423</t>
  </si>
  <si>
    <t>Mr. DEVENDRA KACHHI</t>
  </si>
  <si>
    <t>XXXX XXXX 9582</t>
  </si>
  <si>
    <t>XXIPK530XX</t>
  </si>
  <si>
    <t>2029695XXXX,IFSC:FINO0009001</t>
  </si>
  <si>
    <t>PUPUN03049230000016420</t>
  </si>
  <si>
    <t>Mr. DARSHAN ANIL MADKAR</t>
  </si>
  <si>
    <t>ANIL MADKAR</t>
  </si>
  <si>
    <t>XXXX XXXX 0909</t>
  </si>
  <si>
    <t>PUPUN03049230000016421</t>
  </si>
  <si>
    <t>Mr. ROHAN DATTATRAY KSHIRSAGAR</t>
  </si>
  <si>
    <t>DATTATRAY KSHIRSAGAR</t>
  </si>
  <si>
    <t>XXXX XXXX 1240</t>
  </si>
  <si>
    <t>XXGPK942XX</t>
  </si>
  <si>
    <t>PUPUN03049230000016422</t>
  </si>
  <si>
    <t>Mr. RAJ GURUDEV BANDGAR</t>
  </si>
  <si>
    <t>GURUDEV BANDGAR</t>
  </si>
  <si>
    <t>XXXX XXXX 1524</t>
  </si>
  <si>
    <t>PUPUN03049230000016408</t>
  </si>
  <si>
    <t>Mr. RUSHIKESH ASABE</t>
  </si>
  <si>
    <t>TANAJI</t>
  </si>
  <si>
    <t>XXXX XXXX 1981</t>
  </si>
  <si>
    <t>PUPUN03049230000016410</t>
  </si>
  <si>
    <t>Mr. MALLIKARJUN GURUPADAYYA SWAMI</t>
  </si>
  <si>
    <t>GURUPADAYYA SWAMI</t>
  </si>
  <si>
    <t>XXXX XXXX 7532</t>
  </si>
  <si>
    <t>XXDPS206XX</t>
  </si>
  <si>
    <t>041010400015XXXX,IFSC:IBKL0000410</t>
  </si>
  <si>
    <t>PUPUN03049230000016412</t>
  </si>
  <si>
    <t>Mr. SURAJ SHIVSHANKAR BENNURE</t>
  </si>
  <si>
    <t>SHIVSHANKAR BENNURE</t>
  </si>
  <si>
    <t>XXXX XXXX 4625</t>
  </si>
  <si>
    <t>PUPUN03049230000016413</t>
  </si>
  <si>
    <t>Mr. ANIKET DESHPANDE</t>
  </si>
  <si>
    <t>VIJAY GOVINDRAO DESHPANDE</t>
  </si>
  <si>
    <t>PUPUN03049230000016414</t>
  </si>
  <si>
    <t>Mr. SANTOSHKUMAR SUBHASH GURAV</t>
  </si>
  <si>
    <t>SUBHASH GURAV</t>
  </si>
  <si>
    <t>XXXX XXXX 0708</t>
  </si>
  <si>
    <t>XXTPG816XX</t>
  </si>
  <si>
    <t>6044504XXXX,IFSC:MAHB0000265</t>
  </si>
  <si>
    <t>PUPUN03049230000016407</t>
  </si>
  <si>
    <t>Mr. ANAND BALU CHAVAN</t>
  </si>
  <si>
    <t>BALU CHAVAN</t>
  </si>
  <si>
    <t>XXXX XXXX 0662</t>
  </si>
  <si>
    <t>PUPUN03049230000016406</t>
  </si>
  <si>
    <t>Mr. MANOJ PATEL</t>
  </si>
  <si>
    <t>PURAN LAL</t>
  </si>
  <si>
    <t>XXXX XXXX 5883</t>
  </si>
  <si>
    <t>PUPUN03049230000016405</t>
  </si>
  <si>
    <t>Mr. PRAJWAL DHARMA RATHOD</t>
  </si>
  <si>
    <t>DHARMA RATHOD</t>
  </si>
  <si>
    <t>XXXX XXXX 9126</t>
  </si>
  <si>
    <t>PUPUN03049230000016404</t>
  </si>
  <si>
    <t>Mr. DHANESH JADHAV</t>
  </si>
  <si>
    <t>TULSHIDAS</t>
  </si>
  <si>
    <t>XXXX XXXX 1209</t>
  </si>
  <si>
    <t>PUPUN03049230000016403</t>
  </si>
  <si>
    <t>PUPUN03049230000016402</t>
  </si>
  <si>
    <t>Mr. PRAVIN BHIMASHANKAR CHIVADSHETTI</t>
  </si>
  <si>
    <t>BHIMASHANKAR CHIVADSHETTIL</t>
  </si>
  <si>
    <t>XXXX XXXX 7063</t>
  </si>
  <si>
    <t>PUPUN03049230000016401</t>
  </si>
  <si>
    <t>Mr. AJINKYA GOSAVI</t>
  </si>
  <si>
    <t>DIPAK</t>
  </si>
  <si>
    <t>XXXX XXXX 0857</t>
  </si>
  <si>
    <t>PUPUN03049230000016400</t>
  </si>
  <si>
    <t>Mr. RAJKUMAR SURYAKANT ARADHYE</t>
  </si>
  <si>
    <t>XXXX XXXX 7296</t>
  </si>
  <si>
    <t>PUPUN03049230000016399</t>
  </si>
  <si>
    <t>Mr. SOMNATH PRAKASH SWAMI</t>
  </si>
  <si>
    <t>XXXX XXXX 2097</t>
  </si>
  <si>
    <t>PUPUN03049230000016397</t>
  </si>
  <si>
    <t>Mr. YOGINATH PRAKASH ACHALERE</t>
  </si>
  <si>
    <t>XXXX XXXX 6584</t>
  </si>
  <si>
    <t>PUPUN03049230000016396</t>
  </si>
  <si>
    <t>Mr. PRITISHKUMAR SHRISHAIL SWAMI</t>
  </si>
  <si>
    <t>XXXX XXXX 7873</t>
  </si>
  <si>
    <t>PUPUN03049230000016395</t>
  </si>
  <si>
    <t>Mr. ANIKET KUNDLIK GOSAVI</t>
  </si>
  <si>
    <t>KUNDALIK</t>
  </si>
  <si>
    <t>XXXX XXXX 7024</t>
  </si>
  <si>
    <t>XXXX XXXX 5460</t>
  </si>
  <si>
    <t>PUPUN03049230000016392</t>
  </si>
  <si>
    <t>IBRAHIM</t>
  </si>
  <si>
    <t>PUPUN03049230000016391</t>
  </si>
  <si>
    <t>Mr. SHABBIR PAIGAMBAR SHAIKH</t>
  </si>
  <si>
    <t>PAIGAMBAR</t>
  </si>
  <si>
    <t>XXXX XXXX 2394</t>
  </si>
  <si>
    <t>PUPUN03049230000016409</t>
  </si>
  <si>
    <t>Mr. PREMSINGH PATEL</t>
  </si>
  <si>
    <t>XXXX XXXX 2516</t>
  </si>
  <si>
    <t>XXUPP931XX</t>
  </si>
  <si>
    <t>0466010001XXXX,IFSC:BARB0GANNAG</t>
  </si>
  <si>
    <t>PUPUN03049230000016394</t>
  </si>
  <si>
    <t>Mr. GANESH JETTEPPA SHIRANAL</t>
  </si>
  <si>
    <t>JETTEPPA SHIRNAL</t>
  </si>
  <si>
    <t>XXXX XXXX 9596</t>
  </si>
  <si>
    <t>PUPUN03049230000016460</t>
  </si>
  <si>
    <t>Mr. SWPNIL HARIBHAU PAREKAR</t>
  </si>
  <si>
    <t>HARIBHAU</t>
  </si>
  <si>
    <t>XXXX XXXX 9567</t>
  </si>
  <si>
    <t>XXJPP488XX</t>
  </si>
  <si>
    <t>PUPUN03049230000016458</t>
  </si>
  <si>
    <t>Mr. RAJESAB NADAF</t>
  </si>
  <si>
    <t>SAMEER NADAF</t>
  </si>
  <si>
    <t>XXXX XXXX 1831</t>
  </si>
  <si>
    <t>XXXX XXXX 9354</t>
  </si>
  <si>
    <t>PUPUN03049230000016459</t>
  </si>
  <si>
    <t>Mr. KUNAL DHAIRYASHIL DHAVALE</t>
  </si>
  <si>
    <t>DHAIRYASHIL VITTHAL DHAVALE</t>
  </si>
  <si>
    <t>XXXX XXXX 0426</t>
  </si>
  <si>
    <t>PUPUN03049230000016390</t>
  </si>
  <si>
    <t>Mr. DHARMANNA SIDDHARAM ARJUN</t>
  </si>
  <si>
    <t>SIDDHARAM ARJUN</t>
  </si>
  <si>
    <t>XXXX XXXX 5040</t>
  </si>
  <si>
    <t>PUPUN03049230000016382</t>
  </si>
  <si>
    <t>Mr. MAHENDRA KUMAR</t>
  </si>
  <si>
    <t>XXXX XXXX 5925</t>
  </si>
  <si>
    <t>PUPUN03049230000016383</t>
  </si>
  <si>
    <t>HANSH RAJ</t>
  </si>
  <si>
    <t>PUPUN03049230000016384</t>
  </si>
  <si>
    <t>Mr. MUKESH KUMAR</t>
  </si>
  <si>
    <t>RAM BHULAWAN</t>
  </si>
  <si>
    <t>mverma80320@gmail.com</t>
  </si>
  <si>
    <t>XXXX XXXX 1707</t>
  </si>
  <si>
    <t>999250501554XXXX,IFSC:KARB0000642</t>
  </si>
  <si>
    <t>PUPUN03049230000016385</t>
  </si>
  <si>
    <t>Mr. PRATHMESH FAKIR KASABE</t>
  </si>
  <si>
    <t>FAKIR KASABE</t>
  </si>
  <si>
    <t>XXXX XXXX 0952</t>
  </si>
  <si>
    <t>PUPUN03049230000016377</t>
  </si>
  <si>
    <t>Mr. FAKIR MACHINDRA KASABE</t>
  </si>
  <si>
    <t>MACHINDRA KASABE</t>
  </si>
  <si>
    <t>XXXX XXXX 2296</t>
  </si>
  <si>
    <t>PUPUN03049230000016378</t>
  </si>
  <si>
    <t>Mr. SHUBHAM</t>
  </si>
  <si>
    <t>GAYARAM</t>
  </si>
  <si>
    <t>XXXX XXXX 6699</t>
  </si>
  <si>
    <t>PUPUN03049230000016379</t>
  </si>
  <si>
    <t>Mr. KASABE SUNIL MACHHINDRA</t>
  </si>
  <si>
    <t>SUNIL KASABE</t>
  </si>
  <si>
    <t>XXXX XXXX 8045</t>
  </si>
  <si>
    <t>NANDLAL</t>
  </si>
  <si>
    <t>XXXX XXXX 9067</t>
  </si>
  <si>
    <t>PUPUN03049230000016381</t>
  </si>
  <si>
    <t>Mr. PRADEEP KUMAR PATEL</t>
  </si>
  <si>
    <t>XXXX XXXX 9854</t>
  </si>
  <si>
    <t>PUPUN03049230000016386</t>
  </si>
  <si>
    <t>Mr. RAJANIKANT BHALAVI</t>
  </si>
  <si>
    <t>PREMLAL</t>
  </si>
  <si>
    <t>XXXX XXXX 3556</t>
  </si>
  <si>
    <t>PUPUN03049230000016387</t>
  </si>
  <si>
    <t>Mr. MAHESH MAHADEV BIRAJDAR</t>
  </si>
  <si>
    <t>MAHADEV BIRAJDAR</t>
  </si>
  <si>
    <t>XXXX XXXX 1786</t>
  </si>
  <si>
    <t>PUPUN03049230000016388</t>
  </si>
  <si>
    <t>Mr. GURUPRASAD NAGNATH KOLI</t>
  </si>
  <si>
    <t>NAGAPPA</t>
  </si>
  <si>
    <t>XXXX XXXX 1121</t>
  </si>
  <si>
    <t>07381051000XXXX,IFSC:BKID0000738</t>
  </si>
  <si>
    <t>PUPUN03049230000016389</t>
  </si>
  <si>
    <t>Mr. NAGRAJSING RAJPUT</t>
  </si>
  <si>
    <t>RANJITSINGH</t>
  </si>
  <si>
    <t>XXXX XXXX 0654</t>
  </si>
  <si>
    <t>2282011003XXXX,IFSC:UCBA0002282</t>
  </si>
  <si>
    <t>PUPUN03049230000016416</t>
  </si>
  <si>
    <t>Mr. GOPAL YADAV</t>
  </si>
  <si>
    <t>TULSI DAS</t>
  </si>
  <si>
    <t>XXXX XXXX 9306</t>
  </si>
  <si>
    <t>PUPUN03049230000016369</t>
  </si>
  <si>
    <t>Mr. SHASHIKANT MALEWADI</t>
  </si>
  <si>
    <t>XXXX XXXX 7919</t>
  </si>
  <si>
    <t>PUPUN03049230000016461</t>
  </si>
  <si>
    <t>Mr. DINESH RAJENDRA PAWAR</t>
  </si>
  <si>
    <t>RAJENDRA</t>
  </si>
  <si>
    <t>XXXX XXXX 8542</t>
  </si>
  <si>
    <t>XXCPP121XX</t>
  </si>
  <si>
    <t>PUPUN03049230000016373</t>
  </si>
  <si>
    <t>Mr. M ISAK SHAHAPURE</t>
  </si>
  <si>
    <t>XXXX XXXX 3885</t>
  </si>
  <si>
    <t>Mr. RAJENDRA PRASAD</t>
  </si>
  <si>
    <t>PUPUN03049230000016475</t>
  </si>
  <si>
    <t>Mr. RAJESH BARNAWAL</t>
  </si>
  <si>
    <t>XXXX XXXX 8630</t>
  </si>
  <si>
    <t>XXKPB937XX</t>
  </si>
  <si>
    <t>2026225XXXX,IFSC:FINO0009002</t>
  </si>
  <si>
    <t>PUPUN03049230000016467</t>
  </si>
  <si>
    <t>Mr. SANJAY CHAUPAL</t>
  </si>
  <si>
    <t>AMOD CHAUPAL</t>
  </si>
  <si>
    <t>PUPUN03049230000016462</t>
  </si>
  <si>
    <t>XXXX XXXX 2419</t>
  </si>
  <si>
    <t>PUPUN03049230000016358</t>
  </si>
  <si>
    <t>Mr. BHARATRAJ</t>
  </si>
  <si>
    <t>BADRILAL</t>
  </si>
  <si>
    <t>XXXX XXXX 9557</t>
  </si>
  <si>
    <t>PUPUN03049230000016367</t>
  </si>
  <si>
    <t>Mr. ANKIT KACHHI</t>
  </si>
  <si>
    <t>RAJKUMAR KACHHI</t>
  </si>
  <si>
    <t>XXXX XXXX 7615</t>
  </si>
  <si>
    <t>Mr. TIKARAM</t>
  </si>
  <si>
    <t>SITARAM</t>
  </si>
  <si>
    <t>XXXX XXXX 6519</t>
  </si>
  <si>
    <t>PUPUN03049230000016353</t>
  </si>
  <si>
    <t>SADIK</t>
  </si>
  <si>
    <t>XXXX XXXX 7056</t>
  </si>
  <si>
    <t>XXTPS620XX</t>
  </si>
  <si>
    <t>6022571XXXX,IFSC:MAHB0001127</t>
  </si>
  <si>
    <t>PUPUN03049230000016355</t>
  </si>
  <si>
    <t>Mr. SURENDRA RAIKWAR</t>
  </si>
  <si>
    <t>LAKHAN</t>
  </si>
  <si>
    <t>XXXX XXXX 7052</t>
  </si>
  <si>
    <t>PUPUN03049230000016352</t>
  </si>
  <si>
    <t>XXXX XXXX 9531</t>
  </si>
  <si>
    <t>XXDPP620XX</t>
  </si>
  <si>
    <t>4090033XXXX,IFSC:SBIN0017529</t>
  </si>
  <si>
    <t>PUPUN03049230000016351</t>
  </si>
  <si>
    <t>Mr. SHIVANSH RAIKWAR</t>
  </si>
  <si>
    <t>SUNIL SABULAL</t>
  </si>
  <si>
    <t>XXXX XXXX 2133</t>
  </si>
  <si>
    <t>PUPUN03049230000016349</t>
  </si>
  <si>
    <t>Mr. ARYAN SINGH</t>
  </si>
  <si>
    <t>BRIJESH SINGH THAKUR</t>
  </si>
  <si>
    <t>XXXX XXXX 0173</t>
  </si>
  <si>
    <t>4186506XXXX,IFSC:SBIN0010834</t>
  </si>
  <si>
    <t>PUPUN03049230000016350</t>
  </si>
  <si>
    <t>Mr. DHARMENDRA KUMAR PATEL</t>
  </si>
  <si>
    <t>JAY PRAKASH PATEL</t>
  </si>
  <si>
    <t>XXXX XXXX 4000</t>
  </si>
  <si>
    <t>PUPUN03049230000016347</t>
  </si>
  <si>
    <t>Mr. MAHENDRA SINGH</t>
  </si>
  <si>
    <t>GAYA DEEN SINGH</t>
  </si>
  <si>
    <t>XXXX XXXX 6976</t>
  </si>
  <si>
    <t>4104549XXXX,IFSC:SBIN0001878</t>
  </si>
  <si>
    <t>PUPUN03049230000016356</t>
  </si>
  <si>
    <t>Mr. PURAN VISHWAKARMA</t>
  </si>
  <si>
    <t>DURAGPRASAD</t>
  </si>
  <si>
    <t>XXXX XXXX 0924</t>
  </si>
  <si>
    <t>PUPUN03049230000016346</t>
  </si>
  <si>
    <t>RAJENDRA PRASAD</t>
  </si>
  <si>
    <t>XXXX XXXX 9388</t>
  </si>
  <si>
    <t>XXMPA117XX</t>
  </si>
  <si>
    <t>2034870XXXX,IFSC:FINO0009001</t>
  </si>
  <si>
    <t>PUPUN03049230000016417</t>
  </si>
  <si>
    <t>Mr. PARAM PATEL</t>
  </si>
  <si>
    <t>RAMESH PATEL</t>
  </si>
  <si>
    <t>XXXX XXXX 8487</t>
  </si>
  <si>
    <t>XXUPP157XX</t>
  </si>
  <si>
    <t>PUPUN03049230000016419</t>
  </si>
  <si>
    <t>Mr. SACHIN KUSHWAHA</t>
  </si>
  <si>
    <t>RAMBAHADUR</t>
  </si>
  <si>
    <t>XXXX XXXX 2276</t>
  </si>
  <si>
    <t>PUPUN03049230000016418</t>
  </si>
  <si>
    <t>Mr. MUKESH RAMCHANDRA RAWOOL</t>
  </si>
  <si>
    <t>Mukeshrawool401@gmail.com</t>
  </si>
  <si>
    <t>XXXX XXXX 6516</t>
  </si>
  <si>
    <t>XXKPR134XX</t>
  </si>
  <si>
    <t>3597046XXXX,IFSC:SBIN0000476</t>
  </si>
  <si>
    <t>PUPUN03049230000016365</t>
  </si>
  <si>
    <t>Mr. SHAILENDRA KUMAR</t>
  </si>
  <si>
    <t>GORELAL</t>
  </si>
  <si>
    <t>XXXX XXXX 7139</t>
  </si>
  <si>
    <t>PUPUN03049230000016363</t>
  </si>
  <si>
    <t>Mr. ABHISHEK KUMAR</t>
  </si>
  <si>
    <t>RAJESH</t>
  </si>
  <si>
    <t>XXXX XXXX 6345</t>
  </si>
  <si>
    <t>PUPUN03049230000016341</t>
  </si>
  <si>
    <t>ARJUN PATEL</t>
  </si>
  <si>
    <t>XXXX XXXX 4744</t>
  </si>
  <si>
    <t>XXJPP791XX</t>
  </si>
  <si>
    <t>5029904XXXX,IFSC:ALLA0210892</t>
  </si>
  <si>
    <t>PUPUN03049230000016340</t>
  </si>
  <si>
    <t>Mr. MUKUL</t>
  </si>
  <si>
    <t>XXXX XXXX 1466</t>
  </si>
  <si>
    <t>63910100XXXX,IFSC:ICIC0006391</t>
  </si>
  <si>
    <t>PUPUN03049230000016338</t>
  </si>
  <si>
    <t>Mr. RAJU PATEL</t>
  </si>
  <si>
    <t>GHANSHYAM</t>
  </si>
  <si>
    <t>XXXX XXXX 8498</t>
  </si>
  <si>
    <t>XXTPP102XX</t>
  </si>
  <si>
    <t>5142810000XXXX,IFSC:BARB0CHARIA</t>
  </si>
  <si>
    <t>PUPUN03049230000016337</t>
  </si>
  <si>
    <t>Mr. UMESH SURESH BABALAD</t>
  </si>
  <si>
    <t>XXXX XXXX 3927</t>
  </si>
  <si>
    <t>XXEPB888XX</t>
  </si>
  <si>
    <t>07521011000XXXX,IFSC:BKID0000752</t>
  </si>
  <si>
    <t>PUPUN03049230000016370</t>
  </si>
  <si>
    <t>Mr. KULDIP SHRIKRUSHN SATARKAR</t>
  </si>
  <si>
    <t>SHRIKRUSHNA</t>
  </si>
  <si>
    <t>XXXX XXXX 3143</t>
  </si>
  <si>
    <t>XXVPS991XX</t>
  </si>
  <si>
    <t>06271011000XXXX,IFSC:BKID0000627</t>
  </si>
  <si>
    <t>PUPUN03049230000016364</t>
  </si>
  <si>
    <t>Mr. ASHISH KAILASH MESHRAM</t>
  </si>
  <si>
    <t>XXXX XXXX 2887</t>
  </si>
  <si>
    <t>PUPUN03049230000016368</t>
  </si>
  <si>
    <t>Mr. AKSHAY RAJENDRA VIRGHAT</t>
  </si>
  <si>
    <t>XXXX XXXX 8032</t>
  </si>
  <si>
    <t>XXEPV909XX</t>
  </si>
  <si>
    <t>1008109XXXX,IFSC:IDFB0041353</t>
  </si>
  <si>
    <t>PUPUN03049230000016362</t>
  </si>
  <si>
    <t>Mr. SANTOSH HUCHCHAPPA GAIKWAD</t>
  </si>
  <si>
    <t>HUCHCHAPPA GAIKWAD</t>
  </si>
  <si>
    <t>XXXX XXXX 7605</t>
  </si>
  <si>
    <t>PUPUN03049230000016375</t>
  </si>
  <si>
    <t>Mr. RAVI RANJAN KUMAR</t>
  </si>
  <si>
    <t>DASHRATH SINGH</t>
  </si>
  <si>
    <t>XXXX XXXX 2352</t>
  </si>
  <si>
    <t>XXKPK174XX</t>
  </si>
  <si>
    <t>370752XXXX,IFSC:CBIN0284349</t>
  </si>
  <si>
    <t>PUPUN03049230000016371</t>
  </si>
  <si>
    <t>Mr. SHAM RAMESH WAGHMARE</t>
  </si>
  <si>
    <t>XXXX XXXX 6073</t>
  </si>
  <si>
    <t>PUPUN03049230000016366</t>
  </si>
  <si>
    <t>Mr. GOPAL VISHVAKARMA</t>
  </si>
  <si>
    <t>HARIVANSH VISHVAKARMA</t>
  </si>
  <si>
    <t>XXXX XXXX 9043</t>
  </si>
  <si>
    <t>XXYPV607XX</t>
  </si>
  <si>
    <t>30902330XXXX,IFSC:RATN0000052</t>
  </si>
  <si>
    <t>PUPUN03049230000016361</t>
  </si>
  <si>
    <t>KAMLESH PATEL</t>
  </si>
  <si>
    <t>XXXX XXXX 5450</t>
  </si>
  <si>
    <t>PUPUN03049230000016360</t>
  </si>
  <si>
    <t>Mr. SANDESH VINOD MURAR</t>
  </si>
  <si>
    <t>VINOD</t>
  </si>
  <si>
    <t>XXXX XXXX 0469</t>
  </si>
  <si>
    <t>PUPUN03049230000016354</t>
  </si>
  <si>
    <t>Mr. SANDEEP</t>
  </si>
  <si>
    <t>XXXX XXXX 3236</t>
  </si>
  <si>
    <t>PUPUN03049230000016344</t>
  </si>
  <si>
    <t>Mr. HIRA KUMAR</t>
  </si>
  <si>
    <t>RAMJAY SINGH</t>
  </si>
  <si>
    <t>XXXX XXXX 9053</t>
  </si>
  <si>
    <t>PUPUN03049230000016315</t>
  </si>
  <si>
    <t>Mr. PARSHOTTAM LODHI</t>
  </si>
  <si>
    <t>RERAN</t>
  </si>
  <si>
    <t>XXXX XXXX 3605</t>
  </si>
  <si>
    <t>1022810000XXXX,IFSC:BARB0GULABP</t>
  </si>
  <si>
    <t>PUPUN03049230000016316</t>
  </si>
  <si>
    <t>Mr. LAKHAN MEHRA</t>
  </si>
  <si>
    <t>SIBBU</t>
  </si>
  <si>
    <t>XXXX XXXX 3158</t>
  </si>
  <si>
    <t>PUPUN03049230000016332</t>
  </si>
  <si>
    <t>Mr. HARI RAM</t>
  </si>
  <si>
    <t>KALLU</t>
  </si>
  <si>
    <t>XXXX XXXX 6957</t>
  </si>
  <si>
    <t>XXUPR774XX</t>
  </si>
  <si>
    <t>4293660XXXX,IFSC:SBIN0009874</t>
  </si>
  <si>
    <t>PUPUN03049230000016314</t>
  </si>
  <si>
    <t>Mr. RAM ASARE</t>
  </si>
  <si>
    <t>XXXX XXXX 3186</t>
  </si>
  <si>
    <t>5047499XXXX,IFSC:IDIB000T511</t>
  </si>
  <si>
    <t>PUPUN03049230000016313</t>
  </si>
  <si>
    <t>Mr. ADARSH ARJUN KATE</t>
  </si>
  <si>
    <t>XXXX XXXX 6633</t>
  </si>
  <si>
    <t>PUPUN03049230000016311</t>
  </si>
  <si>
    <t>Mr. KASHINANTH JAYKUMAR KOLI</t>
  </si>
  <si>
    <t>JAYKUMAR</t>
  </si>
  <si>
    <t>XXXX XXXX 0847</t>
  </si>
  <si>
    <t>XXSPK694XX</t>
  </si>
  <si>
    <t>PUPUN03049230000016308</t>
  </si>
  <si>
    <t>MAHAMAD</t>
  </si>
  <si>
    <t>XXXX XXXX 5409</t>
  </si>
  <si>
    <t>PUPUN03049230000016312</t>
  </si>
  <si>
    <t>Mr. KUNAL ANKUSH GAIKWAD</t>
  </si>
  <si>
    <t>ANKUSH GAIKWAD</t>
  </si>
  <si>
    <t>XXXX XXXX 0300</t>
  </si>
  <si>
    <t>PUPUN03049230000016309</t>
  </si>
  <si>
    <t>Mr. SADIK HUSHEN SHAIKH</t>
  </si>
  <si>
    <t>HUSHAN SHAIKH</t>
  </si>
  <si>
    <t>XXXX XXXX 5069</t>
  </si>
  <si>
    <t>PUPUN03049230000016310</t>
  </si>
  <si>
    <t>Mr. KAMBLE YOGESHWAR SIDDESHWAR</t>
  </si>
  <si>
    <t>SIDDHESHWAR</t>
  </si>
  <si>
    <t>XXXX XXXX 4805</t>
  </si>
  <si>
    <t>PUPUN03049230000016342</t>
  </si>
  <si>
    <t>Mr. BASAVRAJ SOMNATH KARKALE</t>
  </si>
  <si>
    <t>SOMNATH KARKALE</t>
  </si>
  <si>
    <t>basavrajkarkale4708@gmail.com</t>
  </si>
  <si>
    <t>XXXX XXXX 6605</t>
  </si>
  <si>
    <t>PUPUN03049230000016307</t>
  </si>
  <si>
    <t>Mr. PUSHPENDR CHADHAR</t>
  </si>
  <si>
    <t>GANPAT CHADHAR</t>
  </si>
  <si>
    <t>XXXX XXXX 2469</t>
  </si>
  <si>
    <t>PUPUN03049230000016305</t>
  </si>
  <si>
    <t>Mr. GOVIND LODHI</t>
  </si>
  <si>
    <t>DURAG SINGH</t>
  </si>
  <si>
    <t>XXXX XXXX 2699</t>
  </si>
  <si>
    <t>XXIPL675XX</t>
  </si>
  <si>
    <t>2032854XXXX,IFSC:FINO0001118</t>
  </si>
  <si>
    <t>PUPUN03049230000016306</t>
  </si>
  <si>
    <t>Mr. NARENDRA PATEL</t>
  </si>
  <si>
    <t>PARSU PATEL</t>
  </si>
  <si>
    <t>XXXX XXXX 3043</t>
  </si>
  <si>
    <t>4122468XXXX,IFSC:SBIN0006138</t>
  </si>
  <si>
    <t>PUPUN03049230000016336</t>
  </si>
  <si>
    <t>Mr. AJIT JAISAWAL</t>
  </si>
  <si>
    <t>SRI RAM JAISAWAL</t>
  </si>
  <si>
    <t>3529788XXXX,IFSC:SBIN0015534</t>
  </si>
  <si>
    <t>PUPUN03049230000016325</t>
  </si>
  <si>
    <t>Mr. SHUBHAM SANTOSH KHILLARE</t>
  </si>
  <si>
    <t>SANTOSH</t>
  </si>
  <si>
    <t>PUPUN03049230000016291</t>
  </si>
  <si>
    <t>Mr. SRIMANTA BHUINYA</t>
  </si>
  <si>
    <t>BANAMALI</t>
  </si>
  <si>
    <t>XXXX XXXX 2582</t>
  </si>
  <si>
    <t>XXCPB513XX</t>
  </si>
  <si>
    <t>2034845XXXX,IFSC:FINO0001157</t>
  </si>
  <si>
    <t>PUPUN03049230000016289</t>
  </si>
  <si>
    <t>Mr. SHANTLING MALLAPPA LOHAR</t>
  </si>
  <si>
    <t>PUPUN03049230000016293</t>
  </si>
  <si>
    <t>KANTAPPA KOSHTI</t>
  </si>
  <si>
    <t>XXXX XXXX 2930</t>
  </si>
  <si>
    <t>XXBPK042XX</t>
  </si>
  <si>
    <t>PUPUN03049230000016294</t>
  </si>
  <si>
    <t>XXXX XXXX 5863</t>
  </si>
  <si>
    <t>XXZPM993XX</t>
  </si>
  <si>
    <t>PUPUN03049230000016292</t>
  </si>
  <si>
    <t>Mr. AKASH GANAPATI MORE</t>
  </si>
  <si>
    <t>GANAPATI</t>
  </si>
  <si>
    <t>PUPUN03049230000016290</t>
  </si>
  <si>
    <t>IRANNA</t>
  </si>
  <si>
    <t>XXXX XXXX 3020</t>
  </si>
  <si>
    <t>PUPUN03049230000016329</t>
  </si>
  <si>
    <t>Mr. AVDUMBAR KESHAV KALBARE</t>
  </si>
  <si>
    <t>XXXX XXXX 1526</t>
  </si>
  <si>
    <t>PUPUN03049230000016288</t>
  </si>
  <si>
    <t>Mr. SANGRAM HONAPPA KOLI</t>
  </si>
  <si>
    <t>HONNAPA KOLI</t>
  </si>
  <si>
    <t>XXXX XXXX 6985</t>
  </si>
  <si>
    <t>PUPUN03049230000016295</t>
  </si>
  <si>
    <t>Mr. SIKANDAR SHAHABUDDIN MULLA</t>
  </si>
  <si>
    <t>SHAHABUDDIN</t>
  </si>
  <si>
    <t>XXXX XXXX 4388</t>
  </si>
  <si>
    <t>PUPUN03049230000016287</t>
  </si>
  <si>
    <t>Mr. SAMARTH DHARMANNA KUSAGAL</t>
  </si>
  <si>
    <t>DHARMANNA KUSAGAL</t>
  </si>
  <si>
    <t>XXXX XXXX 6482</t>
  </si>
  <si>
    <t>PUPUN03049230000016296</t>
  </si>
  <si>
    <t>XXLPR785XX</t>
  </si>
  <si>
    <t>3113809XXXX,IFSC:SBIN0012485</t>
  </si>
  <si>
    <t>PUPUN03049230000016324</t>
  </si>
  <si>
    <t>GAJODHAR</t>
  </si>
  <si>
    <t>XXXX XXXX 0853</t>
  </si>
  <si>
    <t>PUPUN03049230000016321</t>
  </si>
  <si>
    <t>Mr. SHIVAJI LAXMAN KAMBLE</t>
  </si>
  <si>
    <t>044980XXXX,IFSC:KKBK0001774</t>
  </si>
  <si>
    <t>PUPUN03049230000016322</t>
  </si>
  <si>
    <t>Mr. BRIJESH KUMAR</t>
  </si>
  <si>
    <t>NANDALAL RAM</t>
  </si>
  <si>
    <t>XXXX XXXX 6377</t>
  </si>
  <si>
    <t>PUPUN03049230000016334</t>
  </si>
  <si>
    <t>Mr. ANAND PRATAP SINGH</t>
  </si>
  <si>
    <t>RAVINDRA PRATAP SINGH</t>
  </si>
  <si>
    <t>XXXX XXXX 2017</t>
  </si>
  <si>
    <t>3476768XXXX,IFSC:SBIN0011074</t>
  </si>
  <si>
    <t>PUPUN03049230000016335</t>
  </si>
  <si>
    <t>Mr. NILESH CHETAN MHATUKADE</t>
  </si>
  <si>
    <t>CHETAN MHATUKADE</t>
  </si>
  <si>
    <t>nilmhatukade2002@gmail.com</t>
  </si>
  <si>
    <t>XXXX XXXX 0213</t>
  </si>
  <si>
    <t>XXHPM735XX</t>
  </si>
  <si>
    <t>563250010080XXXX,IFSC:KARB0000563</t>
  </si>
  <si>
    <t>PUPUN03049230000016327</t>
  </si>
  <si>
    <t>Mr. PRABHAKAR SINGH</t>
  </si>
  <si>
    <t>VIJAY BAHADUR SINGH</t>
  </si>
  <si>
    <t>XXXX XXXX 0755</t>
  </si>
  <si>
    <t>XXYPS480XX</t>
  </si>
  <si>
    <t>64820201002XXXX,IFSC:UBIN0564826</t>
  </si>
  <si>
    <t>PUPUN03049230000016286</t>
  </si>
  <si>
    <t>Mr. BINOD KUMAR YADAV</t>
  </si>
  <si>
    <t>SHIVGOBIND YADAV</t>
  </si>
  <si>
    <t>XXXX XXXX 3250</t>
  </si>
  <si>
    <t>XXVPY581XX</t>
  </si>
  <si>
    <t>155100170014XXXX,IFSC:PUNB0155100</t>
  </si>
  <si>
    <t>PUPUN03049230000016326</t>
  </si>
  <si>
    <t>Mr. VINODKUMAR</t>
  </si>
  <si>
    <t>MANSARAM</t>
  </si>
  <si>
    <t>XXXX XXXX 7647</t>
  </si>
  <si>
    <t>PUPUN03049230000016273</t>
  </si>
  <si>
    <t>Mr. DEEPAK KUMAR YADAV</t>
  </si>
  <si>
    <t>JAWAHAR YADAV</t>
  </si>
  <si>
    <t>XXXX XXXX 2994</t>
  </si>
  <si>
    <t>XXZPY688XX</t>
  </si>
  <si>
    <t>336210100XXXX,IFSC:CNRB0003362</t>
  </si>
  <si>
    <t>PUPUN03049230000016318</t>
  </si>
  <si>
    <t>Mr. RAJ DHULSING MUSALDA</t>
  </si>
  <si>
    <t>DHULSINGH</t>
  </si>
  <si>
    <t>H17921@adecco.co.in</t>
  </si>
  <si>
    <t>XXXX XXXX 2330</t>
  </si>
  <si>
    <t>061410400020XXXX,IFSC:IBKL0000614</t>
  </si>
  <si>
    <t>PUPUN03049230000016323</t>
  </si>
  <si>
    <t>Mr. KISHOR RAMU DAHIKAR</t>
  </si>
  <si>
    <t>RAMU</t>
  </si>
  <si>
    <t>XXXX XXXX 9383</t>
  </si>
  <si>
    <t>PUPUN03049230000016517</t>
  </si>
  <si>
    <t>Mr. ARYAN GUPTA</t>
  </si>
  <si>
    <t>ANIL GUPTA</t>
  </si>
  <si>
    <t>XXXX XXXX 9687</t>
  </si>
  <si>
    <t>PUPUN03049230000016319</t>
  </si>
  <si>
    <t>Mr. SANDIP KUMAR</t>
  </si>
  <si>
    <t>CHAUTHI</t>
  </si>
  <si>
    <t>PUPUN03049230000016331</t>
  </si>
  <si>
    <t>Mr. TUSHAR DATTA SARKATE</t>
  </si>
  <si>
    <t>DATTA</t>
  </si>
  <si>
    <t>XXXX XXXX 3777</t>
  </si>
  <si>
    <t>PUPUN03049230000016516</t>
  </si>
  <si>
    <t>Mr. SUBAS PATEL</t>
  </si>
  <si>
    <t>BIHARI LAL</t>
  </si>
  <si>
    <t>XXXX XXXX 4274</t>
  </si>
  <si>
    <t>PUPUN03049230000016317</t>
  </si>
  <si>
    <t>Mr. RAMLAL KACHHI PATEL</t>
  </si>
  <si>
    <t>MALHOO</t>
  </si>
  <si>
    <t>XXXX XXXX 6602</t>
  </si>
  <si>
    <t>PUPUN03049230000016272</t>
  </si>
  <si>
    <t>Mr. RAJKUMAR BHIMASHANKAR KTAKDHOND</t>
  </si>
  <si>
    <t>BHIMASHANKAR KTAKDHOND</t>
  </si>
  <si>
    <t>PUPUN03049230000016271</t>
  </si>
  <si>
    <t>AMIN JAMADAR</t>
  </si>
  <si>
    <t>XXXX XXXX 7100</t>
  </si>
  <si>
    <t>PUPUN03049230000016270</t>
  </si>
  <si>
    <t>3966552XXXX,IFSC:SBIN0001656</t>
  </si>
  <si>
    <t>XXXX XXXX 0147</t>
  </si>
  <si>
    <t>PUPUN03049230000016274</t>
  </si>
  <si>
    <t>Mr. GYANCHANDRA SAKET</t>
  </si>
  <si>
    <t>MANI SAKET</t>
  </si>
  <si>
    <t>XXXX XXXX 5848</t>
  </si>
  <si>
    <t>XXZPS176XX</t>
  </si>
  <si>
    <t>2034843XXXX,IFSC:FINO0001157</t>
  </si>
  <si>
    <t>PUPUN03049230000016268</t>
  </si>
  <si>
    <t>Mr. MD UBAID MD KALEEM YADGIR</t>
  </si>
  <si>
    <t>MD KALEEM YADGIR</t>
  </si>
  <si>
    <t>XXXX XXXX 7297</t>
  </si>
  <si>
    <t>XXXX XXXX 8481</t>
  </si>
  <si>
    <t>PUPUN03049230000016279</t>
  </si>
  <si>
    <t>Mr. VINOD BALASAHEB KALE</t>
  </si>
  <si>
    <t>XXXX XXXX 7908</t>
  </si>
  <si>
    <t>PUPUN03049230000016264</t>
  </si>
  <si>
    <t>Mr. ARUN RAIKWAR</t>
  </si>
  <si>
    <t>RAVISHANKAR</t>
  </si>
  <si>
    <t>XXXX XXXX 1540</t>
  </si>
  <si>
    <t>934377XXXX,IFSC:AIRP0000001</t>
  </si>
  <si>
    <t>PUPUN03049230000016265</t>
  </si>
  <si>
    <t>Mr. RAVI SHANKAR RAIKWAR</t>
  </si>
  <si>
    <t>HARIPRASAD</t>
  </si>
  <si>
    <t>XXXX XXXX 5812</t>
  </si>
  <si>
    <t>PUPUN03049230000016266</t>
  </si>
  <si>
    <t>Mr. SAMRAT BALI TUPSAKHRE</t>
  </si>
  <si>
    <t>BALI TUPSAKHRE</t>
  </si>
  <si>
    <t>PUPUN03049230000016267</t>
  </si>
  <si>
    <t>Mr. SOURAV UMAKANT KASTURE</t>
  </si>
  <si>
    <t>UMAKANT KASTURE</t>
  </si>
  <si>
    <t>XXXX XXXX 0832</t>
  </si>
  <si>
    <t>XXUPK724XX</t>
  </si>
  <si>
    <t>4263707XXXX,IFSC:SBIN0000288</t>
  </si>
  <si>
    <t>PUPUN03049230000016263</t>
  </si>
  <si>
    <t>Mr. JIWAN GOND</t>
  </si>
  <si>
    <t>KANDI GOND</t>
  </si>
  <si>
    <t>XXXX XXXX 8943</t>
  </si>
  <si>
    <t>PUPUN03049230000016262</t>
  </si>
  <si>
    <t>Mr. RAMLAL GOND</t>
  </si>
  <si>
    <t>BALJU GOND</t>
  </si>
  <si>
    <t>PUPUN03049230000016300</t>
  </si>
  <si>
    <t>Mr. AMIT UTTAM MAHAMUNI</t>
  </si>
  <si>
    <t>XXXX XXXX 8686</t>
  </si>
  <si>
    <t>PUPUN03049230000016261</t>
  </si>
  <si>
    <t>Mr. MONU</t>
  </si>
  <si>
    <t>KHARUSA</t>
  </si>
  <si>
    <t>XXXX XXXX 1097</t>
  </si>
  <si>
    <t>PUPUN03049230000016260</t>
  </si>
  <si>
    <t>Mr. RAVI VISHWAKARMA</t>
  </si>
  <si>
    <t>RAM CHARAN</t>
  </si>
  <si>
    <t>ravivishwakarma52316@gmail.com</t>
  </si>
  <si>
    <t>XXXX XXXX 5974</t>
  </si>
  <si>
    <t>XXSPV747XX</t>
  </si>
  <si>
    <t>PUPUN03049230000016278</t>
  </si>
  <si>
    <t>Mr. RAMESHWAR PANDHARI KHANZODE</t>
  </si>
  <si>
    <t>PANDHARI</t>
  </si>
  <si>
    <t>XXXX XXXX 0482</t>
  </si>
  <si>
    <t>XXOPK654XX</t>
  </si>
  <si>
    <t>00440157XXXX,IFSC:ICIC0000044</t>
  </si>
  <si>
    <t>PUPUN03049230000016284</t>
  </si>
  <si>
    <t>Mr. VIKASH KUMAR VISHWAKARMA</t>
  </si>
  <si>
    <t>VIRENDRA SHARMA</t>
  </si>
  <si>
    <t>XXXX XXXX 9291</t>
  </si>
  <si>
    <t>PUPUN03049230000016298</t>
  </si>
  <si>
    <t>Mr. PRASHANT PANDIT JAMADAR</t>
  </si>
  <si>
    <t>PRASHANT PANDIT JAMADAR</t>
  </si>
  <si>
    <t>XXXX XXXX 0203</t>
  </si>
  <si>
    <t>XXPPJ950XX</t>
  </si>
  <si>
    <t>3424757XXXX,IFSC:SBIN0003948</t>
  </si>
  <si>
    <t>PUPUN03049230000016299</t>
  </si>
  <si>
    <t>Mr. PRABHAKAR BALASAHEB VADJE</t>
  </si>
  <si>
    <t>XXXX XXXX 2270</t>
  </si>
  <si>
    <t>XXYPV518XX</t>
  </si>
  <si>
    <t>91782291XXXX,IFSC:PYTM0123456</t>
  </si>
  <si>
    <t>PUPUN03049230000016303</t>
  </si>
  <si>
    <t>Mr. DATTA MAHADEV KALAMBE</t>
  </si>
  <si>
    <t>MAHADEV KALAMBE</t>
  </si>
  <si>
    <t>Datakalambe77@gmail.com</t>
  </si>
  <si>
    <t>XXXX XXXX 8866</t>
  </si>
  <si>
    <t>XXSPK833XX</t>
  </si>
  <si>
    <t>5010056931XXXX,IFSC:HDFC0000713</t>
  </si>
  <si>
    <t>PUPUN03049230000016252</t>
  </si>
  <si>
    <t>Mr. PARASRAM VISHWAKARMA</t>
  </si>
  <si>
    <t>XXXX XXXX 0003</t>
  </si>
  <si>
    <t>4042941XXXX,IFSC:SBIN0006138</t>
  </si>
  <si>
    <t>PUPUN03049230000016253</t>
  </si>
  <si>
    <t>Mr. RAJENDRA RAJAK</t>
  </si>
  <si>
    <t>KAMTA</t>
  </si>
  <si>
    <t>XXXX XXXX 4513</t>
  </si>
  <si>
    <t>565562XXXX,IFSC:CBIN0284719</t>
  </si>
  <si>
    <t>PUPUN03049230000016301</t>
  </si>
  <si>
    <t>Mr. ASTIK  CHOURASIYA</t>
  </si>
  <si>
    <t>SHRI DEVESH</t>
  </si>
  <si>
    <t>XXXX XXXX 8176</t>
  </si>
  <si>
    <t>PUPUN03049230000016302</t>
  </si>
  <si>
    <t>Mr. GAURAV  SHAKYA</t>
  </si>
  <si>
    <t>HARIDAS</t>
  </si>
  <si>
    <t>XXXX XXXX 8484</t>
  </si>
  <si>
    <t>PUPUN03049230000016304</t>
  </si>
  <si>
    <t>Mr. SACHIN VISHNU BHARATI</t>
  </si>
  <si>
    <t>VISHNU BHARATI</t>
  </si>
  <si>
    <t>XXXX XXXX 4543</t>
  </si>
  <si>
    <t>XXHPB409XX</t>
  </si>
  <si>
    <t>2502374XXXX,IFSC:MAHB0001694</t>
  </si>
  <si>
    <t>PUPUN03049230000016251</t>
  </si>
  <si>
    <t>Mr. NITIN SINGH GHOSHI</t>
  </si>
  <si>
    <t>NATHHU</t>
  </si>
  <si>
    <t>XXXX XXXX 6395</t>
  </si>
  <si>
    <t>PUPUN03049230000016276</t>
  </si>
  <si>
    <t>Mr. RAJJAN SAKET</t>
  </si>
  <si>
    <t>RAMLAL</t>
  </si>
  <si>
    <t>XXXX XXXX 1870</t>
  </si>
  <si>
    <t>3713767XXXX,IFSC:SBIN0006275</t>
  </si>
  <si>
    <t>PUPUN03049230000016249</t>
  </si>
  <si>
    <t>Mr. PRADEEP GOUND</t>
  </si>
  <si>
    <t>DURJAN GOUND</t>
  </si>
  <si>
    <t>XXXX XXXX 5835</t>
  </si>
  <si>
    <t>PUPUN03049230000016248</t>
  </si>
  <si>
    <t>Mr. SWAPNIL SONKAMBALE</t>
  </si>
  <si>
    <t>SANJAY SONKAMBALE</t>
  </si>
  <si>
    <t>maulienterprises4852@gmail.com</t>
  </si>
  <si>
    <t>XXXX XXXX 9581</t>
  </si>
  <si>
    <t>PUPUN03049230000016247</t>
  </si>
  <si>
    <t>Mr. JITENDRA HARIRAM BIND</t>
  </si>
  <si>
    <t>HARIRAM</t>
  </si>
  <si>
    <t>XXXX XXXX 8738</t>
  </si>
  <si>
    <t>JAGANNATH</t>
  </si>
  <si>
    <t>PUPUN03049230000016245</t>
  </si>
  <si>
    <t>Mr. ANIL ASHOKA HUGAR</t>
  </si>
  <si>
    <t>ASHOKA HUGAR</t>
  </si>
  <si>
    <t>XXXX XXXX 3435</t>
  </si>
  <si>
    <t>PUPUN03049230000016235</t>
  </si>
  <si>
    <t>Mr. SUNIL SHEVGAR</t>
  </si>
  <si>
    <t>SHRIKANT SHEVGAR</t>
  </si>
  <si>
    <t>XXXX XXXX 5664</t>
  </si>
  <si>
    <t>710821001XXXX,IFSC:BKID0000710</t>
  </si>
  <si>
    <t>PUPUN03049230000016236</t>
  </si>
  <si>
    <t>Mr. BIRANNA DHRAMANNA VADARE</t>
  </si>
  <si>
    <t>DHRAMANNA VADARE</t>
  </si>
  <si>
    <t>XXXX XXXX 1767</t>
  </si>
  <si>
    <t>PUPUN03049230000016234</t>
  </si>
  <si>
    <t>Mr. AJAY RAJESH BHAGAT</t>
  </si>
  <si>
    <t>RAJESH BHAGAT</t>
  </si>
  <si>
    <t>XXXX XXXX 8829</t>
  </si>
  <si>
    <t>PUPUN03049230000016238</t>
  </si>
  <si>
    <t>Mr. RAJKUMAR DIGAMBAR PATIL</t>
  </si>
  <si>
    <t>DIGAMBAR PATIL</t>
  </si>
  <si>
    <t>XXXX XXXX 6556</t>
  </si>
  <si>
    <t>XXMPP346XX</t>
  </si>
  <si>
    <t>6042045XXXX,IFSC:MAHB0000111</t>
  </si>
  <si>
    <t>SHANKAR</t>
  </si>
  <si>
    <t>PUPUN03049230000016239</t>
  </si>
  <si>
    <t>Mr. KHANDAPPA VISHANU PHASAGE</t>
  </si>
  <si>
    <t>VISHANU</t>
  </si>
  <si>
    <t>XXXX XXXX 3388</t>
  </si>
  <si>
    <t>3863299XXXX,IFSC:SBIN0000304</t>
  </si>
  <si>
    <t>PUPUN03049230000016244</t>
  </si>
  <si>
    <t>Mr. LAXMAN PAWAR</t>
  </si>
  <si>
    <t>emp186813@abc.in</t>
  </si>
  <si>
    <t>XXXX XXXX 5841</t>
  </si>
  <si>
    <t>7091051000XXXX,IFSC:BKID0000709</t>
  </si>
  <si>
    <t>PUPUN03049230000016242</t>
  </si>
  <si>
    <t>Mr. AKASH LAXMAN BANDPATTE</t>
  </si>
  <si>
    <t>LAXMAN BANDPATTE</t>
  </si>
  <si>
    <t>PUPUN03049230000016241</t>
  </si>
  <si>
    <t>Mr. DAYANAND BALRAM PADMUKHI</t>
  </si>
  <si>
    <t>BALRAM</t>
  </si>
  <si>
    <t>XXXX XXXX 1356</t>
  </si>
  <si>
    <t>PUPUN03049230000016233</t>
  </si>
  <si>
    <t>Mr. AJAY KUMAR NAYAK</t>
  </si>
  <si>
    <t>GOVIND NAYAK</t>
  </si>
  <si>
    <t>XXXX XXXX 4632</t>
  </si>
  <si>
    <t>XXTPN963XX</t>
  </si>
  <si>
    <t>PUPUN03049230000016232</t>
  </si>
  <si>
    <t>Mr. MANJEET KUMAR YADAV</t>
  </si>
  <si>
    <t>GYAN CHANDRA YADAV</t>
  </si>
  <si>
    <t>XXXX XXXX 2043</t>
  </si>
  <si>
    <t>92301005828XXXX,IFSC:UTIB0001032</t>
  </si>
  <si>
    <t>PUPUN03049230000016256</t>
  </si>
  <si>
    <t>Mr. ANAND RAOJI MATRE</t>
  </si>
  <si>
    <t>RAOJI</t>
  </si>
  <si>
    <t>XXXX XXXX 1988</t>
  </si>
  <si>
    <t>PUPUN03049230000016254</t>
  </si>
  <si>
    <t>Mr. NEERAJ KUMAR PATEL</t>
  </si>
  <si>
    <t>KESHAV NATH PATEL</t>
  </si>
  <si>
    <t>XXXX XXXX 2170</t>
  </si>
  <si>
    <t>XXRPP911XX</t>
  </si>
  <si>
    <t>00269160000XXXX,IFSC:YESB0000026</t>
  </si>
  <si>
    <t>PUPUN03049230000016255</t>
  </si>
  <si>
    <t>Mr. BIKKEE KUMAR</t>
  </si>
  <si>
    <t>XXXX XXXX 8453</t>
  </si>
  <si>
    <t>PUPUN03049230000016257</t>
  </si>
  <si>
    <t>Mr. ANIL GOKUL GOSAVI</t>
  </si>
  <si>
    <t>GOKUL</t>
  </si>
  <si>
    <t>XXXX XXXX 3733</t>
  </si>
  <si>
    <t>PUPUN03049230000016258</t>
  </si>
  <si>
    <t>Mr. GAUTAM BHIMARAO JONDHALE</t>
  </si>
  <si>
    <t>BHIMRAO</t>
  </si>
  <si>
    <t>XXXX XXXX 4709</t>
  </si>
  <si>
    <t>PUPUN03049230000016259</t>
  </si>
  <si>
    <t>Mr. DNYANESHWAR PRAKASH RATHOD</t>
  </si>
  <si>
    <t>XXXX XXXX 5695</t>
  </si>
  <si>
    <t>XXEPR279XX</t>
  </si>
  <si>
    <t>388146XXXX,IFSC:CBIN0282614</t>
  </si>
  <si>
    <t>PUPUN03049230000016231</t>
  </si>
  <si>
    <t>Mr. AAKASH RUDRAPPA KOLI</t>
  </si>
  <si>
    <t>RUDRAPPA KOLI</t>
  </si>
  <si>
    <t>XXXX XXXX 3913</t>
  </si>
  <si>
    <t>PUPUN03049230000016230</t>
  </si>
  <si>
    <t>Mr. RAM DAYAL</t>
  </si>
  <si>
    <t>RAM NAYAN</t>
  </si>
  <si>
    <t>XXXX XXXX 5095</t>
  </si>
  <si>
    <t>PUPUN03049230000016229</t>
  </si>
  <si>
    <t>Mr. PRAKASH BABU RATHOD</t>
  </si>
  <si>
    <t>BABU RATHOD</t>
  </si>
  <si>
    <t>XXXX XXXX 1451</t>
  </si>
  <si>
    <t>PUPUN03049230000016227</t>
  </si>
  <si>
    <t>Mr. KARAN BABURAO KADAM</t>
  </si>
  <si>
    <t>XXXX XXXX 4767</t>
  </si>
  <si>
    <t>PUPUN03049230000016228</t>
  </si>
  <si>
    <t>Mr. PRAVIN SHIVAJI RATHOD</t>
  </si>
  <si>
    <t>PR969364@GMAIL.COM</t>
  </si>
  <si>
    <t>XXXX XXXX 2262</t>
  </si>
  <si>
    <t>XXNPR105XX</t>
  </si>
  <si>
    <t>00801011000XXXX,IFSC:BKID0000080</t>
  </si>
  <si>
    <t>PUPUN03049230000016226</t>
  </si>
  <si>
    <t>SANJIT YADAV</t>
  </si>
  <si>
    <t>XXXX XXXX 9486</t>
  </si>
  <si>
    <t>XXJPK652XX</t>
  </si>
  <si>
    <t>PUPUN03049230000016225</t>
  </si>
  <si>
    <t>Mr. OMPRAKASH YADAV</t>
  </si>
  <si>
    <t>LATE VISHNU YADAV</t>
  </si>
  <si>
    <t>yomprakash2@gmail.com</t>
  </si>
  <si>
    <t>XXXX XXXX 5043</t>
  </si>
  <si>
    <t>XXKPY312XX</t>
  </si>
  <si>
    <t>659145XXXX,IFSC:IDIB000Y001</t>
  </si>
  <si>
    <t>PUPUN03049230000016224</t>
  </si>
  <si>
    <t>FOOLCHANDRA</t>
  </si>
  <si>
    <t>XXXX XXXX 9933</t>
  </si>
  <si>
    <t>PUPUN03049230000016223</t>
  </si>
  <si>
    <t>Mr. TUKARAM ASHOK PUJARI</t>
  </si>
  <si>
    <t>XXXX XXXX 2256</t>
  </si>
  <si>
    <t>PUPUN03049230000016221</t>
  </si>
  <si>
    <t>Mr. ANUBHAV KUMAR</t>
  </si>
  <si>
    <t>RAMNARAYAN</t>
  </si>
  <si>
    <t>XXXX XXXX 7805</t>
  </si>
  <si>
    <t>PUPUN03049230000016222</t>
  </si>
  <si>
    <t>JAGRAJ SINGH</t>
  </si>
  <si>
    <t>XXXX XXXX 5892</t>
  </si>
  <si>
    <t>XXHPS787XX</t>
  </si>
  <si>
    <t>PUPUN03049230000016217</t>
  </si>
  <si>
    <t>Mr. RAHUL ASHOK RAUT</t>
  </si>
  <si>
    <t>ASHOK RAUT</t>
  </si>
  <si>
    <t>XXXX XXXX 1242</t>
  </si>
  <si>
    <t>PUPUN03049230000016216</t>
  </si>
  <si>
    <t>Mr. BASAYYA VIRBHADRAYYA SWAMI</t>
  </si>
  <si>
    <t>VIRBHADRAYYA</t>
  </si>
  <si>
    <t>manilamanila7997@gmail.com</t>
  </si>
  <si>
    <t>XXXX XXXX 5547</t>
  </si>
  <si>
    <t>XXCPS865XX</t>
  </si>
  <si>
    <t>PUPUN03049230000016215</t>
  </si>
  <si>
    <t>SHRINIVAS</t>
  </si>
  <si>
    <t>XXXX XXXX 7115</t>
  </si>
  <si>
    <t>XXMPM286XX</t>
  </si>
  <si>
    <t>PUPUN03049230000016214</t>
  </si>
  <si>
    <t>Mr. BALAPPA SHRIMANT BIRAJDAR</t>
  </si>
  <si>
    <t>SHRIMANT BIRAJDAR</t>
  </si>
  <si>
    <t>PUPUN03049230000016213</t>
  </si>
  <si>
    <t>Mr. BASAVARAJ REVAPPA SHELAGI</t>
  </si>
  <si>
    <t>REVAPPA SHELAGI</t>
  </si>
  <si>
    <t>XXWPS026XX</t>
  </si>
  <si>
    <t>PUPUN03049230000016212</t>
  </si>
  <si>
    <t>XXXX XXXX 9474</t>
  </si>
  <si>
    <t>PUPUN03049230000016211</t>
  </si>
  <si>
    <t>Mr. SUNIL BASAVARAJ KOTHANE</t>
  </si>
  <si>
    <t>KOTHANE</t>
  </si>
  <si>
    <t>XXXX XXXX 3618</t>
  </si>
  <si>
    <t>XXIPK070XX</t>
  </si>
  <si>
    <t>3378101XXXX,IFSC:SBIN0005638</t>
  </si>
  <si>
    <t>PUPUN03049230000016219</t>
  </si>
  <si>
    <t>Mr. RAHUL SUDHIR MANE</t>
  </si>
  <si>
    <t>SUDHIR MANE</t>
  </si>
  <si>
    <t>XXXX XXXX 6548</t>
  </si>
  <si>
    <t>PUPUN03049230000016218</t>
  </si>
  <si>
    <t>Mr. AKSHAY SHRINIVAS JADHAV</t>
  </si>
  <si>
    <t>XXXX XXXX 3122</t>
  </si>
  <si>
    <t>PUPUN03049230000016220</t>
  </si>
  <si>
    <t>Mr. SHIVARAJ SHADAKSHARI PUJARI</t>
  </si>
  <si>
    <t>SHDAKSHARI PUJARI</t>
  </si>
  <si>
    <t>XXXX XXXX 2849</t>
  </si>
  <si>
    <t>PUPUN03049230000016207</t>
  </si>
  <si>
    <t>Mr. SHIVKUMAR RAM</t>
  </si>
  <si>
    <t>RAMNATH RAM</t>
  </si>
  <si>
    <t>PUPUN03049230000016208</t>
  </si>
  <si>
    <t>Mr. GANESH RAM</t>
  </si>
  <si>
    <t>SUKRU RAM</t>
  </si>
  <si>
    <t>XXXX XXXX 5908</t>
  </si>
  <si>
    <t>PUPUN03049230000016209</t>
  </si>
  <si>
    <t>Mr. RAVI KUMAR BARMAN</t>
  </si>
  <si>
    <t>RAMLAL BARMAN</t>
  </si>
  <si>
    <t>XXXX XXXX 0891</t>
  </si>
  <si>
    <t>PUPUN03049230000016210</t>
  </si>
  <si>
    <t>Mr. REENU NAMDEV</t>
  </si>
  <si>
    <t>RAJESH NAMDEV</t>
  </si>
  <si>
    <t>XXXX XXXX 3922</t>
  </si>
  <si>
    <t>1014010002XXXX,IFSC:BARB0RAISHO</t>
  </si>
  <si>
    <t>PUPUN03049230000016195</t>
  </si>
  <si>
    <t>XXXX XXXX 3916</t>
  </si>
  <si>
    <t>XXJPK530XX</t>
  </si>
  <si>
    <t>PUPUN03049230000016189</t>
  </si>
  <si>
    <t>Mr. SURAJ LAXMAN KOLI</t>
  </si>
  <si>
    <t>XXXX XXXX 9617</t>
  </si>
  <si>
    <t>PUPUN03049230000016188</t>
  </si>
  <si>
    <t>Mr. SOMANING NANDURE</t>
  </si>
  <si>
    <t>XXXX XXXX 0450</t>
  </si>
  <si>
    <t>PUPUN03049230000016187</t>
  </si>
  <si>
    <t>Mr. PRAKASH NARAYAN PATIL</t>
  </si>
  <si>
    <t>NARAYAN PATIL</t>
  </si>
  <si>
    <t>XXXX XXXX 4713</t>
  </si>
  <si>
    <t>XXQPP289XX</t>
  </si>
  <si>
    <t>3293821XXXX,IFSC:SBIN0000304</t>
  </si>
  <si>
    <t>PUPUN03049230000016192</t>
  </si>
  <si>
    <t>Mr. SAIRAJ MACHINDRA GADADE</t>
  </si>
  <si>
    <t>MACHINDRA</t>
  </si>
  <si>
    <t>XXXX XXXX 4637</t>
  </si>
  <si>
    <t>XXXPG932XX</t>
  </si>
  <si>
    <t>771349XXXX,IFSC:KKBK0000721</t>
  </si>
  <si>
    <t>PUPUN03049230000016194</t>
  </si>
  <si>
    <t>Mr. SHANKAR PANCHAXARI BIRAJDAR</t>
  </si>
  <si>
    <t>PANCHAPPA</t>
  </si>
  <si>
    <t>XXXX XXXX 8882</t>
  </si>
  <si>
    <t>PUPUN03049230000016190</t>
  </si>
  <si>
    <t>Mr. NAGESH KALAPPA KOLI</t>
  </si>
  <si>
    <t>KALAPPA KOLI</t>
  </si>
  <si>
    <t>XXXX XXXX 7705</t>
  </si>
  <si>
    <t>XXCPK427XX</t>
  </si>
  <si>
    <t>4047337XXXX,IFSC:SBIN0004762</t>
  </si>
  <si>
    <t>PUPUN03049230000016191</t>
  </si>
  <si>
    <t>Mr. ANNAPPA KOLI</t>
  </si>
  <si>
    <t>XXXX XXXX 3421</t>
  </si>
  <si>
    <t>XXFPK465XX</t>
  </si>
  <si>
    <t>PUPUN03049230000016193</t>
  </si>
  <si>
    <t>BHAGAVANT</t>
  </si>
  <si>
    <t>XXXX XXXX 3121</t>
  </si>
  <si>
    <t>PUPUN03049230000016206</t>
  </si>
  <si>
    <t>Mr. SUNIL KUMAR SHUKLA</t>
  </si>
  <si>
    <t>DHRUV CHANDRA SHUKLA</t>
  </si>
  <si>
    <t>XXXX XXXX 5870</t>
  </si>
  <si>
    <t>XXRPS461XX</t>
  </si>
  <si>
    <t>5918808XXXX,IFSC:IDIB000M623</t>
  </si>
  <si>
    <t>PUPUN03049230000016186</t>
  </si>
  <si>
    <t>SHRNAPPA ISHWARKATTI</t>
  </si>
  <si>
    <t>XXXX XXXX 3026</t>
  </si>
  <si>
    <t>XXXPI559XX</t>
  </si>
  <si>
    <t>4023432XXXX,IFSC:SBIN0004653</t>
  </si>
  <si>
    <t>PUPUN03049230000016185</t>
  </si>
  <si>
    <t>Mr. RUTIK SUBHASH SAPAKALE</t>
  </si>
  <si>
    <t>SUBHASH SAPAKALE</t>
  </si>
  <si>
    <t>XXXX XXXX 2733</t>
  </si>
  <si>
    <t>PUPUN03049230000016201</t>
  </si>
  <si>
    <t>Mr. PANKAJ KUMAR</t>
  </si>
  <si>
    <t>RAMESHWAR MAHTO</t>
  </si>
  <si>
    <t>XXXX XXXX 9644</t>
  </si>
  <si>
    <t>5010042313XXXX,IFSC:HDFC0000411</t>
  </si>
  <si>
    <t>PUPUN03049230000016200</t>
  </si>
  <si>
    <t>Mr. MD KAMRAN DAFALI</t>
  </si>
  <si>
    <t>MD LUKMAN DAFALI</t>
  </si>
  <si>
    <t>dmdkamran@gmail.com</t>
  </si>
  <si>
    <t>XXXX XXXX 6224</t>
  </si>
  <si>
    <t>XXQPD274XX</t>
  </si>
  <si>
    <t>371086XXXX,IFSC:CBIN0284622</t>
  </si>
  <si>
    <t>PUPUN03049230000016198</t>
  </si>
  <si>
    <t>Mr. KAPIL DEO PRAJAPATI</t>
  </si>
  <si>
    <t>RAM PRASAD PRAJAPATI</t>
  </si>
  <si>
    <t>XXXX XXXX 0068</t>
  </si>
  <si>
    <t>XXJPK503XX</t>
  </si>
  <si>
    <t>274698XXXX,IFSC:KKBK0000728</t>
  </si>
  <si>
    <t>PUPUN03049230000016197</t>
  </si>
  <si>
    <t>Mr. KANAIYA KUMAR HARIJAN</t>
  </si>
  <si>
    <t>RAJ KUMAR</t>
  </si>
  <si>
    <t>PUPUN03049230000016164</t>
  </si>
  <si>
    <t>Mr. VIKRAMA RAM</t>
  </si>
  <si>
    <t>BUTAN RAM</t>
  </si>
  <si>
    <t>PUPUN03049230000016163</t>
  </si>
  <si>
    <t>Mr. PARAS RAM</t>
  </si>
  <si>
    <t>VIKRAMA RAM</t>
  </si>
  <si>
    <t>XXXX XXXX 1025</t>
  </si>
  <si>
    <t>PUPUN03049230000016162</t>
  </si>
  <si>
    <t>Mr. DADAN KUMAR</t>
  </si>
  <si>
    <t>SHIV RAM</t>
  </si>
  <si>
    <t>XXXX XXXX 2032</t>
  </si>
  <si>
    <t>PUPUN03049230000016159</t>
  </si>
  <si>
    <t>Mr. HARERAM</t>
  </si>
  <si>
    <t>SHIVJAG RAM</t>
  </si>
  <si>
    <t>XXXX XXXX 1995</t>
  </si>
  <si>
    <t>PUPUN03049230000016160</t>
  </si>
  <si>
    <t>Mr. SANOJ RAM</t>
  </si>
  <si>
    <t>VAS DEV</t>
  </si>
  <si>
    <t>XXXX XXXX 1181</t>
  </si>
  <si>
    <t>3691972XXXX,IFSC:SBIN0012578</t>
  </si>
  <si>
    <t>PUPUN03049230000016161</t>
  </si>
  <si>
    <t>Mr. BISHWAKARMA RAM</t>
  </si>
  <si>
    <t>SUBHAG RAM</t>
  </si>
  <si>
    <t>XXXX XXXX 3665</t>
  </si>
  <si>
    <t>PUPUN03049230000016165</t>
  </si>
  <si>
    <t>Mr. DULAR CHAND</t>
  </si>
  <si>
    <t>KEDAR</t>
  </si>
  <si>
    <t>PUPUN03049230000016158</t>
  </si>
  <si>
    <t>Mr. BIJAN ROY</t>
  </si>
  <si>
    <t>BINOD ROY</t>
  </si>
  <si>
    <t>XXXX XXXX 8005</t>
  </si>
  <si>
    <t>XXQPR035XX</t>
  </si>
  <si>
    <t>033201061XXXX,IFSC:PUNB0033220</t>
  </si>
  <si>
    <t>PUPUN03049230000016157</t>
  </si>
  <si>
    <t>Mr. LAXMAN VIJAYKUMAR BAMMANAGE</t>
  </si>
  <si>
    <t>VIJAYKUMAR BAMMANAGE</t>
  </si>
  <si>
    <t>XXXX XXXX 1976</t>
  </si>
  <si>
    <t>PUPUN03049230000016153</t>
  </si>
  <si>
    <t>Mr. LATIF FARID SHAIKH</t>
  </si>
  <si>
    <t>FARID SHAIKH</t>
  </si>
  <si>
    <t>shaikh183545@gmail.com</t>
  </si>
  <si>
    <t>XXXX XXXX 2406</t>
  </si>
  <si>
    <t>PUPUN03049230000016152</t>
  </si>
  <si>
    <t>Mr. SHRIKANT RAJSHEKHAR BADURE</t>
  </si>
  <si>
    <t>XXXX XXXX 1353</t>
  </si>
  <si>
    <t>PUPUN03049230000016155</t>
  </si>
  <si>
    <t>Mr. NIMBANNA SIDDHARAM UMADI</t>
  </si>
  <si>
    <t>SIDDHARAM UMADI</t>
  </si>
  <si>
    <t>XXXX XXXX 6626</t>
  </si>
  <si>
    <t>PUPUN03049230000016156</t>
  </si>
  <si>
    <t>Mr. SHIVANAND SANGAPPA MADAGONDE</t>
  </si>
  <si>
    <t>SANGAPPA MADAGONDE</t>
  </si>
  <si>
    <t>XXXX XXXX 3101</t>
  </si>
  <si>
    <t>PUPUN03049230000016180</t>
  </si>
  <si>
    <t>Mr. ARUN CHOUHAN</t>
  </si>
  <si>
    <t>GOURELAL</t>
  </si>
  <si>
    <t>XXXX XXXX 4144</t>
  </si>
  <si>
    <t>XXAPC930XX</t>
  </si>
  <si>
    <t>2026844XXXX,IFSC:FINO0001561</t>
  </si>
  <si>
    <t>PUPUN03049230000016176</t>
  </si>
  <si>
    <t>Mr. ANUJ KUMAR</t>
  </si>
  <si>
    <t>DHANRAJ</t>
  </si>
  <si>
    <t>XXXX XXXX 2770</t>
  </si>
  <si>
    <t>XXCPK057XX</t>
  </si>
  <si>
    <t>66230212000XXXX,IFSC:UBIN0566233</t>
  </si>
  <si>
    <t>PUPUN03049230000016154</t>
  </si>
  <si>
    <t>Mr. SHAHABUDDIN</t>
  </si>
  <si>
    <t>AJUBLLAH</t>
  </si>
  <si>
    <t>XXXX XXXX 7693</t>
  </si>
  <si>
    <t>PUPUN03049230000016151</t>
  </si>
  <si>
    <t>Mr. SERAJ ALI</t>
  </si>
  <si>
    <t>MUNAUVAR</t>
  </si>
  <si>
    <t>XXXX XXXX 6754</t>
  </si>
  <si>
    <t>721764XXXX,IFSC:IDIB000T511</t>
  </si>
  <si>
    <t>PUPUN03049230000016150</t>
  </si>
  <si>
    <t>Mr. AJAJ HASMEE</t>
  </si>
  <si>
    <t>MO SALIM</t>
  </si>
  <si>
    <t>XXXX XXXX 7432</t>
  </si>
  <si>
    <t>722159XXXX,IFSC:IDIB000T511</t>
  </si>
  <si>
    <t>PUPUN03049230000016184</t>
  </si>
  <si>
    <t>Mr. AYUSH SINGH</t>
  </si>
  <si>
    <t>YOGENDRA BAHADUR SINGH</t>
  </si>
  <si>
    <t>XXXX XXXX 8040</t>
  </si>
  <si>
    <t>XXYPS233XX</t>
  </si>
  <si>
    <t>PUPUN03049230000016175</t>
  </si>
  <si>
    <t>Mr. KHARAT SUBHASH BHIMRAO</t>
  </si>
  <si>
    <t>XXXX XXXX 3632</t>
  </si>
  <si>
    <t>XXDPB620XX</t>
  </si>
  <si>
    <t>2501954XXXX,IFSC:MAHB0000492</t>
  </si>
  <si>
    <t>PUPUN03049230000016148</t>
  </si>
  <si>
    <t>Mr. RAJESH GIRI</t>
  </si>
  <si>
    <t>PHOOL GIRI</t>
  </si>
  <si>
    <t>XXXX XXXX 8433</t>
  </si>
  <si>
    <t>PUPUN03049230000016147</t>
  </si>
  <si>
    <t>Mr. JAYPRAKASH</t>
  </si>
  <si>
    <t>FULGIRI</t>
  </si>
  <si>
    <t>XXXX XXXX 3402</t>
  </si>
  <si>
    <t>PUPUN03049230000016149</t>
  </si>
  <si>
    <t>Mr. PRITAM KUMAR CHAUHAN</t>
  </si>
  <si>
    <t>RAMAKANT</t>
  </si>
  <si>
    <t>XXXX XXXX 9889</t>
  </si>
  <si>
    <t>PUPUN03049230000016146</t>
  </si>
  <si>
    <t>Mr. HIMESH KUMAR KHUTE</t>
  </si>
  <si>
    <t>SUSHIL KUMAR KHUTE</t>
  </si>
  <si>
    <t>XXXX XXXX 2460</t>
  </si>
  <si>
    <t>PUPUN03049230000016139</t>
  </si>
  <si>
    <t>Mr. SAHUL RAJBHAR</t>
  </si>
  <si>
    <t>SANTRAJ</t>
  </si>
  <si>
    <t>XXXX XXXX 8598</t>
  </si>
  <si>
    <t>49530212000XXXX,IFSC:UBIN0549533</t>
  </si>
  <si>
    <t>PUPUN03049230000016142</t>
  </si>
  <si>
    <t>Mr. CHIDANAND GURUNATH BIRAJDAR</t>
  </si>
  <si>
    <t>GURUNATH SIDAGONDA BIRAJDAR</t>
  </si>
  <si>
    <t>PUPUN03049230000016143</t>
  </si>
  <si>
    <t>SALIM</t>
  </si>
  <si>
    <t>XXXX XXXX 0984</t>
  </si>
  <si>
    <t>XXOPS989XX</t>
  </si>
  <si>
    <t>29370100000XXXX,IFSC:IOBA0002937</t>
  </si>
  <si>
    <t>PUPUN03049230000016141</t>
  </si>
  <si>
    <t>Mr. SIDDHARAM UTTAM UMADI</t>
  </si>
  <si>
    <t>UTTAM MALLIKARJUN UMADI</t>
  </si>
  <si>
    <t>XXXX XXXX 3568</t>
  </si>
  <si>
    <t>PUPUN03049230000016140</t>
  </si>
  <si>
    <t>Mr. NARAYAN GOUND</t>
  </si>
  <si>
    <t>BAIJNATH</t>
  </si>
  <si>
    <t>XXXX XXXX 2453</t>
  </si>
  <si>
    <t>PUPUN03049230000016144</t>
  </si>
  <si>
    <t>Mr. HARUN GULAB MULLA</t>
  </si>
  <si>
    <t>GULAB MULLA</t>
  </si>
  <si>
    <t>XXXX XXXX 2695</t>
  </si>
  <si>
    <t>PUPUN03049230000016137</t>
  </si>
  <si>
    <t>Mr. DINESH GUPTA</t>
  </si>
  <si>
    <t>KOLAHAL</t>
  </si>
  <si>
    <t>XXXX XXXX 7288</t>
  </si>
  <si>
    <t>PUPUN03049230000016178</t>
  </si>
  <si>
    <t>Mr. PRADIP SUDAM RATHOD</t>
  </si>
  <si>
    <t>SUDAM RATANSING RATHOD</t>
  </si>
  <si>
    <t>XXXX XXXX 8908</t>
  </si>
  <si>
    <t>3353036XXXX,IFSC:SBIN0000404</t>
  </si>
  <si>
    <t>PUPUN03049230000016181</t>
  </si>
  <si>
    <t>Mr. AVINASH PRAKASH KARHALE</t>
  </si>
  <si>
    <t>XXXX XXXX 8696</t>
  </si>
  <si>
    <t>8003644XXXX,IFSC:MAHG0004234</t>
  </si>
  <si>
    <t>PUPUN03049230000016172</t>
  </si>
  <si>
    <t>Mr. KIRAN MOTIRAM IDE</t>
  </si>
  <si>
    <t>PUPUN03049230000016171</t>
  </si>
  <si>
    <t>Mr. AKASH SHANKAR JADHAV</t>
  </si>
  <si>
    <t>XXXX XXXX 3208</t>
  </si>
  <si>
    <t>XXSPJ582XX</t>
  </si>
  <si>
    <t>0723010002XXXX,IFSC:BARB0CHINCH</t>
  </si>
  <si>
    <t>PUPUN03049230000016167</t>
  </si>
  <si>
    <t>Mr. ARVIND</t>
  </si>
  <si>
    <t>INDRAJIT</t>
  </si>
  <si>
    <t>XXXX XXXX 8503</t>
  </si>
  <si>
    <t>PUPUN03049230000016174</t>
  </si>
  <si>
    <t>Mr. ANIL K BIJAPUR</t>
  </si>
  <si>
    <t>KHAJAPPA</t>
  </si>
  <si>
    <t>PUPUN03049230000016135</t>
  </si>
  <si>
    <t>Mr. MOHIT</t>
  </si>
  <si>
    <t>RAM INDRA</t>
  </si>
  <si>
    <t>XXXX XXXX 9876</t>
  </si>
  <si>
    <t>PUPUN03049230000016134</t>
  </si>
  <si>
    <t>Mr. ASHIKALI</t>
  </si>
  <si>
    <t>SAHBAN</t>
  </si>
  <si>
    <t>XXXX XXXX 6581</t>
  </si>
  <si>
    <t>PUPUN03049230000016136</t>
  </si>
  <si>
    <t>Mr. RAVI KUMAR BHARTI</t>
  </si>
  <si>
    <t>JAGDEV PRASAD</t>
  </si>
  <si>
    <t>XXXX XXXX 8967</t>
  </si>
  <si>
    <t>PUPUN03049230000016124</t>
  </si>
  <si>
    <t>Mr. MANOJ</t>
  </si>
  <si>
    <t>XXXX XXXX 4641</t>
  </si>
  <si>
    <t>PUPUN03049230000016130</t>
  </si>
  <si>
    <t>Mr. PANDURANG NAVANATH BHUSARE</t>
  </si>
  <si>
    <t>NAVANATH BHUSARE</t>
  </si>
  <si>
    <t>XXXX XXXX 6843</t>
  </si>
  <si>
    <t>PUPUN03049230000016129</t>
  </si>
  <si>
    <t>XXHPB866XX</t>
  </si>
  <si>
    <t>504777XXXX,IFSC:KKBK0002060</t>
  </si>
  <si>
    <t>PUPUN03049230000016128</t>
  </si>
  <si>
    <t>SANMESHWAR</t>
  </si>
  <si>
    <t>XXXX XXXX 4014</t>
  </si>
  <si>
    <t>PUPUN03049230000016127</t>
  </si>
  <si>
    <t>Mr. HASAN GUDULAL SHEKH</t>
  </si>
  <si>
    <t>XXXX XXXX 2792</t>
  </si>
  <si>
    <t>XXPPS568XX</t>
  </si>
  <si>
    <t>14971011000XXXX,IFSC:BKID0001497</t>
  </si>
  <si>
    <t>PUPUN03049230000016183</t>
  </si>
  <si>
    <t>MIRASAB</t>
  </si>
  <si>
    <t>XXXX XXXX 7945</t>
  </si>
  <si>
    <t>PUPUN03049230000016131</t>
  </si>
  <si>
    <t>Mr. SITARAM NAMDEV MANE</t>
  </si>
  <si>
    <t>XXXX XXXX 8549</t>
  </si>
  <si>
    <t>PUPUN03049230000016125</t>
  </si>
  <si>
    <t>Mr. SHIVANAND DARGAPPA ARAVAT</t>
  </si>
  <si>
    <t>DARGAPPA</t>
  </si>
  <si>
    <t>XXXX XXXX 3179</t>
  </si>
  <si>
    <t>PUPUN03049230000016179</t>
  </si>
  <si>
    <t>Mr. BAPURAO MAROTI BOINWAD</t>
  </si>
  <si>
    <t>MAROTI</t>
  </si>
  <si>
    <t>XXXX XXXX 2892</t>
  </si>
  <si>
    <t>XXFPB267XX</t>
  </si>
  <si>
    <t>8003926XXXX,IFSC:MAHG0004234</t>
  </si>
  <si>
    <t>PUPUN03049230000016177</t>
  </si>
  <si>
    <t>Mr. DIPAK PRAKASH KARHALE</t>
  </si>
  <si>
    <t>XXXX XXXX 8621</t>
  </si>
  <si>
    <t>PUPUN03049230000016132</t>
  </si>
  <si>
    <t>Mr. YASH SATHE</t>
  </si>
  <si>
    <t>XXXX XXXX 1450</t>
  </si>
  <si>
    <t>PUPUN03049230000016133</t>
  </si>
  <si>
    <t>Mr. SIDHARAM DHAREPPA ARAWAT</t>
  </si>
  <si>
    <t>DHAREPPA</t>
  </si>
  <si>
    <t>XXXX XXXX 9964</t>
  </si>
  <si>
    <t>XXYPA663XX</t>
  </si>
  <si>
    <t>PUPUN03049230000016126</t>
  </si>
  <si>
    <t>Mr. ASIF HUSENI TEKADE</t>
  </si>
  <si>
    <t>XXXX XXXX 2180</t>
  </si>
  <si>
    <t>PUPUN03049230000016113</t>
  </si>
  <si>
    <t>Mr. PRASHANT SADASHIV KALE</t>
  </si>
  <si>
    <t>SADASHIV</t>
  </si>
  <si>
    <t>XXXX XXXX 8088</t>
  </si>
  <si>
    <t>PUPUN03049230000016115</t>
  </si>
  <si>
    <t>Mr. RITESH ISHWAR KOTAGI</t>
  </si>
  <si>
    <t>ISHWAR</t>
  </si>
  <si>
    <t>kotagiritesh@gmail.com</t>
  </si>
  <si>
    <t>XXXX XXXX 1377</t>
  </si>
  <si>
    <t>XXLPK209XX</t>
  </si>
  <si>
    <t>4207648XXXX,IFSC:SBIN0012484</t>
  </si>
  <si>
    <t>PUPUN03049230000016112</t>
  </si>
  <si>
    <t>Mr. DASHARATH GOUND</t>
  </si>
  <si>
    <t>HARISHANKAR</t>
  </si>
  <si>
    <t>XXXX XXXX 7688</t>
  </si>
  <si>
    <t>PUPUN03049230000016111</t>
  </si>
  <si>
    <t>Mr. PATIRAM</t>
  </si>
  <si>
    <t>RAMLAKHAN</t>
  </si>
  <si>
    <t>XXXX XXXX 7181</t>
  </si>
  <si>
    <t>PUPUN03049230000016109</t>
  </si>
  <si>
    <t>Mr. MOHAMMAD RAUF</t>
  </si>
  <si>
    <t>GAFUR MIYAN</t>
  </si>
  <si>
    <t>XXXX XXXX 1415</t>
  </si>
  <si>
    <t>PUPUN03049230000016108</t>
  </si>
  <si>
    <t>Mr. ALI UDDIN</t>
  </si>
  <si>
    <t>ALI MIYA</t>
  </si>
  <si>
    <t>XXXX XXXX 1143</t>
  </si>
  <si>
    <t>XXGPU134XX</t>
  </si>
  <si>
    <t>2025511XXXX,IFSC:FINO0001157</t>
  </si>
  <si>
    <t>PUPUN03049230000016106</t>
  </si>
  <si>
    <t>Mr. PRABHUDEV CHANNAPPA NIDONI</t>
  </si>
  <si>
    <t>CHANNAPPA NIDONI</t>
  </si>
  <si>
    <t>XXXX XXXX 6419</t>
  </si>
  <si>
    <t>XXPPN551XX</t>
  </si>
  <si>
    <t>PUPUN03049230000016107</t>
  </si>
  <si>
    <t>Mr. AKASH KSHATRI</t>
  </si>
  <si>
    <t>XXXX XXXX 1809</t>
  </si>
  <si>
    <t>PUPUN03049230000016105</t>
  </si>
  <si>
    <t>Mr. SURAJ PHULASING LAMANI</t>
  </si>
  <si>
    <t>PHULASING LAMANI</t>
  </si>
  <si>
    <t>XXXX XXXX 9254</t>
  </si>
  <si>
    <t>PUPUN03049230000016117</t>
  </si>
  <si>
    <t>GAININAT</t>
  </si>
  <si>
    <t>XXXX XXXX 9606</t>
  </si>
  <si>
    <t>PUPUN03049230000016103</t>
  </si>
  <si>
    <t>Mr. SUSHANTA HALDAR</t>
  </si>
  <si>
    <t>XXXX XXXX 1044</t>
  </si>
  <si>
    <t>PUPUN03049230000016101</t>
  </si>
  <si>
    <t>Mr. RAJESHWAR ROY</t>
  </si>
  <si>
    <t>ASWANI ROY</t>
  </si>
  <si>
    <t>XXXX XXXX 4994</t>
  </si>
  <si>
    <t>PUPUN03049230000016100</t>
  </si>
  <si>
    <t>Mr. VIJENDRA</t>
  </si>
  <si>
    <t>RAJESUAR</t>
  </si>
  <si>
    <t>XXXX XXXX 9115</t>
  </si>
  <si>
    <t>PUPUN03049230000016096</t>
  </si>
  <si>
    <t>Mr. PRASHANTA ROY</t>
  </si>
  <si>
    <t>ADITYA ROY</t>
  </si>
  <si>
    <t>XXXX XXXX 8196</t>
  </si>
  <si>
    <t>PUPUN03049230000016097</t>
  </si>
  <si>
    <t>Mr. AJIT RAY</t>
  </si>
  <si>
    <t>PHANI RAY</t>
  </si>
  <si>
    <t>PUPUN03049230000016099</t>
  </si>
  <si>
    <t>Mr. CHANDRIKA</t>
  </si>
  <si>
    <t>DADAN</t>
  </si>
  <si>
    <t>XXXX XXXX 0267</t>
  </si>
  <si>
    <t>PUPUN03049230000016098</t>
  </si>
  <si>
    <t>Mr. SAMIR HATUI</t>
  </si>
  <si>
    <t>UTTAM HATUI</t>
  </si>
  <si>
    <t>XXXX XXXX 8653</t>
  </si>
  <si>
    <t>PUPUN03049230000016087</t>
  </si>
  <si>
    <t>Mr. CHOTO</t>
  </si>
  <si>
    <t>XXXX XXXX 0126</t>
  </si>
  <si>
    <t>PUPUN03049230000016093</t>
  </si>
  <si>
    <t>Mr. SANTOSH</t>
  </si>
  <si>
    <t>KAMLASHANKER HARIJAN</t>
  </si>
  <si>
    <t>XXXX XXXX 6291</t>
  </si>
  <si>
    <t>XXRPS887XX</t>
  </si>
  <si>
    <t>4142986XXXX,IFSC:SBIN0017266</t>
  </si>
  <si>
    <t>PUPUN03049230000016092</t>
  </si>
  <si>
    <t>Mr. DIPAK</t>
  </si>
  <si>
    <t>SAHENDRA KUMAR</t>
  </si>
  <si>
    <t>XXXX XXXX 2616</t>
  </si>
  <si>
    <t>PUPUN03049230000016091</t>
  </si>
  <si>
    <t>Mr. ADARSH GUPTA</t>
  </si>
  <si>
    <t>RAM NARAYAN GUPTA</t>
  </si>
  <si>
    <t>XXXX XXXX 1379</t>
  </si>
  <si>
    <t>PUPUN03049230000016089</t>
  </si>
  <si>
    <t>Mr. ANIL KUMAR</t>
  </si>
  <si>
    <t>AVADHESH</t>
  </si>
  <si>
    <t>XXXX XXXX 1233</t>
  </si>
  <si>
    <t>PUPUN03049230000016088</t>
  </si>
  <si>
    <t>Mr. AVADHESH</t>
  </si>
  <si>
    <t>SHRIRAM</t>
  </si>
  <si>
    <t>XXXX XXXX 4253</t>
  </si>
  <si>
    <t>XXOPA551XX</t>
  </si>
  <si>
    <t>5017603XXXX,IFSC:IDIB000C587</t>
  </si>
  <si>
    <t>PUPUN03049230000016090</t>
  </si>
  <si>
    <t>Mr. DEEPAK PAL</t>
  </si>
  <si>
    <t>XXXX XXXX 9767</t>
  </si>
  <si>
    <t>PUPUN03049230000016084</t>
  </si>
  <si>
    <t>Mr. SUNIL BANASIDDHA MHETRE</t>
  </si>
  <si>
    <t>BANSIDDHA</t>
  </si>
  <si>
    <t>PUPUN03049230000016083</t>
  </si>
  <si>
    <t>Mr. BHIMSHANKAR GURUNATH SHIVSHETTI</t>
  </si>
  <si>
    <t>XXZPS985XX</t>
  </si>
  <si>
    <t>5010037112XXXX,IFSC:HDFC0002809</t>
  </si>
  <si>
    <t>PUPUN03049230000016082</t>
  </si>
  <si>
    <t>Mr. JAYSHESH</t>
  </si>
  <si>
    <t>TAPSI</t>
  </si>
  <si>
    <t>XXXX XXXX 5670</t>
  </si>
  <si>
    <t>PUPUN03049230000016080</t>
  </si>
  <si>
    <t>Mr. KULDIP KUMAR YADAV</t>
  </si>
  <si>
    <t>DEV KUMAR YADAV</t>
  </si>
  <si>
    <t>XXXX XXXX 9169</t>
  </si>
  <si>
    <t>PUPUN03049230000016078</t>
  </si>
  <si>
    <t>Mr. ALI MOHAMMAD</t>
  </si>
  <si>
    <t>LAL MOHAMMAD</t>
  </si>
  <si>
    <t>XXXX XXXX 3220</t>
  </si>
  <si>
    <t>XXIPM697XX</t>
  </si>
  <si>
    <t>593810100XXXX,IFSC:CNRB0005938</t>
  </si>
  <si>
    <t>PUPUN03049230000016079</t>
  </si>
  <si>
    <t>Mr. SUKHA SINGH GOUND</t>
  </si>
  <si>
    <t>DASHARATH GOUND</t>
  </si>
  <si>
    <t>XXXX XXXX 9811</t>
  </si>
  <si>
    <t>PUPUN03049230000016118</t>
  </si>
  <si>
    <t>Mr. ROHIT SAKET</t>
  </si>
  <si>
    <t>D</t>
  </si>
  <si>
    <t>XXXX XXXX 0345</t>
  </si>
  <si>
    <t>XXGPS922XX</t>
  </si>
  <si>
    <t>41710212000XXXX,IFSC:UBIN0541711</t>
  </si>
  <si>
    <t>PUPUN03049230000016059</t>
  </si>
  <si>
    <t>Mr. MOHAMMED JAID ABDULLA SHAIKH</t>
  </si>
  <si>
    <t>ABDULLA</t>
  </si>
  <si>
    <t>XXXX XXXX 3818</t>
  </si>
  <si>
    <t>PUPUN03049230000016058</t>
  </si>
  <si>
    <t>Mr. KHANDU BHIMARAV DEVAKATE</t>
  </si>
  <si>
    <t>BHIMARAV</t>
  </si>
  <si>
    <t>XXXX XXXX 0989</t>
  </si>
  <si>
    <t>XXNPD496XX</t>
  </si>
  <si>
    <t>PUPUN03049230000016116</t>
  </si>
  <si>
    <t>Mr. SHARAD BABURAO SHINDE</t>
  </si>
  <si>
    <t>XXXX XXXX 1288</t>
  </si>
  <si>
    <t>XXWPS783XX</t>
  </si>
  <si>
    <t>2033072XXXX,IFSC:FINO0009002</t>
  </si>
  <si>
    <t>PUPUN03049230000016120</t>
  </si>
  <si>
    <t>Mr. GAJANAN DATTARAO KALE</t>
  </si>
  <si>
    <t>DATTARAO</t>
  </si>
  <si>
    <t>gajanankale147@gmail.com</t>
  </si>
  <si>
    <t>XXXX XXXX 3120</t>
  </si>
  <si>
    <t>XXDPK323XX</t>
  </si>
  <si>
    <t>641220XXXX,IFSC:KKBK0000691</t>
  </si>
  <si>
    <t>PUPUN03049230000016057</t>
  </si>
  <si>
    <t>Mr. BIBIT KUMAR</t>
  </si>
  <si>
    <t>ARUN YADAV</t>
  </si>
  <si>
    <t>PUPUN03049230000016121</t>
  </si>
  <si>
    <t>Mr. SANTOSH LAXMAN NARONE</t>
  </si>
  <si>
    <t>XXXX XXXX 4666</t>
  </si>
  <si>
    <t>XXBPN781XX</t>
  </si>
  <si>
    <t>07341011000XXXX,IFSC:BKID0000734</t>
  </si>
  <si>
    <t>PUPUN03049230000016122</t>
  </si>
  <si>
    <t>NANDKISHOR SAW</t>
  </si>
  <si>
    <t>XXXX XXXX 6568</t>
  </si>
  <si>
    <t>PUPUN03049230000016123</t>
  </si>
  <si>
    <t>Mr. AVINASH KUMAR</t>
  </si>
  <si>
    <t>HARIVANSH RAM</t>
  </si>
  <si>
    <t>XXXX XXXX 1727</t>
  </si>
  <si>
    <t>PUPUN03049230000016119</t>
  </si>
  <si>
    <t>Mr. SUKHDEV SAKET</t>
  </si>
  <si>
    <t>RAMNATH SAKET</t>
  </si>
  <si>
    <t>XXXX XXXX 3262</t>
  </si>
  <si>
    <t>PUPUN03049230000016056</t>
  </si>
  <si>
    <t>Mr. KATYAPPA KAMBLE</t>
  </si>
  <si>
    <t>SHAVARAPPA</t>
  </si>
  <si>
    <t>XXXX XXXX 2238</t>
  </si>
  <si>
    <t>XXAPK577XX</t>
  </si>
  <si>
    <t>PUPUN03049230000016052</t>
  </si>
  <si>
    <t>BHAGWAN</t>
  </si>
  <si>
    <t>XXXX XXXX 5628</t>
  </si>
  <si>
    <t>XXTPG747XX</t>
  </si>
  <si>
    <t>PUPUN03049230000016053</t>
  </si>
  <si>
    <t>SANTOSHA SARADE</t>
  </si>
  <si>
    <t>XXXX XXXX 4393</t>
  </si>
  <si>
    <t>PUPUN03049230000016081</t>
  </si>
  <si>
    <t>Mr. SATISH KUMAR</t>
  </si>
  <si>
    <t>SHYAM NARAYAN</t>
  </si>
  <si>
    <t>XXXX XXXX 6791</t>
  </si>
  <si>
    <t>XXXPK870XX</t>
  </si>
  <si>
    <t>2846010001XXXX,IFSC:BARB0KACHBS</t>
  </si>
  <si>
    <t>PUPUN03049230000016054</t>
  </si>
  <si>
    <t>Mr. LINGAYYA BASAYYA SWAMI</t>
  </si>
  <si>
    <t>lingayyaswami1757@gmail.com</t>
  </si>
  <si>
    <t>XXVPS730XX</t>
  </si>
  <si>
    <t>PUPUN03049230000016051</t>
  </si>
  <si>
    <t>Mr. KRUSHNA PANDURANG VHANAVATE</t>
  </si>
  <si>
    <t>PANDURANG</t>
  </si>
  <si>
    <t>XXXX XXXX 1623</t>
  </si>
  <si>
    <t>PUPUN03049230000016050</t>
  </si>
  <si>
    <t>HEMANT</t>
  </si>
  <si>
    <t>XXXX XXXX 0970</t>
  </si>
  <si>
    <t>PUPUN03049230000016049</t>
  </si>
  <si>
    <t>Mr. MANISH SINGH</t>
  </si>
  <si>
    <t>GULAB SINGH</t>
  </si>
  <si>
    <t>XXXX XXXX 8764</t>
  </si>
  <si>
    <t>XXXPS686XX</t>
  </si>
  <si>
    <t>PUPUN03049230000016045</t>
  </si>
  <si>
    <t>Mr. SHRIKANT PANDIT MALI</t>
  </si>
  <si>
    <t>XXXX XXXX 4764</t>
  </si>
  <si>
    <t>PUPUN03049230000016046</t>
  </si>
  <si>
    <t>Mr. SIDDU BASAVARAJ SWAMI</t>
  </si>
  <si>
    <t>XXXX XXXX 3234</t>
  </si>
  <si>
    <t>PUPUN03049230000016047</t>
  </si>
  <si>
    <t>Mr. DAYANAND MANE</t>
  </si>
  <si>
    <t>DEVENDRA</t>
  </si>
  <si>
    <t>XXXX XXXX 7302</t>
  </si>
  <si>
    <t>XXSPM818XX</t>
  </si>
  <si>
    <t>PUPUN03049230000016048</t>
  </si>
  <si>
    <t>Mr. VILAS MALLINATH CHAPEKAR</t>
  </si>
  <si>
    <t>XXXX XXXX 2732</t>
  </si>
  <si>
    <t>XXXPG357XX</t>
  </si>
  <si>
    <t>014110400016XXXX,IFSC:IBKL0000141</t>
  </si>
  <si>
    <t>PUPUN03049230000016043</t>
  </si>
  <si>
    <t>Mr. SURAJ KUMAR BIND</t>
  </si>
  <si>
    <t>KANHAIYA LAL BIND</t>
  </si>
  <si>
    <t>XXXX XXXX 0459</t>
  </si>
  <si>
    <t>PUPUN03049230000016044</t>
  </si>
  <si>
    <t>Mr. EKANATH DATTATRAY RAUT</t>
  </si>
  <si>
    <t>XXXX XXXX 3264</t>
  </si>
  <si>
    <t>PUPUN03049230000016040</t>
  </si>
  <si>
    <t>Mr. LAXMAN NILKANTH PUJARI</t>
  </si>
  <si>
    <t>PUPUN03049230000016039</t>
  </si>
  <si>
    <t>Mr. MAHESH HANMANT PADAMGONDE</t>
  </si>
  <si>
    <t>HAMNMANT</t>
  </si>
  <si>
    <t>XXXX XXXX 2044</t>
  </si>
  <si>
    <t>PUPUN03049230000016042</t>
  </si>
  <si>
    <t>Mr. NAGNATH PUNDALIK KOLI</t>
  </si>
  <si>
    <t>PUNDALIK</t>
  </si>
  <si>
    <t>XXXX XXXX 7076</t>
  </si>
  <si>
    <t>PUPUN03049230000016035</t>
  </si>
  <si>
    <t>Mr. SANJAY BHIMASHANKAR YELAGI</t>
  </si>
  <si>
    <t>XXXX XXXX 4690</t>
  </si>
  <si>
    <t>PUPUN03049230000016037</t>
  </si>
  <si>
    <t>Mr. RAHUL APPASO PANDHARE</t>
  </si>
  <si>
    <t>APPASO</t>
  </si>
  <si>
    <t>PUPUN03049230000016038</t>
  </si>
  <si>
    <t>XXXX XXXX 6680</t>
  </si>
  <si>
    <t>XXPPS518XX</t>
  </si>
  <si>
    <t>PUPUN03049230000016025</t>
  </si>
  <si>
    <t>Mr. SHANKARLING MALAYYA SWAMI</t>
  </si>
  <si>
    <t>MALAYYA</t>
  </si>
  <si>
    <t>XXXX XXXX 3010</t>
  </si>
  <si>
    <t>PUPUN03049230000016029</t>
  </si>
  <si>
    <t>Mr. RAJKUMAR MARUTI KOLI</t>
  </si>
  <si>
    <t>XXXX XXXX 6015</t>
  </si>
  <si>
    <t>PUPUN03049230000016028</t>
  </si>
  <si>
    <t>Mr. SIDDHANNA  MADDANI KARIVADIYAR</t>
  </si>
  <si>
    <t>MADDANI</t>
  </si>
  <si>
    <t>XXXX XXXX 2882</t>
  </si>
  <si>
    <t>PUPUN03049230000016027</t>
  </si>
  <si>
    <t>Mr. BABUSHA DASHRATH KOLI</t>
  </si>
  <si>
    <t>XXXX XXXX 8120</t>
  </si>
  <si>
    <t>PUPUN03049230000016026</t>
  </si>
  <si>
    <t>Mr. PRASHANT CHANDRAKANT KOLI</t>
  </si>
  <si>
    <t>XXXX XXXX 8758</t>
  </si>
  <si>
    <t>XXAPK761XX</t>
  </si>
  <si>
    <t>3703624XXXX,IFSC:SBIN0011516</t>
  </si>
  <si>
    <t>PUPUN03049230000016031</t>
  </si>
  <si>
    <t>Mr. LALSAB AKBAR NADAF</t>
  </si>
  <si>
    <t>AKBAR</t>
  </si>
  <si>
    <t>XXXX XXXX 4542</t>
  </si>
  <si>
    <t>PUPUN03049230000016034</t>
  </si>
  <si>
    <t>Mr. RAVI SHRIKANT KUMBHAR</t>
  </si>
  <si>
    <t>XXXX XXXX 3652</t>
  </si>
  <si>
    <t>PUPUN03049230000016030</t>
  </si>
  <si>
    <t>Mr. DHANLING UTTAM MIRJE</t>
  </si>
  <si>
    <t>XXXX XXXX 1254</t>
  </si>
  <si>
    <t>PUPUN03049230000016032</t>
  </si>
  <si>
    <t>Mr. APPASAHEB MALLIKARJUN GUNDAD</t>
  </si>
  <si>
    <t>XXXX XXXX 7046</t>
  </si>
  <si>
    <t>XXKPG570XX</t>
  </si>
  <si>
    <t>PUPUN03049230000016033</t>
  </si>
  <si>
    <t>Mr. UMESH SHIVARUDR DHULE</t>
  </si>
  <si>
    <t>SHIVARIDR</t>
  </si>
  <si>
    <t>XXXX XXXX 5686</t>
  </si>
  <si>
    <t>XXOPD310XX</t>
  </si>
  <si>
    <t>PUPUN03049230000016065</t>
  </si>
  <si>
    <t>Mr. PRATIK SANTOSH SHINGADE</t>
  </si>
  <si>
    <t>SANTOSH SHINGADE</t>
  </si>
  <si>
    <t>PUPUN03049230000016069</t>
  </si>
  <si>
    <t>Mr. ANIKET RAJU ATHAVALE</t>
  </si>
  <si>
    <t>ATHAVALE RAJU</t>
  </si>
  <si>
    <t>XXXX XXXX 0858</t>
  </si>
  <si>
    <t>XXSPA239XX</t>
  </si>
  <si>
    <t>2012557XXXX,IFSC:FINO0000001</t>
  </si>
  <si>
    <t>PUPUN03049230000016062</t>
  </si>
  <si>
    <t>Mr. PRATHAM SIDDHARTH INGLE</t>
  </si>
  <si>
    <t>SIDDHARTH</t>
  </si>
  <si>
    <t>prathamingle302@gmail.com</t>
  </si>
  <si>
    <t>XXXX XXXX 6523</t>
  </si>
  <si>
    <t>XXUPI047XX</t>
  </si>
  <si>
    <t>634623XXXX,IFSC:KKBK0002050</t>
  </si>
  <si>
    <t>PUPUN03049230000016074</t>
  </si>
  <si>
    <t>Mr. ABHIJIT GUNWANT DOIFODE</t>
  </si>
  <si>
    <t>GUNWANT</t>
  </si>
  <si>
    <t>ABHIJEETDOIPHODE120@GMAIL.COM</t>
  </si>
  <si>
    <t>XXXX XXXX 8944</t>
  </si>
  <si>
    <t>XXGPD063XX</t>
  </si>
  <si>
    <t>334715XXXX,IFSC:KKBK0001774</t>
  </si>
  <si>
    <t>PUPUN03049230000016014</t>
  </si>
  <si>
    <t>Mr. DEVENDRA KUMAR</t>
  </si>
  <si>
    <t>GYAN CHAND</t>
  </si>
  <si>
    <t>XXXX XXXX 2811</t>
  </si>
  <si>
    <t>PUPUN03049230000016066</t>
  </si>
  <si>
    <t>XXXX XXXX 5418</t>
  </si>
  <si>
    <t>XXOPM096XX</t>
  </si>
  <si>
    <t>2002054XXXX,IFSC:FINO0001001</t>
  </si>
  <si>
    <t>PUPUN03049230000016060</t>
  </si>
  <si>
    <t>Mr. RAJA KUMAR</t>
  </si>
  <si>
    <t>VIRENDRA</t>
  </si>
  <si>
    <t>XXXX XXXX 9442</t>
  </si>
  <si>
    <t>PUPUN03049230000016013</t>
  </si>
  <si>
    <t>Mr. RAVI KUMAR</t>
  </si>
  <si>
    <t>SURENDRA</t>
  </si>
  <si>
    <t>XXXX XXXX 5025</t>
  </si>
  <si>
    <t>XXLPK662XX</t>
  </si>
  <si>
    <t>4084359XXXX,IFSC:SBIN0012552</t>
  </si>
  <si>
    <t>PUPUN03049230000016072</t>
  </si>
  <si>
    <t>Mr. RAHUL RAM KAMBLE</t>
  </si>
  <si>
    <t>XXXX XXXX 3275</t>
  </si>
  <si>
    <t>PUPUN03049230000016064</t>
  </si>
  <si>
    <t>Mr. KARAN PRAKASH BODKHE</t>
  </si>
  <si>
    <t>XXXX XXXX 2533</t>
  </si>
  <si>
    <t>XXBPB712XX</t>
  </si>
  <si>
    <t>06321011001XXXX,IFSC:BKID0000675</t>
  </si>
  <si>
    <t>PUPUN03049230000016061</t>
  </si>
  <si>
    <t>Mr. RAM MADHAVRAO POPLE</t>
  </si>
  <si>
    <t>MADHAVRAO</t>
  </si>
  <si>
    <t>XXXX XXXX 2957</t>
  </si>
  <si>
    <t>XXYPP341XX</t>
  </si>
  <si>
    <t>4170585XXXX,IFSC:SBIN0012241</t>
  </si>
  <si>
    <t>PUPUN03049230000016075</t>
  </si>
  <si>
    <t>Mr. LAV KUMAR</t>
  </si>
  <si>
    <t>PRABHU MAHTO</t>
  </si>
  <si>
    <t>XXXX XXXX 1662</t>
  </si>
  <si>
    <t>92301003067XXXX,IFSC:UTIB0000512</t>
  </si>
  <si>
    <t>PUPUN03049230000016095</t>
  </si>
  <si>
    <t>Mr. RAMVISHAL PATHAK</t>
  </si>
  <si>
    <t>RUPRAM PATHAK</t>
  </si>
  <si>
    <t>XXXX XXXX 4560</t>
  </si>
  <si>
    <t>XXTPP628XX</t>
  </si>
  <si>
    <t>2000269XXXX,IFSC:FINO0001146</t>
  </si>
  <si>
    <t>PUPUN03049230000016094</t>
  </si>
  <si>
    <t>Mr. PRAVIN DINKAR FULSUNDAR</t>
  </si>
  <si>
    <t>fulsundarpravin@gmail.com</t>
  </si>
  <si>
    <t>XXXX XXXX 1349</t>
  </si>
  <si>
    <t>XXMPF426XX</t>
  </si>
  <si>
    <t>07441002XXXX,IFSC:BKDN0510744</t>
  </si>
  <si>
    <t>PUPUN03049230000016005</t>
  </si>
  <si>
    <t>Mr. VIKASH KUMAR DAS</t>
  </si>
  <si>
    <t>MANTU DAS</t>
  </si>
  <si>
    <t>XXXX XXXX 6179</t>
  </si>
  <si>
    <t>PUPUN03049230000016004</t>
  </si>
  <si>
    <t>Mr. SIDDHARAM JAMADAR</t>
  </si>
  <si>
    <t>SAYBANNA</t>
  </si>
  <si>
    <t>XXXX XXXX 6630</t>
  </si>
  <si>
    <t>MALLIKARJUN KOLI</t>
  </si>
  <si>
    <t>PUPUN03049230000015994</t>
  </si>
  <si>
    <t>Mr. ROHIT KUMAR</t>
  </si>
  <si>
    <t>svlog8774@gmail.com</t>
  </si>
  <si>
    <t>XXXX XXXX 4138</t>
  </si>
  <si>
    <t>XXEPK361XX</t>
  </si>
  <si>
    <t>PUPUN03049230000015993</t>
  </si>
  <si>
    <t>Mr. AMOGSIDDHA KHANDAPPA PUJARI</t>
  </si>
  <si>
    <t>KHANDAPPA PUJARI</t>
  </si>
  <si>
    <t>XXXX XXXX 2983</t>
  </si>
  <si>
    <t>PUPUN03049230000015992</t>
  </si>
  <si>
    <t>Mr. SIDDHRAM UMBARANE</t>
  </si>
  <si>
    <t>OMJAISAISERVICES@GMAIL.COM</t>
  </si>
  <si>
    <t>XXXX XXXX 5071</t>
  </si>
  <si>
    <t>PUPUN03049230000015989</t>
  </si>
  <si>
    <t>Mr. KASHINATH APPASHA DHANAGAR</t>
  </si>
  <si>
    <t>APPASHA</t>
  </si>
  <si>
    <t>XXXX XXXX 5636</t>
  </si>
  <si>
    <t>XXMPD485XX</t>
  </si>
  <si>
    <t>3320314XXXX,IFSC:SBIN0004653</t>
  </si>
  <si>
    <t>PUPUN03049230000015990</t>
  </si>
  <si>
    <t>Mr. JAKANNA KASHINATH ARWAT</t>
  </si>
  <si>
    <t>KASHINATH ARWAT</t>
  </si>
  <si>
    <t>XXXX XXXX 1942</t>
  </si>
  <si>
    <t>XXBPA129XX</t>
  </si>
  <si>
    <t>PUPUN03049230000015991</t>
  </si>
  <si>
    <t>XXXX XXXX 0023</t>
  </si>
  <si>
    <t>XXNPA948XX</t>
  </si>
  <si>
    <t>PUPUN03049230000015984</t>
  </si>
  <si>
    <t>Mr. PRADIP SHRIRANG GHANTE</t>
  </si>
  <si>
    <t>SHRIRANG</t>
  </si>
  <si>
    <t>pradilghante@gmail.com</t>
  </si>
  <si>
    <t>XXXX XXXX 6744</t>
  </si>
  <si>
    <t>XXNPG831XX</t>
  </si>
  <si>
    <t>694734XXXX,IFSC:IDIB000V116</t>
  </si>
  <si>
    <t>PUPUN03049230000015985</t>
  </si>
  <si>
    <t>JYOTIBA MORE</t>
  </si>
  <si>
    <t>XXXX XXXX 2726</t>
  </si>
  <si>
    <t>XXRPM165XX</t>
  </si>
  <si>
    <t>05551061000XXXX,IFSC:BKID0000555</t>
  </si>
  <si>
    <t>PUPUN03049230000015987</t>
  </si>
  <si>
    <t>Mr. RAJDEEP JAYKUMAR GAVALI</t>
  </si>
  <si>
    <t>JAYKUMAR GAVALI</t>
  </si>
  <si>
    <t>XXXX XXXX 8234</t>
  </si>
  <si>
    <t>PUPUN03049230000015986</t>
  </si>
  <si>
    <t>Mr. AKASH SANGUNDI</t>
  </si>
  <si>
    <t>XXXX XXXX 8854</t>
  </si>
  <si>
    <t>PUPUN03049230000015988</t>
  </si>
  <si>
    <t>IRANNA DHAVANE</t>
  </si>
  <si>
    <t>XXXX XXXX 6697</t>
  </si>
  <si>
    <t>XXHPD739XX</t>
  </si>
  <si>
    <t>07271821000XXXX,IFSC:BKID0000727</t>
  </si>
  <si>
    <t>XXXX XXXX 4676</t>
  </si>
  <si>
    <t>PUPUN03049230000016010</t>
  </si>
  <si>
    <t>Mr. GAURENDRA</t>
  </si>
  <si>
    <t>PUPUN03049230000016021</t>
  </si>
  <si>
    <t>Mr. SHANKAR DEVIDAS JADHAV</t>
  </si>
  <si>
    <t>XXXX XXXX 1650</t>
  </si>
  <si>
    <t>XXKPJ139XX</t>
  </si>
  <si>
    <t>3865994XXXX,IFSC:SBIN0020416</t>
  </si>
  <si>
    <t>PUPUN03049230000015999</t>
  </si>
  <si>
    <t>Mr. RAM BARAN CHAUDHARY</t>
  </si>
  <si>
    <t>BIR BAHADUR CHAUDHARY</t>
  </si>
  <si>
    <t>XXXX XXXX 7386</t>
  </si>
  <si>
    <t>XXWPC906XX</t>
  </si>
  <si>
    <t>92301002157XXXX,IFSC:UTIB0000734</t>
  </si>
  <si>
    <t>PUPUN03049230000015983</t>
  </si>
  <si>
    <t>Mr. RABINDRA KUMAR PAL</t>
  </si>
  <si>
    <t>BALDEV PAL</t>
  </si>
  <si>
    <t>XXXX XXXX 4973</t>
  </si>
  <si>
    <t>XXMPP732XX</t>
  </si>
  <si>
    <t>3549885XXXX,IFSC:SBIN0002980</t>
  </si>
  <si>
    <t>PUPUN03049230000015982</t>
  </si>
  <si>
    <t>Mr. JAGNNATH DHURIYA</t>
  </si>
  <si>
    <t>XXXX XXXX 2355</t>
  </si>
  <si>
    <t>PUPUN03049230000016015</t>
  </si>
  <si>
    <t>Mr. SHIVNARAYAD</t>
  </si>
  <si>
    <t>RAM DAYAL</t>
  </si>
  <si>
    <t>XXXX XXXX 1669</t>
  </si>
  <si>
    <t>PUPUN03049230000016020</t>
  </si>
  <si>
    <t>Mr. VISHAL ARJUN WABLE</t>
  </si>
  <si>
    <t>ARJUN WABLE</t>
  </si>
  <si>
    <t>wablevishal541@gmail.com</t>
  </si>
  <si>
    <t>XXXX XXXX 5458</t>
  </si>
  <si>
    <t>XXRPW822XX</t>
  </si>
  <si>
    <t>PUPUN03049230000015957</t>
  </si>
  <si>
    <t>Mr. RAJESH KUMAR</t>
  </si>
  <si>
    <t>JANESHWAR PAL</t>
  </si>
  <si>
    <t>XXXX XXXX 5597</t>
  </si>
  <si>
    <t>XXUPR632XX</t>
  </si>
  <si>
    <t>2039712XXXX,IFSC:SBIN0012606</t>
  </si>
  <si>
    <t>PUPUN03049230000016023</t>
  </si>
  <si>
    <t>Mr. YOGESH NARAYAN BORHADE</t>
  </si>
  <si>
    <t>NARAYAN BORHADE</t>
  </si>
  <si>
    <t>XXXX XXXX 4896</t>
  </si>
  <si>
    <t>XXQPB959XX</t>
  </si>
  <si>
    <t>3690712XXXX,IFSC:SBIN0012736</t>
  </si>
  <si>
    <t>PUPUN03049230000015956</t>
  </si>
  <si>
    <t>Mr. PRADEEP ORANO</t>
  </si>
  <si>
    <t>KAILA ORANO</t>
  </si>
  <si>
    <t>XXXX XXXX 1736</t>
  </si>
  <si>
    <t>PUPUN03049230000016017</t>
  </si>
  <si>
    <t>Mr. SOMNATH DASHRATH JADHAV</t>
  </si>
  <si>
    <t>XXXX XXXX 5479</t>
  </si>
  <si>
    <t>PUPUN03049230000016019</t>
  </si>
  <si>
    <t>Mr. SHIVAM SANTOSH PATHADE</t>
  </si>
  <si>
    <t>XXXX XXXX 1122</t>
  </si>
  <si>
    <t>XXTPP857XX</t>
  </si>
  <si>
    <t>43870212003XXXX,IFSC:UBIN0543870</t>
  </si>
  <si>
    <t>PUPUN03049230000015945</t>
  </si>
  <si>
    <t>Mr. SUDAMA MAHTO</t>
  </si>
  <si>
    <t>SOMNATH MAHTO</t>
  </si>
  <si>
    <t>XXXX XXXX 3312</t>
  </si>
  <si>
    <t>XXGPS387XX</t>
  </si>
  <si>
    <t>32500201011XXXX,IFSC:UBIN0532509</t>
  </si>
  <si>
    <t>PUPUN03049230000015944</t>
  </si>
  <si>
    <t>Mr. ASHISH PRATAP SINGH</t>
  </si>
  <si>
    <t>XXXX XXXX 3766</t>
  </si>
  <si>
    <t>PUPUN03049230000015928</t>
  </si>
  <si>
    <t>Mr. VASANT</t>
  </si>
  <si>
    <t>VENKAT RAO</t>
  </si>
  <si>
    <t>XXXX XXXX 0963</t>
  </si>
  <si>
    <t>PUPUN03049230000015923</t>
  </si>
  <si>
    <t>Mr. RAJNISH KUMAR</t>
  </si>
  <si>
    <t>RAM LAKHAN PRASAD</t>
  </si>
  <si>
    <t>XXXX XXXX 9017</t>
  </si>
  <si>
    <t>XXWPK236XX</t>
  </si>
  <si>
    <t>92301003072XXXX,IFSC:UTIB0000512</t>
  </si>
  <si>
    <t>PUPUN03049230000015924</t>
  </si>
  <si>
    <t>Mr. SHRIKANT DILPAKE</t>
  </si>
  <si>
    <t>SIDRAM DILPEKE</t>
  </si>
  <si>
    <t>PUPUN03049230000015925</t>
  </si>
  <si>
    <t>Mr. ARVIND SHIVNAGAPPA KANKI</t>
  </si>
  <si>
    <t>SHIVNAGAPPA</t>
  </si>
  <si>
    <t>XXTPK133XX</t>
  </si>
  <si>
    <t>PUPUN03049230000016022</t>
  </si>
  <si>
    <t>Mr. SHRIKANT BAPU PATIL</t>
  </si>
  <si>
    <t>BAPU</t>
  </si>
  <si>
    <t>XXXX XXXX 7972</t>
  </si>
  <si>
    <t>5218006686XXXX,IFSC:BDBL0001756</t>
  </si>
  <si>
    <t>PUPUN03049230000015929</t>
  </si>
  <si>
    <t>Mr. AKASH SUBHASH  REDDI</t>
  </si>
  <si>
    <t>SUBHASH  REDDI</t>
  </si>
  <si>
    <t>PUPUN03049230000016016</t>
  </si>
  <si>
    <t>Mr. SANKET PANKAJ SHEGOKAR</t>
  </si>
  <si>
    <t>PANKAJ</t>
  </si>
  <si>
    <t>XXXX XXXX 3655</t>
  </si>
  <si>
    <t>XXMPS304XX</t>
  </si>
  <si>
    <t>764549XXXX,IFSC:KKBK0001774</t>
  </si>
  <si>
    <t>PUPUN03049230000015931</t>
  </si>
  <si>
    <t>MATTU NADAF</t>
  </si>
  <si>
    <t>XXXX XXXX 5590</t>
  </si>
  <si>
    <t>XXIPN248XX</t>
  </si>
  <si>
    <t>07081051000XXXX,IFSC:BKID0000708</t>
  </si>
  <si>
    <t>PUPUN03049230000015932</t>
  </si>
  <si>
    <t>Mr. MADAPPA SIDDHARAM WADE</t>
  </si>
  <si>
    <t>XXXX XXXX 9805</t>
  </si>
  <si>
    <t>PUPUN03049230000015933</t>
  </si>
  <si>
    <t>RASHID SHAIKH</t>
  </si>
  <si>
    <t>PUPUN03049230000015934</t>
  </si>
  <si>
    <t>Mr. DAUD PAIGAMBAR SHAIKH</t>
  </si>
  <si>
    <t>PAIGAMBAR DAUD SHAIKH</t>
  </si>
  <si>
    <t>XXXX XXXX 9483</t>
  </si>
  <si>
    <t>PUPUN03049230000015935</t>
  </si>
  <si>
    <t>Mr. SHAHRUKHAN MAHAMADRAFIK SHAIKH</t>
  </si>
  <si>
    <t>MAHAMADRAFIK</t>
  </si>
  <si>
    <t>XXXX XXXX 8580</t>
  </si>
  <si>
    <t>XXPPS750XX</t>
  </si>
  <si>
    <t>07061821000XXXX,IFSC:BKID0000706</t>
  </si>
  <si>
    <t>PUPUN03049230000015936</t>
  </si>
  <si>
    <t>Mr. RUPESH BIRAJDAR</t>
  </si>
  <si>
    <t>XXXX XXXX 5916</t>
  </si>
  <si>
    <t>PUPUN03049230000015937</t>
  </si>
  <si>
    <t>Mr. SACHIN KHAJAPPA KOLI</t>
  </si>
  <si>
    <t>XXXX XXXX 3127</t>
  </si>
  <si>
    <t>PUPUN03049230000015938</t>
  </si>
  <si>
    <t>Mr. AMIN MEHBOOB PIRJADE</t>
  </si>
  <si>
    <t>MEHBOOB PIRJADE</t>
  </si>
  <si>
    <t>XXXX XXXX 2832</t>
  </si>
  <si>
    <t>PUPUN03049230000015939</t>
  </si>
  <si>
    <t>Mr. RAHUL GHODAKE</t>
  </si>
  <si>
    <t>MHALAPPA</t>
  </si>
  <si>
    <t>XXXX XXXX 4945</t>
  </si>
  <si>
    <t>PUPUN03049230000015940</t>
  </si>
  <si>
    <t>Mr. VISHAL PANDIT SUTAR</t>
  </si>
  <si>
    <t>PANDIT SUTAR</t>
  </si>
  <si>
    <t>XXXX XXXX 5501</t>
  </si>
  <si>
    <t>PUPUN03049230000015942</t>
  </si>
  <si>
    <t>SAHEBLAL</t>
  </si>
  <si>
    <t>XXXX XXXX 9404</t>
  </si>
  <si>
    <t>XXWPJ108XX</t>
  </si>
  <si>
    <t>4154650XXXX,IFSC:SBIN0017529</t>
  </si>
  <si>
    <t>PUPUN03049230000015943</t>
  </si>
  <si>
    <t>Mr. MAHIBOOB DAUD HAWALDAR</t>
  </si>
  <si>
    <t>DAUD HAWALDAR</t>
  </si>
  <si>
    <t>XXXX XXXX 9293</t>
  </si>
  <si>
    <t>PUPUN03049230000016002</t>
  </si>
  <si>
    <t>Mr. AJAY SUBHASH SURWADE</t>
  </si>
  <si>
    <t>SUBHASH SURWADE</t>
  </si>
  <si>
    <t>XXXX XXXX 7918</t>
  </si>
  <si>
    <t>XXBPS347XX</t>
  </si>
  <si>
    <t>224770XXXX,IFSC:KKBK0001774</t>
  </si>
  <si>
    <t>PUPUN03049230000016003</t>
  </si>
  <si>
    <t>Mr. AJAY GOVIND CHAVHAN</t>
  </si>
  <si>
    <t>GOVIND CHAVHAN</t>
  </si>
  <si>
    <t>XXXX XXXX 9351</t>
  </si>
  <si>
    <t>PUPUN03049230000016006</t>
  </si>
  <si>
    <t>Mr. PHATTESINH SHIVAJI THORAT</t>
  </si>
  <si>
    <t>XXXX XXXX 3078</t>
  </si>
  <si>
    <t>PUPUN03049230000016011</t>
  </si>
  <si>
    <t>Mr. GIRIDHAR GOPAL NIKURE</t>
  </si>
  <si>
    <t>XXEPN273XX</t>
  </si>
  <si>
    <t>92301003091XXXX,IFSC:UTIB0005197</t>
  </si>
  <si>
    <t>PUPUN03049230000016012</t>
  </si>
  <si>
    <t>Mr. JAYDIP BAPUSO GAVADE</t>
  </si>
  <si>
    <t>BAPUSO</t>
  </si>
  <si>
    <t>XXXX XXXX 2387</t>
  </si>
  <si>
    <t>PUPUN03049230000015930</t>
  </si>
  <si>
    <t>KHANDAPPA LANDAGE</t>
  </si>
  <si>
    <t>XXUPL501XX</t>
  </si>
  <si>
    <t>PUPUN03049230000015973</t>
  </si>
  <si>
    <t>Mr. VISHAL JIVAN BAGHELE</t>
  </si>
  <si>
    <t>JIVAN BAGHELE</t>
  </si>
  <si>
    <t>XXXX XXXX 6946</t>
  </si>
  <si>
    <t>554810XXXX,IFSC:KKBK0001771</t>
  </si>
  <si>
    <t>PUPUN03049230000015965</t>
  </si>
  <si>
    <t>Mr. SAIF KHAN</t>
  </si>
  <si>
    <t>YAR MOHAMMAD</t>
  </si>
  <si>
    <t>XXXX XXXX 8795</t>
  </si>
  <si>
    <t>XXOPK454XX</t>
  </si>
  <si>
    <t>644728XXXX,IFSC:KKBK0001774</t>
  </si>
  <si>
    <t>PUPUN03049230000015964</t>
  </si>
  <si>
    <t>Mr. TAUSIF MAHAMUD PATHAN</t>
  </si>
  <si>
    <t>MAHAMUD</t>
  </si>
  <si>
    <t>XXXX XXXX 6424</t>
  </si>
  <si>
    <t>XXAPP658XX</t>
  </si>
  <si>
    <t>03210164XXXX,IFSC:ICIC0000321</t>
  </si>
  <si>
    <t>PUPUN03049230000015961</t>
  </si>
  <si>
    <t>Mr. PRAWEEN TETE</t>
  </si>
  <si>
    <t>SUDHIR TETE</t>
  </si>
  <si>
    <t>XXXX XXXX 1982</t>
  </si>
  <si>
    <t>PUPUN03049230000015960</t>
  </si>
  <si>
    <t>Mr. VINOD KUMAR</t>
  </si>
  <si>
    <t>PUPUN03049230000015959</t>
  </si>
  <si>
    <t>Mr. ASHISH SINGH</t>
  </si>
  <si>
    <t>HARGOVIND</t>
  </si>
  <si>
    <t>XXXX XXXX 3484</t>
  </si>
  <si>
    <t>PUPUN03049230000015922</t>
  </si>
  <si>
    <t>Mr. APHASEJ</t>
  </si>
  <si>
    <t>BASEER</t>
  </si>
  <si>
    <t>XXXX XXXX 4339</t>
  </si>
  <si>
    <t>PUPUN03049230000015974</t>
  </si>
  <si>
    <t>MOOL CHAND</t>
  </si>
  <si>
    <t>XXXX XXXX 7649</t>
  </si>
  <si>
    <t>1360010000XXXX,IFSC:BARB0NEWADA</t>
  </si>
  <si>
    <t>PUPUN03049230000015946</t>
  </si>
  <si>
    <t>Mr. KHET SINGH PATEL</t>
  </si>
  <si>
    <t>BHAIYA RAM</t>
  </si>
  <si>
    <t>XXXX XXXX 0506</t>
  </si>
  <si>
    <t>2028725XXXX,IFSC:FINO0009002</t>
  </si>
  <si>
    <t>PUPUN03049230000015916</t>
  </si>
  <si>
    <t>Mr. RINKU KAUSHAL</t>
  </si>
  <si>
    <t>HARI SHANKAR</t>
  </si>
  <si>
    <t>PUPUN03049230000015912</t>
  </si>
  <si>
    <t>Mr. DHANANJAY SURYAVANSHI</t>
  </si>
  <si>
    <t>SURYAKANTH S SURYAVANSHI</t>
  </si>
  <si>
    <t>XXXX XXXX 4129</t>
  </si>
  <si>
    <t>3786030XXXX,IFSC:SBIN0018788</t>
  </si>
  <si>
    <t>PUPUN03049230000015919</t>
  </si>
  <si>
    <t>SHRAVAN KUMAR</t>
  </si>
  <si>
    <t>XXXX XXXX 9520</t>
  </si>
  <si>
    <t>PUPUN03049230000015918</t>
  </si>
  <si>
    <t>Mr. JITENDRA KUMAR</t>
  </si>
  <si>
    <t>SHYAM</t>
  </si>
  <si>
    <t>XXXX XXXX 2660</t>
  </si>
  <si>
    <t>PUPUN03049230000015917</t>
  </si>
  <si>
    <t>Mr. HEMANT KUMAR</t>
  </si>
  <si>
    <t>BABU RAM</t>
  </si>
  <si>
    <t>XXXX XXXX 9924</t>
  </si>
  <si>
    <t>PUPUN03049230000015981</t>
  </si>
  <si>
    <t>Mr. HARIRAM CHOTELAL PARDHI</t>
  </si>
  <si>
    <t>CHOTELAL PARDHI</t>
  </si>
  <si>
    <t>XXXX XXXX 5723</t>
  </si>
  <si>
    <t>PUPUN03049230000015911</t>
  </si>
  <si>
    <t>Mr. AJIT SHARMA</t>
  </si>
  <si>
    <t>LALBABU SHARMA</t>
  </si>
  <si>
    <t>XXXX XXXX 6330</t>
  </si>
  <si>
    <t>PUPUN03049230000015907</t>
  </si>
  <si>
    <t>Mr. MALLESH SHRIKANT AASANGE</t>
  </si>
  <si>
    <t>SHRIKANT AASANGE</t>
  </si>
  <si>
    <t>XXTPA768XX</t>
  </si>
  <si>
    <t>4123822XXXX,IFSC:SBIN0003145</t>
  </si>
  <si>
    <t>PUPUN03049230000015906</t>
  </si>
  <si>
    <t>Mr. SUDARSHAN BABURAVO FULARI</t>
  </si>
  <si>
    <t>BABURAVO FULARI</t>
  </si>
  <si>
    <t>XXXX XXXX 6077</t>
  </si>
  <si>
    <t>XXTPF878XX</t>
  </si>
  <si>
    <t>PUPUN03049230000015905</t>
  </si>
  <si>
    <t>Mr. NAGNATH VITTHAL MHETRE</t>
  </si>
  <si>
    <t>XXXX XXXX 0329</t>
  </si>
  <si>
    <t>07591051000XXXX,IFSC:BKID0000759</t>
  </si>
  <si>
    <t>PUPUN03049230000015904</t>
  </si>
  <si>
    <t>Mr. IRANNA BABURAO KATKAR</t>
  </si>
  <si>
    <t>XXFPK290XX</t>
  </si>
  <si>
    <t>PUPUN03049230000015903</t>
  </si>
  <si>
    <t>Mr. KARIM INNUS NADAF</t>
  </si>
  <si>
    <t>INUSMATAPSAB NADAF</t>
  </si>
  <si>
    <t>PUPUN03049230000015901</t>
  </si>
  <si>
    <t>Mr. VIRENDRA SINGH LODHI</t>
  </si>
  <si>
    <t>TEK SINGH LODHI</t>
  </si>
  <si>
    <t>XXXX XXXX 3676</t>
  </si>
  <si>
    <t>PUPUN03049230000015921</t>
  </si>
  <si>
    <t>Mr. MUSTKEEM</t>
  </si>
  <si>
    <t>MAHIBUB</t>
  </si>
  <si>
    <t>XXXX XXXX 7976</t>
  </si>
  <si>
    <t>PUPUN03049230000015920</t>
  </si>
  <si>
    <t>Mr. OMKAR SARDAR PATIL</t>
  </si>
  <si>
    <t>SARDAR</t>
  </si>
  <si>
    <t>XXXX XXXX 0694</t>
  </si>
  <si>
    <t>09021011000XXXX,IFSC:BKID0000902</t>
  </si>
  <si>
    <t>PUPUN03049230000015914</t>
  </si>
  <si>
    <t>Mr. SHAILESH PRASHANT PAITL</t>
  </si>
  <si>
    <t>PRASHANT PATIL</t>
  </si>
  <si>
    <t>XXXX XXXX 7004</t>
  </si>
  <si>
    <t>XXNPP479XX</t>
  </si>
  <si>
    <t>07381821001XXXX,IFSC:BKID0000738</t>
  </si>
  <si>
    <t>PUPUN03049230000015913</t>
  </si>
  <si>
    <t>Mr. AMABADASQ SOMNIG VANJARE</t>
  </si>
  <si>
    <t>SOMNIG VANJARE</t>
  </si>
  <si>
    <t>XXXX XXXX 2198</t>
  </si>
  <si>
    <t>PUPUN03049230000015899</t>
  </si>
  <si>
    <t>Mr. GULABCHAN KUMAR</t>
  </si>
  <si>
    <t>PITAMAR VISKARMA</t>
  </si>
  <si>
    <t>XXXX XXXX 6897</t>
  </si>
  <si>
    <t>XXOPK813XX</t>
  </si>
  <si>
    <t>PUPUN03049230000015910</t>
  </si>
  <si>
    <t>Mr. VINAYAK IRANNA KATKAR</t>
  </si>
  <si>
    <t>IRANNA KATKAR</t>
  </si>
  <si>
    <t>XXXX XXXX 8307</t>
  </si>
  <si>
    <t>PUPUN03049230000015908</t>
  </si>
  <si>
    <t>Mr. SIDDHARAM SADASHIV SHEVAGAR</t>
  </si>
  <si>
    <t>XXXX XXXX 7417</t>
  </si>
  <si>
    <t>PUPUN03049230000015909</t>
  </si>
  <si>
    <t>Mr. BHARAT DATTATRAY JEURE</t>
  </si>
  <si>
    <t>DATTRATRAY JEURE</t>
  </si>
  <si>
    <t>XXAPJ273XX</t>
  </si>
  <si>
    <t>PUPUN03049230000015978</t>
  </si>
  <si>
    <t>Mr. SONU YADAV</t>
  </si>
  <si>
    <t>PHAGULAL YADAV</t>
  </si>
  <si>
    <t>XXXX XXXX 7150</t>
  </si>
  <si>
    <t>PUPUN03049230000015948</t>
  </si>
  <si>
    <t>Mr. HARSHAD NIRANJAN RATHOD</t>
  </si>
  <si>
    <t>NIRANJAN</t>
  </si>
  <si>
    <t>XXXX XXXX 4078</t>
  </si>
  <si>
    <t>PUPUN03049230000015952</t>
  </si>
  <si>
    <t>Mr. SHUBHAM EKNATH SHELKAR</t>
  </si>
  <si>
    <t>EKNATH SHELKAR</t>
  </si>
  <si>
    <t>www.shubhamshelkar1996@gmail.com</t>
  </si>
  <si>
    <t>XXLPS929XX</t>
  </si>
  <si>
    <t>365399XXXX,IFSC:CBIN0282587</t>
  </si>
  <si>
    <t>PUPUN03049230000015898</t>
  </si>
  <si>
    <t>Mr. JAVEED HABEEB SHEKH</t>
  </si>
  <si>
    <t>HABEEB SHEKH</t>
  </si>
  <si>
    <t>js3532397@gmail.com</t>
  </si>
  <si>
    <t>XXXX XXXX 8612</t>
  </si>
  <si>
    <t>XXCPS538XX</t>
  </si>
  <si>
    <t>PUPUN03049230000015865</t>
  </si>
  <si>
    <t>Mr. BABLOO</t>
  </si>
  <si>
    <t>MITHANE</t>
  </si>
  <si>
    <t>XXXX XXXX 8050</t>
  </si>
  <si>
    <t>PUPUN03049230000015863</t>
  </si>
  <si>
    <t>Mr. RAVI KUSHWAHA</t>
  </si>
  <si>
    <t>MUNNI LAL KUSHWAHA</t>
  </si>
  <si>
    <t>XXXX XXXX 0811</t>
  </si>
  <si>
    <t>XXCPK478XX</t>
  </si>
  <si>
    <t>92301002592XXXX,IFSC:UTIB0000073</t>
  </si>
  <si>
    <t>PUPUN03049230000015862</t>
  </si>
  <si>
    <t>Mr. YUVARAJ KAILAS BAWASKAR</t>
  </si>
  <si>
    <t>KAILAS BAWASKAR</t>
  </si>
  <si>
    <t>XXXX XXXX 0424</t>
  </si>
  <si>
    <t>PUPUN03049230000015864</t>
  </si>
  <si>
    <t>Mr. LALJI KUSHWAHA</t>
  </si>
  <si>
    <t>RAJLALAN KUSHWAHA</t>
  </si>
  <si>
    <t>XXXX XXXX 6249</t>
  </si>
  <si>
    <t>PUPUN03049230000015860</t>
  </si>
  <si>
    <t>Mr. BALABHIM MORE</t>
  </si>
  <si>
    <t>XXXX XXXX 2646</t>
  </si>
  <si>
    <t>XXPPM459XX</t>
  </si>
  <si>
    <t>9024070XXXX,IFSC:SBIN0013143</t>
  </si>
  <si>
    <t>PUPUN03049230000015852</t>
  </si>
  <si>
    <t>Mr. SUBHASH MISHRA</t>
  </si>
  <si>
    <t>UMASHANKAR MISHRA</t>
  </si>
  <si>
    <t>sm3346480@gmail.com</t>
  </si>
  <si>
    <t>XXXX XXXX 4983</t>
  </si>
  <si>
    <t>XXCPM460XX</t>
  </si>
  <si>
    <t>393687XXXX,IFSC:CBIN0283522</t>
  </si>
  <si>
    <t>PUPUN03049230000015896</t>
  </si>
  <si>
    <t>Mr. ASHIK ALI</t>
  </si>
  <si>
    <t>MO SAMIM</t>
  </si>
  <si>
    <t>2001141XXXX,IFSC:FINO0001001</t>
  </si>
  <si>
    <t>PUPUN03049230000015848</t>
  </si>
  <si>
    <t>Mr. SIDRAM NAGANATH DESAI</t>
  </si>
  <si>
    <t>XXXX XXXX 4080</t>
  </si>
  <si>
    <t>PUPUN03049230000015847</t>
  </si>
  <si>
    <t>AMITMHAMANE219@GMAIL.COM</t>
  </si>
  <si>
    <t>XXXX XXXX 3104</t>
  </si>
  <si>
    <t>XXNPM088XX</t>
  </si>
  <si>
    <t>PUPUN03049230000015854</t>
  </si>
  <si>
    <t>Mr. SAGAR MALLINATH TONDARE</t>
  </si>
  <si>
    <t>XXXX XXXX 9633</t>
  </si>
  <si>
    <t>XXHPT653XX</t>
  </si>
  <si>
    <t>084050106XXXX,IFSC:COSB0000084</t>
  </si>
  <si>
    <t>PUPUN03049230000015849</t>
  </si>
  <si>
    <t>Mr. RAVINDRA SHARNAPPA REURE</t>
  </si>
  <si>
    <t>SHARNAPPA REURE</t>
  </si>
  <si>
    <t>XXXX XXXX 7660</t>
  </si>
  <si>
    <t>PUPUN03049230000015845</t>
  </si>
  <si>
    <t>Mr. SIDDHARAM BHUTALSIDDHA WAGHMARE</t>
  </si>
  <si>
    <t>BHUTALSIDDHA</t>
  </si>
  <si>
    <t>XXXX XXXX 4693</t>
  </si>
  <si>
    <t>PUPUN03049230000015844</t>
  </si>
  <si>
    <t>Mr. GALIB ISMAIL MULLA</t>
  </si>
  <si>
    <t>ISMAIL MULLA</t>
  </si>
  <si>
    <t>XXXX XXXX 9403</t>
  </si>
  <si>
    <t>PUPUN03049230000015843</t>
  </si>
  <si>
    <t>Mr. MAHESH SOMNING KUMTHEKAR</t>
  </si>
  <si>
    <t>SOMNING KUMTHEKAR</t>
  </si>
  <si>
    <t>XXXX XXXX 0222</t>
  </si>
  <si>
    <t>PUPUN03049230000015850</t>
  </si>
  <si>
    <t>Mr. GOVIND RAMCHANDRA BAMMANAPATTI</t>
  </si>
  <si>
    <t>RAMCHANDRA BAMMANAPATTI</t>
  </si>
  <si>
    <t>XXXX XXXX 2618</t>
  </si>
  <si>
    <t>PUPUN03049230000015861</t>
  </si>
  <si>
    <t>Mr. ROHIT KUMAR YADAV</t>
  </si>
  <si>
    <t>RAM CHANDRA</t>
  </si>
  <si>
    <t>XXXX XXXX 0064</t>
  </si>
  <si>
    <t>336210101XXXX,IFSC:CNRB0003362</t>
  </si>
  <si>
    <t>PUPUN03049230000015841</t>
  </si>
  <si>
    <t>Mr. RAJAN KUMAR</t>
  </si>
  <si>
    <t>SANJAY KUMAR GAUTAM</t>
  </si>
  <si>
    <t>XXXX XXXX 3528</t>
  </si>
  <si>
    <t>PUPUN03049230000015975</t>
  </si>
  <si>
    <t>Mr. PANKAJKUMAR PARASINGH YADAV</t>
  </si>
  <si>
    <t>PARASING YADAV</t>
  </si>
  <si>
    <t>XXXX XXXX 5589</t>
  </si>
  <si>
    <t>PUPUN03049230000015858</t>
  </si>
  <si>
    <t>Mr. RAMAN YADAVQ</t>
  </si>
  <si>
    <t>BADAK YADAV</t>
  </si>
  <si>
    <t>XXXX XXXX 5786</t>
  </si>
  <si>
    <t>7005010003XXXX,IFSC:PUNB0MBGB06</t>
  </si>
  <si>
    <t>PUPUN03049230000015855</t>
  </si>
  <si>
    <t>Mr. MITHLESH YADAV</t>
  </si>
  <si>
    <t>BARAK YADAV</t>
  </si>
  <si>
    <t>XXXX XXXX 5431</t>
  </si>
  <si>
    <t>PUPUN03049230000015853</t>
  </si>
  <si>
    <t>Mr. DILIP SAH</t>
  </si>
  <si>
    <t>XXXX XXXX 9580</t>
  </si>
  <si>
    <t>XXTPS776XX</t>
  </si>
  <si>
    <t>600200170010XXXX,IFSC:PUNB0600200</t>
  </si>
  <si>
    <t>PUPUN03049230000015857</t>
  </si>
  <si>
    <t>Mr. CHHOTAK KUMAR</t>
  </si>
  <si>
    <t>JALESHWAR YADAV</t>
  </si>
  <si>
    <t>XXXX XXXX 8007</t>
  </si>
  <si>
    <t>PUPUN03049230000016007</t>
  </si>
  <si>
    <t>Mr. MD WASIM ANSARI</t>
  </si>
  <si>
    <t>MD MOINUDDIN ANSARI</t>
  </si>
  <si>
    <t>XXXX XXXX 5901</t>
  </si>
  <si>
    <t>PUPUN03049230000015897</t>
  </si>
  <si>
    <t>Mr. IMRAN</t>
  </si>
  <si>
    <t>ISMAL SHEIKH</t>
  </si>
  <si>
    <t>PUPUN03049230000015872</t>
  </si>
  <si>
    <t>Mr. KALE LAXMAN VISHNU</t>
  </si>
  <si>
    <t>LAXMAN VISHNU</t>
  </si>
  <si>
    <t>laxmankale2161@gmail.com</t>
  </si>
  <si>
    <t>XXXX XXXX 3411</t>
  </si>
  <si>
    <t>XXYPK166XX</t>
  </si>
  <si>
    <t>PUPUN03049230000015892</t>
  </si>
  <si>
    <t>Mr. PRAKASH KONDBARAO DHOBALE</t>
  </si>
  <si>
    <t>KONDABAROA</t>
  </si>
  <si>
    <t>XXXX XXXX 1521</t>
  </si>
  <si>
    <t>XXWPD530XX</t>
  </si>
  <si>
    <t>3520633XXXX,IFSC:SBIN0012736</t>
  </si>
  <si>
    <t>PUPUN03049230000015891</t>
  </si>
  <si>
    <t>Mr. JAYRAM RAMESH WAGHMARE</t>
  </si>
  <si>
    <t>XXXX XXXX 0077</t>
  </si>
  <si>
    <t>PUPUN03049230000015890</t>
  </si>
  <si>
    <t>Mr. SHIVAM SURESH RAJBHAR</t>
  </si>
  <si>
    <t>SURESH RAJBHAR</t>
  </si>
  <si>
    <t>XXXX XXXX 4137</t>
  </si>
  <si>
    <t>PUPUN03049230000015889</t>
  </si>
  <si>
    <t>Mr. AKASH BALAJI MULE</t>
  </si>
  <si>
    <t>BALAJI</t>
  </si>
  <si>
    <t>XXXX XXXX 9761</t>
  </si>
  <si>
    <t>XXSPM767XX</t>
  </si>
  <si>
    <t>5010049042XXXX,IFSC:HDFC0009625</t>
  </si>
  <si>
    <t>PUPUN03049230000015888</t>
  </si>
  <si>
    <t>Mr. ARUN KUMAR CHARMAKAR</t>
  </si>
  <si>
    <t>SUKHADEV CHARMAKAR</t>
  </si>
  <si>
    <t>XXXX XXXX 3099</t>
  </si>
  <si>
    <t>PUPUN03049230000015886</t>
  </si>
  <si>
    <t>Mr. AMIT KUMAR YADAV</t>
  </si>
  <si>
    <t>RAM JANAK YADAV</t>
  </si>
  <si>
    <t>XXXX XXXX 4768</t>
  </si>
  <si>
    <t>XXYPY125XX</t>
  </si>
  <si>
    <t>15737975XXXX,IFSC:INDB0001555</t>
  </si>
  <si>
    <t>PUPUN03049230000015885</t>
  </si>
  <si>
    <t>Mr. KARAN YUVRAJ LANDE</t>
  </si>
  <si>
    <t>YUVRAJ LANDE</t>
  </si>
  <si>
    <t>XXXX XXXX 6709</t>
  </si>
  <si>
    <t>XXRPL480XX</t>
  </si>
  <si>
    <t>6028008XXXX,IFSC:MAHB0000623</t>
  </si>
  <si>
    <t>PUPUN03049230000015884</t>
  </si>
  <si>
    <t>Mr. PANDURANG NAMDEV NATKAR</t>
  </si>
  <si>
    <t>NAMDEV NATKAR</t>
  </si>
  <si>
    <t>XXXX XXXX 9845</t>
  </si>
  <si>
    <t>PUPUN03049230000015882</t>
  </si>
  <si>
    <t>Mr. SHUBHAM BIBHISHAN CHORGHADE</t>
  </si>
  <si>
    <t>BIBHISHAN</t>
  </si>
  <si>
    <t>XXXX XXXX 5531</t>
  </si>
  <si>
    <t>PUPUN03049230000015893</t>
  </si>
  <si>
    <t>Mr. AKSHAY MARUTI LANDE</t>
  </si>
  <si>
    <t>MARUTI LANDE</t>
  </si>
  <si>
    <t>XXXX XXXX 7732</t>
  </si>
  <si>
    <t>XXUPL413XX</t>
  </si>
  <si>
    <t>06041011000XXXX,IFSC:BKID0000604</t>
  </si>
  <si>
    <t>PUPUN03049230000015880</t>
  </si>
  <si>
    <t>Mr. DNYANESHWAR KHEMA LANDE</t>
  </si>
  <si>
    <t>KHEMA LANDE</t>
  </si>
  <si>
    <t>XXXX XXXX 6422</t>
  </si>
  <si>
    <t>PUPUN03049230000015879</t>
  </si>
  <si>
    <t>Mr. AVINASH RAMBHAU NANGARE</t>
  </si>
  <si>
    <t>RAMBHAU NANGARE</t>
  </si>
  <si>
    <t>XXXX XXXX 5396</t>
  </si>
  <si>
    <t>XXJPN969XX</t>
  </si>
  <si>
    <t>5010059864XXXX,IFSC:HDFC0004328</t>
  </si>
  <si>
    <t>PUPUN03049230000015878</t>
  </si>
  <si>
    <t>Mr. AJAYKUMAR BABURAO BANSODE</t>
  </si>
  <si>
    <t>XXXX XXXX 1176</t>
  </si>
  <si>
    <t>XXMPB622XX</t>
  </si>
  <si>
    <t>PUPUN03049230000015877</t>
  </si>
  <si>
    <t>Mr. KARAN JANKIRAM JADHAO</t>
  </si>
  <si>
    <t>JANKIRAM JADHAO</t>
  </si>
  <si>
    <t>XXXX XXXX 6892</t>
  </si>
  <si>
    <t>PUPUN03049230000015875</t>
  </si>
  <si>
    <t>Mr. KRUSHNA PRAVIN TARATE</t>
  </si>
  <si>
    <t>XXXX XXXX 2439</t>
  </si>
  <si>
    <t>XXLPT861XX</t>
  </si>
  <si>
    <t>PUPUN03049230000015874</t>
  </si>
  <si>
    <t>Mr. DHEERENDRA KUMAR</t>
  </si>
  <si>
    <t>SAUKHI LAL</t>
  </si>
  <si>
    <t>XXXX XXXX 4265</t>
  </si>
  <si>
    <t>PUPUN03049230000015894</t>
  </si>
  <si>
    <t>Mr. PRADEEP KUMAR</t>
  </si>
  <si>
    <t>RAM NIVAS</t>
  </si>
  <si>
    <t>XXXX XXXX 7116</t>
  </si>
  <si>
    <t>PUPUN03049230000015900</t>
  </si>
  <si>
    <t>Mr. SUNEEL KUMAR</t>
  </si>
  <si>
    <t>S</t>
  </si>
  <si>
    <t>PUPUN03049230000015866</t>
  </si>
  <si>
    <t>Mr. KIRAN VITTHAL SAPAKALE</t>
  </si>
  <si>
    <t>VITTHAL SAPAKALE</t>
  </si>
  <si>
    <t>XXXX XXXX 3441</t>
  </si>
  <si>
    <t>PUPUN03049230000015867</t>
  </si>
  <si>
    <t>Mr. DINESH TUKARAM INCHURE</t>
  </si>
  <si>
    <t>XXXX XXXX 6380</t>
  </si>
  <si>
    <t>PUPUN03049230000015868</t>
  </si>
  <si>
    <t>Mr. RATIKANT SHANKAR HATALI</t>
  </si>
  <si>
    <t>SHANKAR HATALI</t>
  </si>
  <si>
    <t>XXXX XXXX 7585</t>
  </si>
  <si>
    <t>PUPUN03049230000015869</t>
  </si>
  <si>
    <t>Mr. GAURAV GANGARAM TALAPE</t>
  </si>
  <si>
    <t>GAURAV GANGARAM TALAPE</t>
  </si>
  <si>
    <t>PUPUN03049230000015840</t>
  </si>
  <si>
    <t>Mr. NAGENDRA KUMAR YADAV</t>
  </si>
  <si>
    <t>SHIVBACHAN YADAV</t>
  </si>
  <si>
    <t>XXXX XXXX 1689</t>
  </si>
  <si>
    <t>PUPUN03049230000015839</t>
  </si>
  <si>
    <t>Mr. PRADEEP VAGHMORE</t>
  </si>
  <si>
    <t>JAYBHEEM VAGHMORE</t>
  </si>
  <si>
    <t>XXXX XXXX 5970</t>
  </si>
  <si>
    <t>XXBPV103XX</t>
  </si>
  <si>
    <t>2326010001XXXX,IFSC:FDRL0002326</t>
  </si>
  <si>
    <t>PUPUN03049230000015837</t>
  </si>
  <si>
    <t>Mr. SUBRATA SARKAR</t>
  </si>
  <si>
    <t>PRADIP SARKAR</t>
  </si>
  <si>
    <t>XXXX XXXX 6448</t>
  </si>
  <si>
    <t>127601065XXXX,IFSC:PUNB0127620</t>
  </si>
  <si>
    <t>PUPUN03049230000015811</t>
  </si>
  <si>
    <t>Mr. MD KAMARE ALAM</t>
  </si>
  <si>
    <t>MD JAHID HUSAIN</t>
  </si>
  <si>
    <t>XXXX XXXX 9466</t>
  </si>
  <si>
    <t>2000490XXXX,IFSC:FINO0001001</t>
  </si>
  <si>
    <t>PUPUN03049230000015812</t>
  </si>
  <si>
    <t>Mr. FAYAJ BASHIR MAKANDAR</t>
  </si>
  <si>
    <t>BASHIR MAKANDAR</t>
  </si>
  <si>
    <t>XXEPM093XX</t>
  </si>
  <si>
    <t>PUPUN03049230000015790</t>
  </si>
  <si>
    <t>XXXX XXXX 8815</t>
  </si>
  <si>
    <t>XXJPP380XX</t>
  </si>
  <si>
    <t>3609954XXXX,IFSC:SBIN0012484</t>
  </si>
  <si>
    <t>PUPUN03049230000015794</t>
  </si>
  <si>
    <t>Mr. SHUBHAM KAILAS SHINDE</t>
  </si>
  <si>
    <t>KAILAS</t>
  </si>
  <si>
    <t>XXYPS591XX</t>
  </si>
  <si>
    <t>07011821000XXXX,IFSC:BKID0000701</t>
  </si>
  <si>
    <t>PUPUN03049230000015797</t>
  </si>
  <si>
    <t>Mr. RAMJEE RAM</t>
  </si>
  <si>
    <t>LATE VIJAY RAM</t>
  </si>
  <si>
    <t>XXXX XXXX 1591</t>
  </si>
  <si>
    <t>PUPUN03049230000015795</t>
  </si>
  <si>
    <t>Mr. AMIT RUIDAS</t>
  </si>
  <si>
    <t>RANJIT</t>
  </si>
  <si>
    <t>XXXX XXXX 3439</t>
  </si>
  <si>
    <t>PUPUN03049230000015791</t>
  </si>
  <si>
    <t>Mr. SANDEEP DHANAJI GODASE</t>
  </si>
  <si>
    <t>DHANAJI GODASE</t>
  </si>
  <si>
    <t>XXXX XXXX 0418</t>
  </si>
  <si>
    <t>PUPUN03049230000015788</t>
  </si>
  <si>
    <t>Mr. MITHILESH GUPATA</t>
  </si>
  <si>
    <t>XXXX XXXX 3051</t>
  </si>
  <si>
    <t>PUPUN03049230000015787</t>
  </si>
  <si>
    <t>SBBIRADAR57@GMAIL.COM</t>
  </si>
  <si>
    <t>XXXX XXXX 3175</t>
  </si>
  <si>
    <t>XXDPS336XX</t>
  </si>
  <si>
    <t>PUPUN03049230000015789</t>
  </si>
  <si>
    <t>Mr. SHIV</t>
  </si>
  <si>
    <t>JITENDRA</t>
  </si>
  <si>
    <t>XXXX XXXX 4152</t>
  </si>
  <si>
    <t>PUPUN03049230000015785</t>
  </si>
  <si>
    <t>Mr. SHIV KUMAR</t>
  </si>
  <si>
    <t>MASKANWA</t>
  </si>
  <si>
    <t>XXXX XXXX 9246</t>
  </si>
  <si>
    <t>PUPUN03049230000015786</t>
  </si>
  <si>
    <t>Mr. DIVAKAR VIKRAM SINGH</t>
  </si>
  <si>
    <t>DINESH KUMAR SINGH</t>
  </si>
  <si>
    <t>XXXX XXXX 6197</t>
  </si>
  <si>
    <t>XXRPS286XX</t>
  </si>
  <si>
    <t>5023538XXXX,IFSC:ALLA0211217</t>
  </si>
  <si>
    <t>PUPUN03049230000015784</t>
  </si>
  <si>
    <t>Mr. HARIGOVIND</t>
  </si>
  <si>
    <t>VAKIL</t>
  </si>
  <si>
    <t>XXXX XXXX 5116</t>
  </si>
  <si>
    <t>PUPUN03049230000015783</t>
  </si>
  <si>
    <t>Mr. RAHUL CHAUHAN</t>
  </si>
  <si>
    <t>SAVESHWAR</t>
  </si>
  <si>
    <t>XXXX XXXX 2123</t>
  </si>
  <si>
    <t>PUPUN03049230000015799</t>
  </si>
  <si>
    <t>Mr. TEJ BHAN</t>
  </si>
  <si>
    <t>RAM SUBHAVAN</t>
  </si>
  <si>
    <t>XXXX XXXX 9106</t>
  </si>
  <si>
    <t>PUPUN03049230000015834</t>
  </si>
  <si>
    <t>Mr. SHANKAR POPAT OVHAL</t>
  </si>
  <si>
    <t>POPAT OVHAL</t>
  </si>
  <si>
    <t>XXXX XXXX 5736</t>
  </si>
  <si>
    <t>PUPUN03049230000015806</t>
  </si>
  <si>
    <t>Mr. SACHIN PURUSHOTTAM CHAUBE</t>
  </si>
  <si>
    <t>PURUSHOTTAM</t>
  </si>
  <si>
    <t>PUPUN03049230000015801</t>
  </si>
  <si>
    <t>Mr. MD AFZAL</t>
  </si>
  <si>
    <t>MD ALI IMAM</t>
  </si>
  <si>
    <t>XXXX XXXX 7439</t>
  </si>
  <si>
    <t>XXUPA676XX</t>
  </si>
  <si>
    <t>104669XXXX,IFSC:KKBK0001794</t>
  </si>
  <si>
    <t>PUPUN03049230000015818</t>
  </si>
  <si>
    <t>Mr. AADITYA CHANDRAKANT KAMBALE</t>
  </si>
  <si>
    <t>XXXX XXXX 2286</t>
  </si>
  <si>
    <t>PUPUN03049230000015817</t>
  </si>
  <si>
    <t>Mr. MD SHAHID ANJAR</t>
  </si>
  <si>
    <t>ABDUL GAFUR</t>
  </si>
  <si>
    <t>XXXX XXXX 9008</t>
  </si>
  <si>
    <t>XXAPA985XX</t>
  </si>
  <si>
    <t>92401000359XXXX,IFSC:UTIB0005197</t>
  </si>
  <si>
    <t>PUPUN03049230000015816</t>
  </si>
  <si>
    <t>Mr. RAVINDRA KUMAR</t>
  </si>
  <si>
    <t>JAYKARAN</t>
  </si>
  <si>
    <t>XXVPK468XX</t>
  </si>
  <si>
    <t>2025799XXXX,IFSC:FINO0009002</t>
  </si>
  <si>
    <t>PUPUN03049230000015815</t>
  </si>
  <si>
    <t>Mr. SANTOSH YALAPPA AYWALE</t>
  </si>
  <si>
    <t>YALAPPA</t>
  </si>
  <si>
    <t>XXXX XXXX 3310</t>
  </si>
  <si>
    <t>XXFPA828XX</t>
  </si>
  <si>
    <t>PUPUN03049230000015814</t>
  </si>
  <si>
    <t>Mr. DATTA GORAKHNATH GUNJOTE</t>
  </si>
  <si>
    <t>GORAKHNATH GUNJOTE</t>
  </si>
  <si>
    <t>XXCPG713XX</t>
  </si>
  <si>
    <t>PUPUN03049230000015820</t>
  </si>
  <si>
    <t>Mr. VIKAS</t>
  </si>
  <si>
    <t>XXXX XXXX 7812</t>
  </si>
  <si>
    <t>XXBPV170XX</t>
  </si>
  <si>
    <t>4360010001XXXX,IFSC:BARB0KACHHW</t>
  </si>
  <si>
    <t>PUPUN03049230000015819</t>
  </si>
  <si>
    <t>Mr. MITHUN PREM PAWAR</t>
  </si>
  <si>
    <t>PREM</t>
  </si>
  <si>
    <t>XXXX XXXX 8169</t>
  </si>
  <si>
    <t>XXMPP884XX</t>
  </si>
  <si>
    <t>03121018XXXX,IFSC:IPOS0000001</t>
  </si>
  <si>
    <t>PUPUN03049230000015821</t>
  </si>
  <si>
    <t>Mr. PRITESH ARUNRAO PACHGHARE</t>
  </si>
  <si>
    <t>ARUN BHAURAOJI</t>
  </si>
  <si>
    <t>XXXX XXXX 2961</t>
  </si>
  <si>
    <t>XXGPP715XX</t>
  </si>
  <si>
    <t>XXXX XXXX 0220</t>
  </si>
  <si>
    <t>PUPUN03049230000015813</t>
  </si>
  <si>
    <t>Mr. VIJAY MAHADEV DHONGDE</t>
  </si>
  <si>
    <t>MAHADEV DHONGDE</t>
  </si>
  <si>
    <t>XXXX XXXX 3855</t>
  </si>
  <si>
    <t>XXOPD005XX</t>
  </si>
  <si>
    <t>PUPUN03049230000015807</t>
  </si>
  <si>
    <t>Mr. SHARAD SUKHDEV DHONGADE</t>
  </si>
  <si>
    <t>ramvanjari45@gmail.com</t>
  </si>
  <si>
    <t>XXXX XXXX 2566</t>
  </si>
  <si>
    <t>XXEPD096XX</t>
  </si>
  <si>
    <t>PUPUN03049230000015780</t>
  </si>
  <si>
    <t>Mr. OMKAR TIWARI</t>
  </si>
  <si>
    <t>XXXX XXXX 3641</t>
  </si>
  <si>
    <t>PUPUN03049230000015778</t>
  </si>
  <si>
    <t>Mr. ABHISHEK PANDEY</t>
  </si>
  <si>
    <t>SATYADEV</t>
  </si>
  <si>
    <t>XXXX XXXX 9618</t>
  </si>
  <si>
    <t>PUPUN03049230000015775</t>
  </si>
  <si>
    <t>SATYA NARAYAN</t>
  </si>
  <si>
    <t>PUPUN03049230000015774</t>
  </si>
  <si>
    <t>Mr. SHAURABH</t>
  </si>
  <si>
    <t>SEETARAM</t>
  </si>
  <si>
    <t>XXXX XXXX 5619</t>
  </si>
  <si>
    <t>PUPUN03049230000015773</t>
  </si>
  <si>
    <t>Mr. KAMAL CHAND</t>
  </si>
  <si>
    <t>XXXX XXXX 3634</t>
  </si>
  <si>
    <t>PUPUN03049230000015776</t>
  </si>
  <si>
    <t>Mr. ANKIT KUMAR</t>
  </si>
  <si>
    <t>BABURAM</t>
  </si>
  <si>
    <t>XXXX XXXX 3639</t>
  </si>
  <si>
    <t>PUPUN03049230000015772</t>
  </si>
  <si>
    <t>Mr. SARVESH KUMAR BHARTI</t>
  </si>
  <si>
    <t>RAM SOORAT RAM</t>
  </si>
  <si>
    <t>XXXX XXXX 2391</t>
  </si>
  <si>
    <t>XXTPB261XX</t>
  </si>
  <si>
    <t>30490212000XXXX,IFSC:UBIN0530492</t>
  </si>
  <si>
    <t>PUPUN03049230000015771</t>
  </si>
  <si>
    <t>Mr. MD ASHARFIL  BHATT</t>
  </si>
  <si>
    <t>MANAN</t>
  </si>
  <si>
    <t>XXXX XXXX 7665</t>
  </si>
  <si>
    <t>3984728XXXX,IFSC:SBIN0007689</t>
  </si>
  <si>
    <t>PUPUN03049230000015768</t>
  </si>
  <si>
    <t>Mr. SUJIT RAJARAM AKHADE</t>
  </si>
  <si>
    <t>XXXX XXXX 6797</t>
  </si>
  <si>
    <t>PUPUN03049230000015767</t>
  </si>
  <si>
    <t>BIJAYBAHADUR</t>
  </si>
  <si>
    <t>XXXX XXXX 4062</t>
  </si>
  <si>
    <t>PUPUN03049230000015766</t>
  </si>
  <si>
    <t>Mr. RAJU</t>
  </si>
  <si>
    <t>PUPUN03049230000015769</t>
  </si>
  <si>
    <t>Mr. SHIVAM MAURYA</t>
  </si>
  <si>
    <t>SUBANSH</t>
  </si>
  <si>
    <t>XXXX XXXX 6205</t>
  </si>
  <si>
    <t>XXRPM198XX</t>
  </si>
  <si>
    <t>PUPUN03049230000015770</t>
  </si>
  <si>
    <t>XXXX XXXX 9423</t>
  </si>
  <si>
    <t>PUPUN03049230000015765</t>
  </si>
  <si>
    <t>Mr. ABADHBIHARI VISHVKARMA</t>
  </si>
  <si>
    <t>PANCHAMLAL VISHVKARMA</t>
  </si>
  <si>
    <t>XXXX XXXX 8947</t>
  </si>
  <si>
    <t>PUPUN03049230000015763</t>
  </si>
  <si>
    <t>Mr. WAGHMARE GOVIND DATTA</t>
  </si>
  <si>
    <t>XXXX XXXX 9672</t>
  </si>
  <si>
    <t>PUPUN03049230000015762</t>
  </si>
  <si>
    <t>Mr. MAHADEV BAJARANG SHINDE</t>
  </si>
  <si>
    <t>BAJARANG</t>
  </si>
  <si>
    <t>XXXX XXXX 6841</t>
  </si>
  <si>
    <t>XXOPS396XX</t>
  </si>
  <si>
    <t>06361821001XXXX,IFSC:BKID0000636</t>
  </si>
  <si>
    <t>PUPUN03049230000015761</t>
  </si>
  <si>
    <t>Mr. SATI OM</t>
  </si>
  <si>
    <t>satyajaiswal559@gmail.com</t>
  </si>
  <si>
    <t>XXXX XXXX 5235</t>
  </si>
  <si>
    <t>XXMPO066XX</t>
  </si>
  <si>
    <t>92201005264XXXX,IFSC:UTIB0001918</t>
  </si>
  <si>
    <t>PUPUN03049230000015754</t>
  </si>
  <si>
    <t>Mr. ASHISH KACHHI</t>
  </si>
  <si>
    <t>BHAGCHAND</t>
  </si>
  <si>
    <t>XXXX XXXX 1022</t>
  </si>
  <si>
    <t>PUPUN03049230000015760</t>
  </si>
  <si>
    <t>Mr. AMIT CHAUHAN</t>
  </si>
  <si>
    <t>SARVESHWAR</t>
  </si>
  <si>
    <t>XXXX XXXX 5890</t>
  </si>
  <si>
    <t>PUPUN03049230000015756</t>
  </si>
  <si>
    <t>Mr. SHIV BABU</t>
  </si>
  <si>
    <t>PAINA</t>
  </si>
  <si>
    <t>XXXX XXXX 8837</t>
  </si>
  <si>
    <t>PUPUN03049230000015755</t>
  </si>
  <si>
    <t>Mr. BANTU AKHADE</t>
  </si>
  <si>
    <t>LALSINGH</t>
  </si>
  <si>
    <t>XXXX XXXX 4964</t>
  </si>
  <si>
    <t>PUPUN03049230000015758</t>
  </si>
  <si>
    <t>Mr. SACHIN BALU DUNDE</t>
  </si>
  <si>
    <t>BALU</t>
  </si>
  <si>
    <t>ranauday3@gmail.com</t>
  </si>
  <si>
    <t>XXXX XXXX 9414</t>
  </si>
  <si>
    <t>XXDPD503XX</t>
  </si>
  <si>
    <t>291900690000XXXX,IFSC:PUNB0291900</t>
  </si>
  <si>
    <t>PUPUN03049230000015757</t>
  </si>
  <si>
    <t>Mr. MOHIT SAMBHAJI AVATE</t>
  </si>
  <si>
    <t>XXXX XXXX 5632</t>
  </si>
  <si>
    <t>XXNPA747XX</t>
  </si>
  <si>
    <t>3931810000XXXX,IFSC:BARB0SATPUN</t>
  </si>
  <si>
    <t>PUPUN03049230000015826</t>
  </si>
  <si>
    <t>Mr. MATHURA PAL</t>
  </si>
  <si>
    <t>PAL</t>
  </si>
  <si>
    <t>XXXX XXXX 9877</t>
  </si>
  <si>
    <t>PUPUN03049230000015827</t>
  </si>
  <si>
    <t>Mr. BHUPENDRA KUMAR</t>
  </si>
  <si>
    <t>RAM BHARAT PAL</t>
  </si>
  <si>
    <t>XXXX XXXX 2653</t>
  </si>
  <si>
    <t>PUPUN03049230000015828</t>
  </si>
  <si>
    <t>Mr. MANSHARAM</t>
  </si>
  <si>
    <t>RAM PYARE</t>
  </si>
  <si>
    <t>XXXX XXXX 0420</t>
  </si>
  <si>
    <t>PUPUN03049230000015829</t>
  </si>
  <si>
    <t>Mr. RANJEET KORI</t>
  </si>
  <si>
    <t>SUDAMA</t>
  </si>
  <si>
    <t>XXXX XXXX 2778</t>
  </si>
  <si>
    <t>PUPUN03049230000015830</t>
  </si>
  <si>
    <t>Mr. UPENDRA KUMAR</t>
  </si>
  <si>
    <t>SHIV BARAN</t>
  </si>
  <si>
    <t>XXXX XXXX 3218</t>
  </si>
  <si>
    <t>PUPUN03049230000015831</t>
  </si>
  <si>
    <t>VIJENDRA</t>
  </si>
  <si>
    <t>XXXX XXXX 7958</t>
  </si>
  <si>
    <t>PUPUN03049230000015832</t>
  </si>
  <si>
    <t>Mr. SHIV KUMAR DHURIYA</t>
  </si>
  <si>
    <t>JAYRAM DURIYA</t>
  </si>
  <si>
    <t>XXXX XXXX 2874</t>
  </si>
  <si>
    <t>PUPUN03049230000015833</t>
  </si>
  <si>
    <t>Mr. PAWAN KUMAR</t>
  </si>
  <si>
    <t>XXXX XXXX 2543</t>
  </si>
  <si>
    <t>PUPUN03049230000015822</t>
  </si>
  <si>
    <t>Mr. TEJ BAHADUR</t>
  </si>
  <si>
    <t>RAMMURAT</t>
  </si>
  <si>
    <t>XXXX XXXX 4754</t>
  </si>
  <si>
    <t>PUPUN03049230000015823</t>
  </si>
  <si>
    <t>Mr. PINTU VERMA</t>
  </si>
  <si>
    <t>RAM DULARE</t>
  </si>
  <si>
    <t>XXWPV356XX</t>
  </si>
  <si>
    <t>999250501103XXXX,IFSC:KARB0000827</t>
  </si>
  <si>
    <t>PUPUN03049230000015824</t>
  </si>
  <si>
    <t>Mr. SURAJ LAL</t>
  </si>
  <si>
    <t>DARGAHI</t>
  </si>
  <si>
    <t>XXXX XXXX 4352</t>
  </si>
  <si>
    <t>PUPUN03049230000015825</t>
  </si>
  <si>
    <t>Mr. CHANDAN KUMAR</t>
  </si>
  <si>
    <t>JHAKAS PRASAD YADAV</t>
  </si>
  <si>
    <t>XXXX XXXX 9198</t>
  </si>
  <si>
    <t>3514811XXXX,IFSC:SBIN0008152</t>
  </si>
  <si>
    <t>PUPUN03049230000015741</t>
  </si>
  <si>
    <t>Mr. AKSHAY SARDAR</t>
  </si>
  <si>
    <t>LAXKINT SARDAR</t>
  </si>
  <si>
    <t>XXXX XXXX 3314</t>
  </si>
  <si>
    <t>PUPUN03049230000015743</t>
  </si>
  <si>
    <t>Mr. MANTU GHORUI</t>
  </si>
  <si>
    <t>BABLU GHORUI</t>
  </si>
  <si>
    <t>XXXX XXXX 2843</t>
  </si>
  <si>
    <t>PUPUN03049230000015742</t>
  </si>
  <si>
    <t>Mr. PARIMAL BAG</t>
  </si>
  <si>
    <t>MANIK BAG</t>
  </si>
  <si>
    <t>PUPUN03049230000015739</t>
  </si>
  <si>
    <t>Mr. SOURAB BAZ</t>
  </si>
  <si>
    <t>BABLU BAZ</t>
  </si>
  <si>
    <t>XXXX XXXX 7924</t>
  </si>
  <si>
    <t>PUPUN03049230000015740</t>
  </si>
  <si>
    <t>Mr. SANDEEP BARAIK</t>
  </si>
  <si>
    <t>K</t>
  </si>
  <si>
    <t>XXXX XXXX 3635</t>
  </si>
  <si>
    <t>XXGPB539XX</t>
  </si>
  <si>
    <t>49141051000XXXX,IFSC:BKID0004991</t>
  </si>
  <si>
    <t>PUPUN03049230000015737</t>
  </si>
  <si>
    <t>Mr. SANJAY BARAIK</t>
  </si>
  <si>
    <t>SIVA BARAIK</t>
  </si>
  <si>
    <t>PUPUN03049230000015738</t>
  </si>
  <si>
    <t>Mr. ADINATH ANNASAHEB KADAM</t>
  </si>
  <si>
    <t>ANNASAHEB ZUMBAR KADAM</t>
  </si>
  <si>
    <t>XXXX XXXX 7588</t>
  </si>
  <si>
    <t>XXDPK593XX</t>
  </si>
  <si>
    <t>9862010002XXXX,IFSC:BARB0DBNPSO</t>
  </si>
  <si>
    <t>PUPUN03049230000015732</t>
  </si>
  <si>
    <t>Mr. VICKY MANSURI</t>
  </si>
  <si>
    <t>HANIF</t>
  </si>
  <si>
    <t>XXSPM693XX</t>
  </si>
  <si>
    <t>4249469XXXX,IFSC:SBIN0002535</t>
  </si>
  <si>
    <t>PUPUN03049230000015730</t>
  </si>
  <si>
    <t>Mr. ACHINTA BISWAS</t>
  </si>
  <si>
    <t>SUBOT BISWAS</t>
  </si>
  <si>
    <t>XXXX XXXX 1753</t>
  </si>
  <si>
    <t>XXBPB172XX</t>
  </si>
  <si>
    <t>PUPUN03049230000015731</t>
  </si>
  <si>
    <t>Mr. FAIJ ALI</t>
  </si>
  <si>
    <t>SALIM ALI</t>
  </si>
  <si>
    <t>XXXX XXXX 7988</t>
  </si>
  <si>
    <t>XXGPA800XX</t>
  </si>
  <si>
    <t>PUPUN03049230000015729</t>
  </si>
  <si>
    <t>Mr. BASVARAJ AMURUT UMBARNE</t>
  </si>
  <si>
    <t>AMURUT UMBARNE</t>
  </si>
  <si>
    <t>XXXX XXXX 3047</t>
  </si>
  <si>
    <t>XXYPU218XX</t>
  </si>
  <si>
    <t>6018082XXXX,IFSC:MAHB0000265</t>
  </si>
  <si>
    <t>PUPUN03049230000015727</t>
  </si>
  <si>
    <t>Mr. NAGENDRA YADEV</t>
  </si>
  <si>
    <t>RAJDEV YADEV</t>
  </si>
  <si>
    <t>PUPUN03049230000015728</t>
  </si>
  <si>
    <t>Mr. MHETRE ROHIT SURYAKANT</t>
  </si>
  <si>
    <t>XXXX XXXX 8554</t>
  </si>
  <si>
    <t>XXBPM273XX</t>
  </si>
  <si>
    <t>PUPUN03049230000015724</t>
  </si>
  <si>
    <t>Mr. KAILAS MADAN CHAVHAN</t>
  </si>
  <si>
    <t>MADAN</t>
  </si>
  <si>
    <t>XXXX XXXX 3544</t>
  </si>
  <si>
    <t>Mr. SONU</t>
  </si>
  <si>
    <t>ASHARAM</t>
  </si>
  <si>
    <t>PUPUN03049230000015725</t>
  </si>
  <si>
    <t>Mr. RAJESHWAR LEKHARAM MAKDE</t>
  </si>
  <si>
    <t>LEKHARAM</t>
  </si>
  <si>
    <t>PUPUN03049230000015835</t>
  </si>
  <si>
    <t>Mr. SUDHIR KUMAR</t>
  </si>
  <si>
    <t>VINOD KUMAR GUPTA</t>
  </si>
  <si>
    <t>XXXX XXXX 0277</t>
  </si>
  <si>
    <t>XXKPK547XX</t>
  </si>
  <si>
    <t>5010044043XXXX,IFSC:HDFC0001794</t>
  </si>
  <si>
    <t>PUPUN03049230000015836</t>
  </si>
  <si>
    <t>Mr. KEBAL PATRA</t>
  </si>
  <si>
    <t>MILAN PATRA</t>
  </si>
  <si>
    <t>PUPUN03049230000015759</t>
  </si>
  <si>
    <t>Mr. DEOKAR AKSHAY DHONDIRAM</t>
  </si>
  <si>
    <t>DHONDIRAM SADASHIV DEOKAR</t>
  </si>
  <si>
    <t>deokarak1835@gmail.com</t>
  </si>
  <si>
    <t>XXXX XXXX 4089</t>
  </si>
  <si>
    <t>XXPPD074XX</t>
  </si>
  <si>
    <t>PUPUN03049230000015735</t>
  </si>
  <si>
    <t>Mr. JAYANTA KUMAR JENA</t>
  </si>
  <si>
    <t>BASUDEV JENA</t>
  </si>
  <si>
    <t>XXXX XXXX 3557</t>
  </si>
  <si>
    <t>XXEPJ489XX</t>
  </si>
  <si>
    <t>PUPUN03049230000015734</t>
  </si>
  <si>
    <t>Mr. AVNEESH PAL</t>
  </si>
  <si>
    <t>RADHESYAM PAL</t>
  </si>
  <si>
    <t>avneeshpal105@gmail.com</t>
  </si>
  <si>
    <t>XXXX XXXX 1867</t>
  </si>
  <si>
    <t>XXQPP009XX</t>
  </si>
  <si>
    <t>5010025207XXXX,IFSC:HDFC0000967</t>
  </si>
  <si>
    <t>PUPUN03049230000015721</t>
  </si>
  <si>
    <t>Mr. ROHIT PANDIT RATHOD</t>
  </si>
  <si>
    <t>PANDIT RATHOD</t>
  </si>
  <si>
    <t>XXXX XXXX 3478</t>
  </si>
  <si>
    <t>PUPUN03049230000015722</t>
  </si>
  <si>
    <t>Mr. AMOL ADHIKRAO KARANDE</t>
  </si>
  <si>
    <t>ADHIKRAO</t>
  </si>
  <si>
    <t>amolkarandeap@gmail.com</t>
  </si>
  <si>
    <t>XXXX XXXX 4868</t>
  </si>
  <si>
    <t>XXMPK682XX</t>
  </si>
  <si>
    <t>062510400007XXXX,IFSC:IBKL0000625</t>
  </si>
  <si>
    <t>PUPUN03049230000015714</t>
  </si>
  <si>
    <t>Mr. SANGMESHWAR PRAKASH BAGLE</t>
  </si>
  <si>
    <t>XXVPB566XX</t>
  </si>
  <si>
    <t>1014810001XXXX,IFSC:BARB0HOTAGI</t>
  </si>
  <si>
    <t>PUPUN03049230000015720</t>
  </si>
  <si>
    <t>Mr. PARMESHWARPPA TIMAPPA TUPDOLKAR</t>
  </si>
  <si>
    <t>TIMAPPA TUPDOLKAR</t>
  </si>
  <si>
    <t>XXXX XXXX 0143</t>
  </si>
  <si>
    <t>PUPUN03049230000015717</t>
  </si>
  <si>
    <t>Mr. SHANI KUMAR</t>
  </si>
  <si>
    <t>BUDHIRAM MAURY</t>
  </si>
  <si>
    <t>XXXX XXXX 5494</t>
  </si>
  <si>
    <t>PUPUN03049230000015716</t>
  </si>
  <si>
    <t>Mr. RAMABHAVAN</t>
  </si>
  <si>
    <t>RAM SAJEEVAN</t>
  </si>
  <si>
    <t>XXXX XXXX 4400</t>
  </si>
  <si>
    <t>XXTPR364XX</t>
  </si>
  <si>
    <t>5035572XXXX,IFSC:IDIB000F513</t>
  </si>
  <si>
    <t>PUPUN03049230000015710</t>
  </si>
  <si>
    <t>Mr. SHRISHAIL HAVANNA KHASAGE</t>
  </si>
  <si>
    <t>HAVANNA</t>
  </si>
  <si>
    <t>audutbirajdar180@gmail.com</t>
  </si>
  <si>
    <t>XXXX XXXX 2021</t>
  </si>
  <si>
    <t>XXAPK077XX</t>
  </si>
  <si>
    <t>32160201003XXXX,IFSC:UBIN0532169</t>
  </si>
  <si>
    <t>PUPUN03049230000015711</t>
  </si>
  <si>
    <t>Mr. BALAJI ANANDA GAIKWAD</t>
  </si>
  <si>
    <t>ANANDA</t>
  </si>
  <si>
    <t>XXXX XXXX 3861</t>
  </si>
  <si>
    <t>XXTPG856XX</t>
  </si>
  <si>
    <t>3661924XXXX,IFSC:SBIN0015560</t>
  </si>
  <si>
    <t>PUPUN03049230000015713</t>
  </si>
  <si>
    <t>Mr. RUTURAJ SURESH DESHMUKH</t>
  </si>
  <si>
    <t>SURESH DESHMUKH</t>
  </si>
  <si>
    <t>XXKPD230XX</t>
  </si>
  <si>
    <t>346201XXXX,IFSC:CBIN0283820</t>
  </si>
  <si>
    <t>PUPUN03049230000015723</t>
  </si>
  <si>
    <t>RAJVANT</t>
  </si>
  <si>
    <t>XXXX XXXX 7109</t>
  </si>
  <si>
    <t>PUPUN03049230000015718</t>
  </si>
  <si>
    <t>Mr. CHANDAN KUMAR JENA</t>
  </si>
  <si>
    <t>RABIDRA JENA</t>
  </si>
  <si>
    <t>XXXX XXXX 9088</t>
  </si>
  <si>
    <t>PUPUN03049230000015715</t>
  </si>
  <si>
    <t>Mr. TARUNA SANTI</t>
  </si>
  <si>
    <t>MADHUSUDAN SANTI</t>
  </si>
  <si>
    <t>XXXX XXXX 0109</t>
  </si>
  <si>
    <t>PUPUN03049230000015707</t>
  </si>
  <si>
    <t>Mr. ROSHAN ATHYA</t>
  </si>
  <si>
    <t>DURGA SINGH</t>
  </si>
  <si>
    <t>XXXX XXXX 8911</t>
  </si>
  <si>
    <t>XXWPR353XX</t>
  </si>
  <si>
    <t>2012598XXXX,IFSC:FINO0009001</t>
  </si>
  <si>
    <t>PUPUN03049230000015698</t>
  </si>
  <si>
    <t>Mr. AMIR MOLLA</t>
  </si>
  <si>
    <t>JIYAD MOLLA</t>
  </si>
  <si>
    <t>3779984XXXX,IFSC:SBIN0011389</t>
  </si>
  <si>
    <t>PUPUN03049230000015697</t>
  </si>
  <si>
    <t>Mr. DHARMENDAR</t>
  </si>
  <si>
    <t>462952039666XXXX,IFSC:ICIC0SF0002</t>
  </si>
  <si>
    <t>PUPUN03049230000015695</t>
  </si>
  <si>
    <t>Mr. UPENDRA</t>
  </si>
  <si>
    <t>CHHOTELAL</t>
  </si>
  <si>
    <t>XXXX XXXX 5782</t>
  </si>
  <si>
    <t>Mr. NIRAJ AHIRWAR</t>
  </si>
  <si>
    <t>PUPUN03049230000015746</t>
  </si>
  <si>
    <t>Mr. RAM MOORAT</t>
  </si>
  <si>
    <t>BHAGVAN DEEN</t>
  </si>
  <si>
    <t>rammuratmaurya769@gmail.com</t>
  </si>
  <si>
    <t>XXXX XXXX 8179</t>
  </si>
  <si>
    <t>4075861XXXX,IFSC:SBIN0008343</t>
  </si>
  <si>
    <t>PUPUN03049230000015750</t>
  </si>
  <si>
    <t>Mr. DEEPAK KUMAR GOND</t>
  </si>
  <si>
    <t>MADANLAL GAND</t>
  </si>
  <si>
    <t>XXXX XXXX 7470</t>
  </si>
  <si>
    <t>XXVPG182XX</t>
  </si>
  <si>
    <t>4140190XXXX,IFSC:SBIN0018697</t>
  </si>
  <si>
    <t>PUPUN03049230000015744</t>
  </si>
  <si>
    <t>Mr. PRAMOD KUMAR GOSWAMI</t>
  </si>
  <si>
    <t>BRIJMOHAN GOSWAMI</t>
  </si>
  <si>
    <t>kumarparmodh0398@gmail.com</t>
  </si>
  <si>
    <t>XXXX XXXX 5227</t>
  </si>
  <si>
    <t>PUPUN03049230000015753</t>
  </si>
  <si>
    <t>Mr. VASISTH GOND</t>
  </si>
  <si>
    <t>XXXX XXXX 9432</t>
  </si>
  <si>
    <t>4139843XXXX,IFSC:SBIN0018697</t>
  </si>
  <si>
    <t>PUPUN03049230000015690</t>
  </si>
  <si>
    <t>Mr. MANISH KUMAR PATEL</t>
  </si>
  <si>
    <t>XXXX XXXX 2280</t>
  </si>
  <si>
    <t>PUPUN03049230000015752</t>
  </si>
  <si>
    <t>Mr. DEEPAK GOND</t>
  </si>
  <si>
    <t>VISHVNATH GOND</t>
  </si>
  <si>
    <t>XXXX XXXX 0834</t>
  </si>
  <si>
    <t>XXUPG902XX</t>
  </si>
  <si>
    <t>4347096XXXX,IFSC:SBIN0011192</t>
  </si>
  <si>
    <t>PUPUN03049230000015745</t>
  </si>
  <si>
    <t>Mr. PANKAJ LALPATI SINGH</t>
  </si>
  <si>
    <t>LALPATI</t>
  </si>
  <si>
    <t>XXXX XXXX 6833</t>
  </si>
  <si>
    <t>XXEPS147XX</t>
  </si>
  <si>
    <t>48780212000XXXX,IFSC:UBIN0548782</t>
  </si>
  <si>
    <t>PUPUN03049230000015748</t>
  </si>
  <si>
    <t>Mr. SAMEER MUSTAFA SHAIKH</t>
  </si>
  <si>
    <t>MUSTAFA</t>
  </si>
  <si>
    <t>XXXX XXXX 6955</t>
  </si>
  <si>
    <t>XXJPS240XX</t>
  </si>
  <si>
    <t>26101201000XXXX,IFSC:UBIN0826103</t>
  </si>
  <si>
    <t>PUPUN03049230000015736</t>
  </si>
  <si>
    <t>Mr. ARALEWAD PARMESHWAR JAYVANTA</t>
  </si>
  <si>
    <t>JAYWANTA ARLEWAD</t>
  </si>
  <si>
    <t>XXXX XXXX 8369</t>
  </si>
  <si>
    <t>PUPUN03049230000015688</t>
  </si>
  <si>
    <t>Mr. RAVINDRA YADAV</t>
  </si>
  <si>
    <t>MAHABIR YADAV</t>
  </si>
  <si>
    <t>XXXX XXXX 6167</t>
  </si>
  <si>
    <t>PUPUN03049230000015687</t>
  </si>
  <si>
    <t>Mr. SUNIL KUMAR</t>
  </si>
  <si>
    <t>RAMSHANKAR</t>
  </si>
  <si>
    <t>XXXX XXXX 9104</t>
  </si>
  <si>
    <t>PUPUN03049230000015686</t>
  </si>
  <si>
    <t>Mr. FOOLBADAN YADAV</t>
  </si>
  <si>
    <t>RAJENDRA YADAV</t>
  </si>
  <si>
    <t>XXXX XXXX 9018</t>
  </si>
  <si>
    <t>PUPUN03049230000015685</t>
  </si>
  <si>
    <t>Mr. AWADHU CHAUHAN</t>
  </si>
  <si>
    <t>MOTILAL CHAUHAN</t>
  </si>
  <si>
    <t>XXXX XXXX 8383</t>
  </si>
  <si>
    <t>PUPUN03049230000015684</t>
  </si>
  <si>
    <t>Mr. SANDEEP TULSHIDAS HIRE</t>
  </si>
  <si>
    <t>TULSHIDAS HIRE</t>
  </si>
  <si>
    <t>XXXX XXXX 4323</t>
  </si>
  <si>
    <t>PUPUN03049230000015683</t>
  </si>
  <si>
    <t>Mr. SATYENDRA KUMAR</t>
  </si>
  <si>
    <t>NARESH RAM</t>
  </si>
  <si>
    <t>XXXX XXXX 2345</t>
  </si>
  <si>
    <t>XXTPK256XX</t>
  </si>
  <si>
    <t>05071011002XXXX,IFSC:BKID0000507</t>
  </si>
  <si>
    <t>PUPUN03049230000015682</t>
  </si>
  <si>
    <t>Mr. MO ABRAR</t>
  </si>
  <si>
    <t>NISAR</t>
  </si>
  <si>
    <t>XXXX XXXX 2400</t>
  </si>
  <si>
    <t>PUPUN03049230000015680</t>
  </si>
  <si>
    <t>Mr. SANDEEP KUMAR PAL</t>
  </si>
  <si>
    <t>JHURI</t>
  </si>
  <si>
    <t>XXXX XXXX 9437</t>
  </si>
  <si>
    <t>PUPUN03049230000015681</t>
  </si>
  <si>
    <t>Mr. GHURAN RAJVANSHI</t>
  </si>
  <si>
    <t>LALAN RAJVANSHI</t>
  </si>
  <si>
    <t>XXXX XXXX 4012</t>
  </si>
  <si>
    <t>PUPUN03049230000015678</t>
  </si>
  <si>
    <t>Mr. SHIVBALI SURESH SINGH</t>
  </si>
  <si>
    <t>XXXX XXXX 4210</t>
  </si>
  <si>
    <t>PUPUN03049230000015677</t>
  </si>
  <si>
    <t>MUNNA</t>
  </si>
  <si>
    <t>PUPUN03049230000015679</t>
  </si>
  <si>
    <t>Mr. SUNIL VISHWAKARMA</t>
  </si>
  <si>
    <t>KRISHUN VISHWAKARMA</t>
  </si>
  <si>
    <t>XXXX XXXX 4985</t>
  </si>
  <si>
    <t>PUPUN03049230000015671</t>
  </si>
  <si>
    <t>Mr. LALLAN SINGH</t>
  </si>
  <si>
    <t>SURYANATH SINGH</t>
  </si>
  <si>
    <t>XXXX XXXX 8186</t>
  </si>
  <si>
    <t>PUPUN03049230000015656</t>
  </si>
  <si>
    <t>Mr. DNYANESHWAR EKNATH PAWAR</t>
  </si>
  <si>
    <t>EKNATH PAWAR</t>
  </si>
  <si>
    <t>XXXX XXXX 5285</t>
  </si>
  <si>
    <t>XXOPP099XX</t>
  </si>
  <si>
    <t>3539028XXXX,IFSC:SBIN0003423</t>
  </si>
  <si>
    <t>PUPUN03049230000015661</t>
  </si>
  <si>
    <t>Mr. AKHTAR ALI</t>
  </si>
  <si>
    <t>FARID</t>
  </si>
  <si>
    <t>XXXX XXXX 1443</t>
  </si>
  <si>
    <t>XXUPA894XX</t>
  </si>
  <si>
    <t>4260014XXXX,IFSC:SBIN0012730</t>
  </si>
  <si>
    <t>PUPUN03049230000015660</t>
  </si>
  <si>
    <t>Mr. IRFAN ALI</t>
  </si>
  <si>
    <t>ANWAR</t>
  </si>
  <si>
    <t>XXXX XXXX 3089</t>
  </si>
  <si>
    <t>03421033XXXX,IFSC:IPOS0000001</t>
  </si>
  <si>
    <t>PUPUN03049230000015658</t>
  </si>
  <si>
    <t>Mr. PRAKASH SIDRAM KOLI</t>
  </si>
  <si>
    <t>XXXX XXXX 4589</t>
  </si>
  <si>
    <t>PUPUN03049230000015655</t>
  </si>
  <si>
    <t>Mr. AKSHAY ARVIND CHAVAN</t>
  </si>
  <si>
    <t>ARVIND KESHAV CHAVAN</t>
  </si>
  <si>
    <t>21CHAVAN@GMAIL.COM</t>
  </si>
  <si>
    <t>XXXX XXXX 0480</t>
  </si>
  <si>
    <t>XXCPC144XX</t>
  </si>
  <si>
    <t>92401000481XXXX,IFSC:UTIB0001576</t>
  </si>
  <si>
    <t>PUPUN03049230000015659</t>
  </si>
  <si>
    <t>Mr. BASAVRAJ IRAYYA KAPALE</t>
  </si>
  <si>
    <t>IRAYA KAPALE</t>
  </si>
  <si>
    <t>PUPUN03049230000015657</t>
  </si>
  <si>
    <t>Mr. SHARUKH DASTGEER PATEL</t>
  </si>
  <si>
    <t>DASTGEER PATEL</t>
  </si>
  <si>
    <t>shaharukpatel2@gmail.com</t>
  </si>
  <si>
    <t>XXXX XXXX 1206</t>
  </si>
  <si>
    <t>XXNPP242XX</t>
  </si>
  <si>
    <t>3396901XXXX,IFSC:SBIN0004653</t>
  </si>
  <si>
    <t>PUPUN03049230000015654</t>
  </si>
  <si>
    <t>Mr. ANAND PATEL</t>
  </si>
  <si>
    <t>CHHABIRAM PATEL</t>
  </si>
  <si>
    <t>XXXX XXXX 9558</t>
  </si>
  <si>
    <t>PUPUN03049230000015653</t>
  </si>
  <si>
    <t>Mr. AJAY MANSARAM JAWARKAR</t>
  </si>
  <si>
    <t>XXXX XXXX 6847</t>
  </si>
  <si>
    <t>PUPUN03049230000015652</t>
  </si>
  <si>
    <t>Mr. ANWAR MANSURI</t>
  </si>
  <si>
    <t>SERAJ MIYA</t>
  </si>
  <si>
    <t>XXXX XXXX 6836</t>
  </si>
  <si>
    <t>PUPUN03049230000015647</t>
  </si>
  <si>
    <t>Mr. INDAL YADAV</t>
  </si>
  <si>
    <t>HARIKISUN</t>
  </si>
  <si>
    <t>XXXX XXXX 7846</t>
  </si>
  <si>
    <t>XXDPI909XX</t>
  </si>
  <si>
    <t>3224504XXXX,IFSC:SBIN0011201</t>
  </si>
  <si>
    <t>PUPUN03049230000015646</t>
  </si>
  <si>
    <t>Mr. SHAIKH SALIM SHAIKH SANJIR</t>
  </si>
  <si>
    <t>SHAIKH SANJIR</t>
  </si>
  <si>
    <t>XXXX XXXX 8201</t>
  </si>
  <si>
    <t>PUPUN03049230000015644</t>
  </si>
  <si>
    <t>Mr. RUTURAJ GANGADHAR NANAWARE</t>
  </si>
  <si>
    <t>GANAGADHAR NANAWARE</t>
  </si>
  <si>
    <t>XXXX XXXX 2037</t>
  </si>
  <si>
    <t>DAGADU KADAM</t>
  </si>
  <si>
    <t>PUPUN03049230000015642</t>
  </si>
  <si>
    <t>Mr. PRAKASH GUNWANT VHANKADE</t>
  </si>
  <si>
    <t>PUPUN03049230000015694</t>
  </si>
  <si>
    <t>Mr. MOHAMMAD ANWAR</t>
  </si>
  <si>
    <t>RUSTAM ALI</t>
  </si>
  <si>
    <t>XXXX XXXX 3497</t>
  </si>
  <si>
    <t>PUPUN03049230000015643</t>
  </si>
  <si>
    <t>Mr. PRADEEP KUMAR GAUTAM</t>
  </si>
  <si>
    <t>SKHKHU</t>
  </si>
  <si>
    <t>XXXX XXXX 5050</t>
  </si>
  <si>
    <t>PUPUN03049230000015701</t>
  </si>
  <si>
    <t>Mr. JEETENDRA SINGH</t>
  </si>
  <si>
    <t>SHREEPATI</t>
  </si>
  <si>
    <t>XXXX XXXX 1149</t>
  </si>
  <si>
    <t>PUPUN03049230000015704</t>
  </si>
  <si>
    <t>LAVKUSH SINGH</t>
  </si>
  <si>
    <t>XXXX XXXX 7113</t>
  </si>
  <si>
    <t>39470201127XXXX,IFSC:UBIN0539473</t>
  </si>
  <si>
    <t>PUPUN03049230000015703</t>
  </si>
  <si>
    <t>Mr. KAILAS MURLIDHAR SADAVARTE</t>
  </si>
  <si>
    <t>MURLIDHAR</t>
  </si>
  <si>
    <t>XXXX XXXX 4267</t>
  </si>
  <si>
    <t>PUPUN03049230000015699</t>
  </si>
  <si>
    <t>Mr. RAKESH  HETRAM MESHRAM</t>
  </si>
  <si>
    <t>HETRAM MESHRAM</t>
  </si>
  <si>
    <t>XXXX XXXX 8963</t>
  </si>
  <si>
    <t>XXKPM915XX</t>
  </si>
  <si>
    <t>2002728XXXX,IFSC:FINO0001001</t>
  </si>
  <si>
    <t>PUPUN03049230000015702</t>
  </si>
  <si>
    <t>Mr. MANISH KUMAR</t>
  </si>
  <si>
    <t>RAMJANAM RAM</t>
  </si>
  <si>
    <t>XXXX XXXX 4581</t>
  </si>
  <si>
    <t>PUPUN03049230000015705</t>
  </si>
  <si>
    <t>Mr. ABHISHEK BHARAT RATALE</t>
  </si>
  <si>
    <t>BHARAT RATALE</t>
  </si>
  <si>
    <t>XXXX XXXX 8804</t>
  </si>
  <si>
    <t>PUPUN03049230000015700</t>
  </si>
  <si>
    <t>Mr. SHANKAR SINGH LODHI</t>
  </si>
  <si>
    <t>DELAN SINGH LODHI</t>
  </si>
  <si>
    <t>PUPUN03049230000015650</t>
  </si>
  <si>
    <t>Mr. NIKHIL SAHEBARAO JADHAV</t>
  </si>
  <si>
    <t>SAHEBRAO JADHAV</t>
  </si>
  <si>
    <t>XXXX XXXX 7925</t>
  </si>
  <si>
    <t>PUPUN03049230000015649</t>
  </si>
  <si>
    <t>Mr. SANTOSH YADAV</t>
  </si>
  <si>
    <t>XXXX XXXX 7082</t>
  </si>
  <si>
    <t>XXKPY575XX</t>
  </si>
  <si>
    <t>2026593XXXX,IFSC:FINO0001001</t>
  </si>
  <si>
    <t>PUPUN03049230000015640</t>
  </si>
  <si>
    <t>Mr. MD EKBAL DANISH</t>
  </si>
  <si>
    <t>ABDUL</t>
  </si>
  <si>
    <t>XXXX XXXX 5388</t>
  </si>
  <si>
    <t>PUPUN03049230000015639</t>
  </si>
  <si>
    <t>Mr. MAHENDRA PRASAD</t>
  </si>
  <si>
    <t>UMASHANKAR PRASAD</t>
  </si>
  <si>
    <t>XXXX XXXX 5003</t>
  </si>
  <si>
    <t>XXLPP651XX</t>
  </si>
  <si>
    <t>3009810003XXXX,IFSC:BARB0SIWANX</t>
  </si>
  <si>
    <t>PUPUN03049230000015641</t>
  </si>
  <si>
    <t>RAMA SHANKAR</t>
  </si>
  <si>
    <t>XXXX XXXX 4741</t>
  </si>
  <si>
    <t>XXXPK662XX</t>
  </si>
  <si>
    <t>4245872XXXX,IFSC:SBIN0001088</t>
  </si>
  <si>
    <t>PUPUN03049230000015637</t>
  </si>
  <si>
    <t>Mr. SOUVIK SARKAR</t>
  </si>
  <si>
    <t>SMARAJIT SARKAR</t>
  </si>
  <si>
    <t>XXXX XXXX 3529</t>
  </si>
  <si>
    <t>175212000XXXX,IFSC:CNRB0001752</t>
  </si>
  <si>
    <t>PUPUN03049230000015666</t>
  </si>
  <si>
    <t>Mr. SHAMAKUMAR MADHAVRAO PATIL</t>
  </si>
  <si>
    <t>patilbhimashankar09@gmail.com</t>
  </si>
  <si>
    <t>XXFPP463XX</t>
  </si>
  <si>
    <t>Mr. DHARMENDRA KUMAR</t>
  </si>
  <si>
    <t>PUPUN03049230000015664</t>
  </si>
  <si>
    <t>Mr. MAHENDRA BHAGWAN SAPKALE</t>
  </si>
  <si>
    <t>BHAGWAN SAPKALE</t>
  </si>
  <si>
    <t>XXXX XXXX 6495</t>
  </si>
  <si>
    <t>047910400008XXXX,IFSC:IBKL0000479</t>
  </si>
  <si>
    <t>PUPUN03049230000015668</t>
  </si>
  <si>
    <t>Mr. JOGESH AMBADAS PAWAR</t>
  </si>
  <si>
    <t>AMBADAS PAWAR</t>
  </si>
  <si>
    <t>XXXX XXXX 9232</t>
  </si>
  <si>
    <t>PUPUN03049230000015669</t>
  </si>
  <si>
    <t>Mr. AJIT MALLESH JADHAV</t>
  </si>
  <si>
    <t>MALLESH</t>
  </si>
  <si>
    <t>XXXX XXXX 8617</t>
  </si>
  <si>
    <t>XXSPJ652XX</t>
  </si>
  <si>
    <t>3800514XXXX,IFSC:SBIN0012485</t>
  </si>
  <si>
    <t>PUPUN03049230000015667</t>
  </si>
  <si>
    <t>Mr. VIJAY KUMAR SAKET</t>
  </si>
  <si>
    <t>RAMASHRAY SAKET</t>
  </si>
  <si>
    <t>XXXX XXXX 8255</t>
  </si>
  <si>
    <t>PUPUN03049230000015606</t>
  </si>
  <si>
    <t>Mr. VINAYAK PRABHAKAR SARATE</t>
  </si>
  <si>
    <t>PRABHAKAR SARATE</t>
  </si>
  <si>
    <t>XXBPS109XX</t>
  </si>
  <si>
    <t>07001821001XXXX,IFSC:BKID0000700</t>
  </si>
  <si>
    <t>PUPUN03049230000015638</t>
  </si>
  <si>
    <t>Mr. MAHAVIR SHRIDHAR SHIROTE</t>
  </si>
  <si>
    <t>SHRIDHAR</t>
  </si>
  <si>
    <t>XXXX XXXX 4990</t>
  </si>
  <si>
    <t>52029102752XXXX,IFSC:UBIN0929905</t>
  </si>
  <si>
    <t>PUPUN03049230000015588</t>
  </si>
  <si>
    <t>Mr. AKASH VILAS BANSODE</t>
  </si>
  <si>
    <t>VILAS BANSODE</t>
  </si>
  <si>
    <t>XXXX XXXX 2366</t>
  </si>
  <si>
    <t>PUPUN03049230000015590</t>
  </si>
  <si>
    <t>Mr. DINESH</t>
  </si>
  <si>
    <t>AMARNATH</t>
  </si>
  <si>
    <t>XXXX XXXX 2063</t>
  </si>
  <si>
    <t>XXQPD989XX</t>
  </si>
  <si>
    <t>3581310XXXX,IFSC:SBIN0016716</t>
  </si>
  <si>
    <t>PUPUN03049230000015591</t>
  </si>
  <si>
    <t>Mr. SALIM</t>
  </si>
  <si>
    <t>SUBRATI ALI</t>
  </si>
  <si>
    <t>XXXX XXXX 8851</t>
  </si>
  <si>
    <t>PUPUN03049230000015674</t>
  </si>
  <si>
    <t>VINDESHWARI YADAV</t>
  </si>
  <si>
    <t>XXXX XXXX 2807</t>
  </si>
  <si>
    <t>XXKPY409XX</t>
  </si>
  <si>
    <t>PUPUN03049230000015673</t>
  </si>
  <si>
    <t>Mr. RAM DEV VERMA</t>
  </si>
  <si>
    <t>RAM BHULVAN</t>
  </si>
  <si>
    <t>XXXX XXXX 8680</t>
  </si>
  <si>
    <t>PUPUN03049230000015675</t>
  </si>
  <si>
    <t>Mr. AMIT KUMAR</t>
  </si>
  <si>
    <t>KRISHNA YADAV</t>
  </si>
  <si>
    <t>amit4832kumar@gmail.com</t>
  </si>
  <si>
    <t>XXXX XXXX 2893</t>
  </si>
  <si>
    <t>XXUPK242XX</t>
  </si>
  <si>
    <t>PUPUN03049230000015670</t>
  </si>
  <si>
    <t>Mr. VIKASH KUMAR</t>
  </si>
  <si>
    <t>NAVIN SAH</t>
  </si>
  <si>
    <t>XXXX XXXX 8824</t>
  </si>
  <si>
    <t>XXYPK125XX</t>
  </si>
  <si>
    <t>620699XXXX,IFSC:AIRP0000001</t>
  </si>
  <si>
    <t>PUPUN03049230000015583</t>
  </si>
  <si>
    <t>Mr. SANTOSH KUMAR</t>
  </si>
  <si>
    <t>XXXX XXXX 2298</t>
  </si>
  <si>
    <t>PUPUN03049230000015584</t>
  </si>
  <si>
    <t>MANAKLAL KARVETI</t>
  </si>
  <si>
    <t>XXXX XXXX 9681</t>
  </si>
  <si>
    <t>PUPUN03049230000015585</t>
  </si>
  <si>
    <t>Mr. AJEET KUMAR KANNAUJIYA</t>
  </si>
  <si>
    <t>KASHI PRASAD</t>
  </si>
  <si>
    <t>XXXX XXXX 4652</t>
  </si>
  <si>
    <t>PUPUN03049230000015582</t>
  </si>
  <si>
    <t>UMA SHANKAR PRASAD</t>
  </si>
  <si>
    <t>XXXX XXXX 1584</t>
  </si>
  <si>
    <t>XXOPK202XX</t>
  </si>
  <si>
    <t>3009810011XXXX,IFSC:BARB0SIWANX</t>
  </si>
  <si>
    <t>XXXX XXXX 7879</t>
  </si>
  <si>
    <t>PUPUN03049230000015621</t>
  </si>
  <si>
    <t>Mr. RAMESHWAR VISHNU NAGARGOJE</t>
  </si>
  <si>
    <t>XXXX XXXX 0627</t>
  </si>
  <si>
    <t>PUPUN03049230000015603</t>
  </si>
  <si>
    <t>Mr. SOMNATH RAMDATT GHUMRE</t>
  </si>
  <si>
    <t>RAMDATT</t>
  </si>
  <si>
    <t>XXXX XXXX 1072</t>
  </si>
  <si>
    <t>PUPUN03049230000015629</t>
  </si>
  <si>
    <t>Mr. ASHIT KUMAR YADAV</t>
  </si>
  <si>
    <t>SURENDRA PRASAD YADAV</t>
  </si>
  <si>
    <t>XXXX XXXX 3715</t>
  </si>
  <si>
    <t>PUPUN03049230000015628</t>
  </si>
  <si>
    <t>Mr. INDAL</t>
  </si>
  <si>
    <t>XXXX XXXX 2591</t>
  </si>
  <si>
    <t>PUPUN03049230000015600</t>
  </si>
  <si>
    <t>Mr. DNYANESHWAR AADHAR SAPAKALE</t>
  </si>
  <si>
    <t>AADHAR SAPAKALE</t>
  </si>
  <si>
    <t>XXXX XXXX 2126</t>
  </si>
  <si>
    <t>51130174200XXXX,IFSC:VIJB0005113</t>
  </si>
  <si>
    <t>PUPUN03049230000015619</t>
  </si>
  <si>
    <t>Mr. SAGAR SURESH SIRSAT</t>
  </si>
  <si>
    <t>SURESH SIRSAT</t>
  </si>
  <si>
    <t>XXXX XXXX 1455</t>
  </si>
  <si>
    <t>PUPUN03049230000015595</t>
  </si>
  <si>
    <t>Mr. SURYAKANT BHARAT TORMBE</t>
  </si>
  <si>
    <t>BHARAT TORMBE</t>
  </si>
  <si>
    <t>XXXX XXXX 0703</t>
  </si>
  <si>
    <t>PUPUN03049230000015604</t>
  </si>
  <si>
    <t>Mr. DNYANESHWAR RAMDATTA GHUMARE</t>
  </si>
  <si>
    <t>RAMDATTA GHUMARE</t>
  </si>
  <si>
    <t>XXXX XXXX 1687</t>
  </si>
  <si>
    <t>PUPUN03049230000015632</t>
  </si>
  <si>
    <t>Mr. SAURAV DEWARAM KAWADO</t>
  </si>
  <si>
    <t>DEWARAM</t>
  </si>
  <si>
    <t>XXXX XXXX 4763</t>
  </si>
  <si>
    <t>PUPUN03049230000015617</t>
  </si>
  <si>
    <t>Mr. SANJOY PANDEY</t>
  </si>
  <si>
    <t>KUMAR  DANGA</t>
  </si>
  <si>
    <t>XXXX XXXX 8684</t>
  </si>
  <si>
    <t>PUPUN03049230000015593</t>
  </si>
  <si>
    <t>Mr. GAURAV MAHADEV GHUTE</t>
  </si>
  <si>
    <t>XXXX XXXX 3480</t>
  </si>
  <si>
    <t>XXGPG204XX</t>
  </si>
  <si>
    <t>3808450XXXX,IFSC:SBIN0012313</t>
  </si>
  <si>
    <t>PUPUN03049230000015615</t>
  </si>
  <si>
    <t>Mr. SHASHIKANT DILIP PATIL</t>
  </si>
  <si>
    <t>DILIP PATIL</t>
  </si>
  <si>
    <t>XXXX XXXX 9829</t>
  </si>
  <si>
    <t>PUPUN03049230000015627</t>
  </si>
  <si>
    <t>Mr. VIRENDRA SAKET</t>
  </si>
  <si>
    <t>KHUSHINAND SAKET</t>
  </si>
  <si>
    <t>PUPUN03049230000015624</t>
  </si>
  <si>
    <t>Mr. GAJANAN BAPURAO SHINDE</t>
  </si>
  <si>
    <t>BAPURAO SHINDE</t>
  </si>
  <si>
    <t>XXXX XXXX 2336</t>
  </si>
  <si>
    <t>PUPUN03049230000015633</t>
  </si>
  <si>
    <t>Mr. MUKESH JAGANNATH HALWADE</t>
  </si>
  <si>
    <t>JAGNNATH HALWADE</t>
  </si>
  <si>
    <t>PUPUN03049230000015611</t>
  </si>
  <si>
    <t>Mr. AKASH SURESH PATIL</t>
  </si>
  <si>
    <t>XXXX XXXX 4664</t>
  </si>
  <si>
    <t>PUPUN03049230000015601</t>
  </si>
  <si>
    <t>Mr. SUBODH GOSWAMI</t>
  </si>
  <si>
    <t>XXXX</t>
  </si>
  <si>
    <t>XXEPG306XX</t>
  </si>
  <si>
    <t>PUPUN03049230000015599</t>
  </si>
  <si>
    <t>Mr. AKASH RAJU SAWANT</t>
  </si>
  <si>
    <t>RAJU SAWANT</t>
  </si>
  <si>
    <t>XXXX XXXX 4206</t>
  </si>
  <si>
    <t>XXUPS810XX</t>
  </si>
  <si>
    <t>67200212000XXXX,IFSC:UBIN0567205</t>
  </si>
  <si>
    <t>PUPUN03049230000015602</t>
  </si>
  <si>
    <t>SANTOSH GAYAKVAD</t>
  </si>
  <si>
    <t>XXXX XXXX 0473</t>
  </si>
  <si>
    <t>XXAPK802XX</t>
  </si>
  <si>
    <t>XXXX XXXX 7790</t>
  </si>
  <si>
    <t>PUPUN03049230000015597</t>
  </si>
  <si>
    <t>Mr. PARASHURAM</t>
  </si>
  <si>
    <t>XXXX XXXX 0758</t>
  </si>
  <si>
    <t>1111610102XXXX,IFSC:PKGB0011116</t>
  </si>
  <si>
    <t>PUPUN03049230000015592</t>
  </si>
  <si>
    <t>GULAB RAM</t>
  </si>
  <si>
    <t>XXXX XXXX 8715</t>
  </si>
  <si>
    <t>XXEPK026XX</t>
  </si>
  <si>
    <t>3439810000XXXX,IFSC:BARB0KERAKA</t>
  </si>
  <si>
    <t>PUPUN03049230000015634</t>
  </si>
  <si>
    <t>Mr. AJEET KUMAR KUSHWAHA</t>
  </si>
  <si>
    <t>HAREKRISHNA KUSHWAHA</t>
  </si>
  <si>
    <t>XXXX XXXX 9289</t>
  </si>
  <si>
    <t>XXAPK397XX</t>
  </si>
  <si>
    <t>3524640XXXX,IFSC:SBIN0011202</t>
  </si>
  <si>
    <t>PUPUN03049230000015631</t>
  </si>
  <si>
    <t>Mr. NEERAJ KUMAR PAL</t>
  </si>
  <si>
    <t>DOODHNATH</t>
  </si>
  <si>
    <t>XXXX XXXX 8239</t>
  </si>
  <si>
    <t>PUPUN03049230000015608</t>
  </si>
  <si>
    <t>Mr. SUNEEL</t>
  </si>
  <si>
    <t>LAXMAN CHAVAN</t>
  </si>
  <si>
    <t>XXPPS946XX</t>
  </si>
  <si>
    <t>PUPUN03049230000015625</t>
  </si>
  <si>
    <t>Mr. HARIDWAR</t>
  </si>
  <si>
    <t>GIRGHARI</t>
  </si>
  <si>
    <t>XXIPH290XX</t>
  </si>
  <si>
    <t>PUPUN03049230000015578</t>
  </si>
  <si>
    <t>Mr. SAHABJAN</t>
  </si>
  <si>
    <t>MUSAFIR</t>
  </si>
  <si>
    <t>XXXX XXXX 7662</t>
  </si>
  <si>
    <t>XXFPS918XX</t>
  </si>
  <si>
    <t>5914677XXXX,IFSC:IDIB000B733</t>
  </si>
  <si>
    <t>PUPUN03049230000015589</t>
  </si>
  <si>
    <t>Mr. ANUJ PATEL</t>
  </si>
  <si>
    <t>SUKHRAM</t>
  </si>
  <si>
    <t>XXXX XXXX 6012</t>
  </si>
  <si>
    <t>PUPUN03049230000015586</t>
  </si>
  <si>
    <t>Mr. GOLU LODHI</t>
  </si>
  <si>
    <t>KEVAL SINGH</t>
  </si>
  <si>
    <t>lgolu401@gmail.com</t>
  </si>
  <si>
    <t>XXXX XXXX 6801</t>
  </si>
  <si>
    <t>XXGPL560XX</t>
  </si>
  <si>
    <t>2025911XXXX,IFSC:FINO0001446</t>
  </si>
  <si>
    <t>PUPUN03049230000015587</t>
  </si>
  <si>
    <t>Mr. BALRAM PATEL</t>
  </si>
  <si>
    <t>MANMOHAN PATEL</t>
  </si>
  <si>
    <t>XXXX XXXX 8222</t>
  </si>
  <si>
    <t>80000000048XXXX,IFSC:YESB0CMSNOC</t>
  </si>
  <si>
    <t>PUPUN03049230000015577</t>
  </si>
  <si>
    <t>Mr. DARBARI ATHYA</t>
  </si>
  <si>
    <t>BAHORE</t>
  </si>
  <si>
    <t>XXXX XXXX 1577</t>
  </si>
  <si>
    <t>888995XXXX,IFSC:AIRP0000001</t>
  </si>
  <si>
    <t>PUPUN03049230000015576</t>
  </si>
  <si>
    <t>BHARAT GALANDE</t>
  </si>
  <si>
    <t>XXXX XXXX 3595</t>
  </si>
  <si>
    <t>XXXPS169XX</t>
  </si>
  <si>
    <t>1108210100XXXX,IFSC:PKGB0011082</t>
  </si>
  <si>
    <t>PUPUN03049230000015572</t>
  </si>
  <si>
    <t>Mr. BAHADUR</t>
  </si>
  <si>
    <t>DUDHNATH</t>
  </si>
  <si>
    <t>XXXX XXXX 0192</t>
  </si>
  <si>
    <t>PUPUN03049230000015571</t>
  </si>
  <si>
    <t>Mr. RAJKUMAR</t>
  </si>
  <si>
    <t>KALUVA</t>
  </si>
  <si>
    <t>PUPUN03049230000015570</t>
  </si>
  <si>
    <t>Mr. VEERU</t>
  </si>
  <si>
    <t>RAM MILAN</t>
  </si>
  <si>
    <t>XXXX XXXX 3315</t>
  </si>
  <si>
    <t>PUPUN03049230000015569</t>
  </si>
  <si>
    <t>CHIRKOTI</t>
  </si>
  <si>
    <t>PUPUN03049230000015580</t>
  </si>
  <si>
    <t>BHAGRASHAN CHAUHAN</t>
  </si>
  <si>
    <t>XXXX XXXX 1203</t>
  </si>
  <si>
    <t>PUPUN03049230000015568</t>
  </si>
  <si>
    <t>XXXX XXXX 7711</t>
  </si>
  <si>
    <t>PUPUN03049230000015581</t>
  </si>
  <si>
    <t>Mr. DHARMENDRA CHAUHAN</t>
  </si>
  <si>
    <t>VISHEANATH</t>
  </si>
  <si>
    <t>XXXX XXXX 0864</t>
  </si>
  <si>
    <t>PUPUN03049230000015567</t>
  </si>
  <si>
    <t>Mr. THAKURDAS GOND</t>
  </si>
  <si>
    <t>PARSU GOND</t>
  </si>
  <si>
    <t>XXXX XXXX 1258</t>
  </si>
  <si>
    <t>PUPUN03049230000015566</t>
  </si>
  <si>
    <t>Mr. DWARKA RAJPALI</t>
  </si>
  <si>
    <t>XXXX XXXX 1048</t>
  </si>
  <si>
    <t>PUPUN03049230000015563</t>
  </si>
  <si>
    <t>Mr. RAM LAXMAN KADAM</t>
  </si>
  <si>
    <t>XXXX XXXX 6959</t>
  </si>
  <si>
    <t>XXLPK988XX</t>
  </si>
  <si>
    <t>2580010000XXXX,IFSC:BARB0VJCHIN</t>
  </si>
  <si>
    <t>PUPUN03049230000015564</t>
  </si>
  <si>
    <t>Mr. OMPRAKASH</t>
  </si>
  <si>
    <t>RAVINDAR</t>
  </si>
  <si>
    <t>XXAPO087XX</t>
  </si>
  <si>
    <t>2014584XXXX,IFSC:FINO0000001</t>
  </si>
  <si>
    <t>PUPUN03049230000015550</t>
  </si>
  <si>
    <t>Mr. RANJAN KUMAR</t>
  </si>
  <si>
    <t>KAMESHWAR MAHTO</t>
  </si>
  <si>
    <t>XXXX XXXX 0104</t>
  </si>
  <si>
    <t>XXCPK983XX</t>
  </si>
  <si>
    <t>5010038370XXXX,IFSC:HDFC0003946</t>
  </si>
  <si>
    <t>PUPUN03049230000015549</t>
  </si>
  <si>
    <t>Mr. DINESH KUMAR</t>
  </si>
  <si>
    <t>HAVLADAR NARHAN</t>
  </si>
  <si>
    <t>XXXX XXXX 5638</t>
  </si>
  <si>
    <t>07289950001XXXX,IFSC:YESB0000728</t>
  </si>
  <si>
    <t>PUPUN03049230000015545</t>
  </si>
  <si>
    <t>MUKHTAR MAHTO</t>
  </si>
  <si>
    <t>XXXX XXXX 6358</t>
  </si>
  <si>
    <t>XXJPK403XX</t>
  </si>
  <si>
    <t>5010053652XXXX,IFSC:HDFC0001115</t>
  </si>
  <si>
    <t>PUPUN03049230000015547</t>
  </si>
  <si>
    <t>LAL JI RAWAT</t>
  </si>
  <si>
    <t>XXXX XXXX 7691</t>
  </si>
  <si>
    <t>PUPUN03049230000015546</t>
  </si>
  <si>
    <t>Mr. VISHWANATH SHARANAPPA MATNALE</t>
  </si>
  <si>
    <t>XXXX XXXX 2128</t>
  </si>
  <si>
    <t>XXSPM551XX</t>
  </si>
  <si>
    <t>4157611XXXX,IFSC:SBIN0005638</t>
  </si>
  <si>
    <t>PUPUN03049230000015548</t>
  </si>
  <si>
    <t>Mr. DHANANJAY KUMAR VISHWAKARMA</t>
  </si>
  <si>
    <t>VIJAYKUMAR</t>
  </si>
  <si>
    <t>XXXX XXXX 1845</t>
  </si>
  <si>
    <t>XXKPV794XX</t>
  </si>
  <si>
    <t>2028728XXXX,IFSC:FINO0009002</t>
  </si>
  <si>
    <t>PUPUN03049230000015542</t>
  </si>
  <si>
    <t>Mr. AJEET KUMAR KOL</t>
  </si>
  <si>
    <t>HINCHALAL KOL</t>
  </si>
  <si>
    <t>XXXX XXXX 5066</t>
  </si>
  <si>
    <t>PUPUN03049230000015544</t>
  </si>
  <si>
    <t>Mr. ANIL KUMAR RAWAT</t>
  </si>
  <si>
    <t>RAMLAL RAWAT</t>
  </si>
  <si>
    <t>XXHPR413XX</t>
  </si>
  <si>
    <t>9868010002XXXX,IFSC:BARB0DBMLUN</t>
  </si>
  <si>
    <t>PUPUN03049230000015543</t>
  </si>
  <si>
    <t>Mr. RAJKUMAR KOL</t>
  </si>
  <si>
    <t>RAMKHELAVAN KOL</t>
  </si>
  <si>
    <t>XXXX XXXX 8874</t>
  </si>
  <si>
    <t>PUPUN03049230000001797</t>
  </si>
  <si>
    <t xml:space="preserve"> VIJAY SINGH</t>
  </si>
  <si>
    <t>PUPUN03049230000015541</t>
  </si>
  <si>
    <t>Mr. RAJ ALI</t>
  </si>
  <si>
    <t>ALI</t>
  </si>
  <si>
    <t>XXXX XXXX 8468</t>
  </si>
  <si>
    <t>XXIPA512XX</t>
  </si>
  <si>
    <t>4079869XXXX,IFSC:SBIN0012730</t>
  </si>
  <si>
    <t>PUPUN03049230000015573</t>
  </si>
  <si>
    <t>Mr. ABHISHEK CHANDRAKANT GAIKWAD</t>
  </si>
  <si>
    <t>XXXX XXXX 6707</t>
  </si>
  <si>
    <t>XXDPG650XX</t>
  </si>
  <si>
    <t>11023955XXXX,IFSC:CNRB0000418</t>
  </si>
  <si>
    <t>PUPUN03049230000015575</t>
  </si>
  <si>
    <t>Mr. SANGMESHWAR BALAJI SHELGAVE</t>
  </si>
  <si>
    <t>XXXX XXXX 1868</t>
  </si>
  <si>
    <t>462952039512XXXX,IFSC:ICIC0006235</t>
  </si>
  <si>
    <t>PUPUN03049230000015538</t>
  </si>
  <si>
    <t>Mr. ASHISH GAJANAN KHANDARE</t>
  </si>
  <si>
    <t>GAJANAN KHANDARE</t>
  </si>
  <si>
    <t>XXXX XXXX 7106</t>
  </si>
  <si>
    <t>PUPUN03049230000015540</t>
  </si>
  <si>
    <t>Mr. SUYOG PANDURANG TAMHANKAR</t>
  </si>
  <si>
    <t>PANDURANG TAMHANKAR</t>
  </si>
  <si>
    <t>XXXX XXXX 6830</t>
  </si>
  <si>
    <t>PUPUN03049230000015539</t>
  </si>
  <si>
    <t>Mr. BALGUND</t>
  </si>
  <si>
    <t>SANGRAM</t>
  </si>
  <si>
    <t>XXXX XXXX 3841</t>
  </si>
  <si>
    <t>XXLPB833XX</t>
  </si>
  <si>
    <t>PUPUN03049230000015556</t>
  </si>
  <si>
    <t>Mr. DIWAKAR SINGH</t>
  </si>
  <si>
    <t>ANJANA SINGH</t>
  </si>
  <si>
    <t>XXXX XXXX 1618</t>
  </si>
  <si>
    <t>PUPUN03049230000015536</t>
  </si>
  <si>
    <t>Mr. MOHIT SINGH</t>
  </si>
  <si>
    <t>DEVENDRA SINGH</t>
  </si>
  <si>
    <t>XXXX XXXX 6779</t>
  </si>
  <si>
    <t>PUPUN03049230000015558</t>
  </si>
  <si>
    <t>Mr. VISHAL DIGAMBAR BANSODE</t>
  </si>
  <si>
    <t>DIGAMBAR BANSODE</t>
  </si>
  <si>
    <t>vishalbansode0197@gmail.com</t>
  </si>
  <si>
    <t>XXXX XXXX 0008</t>
  </si>
  <si>
    <t>XXGPB671XX</t>
  </si>
  <si>
    <t>PUPUN03049230000015553</t>
  </si>
  <si>
    <t>Mr. PRAVIN SUKHADEV MOHITE</t>
  </si>
  <si>
    <t>SUKHADEV</t>
  </si>
  <si>
    <t>XXXX XXXX 5639</t>
  </si>
  <si>
    <t>6014494XXXX,IFSC:MAHB0001080</t>
  </si>
  <si>
    <t>PUPUN03049230000015552</t>
  </si>
  <si>
    <t>Mr. AMARNATH</t>
  </si>
  <si>
    <t>XXXX XXXX 7538</t>
  </si>
  <si>
    <t>PUPUN03049230000015555</t>
  </si>
  <si>
    <t>Mr. ATUL FAKIRA DUMARE</t>
  </si>
  <si>
    <t>FAKIRA</t>
  </si>
  <si>
    <t>XXXX XXXX 9413</t>
  </si>
  <si>
    <t>XXUPD709XX</t>
  </si>
  <si>
    <t>3542899XXXX,IFSC:SBIN0000459</t>
  </si>
  <si>
    <t>PUPUN03049230000015554</t>
  </si>
  <si>
    <t>DILIP BIRAJDAR</t>
  </si>
  <si>
    <t>XXCPS339XX</t>
  </si>
  <si>
    <t>32000100001XXXX,IFSC:IOBA0003200</t>
  </si>
  <si>
    <t>PUPUN03049230000015562</t>
  </si>
  <si>
    <t>Mr. MO ANISH</t>
  </si>
  <si>
    <t>SADDIK</t>
  </si>
  <si>
    <t>XXXX XXXX 3828</t>
  </si>
  <si>
    <t>PUPUN03049230000015561</t>
  </si>
  <si>
    <t>RAM LAL</t>
  </si>
  <si>
    <t>XXXX XXXX 0745</t>
  </si>
  <si>
    <t>PUPUN03049230000015559</t>
  </si>
  <si>
    <t>Mr. VIJAY NARAYAN SUTARVE</t>
  </si>
  <si>
    <t>NARAYAN SUTARVE</t>
  </si>
  <si>
    <t>XXKPS837XX</t>
  </si>
  <si>
    <t>PUPUN03049230000015551</t>
  </si>
  <si>
    <t>Mr. LAXMAN RAM</t>
  </si>
  <si>
    <t>ASHOK RAM</t>
  </si>
  <si>
    <t>XXXX XXXX 6739</t>
  </si>
  <si>
    <t>XXXX XXXX 6879</t>
  </si>
  <si>
    <t>PUPUN03049230000015537</t>
  </si>
  <si>
    <t>Mr. SWAPNIL RAM MULE</t>
  </si>
  <si>
    <t>RAM MULE</t>
  </si>
  <si>
    <t>XXXX XXXX 4556</t>
  </si>
  <si>
    <t>XXPPM727XX</t>
  </si>
  <si>
    <t>PUPUN03049230000015533</t>
  </si>
  <si>
    <t>Mr. VIJAY KUMAR CHAUHAN</t>
  </si>
  <si>
    <t>JHAGARU CHAUHAN</t>
  </si>
  <si>
    <t>XXXX XXXX 8304</t>
  </si>
  <si>
    <t>PUPUN03049230000015532</t>
  </si>
  <si>
    <t>Mr. SUDARSHAN BHAGAT</t>
  </si>
  <si>
    <t>XXXX XXXX 2146</t>
  </si>
  <si>
    <t>XXGPB863XX</t>
  </si>
  <si>
    <t>67200201001XXXX,IFSC:UBIN0567205</t>
  </si>
  <si>
    <t>PUPUN03049230000015531</t>
  </si>
  <si>
    <t>Mr. KARTIKEY PRAJAPATI</t>
  </si>
  <si>
    <t>SHIVSAGAR</t>
  </si>
  <si>
    <t>PUPUN03049230000015530</t>
  </si>
  <si>
    <t>Mr. VIJAY PAL</t>
  </si>
  <si>
    <t>XXQPP145XX</t>
  </si>
  <si>
    <t>32200201031XXXX,IFSC:UBIN0532207</t>
  </si>
  <si>
    <t>PUPUN03049230000015529</t>
  </si>
  <si>
    <t>Mr. SHIWLAL BEHRA</t>
  </si>
  <si>
    <t>BHANU BEHRA</t>
  </si>
  <si>
    <t>XXXX XXXX 4095</t>
  </si>
  <si>
    <t>PUPUN03049230000015510</t>
  </si>
  <si>
    <t>Mr. PARMESHWAR RAMESH PATIL</t>
  </si>
  <si>
    <t>XXXX XXXX 4840</t>
  </si>
  <si>
    <t>7241051000XXXX,IFSC:BKID0000724</t>
  </si>
  <si>
    <t>PUPUN03049230000015507</t>
  </si>
  <si>
    <t>Mr. CHANDRAKANT NAGAPPA THOMBARE</t>
  </si>
  <si>
    <t>NAGAPPA THOMBARE</t>
  </si>
  <si>
    <t>XXXX XXXX 0955</t>
  </si>
  <si>
    <t>XXQPT000XX</t>
  </si>
  <si>
    <t>3380396XXXX,IFSC:SBIN0002155</t>
  </si>
  <si>
    <t>PUPUN03049230000015509</t>
  </si>
  <si>
    <t>Mr. RAVI RAJKUMAR TELE</t>
  </si>
  <si>
    <t>RAJKUMAR TELE</t>
  </si>
  <si>
    <t>XXXX XXXX 8859</t>
  </si>
  <si>
    <t>PUPUN03049230000015506</t>
  </si>
  <si>
    <t>Mr. RAHUL KALYANI HADAPAD</t>
  </si>
  <si>
    <t>KALYANI HADAPAD</t>
  </si>
  <si>
    <t>XXXX XXXX 3935</t>
  </si>
  <si>
    <t>PUPUN03049230000015505</t>
  </si>
  <si>
    <t>Mr. RAHUL SHRAVAN SALGAR</t>
  </si>
  <si>
    <t>SHRAVAN SALGAR</t>
  </si>
  <si>
    <t>PUPUN03049230000015504</t>
  </si>
  <si>
    <t>Mr. DHARMRAJ KUMAR YADAV</t>
  </si>
  <si>
    <t>NANDJI YADAV</t>
  </si>
  <si>
    <t>XXXX XXXX 3573</t>
  </si>
  <si>
    <t>XXFPY031XX</t>
  </si>
  <si>
    <t>3720058XXXX,IFSC:SBIN0006105</t>
  </si>
  <si>
    <t>PUPUN03049230000015495</t>
  </si>
  <si>
    <t>Mr. DNYANESHWAR VISHNU SHINGARE</t>
  </si>
  <si>
    <t>VISHNU SHINGARE</t>
  </si>
  <si>
    <t>XXXX XXXX 5601</t>
  </si>
  <si>
    <t>XXFPS157XX</t>
  </si>
  <si>
    <t>PUPUN03049230000015483</t>
  </si>
  <si>
    <t>Mr. GANDHI PRASAD SHAW</t>
  </si>
  <si>
    <t>PRASAD SHAW</t>
  </si>
  <si>
    <t>XXXX XXXX 8423</t>
  </si>
  <si>
    <t>PUPUN03049230000015481</t>
  </si>
  <si>
    <t>Mr. SHRIPATI RAJENDRA POLDASE</t>
  </si>
  <si>
    <t>XXXX XXXX 5407</t>
  </si>
  <si>
    <t>XXOPP221XX</t>
  </si>
  <si>
    <t>3747671XXXX,IFSC:SBIN0020037</t>
  </si>
  <si>
    <t>PUPUN03049230000015482</t>
  </si>
  <si>
    <t>Mr. DINESH MURLIDHAR NANNAWARE</t>
  </si>
  <si>
    <t>MURLIDHAR NANNAWARE</t>
  </si>
  <si>
    <t>XXXX XXXX 2576</t>
  </si>
  <si>
    <t>XXHPN267XX</t>
  </si>
  <si>
    <t>96241011000XXXX,IFSC:BKID0009624</t>
  </si>
  <si>
    <t>PUPUN03049230000015527</t>
  </si>
  <si>
    <t>Mr. ASHOK VILAS MEDHE</t>
  </si>
  <si>
    <t>XXXX XXXX 0102</t>
  </si>
  <si>
    <t>XXPPM434XX</t>
  </si>
  <si>
    <t>5010038054XXXX,IFSC:HDFC0000474</t>
  </si>
  <si>
    <t>PUPUN03049230000015494</t>
  </si>
  <si>
    <t>Mr. ANIL</t>
  </si>
  <si>
    <t>XXXX XXXX 0781</t>
  </si>
  <si>
    <t>702285XXXX,IFSC:AIRP0000001</t>
  </si>
  <si>
    <t>PUPUN03049230000015528</t>
  </si>
  <si>
    <t>Mr. RAJU SINGH</t>
  </si>
  <si>
    <t>RAMCHANDRA SINGH</t>
  </si>
  <si>
    <t>XXXX XXXX 9574</t>
  </si>
  <si>
    <t>PUPUN03049230000015488</t>
  </si>
  <si>
    <t>Mr. ROHIT PRAVIN GHUGE</t>
  </si>
  <si>
    <t>PRAVIN GHUGE</t>
  </si>
  <si>
    <t>XXXX XXXX 6759</t>
  </si>
  <si>
    <t>PUPUN03049230000015489</t>
  </si>
  <si>
    <t>Mr. SHUBHAM PRAKASH INGLE</t>
  </si>
  <si>
    <t>PRAKASH INGALE</t>
  </si>
  <si>
    <t>XXXX XXXX 0320</t>
  </si>
  <si>
    <t>PUPUN03049230000015503</t>
  </si>
  <si>
    <t>Mr. NANASAHEB TUKARAM SHELKE</t>
  </si>
  <si>
    <t>PUPUN03049230000015501</t>
  </si>
  <si>
    <t>Mr. NISHU</t>
  </si>
  <si>
    <t>PRAMOD SRIVASTAVA</t>
  </si>
  <si>
    <t>XXXX XXXX 3653</t>
  </si>
  <si>
    <t>XXDPN983XX</t>
  </si>
  <si>
    <t>0515011011XXXX,IFSC:UCBA0000515</t>
  </si>
  <si>
    <t>PUPUN03049230000015502</t>
  </si>
  <si>
    <t>Mr. SHIV SUNDAR KUMAR</t>
  </si>
  <si>
    <t>KIRANI PRASAD</t>
  </si>
  <si>
    <t>XXXX XXXX 7822</t>
  </si>
  <si>
    <t>PUPUN03049230000015486</t>
  </si>
  <si>
    <t>Mr. VAIBHAV SHANTARAM GARUDE</t>
  </si>
  <si>
    <t>SHANTARAM GARUDE</t>
  </si>
  <si>
    <t>PUPUN03049230000015485</t>
  </si>
  <si>
    <t>Mr. BALAJI BABURAO CHAVAN</t>
  </si>
  <si>
    <t>Chavan136balaji@gmail.com</t>
  </si>
  <si>
    <t>XXXX XXXX 0990</t>
  </si>
  <si>
    <t>XXNPC204XX</t>
  </si>
  <si>
    <t>6230621XXXX,IFSC:SBIN0020512</t>
  </si>
  <si>
    <t>PUPUN03049230000015513</t>
  </si>
  <si>
    <t>Mr. RUSTAM GOPAL KULMATE</t>
  </si>
  <si>
    <t>GOPAL KULMATE</t>
  </si>
  <si>
    <t>XXXX XXXX 7726</t>
  </si>
  <si>
    <t>PUPUN03049230000015499</t>
  </si>
  <si>
    <t>Mr. ASHISH</t>
  </si>
  <si>
    <t>LALJI</t>
  </si>
  <si>
    <t>XXXX XXXX 6597</t>
  </si>
  <si>
    <t>XXDPA946XX</t>
  </si>
  <si>
    <t>0515321103XXXX,IFSC:UCBA0000515</t>
  </si>
  <si>
    <t>XXXX XXXX 7400</t>
  </si>
  <si>
    <t>PUPUN03049230000015516</t>
  </si>
  <si>
    <t>Mr. PRAVIN RAMKISAN KALE</t>
  </si>
  <si>
    <t>RAMKISAN KALE</t>
  </si>
  <si>
    <t>PUPUN03049230000015512</t>
  </si>
  <si>
    <t>Mr. KAMLESH JAYDEV KOWE</t>
  </si>
  <si>
    <t>JAYDEV</t>
  </si>
  <si>
    <t>XXXX XXXX 9406</t>
  </si>
  <si>
    <t>PUPUN03049230000015487</t>
  </si>
  <si>
    <t>Mr. MANGESH SUNIL BATWADE</t>
  </si>
  <si>
    <t>SUNIL BATWADE</t>
  </si>
  <si>
    <t>XXXX XXXX 5617</t>
  </si>
  <si>
    <t>PUPUN03049230000015491</t>
  </si>
  <si>
    <t>Mr. VISHAL SADHU KAMBLE</t>
  </si>
  <si>
    <t>SADHU ANYABA KAMBLE</t>
  </si>
  <si>
    <t>VISHALKAMBLE9521@GMAIL.COM</t>
  </si>
  <si>
    <t>XXXX XXXX 3118</t>
  </si>
  <si>
    <t>XXJPK822XX</t>
  </si>
  <si>
    <t>6244582XXXX,IFSC:SBIN0021960</t>
  </si>
  <si>
    <t>PUPUN03049230000015500</t>
  </si>
  <si>
    <t>KAMLESH PASWAN</t>
  </si>
  <si>
    <t>XXXX XXXX 8131</t>
  </si>
  <si>
    <t>Mr. SHANI YADAV</t>
  </si>
  <si>
    <t>PUPUN03049230000015472</t>
  </si>
  <si>
    <t>Mr. BUDDHILAL</t>
  </si>
  <si>
    <t>JAGRUP</t>
  </si>
  <si>
    <t>XXXX XXXX 8256</t>
  </si>
  <si>
    <t>PUPUN03049230000015473</t>
  </si>
  <si>
    <t>Mr. ROHIT RATHAUR</t>
  </si>
  <si>
    <t>VISHRAM RATHAUR</t>
  </si>
  <si>
    <t>XXXX XXXX 4356</t>
  </si>
  <si>
    <t>PUPUN03049230000015470</t>
  </si>
  <si>
    <t>Mr. SHRISHAIL SALOTAGI</t>
  </si>
  <si>
    <t>BEEMANNA SALOTAGI</t>
  </si>
  <si>
    <t>XXXX XXXX 0367</t>
  </si>
  <si>
    <t>PUPUN03049230000015471</t>
  </si>
  <si>
    <t>Mr. VAIBHAV ANIL VEER</t>
  </si>
  <si>
    <t>ANIL VEER</t>
  </si>
  <si>
    <t>XXXX XXXX 8988</t>
  </si>
  <si>
    <t>XXJPV746XX</t>
  </si>
  <si>
    <t>6016702XXXX,IFSC:MAHB0000577</t>
  </si>
  <si>
    <t>PUPUN03049230000015475</t>
  </si>
  <si>
    <t>Mr. AKSHAY PRATAP SINGH</t>
  </si>
  <si>
    <t>DHEERENDRA PRATAP SINGH</t>
  </si>
  <si>
    <t>XXXX XXXX 2563</t>
  </si>
  <si>
    <t>XXDPS510XX</t>
  </si>
  <si>
    <t>402600XXXX,IFSC:CBIN0281187</t>
  </si>
  <si>
    <t>PUPUN03049230000015469</t>
  </si>
  <si>
    <t>Mr. GAJENDRA</t>
  </si>
  <si>
    <t>NANNU</t>
  </si>
  <si>
    <t>XXXX XXXX 9716</t>
  </si>
  <si>
    <t>2026336XXXX,IFSC:FINO0009002</t>
  </si>
  <si>
    <t>PUPUN03049230000015476</t>
  </si>
  <si>
    <t>Mr. PRATIK PANDURANG BORATE</t>
  </si>
  <si>
    <t>XXXX XXXX 3694</t>
  </si>
  <si>
    <t>XXTPB196XX</t>
  </si>
  <si>
    <t>3902396XXXX,IFSC:SBIN0015466</t>
  </si>
  <si>
    <t>PUPUN03049230000015474</t>
  </si>
  <si>
    <t>Mr. AJAY KUMAR</t>
  </si>
  <si>
    <t>RAJARAM PRASAD</t>
  </si>
  <si>
    <t>XXXX XXXX 5336</t>
  </si>
  <si>
    <t>PUPUN03049230000015467</t>
  </si>
  <si>
    <t>Mr. RAVI SHANKAR</t>
  </si>
  <si>
    <t>NANHKU</t>
  </si>
  <si>
    <t>XXXX XXXX 8311</t>
  </si>
  <si>
    <t>PUPUN03049230000015477</t>
  </si>
  <si>
    <t>PANCHAM RAM</t>
  </si>
  <si>
    <t>XXXX XXXX 5474</t>
  </si>
  <si>
    <t>PUPUN03049230000015466</t>
  </si>
  <si>
    <t>Mr. PRAMOD FULARI</t>
  </si>
  <si>
    <t>KALYANRAO</t>
  </si>
  <si>
    <t>XXXX XXXX 8534</t>
  </si>
  <si>
    <t>XXVPF523XX</t>
  </si>
  <si>
    <t>954569XXXX,IFSC:KKBK0000823</t>
  </si>
  <si>
    <t>PUPUN03049230000015446</t>
  </si>
  <si>
    <t>Mr. SAURABH RAM</t>
  </si>
  <si>
    <t>SANTOSH PRASAD</t>
  </si>
  <si>
    <t>XXXX XXXX 4378</t>
  </si>
  <si>
    <t>PUPUN03049230000015445</t>
  </si>
  <si>
    <t>RAMVILASH RAM</t>
  </si>
  <si>
    <t>PUPUN03049230000015444</t>
  </si>
  <si>
    <t>Mr. DHARMENDRA KUMAR KHARWAR</t>
  </si>
  <si>
    <t>LALJI KHARWAR</t>
  </si>
  <si>
    <t>XXXX XXXX 7556</t>
  </si>
  <si>
    <t>XXNPK040XX</t>
  </si>
  <si>
    <t>2028723XXXX,IFSC:FINO0009002</t>
  </si>
  <si>
    <t>PUPUN03049230000015443</t>
  </si>
  <si>
    <t>Mr. GOVIND</t>
  </si>
  <si>
    <t>FULENA</t>
  </si>
  <si>
    <t>GOVINDKUMAR27699@GMAIL.COM</t>
  </si>
  <si>
    <t>2028913XXXX,IFSC:FINO0009002</t>
  </si>
  <si>
    <t>PUPUN03049230000015468</t>
  </si>
  <si>
    <t>Mr. PRAKASH ASHOK KACHKUTE</t>
  </si>
  <si>
    <t>XXXX XXXX 6638</t>
  </si>
  <si>
    <t>XXEPK603XX</t>
  </si>
  <si>
    <t>PUPUN03049230000015442</t>
  </si>
  <si>
    <t>Mr. SURAJ KUMAR</t>
  </si>
  <si>
    <t>SADANAND GOUND</t>
  </si>
  <si>
    <t>XXXX XXXX 3260</t>
  </si>
  <si>
    <t>PUPUN03049230000015440</t>
  </si>
  <si>
    <t>Mr. SURAJ SONI</t>
  </si>
  <si>
    <t>KRISHN DEV SONI</t>
  </si>
  <si>
    <t>XXXX XXXX 0346</t>
  </si>
  <si>
    <t>PUPUN03049230000015452</t>
  </si>
  <si>
    <t>Mr. SOMNATH DATTATRAY JADHAV</t>
  </si>
  <si>
    <t>XXXX XXXX 7575</t>
  </si>
  <si>
    <t>PUPUN03049230000015447</t>
  </si>
  <si>
    <t>Mr. GANESH DHANAJI JADHAV</t>
  </si>
  <si>
    <t>DHANAJI</t>
  </si>
  <si>
    <t>XXXX XXXX 5300</t>
  </si>
  <si>
    <t>PUPUN03049230000015450</t>
  </si>
  <si>
    <t>Mr. MAJEET NIJAMSAB MANGRULE</t>
  </si>
  <si>
    <t>NIJAMSAB</t>
  </si>
  <si>
    <t>PUPUN03049230000015449</t>
  </si>
  <si>
    <t>Mr. TULASHIRAM BUDHA VALKOLI</t>
  </si>
  <si>
    <t>BUDHA VALKOLI</t>
  </si>
  <si>
    <t>XXXX XXXX 7280</t>
  </si>
  <si>
    <t>PUPUN03049230000015465</t>
  </si>
  <si>
    <t>Mr. SUNIL TUKARAM JADHAV</t>
  </si>
  <si>
    <t>XXXX XXXX 0070</t>
  </si>
  <si>
    <t>PUPUN03049230000015464</t>
  </si>
  <si>
    <t>Mr. SHRIKANT BABURAO NAGOSE</t>
  </si>
  <si>
    <t>XXXX XXXX 5075</t>
  </si>
  <si>
    <t>3555154XXXX,IFSC:SBIN0012309</t>
  </si>
  <si>
    <t>PUPUN03049230000015463</t>
  </si>
  <si>
    <t>Mr. GAIKWAD  VAIJINATH  RAMRAO</t>
  </si>
  <si>
    <t>RAMRAO</t>
  </si>
  <si>
    <t>XXXX XXXX 6398</t>
  </si>
  <si>
    <t>3675015XXXX,IFSC:SBIN0003824</t>
  </si>
  <si>
    <t>PUPUN03049230000015460</t>
  </si>
  <si>
    <t>Mr. BRIJMOL YADAV</t>
  </si>
  <si>
    <t>VIKRAM YADAV</t>
  </si>
  <si>
    <t>XXXX XXXX 3194</t>
  </si>
  <si>
    <t>PUPUN03049230000015461</t>
  </si>
  <si>
    <t>Mr. ANIKET VITTHAL ADAK</t>
  </si>
  <si>
    <t>VITTHAL ADAK</t>
  </si>
  <si>
    <t>XXXX XXXX 4329</t>
  </si>
  <si>
    <t>PUPUN03049230000015455</t>
  </si>
  <si>
    <t>Mr. NIVUTTI SATISHRAO INGLE</t>
  </si>
  <si>
    <t>SATISHRAO</t>
  </si>
  <si>
    <t>XXXX XXXX 3615</t>
  </si>
  <si>
    <t>PUPUN03049230000015459</t>
  </si>
  <si>
    <t>Mr. RAVINDRA DEVIDAS SVRYAVANSHI</t>
  </si>
  <si>
    <t>DIPAKJ1317@GMAIL.COM</t>
  </si>
  <si>
    <t>XXXX XXXX 9010</t>
  </si>
  <si>
    <t>XXRPS674XX</t>
  </si>
  <si>
    <t>440611008005XXXX,IFSC:UJVN0004406</t>
  </si>
  <si>
    <t>PUPUN03049230000015458</t>
  </si>
  <si>
    <t>Mr. SIDDHESHWAR ASARAM SATHE</t>
  </si>
  <si>
    <t>ASARAM SATHE</t>
  </si>
  <si>
    <t>XXDPS422XX</t>
  </si>
  <si>
    <t>PUPUN03049230000015439</t>
  </si>
  <si>
    <t>Mr. RAJU BAJIRAO DHASKE</t>
  </si>
  <si>
    <t>BAJIRAO</t>
  </si>
  <si>
    <t>PUPUN03049230000015431</t>
  </si>
  <si>
    <t>Mr. SURESH DESHPANDE</t>
  </si>
  <si>
    <t>XXXX XXXX 0757</t>
  </si>
  <si>
    <t>PUPUN03049230000015434</t>
  </si>
  <si>
    <t>Mr. PRALHAD NARASING KOLI</t>
  </si>
  <si>
    <t>NARASING</t>
  </si>
  <si>
    <t>XXXX XXXX 7211</t>
  </si>
  <si>
    <t>PUPUN03049230000015432</t>
  </si>
  <si>
    <t>Mr. TUKARAM KALLAPPA PATIL</t>
  </si>
  <si>
    <t>KALLAPPA</t>
  </si>
  <si>
    <t>XXXX XXXX 2877</t>
  </si>
  <si>
    <t>PUPUN03049230000015436</t>
  </si>
  <si>
    <t>Mr. RAHUL KUMAR</t>
  </si>
  <si>
    <t>JAY PRAKASH MADDESHIYA</t>
  </si>
  <si>
    <t>XXXX XXXX 6087</t>
  </si>
  <si>
    <t>PARMESHWAR</t>
  </si>
  <si>
    <t>PUPUN03049230000015435</t>
  </si>
  <si>
    <t>Mr. RAHUL VERMA</t>
  </si>
  <si>
    <t>NEPAL VERMA</t>
  </si>
  <si>
    <t>XXXX XXXX 9094</t>
  </si>
  <si>
    <t>PUPUN03049230000015430</t>
  </si>
  <si>
    <t>Mr. PANCHAM SINGH</t>
  </si>
  <si>
    <t>XXXX XXXX 9378</t>
  </si>
  <si>
    <t>XXTPS053XX</t>
  </si>
  <si>
    <t>464400040002XXXX,IFSC:PUNB0464400</t>
  </si>
  <si>
    <t>PUPUN03049230000015420</t>
  </si>
  <si>
    <t>Mr. PRAKASH SINGH</t>
  </si>
  <si>
    <t>YAGYABAHADUR SINGH</t>
  </si>
  <si>
    <t>XXXX XXXX 1436</t>
  </si>
  <si>
    <t>PUPUN03049230000015422</t>
  </si>
  <si>
    <t>Mr. HARISH ASHOK MASKAR</t>
  </si>
  <si>
    <t>XXXX XXXX 2879</t>
  </si>
  <si>
    <t>PUPUN03049230000015421</t>
  </si>
  <si>
    <t>MUNNA LAL</t>
  </si>
  <si>
    <t>XXXX XXXX 3054</t>
  </si>
  <si>
    <t>PUPUN03049230000015423</t>
  </si>
  <si>
    <t>Mr. NAGESH SHRIHARI TELANGE</t>
  </si>
  <si>
    <t>AMOL DUNGHAV</t>
  </si>
  <si>
    <t>XXXX XXXX 5720</t>
  </si>
  <si>
    <t>PUPUN03049230000015419</t>
  </si>
  <si>
    <t>Mr. VIJYA KUMAR</t>
  </si>
  <si>
    <t>DVAARIKA PRASAD</t>
  </si>
  <si>
    <t>XXXX XXXX 8732</t>
  </si>
  <si>
    <t>PUPUN03049230000015418</t>
  </si>
  <si>
    <t>XXXX XXXX 9446</t>
  </si>
  <si>
    <t>XXTPC978XX</t>
  </si>
  <si>
    <t>PUPUN03049230000015415</t>
  </si>
  <si>
    <t>Mr. MAHIBUBSUBANI RAJU SAYYAD</t>
  </si>
  <si>
    <t>RAJU</t>
  </si>
  <si>
    <t>XXXX XXXX 9114</t>
  </si>
  <si>
    <t>PUPUN03049230000015414</t>
  </si>
  <si>
    <t>Mr. MAHIBOOB CHANDSAB MADARI</t>
  </si>
  <si>
    <t>CHANDSAB</t>
  </si>
  <si>
    <t>XXXX XXXX 5631</t>
  </si>
  <si>
    <t>PUPUN03049230000015417</t>
  </si>
  <si>
    <t>Mr. AJIT KUMAR PATEL</t>
  </si>
  <si>
    <t>SVA VIJAYBHDUR</t>
  </si>
  <si>
    <t>XXXX XXXX 8500</t>
  </si>
  <si>
    <t>PUPUN03049230000015416</t>
  </si>
  <si>
    <t>Mr. RAJENDRA PRASAD SATYANARAYAN</t>
  </si>
  <si>
    <t>SATYANARAYAN</t>
  </si>
  <si>
    <t>XXXX XXXX 2561</t>
  </si>
  <si>
    <t>PUPUN03049230000015410</t>
  </si>
  <si>
    <t>Mr. NINGANNA DHANAPPA JANAWADE</t>
  </si>
  <si>
    <t>DHANAPPA JANAWADE</t>
  </si>
  <si>
    <t>XXXX XXXX 4285</t>
  </si>
  <si>
    <t>XXDPJ842XX</t>
  </si>
  <si>
    <t>158310400008XXXX,IFSC:IBKL0001583</t>
  </si>
  <si>
    <t>PUPUN03049230000015407</t>
  </si>
  <si>
    <t>Mr. VYNKATESH GIRGEL</t>
  </si>
  <si>
    <t>ANANT SHIVRAM GIRGEL</t>
  </si>
  <si>
    <t>XXXX XXXX 9211</t>
  </si>
  <si>
    <t>PUPUN03049230000015409</t>
  </si>
  <si>
    <t>Mr. RIYAJ MAHIBOOB NADAF</t>
  </si>
  <si>
    <t>MAHIBOOB</t>
  </si>
  <si>
    <t>XXXX XXXX 2219</t>
  </si>
  <si>
    <t>PUPUN03049230000015408</t>
  </si>
  <si>
    <t>Mr. AKASH TUKARAM KALE</t>
  </si>
  <si>
    <t>TUKARAM KALE</t>
  </si>
  <si>
    <t>XXXX XXXX 4363</t>
  </si>
  <si>
    <t>PUPUN03049230000015403</t>
  </si>
  <si>
    <t>Mr. PREMCHAND DAYANAND CHAUDHARI</t>
  </si>
  <si>
    <t>DAYANAND</t>
  </si>
  <si>
    <t>XXXX XXXX 0964</t>
  </si>
  <si>
    <t>XXXPC159XX</t>
  </si>
  <si>
    <t>PUPUN03049230000015404</t>
  </si>
  <si>
    <t>Mr. PIRJADE SANAULA ALISAB</t>
  </si>
  <si>
    <t>ALISAB PIRJADE</t>
  </si>
  <si>
    <t>XXXX XXXX 5607</t>
  </si>
  <si>
    <t>XXBPP010XX</t>
  </si>
  <si>
    <t>480700170003XXXX,IFSC:PUNB0480700</t>
  </si>
  <si>
    <t>PUPUN03049230000015401</t>
  </si>
  <si>
    <t>Mr. SANDEEP RAJBHAR</t>
  </si>
  <si>
    <t>RAMCHET</t>
  </si>
  <si>
    <t>PUPUN03049230000015402</t>
  </si>
  <si>
    <t>Mr. GHANSHYAM RAJBHAR</t>
  </si>
  <si>
    <t>LAUTU</t>
  </si>
  <si>
    <t>XXXX XXXX 7768</t>
  </si>
  <si>
    <t>PUPUN03049230000015428</t>
  </si>
  <si>
    <t>Mr. SANDESH RAJENDRA BIDE</t>
  </si>
  <si>
    <t>RAJENDRA BIDE</t>
  </si>
  <si>
    <t>XXXX XXXX 1429</t>
  </si>
  <si>
    <t>PUPUN03049230000015429</t>
  </si>
  <si>
    <t>Mr. RUSHIKESH JAGDEV GHEVENDE</t>
  </si>
  <si>
    <t>JAGDEV GHEVENDE</t>
  </si>
  <si>
    <t>XXXX XXXX 8465</t>
  </si>
  <si>
    <t>XXUPG827XX</t>
  </si>
  <si>
    <t>6042362XXXX,IFSC:MAHB0001280</t>
  </si>
  <si>
    <t>PUPUN03049230000015386</t>
  </si>
  <si>
    <t>Mr. ASHAPAK RASHID MUJAWAR</t>
  </si>
  <si>
    <t>XXXX XXXX 7553</t>
  </si>
  <si>
    <t>XXZPM436XX</t>
  </si>
  <si>
    <t>6801477XXXX,IFSC:MAHB0001128</t>
  </si>
  <si>
    <t>PUPUN03049230000015370</t>
  </si>
  <si>
    <t>Mr. RAM TIRATH DHURIYA</t>
  </si>
  <si>
    <t>BRAHMADEEN</t>
  </si>
  <si>
    <t>XXXX XXXX 9261</t>
  </si>
  <si>
    <t>XXQPD401XX</t>
  </si>
  <si>
    <t>PUPUN03049230000015425</t>
  </si>
  <si>
    <t>Mr. OMKAR VIJAY NALAWADE</t>
  </si>
  <si>
    <t>VIJAY NALAWADE</t>
  </si>
  <si>
    <t>XXXX XXXX 7497</t>
  </si>
  <si>
    <t>PUPUN03049230000015427</t>
  </si>
  <si>
    <t>Mr. SAGAR MAHADEV PATIL</t>
  </si>
  <si>
    <t>MAHADEV PATIL</t>
  </si>
  <si>
    <t>XXXX XXXX 8241</t>
  </si>
  <si>
    <t>XXKPP989XX</t>
  </si>
  <si>
    <t>92201004492XXXX,IFSC:UTIB0002654</t>
  </si>
  <si>
    <t>PUPUN03049230000015424</t>
  </si>
  <si>
    <t>Mr. KARAN SUNIL BONDE</t>
  </si>
  <si>
    <t>emp1035462@abc.in</t>
  </si>
  <si>
    <t>XXXX XXXX 3017</t>
  </si>
  <si>
    <t>3450657XXXX,IFSC:SBIN0000335</t>
  </si>
  <si>
    <t>PUPUN03049230000015426</t>
  </si>
  <si>
    <t>Mr. PATVE FARUK MEHABUB</t>
  </si>
  <si>
    <t>MEHABUB</t>
  </si>
  <si>
    <t>XXXX XXXX 6885</t>
  </si>
  <si>
    <t>PUPUN03049230000015365</t>
  </si>
  <si>
    <t>Mr. SANTOSH DAGADU PAKHAD</t>
  </si>
  <si>
    <t>DAGADU</t>
  </si>
  <si>
    <t>XXXX XXXX 5802</t>
  </si>
  <si>
    <t>XXIPP090XX</t>
  </si>
  <si>
    <t>4092772XXXX,IFSC:SBIN0000276</t>
  </si>
  <si>
    <t>PUPUN03049230000015366</t>
  </si>
  <si>
    <t>Mr. JAGDEESH GOUD</t>
  </si>
  <si>
    <t>GOVIND GOUND</t>
  </si>
  <si>
    <t>XXXX XXXX 1514</t>
  </si>
  <si>
    <t>PUPUN03049230000015364</t>
  </si>
  <si>
    <t>Mr. SHEKHAR</t>
  </si>
  <si>
    <t>XXXX XXXX 0149</t>
  </si>
  <si>
    <t>Mr. DHARMENDRA GOUND</t>
  </si>
  <si>
    <t>GANPAT SINGH</t>
  </si>
  <si>
    <t>XXXX XXXX 4145</t>
  </si>
  <si>
    <t>PUPUN03049230000015363</t>
  </si>
  <si>
    <t>Mr. MAHENDRA KUMAR SONI</t>
  </si>
  <si>
    <t>RAM NRESH</t>
  </si>
  <si>
    <t>XXXX XXXX 0225</t>
  </si>
  <si>
    <t>PUPUN03049230000015362</t>
  </si>
  <si>
    <t>Mr. SAGAR RASTRATEJ RAMPURE</t>
  </si>
  <si>
    <t>RASTRATEJ</t>
  </si>
  <si>
    <t>XXXX XXXX 2964</t>
  </si>
  <si>
    <t>PUPUN03049230000015395</t>
  </si>
  <si>
    <t>Mr. SHOBNATH</t>
  </si>
  <si>
    <t>BHEEMSEAN</t>
  </si>
  <si>
    <t>XXXX XXXX 0235</t>
  </si>
  <si>
    <t>PUPUN03049230000015392</t>
  </si>
  <si>
    <t>Mr. RAJESH KUMAR KEVAT</t>
  </si>
  <si>
    <t>XXXX XXXX 2572</t>
  </si>
  <si>
    <t>PUPUN03049230000015393</t>
  </si>
  <si>
    <t>Mr. UMESH KUMAR</t>
  </si>
  <si>
    <t>PUPUN03049230000015400</t>
  </si>
  <si>
    <t>Mr. DILIP MUNESHWAR NEWARE</t>
  </si>
  <si>
    <t>MUNESHWAR</t>
  </si>
  <si>
    <t>XXXX XXXX 1936</t>
  </si>
  <si>
    <t>XXFPN654XX</t>
  </si>
  <si>
    <t>92021011001XXXX,IFSC:BKID0009202</t>
  </si>
  <si>
    <t>PUPUN03049230000015399</t>
  </si>
  <si>
    <t>Mr. MUTTAPPA MELINAKERI</t>
  </si>
  <si>
    <t>XXXX XXXX 4059</t>
  </si>
  <si>
    <t>XXAPM347XX</t>
  </si>
  <si>
    <t>92201004936XXXX,IFSC:UTIB0000338</t>
  </si>
  <si>
    <t>PUPUN03049230000015398</t>
  </si>
  <si>
    <t>Mr. BALESH ASHOK RATHOD</t>
  </si>
  <si>
    <t>PUPUN03049230000015391</t>
  </si>
  <si>
    <t>Mr. RAHUL NAMADEV JADHAV</t>
  </si>
  <si>
    <t>jadhavrahul0910@gmail.com</t>
  </si>
  <si>
    <t>XXXX XXXX 0425</t>
  </si>
  <si>
    <t>XXRPJ466XX</t>
  </si>
  <si>
    <t>3508504XXXX,IFSC:SBIN0015662</t>
  </si>
  <si>
    <t>PUPUN03049230000015405</t>
  </si>
  <si>
    <t>Mr. SACHIN KANTAPPAA KOLI</t>
  </si>
  <si>
    <t>KANTAPPAA KOLI</t>
  </si>
  <si>
    <t>XXXX XXXX 2106</t>
  </si>
  <si>
    <t>XXUPK413XX</t>
  </si>
  <si>
    <t>3527570XXXX,IFSC:SBIN0004653</t>
  </si>
  <si>
    <t>PUPUN03049230000015375</t>
  </si>
  <si>
    <t>Mr. GAJANAN SANTOSH SAVADATKAR</t>
  </si>
  <si>
    <t>XXXX XXXX 7920</t>
  </si>
  <si>
    <t>5010057174XXXX,IFSC:HDFC0000427</t>
  </si>
  <si>
    <t>PUPUN03049230000015374</t>
  </si>
  <si>
    <t>Mr. MUKUND MAHADEV JADHAV</t>
  </si>
  <si>
    <t>XXXX XXXX 2083</t>
  </si>
  <si>
    <t>XXDPJ903XX</t>
  </si>
  <si>
    <t>PUPUN03049230000015373</t>
  </si>
  <si>
    <t>Mr. ASHOK MOTIRAM KAVALE</t>
  </si>
  <si>
    <t>MOTIRAM KAVALE</t>
  </si>
  <si>
    <t>F86464@Adecco.co.in</t>
  </si>
  <si>
    <t>XXZPK223XX</t>
  </si>
  <si>
    <t>4022900XXXX,IFSC:SBIN0018696</t>
  </si>
  <si>
    <t>PUPUN03049230000015372</t>
  </si>
  <si>
    <t>Mr. AKASH GAJANAN MAIND</t>
  </si>
  <si>
    <t>XXXX XXXX 9740</t>
  </si>
  <si>
    <t>PUPUN03049230000015382</t>
  </si>
  <si>
    <t>Mr. RAHUL SUNIL INGALE</t>
  </si>
  <si>
    <t>XXXX XXXX 4132</t>
  </si>
  <si>
    <t>XXXPI139XX</t>
  </si>
  <si>
    <t>PUPUN03049230000015381</t>
  </si>
  <si>
    <t>Mr. RAMESHWAR VISHWAS KARE</t>
  </si>
  <si>
    <t>VISHWAS</t>
  </si>
  <si>
    <t>XXXX XXXX 3223</t>
  </si>
  <si>
    <t>3615619XXXX,IFSC:SBIN0006166</t>
  </si>
  <si>
    <t>PUPUN03049230000015380</t>
  </si>
  <si>
    <t>Mr. PRASHANTH</t>
  </si>
  <si>
    <t>XXXX XXXX 3230</t>
  </si>
  <si>
    <t>PUPUN03049230000015379</t>
  </si>
  <si>
    <t>Mr. PRAVIN SHANTARAM  INGLE</t>
  </si>
  <si>
    <t>SHANTARAM</t>
  </si>
  <si>
    <t>XXXX XXXX 5991</t>
  </si>
  <si>
    <t>PUPUN03049230000015378</t>
  </si>
  <si>
    <t>Mr. RUPESH DADARAO SHELAR</t>
  </si>
  <si>
    <t>DADARAO</t>
  </si>
  <si>
    <t>XXXX XXXX 9166</t>
  </si>
  <si>
    <t>534925XXXX,IFSC:KKBK0001774</t>
  </si>
  <si>
    <t>PUPUN03049230000015389</t>
  </si>
  <si>
    <t>Mr. PRADIP MAROTRAV GAWAI</t>
  </si>
  <si>
    <t>MAROTRAV</t>
  </si>
  <si>
    <t>PUPUN03049230000015388</t>
  </si>
  <si>
    <t>Mr. SHIVA SAKET</t>
  </si>
  <si>
    <t>RAVINANDAN</t>
  </si>
  <si>
    <t>XXXX XXXX 5146</t>
  </si>
  <si>
    <t>PUPUN03049230000015397</t>
  </si>
  <si>
    <t>Mr. KAILAS KALURAM BHOIR</t>
  </si>
  <si>
    <t>KALURAM</t>
  </si>
  <si>
    <t>kailasbhoir9424@gmail.com</t>
  </si>
  <si>
    <t>XXXX XXXX 2744</t>
  </si>
  <si>
    <t>XXXPB373XX</t>
  </si>
  <si>
    <t>92301000189XXXX,IFSC:UTIB0000037</t>
  </si>
  <si>
    <t>PUPUN03049230000015412</t>
  </si>
  <si>
    <t>Mr. JITENDRA GOUND</t>
  </si>
  <si>
    <t>SHERSINGH</t>
  </si>
  <si>
    <t>PUPUN03049230000015371</t>
  </si>
  <si>
    <t>Mr. VIVEK AKARAM SIRSAT</t>
  </si>
  <si>
    <t>AKARAM</t>
  </si>
  <si>
    <t>PUPUN03049230000015369</t>
  </si>
  <si>
    <t>Mr. MUKESH UDAY PATIL</t>
  </si>
  <si>
    <t>UDAY</t>
  </si>
  <si>
    <t>XXXX XXXX 6431</t>
  </si>
  <si>
    <t>XXBPP290XX</t>
  </si>
  <si>
    <t>0479010003XXXX,IFSC:BARB0TALODA</t>
  </si>
  <si>
    <t>PUPUN03049230000015385</t>
  </si>
  <si>
    <t>Mr. GAUTAM TEJRAO BHOJANE</t>
  </si>
  <si>
    <t>TEJRAO</t>
  </si>
  <si>
    <t>emp1854@abc.in</t>
  </si>
  <si>
    <t>XXXX XXXX 3454</t>
  </si>
  <si>
    <t>394663XXXX,IFSC:CBIN0281724</t>
  </si>
  <si>
    <t>PUPUN03049230000015384</t>
  </si>
  <si>
    <t>Mr. SAGAR VISHNU DAUND</t>
  </si>
  <si>
    <t>XXXX XXXX 9643</t>
  </si>
  <si>
    <t>PUPUN03049230000015359</t>
  </si>
  <si>
    <t>Mr. VIRENDRA PATVA</t>
  </si>
  <si>
    <t>NANHELAL</t>
  </si>
  <si>
    <t>XXXX XXXX 1516</t>
  </si>
  <si>
    <t>PUPUN03049230000015358</t>
  </si>
  <si>
    <t>Mr. SAMIRUL MONDAL</t>
  </si>
  <si>
    <t>MINAR MONDAL</t>
  </si>
  <si>
    <t>XXXX XXXX 1040</t>
  </si>
  <si>
    <t>PUPUN03049230000015357</t>
  </si>
  <si>
    <t>Mr. KRUSHNA BIHARI RAM</t>
  </si>
  <si>
    <t>BIHARI</t>
  </si>
  <si>
    <t>kr312667@gmail.com</t>
  </si>
  <si>
    <t>XXIPR690XX</t>
  </si>
  <si>
    <t>451800010006XXXX,IFSC:PUNB0451800</t>
  </si>
  <si>
    <t>PUPUN03049230000015356</t>
  </si>
  <si>
    <t>Mr. RAKESH KUMAR YADAV</t>
  </si>
  <si>
    <t>LALJI YADAV</t>
  </si>
  <si>
    <t>421687013337XXXX,IFSC:SBIN0005778</t>
  </si>
  <si>
    <t>PUPUN03049230000015353</t>
  </si>
  <si>
    <t>VIRENDRA KUMAR RAY</t>
  </si>
  <si>
    <t>XXXX XXXX 9494</t>
  </si>
  <si>
    <t>PUPUN03049230000015354</t>
  </si>
  <si>
    <t>Mr. JITENDRA BHARDWAJ</t>
  </si>
  <si>
    <t>RAM NAGINA</t>
  </si>
  <si>
    <t>XXXX XXXX 5740</t>
  </si>
  <si>
    <t>PUPUN03049230000015355</t>
  </si>
  <si>
    <t>PUPUN03049230000015352</t>
  </si>
  <si>
    <t>Mr. IBRAR KHAN</t>
  </si>
  <si>
    <t>MADNI KHAN</t>
  </si>
  <si>
    <t>XXXX XXXX 5951</t>
  </si>
  <si>
    <t>PUPUN03049230000015339</t>
  </si>
  <si>
    <t>Mr. BABU DASHRATH BHUI</t>
  </si>
  <si>
    <t>XXXX XXXX 8259</t>
  </si>
  <si>
    <t>PUPUN03049230000015340</t>
  </si>
  <si>
    <t>Mr. UBEDULLAH MAINODDIN SHAIKH</t>
  </si>
  <si>
    <t>MAINODDIN</t>
  </si>
  <si>
    <t>XXXX XXXX 0576</t>
  </si>
  <si>
    <t>XXOPS931XX</t>
  </si>
  <si>
    <t>92301006547XXXX,IFSC:UTIB0003815</t>
  </si>
  <si>
    <t>PUPUN03049230000015341</t>
  </si>
  <si>
    <t>Mr. VAIBHAV SANTOSH BHARALE</t>
  </si>
  <si>
    <t>3857467XXXX,IFSC:SBIN0016894</t>
  </si>
  <si>
    <t>PUPUN03049230000015342</t>
  </si>
  <si>
    <t>Mr. SOPAN MALLIKARJUN BHUTNALE</t>
  </si>
  <si>
    <t>XXXX XXXX 4907</t>
  </si>
  <si>
    <t>XXCPB234XX</t>
  </si>
  <si>
    <t>PUPUN03049230000015343</t>
  </si>
  <si>
    <t>Mr. AKASH SHIVANAND HUNJE</t>
  </si>
  <si>
    <t>XXXX XXXX 0897</t>
  </si>
  <si>
    <t>PUPUN03049230000015344</t>
  </si>
  <si>
    <t>Mr. BAGANNA AVATI</t>
  </si>
  <si>
    <t>BIMANNA</t>
  </si>
  <si>
    <t>XXXX XXXX 9556</t>
  </si>
  <si>
    <t>XXCPA086XX</t>
  </si>
  <si>
    <t>0811221002XXXX,IFSC:CNRB0010811</t>
  </si>
  <si>
    <t>PUPUN03049230000015345</t>
  </si>
  <si>
    <t>Mr. VRUSHANK VIJAY KOTHAWADE</t>
  </si>
  <si>
    <t>XXXX XXXX 2977</t>
  </si>
  <si>
    <t>XXJPK618XX</t>
  </si>
  <si>
    <t>07001821002XXXX,IFSC:BKID0000700</t>
  </si>
  <si>
    <t>PUPUN03049230000015346</t>
  </si>
  <si>
    <t>Mr. AKASH BHIMRAO BAMANE</t>
  </si>
  <si>
    <t>XXXX XXXX 6187</t>
  </si>
  <si>
    <t>3767246XXXX,IFSC:SBIN0007074</t>
  </si>
  <si>
    <t>PUPUN03049230000015347</t>
  </si>
  <si>
    <t>Mr. SAGAR BANSIDH HATTURE</t>
  </si>
  <si>
    <t>BANSIDH</t>
  </si>
  <si>
    <t>XXXX XXXX 9236</t>
  </si>
  <si>
    <t>PUPUN03049230000015338</t>
  </si>
  <si>
    <t>Mr. LAXMAN BASAVRAJ PATIL</t>
  </si>
  <si>
    <t>XXXX XXXX 3204</t>
  </si>
  <si>
    <t>XXGPP136XX</t>
  </si>
  <si>
    <t>PUPUN03049230000015348</t>
  </si>
  <si>
    <t>Mr. MAHIBOOB IBRAHIM MUJAWAR</t>
  </si>
  <si>
    <t>XXHPM831XX</t>
  </si>
  <si>
    <t>PUPUN03049230000015349</t>
  </si>
  <si>
    <t>Mr. SHRIKANT KAMBALE</t>
  </si>
  <si>
    <t>PUPUN03049230000015350</t>
  </si>
  <si>
    <t>Mr. ASHAPAK BASHIR SHAIKH</t>
  </si>
  <si>
    <t>BASHIR</t>
  </si>
  <si>
    <t>XXPPS490XX</t>
  </si>
  <si>
    <t>PUPUN03049230000015361</t>
  </si>
  <si>
    <t>Mr. INDRA LOK</t>
  </si>
  <si>
    <t>RAMRAKSHA</t>
  </si>
  <si>
    <t>XXXX XXXX 4525</t>
  </si>
  <si>
    <t>XXKPL731XX</t>
  </si>
  <si>
    <t>369092XXXX,IFSC:CBIN0284901</t>
  </si>
  <si>
    <t>PUPUN03049230000015312</t>
  </si>
  <si>
    <t>Mr. AJEET KUMAR</t>
  </si>
  <si>
    <t>SHEETLA PRASAD</t>
  </si>
  <si>
    <t>XXXX XXXX 4278</t>
  </si>
  <si>
    <t>3356855XXXX,IFSC:SBIN0001867</t>
  </si>
  <si>
    <t>PUPUN03049230000015299</t>
  </si>
  <si>
    <t>Mr. IRESH NAGNATH NAKATE</t>
  </si>
  <si>
    <t>XXXX XXXX 4467</t>
  </si>
  <si>
    <t>PUPUN03049230000015293</t>
  </si>
  <si>
    <t>MASHAK</t>
  </si>
  <si>
    <t>IS1419428@GMAIL.COM</t>
  </si>
  <si>
    <t>XXXX XXXX 7190</t>
  </si>
  <si>
    <t>XXIPS123XX</t>
  </si>
  <si>
    <t>PUPUN03049230000015298</t>
  </si>
  <si>
    <t>Mr. NINGAPPA KANTEPPA PANTARE</t>
  </si>
  <si>
    <t>KANTEPPA</t>
  </si>
  <si>
    <t>PUPUN03049230000015297</t>
  </si>
  <si>
    <t>Mr. MALLIKARJUN MALI</t>
  </si>
  <si>
    <t>XXXX XXXX 1978</t>
  </si>
  <si>
    <t>XXUPM710XX</t>
  </si>
  <si>
    <t>07101211000XXXX,IFSC:BKID0000710</t>
  </si>
  <si>
    <t>PUPUN03049230000015283</t>
  </si>
  <si>
    <t>Mr. NARENDRA KUMAR</t>
  </si>
  <si>
    <t>RAMCHARAN SINGH</t>
  </si>
  <si>
    <t>narendrachouhan56789@gmail.con</t>
  </si>
  <si>
    <t>XXXX XXXX 6869</t>
  </si>
  <si>
    <t>PDC2039325XXXX,IFSC:ICIC0000104</t>
  </si>
  <si>
    <t>PUPUN03049230000015296</t>
  </si>
  <si>
    <t>Mr. SHANKAR RAMESH MALI</t>
  </si>
  <si>
    <t>XXXX XXXX 2667</t>
  </si>
  <si>
    <t>PUPUN03049230000015282</t>
  </si>
  <si>
    <t>Mr. KASHINATH BHIMASHA VHANGUNDE</t>
  </si>
  <si>
    <t>BHIMASHA</t>
  </si>
  <si>
    <t>CHINCHWADBRANCH02828132N@bis.com</t>
  </si>
  <si>
    <t>4193480XXXX,IFSC:SBIN0017529</t>
  </si>
  <si>
    <t>PUPUN03049230000015289</t>
  </si>
  <si>
    <t>Mr. VIJAYKUMAR LANDAGE</t>
  </si>
  <si>
    <t>XXXX XXXX 9450</t>
  </si>
  <si>
    <t>XXJPL717XX</t>
  </si>
  <si>
    <t>07001011001XXXX,IFSC:BKID0000700</t>
  </si>
  <si>
    <t>PUPUN03049230000015290</t>
  </si>
  <si>
    <t>Mr. SANTOSH IRAPPA KALASHETTI</t>
  </si>
  <si>
    <t>IRAPPA</t>
  </si>
  <si>
    <t>XXXX XXXX 1989</t>
  </si>
  <si>
    <t>PUPUN03049230000015291</t>
  </si>
  <si>
    <t>Mr. VIKAS SHAM KOLI</t>
  </si>
  <si>
    <t>SHAM</t>
  </si>
  <si>
    <t>XXXX XXXX 2814</t>
  </si>
  <si>
    <t>PUPUN03049230000015281</t>
  </si>
  <si>
    <t>Mr. SANTOSH VIJAYKUMAR PATIL</t>
  </si>
  <si>
    <t>santosh991985@gmail.com</t>
  </si>
  <si>
    <t>2020892XXXX,IFSC:MAHB0000723</t>
  </si>
  <si>
    <t>PUPUN03049230000015284</t>
  </si>
  <si>
    <t>Mr. SAEEDAHAMAD A RASHID SHAIKH</t>
  </si>
  <si>
    <t>XXXX XXXX 1276</t>
  </si>
  <si>
    <t>PUPUN03049230000015285</t>
  </si>
  <si>
    <t>XXXX XXXX 3824</t>
  </si>
  <si>
    <t>XXAPB880XX</t>
  </si>
  <si>
    <t>07221011000XXXX,IFSC:BKID0000722</t>
  </si>
  <si>
    <t>PUPUN03049230000015286</t>
  </si>
  <si>
    <t>SHAMRAO</t>
  </si>
  <si>
    <t>XXXX XXXX 3285</t>
  </si>
  <si>
    <t>XXNPK335XX</t>
  </si>
  <si>
    <t>3793952XXXX,IFSC:SBIN0016894</t>
  </si>
  <si>
    <t>PUPUN03049230000015288</t>
  </si>
  <si>
    <t>Mr. VINOD SHIVANAND SWAMI</t>
  </si>
  <si>
    <t>SHIVANAND SWAMI</t>
  </si>
  <si>
    <t>XXXX XXXX 0974</t>
  </si>
  <si>
    <t>PUPUN03049230000015279</t>
  </si>
  <si>
    <t>Mr. RAMNARAYAN CHADHAR</t>
  </si>
  <si>
    <t>SHREERAM CHADHAR</t>
  </si>
  <si>
    <t>XXXX XXXX 4290</t>
  </si>
  <si>
    <t>PUPUN03049230000015309</t>
  </si>
  <si>
    <t>Mr. PRASAD RAJENDAR NANDANGI</t>
  </si>
  <si>
    <t>RAJENDAR</t>
  </si>
  <si>
    <t>XXXX XXXX 7369</t>
  </si>
  <si>
    <t>XXJPN332XX</t>
  </si>
  <si>
    <t>PUPUN03049230000015280</t>
  </si>
  <si>
    <t>Mr. PAVAN CHADAR</t>
  </si>
  <si>
    <t>KHILAN CHADAR</t>
  </si>
  <si>
    <t>XXXX XXXX 8285</t>
  </si>
  <si>
    <t>PUPUN03049230000015411</t>
  </si>
  <si>
    <t>Mr. EKNATH ARJUNRAO KALE</t>
  </si>
  <si>
    <t>ARJUNRAO</t>
  </si>
  <si>
    <t>XXXX XXXX 6109</t>
  </si>
  <si>
    <t>PUPUN03049230000015307</t>
  </si>
  <si>
    <t>Mr. SANGRAM SHIVAJI KANOLE</t>
  </si>
  <si>
    <t>XXXX XXXX 3424</t>
  </si>
  <si>
    <t>XXUPK888XX</t>
  </si>
  <si>
    <t>2012562XXXX,IFSC:FINO0001001</t>
  </si>
  <si>
    <t>PUPUN03049230000015308</t>
  </si>
  <si>
    <t>Mr. YOGESH DEVIDAS DAMARE</t>
  </si>
  <si>
    <t>XXXX XXXX 2727</t>
  </si>
  <si>
    <t>PUPUN03049230000015310</t>
  </si>
  <si>
    <t>Mr. MANOJ MUKINDA HANVATE</t>
  </si>
  <si>
    <t>MUKINDA</t>
  </si>
  <si>
    <t>XXXX XXXX 6391</t>
  </si>
  <si>
    <t>PUPUN03049230000015336</t>
  </si>
  <si>
    <t>RUDAL MEHATA</t>
  </si>
  <si>
    <t>XXXX XXXX 3073</t>
  </si>
  <si>
    <t>XXXPK354XX</t>
  </si>
  <si>
    <t>2025302XXXX,IFSC:FINO0000001</t>
  </si>
  <si>
    <t>PUPUN03049230000015335</t>
  </si>
  <si>
    <t>Mr. PAVAN PAL</t>
  </si>
  <si>
    <t>RAMESH PAL</t>
  </si>
  <si>
    <t>XXXX XXXX 1119</t>
  </si>
  <si>
    <t>PUPUN03049230000015334</t>
  </si>
  <si>
    <t>Mr. GOLU PAL</t>
  </si>
  <si>
    <t>RAM BHAVAN</t>
  </si>
  <si>
    <t>golupalpal576@gmail.com</t>
  </si>
  <si>
    <t>XXXX XXXX 2302</t>
  </si>
  <si>
    <t>3996010001XXXX,IFSC:BARB0RADFAT</t>
  </si>
  <si>
    <t>PUPUN03049230000015331</t>
  </si>
  <si>
    <t>Mr. RAHUL GAUD</t>
  </si>
  <si>
    <t>SHREERAM GAUD</t>
  </si>
  <si>
    <t>XXXX XXXX 0820</t>
  </si>
  <si>
    <t>PUPUN03049230000015330</t>
  </si>
  <si>
    <t>RAJKUMAR MEHATA</t>
  </si>
  <si>
    <t>XXXX XXXX 4561</t>
  </si>
  <si>
    <t>401314XXXX,IFSC:CBIN0282631</t>
  </si>
  <si>
    <t>PUPUN03049230000015329</t>
  </si>
  <si>
    <t>Mr. RAVIKANT GOUND</t>
  </si>
  <si>
    <t>LAL SINGH GOUND</t>
  </si>
  <si>
    <t>ravikantgoundg@gmail.com</t>
  </si>
  <si>
    <t>XXEPG546XX</t>
  </si>
  <si>
    <t>PUPUN03049230000015316</t>
  </si>
  <si>
    <t>Mr. CHAVAN AJIT SUBHASH</t>
  </si>
  <si>
    <t>ajitchavan968996@gmail.com</t>
  </si>
  <si>
    <t>XXXX XXXX 5061</t>
  </si>
  <si>
    <t>XXHPC536XX</t>
  </si>
  <si>
    <t>8007080XXXX,IFSC:MAHG0004535</t>
  </si>
  <si>
    <t>PUPUN03049230000015319</t>
  </si>
  <si>
    <t>Mr. SANDIP KUMAR BISWAKARMA</t>
  </si>
  <si>
    <t>LALBAHADUR BISWAKARMA</t>
  </si>
  <si>
    <t>XXXX XXXX 5973</t>
  </si>
  <si>
    <t>PUPUN03049230000015320</t>
  </si>
  <si>
    <t>Mr. CHAVHAN VINOD SAHEBRAO</t>
  </si>
  <si>
    <t>VINOD SAHEBRAO</t>
  </si>
  <si>
    <t>vinodchavan7888@gmail.com</t>
  </si>
  <si>
    <t>XXXX XXXX 8231</t>
  </si>
  <si>
    <t>XXHPC344XX</t>
  </si>
  <si>
    <t>8006663XXXX,IFSC:MAHG0004535</t>
  </si>
  <si>
    <t>PUPUN03049230000015321</t>
  </si>
  <si>
    <t>Mr. MAHINDRA KAILAS KHANDARE</t>
  </si>
  <si>
    <t>KAILAS KHANDARE</t>
  </si>
  <si>
    <t>XXXX XXXX 1364</t>
  </si>
  <si>
    <t>XXXPK278XX</t>
  </si>
  <si>
    <t>2012598XXXX,IFSC:FINO0009002</t>
  </si>
  <si>
    <t>PUPUN03049230000015305</t>
  </si>
  <si>
    <t>Mr. SANKET RAMESH DONGARE</t>
  </si>
  <si>
    <t>XXXX XXXX 5712</t>
  </si>
  <si>
    <t>PUPUN03049230000015306</t>
  </si>
  <si>
    <t>Mr. AKSHAY BABAN DHULE</t>
  </si>
  <si>
    <t>BABAN</t>
  </si>
  <si>
    <t>XXXX XXXX 4009</t>
  </si>
  <si>
    <t>PUPUN03049230000015315</t>
  </si>
  <si>
    <t>Mr. KEDAR NATH</t>
  </si>
  <si>
    <t>GIRIDHAR</t>
  </si>
  <si>
    <t>2200309XXXX,IFSC:IDIB000B754</t>
  </si>
  <si>
    <t>PUPUN03049230000015313</t>
  </si>
  <si>
    <t>BIHARI MAURYA</t>
  </si>
  <si>
    <t>XXXX XXXX 4745</t>
  </si>
  <si>
    <t>2026091XXXX,IFSC:FINO0009002</t>
  </si>
  <si>
    <t>PUPUN03049230000015304</t>
  </si>
  <si>
    <t>Mr. PAWAR RAHUL NAMDEV</t>
  </si>
  <si>
    <t>PAWAR RAHUL NAMDEV</t>
  </si>
  <si>
    <t>XXXX XXXX 1505</t>
  </si>
  <si>
    <t>XXQPP454XX</t>
  </si>
  <si>
    <t>PUPUN03049230000015302</t>
  </si>
  <si>
    <t>Mr. GOVIND VILAS LUGADE</t>
  </si>
  <si>
    <t>XXXX XXXX 0903</t>
  </si>
  <si>
    <t>PUPUN03049230000015301</t>
  </si>
  <si>
    <t>Mr. MAHESH</t>
  </si>
  <si>
    <t>XXXX XXXX 5616</t>
  </si>
  <si>
    <t>PUPUN03049230000015328</t>
  </si>
  <si>
    <t>Mr. SIDDHARTH GAUTAM KAMBLE</t>
  </si>
  <si>
    <t>GAUTAM</t>
  </si>
  <si>
    <t>XXXX XXXX 9460</t>
  </si>
  <si>
    <t>PUPUN03049230000015276</t>
  </si>
  <si>
    <t>Mr. SUNIL KUMAR BIND</t>
  </si>
  <si>
    <t>LALJEE BIND</t>
  </si>
  <si>
    <t>sunilkumar900562364@gmail.com</t>
  </si>
  <si>
    <t>XXXX XXXX 5548</t>
  </si>
  <si>
    <t>XXZPB329XX</t>
  </si>
  <si>
    <t>43070201101XXXX,IFSC:UBIN0543071</t>
  </si>
  <si>
    <t>PUPUN03049230000015275</t>
  </si>
  <si>
    <t>Mr. ANIL TANAJI BABAR</t>
  </si>
  <si>
    <t>XXXX XXXX 3567</t>
  </si>
  <si>
    <t>XXEPB006XX</t>
  </si>
  <si>
    <t>6803742XXXX,IFSC:MAHB0001158</t>
  </si>
  <si>
    <t>PUPUN03049230000015274</t>
  </si>
  <si>
    <t>Mr. CHANDRASHEKHAR</t>
  </si>
  <si>
    <t>PREMACHAND BIND</t>
  </si>
  <si>
    <t>XXXX XXXX 6958</t>
  </si>
  <si>
    <t>PUPUN03049230000015269</t>
  </si>
  <si>
    <t>RAM ASHISH PAL</t>
  </si>
  <si>
    <t>suneelpatel05389@gmail.com</t>
  </si>
  <si>
    <t>XXXX XXXX 5119</t>
  </si>
  <si>
    <t>XXMPK715XX</t>
  </si>
  <si>
    <t>2014911XXXX,IFSC:FINO0001157</t>
  </si>
  <si>
    <t>PUPUN03049230000015272</t>
  </si>
  <si>
    <t>Mr. SITARAM KURMI</t>
  </si>
  <si>
    <t>HARLAL</t>
  </si>
  <si>
    <t>XXXX XXXX 9790</t>
  </si>
  <si>
    <t>XXUPK974XX</t>
  </si>
  <si>
    <t>3795064XXXX,IFSC:SBIN0006138</t>
  </si>
  <si>
    <t>PUPUN03049230000015266</t>
  </si>
  <si>
    <t>HARI PAL</t>
  </si>
  <si>
    <t>XXXX XXXX 3427</t>
  </si>
  <si>
    <t>PUPUN03049230000015263</t>
  </si>
  <si>
    <t>VUJAY BAHADUR</t>
  </si>
  <si>
    <t>XXXX XXXX 3880</t>
  </si>
  <si>
    <t>PUPUN03049230000015262</t>
  </si>
  <si>
    <t>Mr. KRUSHNA SHRISHAIL NAROTE</t>
  </si>
  <si>
    <t>XXXX XXXX 0792</t>
  </si>
  <si>
    <t>XXKPN204XX</t>
  </si>
  <si>
    <t>PUPUN03049230000015261</t>
  </si>
  <si>
    <t>PIRAPPA</t>
  </si>
  <si>
    <t>XXXX XXXX 1162</t>
  </si>
  <si>
    <t>XXGPW572XX</t>
  </si>
  <si>
    <t>Mr. PINTU</t>
  </si>
  <si>
    <t>PUPUN03049230000015260</t>
  </si>
  <si>
    <t>Mr. NARENDRA SINGH LODHI</t>
  </si>
  <si>
    <t>PRAHLAD SINGH LODHI</t>
  </si>
  <si>
    <t>XXXX XXXX 7938</t>
  </si>
  <si>
    <t>PUPUN03049230000015259</t>
  </si>
  <si>
    <t>Mr. KESHAV SAKHARAM BOYAVARE</t>
  </si>
  <si>
    <t>SAKHARAM</t>
  </si>
  <si>
    <t>XXXX XXXX 1703</t>
  </si>
  <si>
    <t>XXDPB476XX</t>
  </si>
  <si>
    <t>61690201000XXXX,IFSC:UBIN0561690</t>
  </si>
  <si>
    <t>PUPUN03049230000015257</t>
  </si>
  <si>
    <t>Mr. PRASHANT ANNAPPA KUMBHAR</t>
  </si>
  <si>
    <t>PUPUN03049230000015255</t>
  </si>
  <si>
    <t>Mr. BANARSI SONI</t>
  </si>
  <si>
    <t>JUGGEELAL</t>
  </si>
  <si>
    <t>45260201042XXXX,IFSC:UBIN0545261</t>
  </si>
  <si>
    <t>PUPUN03049230000015241</t>
  </si>
  <si>
    <t>RADHE SHYAM</t>
  </si>
  <si>
    <t>XXXX XXXX 5570</t>
  </si>
  <si>
    <t>025010400024XXXX,IFSC:IBKL0000250</t>
  </si>
  <si>
    <t>PUPUN03049230000015240</t>
  </si>
  <si>
    <t>Mr. RAMTA PRASAD</t>
  </si>
  <si>
    <t>RAMKHELAVAN</t>
  </si>
  <si>
    <t>XXXX XXXX 7554</t>
  </si>
  <si>
    <t>PUPUN03049230000015230</t>
  </si>
  <si>
    <t>Mr. MUKESH BARELA</t>
  </si>
  <si>
    <t>PUNAM</t>
  </si>
  <si>
    <t>XXXX XXXX 0774</t>
  </si>
  <si>
    <t>3523608XXXX,IFSC:SBIN0003774</t>
  </si>
  <si>
    <t>PUPUN03049230000015229</t>
  </si>
  <si>
    <t>Mr. MEHTAB SINGH GOUND</t>
  </si>
  <si>
    <t>LAKHAN SINGH</t>
  </si>
  <si>
    <t>XXXX XXXX 2608</t>
  </si>
  <si>
    <t>XXKPG596XX</t>
  </si>
  <si>
    <t>10014736XXXX,IFSC:INDB0000514</t>
  </si>
  <si>
    <t>PUPUN03049230000015235</t>
  </si>
  <si>
    <t>Mr. MANOHAR SHANKAR DHAKANE</t>
  </si>
  <si>
    <t>SHANKAR DHAKANE</t>
  </si>
  <si>
    <t>XXXX XXXX 4917</t>
  </si>
  <si>
    <t>XXGPD483XX</t>
  </si>
  <si>
    <t>PUPUN03049230000015244</t>
  </si>
  <si>
    <t>Mr. SAURABH NISHAD</t>
  </si>
  <si>
    <t>XXXX XXXX 1556</t>
  </si>
  <si>
    <t>XXFPN715XX</t>
  </si>
  <si>
    <t>4139389XXXX,IFSC:SBIN0018697</t>
  </si>
  <si>
    <t>BALKISHUN</t>
  </si>
  <si>
    <t>PUPUN03049230000015238</t>
  </si>
  <si>
    <t>Mr. HARDEV</t>
  </si>
  <si>
    <t>VEERAN SINGH</t>
  </si>
  <si>
    <t>PUPUN03049230000015236</t>
  </si>
  <si>
    <t>Mr. AKASH SINGH</t>
  </si>
  <si>
    <t>XXXX XXXX 8803</t>
  </si>
  <si>
    <t>PUPUN03049230000015232</t>
  </si>
  <si>
    <t>Mr. PUSHPENDRA KUMAR GAUTAM</t>
  </si>
  <si>
    <t>pg.141291@gmail.com</t>
  </si>
  <si>
    <t>XXXX XXXX 6864</t>
  </si>
  <si>
    <t>XXMPK863XX</t>
  </si>
  <si>
    <t>3778895XXXX,IFSC:SBIN0050590</t>
  </si>
  <si>
    <t>PUPUN03049230000015243</t>
  </si>
  <si>
    <t>Mr. CHANDRABHAN GOUND</t>
  </si>
  <si>
    <t>KALYAN</t>
  </si>
  <si>
    <t>XXXX XXXX 9427</t>
  </si>
  <si>
    <t>PUPUN03049230000015228</t>
  </si>
  <si>
    <t>SIDDHARAM MADYAL</t>
  </si>
  <si>
    <t>XXXX XXXX 9677</t>
  </si>
  <si>
    <t>XXFPM336XX</t>
  </si>
  <si>
    <t>07271051000XXXX,IFSC:BKID0000727</t>
  </si>
  <si>
    <t>PUPUN03049230000015226</t>
  </si>
  <si>
    <t>Mr. SOHAIL SAIFAN SHAIKH</t>
  </si>
  <si>
    <t>SAIFAN</t>
  </si>
  <si>
    <t>XXXX XXXX 2537</t>
  </si>
  <si>
    <t>PUPUN03049230000015225</t>
  </si>
  <si>
    <t>Mr. VASIM JAINODDIN SHAIKH</t>
  </si>
  <si>
    <t>JAINODDIN</t>
  </si>
  <si>
    <t>PUPUN03049230000015245</t>
  </si>
  <si>
    <t>Mr. SANJEET PRASAD</t>
  </si>
  <si>
    <t>XXXX XXXX 7555</t>
  </si>
  <si>
    <t>XXPPP788XX</t>
  </si>
  <si>
    <t>864613XXXX,IFSC:KKBK0001774</t>
  </si>
  <si>
    <t>PUPUN03049230000015224</t>
  </si>
  <si>
    <t>Mr. YOGESH RAJENDRA CHAUDHARI</t>
  </si>
  <si>
    <t>RAJENDRA BHAVDU CHAUDHARI</t>
  </si>
  <si>
    <t>XXXX XXXX 5542</t>
  </si>
  <si>
    <t>XXUPC136XX</t>
  </si>
  <si>
    <t>67560201001XXXX,IFSC:UBIN0567566</t>
  </si>
  <si>
    <t>PUPUN03049230000015223</t>
  </si>
  <si>
    <t>SURESHA</t>
  </si>
  <si>
    <t>XXXX XXXX 9375</t>
  </si>
  <si>
    <t>XXQPM382XX</t>
  </si>
  <si>
    <t>PUPUN03049230000015213</t>
  </si>
  <si>
    <t>Mr. PARSHURAM VHANKADE</t>
  </si>
  <si>
    <t>XXXX XXXX 7104</t>
  </si>
  <si>
    <t>PUPUN03049230000015212</t>
  </si>
  <si>
    <t>XXXX XXXX 8151</t>
  </si>
  <si>
    <t>XXMPK945XX</t>
  </si>
  <si>
    <t>PUPUN03049230000015217</t>
  </si>
  <si>
    <t>Mr. AMIT ASHOK GAWALI</t>
  </si>
  <si>
    <t>ASHOK GAWALI</t>
  </si>
  <si>
    <t>XXXX XXXX 1146</t>
  </si>
  <si>
    <t>XXQPG297XX</t>
  </si>
  <si>
    <t>LAXMAN KOLI</t>
  </si>
  <si>
    <t>PUPUN03049230000015215</t>
  </si>
  <si>
    <t>Mr. SIDHARAM KALYANI BAGLE</t>
  </si>
  <si>
    <t>KALYANI BAGLE</t>
  </si>
  <si>
    <t>XXXX XXXX 2678</t>
  </si>
  <si>
    <t>XXWPB120XX</t>
  </si>
  <si>
    <t>3723092XXXX,IFSC:SBIN0004653</t>
  </si>
  <si>
    <t>PUPUN03049230000015211</t>
  </si>
  <si>
    <t>Mr. PUSHPRAJ TIWARI</t>
  </si>
  <si>
    <t>RAM DASS TIWARI</t>
  </si>
  <si>
    <t>XXXX XXXX 3538</t>
  </si>
  <si>
    <t>0451330000XXXX,IFSC:DCBL0000045</t>
  </si>
  <si>
    <t>PUPUN03049230000015210</t>
  </si>
  <si>
    <t>Mr. JEETVAHAN BHAGAT</t>
  </si>
  <si>
    <t>RAMJEEVAN BHAGAT</t>
  </si>
  <si>
    <t>PUPUN03049230000015208</t>
  </si>
  <si>
    <t>Mr. ANIL SHARMA</t>
  </si>
  <si>
    <t>HARERAM SHARMA</t>
  </si>
  <si>
    <t>XXXX XXXX 1060</t>
  </si>
  <si>
    <t>69510201000XXXX,IFSC:UBIN0569518</t>
  </si>
  <si>
    <t>PUPUN03049230000015207</t>
  </si>
  <si>
    <t>Mr. RAHUL SHARMA</t>
  </si>
  <si>
    <t>GULABCHANDRA SHARMA</t>
  </si>
  <si>
    <t>XXXX XXXX 1370</t>
  </si>
  <si>
    <t>41980212000XXXX,IFSC:UBIN0541982</t>
  </si>
  <si>
    <t>PUPUN03049230000015204</t>
  </si>
  <si>
    <t>Mr. RAVI MANE</t>
  </si>
  <si>
    <t>SURESH MAANE</t>
  </si>
  <si>
    <t>ravimane8162@gmail.com</t>
  </si>
  <si>
    <t>XXXX XXXX 1098</t>
  </si>
  <si>
    <t>XXPPR018XX</t>
  </si>
  <si>
    <t>715250010231XXXX,IFSC:KARB0000715</t>
  </si>
  <si>
    <t>PUPUN03049230000015196</t>
  </si>
  <si>
    <t>Mr. ATUL LANDAGE</t>
  </si>
  <si>
    <t>RAJU LANDAGE</t>
  </si>
  <si>
    <t>XXXX XXXX 1907</t>
  </si>
  <si>
    <t>PUPUN03049230000015201</t>
  </si>
  <si>
    <t>Mr. ABDUL MANSUR PATHAN</t>
  </si>
  <si>
    <t>MANSUR PATHAN</t>
  </si>
  <si>
    <t>XXXX XXXX 2107</t>
  </si>
  <si>
    <t>PUPUN03049230000015197</t>
  </si>
  <si>
    <t>Mr. BHIMASHANKAR SIDHAPPA TELI</t>
  </si>
  <si>
    <t>SIDHAPPA TELI</t>
  </si>
  <si>
    <t>XXXX XXXX 8646</t>
  </si>
  <si>
    <t>PUPUN03049230000015199</t>
  </si>
  <si>
    <t>Mr. RAHUL WAGHMARE</t>
  </si>
  <si>
    <t>XXXX XXXX 9366</t>
  </si>
  <si>
    <t>XXLPW577XX</t>
  </si>
  <si>
    <t>PUPUN03049230000015200</t>
  </si>
  <si>
    <t>Mr. PRASHANT KALSHETTI</t>
  </si>
  <si>
    <t>VISHVANATH</t>
  </si>
  <si>
    <t>XXXX XXXX 4166</t>
  </si>
  <si>
    <t>XXUPK065XX</t>
  </si>
  <si>
    <t>01000230000XXXX,IFSC:HDFC0CSHSBL</t>
  </si>
  <si>
    <t>PUPUN03049230000015194</t>
  </si>
  <si>
    <t>Mr. BASAVRAJ GENSIDDHA KOLI</t>
  </si>
  <si>
    <t>GENSIDDHA KOLI</t>
  </si>
  <si>
    <t>XXXX XXXX 2357</t>
  </si>
  <si>
    <t>XXFPK654XX</t>
  </si>
  <si>
    <t>3625099XXXX,IFSC:SBIN0004762</t>
  </si>
  <si>
    <t>PUPUN03049230000015323</t>
  </si>
  <si>
    <t>Mr. OMKAR RAJAK</t>
  </si>
  <si>
    <t>DEENDAYAL RAJAK</t>
  </si>
  <si>
    <t>XXXX XXXX 1670</t>
  </si>
  <si>
    <t>PUPUN03049230000015333</t>
  </si>
  <si>
    <t>Mr. KALIKA PRASAD GOND</t>
  </si>
  <si>
    <t>SEVI PRASAD</t>
  </si>
  <si>
    <t>PUPUN03049230000015268</t>
  </si>
  <si>
    <t>Mr. MAYUR BABAN TAKAVANE</t>
  </si>
  <si>
    <t>mayurtakawane108@gmail.com</t>
  </si>
  <si>
    <t>XXXX XXXX 6488</t>
  </si>
  <si>
    <t>XXSPT757XX</t>
  </si>
  <si>
    <t>06231011000XXXX,IFSC:BKID0000623</t>
  </si>
  <si>
    <t>PUPUN03049230000015258</t>
  </si>
  <si>
    <t>Ms. PRADNYA SUDHAKAR SHIRSATH</t>
  </si>
  <si>
    <t>SUDHAKAR CHANDRAKANT SHIRSATH</t>
  </si>
  <si>
    <t>shirsathpradnya553@gmail.com</t>
  </si>
  <si>
    <t>347474XXXX,IFSC:CBIN0281252</t>
  </si>
  <si>
    <t>PUPUN03049230000015273</t>
  </si>
  <si>
    <t>Mr. SUBHASH</t>
  </si>
  <si>
    <t>XXXX XXXX 9864</t>
  </si>
  <si>
    <t>XXCPS482XX</t>
  </si>
  <si>
    <t>3335307XXXX,IFSC:SBIN0009874</t>
  </si>
  <si>
    <t>PUPUN03049230000015219</t>
  </si>
  <si>
    <t>Mr. JAHIR</t>
  </si>
  <si>
    <t>BHUJWAL</t>
  </si>
  <si>
    <t>XXXX XXXX 7122</t>
  </si>
  <si>
    <t>PUPUN03049230000015221</t>
  </si>
  <si>
    <t>Mr. DEV SINGH LODHI</t>
  </si>
  <si>
    <t>KESHLEE</t>
  </si>
  <si>
    <t>XXXX XXXX 1056</t>
  </si>
  <si>
    <t>PUPUN03049230000015220</t>
  </si>
  <si>
    <t>Mr. SEETARAM</t>
  </si>
  <si>
    <t>POORAN</t>
  </si>
  <si>
    <t>PUPUN03049230000015222</t>
  </si>
  <si>
    <t>Mr. SURENDRA SEN</t>
  </si>
  <si>
    <t>RANKU</t>
  </si>
  <si>
    <t>XXXX XXXX 4466</t>
  </si>
  <si>
    <t>PUPUN03049230000015202</t>
  </si>
  <si>
    <t>Mr. PRADIP ANAPPA KUMBHAR</t>
  </si>
  <si>
    <t>ANAPPA KUMBHAR</t>
  </si>
  <si>
    <t>PUPUN03049230000015198</t>
  </si>
  <si>
    <t>BASAVRAJ ARJUN</t>
  </si>
  <si>
    <t>XXXX XXXX 5708</t>
  </si>
  <si>
    <t>XXMPA328XX</t>
  </si>
  <si>
    <t>07431811000XXXX,IFSC:BKID0000745</t>
  </si>
  <si>
    <t>PUPUN03049230000015218</t>
  </si>
  <si>
    <t>Mr. KALYAN SINGH LODHI</t>
  </si>
  <si>
    <t>MITTHU SINGH LODHI</t>
  </si>
  <si>
    <t>XXXX XXXX 6683</t>
  </si>
  <si>
    <t>PUPUN03049230000015181</t>
  </si>
  <si>
    <t>Mr. AVINASH MAHADEV MALI</t>
  </si>
  <si>
    <t>MAHADEV MALI</t>
  </si>
  <si>
    <t>avinashmali344@gmail.com</t>
  </si>
  <si>
    <t>XXXX XXXX 5415</t>
  </si>
  <si>
    <t>XXBPM176XX</t>
  </si>
  <si>
    <t>PUPUN03049230000015167</t>
  </si>
  <si>
    <t>Mr. BRAMHDEV RATHOD</t>
  </si>
  <si>
    <t>DAMU RATHOD</t>
  </si>
  <si>
    <t>XXXX XXXX 2505</t>
  </si>
  <si>
    <t>PUPUN03049230000015168</t>
  </si>
  <si>
    <t>Mr. YOGINATH BABURAO PUJARI</t>
  </si>
  <si>
    <t>XXXX XXXX 9799</t>
  </si>
  <si>
    <t>1203028401XXXX,IFSC:YESBOSDC001</t>
  </si>
  <si>
    <t>PUPUN03049230000015166</t>
  </si>
  <si>
    <t>Mr. BHIMASHANKAR MALI</t>
  </si>
  <si>
    <t>XXXX XXXX 9739</t>
  </si>
  <si>
    <t>XXWPM702XX</t>
  </si>
  <si>
    <t>PUPUN03049230000015164</t>
  </si>
  <si>
    <t>Mr. MANOJ TUKARAM SHIRPANALI</t>
  </si>
  <si>
    <t>XXXX XXXX 3692</t>
  </si>
  <si>
    <t>XXXPS713XX</t>
  </si>
  <si>
    <t>4071780XXXX,IFSC:SBIN0004762</t>
  </si>
  <si>
    <t>PUPUN03049230000015206</t>
  </si>
  <si>
    <t>Mr. GANESH PRASAD CHOUDHARY</t>
  </si>
  <si>
    <t>MANSUKH CHOUDHARY</t>
  </si>
  <si>
    <t>PUPUN03049230000015205</t>
  </si>
  <si>
    <t>Mr. VIPIN CHAUDHARY</t>
  </si>
  <si>
    <t>TIRATH CHAUDHARY</t>
  </si>
  <si>
    <t>XXXX XXXX 5070</t>
  </si>
  <si>
    <t>PUPUN03049230000015162</t>
  </si>
  <si>
    <t>Mr. KIRAN VITTHAL AROLE</t>
  </si>
  <si>
    <t>VITTHAL DADAJI AROLE</t>
  </si>
  <si>
    <t>XXXX XXXX 5413</t>
  </si>
  <si>
    <t>07011011002XXXX,IFSC:BKID0000701</t>
  </si>
  <si>
    <t>PUPUN03049230000015161</t>
  </si>
  <si>
    <t>MALAKARI KOLI</t>
  </si>
  <si>
    <t>XXCPK639XX</t>
  </si>
  <si>
    <t>PUPUN03049230000015156</t>
  </si>
  <si>
    <t>Mr. CHANDRA PRAKASH</t>
  </si>
  <si>
    <t>CHNADRA BHAN BIND</t>
  </si>
  <si>
    <t>XXXX XXXX 8394</t>
  </si>
  <si>
    <t>PUPUN03049230000015159</t>
  </si>
  <si>
    <t>Mr. RAMCHANDRA</t>
  </si>
  <si>
    <t>XXXX XXXX 2461</t>
  </si>
  <si>
    <t>KAMAL</t>
  </si>
  <si>
    <t>PUPUN03049230000015158</t>
  </si>
  <si>
    <t>Mr. JAINUDDIN MAHIBUB TACHI</t>
  </si>
  <si>
    <t>MAHIBUB JAFER TACHI</t>
  </si>
  <si>
    <t>XXXX XXXX 4092</t>
  </si>
  <si>
    <t>PUPUN03049230000015152</t>
  </si>
  <si>
    <t>Mr. LAXMAN MALI</t>
  </si>
  <si>
    <t>BHAIRAPPA</t>
  </si>
  <si>
    <t>XXXX XXXX 1953</t>
  </si>
  <si>
    <t>PUPUN03049230000015150</t>
  </si>
  <si>
    <t>Mr. RAM BHAIRAPPA MALI</t>
  </si>
  <si>
    <t>XXXX XXXX 2934</t>
  </si>
  <si>
    <t>PUPUN03049230000015155</t>
  </si>
  <si>
    <t>Mr. ROHIT RAJU BANSODE</t>
  </si>
  <si>
    <t>RAJU BANSODE</t>
  </si>
  <si>
    <t>XXXX XXXX 4304</t>
  </si>
  <si>
    <t>PUPUN03049230000015154</t>
  </si>
  <si>
    <t>Mr. SHRADDHA ROHIT BANSODE</t>
  </si>
  <si>
    <t>ROHIT BANSODE</t>
  </si>
  <si>
    <t>PUPUN03049230000015153</t>
  </si>
  <si>
    <t>KASHINATH BIRJADAR</t>
  </si>
  <si>
    <t>XXXX XXXX 1789</t>
  </si>
  <si>
    <t>XXUPB659XX</t>
  </si>
  <si>
    <t>PUPUN03049230000015177</t>
  </si>
  <si>
    <t>Mr. NAVNATH MHALAPPA TARANGE</t>
  </si>
  <si>
    <t>MHALAPPA TARANGE</t>
  </si>
  <si>
    <t>navanathtarange0707@gmail.com</t>
  </si>
  <si>
    <t>XXXX XXXX 9401</t>
  </si>
  <si>
    <t>3618591XXXX,IFSC:SBIN0000271</t>
  </si>
  <si>
    <t>PUPUN03049230000015149</t>
  </si>
  <si>
    <t>Mr. ASISH ADHIKARI</t>
  </si>
  <si>
    <t>JOYDEB ADHIKARI</t>
  </si>
  <si>
    <t>XXXX XXXX 4954</t>
  </si>
  <si>
    <t>62090201001XXXX,IFSC:UBIN0562092</t>
  </si>
  <si>
    <t>PUPUN03049230000015180</t>
  </si>
  <si>
    <t>Mr. ABDUL NAAZ ABDUL KHALIQUE</t>
  </si>
  <si>
    <t>ABDUL KHALIQUE</t>
  </si>
  <si>
    <t>XXXX XXXX 6201</t>
  </si>
  <si>
    <t>PUPUN03049230000015148</t>
  </si>
  <si>
    <t>Mr. RAVI S SARAWAD</t>
  </si>
  <si>
    <t>42003653@sbms.com</t>
  </si>
  <si>
    <t>XXXX XXXX 6214</t>
  </si>
  <si>
    <t>PUPUN03049230000015190</t>
  </si>
  <si>
    <t>Mr. DEEPAK RAMPRASAD RANDHVE</t>
  </si>
  <si>
    <t>RAMPRASAD</t>
  </si>
  <si>
    <t>XXXX XXXX 0180</t>
  </si>
  <si>
    <t>PUPUN03049230000015191</t>
  </si>
  <si>
    <t>Mr. DEEPU KUMAR</t>
  </si>
  <si>
    <t>VIDUR</t>
  </si>
  <si>
    <t>XXXX XXXX 6275</t>
  </si>
  <si>
    <t>PUPUN03049230000015182</t>
  </si>
  <si>
    <t>Mr. VILAS SHANTARAM DHUMAL</t>
  </si>
  <si>
    <t>SHANTARAM DHUMAL</t>
  </si>
  <si>
    <t>XXXX XXXX 0167</t>
  </si>
  <si>
    <t>PUPUN03049230000015186</t>
  </si>
  <si>
    <t>Mr. UTRESHWAR SAMAPAT KAMBALE</t>
  </si>
  <si>
    <t>SAMAPAT KAMBALE</t>
  </si>
  <si>
    <t>XXXX XXXX 6774</t>
  </si>
  <si>
    <t>PUPUN03049230000015183</t>
  </si>
  <si>
    <t>Mr. VAIBHAV</t>
  </si>
  <si>
    <t>UMAKANT</t>
  </si>
  <si>
    <t>XXXX XXXX 2034</t>
  </si>
  <si>
    <t>PUPUN03049230000015184</t>
  </si>
  <si>
    <t>Mr. AJAY NISHAD</t>
  </si>
  <si>
    <t>XXAPN539XX</t>
  </si>
  <si>
    <t>72940212000XXXX,IFSC:UBIN0572942</t>
  </si>
  <si>
    <t>PUPUN03049230000015189</t>
  </si>
  <si>
    <t>Mr. TANMAY AJABRAO MUNDHE</t>
  </si>
  <si>
    <t>AJABRAO</t>
  </si>
  <si>
    <t>PUPUN03049230000015248</t>
  </si>
  <si>
    <t>Mr. NEERAJ KUMAR CHAUHAN</t>
  </si>
  <si>
    <t>LAXMAN SINGH</t>
  </si>
  <si>
    <t>neerajkaron@gmail.com</t>
  </si>
  <si>
    <t>XXMPC381XX</t>
  </si>
  <si>
    <t>71290212000XXXX,IFSC:UBIN0571296</t>
  </si>
  <si>
    <t>PUPUN03049230000015172</t>
  </si>
  <si>
    <t>Mr. HARIDAS JANIK  CHAVAN</t>
  </si>
  <si>
    <t>JANIK  CHAVAN</t>
  </si>
  <si>
    <t>XXXX XXXX 3438</t>
  </si>
  <si>
    <t>XXLPC894XX</t>
  </si>
  <si>
    <t>3395918XXXX,IFSC:SBIN0012210</t>
  </si>
  <si>
    <t>PUPUN03049230000015145</t>
  </si>
  <si>
    <t>Mr. SOHEL KHATIB</t>
  </si>
  <si>
    <t>SAYYADALI KHATIB</t>
  </si>
  <si>
    <t>XXXX XXXX 0565</t>
  </si>
  <si>
    <t>PUPUN03049230000015169</t>
  </si>
  <si>
    <t>Mr. SATYAM TARASING RATHOD</t>
  </si>
  <si>
    <t>TARASING</t>
  </si>
  <si>
    <t>XXXX XXXX 2750</t>
  </si>
  <si>
    <t>4156867XXXX,IFSC:SBIN0007370</t>
  </si>
  <si>
    <t>PUPUN03049230000015170</t>
  </si>
  <si>
    <t>Mr. PRATIK SUNIL POKHARKAR</t>
  </si>
  <si>
    <t>SUNIL PAKHARKAR</t>
  </si>
  <si>
    <t>XXXX XXXX 5084</t>
  </si>
  <si>
    <t>XXAPP983XX</t>
  </si>
  <si>
    <t>PUPUN03049230000015174</t>
  </si>
  <si>
    <t>Mr. GANESH VILAS CHAVAN</t>
  </si>
  <si>
    <t>VILAS CHAVAN</t>
  </si>
  <si>
    <t>chavanganash813@gmail.com</t>
  </si>
  <si>
    <t>XXXX XXXX 0285</t>
  </si>
  <si>
    <t>XXDPC337XX</t>
  </si>
  <si>
    <t>6045021XXXX,IFSC:MAHB0000681</t>
  </si>
  <si>
    <t>PUPUN03049230000015147</t>
  </si>
  <si>
    <t>RAM KISHUN</t>
  </si>
  <si>
    <t>XXXX XXXX 1264</t>
  </si>
  <si>
    <t>1025365XXXX,IFSC:SBIN0001388</t>
  </si>
  <si>
    <t>PUPUN03049230000015146</t>
  </si>
  <si>
    <t>XXXX XXXX 3072</t>
  </si>
  <si>
    <t>PUPUN03049230000015163</t>
  </si>
  <si>
    <t>Mr. ONKAR DEVRUSHI</t>
  </si>
  <si>
    <t>SANJAY DEVRUSHI</t>
  </si>
  <si>
    <t>XXXX XXXX 1158</t>
  </si>
  <si>
    <t>XXLPD543XX</t>
  </si>
  <si>
    <t>PUPUN03049230000015144</t>
  </si>
  <si>
    <t>Mr. YOGESH PANDIT PAUL</t>
  </si>
  <si>
    <t>XXXX XXXX 3355</t>
  </si>
  <si>
    <t>XXBPP541XX</t>
  </si>
  <si>
    <t>PUPUN03049230000015142</t>
  </si>
  <si>
    <t>LALLU</t>
  </si>
  <si>
    <t>XXXX XXXX 5952</t>
  </si>
  <si>
    <t>PUPUN03049230000015143</t>
  </si>
  <si>
    <t>Mr. KALLU</t>
  </si>
  <si>
    <t>XXXX XXXX 8069</t>
  </si>
  <si>
    <t>PUPUN03049230000015140</t>
  </si>
  <si>
    <t>Mr. DANDU MANIKYAPPA</t>
  </si>
  <si>
    <t>XXXX XXXX 0365</t>
  </si>
  <si>
    <t>PUPUN03049230000015247</t>
  </si>
  <si>
    <t>Mr. SONAJI BABAN DHURANDHARE</t>
  </si>
  <si>
    <t>BABAN DHANDHARE</t>
  </si>
  <si>
    <t>XXXX XXXX 8739</t>
  </si>
  <si>
    <t>PUPUN03049230000015134</t>
  </si>
  <si>
    <t>Mr. YISHU NASREET BARA</t>
  </si>
  <si>
    <t>VINOD BARA</t>
  </si>
  <si>
    <t>XXXX XXXX 2999</t>
  </si>
  <si>
    <t>PUPUN03049230000015135</t>
  </si>
  <si>
    <t>Mr. PRAKASH XESS</t>
  </si>
  <si>
    <t>PASKAL XESS</t>
  </si>
  <si>
    <t>XXIPX337XX</t>
  </si>
  <si>
    <t>49331821000XXXX,IFSC:BKID0004933</t>
  </si>
  <si>
    <t>PUPUN03049230000015132</t>
  </si>
  <si>
    <t>Mr. VINAYAK VITTHAL SHAPWALE</t>
  </si>
  <si>
    <t>XXXX XXXX 9616</t>
  </si>
  <si>
    <t>XXFPS716XX</t>
  </si>
  <si>
    <t>PUPUN03049230000015130</t>
  </si>
  <si>
    <t>Mr. RAJAN JAYRAM</t>
  </si>
  <si>
    <t>BABU MURGESHAN JAIRAM</t>
  </si>
  <si>
    <t>XXXX XXXX 3668</t>
  </si>
  <si>
    <t>XXSPJ224XX</t>
  </si>
  <si>
    <t>2050666XXXX,IFSC:SBIN0001399</t>
  </si>
  <si>
    <t>PUPUN03049230000015101</t>
  </si>
  <si>
    <t>Mr. KAMLESH KURMI</t>
  </si>
  <si>
    <t>INDUR KURMI</t>
  </si>
  <si>
    <t>PUPUN03049230000015246</t>
  </si>
  <si>
    <t>Mr. ROHIT PAL</t>
  </si>
  <si>
    <t>DALLU PAL</t>
  </si>
  <si>
    <t>XXXX XXXX 9207</t>
  </si>
  <si>
    <t>11000421XXXX,IFSC:CNRB0005130</t>
  </si>
  <si>
    <t>PUPUN03049230000015250</t>
  </si>
  <si>
    <t>Mr. SHIVAJI MARUTI VADEKAR</t>
  </si>
  <si>
    <t>XXXX XXXX 5941</t>
  </si>
  <si>
    <t>XXYPW484XX</t>
  </si>
  <si>
    <t>5010034001XXXX,IFSC:HDFC0000633</t>
  </si>
  <si>
    <t>PUPUN03049230000015256</t>
  </si>
  <si>
    <t>Mr. YOGESH</t>
  </si>
  <si>
    <t>SHIV BHAGAN</t>
  </si>
  <si>
    <t>XXXX XXXX 9457</t>
  </si>
  <si>
    <t>6052971XXXX,IFSC:MAHB0002037</t>
  </si>
  <si>
    <t>PUPUN03049230000015249</t>
  </si>
  <si>
    <t>Mr. PARMESHWAR SUDHAM SURYAWANSHI</t>
  </si>
  <si>
    <t>SUDHAM</t>
  </si>
  <si>
    <t>XXXX XXXX 3625</t>
  </si>
  <si>
    <t>PUPUN03049230000015120</t>
  </si>
  <si>
    <t>Mr. ARBIND SINGH LODHI</t>
  </si>
  <si>
    <t>CHHATARE SINGH LODHI</t>
  </si>
  <si>
    <t>XXXX XXXX 4704</t>
  </si>
  <si>
    <t>PUPUN03049230000015126</t>
  </si>
  <si>
    <t>Mr. VIKRAM KUMAR SAMDARSHI</t>
  </si>
  <si>
    <t>RAJANATH PRASAD</t>
  </si>
  <si>
    <t>XXXX XXXX 9584</t>
  </si>
  <si>
    <t>PUPUN03049230000015123</t>
  </si>
  <si>
    <t>Mr. SHYAMLAL</t>
  </si>
  <si>
    <t>XXXX XXXX 9047</t>
  </si>
  <si>
    <t>PUPUN03049230000015122</t>
  </si>
  <si>
    <t>Mr. GOUTAM TULSHIRAM SIRSAT</t>
  </si>
  <si>
    <t>TULSHIRAM SIRSAT</t>
  </si>
  <si>
    <t>XXXX XXXX 0715</t>
  </si>
  <si>
    <t>PUPUN03049230000015121</t>
  </si>
  <si>
    <t>Mr. JITENDRA</t>
  </si>
  <si>
    <t>JALAM</t>
  </si>
  <si>
    <t>XXXX XXXX 4567</t>
  </si>
  <si>
    <t>PUPUN03049230000015125</t>
  </si>
  <si>
    <t>Mr. SULTAN SINGH</t>
  </si>
  <si>
    <t>THAN SINGH</t>
  </si>
  <si>
    <t>PUPUN03049230000015119</t>
  </si>
  <si>
    <t>Mr. BECHANRAM</t>
  </si>
  <si>
    <t>RAMADHAR</t>
  </si>
  <si>
    <t>XXXX XXXX 1827</t>
  </si>
  <si>
    <t>PUPUN03049230000015128</t>
  </si>
  <si>
    <t>Mr. KRISHNAWANT SINGH</t>
  </si>
  <si>
    <t>NARAYAN SINGH</t>
  </si>
  <si>
    <t>XXXX XXXX 6783</t>
  </si>
  <si>
    <t>43670201064XXXX,IFSC:</t>
  </si>
  <si>
    <t>PUPUN03049230000015127</t>
  </si>
  <si>
    <t>Mr. SUNIL BHARAT KHAVALE</t>
  </si>
  <si>
    <t>BHARAT KHAVALE</t>
  </si>
  <si>
    <t>PUPUN03049230000015097</t>
  </si>
  <si>
    <t>Mr. SANGAMESH SHIVANAND KAMANALI</t>
  </si>
  <si>
    <t>PUPUN03049230000015096</t>
  </si>
  <si>
    <t>Mr. PHULSINGH NARSINGH RATHOD</t>
  </si>
  <si>
    <t>NARSINGH</t>
  </si>
  <si>
    <t>XXXX XXXX 6658</t>
  </si>
  <si>
    <t>3046670XXXX,IFSC:SBIN0004764</t>
  </si>
  <si>
    <t>PUPUN03049230000015093</t>
  </si>
  <si>
    <t>Mr. BASAVRAJ REVANSIDDH GANGADE</t>
  </si>
  <si>
    <t>REVANSIDDH</t>
  </si>
  <si>
    <t>XXXX XXXX 1111</t>
  </si>
  <si>
    <t>XXOPG724XX</t>
  </si>
  <si>
    <t>41320150XXXX,IFSC:ICIC0004132</t>
  </si>
  <si>
    <t>PUPUN03049230000015094</t>
  </si>
  <si>
    <t>Mr. AKSHAY BHIVAJI PATIL</t>
  </si>
  <si>
    <t>BHIVAJI PATIL</t>
  </si>
  <si>
    <t>PUPUN03049230000015088</t>
  </si>
  <si>
    <t>Mr. RAHUL KRUSHNAT SHIRSAT</t>
  </si>
  <si>
    <t>KRUSHNANT</t>
  </si>
  <si>
    <t>XXXX XXXX 3684</t>
  </si>
  <si>
    <t>PUPUN03049230000015113</t>
  </si>
  <si>
    <t>Mr. SHIRAJ AKHTARMIYA SAOUDAGAR</t>
  </si>
  <si>
    <t>AKHTARMIYA</t>
  </si>
  <si>
    <t>XXXX XXXX 4087</t>
  </si>
  <si>
    <t>PUPUN03049230000015112</t>
  </si>
  <si>
    <t>Mr. SACHIN KAMBLE</t>
  </si>
  <si>
    <t>SURESH KAMBLE</t>
  </si>
  <si>
    <t>XXXX XXXX 4706</t>
  </si>
  <si>
    <t>PUPUN03049230000015111</t>
  </si>
  <si>
    <t>Mr. MADU</t>
  </si>
  <si>
    <t>iamraju55t@gmail.com</t>
  </si>
  <si>
    <t>XXXX XXXX 4949</t>
  </si>
  <si>
    <t>XXWPM473XX</t>
  </si>
  <si>
    <t>3758010000XXXX,IFSC:BARB0PIMPLE</t>
  </si>
  <si>
    <t>PUPUN03049230000015115</t>
  </si>
  <si>
    <t>Mr. SATISH MOHAN PATTEBAHADUR</t>
  </si>
  <si>
    <t>XXXX XXXX 8115</t>
  </si>
  <si>
    <t>XXAPP545XX</t>
  </si>
  <si>
    <t>299060XXXX,IFSC:CBIN0282888</t>
  </si>
  <si>
    <t>PUPUN03049230000015116</t>
  </si>
  <si>
    <t>Mr. KALPESH RAJENDRA THAKARE</t>
  </si>
  <si>
    <t>RAJENDRA BABURAO PATIL</t>
  </si>
  <si>
    <t>kalpesht2710@gmail.com</t>
  </si>
  <si>
    <t>XXXX XXXX 4001</t>
  </si>
  <si>
    <t>XXIPT890XX</t>
  </si>
  <si>
    <t>3192606XXXX,IFSC:SBIN0000309</t>
  </si>
  <si>
    <t>PUPUN03049230000015108</t>
  </si>
  <si>
    <t>Mr. ADITYA BALAJI SONKAMBLE</t>
  </si>
  <si>
    <t>XXXX XXXX 3797</t>
  </si>
  <si>
    <t>PUPUN03049230000015107</t>
  </si>
  <si>
    <t>Mr. VISHAL VINOD INGOLE</t>
  </si>
  <si>
    <t>VINOD INGOLE</t>
  </si>
  <si>
    <t>XXKPI284XX</t>
  </si>
  <si>
    <t>03210166XXXX,IFSC:ICIC0000321</t>
  </si>
  <si>
    <t>PUPUN03049230000015106</t>
  </si>
  <si>
    <t>Mr. SACHIN GAJANAN BOROLE</t>
  </si>
  <si>
    <t>PUPUN03049230000015105</t>
  </si>
  <si>
    <t>Mr. SAMARTH LAXMAN PATOLE</t>
  </si>
  <si>
    <t>XXXX XXXX 2584</t>
  </si>
  <si>
    <t>PUPUN03049230000015104</t>
  </si>
  <si>
    <t>Mr. ANANT SHANKARRAO GOLAIT</t>
  </si>
  <si>
    <t>SHANKARRAO</t>
  </si>
  <si>
    <t>XXXX XXXX 4702</t>
  </si>
  <si>
    <t>XXIPG758XX</t>
  </si>
  <si>
    <t>3643367XXXX,IFSC:SBIN0013841</t>
  </si>
  <si>
    <t>PUPUN03049230000015110</t>
  </si>
  <si>
    <t>Mr. MANOJ NAGANATH SURVASE</t>
  </si>
  <si>
    <t>NAGANATH</t>
  </si>
  <si>
    <t>PUPUN03049230000015085</t>
  </si>
  <si>
    <t>Mr. VIJAYKUMAR KOKARE</t>
  </si>
  <si>
    <t>SOPAN KOKARE</t>
  </si>
  <si>
    <t>XXXX XXXX 6121</t>
  </si>
  <si>
    <t>XXOPK148XX</t>
  </si>
  <si>
    <t>41030201052XXXX,IFSC:UBIN0541036</t>
  </si>
  <si>
    <t>PUPUN03049230000015086</t>
  </si>
  <si>
    <t>Mr. SANJAY PANDIT CHIVADSHETTI</t>
  </si>
  <si>
    <t>PANDIT CHIVADSHETTI</t>
  </si>
  <si>
    <t>XXXX XXXX 7415</t>
  </si>
  <si>
    <t>PUPUN03049230000015087</t>
  </si>
  <si>
    <t>XXXX XXXX 0489</t>
  </si>
  <si>
    <t>XXWPN712XX</t>
  </si>
  <si>
    <t>PUPUN03049230000015136</t>
  </si>
  <si>
    <t>Mr. VINOD DINKARRAO PHAD</t>
  </si>
  <si>
    <t>DINKARRAO</t>
  </si>
  <si>
    <t>XXXX XXXX 8731</t>
  </si>
  <si>
    <t>XXQPP840XX</t>
  </si>
  <si>
    <t>291900010081XXXX,IFSC:PUNB0291900</t>
  </si>
  <si>
    <t>PUPUN03049230000015137</t>
  </si>
  <si>
    <t>Mr. BALU DADU SHINDE</t>
  </si>
  <si>
    <t>DADU</t>
  </si>
  <si>
    <t>XXXX XXXX 8609</t>
  </si>
  <si>
    <t>XXNPS523XX</t>
  </si>
  <si>
    <t>62630201002XXXX,IFSC:UBIN0562637</t>
  </si>
  <si>
    <t>PUPUN03049230000015083</t>
  </si>
  <si>
    <t>KAPURCHAND</t>
  </si>
  <si>
    <t>XXXX XXXX 6994</t>
  </si>
  <si>
    <t>PUPUN03049230000015077</t>
  </si>
  <si>
    <t>Mr. PRAKASH KUMAR LUHAR</t>
  </si>
  <si>
    <t>CHHOTELAL LUHAR</t>
  </si>
  <si>
    <t>XXXX XXXX 8805</t>
  </si>
  <si>
    <t>3284412XXXX,IFSC:SBIN0012191</t>
  </si>
  <si>
    <t>PUPUN03049230000015075</t>
  </si>
  <si>
    <t>Mr. PAVAN DATTATRAY DODMANI</t>
  </si>
  <si>
    <t>XXXX XXXX 7060</t>
  </si>
  <si>
    <t>XXUPD898XX</t>
  </si>
  <si>
    <t>PUPUN03049230000015072</t>
  </si>
  <si>
    <t>Mr. SHRIKANT SHRISHAIL BANSODE</t>
  </si>
  <si>
    <t>XXXX XXXX 1835</t>
  </si>
  <si>
    <t>PUPUN03049230000015071</t>
  </si>
  <si>
    <t>Mr. VASANT SHRISHAIL BANSODE</t>
  </si>
  <si>
    <t>PUPUN03049230000015073</t>
  </si>
  <si>
    <t>Mr. SUESH VASANT GAVHANE</t>
  </si>
  <si>
    <t>VASANT GAVHANE</t>
  </si>
  <si>
    <t>XXXX XXXX 3327</t>
  </si>
  <si>
    <t>PUPUN03049230000015074</t>
  </si>
  <si>
    <t>Mr. AKASH SHRIMANT AWATADE</t>
  </si>
  <si>
    <t>XXXX XXXX 7030</t>
  </si>
  <si>
    <t>PUPUN03049230000015061</t>
  </si>
  <si>
    <t>LAUSHAN</t>
  </si>
  <si>
    <t>XXXX XXXX 5566</t>
  </si>
  <si>
    <t>PUPUN03049230000015264</t>
  </si>
  <si>
    <t>Mr. SUHAS RAMBHAUJI MORE</t>
  </si>
  <si>
    <t>RAMBHAUJI</t>
  </si>
  <si>
    <t>XXXX XXXX 0998</t>
  </si>
  <si>
    <t>XXXPM940XX</t>
  </si>
  <si>
    <t>5010025153XXXX,IFSC:HDFC0002872</t>
  </si>
  <si>
    <t>PUPUN03049230000015060</t>
  </si>
  <si>
    <t>Mr. RAJU ASHOK BHALERAO</t>
  </si>
  <si>
    <t>SHOK BHALERAO</t>
  </si>
  <si>
    <t>XXXX XXXX 2602</t>
  </si>
  <si>
    <t>PUPUN03049230000015059</t>
  </si>
  <si>
    <t>Mr. BAPI MAJI</t>
  </si>
  <si>
    <t>SUNIL MAJI</t>
  </si>
  <si>
    <t>PUPUN03049230000015057</t>
  </si>
  <si>
    <t>Mr. LALU PRASAD RAJBHAR</t>
  </si>
  <si>
    <t>SUDARSHAN</t>
  </si>
  <si>
    <t>XXXX XXXX 0635</t>
  </si>
  <si>
    <t>PUPUN03049230000015092</t>
  </si>
  <si>
    <t>Mr. KALPESH ATMARAM MALI</t>
  </si>
  <si>
    <t>ATMARAM</t>
  </si>
  <si>
    <t>XXXX XXXX 0038</t>
  </si>
  <si>
    <t>PUPUN03049230000015090</t>
  </si>
  <si>
    <t>Mr. JAYDIP PRABHAKAR BAKAL</t>
  </si>
  <si>
    <t>PRABHAKAR</t>
  </si>
  <si>
    <t>Jaydipbakal@gmail.com</t>
  </si>
  <si>
    <t>XXXX XXXX 4789</t>
  </si>
  <si>
    <t>XXWPB631XX</t>
  </si>
  <si>
    <t>8002645XXXX,IFSC:MAHG0005209</t>
  </si>
  <si>
    <t>PUPUN03049230000015058</t>
  </si>
  <si>
    <t>Mr. ANGAD GUPTA</t>
  </si>
  <si>
    <t>DHYANCHAND GUPTA</t>
  </si>
  <si>
    <t>ACCOUNTSPUNE@PRIYAJIMCAP.COM</t>
  </si>
  <si>
    <t>XXJPG326XX</t>
  </si>
  <si>
    <t>03411010002XXXX,IFSC:TJSB0000034</t>
  </si>
  <si>
    <t>PUPUN03049230000015089</t>
  </si>
  <si>
    <t>Mr. ROSHAN FULSING RATHOD</t>
  </si>
  <si>
    <t>FULSING RATHOD</t>
  </si>
  <si>
    <t>PUPUN03049230000015067</t>
  </si>
  <si>
    <t>Mr. GOVIND VITTHAL PAWAR</t>
  </si>
  <si>
    <t>VITTHAL PAWAR</t>
  </si>
  <si>
    <t>GOVINDPHTC@GMAIL.COM</t>
  </si>
  <si>
    <t>XXXX XXXX 9397</t>
  </si>
  <si>
    <t>XXQPP972XX</t>
  </si>
  <si>
    <t>6011629XXXX,IFSC:MAHB0000292</t>
  </si>
  <si>
    <t>PUPUN03049230000015070</t>
  </si>
  <si>
    <t>Mr. VAIBHAV SHIVAJI KAMBLE</t>
  </si>
  <si>
    <t>SHIVAJI KAMBLE</t>
  </si>
  <si>
    <t>XXXX XXXX 1861</t>
  </si>
  <si>
    <t>XXZPK235XX</t>
  </si>
  <si>
    <t>47090212000XXXX,IFSC:UBIN0547093</t>
  </si>
  <si>
    <t>PUPUN03049230000015068</t>
  </si>
  <si>
    <t>Mr. NILESH PRAKASH BANSODE</t>
  </si>
  <si>
    <t>PRAKASH BANSODE</t>
  </si>
  <si>
    <t>XXXX XXXX 5705</t>
  </si>
  <si>
    <t>XXJPB977XX</t>
  </si>
  <si>
    <t>32200201033XXXX,IFSC:UBIN0532207</t>
  </si>
  <si>
    <t>PUPUN03049230000015064</t>
  </si>
  <si>
    <t>XXXX XXXX 5265</t>
  </si>
  <si>
    <t>PUPUN03049230000015051</t>
  </si>
  <si>
    <t>Mr. AMARJEET MADDESHIYA</t>
  </si>
  <si>
    <t>MANOHAR MADDESHIYA</t>
  </si>
  <si>
    <t>XXXX XXXX 5258</t>
  </si>
  <si>
    <t>PUPUN03049230000015056</t>
  </si>
  <si>
    <t>Mr. SAMIR PRABHUDAS KAPAGATE</t>
  </si>
  <si>
    <t>PRABHUDAS KAPAGATE</t>
  </si>
  <si>
    <t>PUPUN03049230000015053</t>
  </si>
  <si>
    <t>Mr. TUSHAR DULICHAND KAPAGATE</t>
  </si>
  <si>
    <t>DULICHAND KAPAGATE</t>
  </si>
  <si>
    <t>XXXX XXXX 7928</t>
  </si>
  <si>
    <t>PUPUN03049230000015080</t>
  </si>
  <si>
    <t>Mr. MD NAJEEM</t>
  </si>
  <si>
    <t>MD MOMEEN</t>
  </si>
  <si>
    <t>XXXX XXXX 4397</t>
  </si>
  <si>
    <t>PUPUN03049230000015054</t>
  </si>
  <si>
    <t>Mr. DIPAK SURESH KAPGATE</t>
  </si>
  <si>
    <t>SURESH KAPGATE</t>
  </si>
  <si>
    <t>3625882XXXX,IFSC:SBIN0011143</t>
  </si>
  <si>
    <t>PUPUN03049230000015042</t>
  </si>
  <si>
    <t>Mr. HANMANT ANAPPA BAKE</t>
  </si>
  <si>
    <t>ANAPPA BAKE</t>
  </si>
  <si>
    <t>XXXX XXXX 5727</t>
  </si>
  <si>
    <t>PUPUN03049230000015066</t>
  </si>
  <si>
    <t>Mr. DINESH BANDU SHENDE</t>
  </si>
  <si>
    <t>BANDU LAXMAN SHENDE</t>
  </si>
  <si>
    <t>dineshshende2017@gmail.com</t>
  </si>
  <si>
    <t>XXXX XXXX 5703</t>
  </si>
  <si>
    <t>XXUPS747XX</t>
  </si>
  <si>
    <t>3155788XXXX,IFSC:SBIN0000328</t>
  </si>
  <si>
    <t>PUPUN03049230000015041</t>
  </si>
  <si>
    <t>Mr. MAHADEV DAVETRA VANMURGE</t>
  </si>
  <si>
    <t>DAVETRA VANMURGE</t>
  </si>
  <si>
    <t>XXXX XXXX 5047</t>
  </si>
  <si>
    <t>07520310001XXXX,IFSC:SRCB0000075</t>
  </si>
  <si>
    <t>PUPUN03049230000015040</t>
  </si>
  <si>
    <t>Mr. ARJUN NAGANATH TAKALE</t>
  </si>
  <si>
    <t>NAGANATH TAKALE</t>
  </si>
  <si>
    <t>XXXX XXXX 8246</t>
  </si>
  <si>
    <t>PUPUN03049230000015050</t>
  </si>
  <si>
    <t>Mr. KRISHNA AMBADAS JADHAV</t>
  </si>
  <si>
    <t>AMBADAS HIRAMAN JADHAV</t>
  </si>
  <si>
    <t>XXXX XXXX 3271</t>
  </si>
  <si>
    <t>PUPUN03049230000015043</t>
  </si>
  <si>
    <t>Mr. DNYANESHWAR RAMRAO HOLAMBE</t>
  </si>
  <si>
    <t>emp29243@abc.in</t>
  </si>
  <si>
    <t>XXXX XXXX 9508</t>
  </si>
  <si>
    <t>PUPUN03049230000015046</t>
  </si>
  <si>
    <t>Mr. DEEPAK KUMAR  YADAV</t>
  </si>
  <si>
    <t>RAMPATI  YADAV</t>
  </si>
  <si>
    <t>XXXX XXXX 5469</t>
  </si>
  <si>
    <t>XXXX XXXX 7680</t>
  </si>
  <si>
    <t>PUPUN03049230000015023</t>
  </si>
  <si>
    <t>Mr. VISHAL PATEL</t>
  </si>
  <si>
    <t>PHOOLCHANDRA PATEL</t>
  </si>
  <si>
    <t>XXQPP003XX</t>
  </si>
  <si>
    <t>PUPUN03049230000015078</t>
  </si>
  <si>
    <t>Mr. MOHD GULZAR ALI</t>
  </si>
  <si>
    <t>MOHAMD ISHAK ALI</t>
  </si>
  <si>
    <t>XXXX XXXX 8175</t>
  </si>
  <si>
    <t>PUPUN03049230000015019</t>
  </si>
  <si>
    <t>Mr. AZEHAR SHAIKH</t>
  </si>
  <si>
    <t>PAYMUDDIN SHAIKH</t>
  </si>
  <si>
    <t>XXXX XXXX 2217</t>
  </si>
  <si>
    <t>PUPUN03049230000015018</t>
  </si>
  <si>
    <t>Mr. MD MAHATAB</t>
  </si>
  <si>
    <t>MD MOSTAKIM</t>
  </si>
  <si>
    <t>XXXX XXXX 7567</t>
  </si>
  <si>
    <t>XXWPM250XX</t>
  </si>
  <si>
    <t>3862347XXXX,IFSC:SBIN0001483</t>
  </si>
  <si>
    <t>PUPUN03049230000015049</t>
  </si>
  <si>
    <t>Mr. TEJAS BHARAT ROTHE</t>
  </si>
  <si>
    <t>JYOTI BHARAT ROTHE</t>
  </si>
  <si>
    <t>XXVPR399XX</t>
  </si>
  <si>
    <t>09519190001XXXX,IFSC:YESB0000951</t>
  </si>
  <si>
    <t>PUPUN03049230000015031</t>
  </si>
  <si>
    <t>Mr. VENKATESH</t>
  </si>
  <si>
    <t>BASAPPA PUJARI</t>
  </si>
  <si>
    <t>XXXX XXXX 6713</t>
  </si>
  <si>
    <t>XXBPV108XX</t>
  </si>
  <si>
    <t>4195371XXXX,IFSC:SBIN0011581</t>
  </si>
  <si>
    <t>PUPUN03049230000015035</t>
  </si>
  <si>
    <t>Mr. AMOL SUDHAKAR METAKAR</t>
  </si>
  <si>
    <t>SUDHAKAR</t>
  </si>
  <si>
    <t>XXCPM805XX</t>
  </si>
  <si>
    <t>356758XXXX,IFSC:CBIN0282717</t>
  </si>
  <si>
    <t>PUPUN03049230000015032</t>
  </si>
  <si>
    <t>PUNDIK REDDY</t>
  </si>
  <si>
    <t>XXXX XXXX 4552</t>
  </si>
  <si>
    <t>XXSPS033XX</t>
  </si>
  <si>
    <t>484721XXXX,IFSC:KKBK0001774</t>
  </si>
  <si>
    <t>PUPUN03049230000015033</t>
  </si>
  <si>
    <t>Mr. SAURABH SANTOSH JAMODE</t>
  </si>
  <si>
    <t>SANTOSH DARSHARATH JAMODE</t>
  </si>
  <si>
    <t>XXXX XXXX 0144</t>
  </si>
  <si>
    <t>PUPUN03049230000015034</t>
  </si>
  <si>
    <t>Mr. RUSHIKESH MURALIDHAR MAMANKAR</t>
  </si>
  <si>
    <t>MURLIDHAR MAMANKAR</t>
  </si>
  <si>
    <t>XXXX XXXX 4551</t>
  </si>
  <si>
    <t>XXHPM707XX</t>
  </si>
  <si>
    <t>348173XXXX,IFSC:CBIN0282717</t>
  </si>
  <si>
    <t>PUPUN03049230000015063</t>
  </si>
  <si>
    <t>Mr. CHANDAN UMAKANT YADAV</t>
  </si>
  <si>
    <t>XXXX XXXX 9555</t>
  </si>
  <si>
    <t>PUPUN03049230000015079</t>
  </si>
  <si>
    <t>Mr. DHIRAJ DEVIDAS PISAL</t>
  </si>
  <si>
    <t>DEVIDAS DANOBA PISAL</t>
  </si>
  <si>
    <t>XXXX XXXX 3176</t>
  </si>
  <si>
    <t>03210161XXXX,IFSC:ICIC0000321</t>
  </si>
  <si>
    <t>PUPUN03049230000015081</t>
  </si>
  <si>
    <t>Mr. SOMANATH</t>
  </si>
  <si>
    <t>HIRA CHAWAN</t>
  </si>
  <si>
    <t>XXXX XXXX 3448</t>
  </si>
  <si>
    <t>PUPUN03049230000015016</t>
  </si>
  <si>
    <t>Mr. VISHWAS   KAMSHETTI</t>
  </si>
  <si>
    <t>GAJENDRA</t>
  </si>
  <si>
    <t>PUPUN03049230000015015</t>
  </si>
  <si>
    <t>Mr. SOMANATH VISHNU KADAM</t>
  </si>
  <si>
    <t>VISHNU KADAM</t>
  </si>
  <si>
    <t>XXXX XXXX 8288</t>
  </si>
  <si>
    <t>XXXX XXXX 9280</t>
  </si>
  <si>
    <t>PUPUN03049230000015013</t>
  </si>
  <si>
    <t>Mr. BIDHAN MONDAL</t>
  </si>
  <si>
    <t>BADAL MONDAL</t>
  </si>
  <si>
    <t>XXXX XXXX 5717</t>
  </si>
  <si>
    <t>PUPUN03049230000015010</t>
  </si>
  <si>
    <t>Mr. AJAY DINESH SARODE</t>
  </si>
  <si>
    <t>DINESH</t>
  </si>
  <si>
    <t>sarodeajay9@gmail.com</t>
  </si>
  <si>
    <t>XXXX XXXX 0826</t>
  </si>
  <si>
    <t>XXKPS642XX</t>
  </si>
  <si>
    <t>PUPUN03049230000015026</t>
  </si>
  <si>
    <t>Mr. SANDEEP KUMAR SINGH</t>
  </si>
  <si>
    <t>MUNNA SINGH</t>
  </si>
  <si>
    <t>XXXX XXXX 6591</t>
  </si>
  <si>
    <t>XXHPS072XX</t>
  </si>
  <si>
    <t>PUPUN03049230000015012</t>
  </si>
  <si>
    <t>Mr. RAMKISAN SHRIRAM PATHADE</t>
  </si>
  <si>
    <t>SHRIRAM PATHADE</t>
  </si>
  <si>
    <t>XXXX XXXX 5854</t>
  </si>
  <si>
    <t>PUPUN03049230000015020</t>
  </si>
  <si>
    <t>Mr. SUKHADEV NAMDEV GAWALI</t>
  </si>
  <si>
    <t>gawalisukhdev15@gmail.com</t>
  </si>
  <si>
    <t>XXXX XXXX 5637</t>
  </si>
  <si>
    <t>XXZPG389XX</t>
  </si>
  <si>
    <t>874558XXXX,IFSC:KKBK0000728</t>
  </si>
  <si>
    <t>PUPUN03049230000015009</t>
  </si>
  <si>
    <t>SHYAMBALI</t>
  </si>
  <si>
    <t>kumaravadhesh4540@gmail.com</t>
  </si>
  <si>
    <t>XXXX XXXX 6755</t>
  </si>
  <si>
    <t>089710400008XXXX,IFSC:IBKL0000897</t>
  </si>
  <si>
    <t>PUPUN03049230000015008</t>
  </si>
  <si>
    <t>Mr. SUBHASH TIKARAM JADHAV</t>
  </si>
  <si>
    <t>TIKARAM</t>
  </si>
  <si>
    <t>XXXX XXXX 6321</t>
  </si>
  <si>
    <t>XXJPJ211XX</t>
  </si>
  <si>
    <t>3472953XXXX,IFSC:SBIN0015662</t>
  </si>
  <si>
    <t>PUPUN03049230000015007</t>
  </si>
  <si>
    <t>Mr. MARUTI FALGUN GAJARE</t>
  </si>
  <si>
    <t>FALGUN GAJARE</t>
  </si>
  <si>
    <t>XXXX XXXX 7957</t>
  </si>
  <si>
    <t>XXXPG293XX</t>
  </si>
  <si>
    <t>PUPUN03049230000015006</t>
  </si>
  <si>
    <t>Mr. YASHWANT</t>
  </si>
  <si>
    <t>LAIBACHAN</t>
  </si>
  <si>
    <t>XXXX XXXX 1822</t>
  </si>
  <si>
    <t>PUPUN03049230000014999</t>
  </si>
  <si>
    <t>Mr. NITIN SADHU GAIKWAD</t>
  </si>
  <si>
    <t>SADHU GAIKWAD</t>
  </si>
  <si>
    <t>XXXX XXXX 9051</t>
  </si>
  <si>
    <t>11003754XXXX,IFSC:CNRB0015432</t>
  </si>
  <si>
    <t>PUPUN03049230000015003</t>
  </si>
  <si>
    <t>Mr. AKSHAY SURYKANT SHINDE</t>
  </si>
  <si>
    <t>SURYAKANT SHINDE</t>
  </si>
  <si>
    <t>XXXX XXXX 9940</t>
  </si>
  <si>
    <t>PUPUN03049230000015036</t>
  </si>
  <si>
    <t>Mr. SWAPNIL SUBHASH ROKADE</t>
  </si>
  <si>
    <t>SWAPNILROKADE1992@GMAIL.COM</t>
  </si>
  <si>
    <t>XXXX XXXX 8724</t>
  </si>
  <si>
    <t>XXSPR237XX</t>
  </si>
  <si>
    <t>06361011001XXXX,IFSC:BKID0000636</t>
  </si>
  <si>
    <t>PUPUN03049230000015027</t>
  </si>
  <si>
    <t>Mr. INDRA JIT BISWAS</t>
  </si>
  <si>
    <t>MANINDRA BISWAS</t>
  </si>
  <si>
    <t>XXXX XXXX 9642</t>
  </si>
  <si>
    <t>PUPUN03049230000015037</t>
  </si>
  <si>
    <t>Mr. SURAJ SUBHASH ROKADE</t>
  </si>
  <si>
    <t>rokde1995@gmail.com</t>
  </si>
  <si>
    <t>XXXX XXXX 9569</t>
  </si>
  <si>
    <t>XXOPR718XX</t>
  </si>
  <si>
    <t>5010028861XXXX,IFSC:HDFC0001786</t>
  </si>
  <si>
    <t>PUPUN03049230000014987</t>
  </si>
  <si>
    <t>Mr. RATNADIP RAMRAJY KAMBLE</t>
  </si>
  <si>
    <t>RAMRAJY KAMBLE</t>
  </si>
  <si>
    <t>XXXX XXXX 3593</t>
  </si>
  <si>
    <t>XXXX XXXX 4534</t>
  </si>
  <si>
    <t>PUPUN03049230000014995</t>
  </si>
  <si>
    <t>Mr. KIRAN DNYANESHWAR PATIL</t>
  </si>
  <si>
    <t>DNYANESHWAR</t>
  </si>
  <si>
    <t>XXMPP794XX</t>
  </si>
  <si>
    <t>06420310001XXXX,IFSC:SRCB0000064</t>
  </si>
  <si>
    <t>PUPUN03049230000014994</t>
  </si>
  <si>
    <t>Mr. ABHISHEK RAGHUNATH AVAGHADE</t>
  </si>
  <si>
    <t>RAGHUNATH AVAGHADE</t>
  </si>
  <si>
    <t>XXXX XXXX 2122</t>
  </si>
  <si>
    <t>XXOPA461XX</t>
  </si>
  <si>
    <t>4031651XXXX,IFSC:SBIN0007161</t>
  </si>
  <si>
    <t>PUPUN03049230000014998</t>
  </si>
  <si>
    <t>Mr. SUDIPTA PAL</t>
  </si>
  <si>
    <t>PALASH PAL</t>
  </si>
  <si>
    <t>XXXX XXXX 4158</t>
  </si>
  <si>
    <t>XXHPP497XX</t>
  </si>
  <si>
    <t>3790547XXXX,IFSC:SBIN0004774</t>
  </si>
  <si>
    <t>PUPUN03049230000014997</t>
  </si>
  <si>
    <t>Mr. ASHPHAK ALAM</t>
  </si>
  <si>
    <t>MD ALAM</t>
  </si>
  <si>
    <t>XXXX XXXX 9982</t>
  </si>
  <si>
    <t>XXAPA812XX</t>
  </si>
  <si>
    <t>217430XXXX,IFSC:CBIN0282571</t>
  </si>
  <si>
    <t>PUPUN03049230000014985</t>
  </si>
  <si>
    <t>Mr. KESHAV TANAJI WADDARE</t>
  </si>
  <si>
    <t>TANAJI WADDARE</t>
  </si>
  <si>
    <t>XXXX XXXX 6662</t>
  </si>
  <si>
    <t>PUPUN03049230000014986</t>
  </si>
  <si>
    <t>Mr. GAURAV DILIP PAWAR</t>
  </si>
  <si>
    <t>DILIP PAWAR</t>
  </si>
  <si>
    <t>XXXX XXXX 0080</t>
  </si>
  <si>
    <t>PUPUN03049230000014981</t>
  </si>
  <si>
    <t>Mr. SUMANTHKUMAR CHINARAJ</t>
  </si>
  <si>
    <t>CHINNARAJ</t>
  </si>
  <si>
    <t>XXXX XXXX 6257</t>
  </si>
  <si>
    <t>01560157XXXX,IFSC:ICIC0000156</t>
  </si>
  <si>
    <t>PUPUN03049230000014983</t>
  </si>
  <si>
    <t>Mr. DINESH  KUMAR</t>
  </si>
  <si>
    <t>RAM KAILESH</t>
  </si>
  <si>
    <t>XXXX XXXX 2857</t>
  </si>
  <si>
    <t>PUPUN03049230000014982</t>
  </si>
  <si>
    <t>Mr. DHARMENDRA  PAL</t>
  </si>
  <si>
    <t>AKHILESH PAL</t>
  </si>
  <si>
    <t>XXXX XXXX 7070</t>
  </si>
  <si>
    <t>PUPUN03049230000014984</t>
  </si>
  <si>
    <t>Mr. SULEMAN HASIM SHAIKH</t>
  </si>
  <si>
    <t>HUSAIN SHAIKH</t>
  </si>
  <si>
    <t>XXXX XXXX 0916</t>
  </si>
  <si>
    <t>30900887XXXX,IFSC:RATN0000052</t>
  </si>
  <si>
    <t>PUPUN03049230000014980</t>
  </si>
  <si>
    <t>Mr. SANTOSH KUMAR SONI</t>
  </si>
  <si>
    <t>SH BIRENDRA KUMAR SONI</t>
  </si>
  <si>
    <t>XXXX XXXX 5609</t>
  </si>
  <si>
    <t>2014624XXXX,IFSC:FINO0001001</t>
  </si>
  <si>
    <t>PUPUN03049230000015004</t>
  </si>
  <si>
    <t>Mr. SANGAM LAL</t>
  </si>
  <si>
    <t>RAJ PATI</t>
  </si>
  <si>
    <t>XXXX XXXX 7757</t>
  </si>
  <si>
    <t>25060150XXXX,IFSC:ICIC0002506</t>
  </si>
  <si>
    <t>PUPUN03049230000014973</t>
  </si>
  <si>
    <t>Mr. PRAMOD RAMESH GHADGE</t>
  </si>
  <si>
    <t>RAMESH GHADGE</t>
  </si>
  <si>
    <t>XXXX XXXX 6693</t>
  </si>
  <si>
    <t>PUPUN03049230000014956</t>
  </si>
  <si>
    <t>Mr. SHIVKUMAR</t>
  </si>
  <si>
    <t>SABHJIT</t>
  </si>
  <si>
    <t>caterman.epfo@gmail.com</t>
  </si>
  <si>
    <t>XXXX XXXX 5857</t>
  </si>
  <si>
    <t>XXRPS315XX</t>
  </si>
  <si>
    <t>138310400004XXXX,IFSC:IBKL0001383</t>
  </si>
  <si>
    <t>PUPUN03049230000014957</t>
  </si>
  <si>
    <t>Mr. VIKASH</t>
  </si>
  <si>
    <t>XXXX XXXX 5807</t>
  </si>
  <si>
    <t>XXAPV683XX</t>
  </si>
  <si>
    <t>2033077XXXX,IFSC:FINO0009002</t>
  </si>
  <si>
    <t>PUPUN03049230000014971</t>
  </si>
  <si>
    <t>Mr. AKASH SHIVAJI KAMBALE</t>
  </si>
  <si>
    <t>SHIVAJI KAMALE</t>
  </si>
  <si>
    <t>XXXX XXXX 9786</t>
  </si>
  <si>
    <t>XXMPK836XX</t>
  </si>
  <si>
    <t>PUPUN03049230000014959</t>
  </si>
  <si>
    <t>SHRI CHETU</t>
  </si>
  <si>
    <t>XXXX XXXX 2745</t>
  </si>
  <si>
    <t>5031998XXXX,IFSC:ALLA0210447</t>
  </si>
  <si>
    <t>PUPUN03049230000014976</t>
  </si>
  <si>
    <t>Mr. HASANUR UDDIN</t>
  </si>
  <si>
    <t>KAZAL GHARAMI</t>
  </si>
  <si>
    <t>hasanuruddin25@gmail.com</t>
  </si>
  <si>
    <t>XXXX XXXX 5969</t>
  </si>
  <si>
    <t>XXMPU649XX</t>
  </si>
  <si>
    <t>3520514XXXX,IFSC:SBIN0008860</t>
  </si>
  <si>
    <t>PUPUN03049230000014958</t>
  </si>
  <si>
    <t>Mr. ANKU SING</t>
  </si>
  <si>
    <t>CHETU SING</t>
  </si>
  <si>
    <t>PUPUN03049230000014965</t>
  </si>
  <si>
    <t>Mr. RAHUL RAGHUNATH CHAVAN</t>
  </si>
  <si>
    <t>RAGHUNATH</t>
  </si>
  <si>
    <t>XXXX XXXX 7301</t>
  </si>
  <si>
    <t>XXEPC747XX</t>
  </si>
  <si>
    <t>6019255XXXX,IFSC:MAHB0000256</t>
  </si>
  <si>
    <t>PUPUN03049230000014964</t>
  </si>
  <si>
    <t>Mr. MAHANAND RAJBHAR</t>
  </si>
  <si>
    <t>SHIVAMURAT RAJBHAR</t>
  </si>
  <si>
    <t>XXXX XXXX 8190</t>
  </si>
  <si>
    <t>XXHPR097XX</t>
  </si>
  <si>
    <t>72920201001XXXX,IFSC:UBIN0572926</t>
  </si>
  <si>
    <t>PUPUN03049230000014966</t>
  </si>
  <si>
    <t>Mr. SHANKAR LAHU BASWAR</t>
  </si>
  <si>
    <t>LAHU BASWAR</t>
  </si>
  <si>
    <t>shankar.baswar@gmail.com</t>
  </si>
  <si>
    <t>XXXX XXXX 7250</t>
  </si>
  <si>
    <t>XXGPB247XX</t>
  </si>
  <si>
    <t>PUPUN03049230000014949</t>
  </si>
  <si>
    <t>RAMAVEDHESH MANJHI</t>
  </si>
  <si>
    <t>XXXX XXXX 9734</t>
  </si>
  <si>
    <t>PUPUN03049230000014948</t>
  </si>
  <si>
    <t>Mr. EKNATH JIBHAU MALI</t>
  </si>
  <si>
    <t>JIBHAU</t>
  </si>
  <si>
    <t>XXXX XXXX 6149</t>
  </si>
  <si>
    <t>XXIPM531XX</t>
  </si>
  <si>
    <t>5010033933XXXX,IFSC:HDFC0009201</t>
  </si>
  <si>
    <t>PUPUN03049230000014951</t>
  </si>
  <si>
    <t>Mr. PREM KUMAR SHARMA</t>
  </si>
  <si>
    <t>HARIVANSH SHARMA</t>
  </si>
  <si>
    <t>PUPUN03049230000014950</t>
  </si>
  <si>
    <t>Mr. SHIVRAJ KUMAR PATEL</t>
  </si>
  <si>
    <t>SUNIL PATEL</t>
  </si>
  <si>
    <t>XXXX XXXX 6107</t>
  </si>
  <si>
    <t>PUPUN03049230000014945</t>
  </si>
  <si>
    <t>Mr. BIRENDRA YADAV</t>
  </si>
  <si>
    <t>NANDAJI YADAV</t>
  </si>
  <si>
    <t>PUPUN03049230000014947</t>
  </si>
  <si>
    <t>Mr. SHYAMLAL YADAV</t>
  </si>
  <si>
    <t>KEWALA PRASAD YADAV</t>
  </si>
  <si>
    <t>ashutoshraormk@gmail.com</t>
  </si>
  <si>
    <t>XXXX XXXX 7058</t>
  </si>
  <si>
    <t>XXKPY795XX</t>
  </si>
  <si>
    <t>333410100XXXX,IFSC:CNRB0003334</t>
  </si>
  <si>
    <t>PUPUN03049230000014943</t>
  </si>
  <si>
    <t>MANGRU</t>
  </si>
  <si>
    <t>XXXX XXXX 5475</t>
  </si>
  <si>
    <t>992600010008XXXX,IFSC:PUNB0992600</t>
  </si>
  <si>
    <t>PUPUN03049230000014969</t>
  </si>
  <si>
    <t>Mr. MD DILSHAD MALLICK</t>
  </si>
  <si>
    <t>MD SHAMSHAD ALAM</t>
  </si>
  <si>
    <t>XXXX XXXX 2324</t>
  </si>
  <si>
    <t>PUPUN03049230000014952</t>
  </si>
  <si>
    <t>Mr. RAJU BABAN SHARMA</t>
  </si>
  <si>
    <t>XXXX XXXX 8345</t>
  </si>
  <si>
    <t>PUPUN03049230000014972</t>
  </si>
  <si>
    <t>Mr. NINGAPPA LINKAPPA ASODE</t>
  </si>
  <si>
    <t>LINKAPPA ASODE</t>
  </si>
  <si>
    <t>XXXX XXXX 9930</t>
  </si>
  <si>
    <t>PUPUN03049230000014944</t>
  </si>
  <si>
    <t>Mr. VINAY YADAV</t>
  </si>
  <si>
    <t>CHHATOO YADAV</t>
  </si>
  <si>
    <t>XXXX XXXX 1188</t>
  </si>
  <si>
    <t>XXLPY341XX</t>
  </si>
  <si>
    <t>236600010026XXXX,IFSC:PUNB0236600</t>
  </si>
  <si>
    <t>PUPUN03049230000014942</t>
  </si>
  <si>
    <t>NARAD</t>
  </si>
  <si>
    <t>XXXX XXXX 5574</t>
  </si>
  <si>
    <t>XXZPK991XX</t>
  </si>
  <si>
    <t>30440203009XXXX,IFSC:UBIN0530441</t>
  </si>
  <si>
    <t>PUPUN03049230000014940</t>
  </si>
  <si>
    <t>Mr. RAJKUMAR YADAV</t>
  </si>
  <si>
    <t>GAURI</t>
  </si>
  <si>
    <t>XXXX XXXX 0746</t>
  </si>
  <si>
    <t>PUPUN03049230000014967</t>
  </si>
  <si>
    <t>Mr. VITTHAL LALAASO LONKAR</t>
  </si>
  <si>
    <t>LALAASO LONKAR</t>
  </si>
  <si>
    <t>NANDKISHOR YADAV</t>
  </si>
  <si>
    <t>PUPUN03049230000014938</t>
  </si>
  <si>
    <t>SHRI RAM</t>
  </si>
  <si>
    <t>XXXX XXXX 6132</t>
  </si>
  <si>
    <t>PUPUN03049230000014922</t>
  </si>
  <si>
    <t>Mr. AJAY KORI</t>
  </si>
  <si>
    <t>XXXX XXXX 1308</t>
  </si>
  <si>
    <t>PUPUN03049230000014919</t>
  </si>
  <si>
    <t>Mr. BRIJESH BASOR</t>
  </si>
  <si>
    <t>RAKESH BASOR</t>
  </si>
  <si>
    <t>XXXX XXXX 3753</t>
  </si>
  <si>
    <t>PUPUN03049230000014920</t>
  </si>
  <si>
    <t>Mr. NARENDRA BEN</t>
  </si>
  <si>
    <t>HARI BEN</t>
  </si>
  <si>
    <t>XXXX XXXX 1334</t>
  </si>
  <si>
    <t>PUPUN03049230000014898</t>
  </si>
  <si>
    <t>Mr. YADAV VIKAS RAMA</t>
  </si>
  <si>
    <t>PUPUN03049230000014900</t>
  </si>
  <si>
    <t>Mr. KISHOR ASHOK NANDIRE</t>
  </si>
  <si>
    <t>kishornandire23@gmail.com</t>
  </si>
  <si>
    <t>XXXX XXXX 1838</t>
  </si>
  <si>
    <t>XXOPN889XX</t>
  </si>
  <si>
    <t>91992045XXXX,IFSC:PYTM0123456</t>
  </si>
  <si>
    <t>PUPUN03049230000014904</t>
  </si>
  <si>
    <t>Mr. KRISHNA KANT CHORSIA</t>
  </si>
  <si>
    <t>JANARDAN</t>
  </si>
  <si>
    <t>XXXX XXXX 6541</t>
  </si>
  <si>
    <t>PUPUN03049230000014906</t>
  </si>
  <si>
    <t>Mr. DHIRENDRA KUMAR UPADHYAY</t>
  </si>
  <si>
    <t>XXXX XXXX 5298</t>
  </si>
  <si>
    <t>5010075860XXXX,IFSC:HDFC0005274</t>
  </si>
  <si>
    <t>PUPUN03049230000014978</t>
  </si>
  <si>
    <t>Mr. ANIKET VINOD KAMBLE</t>
  </si>
  <si>
    <t>VINOD KAMBLE</t>
  </si>
  <si>
    <t>XXXX XXXX 0522</t>
  </si>
  <si>
    <t>PUPUN03049230000014946</t>
  </si>
  <si>
    <t>Mr. GAJENDRA  AHIRWAR</t>
  </si>
  <si>
    <t>XXHPA031XX</t>
  </si>
  <si>
    <t>888000170007XXXX,IFSC:PUNB0888000</t>
  </si>
  <si>
    <t>PUPUN03049230000014902</t>
  </si>
  <si>
    <t>Mr. SHEKHAR TIPANNA PATIL</t>
  </si>
  <si>
    <t>TIPANNA</t>
  </si>
  <si>
    <t>XXXX XXXX 0290</t>
  </si>
  <si>
    <t>PUPUN03049230000014895</t>
  </si>
  <si>
    <t>Mr. HANSH RAJ</t>
  </si>
  <si>
    <t>XXXX XXXX 7044</t>
  </si>
  <si>
    <t>PUPUN03049230000014896</t>
  </si>
  <si>
    <t>SRIRAM</t>
  </si>
  <si>
    <t>XXXX XXXX 8749</t>
  </si>
  <si>
    <t>PUPUN03049230000014928</t>
  </si>
  <si>
    <t>Mr. KHUVENDRA SINGH LODHI</t>
  </si>
  <si>
    <t>LAL SINGH LODHI</t>
  </si>
  <si>
    <t>XXXX XXXX 2803</t>
  </si>
  <si>
    <t>PUPUN03049230000014923</t>
  </si>
  <si>
    <t>Mr. SOPAN DAYANAND LODE</t>
  </si>
  <si>
    <t>sopan2022lode@gmail.com</t>
  </si>
  <si>
    <t>XXIPL661XX</t>
  </si>
  <si>
    <t>5010032928XXXX,IFSC:HDFC0003981</t>
  </si>
  <si>
    <t>PUPUN03049230000014930</t>
  </si>
  <si>
    <t>Mr. SUBAS PANDIT</t>
  </si>
  <si>
    <t>TENGUR</t>
  </si>
  <si>
    <t>XXXX XXXX 7006</t>
  </si>
  <si>
    <t>XXMPP464XX</t>
  </si>
  <si>
    <t>2036732XXXX,IFSC:SBIN0005951</t>
  </si>
  <si>
    <t>PUPUN03049230000014929</t>
  </si>
  <si>
    <t>Mr. MUKESH SAHU</t>
  </si>
  <si>
    <t>SHIVMURTI SAHU</t>
  </si>
  <si>
    <t>XXXX XXXX 7777</t>
  </si>
  <si>
    <t>PUPUN03049230000014927</t>
  </si>
  <si>
    <t>Mr. RAMCHAND NANKRAM JAWARKAR</t>
  </si>
  <si>
    <t>NANKRAM JAWARKAR</t>
  </si>
  <si>
    <t>XXXX XXXX 8055</t>
  </si>
  <si>
    <t>XXWPJ727XX</t>
  </si>
  <si>
    <t>PUPUN03049230000014926</t>
  </si>
  <si>
    <t>RAMJI PANDIT</t>
  </si>
  <si>
    <t>XXXX XXXX 5249</t>
  </si>
  <si>
    <t>30900914XXXX,IFSC:RATN0000052</t>
  </si>
  <si>
    <t>PUPUN03049230000014925</t>
  </si>
  <si>
    <t>KHEM RAJ</t>
  </si>
  <si>
    <t>PUPUN03049230000014924</t>
  </si>
  <si>
    <t>Mr. GANESH LAXMAN SUTAR</t>
  </si>
  <si>
    <t>SUTAR</t>
  </si>
  <si>
    <t>XXXX XXXX 4559</t>
  </si>
  <si>
    <t>XXZPA405XX</t>
  </si>
  <si>
    <t>8378010000XXXX,IFSC:BARB0VJBHND</t>
  </si>
  <si>
    <t>PUPUN03049230000014893</t>
  </si>
  <si>
    <t>Mr. JAVED</t>
  </si>
  <si>
    <t>ALI HUSAIN</t>
  </si>
  <si>
    <t>XXXX XXXX 2536</t>
  </si>
  <si>
    <t>XXNPJ256XX</t>
  </si>
  <si>
    <t>PUPUN03049230000014907</t>
  </si>
  <si>
    <t>Mr. SAJIVAN</t>
  </si>
  <si>
    <t>BABUNDAR</t>
  </si>
  <si>
    <t>XXXX XXXX 9945</t>
  </si>
  <si>
    <t>XXGPS797XX</t>
  </si>
  <si>
    <t>0652321123XXXX,IFSC:UCBA0000652</t>
  </si>
  <si>
    <t>PUPUN03049230000014905</t>
  </si>
  <si>
    <t>Mr. GANGADHAR</t>
  </si>
  <si>
    <t>PRADEEP KUMAR</t>
  </si>
  <si>
    <t>PUPUN03049230000014903</t>
  </si>
  <si>
    <t>Mr. HAIDAR ALI</t>
  </si>
  <si>
    <t>UMAR ALI</t>
  </si>
  <si>
    <t>XXXX XXXX 5516</t>
  </si>
  <si>
    <t>XXLPA504XX</t>
  </si>
  <si>
    <t>70460201001XXXX,IFSC:UBIN0570460</t>
  </si>
  <si>
    <t>PUPUN03049230000014915</t>
  </si>
  <si>
    <t>Mr. SANTOSH ATHYA</t>
  </si>
  <si>
    <t>NANDU RAM</t>
  </si>
  <si>
    <t>XXXX XXXX 4506</t>
  </si>
  <si>
    <t>PUPUN03049230000014889</t>
  </si>
  <si>
    <t>Mr. AKSHAY SURESH TRIBHUVAN</t>
  </si>
  <si>
    <t>SURESH TRIBHUVAN</t>
  </si>
  <si>
    <t>XXXX XXXX 0090</t>
  </si>
  <si>
    <t>PUPUN03049230000014887</t>
  </si>
  <si>
    <t>Mr. GANESH VITTHALRAO KALE</t>
  </si>
  <si>
    <t>VITTHALRAO KALE</t>
  </si>
  <si>
    <t>PUPUN03049230000014886</t>
  </si>
  <si>
    <t>Mr. SHUBHAM UTTAM WANKHADE</t>
  </si>
  <si>
    <t>UTTAM WANKHADE</t>
  </si>
  <si>
    <t>shuhamwankhede2003@gmail.com</t>
  </si>
  <si>
    <t>XXZPW934XX</t>
  </si>
  <si>
    <t>2503376XXXX,IFSC:MAHB0001036</t>
  </si>
  <si>
    <t>PUPUN03049230000014880</t>
  </si>
  <si>
    <t>Mr. SHANKAR DILIP WANKHADE</t>
  </si>
  <si>
    <t>XXXX XXXX 9910</t>
  </si>
  <si>
    <t>XXDPW143XX</t>
  </si>
  <si>
    <t>6038474XXXX,IFSC:MAHB0001973</t>
  </si>
  <si>
    <t>PUPUN03049230000014890</t>
  </si>
  <si>
    <t>Mr. UPENDRA YADAV</t>
  </si>
  <si>
    <t>DEVENDRA YADAV</t>
  </si>
  <si>
    <t>XXXX XXXX 2335</t>
  </si>
  <si>
    <t>PUPUN03049230000014894</t>
  </si>
  <si>
    <t>Mr. AKSHAY SOPAN GHARE</t>
  </si>
  <si>
    <t>Ghareakshay534@gmail.com</t>
  </si>
  <si>
    <t>XXXX XXXX 0229</t>
  </si>
  <si>
    <t>XXVPG885XX</t>
  </si>
  <si>
    <t>32220201002XXXX,IFSC:UBIN0532223</t>
  </si>
  <si>
    <t>PUPUN03049230000014892</t>
  </si>
  <si>
    <t>Mr. AWADH NARAYAN</t>
  </si>
  <si>
    <t>KALLU RAM</t>
  </si>
  <si>
    <t>XXXX XXXX 0496</t>
  </si>
  <si>
    <t>XXLPN892XX</t>
  </si>
  <si>
    <t>1307810003XXXX,IFSC:BARB0BAROTX</t>
  </si>
  <si>
    <t>PUPUN03049230000014891</t>
  </si>
  <si>
    <t>Mr. SUBHENDU KUMAR</t>
  </si>
  <si>
    <t>SUMAN KUMAR</t>
  </si>
  <si>
    <t>subendusingh6@gmail.com</t>
  </si>
  <si>
    <t>XXXX XXXX 2587</t>
  </si>
  <si>
    <t>XXMPK864XX</t>
  </si>
  <si>
    <t>91901000347XXXX,IFSC:UTIB0000103</t>
  </si>
  <si>
    <t>PUPUN03049230000014921</t>
  </si>
  <si>
    <t>Mr. MUNNA KUMAR</t>
  </si>
  <si>
    <t>KISHOR</t>
  </si>
  <si>
    <t>XXVPK347XX</t>
  </si>
  <si>
    <t>3238747XXXX,IFSC:SBIN0007808</t>
  </si>
  <si>
    <t>PUPUN03049230000014885</t>
  </si>
  <si>
    <t>Mr. AMRESH KUMAR PAL</t>
  </si>
  <si>
    <t>SUBHASH PAL</t>
  </si>
  <si>
    <t>XXXX XXXX 3248</t>
  </si>
  <si>
    <t>PUPUN03049230000014873</t>
  </si>
  <si>
    <t>Mr. DHIRAJ KUMAR YADAV</t>
  </si>
  <si>
    <t>SHESHNATH YADAV</t>
  </si>
  <si>
    <t>XXXX XXXX 7254</t>
  </si>
  <si>
    <t>XXEPY685XX</t>
  </si>
  <si>
    <t>PUPUN03049230000014879</t>
  </si>
  <si>
    <t>Mr. ISTIYAK AHMAD</t>
  </si>
  <si>
    <t>NIYAJ AHMAD</t>
  </si>
  <si>
    <t>XXXX XXXX 9033</t>
  </si>
  <si>
    <t>PUPUN03049230000014868</t>
  </si>
  <si>
    <t>Mr. ANTESHWAR BHAURAO JOHARE</t>
  </si>
  <si>
    <t>BHAURAO JOHARE</t>
  </si>
  <si>
    <t>PUPUN03049230000014883</t>
  </si>
  <si>
    <t>Mr. MACHINDRA DADA SHINDE</t>
  </si>
  <si>
    <t>DADA SHINDE</t>
  </si>
  <si>
    <t>XXXX XXXX 1277</t>
  </si>
  <si>
    <t>PUPUN03049230000014884</t>
  </si>
  <si>
    <t>Mr. SATENDRA YADAV</t>
  </si>
  <si>
    <t>RAMSUMER</t>
  </si>
  <si>
    <t>XXXX XXXX 1877</t>
  </si>
  <si>
    <t>XXJPY649XX</t>
  </si>
  <si>
    <t>5221004124XXXX,IFSC:BDBL0001756</t>
  </si>
  <si>
    <t>PUPUN03049230000014881</t>
  </si>
  <si>
    <t>Mr. SHARAD HAUSRAO GORE</t>
  </si>
  <si>
    <t>HAUSRAO GORE</t>
  </si>
  <si>
    <t>PUPUN03049230000014870</t>
  </si>
  <si>
    <t>Mr. RAMSAMUJH</t>
  </si>
  <si>
    <t>RAJDEV</t>
  </si>
  <si>
    <t>XXXX XXXX 0188</t>
  </si>
  <si>
    <t>PUPUN03049230000014871</t>
  </si>
  <si>
    <t>Mr. MANNI</t>
  </si>
  <si>
    <t>DAGAR</t>
  </si>
  <si>
    <t>XXXX XXXX 9170</t>
  </si>
  <si>
    <t>PUPUN03049230000014876</t>
  </si>
  <si>
    <t>Mr. MD AFTAB</t>
  </si>
  <si>
    <t>MD MAKBUL</t>
  </si>
  <si>
    <t>PUPUN03049230000014875</t>
  </si>
  <si>
    <t>Mr. LAXMAN PRASAD</t>
  </si>
  <si>
    <t>CHANDRMANI PRASAD</t>
  </si>
  <si>
    <t>XXXX XXXX 4436</t>
  </si>
  <si>
    <t>PUPUN03049230000014874</t>
  </si>
  <si>
    <t>Mr. ANKAJ KUMAR</t>
  </si>
  <si>
    <t>RAMDULARE</t>
  </si>
  <si>
    <t>XXXX XXXX 1764</t>
  </si>
  <si>
    <t>XXFPK001XX</t>
  </si>
  <si>
    <t>3337086XXXX,IFSC:SBIN0012301</t>
  </si>
  <si>
    <t>PUPUN03049230000014872</t>
  </si>
  <si>
    <t>Mr. RAJ VISHWAKARMA</t>
  </si>
  <si>
    <t>UMANATH</t>
  </si>
  <si>
    <t>XXXX XXXX 6987</t>
  </si>
  <si>
    <t>PUPUN03049230000014867</t>
  </si>
  <si>
    <t>Mr. GAJANAN LAXMAN SURYWANSHI</t>
  </si>
  <si>
    <t>XXXX XXXX 4547</t>
  </si>
  <si>
    <t>XXJPS141XX</t>
  </si>
  <si>
    <t>052210400025XXXX,IFSC:IBKL0000522</t>
  </si>
  <si>
    <t>PUPUN03049230000014910</t>
  </si>
  <si>
    <t>Mr. MANISH HARICHANDRA KATE</t>
  </si>
  <si>
    <t>HARICHANDRA KATE</t>
  </si>
  <si>
    <t>XXXX XXXX 7097</t>
  </si>
  <si>
    <t>PUPUN03049230000014862</t>
  </si>
  <si>
    <t>Mr. RUPU  THAKUR</t>
  </si>
  <si>
    <t>SUBHASH THAKUR</t>
  </si>
  <si>
    <t>XXXX XXXX 9277</t>
  </si>
  <si>
    <t>209810400003XXXX,IFSC:IBKL0002098</t>
  </si>
  <si>
    <t>PUPUN03049230000014863</t>
  </si>
  <si>
    <t>XXXX XXXX 5808</t>
  </si>
  <si>
    <t>XXEPK331XX</t>
  </si>
  <si>
    <t>PUPUN03049230000014882</t>
  </si>
  <si>
    <t>Mr. PRADUMAN CHAURASIYA</t>
  </si>
  <si>
    <t>CHHEDI PRASAD</t>
  </si>
  <si>
    <t>XXXX XXXX 3240</t>
  </si>
  <si>
    <t>XXJPC404XX</t>
  </si>
  <si>
    <t>PUPUN03049230000014866</t>
  </si>
  <si>
    <t>JAGNNATH TENGALE</t>
  </si>
  <si>
    <t>XXZPT974XX</t>
  </si>
  <si>
    <t>4031555XXXX,IFSC:SBIN0000304</t>
  </si>
  <si>
    <t>PUPUN03049230000014860</t>
  </si>
  <si>
    <t>Mr. SEETARAM YADAV</t>
  </si>
  <si>
    <t>MUNNA YADAV</t>
  </si>
  <si>
    <t>PUPUN03049230000014859</t>
  </si>
  <si>
    <t>Mr. VIPIN BARMAN</t>
  </si>
  <si>
    <t>CHENU</t>
  </si>
  <si>
    <t>XXXX XXXX 7438</t>
  </si>
  <si>
    <t>PUPUN03049230000014858</t>
  </si>
  <si>
    <t>Mr. ANIL KUMAR VARMA</t>
  </si>
  <si>
    <t>FOOL CHAND</t>
  </si>
  <si>
    <t>XXXX XXXX 9603</t>
  </si>
  <si>
    <t>XXDPV514XX</t>
  </si>
  <si>
    <t>64750201000XXXX,IFSC:UBIN0564753</t>
  </si>
  <si>
    <t>PUPUN03049230000014935</t>
  </si>
  <si>
    <t>Mr. PRADEEP MISHRA</t>
  </si>
  <si>
    <t>9998010424XXXX,IFSC:FDRL0001786</t>
  </si>
  <si>
    <t>PUPUN03049230000014953</t>
  </si>
  <si>
    <t>Mr. MALSIDDHA KOLI</t>
  </si>
  <si>
    <t>mkoli9896@gmail.com</t>
  </si>
  <si>
    <t>XXXX XXXX 5684</t>
  </si>
  <si>
    <t>XXYPK995XX</t>
  </si>
  <si>
    <t>32200201032XXXX,IFSC:UBIN0532207</t>
  </si>
  <si>
    <t>PUPUN03049230000014851</t>
  </si>
  <si>
    <t>Mr. SATDEV CHAUHAN</t>
  </si>
  <si>
    <t>BALAJI CHAUHAN</t>
  </si>
  <si>
    <t>XXXX XXXX 9860</t>
  </si>
  <si>
    <t>PUPUN03049230000014848</t>
  </si>
  <si>
    <t>Mr. RAHUL SAHU</t>
  </si>
  <si>
    <t>GOPAL SAAHU</t>
  </si>
  <si>
    <t>XXXX XXXX 8765</t>
  </si>
  <si>
    <t>PUPUN03049230000014846</t>
  </si>
  <si>
    <t>Mr. RAJENDRA APPASHA MHETRE</t>
  </si>
  <si>
    <t>XXXX XXXX 4108</t>
  </si>
  <si>
    <t>Mr. LAKHAN</t>
  </si>
  <si>
    <t>PUPUN03049230000014845</t>
  </si>
  <si>
    <t>Mr. GOVIND PATEL</t>
  </si>
  <si>
    <t>HARLAL PATEL</t>
  </si>
  <si>
    <t>govindpatel6734@gmail.com</t>
  </si>
  <si>
    <t>XXOPP300XX</t>
  </si>
  <si>
    <t>92101001472XXXX,IFSC:UTIB0004355</t>
  </si>
  <si>
    <t>PUPUN03049230000014877</t>
  </si>
  <si>
    <t>Mr. RAHUL DATTATRAYA MAHANDULE</t>
  </si>
  <si>
    <t>DATTATRAYA</t>
  </si>
  <si>
    <t>mahandulerahul112@gmail.com</t>
  </si>
  <si>
    <t>XXXX XXXX 6882</t>
  </si>
  <si>
    <t>XXIPM868XX</t>
  </si>
  <si>
    <t>91901006677XXXX,IFSC:UTIB0001168</t>
  </si>
  <si>
    <t>PUPUN03049230000014843</t>
  </si>
  <si>
    <t>Mr. SUNIL LAYEK</t>
  </si>
  <si>
    <t>JAHAR LAYEK</t>
  </si>
  <si>
    <t>XXXX XXXX 0026</t>
  </si>
  <si>
    <t>3557589XXXX,IFSC:SBIN0009322</t>
  </si>
  <si>
    <t>PUPUN03049230000014841</t>
  </si>
  <si>
    <t>Mr. CHANCHAL PAL</t>
  </si>
  <si>
    <t>SWAPAN PAL</t>
  </si>
  <si>
    <t>PUPUN03049230000014840</t>
  </si>
  <si>
    <t>Mr. SUDHIR KUMAR PATHAK</t>
  </si>
  <si>
    <t>LATE RAMA PATI PATHAK</t>
  </si>
  <si>
    <t>XXXX XXXX 8603</t>
  </si>
  <si>
    <t>XXVPP881XX</t>
  </si>
  <si>
    <t>3295615XXXX,IFSC:SBIN0000045</t>
  </si>
  <si>
    <t>PUPUN03049230000014839</t>
  </si>
  <si>
    <t>Mr. RISHI KUMAR</t>
  </si>
  <si>
    <t>MAHENDRA KUMAR</t>
  </si>
  <si>
    <t>XXXX XXXX 3303</t>
  </si>
  <si>
    <t>PUPUN03049230000014878</t>
  </si>
  <si>
    <t>Mr. GANESH DHANRAJ DHAWALE</t>
  </si>
  <si>
    <t>XXXX XXXX 3095</t>
  </si>
  <si>
    <t>XXAPD126XX</t>
  </si>
  <si>
    <t>18750150XXXX,IFSC:ICIC0001875</t>
  </si>
  <si>
    <t>PUPUN03049230000014852</t>
  </si>
  <si>
    <t>Mr. CHANDAN KUMAR SONI</t>
  </si>
  <si>
    <t>UMESH SONI</t>
  </si>
  <si>
    <t>XXXX XXXX 7203</t>
  </si>
  <si>
    <t>PUPUN03049230000014835</t>
  </si>
  <si>
    <t>Mr. NAGESH ANIL IRATKAR</t>
  </si>
  <si>
    <t>ANIL IRATKAR</t>
  </si>
  <si>
    <t>nageshiratkar111999@gmail.com</t>
  </si>
  <si>
    <t>XXXX XXXX 1589</t>
  </si>
  <si>
    <t>XXCPI461XX</t>
  </si>
  <si>
    <t>2001070XXXX,IFSC:FINO0000001</t>
  </si>
  <si>
    <t>PUPUN03049230000014832</t>
  </si>
  <si>
    <t>Mr. RAHUL GANESH IRATKAR</t>
  </si>
  <si>
    <t>GANESH IRATKAR</t>
  </si>
  <si>
    <t>XXXX XXXX 2870</t>
  </si>
  <si>
    <t>PUPUN03049230000014823</t>
  </si>
  <si>
    <t>Mr. DASUD NIKESH SHAM</t>
  </si>
  <si>
    <t>nikeshdasud@gmail.com</t>
  </si>
  <si>
    <t>XXXX XXXX 6972</t>
  </si>
  <si>
    <t>XXSPD460XX</t>
  </si>
  <si>
    <t>0988810001XXXX,IFSC:BARB0AMBBHI</t>
  </si>
  <si>
    <t>PUPUN03049230000014824</t>
  </si>
  <si>
    <t>Mr. NITIN PRAKASH CHOPADE</t>
  </si>
  <si>
    <t>XXXX XXXX 8354</t>
  </si>
  <si>
    <t>XXSPC642XX</t>
  </si>
  <si>
    <t>5010045549XXXX,IFSC:HDFC0000437</t>
  </si>
  <si>
    <t>PUPUN03049230000014855</t>
  </si>
  <si>
    <t>BABURAO BANSODE</t>
  </si>
  <si>
    <t>PUPUN03049230000014856</t>
  </si>
  <si>
    <t>Mr. KRUSHANA DEVRAO GAJGE</t>
  </si>
  <si>
    <t>DEVRAO</t>
  </si>
  <si>
    <t>XXXX XXXX 2398</t>
  </si>
  <si>
    <t>PUPUN03049230000014827</t>
  </si>
  <si>
    <t>Mr. PANKAJ CHAUHAN</t>
  </si>
  <si>
    <t>XXXX XXXX 0385</t>
  </si>
  <si>
    <t>XXRPC227XX</t>
  </si>
  <si>
    <t>2014036XXXX,IFSC:FINO0001157</t>
  </si>
  <si>
    <t>PUPUN03049230000014828</t>
  </si>
  <si>
    <t>Mr. PRITESH KUMAR</t>
  </si>
  <si>
    <t>SHRI KANT</t>
  </si>
  <si>
    <t>XXXX XXXX 7709</t>
  </si>
  <si>
    <t>PUPUN03049230000014829</t>
  </si>
  <si>
    <t>Mr. KAILASH</t>
  </si>
  <si>
    <t>XXXX XXXX 9949</t>
  </si>
  <si>
    <t>XXXX XXXX 3629</t>
  </si>
  <si>
    <t>PUPUN03049230000014806</t>
  </si>
  <si>
    <t>Mr. VINOD KUMAR CHAUHAN</t>
  </si>
  <si>
    <t>RAMCHANDRA CHAUHAN</t>
  </si>
  <si>
    <t>XXXX XXXX 8039</t>
  </si>
  <si>
    <t>PUPUN03049230000014807</t>
  </si>
  <si>
    <t>SURYA</t>
  </si>
  <si>
    <t>XXXX XXXX 6948</t>
  </si>
  <si>
    <t>PUPUN03049230000014804</t>
  </si>
  <si>
    <t>Mr. KARAN CHAUHAN</t>
  </si>
  <si>
    <t>RAM IKBAL</t>
  </si>
  <si>
    <t>XXXX XXXX 6789</t>
  </si>
  <si>
    <t>76470212003XXXX,IFSC:UBIN0576476</t>
  </si>
  <si>
    <t>PUPUN03049230000014820</t>
  </si>
  <si>
    <t>Mr. AVINASH MAHADU SHEKE</t>
  </si>
  <si>
    <t>MAHADU</t>
  </si>
  <si>
    <t>XXXX XXXX 9392</t>
  </si>
  <si>
    <t>PUPUN03049230000014821</t>
  </si>
  <si>
    <t>Mr. PRATIK AVDUTH PAWAR</t>
  </si>
  <si>
    <t>AVDUTH</t>
  </si>
  <si>
    <t>pratikpawar77223@gmail.com</t>
  </si>
  <si>
    <t>XXXX XXXX 7789</t>
  </si>
  <si>
    <t>XXNPP480XX</t>
  </si>
  <si>
    <t>6034453XXXX,IFSC:MAHB0000793</t>
  </si>
  <si>
    <t>PUPUN03049230000014816</t>
  </si>
  <si>
    <t>RAJMOHAN NONIA</t>
  </si>
  <si>
    <t>SHK@1INDIAFAMILYMART.COM</t>
  </si>
  <si>
    <t>XXXX XXXX 1248</t>
  </si>
  <si>
    <t>XXAPK873XX</t>
  </si>
  <si>
    <t>71000201000XXXX,IFSC:UBIN0571008</t>
  </si>
  <si>
    <t>PUPUN03049230000014815</t>
  </si>
  <si>
    <t>Mr. DILIP PRALHAD KADALE</t>
  </si>
  <si>
    <t>PRALHAD</t>
  </si>
  <si>
    <t>XXXX XXXX 3819</t>
  </si>
  <si>
    <t>PUPUN03049230000014810</t>
  </si>
  <si>
    <t>Mr. GHATE PRAVIN GAHININATH</t>
  </si>
  <si>
    <t>GAHININATH GHATE</t>
  </si>
  <si>
    <t>XXXX XXXX 1604</t>
  </si>
  <si>
    <t>PUPUN03049230000014808</t>
  </si>
  <si>
    <t>BABUCHAND</t>
  </si>
  <si>
    <t>XXXX XXXX 5762</t>
  </si>
  <si>
    <t>PUPUN03049230000014801</t>
  </si>
  <si>
    <t>Mr. JAY KARAN</t>
  </si>
  <si>
    <t>BISHARFI LAL</t>
  </si>
  <si>
    <t>XXXX XXXX 4923</t>
  </si>
  <si>
    <t>2012582XXXX,IFSC:FINO0009002</t>
  </si>
  <si>
    <t>PUPUN03049230000014800</t>
  </si>
  <si>
    <t>Mr. SUJIT KUMAR</t>
  </si>
  <si>
    <t>YOGENDRA PAL</t>
  </si>
  <si>
    <t>PUPUN03049230000014802</t>
  </si>
  <si>
    <t>Mr. JAHAR</t>
  </si>
  <si>
    <t>JUGGE</t>
  </si>
  <si>
    <t>emp8437@abc.in</t>
  </si>
  <si>
    <t>XXXX XXXX 2056</t>
  </si>
  <si>
    <t>2002093XXXX,IFSC:FINO0001146</t>
  </si>
  <si>
    <t>PUPUN03049230000014790</t>
  </si>
  <si>
    <t>Mr. DASHRATH BHARATSING RAJPUT</t>
  </si>
  <si>
    <t>BHARATSING</t>
  </si>
  <si>
    <t>XXXX XXXX 1365</t>
  </si>
  <si>
    <t>XXUPR648XX</t>
  </si>
  <si>
    <t>PUPUN03049230000014796</t>
  </si>
  <si>
    <t>XXXX XXXX 9521</t>
  </si>
  <si>
    <t>XXBPG489XX</t>
  </si>
  <si>
    <t>PUPUN03049230000014798</t>
  </si>
  <si>
    <t>Mr. PRINCE KUMAR PRASAD</t>
  </si>
  <si>
    <t>PUPUN03049230000014803</t>
  </si>
  <si>
    <t>ANANT CHAUDHARI</t>
  </si>
  <si>
    <t>PUPUN03049230000014831</t>
  </si>
  <si>
    <t>Mr. SRIKANTA SUDHIR PAL</t>
  </si>
  <si>
    <t>SUDHIR</t>
  </si>
  <si>
    <t>RAMDHANI</t>
  </si>
  <si>
    <t>XXXX XXXX 1894</t>
  </si>
  <si>
    <t>PUPUN03049230000014785</t>
  </si>
  <si>
    <t>Mr. ABHIJIT ARJUN SARKATE</t>
  </si>
  <si>
    <t>XXXX XXXX 9863</t>
  </si>
  <si>
    <t>XXLPS893XX</t>
  </si>
  <si>
    <t>374631XXXX,IFSC:KKBK0000728</t>
  </si>
  <si>
    <t>PUPUN03049230000014779</t>
  </si>
  <si>
    <t>Mr. RAVI</t>
  </si>
  <si>
    <t>PANDITHA</t>
  </si>
  <si>
    <t>XXXX XXXX 7440</t>
  </si>
  <si>
    <t>PUPUN03049230000014797</t>
  </si>
  <si>
    <t>Mr. RAM AUTAR</t>
  </si>
  <si>
    <t>PRITAM</t>
  </si>
  <si>
    <t>XXIPR199XX</t>
  </si>
  <si>
    <t>92201005564XXXX,IFSC:UTIB0000030</t>
  </si>
  <si>
    <t>PUPUN03049230000014781</t>
  </si>
  <si>
    <t>Mr. AKASH VILAS KAMBALE</t>
  </si>
  <si>
    <t>VILAS KAMBLE</t>
  </si>
  <si>
    <t>PUPUN03049230000014834</t>
  </si>
  <si>
    <t>Mr. ROSHAN AHIRWAR</t>
  </si>
  <si>
    <t>HAMMIR AHIRWAL</t>
  </si>
  <si>
    <t>XXXX XXXX 0948</t>
  </si>
  <si>
    <t>PUPUN03049230000014836</t>
  </si>
  <si>
    <t>Mr. MD HAIDAR</t>
  </si>
  <si>
    <t>MD KALAM MUDDIN</t>
  </si>
  <si>
    <t>XXXX XXXX 9678</t>
  </si>
  <si>
    <t>PUPUN03049230000014833</t>
  </si>
  <si>
    <t>Mr. KRISHN DEV SONI</t>
  </si>
  <si>
    <t>SURYA NARAYAN</t>
  </si>
  <si>
    <t>XXXX XXXX 0492</t>
  </si>
  <si>
    <t>XXXPS652XX</t>
  </si>
  <si>
    <t>674547XXXX,IFSC:KKBK0000728</t>
  </si>
  <si>
    <t>PUPUN03049230000014786</t>
  </si>
  <si>
    <t>Mr. NIRAJ KUMAR RAJ</t>
  </si>
  <si>
    <t>XXXX XXXX 0295</t>
  </si>
  <si>
    <t>PUPUN03049230000014788</t>
  </si>
  <si>
    <t>Mr. MD SAUKAT</t>
  </si>
  <si>
    <t>MD IMATEYAJ</t>
  </si>
  <si>
    <t>XXXX XXXX 3576</t>
  </si>
  <si>
    <t>XXBPM920XX</t>
  </si>
  <si>
    <t>92201003449XXXX,IFSC:UTIB0000103</t>
  </si>
  <si>
    <t>PUPUN03049230000014792</t>
  </si>
  <si>
    <t>Mr. ATIK SAMASHERKHA PATHAN</t>
  </si>
  <si>
    <t>SAMASHERKHA</t>
  </si>
  <si>
    <t>XXXX XXXX 2593</t>
  </si>
  <si>
    <t>PUPUN03049230000014794</t>
  </si>
  <si>
    <t>Mr. JEEVAN SITARAM JADHAR</t>
  </si>
  <si>
    <t>SITARAM JADHAR</t>
  </si>
  <si>
    <t>jeevanjadhar@gmail.com</t>
  </si>
  <si>
    <t>XXXX XXXX 3962</t>
  </si>
  <si>
    <t>XXXPJ054XX</t>
  </si>
  <si>
    <t>368070XXXX,IFSC:CBIN0285095</t>
  </si>
  <si>
    <t>PUPUN03049230000014748</t>
  </si>
  <si>
    <t>Mr. RAJENDRA GUPTA</t>
  </si>
  <si>
    <t>XXXX XXXX 2099</t>
  </si>
  <si>
    <t>XXDPG524XX</t>
  </si>
  <si>
    <t>9361225000XXXX,IFSC:CNRB0019361</t>
  </si>
  <si>
    <t>PUPUN03049230000014747</t>
  </si>
  <si>
    <t>Mr. RAJ KUMAR</t>
  </si>
  <si>
    <t>RAM JIYAVAN</t>
  </si>
  <si>
    <t>XXXX XXXX 1558</t>
  </si>
  <si>
    <t>XXDPR413XX</t>
  </si>
  <si>
    <t>2026359XXXX,IFSC:FINO0000001</t>
  </si>
  <si>
    <t>PUPUN03049230000014812</t>
  </si>
  <si>
    <t>Mr. VIKAS KUMAR GOND</t>
  </si>
  <si>
    <t>RAM PRAKASH GOND</t>
  </si>
  <si>
    <t>XXXX XXXX 9763</t>
  </si>
  <si>
    <t>PUPUN03049230000014777</t>
  </si>
  <si>
    <t>Mr. MANGESH VITTHAL KHAMASE</t>
  </si>
  <si>
    <t>VITTHAL KHAMASE</t>
  </si>
  <si>
    <t>XXXX XXXX 3540</t>
  </si>
  <si>
    <t>PUPUN03049230000014778</t>
  </si>
  <si>
    <t>Mr. RAM DEV</t>
  </si>
  <si>
    <t>RAM KAHANI</t>
  </si>
  <si>
    <t>XXXX XXXX 2963</t>
  </si>
  <si>
    <t>PUPUN03049230000014745</t>
  </si>
  <si>
    <t>Mr. GUFRAN KHAN</t>
  </si>
  <si>
    <t>ABDUL MANAN</t>
  </si>
  <si>
    <t>XXXX XXXX 8404</t>
  </si>
  <si>
    <t>PUPUN03049230000014746</t>
  </si>
  <si>
    <t>Mr. MD FIROJ MANSURI</t>
  </si>
  <si>
    <t>SULTAN MANSURI</t>
  </si>
  <si>
    <t>XXXX XXXX 3691</t>
  </si>
  <si>
    <t>PUPUN03049230000014760</t>
  </si>
  <si>
    <t>Mr. MAHESH DILIP BEDASKAR</t>
  </si>
  <si>
    <t>DILIP BEDASKAR</t>
  </si>
  <si>
    <t>XXXX XXXX 2054</t>
  </si>
  <si>
    <t>PUPUN03049230000014744</t>
  </si>
  <si>
    <t>Mr. RAVIKANT SHIDHAGONDA PUJARI</t>
  </si>
  <si>
    <t>SHIDHAGONDA PUJARI</t>
  </si>
  <si>
    <t>XXXX XXXX 2762</t>
  </si>
  <si>
    <t>PUPUN03049230000014749</t>
  </si>
  <si>
    <t>Mr. KISHOR JIBHAU KAKLIJ</t>
  </si>
  <si>
    <t>JIBHAU KAKLIJ</t>
  </si>
  <si>
    <t>kishorkaklij1@gmail.com</t>
  </si>
  <si>
    <t>XXXX XXXX 8750</t>
  </si>
  <si>
    <t>XXXPK698XX</t>
  </si>
  <si>
    <t>PUPUN03049230000014751</t>
  </si>
  <si>
    <t>BISHWANATH MANDAL</t>
  </si>
  <si>
    <t>XXXX XXXX 0812</t>
  </si>
  <si>
    <t>PUPUN03049230000014752</t>
  </si>
  <si>
    <t>SHARUDHAN PANDEY</t>
  </si>
  <si>
    <t>SMS280424@GMAIL.COM</t>
  </si>
  <si>
    <t>XXXX XXXX 5310</t>
  </si>
  <si>
    <t>PUPUN03049230000014754</t>
  </si>
  <si>
    <t>Mr. KIRAN</t>
  </si>
  <si>
    <t>XXXX XXXX 1930</t>
  </si>
  <si>
    <t>PUPUN03049230000014755</t>
  </si>
  <si>
    <t>Mr. MAHANTESH SHIVANNA HARALAYYA</t>
  </si>
  <si>
    <t>SHIVANNA</t>
  </si>
  <si>
    <t>XXXX XXXX 9473</t>
  </si>
  <si>
    <t>3952010000XXXX,IFSC:BARB0BHOSAR</t>
  </si>
  <si>
    <t>PUPUN03049230000014756</t>
  </si>
  <si>
    <t>Mr. MD ARIF ANSARI</t>
  </si>
  <si>
    <t>HAIDER ALI</t>
  </si>
  <si>
    <t>PUPUN03049230000014759</t>
  </si>
  <si>
    <t>Mr. VISHAL SATYAWAN WAGH</t>
  </si>
  <si>
    <t>SATYAWAN WAGH</t>
  </si>
  <si>
    <t>XXXX XXXX 5341</t>
  </si>
  <si>
    <t>PUPUN03049230000014743</t>
  </si>
  <si>
    <t>Mr. LOKHANDE SATISH PANDIT</t>
  </si>
  <si>
    <t>XXXX XXXX 6666</t>
  </si>
  <si>
    <t>XXCPL821XX</t>
  </si>
  <si>
    <t>PUPUN03049230000014734</t>
  </si>
  <si>
    <t>Mr. SANJU SINGH CHAUHAN</t>
  </si>
  <si>
    <t>BHEEM SINGH</t>
  </si>
  <si>
    <t>XXXX XXXX 9680</t>
  </si>
  <si>
    <t>PUPUN03049230000014731</t>
  </si>
  <si>
    <t>Mr. SIDDHARUD GANGADHAR KORE</t>
  </si>
  <si>
    <t>GANGADHAR KORE</t>
  </si>
  <si>
    <t>XXYPK033XX</t>
  </si>
  <si>
    <t>PUPUN03049230000014735</t>
  </si>
  <si>
    <t>Mr. ANIL ARJUN BHALERAO</t>
  </si>
  <si>
    <t>ARJUN BHALERAO</t>
  </si>
  <si>
    <t>XXXX XXXX 2705</t>
  </si>
  <si>
    <t>PUPUN03049230000014736</t>
  </si>
  <si>
    <t>Mr. GANESH MAHADEV PATHARKAR</t>
  </si>
  <si>
    <t>MAHADEV PATHARKAR</t>
  </si>
  <si>
    <t>XXXX XXXX 1543</t>
  </si>
  <si>
    <t>PUPUN03049230000014733</t>
  </si>
  <si>
    <t>Mr. VIMALESH KUMAR</t>
  </si>
  <si>
    <t>SURENDRA PRTAP</t>
  </si>
  <si>
    <t>XXXX XXXX 3391</t>
  </si>
  <si>
    <t>XXUPV845XX</t>
  </si>
  <si>
    <t>PUPUN03049230000014732</t>
  </si>
  <si>
    <t>Mr. VISHVKARMA</t>
  </si>
  <si>
    <t>PRASAD</t>
  </si>
  <si>
    <t>XXXX XXXX 9288</t>
  </si>
  <si>
    <t>PUPUN03049230000014730</t>
  </si>
  <si>
    <t>Mr. MANGESH EKANATH GAWADE</t>
  </si>
  <si>
    <t>EKANATH</t>
  </si>
  <si>
    <t>XXXX XXXX 0046</t>
  </si>
  <si>
    <t>07520010409XXXX,IFSC:SRCB0000075</t>
  </si>
  <si>
    <t>PUPUN03049230000014719</t>
  </si>
  <si>
    <t>Mr. RAKESH SHARMA</t>
  </si>
  <si>
    <t>RAMGYANI SHARMA</t>
  </si>
  <si>
    <t>XXXX XXXX 7134</t>
  </si>
  <si>
    <t>PUPUN03049230000014740</t>
  </si>
  <si>
    <t>Mr. SITOSH KUMAR PRAJPATI</t>
  </si>
  <si>
    <t>LAL JI PRAJAPATI</t>
  </si>
  <si>
    <t>XXXX XXXX 4104</t>
  </si>
  <si>
    <t>8781810000XXXX,IFSC:BARB0DBREWA</t>
  </si>
  <si>
    <t>PUPUN03049230000014739</t>
  </si>
  <si>
    <t>Mr. SABINAY KUMAR MISHRA</t>
  </si>
  <si>
    <t>ARUN KUMAR MISHRA</t>
  </si>
  <si>
    <t>XXXX XXXX 3849</t>
  </si>
  <si>
    <t>PUPUN03049230000014716</t>
  </si>
  <si>
    <t>Mr. ALTAF RAJA</t>
  </si>
  <si>
    <t>AIJ KHAN</t>
  </si>
  <si>
    <t>XXXX XXXX 1414</t>
  </si>
  <si>
    <t>PUPUN03049230000014715</t>
  </si>
  <si>
    <t>Mr. KIRAN VADILAL PANCHAL</t>
  </si>
  <si>
    <t>VADILAL</t>
  </si>
  <si>
    <t>XXXX XXXX 9120</t>
  </si>
  <si>
    <t>PUPUN03049230000014741</t>
  </si>
  <si>
    <t>Mr. PRASHANT DHARMA PANAD</t>
  </si>
  <si>
    <t>DHARMA PANAD</t>
  </si>
  <si>
    <t>XXXX XXXX 9660</t>
  </si>
  <si>
    <t>PUPUN03049230000014761</t>
  </si>
  <si>
    <t>Mr. RITESH RAJESH GUNDLE</t>
  </si>
  <si>
    <t>XXXX XXXX 7684</t>
  </si>
  <si>
    <t>5010034783XXXX,IFSC:HDFC0000052</t>
  </si>
  <si>
    <t>PUPUN03049230000014784</t>
  </si>
  <si>
    <t>Mr. ASHUTOSH SANTOSH RATHOD</t>
  </si>
  <si>
    <t>XXXX XXXX 3840</t>
  </si>
  <si>
    <t>PUPUN03049230000014699</t>
  </si>
  <si>
    <t>Mr. RATNADEEP VISHNU LONDHE</t>
  </si>
  <si>
    <t>PUPUN03049230000014698</t>
  </si>
  <si>
    <t>Mr. VISHRWAMBHAR BABURAO KALASAITAKAR</t>
  </si>
  <si>
    <t>BABURAO KALASAITAKAR</t>
  </si>
  <si>
    <t>XXXX XXXX 9735</t>
  </si>
  <si>
    <t>6801924XXXX,IFSC:MAHB0001367</t>
  </si>
  <si>
    <t>PUPUN03049230000014694</t>
  </si>
  <si>
    <t>Mr. RADHESHYAM</t>
  </si>
  <si>
    <t>DUNGARU</t>
  </si>
  <si>
    <t>PUPUN03049230000014693</t>
  </si>
  <si>
    <t>LAKSHMAN</t>
  </si>
  <si>
    <t>XXXX XXXX 6646</t>
  </si>
  <si>
    <t>330113100XXXX,IFSC:CNRB0003301</t>
  </si>
  <si>
    <t>PUPUN03049230000014684</t>
  </si>
  <si>
    <t>Mr. SUNIL KUMAR TIWARI</t>
  </si>
  <si>
    <t>PRITHVI PAL TIWARI</t>
  </si>
  <si>
    <t>XXXX XXXX 9020</t>
  </si>
  <si>
    <t>PUPUN03049230000014678</t>
  </si>
  <si>
    <t>Mr. SATYVIJAY</t>
  </si>
  <si>
    <t>PARDESHI</t>
  </si>
  <si>
    <t>XXXX XXXX 2751</t>
  </si>
  <si>
    <t>XXDPS348XX</t>
  </si>
  <si>
    <t>9998010349XXXX,IFSC:FDRL0001576</t>
  </si>
  <si>
    <t>PUPUN03049230000014687</t>
  </si>
  <si>
    <t>Mr. NASIM KHAN</t>
  </si>
  <si>
    <t>HAJRAT KHAN</t>
  </si>
  <si>
    <t>XXXX XXXX 7335</t>
  </si>
  <si>
    <t>XXUPK946XX</t>
  </si>
  <si>
    <t>92301006312XXXX,IFSC:UTIB0000512</t>
  </si>
  <si>
    <t>PUPUN03049230000014685</t>
  </si>
  <si>
    <t>Mr. MOHMMAD ARIF</t>
  </si>
  <si>
    <t>MOHD ASAF ALI</t>
  </si>
  <si>
    <t>XXXX XXXX 1479</t>
  </si>
  <si>
    <t>XXPPA418XX</t>
  </si>
  <si>
    <t>52010212002XXXX,IFSC:UBIN0552011</t>
  </si>
  <si>
    <t>PUPUN03049230000014682</t>
  </si>
  <si>
    <t>Mr. RATNAMALA DHANAJI SONAWANE</t>
  </si>
  <si>
    <t>PUPUN03049230000014679</t>
  </si>
  <si>
    <t>Mr. DADABHAU POPAT HADAWALE</t>
  </si>
  <si>
    <t>POPAT</t>
  </si>
  <si>
    <t>XXXX XXXX 1399</t>
  </si>
  <si>
    <t>XXRPH212XX</t>
  </si>
  <si>
    <t>3404197XXXX,IFSC:SBIN0007160</t>
  </si>
  <si>
    <t>PUPUN03049230000014690</t>
  </si>
  <si>
    <t>SHIVKUMAR</t>
  </si>
  <si>
    <t>XXXX XXXX 1757</t>
  </si>
  <si>
    <t>XXZPK823XX</t>
  </si>
  <si>
    <t>59981011001XXXX,IFSC:BKID0005998</t>
  </si>
  <si>
    <t>PUPUN03049230000014763</t>
  </si>
  <si>
    <t>Mr. RATHOD RAJESH NARAYAN</t>
  </si>
  <si>
    <t>NARAYAN RATHOD</t>
  </si>
  <si>
    <t>PUPUN03049230000014771</t>
  </si>
  <si>
    <t>Mr. RAHUL SHESHERAO CHAVAN</t>
  </si>
  <si>
    <t>SHESHERAO</t>
  </si>
  <si>
    <t>XXGPC314XX</t>
  </si>
  <si>
    <t>PUPUN03049230000014727</t>
  </si>
  <si>
    <t>Mr. ROSHAN SINGH</t>
  </si>
  <si>
    <t>YOGENDRA SINGH</t>
  </si>
  <si>
    <t>XXXX XXXX 1592</t>
  </si>
  <si>
    <t>XXYPS160XX</t>
  </si>
  <si>
    <t>709129XXXX,IFSC:IDIB000T511</t>
  </si>
  <si>
    <t>PUPUN03049230000014766</t>
  </si>
  <si>
    <t>Mr. SUREN KUMAR MUTURIA</t>
  </si>
  <si>
    <t>KULAMANI</t>
  </si>
  <si>
    <t>XXXX XXXX 0861</t>
  </si>
  <si>
    <t>91401004276XXXX,IFSC:UTIB0002264</t>
  </si>
  <si>
    <t>PUPUN03049230000014767</t>
  </si>
  <si>
    <t>Mr. AMOL RAJENDRA JANJAL</t>
  </si>
  <si>
    <t>XXXX XXXX 8482</t>
  </si>
  <si>
    <t>PUPUN03049230000014769</t>
  </si>
  <si>
    <t>Mr. NITIN RAMDAS KOLEKAR</t>
  </si>
  <si>
    <t>RAMDAS</t>
  </si>
  <si>
    <t>XXXX XXXX 9650</t>
  </si>
  <si>
    <t>PUPUN03049230000014702</t>
  </si>
  <si>
    <t>Mr. ABDHESH KUMAR</t>
  </si>
  <si>
    <t>XXXX XXXX 9732</t>
  </si>
  <si>
    <t>2034800XXXX,IFSC:FINO0000001</t>
  </si>
  <si>
    <t>PUPUN03049230000014772</t>
  </si>
  <si>
    <t>XXXX XXXX 5218</t>
  </si>
  <si>
    <t>PUPUN03049230000014764</t>
  </si>
  <si>
    <t>SANTOSH KUMAR</t>
  </si>
  <si>
    <t>XXXX XXXX 5573</t>
  </si>
  <si>
    <t>PUPUN03049230000014773</t>
  </si>
  <si>
    <t>Mr. DILIP</t>
  </si>
  <si>
    <t>SIDDHNATH</t>
  </si>
  <si>
    <t>XXXX XXXX 8275</t>
  </si>
  <si>
    <t>58390201001XXXX,IFSC:UBIN0558397</t>
  </si>
  <si>
    <t>PUPUN03049230000014724</t>
  </si>
  <si>
    <t>Mr. SUSHEEL KUMAR MAURYA</t>
  </si>
  <si>
    <t>RAM PRATAP MAURYA</t>
  </si>
  <si>
    <t>XXXX XXXX 4951</t>
  </si>
  <si>
    <t>PUPUN03049230000014722</t>
  </si>
  <si>
    <t>Mr. KRIPASHANKAR RAMNARAYAN MISHRA</t>
  </si>
  <si>
    <t>RAMNARAYAN MISHRA</t>
  </si>
  <si>
    <t>XXGPM075XX</t>
  </si>
  <si>
    <t>70570201000XXXX,IFSC:UBIN0570575</t>
  </si>
  <si>
    <t>PUPUN03049230000014728</t>
  </si>
  <si>
    <t>Mr. RAKESH GOUTAM</t>
  </si>
  <si>
    <t>KANCHEDI</t>
  </si>
  <si>
    <t>XXXX XXXX 3237</t>
  </si>
  <si>
    <t>PUPUN03049230000014700</t>
  </si>
  <si>
    <t>Mr. PRASAD RAJENDRA BHUSANI</t>
  </si>
  <si>
    <t>XXXX XXXX 8393</t>
  </si>
  <si>
    <t>XXOPB460XX</t>
  </si>
  <si>
    <t>91901008277XXXX,IFSC:UTIB0002137</t>
  </si>
  <si>
    <t>PUPUN03049230000014701</t>
  </si>
  <si>
    <t>Mr. DWARKA GOUND</t>
  </si>
  <si>
    <t>BHAGWAN SINGH</t>
  </si>
  <si>
    <t>XXXX XXXX 2501</t>
  </si>
  <si>
    <t>PUPUN03049230000014703</t>
  </si>
  <si>
    <t>Mr. RADHE GOUND</t>
  </si>
  <si>
    <t>XXXX XXXX 6064</t>
  </si>
  <si>
    <t>PUPUN03049230000014705</t>
  </si>
  <si>
    <t>Mr. HARIRAM RAIKWAR</t>
  </si>
  <si>
    <t>BABU LAL</t>
  </si>
  <si>
    <t>emp9248@abc.in</t>
  </si>
  <si>
    <t>XXXX XXXX 1568</t>
  </si>
  <si>
    <t>PUPUN03049230000014707</t>
  </si>
  <si>
    <t>Mr. HARBAL</t>
  </si>
  <si>
    <t>XXXX XXXX 6719</t>
  </si>
  <si>
    <t>PUPUN03049230000014708</t>
  </si>
  <si>
    <t>Mr. KALYAN GOUND</t>
  </si>
  <si>
    <t>XXXX XXXX 6944</t>
  </si>
  <si>
    <t>PUPUN03049230000014725</t>
  </si>
  <si>
    <t>Mr. DILEEPKUMAR NAMDEO AWARASE</t>
  </si>
  <si>
    <t>NAMDEO AWARASE</t>
  </si>
  <si>
    <t>XXXX XXXX 2748</t>
  </si>
  <si>
    <t>XXRPA901XX</t>
  </si>
  <si>
    <t>837894XXXX,IFSC:AIRP0000001</t>
  </si>
  <si>
    <t>PUPUN03049230000014720</t>
  </si>
  <si>
    <t>Mr. RAHUL ATHYA</t>
  </si>
  <si>
    <t>RAM SHANKAT ATHYA</t>
  </si>
  <si>
    <t>XXXX XXXX 8074</t>
  </si>
  <si>
    <t>PUPUN03049230000014677</t>
  </si>
  <si>
    <t>Mr. SONOO YADAV</t>
  </si>
  <si>
    <t>LALMANI YADAV</t>
  </si>
  <si>
    <t>XXXX XXXX 7546</t>
  </si>
  <si>
    <t>XXZPY151XX</t>
  </si>
  <si>
    <t>65650201001XXXX,IFSC:UBIN0565652</t>
  </si>
  <si>
    <t>PUPUN03049230000014674</t>
  </si>
  <si>
    <t>Mr. AMIT</t>
  </si>
  <si>
    <t>RAMDEV</t>
  </si>
  <si>
    <t>XXXX XXXX 6225</t>
  </si>
  <si>
    <t>PUPUN03049230000014712</t>
  </si>
  <si>
    <t>Mr. SARANGA BHIKAN DHOBI</t>
  </si>
  <si>
    <t>BHIKAN</t>
  </si>
  <si>
    <t>Dhobisarang@gmail.com</t>
  </si>
  <si>
    <t>XXXX XXXX 0713</t>
  </si>
  <si>
    <t>XXJPD024XX</t>
  </si>
  <si>
    <t>150103100XXXX,IFSC:JPCB0000015</t>
  </si>
  <si>
    <t>PUPUN03049230000014713</t>
  </si>
  <si>
    <t>Mr. NILESH MAHADU UGALE</t>
  </si>
  <si>
    <t>nileshugale201718@gmail.com</t>
  </si>
  <si>
    <t>XXXX XXXX 9323</t>
  </si>
  <si>
    <t>XXXPU567XX</t>
  </si>
  <si>
    <t>05080155XXXX,IFSC:ICIC0000508</t>
  </si>
  <si>
    <t>PUPUN03049230000014669</t>
  </si>
  <si>
    <t>Mr. BHARAT MAHADEV DEVDARE</t>
  </si>
  <si>
    <t>XXXX XXXX 9701</t>
  </si>
  <si>
    <t>PUPUN03049230000014673</t>
  </si>
  <si>
    <t>Mr. ANKIT SHARMA</t>
  </si>
  <si>
    <t>ANGAD SHARMA</t>
  </si>
  <si>
    <t>XXXX XXXX 4463</t>
  </si>
  <si>
    <t>PUPUN03049230000014709</t>
  </si>
  <si>
    <t>Mr. PRAVIN RAMRAO SHINDE</t>
  </si>
  <si>
    <t>XXXX XXXX 2297</t>
  </si>
  <si>
    <t>XXRPS152XX</t>
  </si>
  <si>
    <t>26101010003XXXX,IFSC:UBIN0826103</t>
  </si>
  <si>
    <t>PUPUN03049230000014668</t>
  </si>
  <si>
    <t>Mr. CHANDAN KUMAR RAJBHAR</t>
  </si>
  <si>
    <t>RAMPRAVESH RAJBHAR</t>
  </si>
  <si>
    <t>XXXX XXXX 4486</t>
  </si>
  <si>
    <t>3786810001XXXX,IFSC:BARB0RASRAX</t>
  </si>
  <si>
    <t>PUPUN03049230000014683</t>
  </si>
  <si>
    <t>Mr. KISHOR DATTATRYA DHALE</t>
  </si>
  <si>
    <t>DATTATRAYE DAHALE</t>
  </si>
  <si>
    <t>kishordahale1993@gmail.com</t>
  </si>
  <si>
    <t>XXXX XXXX 1651</t>
  </si>
  <si>
    <t>XXVPD525XX</t>
  </si>
  <si>
    <t>06511011000XXXX,IFSC:BKID0000651</t>
  </si>
  <si>
    <t>PUPUN03049230000014686</t>
  </si>
  <si>
    <t>Mr. AMOL SAHEBRAO CHAVAN</t>
  </si>
  <si>
    <t>SAHEBRAO CHAVAN</t>
  </si>
  <si>
    <t>PUPUN03049230000014672</t>
  </si>
  <si>
    <t>Mr. JEETENDR</t>
  </si>
  <si>
    <t>DILIP KUMAAR</t>
  </si>
  <si>
    <t>XXXX XXXX 3709</t>
  </si>
  <si>
    <t>75100201000XXXX,IFSC:UBIN0575101</t>
  </si>
  <si>
    <t>PUPUN03049230000014691</t>
  </si>
  <si>
    <t>Mr. SWAPNIL RAMESH RAYCHURE</t>
  </si>
  <si>
    <t>XXXX XXXX 1354</t>
  </si>
  <si>
    <t>XXYPR991XX</t>
  </si>
  <si>
    <t>3304517XXXX,IFSC:SBIN0000271</t>
  </si>
  <si>
    <t>PUPUN03049230000014665</t>
  </si>
  <si>
    <t>Mr. NIYAZ AHAMAD</t>
  </si>
  <si>
    <t>MUSTAK AHAMAD</t>
  </si>
  <si>
    <t>XXXX XXXX 6279</t>
  </si>
  <si>
    <t>PUPUN03049230000014666</t>
  </si>
  <si>
    <t>Mr. KRISHNARAJ</t>
  </si>
  <si>
    <t>MATABADL</t>
  </si>
  <si>
    <t>XXXX XXXX 7274</t>
  </si>
  <si>
    <t>PUPUN03049230000014662</t>
  </si>
  <si>
    <t>Mr. SHIV NARESH SAINI</t>
  </si>
  <si>
    <t>RADHE SHYAM SAINI</t>
  </si>
  <si>
    <t>XXXX XXXX 0303</t>
  </si>
  <si>
    <t>PUPUN03049230000014663</t>
  </si>
  <si>
    <t>Mr. ISTIYAQ ALI AKBAR ALI SHAIKH</t>
  </si>
  <si>
    <t>AKBAR ALI SHAIKH</t>
  </si>
  <si>
    <t>XXXX XXXX 6768</t>
  </si>
  <si>
    <t>PUPUN03049230000014640</t>
  </si>
  <si>
    <t>Mr. VIJAY YADAV</t>
  </si>
  <si>
    <t>BALINDRA</t>
  </si>
  <si>
    <t>XXXX XXXX 0833</t>
  </si>
  <si>
    <t>PUPUN03049230000014639</t>
  </si>
  <si>
    <t>Mr. BALINDRA YADAV</t>
  </si>
  <si>
    <t>NAGINA YADAV</t>
  </si>
  <si>
    <t>XXXX XXXX 6068</t>
  </si>
  <si>
    <t>XXJPY952XX</t>
  </si>
  <si>
    <t>12421004XXXX,IFSC:BKDN0511242</t>
  </si>
  <si>
    <t>PUPUN03049230000014729</t>
  </si>
  <si>
    <t>KRIPAL</t>
  </si>
  <si>
    <t>XXXX XXXX 8224</t>
  </si>
  <si>
    <t>PUPUN03049230000014638</t>
  </si>
  <si>
    <t>Mr. RAJKUMAR CHAUHAN</t>
  </si>
  <si>
    <t>CHANDRIKA CHAUHAN</t>
  </si>
  <si>
    <t>XXXX XXXX 9717</t>
  </si>
  <si>
    <t>XXHPC414XX</t>
  </si>
  <si>
    <t>044586XXXX,IFSC:KKBK0001774</t>
  </si>
  <si>
    <t>PUPUN03049230000014634</t>
  </si>
  <si>
    <t>Mr. SATYAM KUMAR CHAUHAN</t>
  </si>
  <si>
    <t>GUDDU CHAUHAN</t>
  </si>
  <si>
    <t>01001002XXXX,IFSC:IPOS0000001</t>
  </si>
  <si>
    <t>PUPUN03049230000014658</t>
  </si>
  <si>
    <t>CHHEDILALL</t>
  </si>
  <si>
    <t>XXXX XXXX 9117</t>
  </si>
  <si>
    <t>PUPUN03049230000014642</t>
  </si>
  <si>
    <t>Mr. RAJENDRA AHIRWAR</t>
  </si>
  <si>
    <t>DAYARAM AHIRWAR</t>
  </si>
  <si>
    <t>XXXX XXXX 6357</t>
  </si>
  <si>
    <t>RAM RATAN VISHWAKARMA</t>
  </si>
  <si>
    <t>PUPUN03049230000014655</t>
  </si>
  <si>
    <t>Mr. NEELESH</t>
  </si>
  <si>
    <t>DAYARAM YADAV</t>
  </si>
  <si>
    <t>XXXX XXXX 6724</t>
  </si>
  <si>
    <t>PUPUN03049230000014654</t>
  </si>
  <si>
    <t>Mr. KUNDAN KUMAR</t>
  </si>
  <si>
    <t>SACHCHIDANAND</t>
  </si>
  <si>
    <t>XXXX XXXX 3687</t>
  </si>
  <si>
    <t>XXMPK925XX</t>
  </si>
  <si>
    <t>PUPUN03049230000014653</t>
  </si>
  <si>
    <t>Mr. KRISHKEN YADAV</t>
  </si>
  <si>
    <t>GULABCHAND YADAV</t>
  </si>
  <si>
    <t>PUPUN03049230000014652</t>
  </si>
  <si>
    <t>Mr. TEJ PAL AHIRWAR</t>
  </si>
  <si>
    <t>GIRDHARI AHIRWAR</t>
  </si>
  <si>
    <t>XXXX XXXX 5795</t>
  </si>
  <si>
    <t>XXJPA043XX</t>
  </si>
  <si>
    <t>5010029116XXXX,IFSC:HDFC0000954</t>
  </si>
  <si>
    <t>PUPUN03049230000014651</t>
  </si>
  <si>
    <t>XXXX XXXX 4201</t>
  </si>
  <si>
    <t>PUPUN03049230000014647</t>
  </si>
  <si>
    <t>Mr. RAMJI SANJAY PASWAN</t>
  </si>
  <si>
    <t>SANJAY PASWAN</t>
  </si>
  <si>
    <t>XXXX XXXX 7747</t>
  </si>
  <si>
    <t>XXGPP887XX</t>
  </si>
  <si>
    <t>10002996XXXX,IFSC:ESFB0009001</t>
  </si>
  <si>
    <t>PUPUN03049230000014646</t>
  </si>
  <si>
    <t>Mr. RITESH  KUMAR</t>
  </si>
  <si>
    <t>MADAN MURARI MANDAL</t>
  </si>
  <si>
    <t>XXXX XXXX 0773</t>
  </si>
  <si>
    <t>3723890XXXX,IFSC:SBIN0006554</t>
  </si>
  <si>
    <t>PUPUN03049230000014645</t>
  </si>
  <si>
    <t>Mr. ANKUSH</t>
  </si>
  <si>
    <t>RAMDHYAN</t>
  </si>
  <si>
    <t>XXXX XXXX 8532</t>
  </si>
  <si>
    <t>PUPUN03049230000014644</t>
  </si>
  <si>
    <t>Mr. VISHAL YADAV</t>
  </si>
  <si>
    <t>BUDDHIRAM YADAV</t>
  </si>
  <si>
    <t>vy621020@gmail.com</t>
  </si>
  <si>
    <t>XXXX XXXX 6746</t>
  </si>
  <si>
    <t>XXYPY402XX</t>
  </si>
  <si>
    <t>67620212000XXXX,IFSC:UBIN0567621</t>
  </si>
  <si>
    <t>PUPUN03049230000014660</t>
  </si>
  <si>
    <t>Mr. ARJUN PRAKASH RATHOD</t>
  </si>
  <si>
    <t>PRAKSH RATHOD</t>
  </si>
  <si>
    <t>XXXX XXXX 8214</t>
  </si>
  <si>
    <t>PUPUN03049230000014641</t>
  </si>
  <si>
    <t>Mr. RAHUL PATEL</t>
  </si>
  <si>
    <t>VIJAY KANDWA</t>
  </si>
  <si>
    <t>XXXX XXXX 3889</t>
  </si>
  <si>
    <t>PUPUN03049230000014657</t>
  </si>
  <si>
    <t>Mr. ARJUN AHIRWAR</t>
  </si>
  <si>
    <t>KAMLA AHIRWAR</t>
  </si>
  <si>
    <t>XXXX XXXX 4914</t>
  </si>
  <si>
    <t>PUPUN03049230000014631</t>
  </si>
  <si>
    <t>Mr. RAJ NARAYAN</t>
  </si>
  <si>
    <t>PUPUN03049230000014629</t>
  </si>
  <si>
    <t>Mr. VISHAL VITTHAL KAKADE</t>
  </si>
  <si>
    <t>XXXX XXXX 6802</t>
  </si>
  <si>
    <t>PUPUN03049230000014628</t>
  </si>
  <si>
    <t>Mr. DHARMENDAR KUMAR SAHNI</t>
  </si>
  <si>
    <t>RAJENDRA SAHNI</t>
  </si>
  <si>
    <t>XXXX XXXX 8199</t>
  </si>
  <si>
    <t>PUPUN03049230000014627</t>
  </si>
  <si>
    <t>Mr. MITHILESH KUMAR</t>
  </si>
  <si>
    <t>DEENA MAHTO</t>
  </si>
  <si>
    <t>XXXX XXXX 6545</t>
  </si>
  <si>
    <t>PUPUN03049230000014648</t>
  </si>
  <si>
    <t>Mr. BHIM YADAV</t>
  </si>
  <si>
    <t>XXXX XXXX 8142</t>
  </si>
  <si>
    <t>PUPUN03049230000014626</t>
  </si>
  <si>
    <t>Mr. GAJANAN KISHAN TILVE</t>
  </si>
  <si>
    <t>KISHAN TILVE</t>
  </si>
  <si>
    <t>XXXX XXXX 1761</t>
  </si>
  <si>
    <t>PUPUN03049230000014625</t>
  </si>
  <si>
    <t>Mr. ANKUSH LIMBAJI MENDHE</t>
  </si>
  <si>
    <t>LIMBAJI MENDHE</t>
  </si>
  <si>
    <t>XXXX XXXX 2334</t>
  </si>
  <si>
    <t>PUPUN03049230000014659</t>
  </si>
  <si>
    <t>Mr. RAMESH KUMAR SONKAR</t>
  </si>
  <si>
    <t>SHYAMRAJ SONKAR</t>
  </si>
  <si>
    <t>RAMESHSONKAR528@GMAIL.COM</t>
  </si>
  <si>
    <t>XXXX XXXX 6678</t>
  </si>
  <si>
    <t>XXDPS485XX</t>
  </si>
  <si>
    <t>34890201002XXXX,IFSC:UBIN0534897</t>
  </si>
  <si>
    <t>PUPUN03049230000014612</t>
  </si>
  <si>
    <t>Mr. BRIJESH KUMAR VERMA</t>
  </si>
  <si>
    <t>PUPUN03049230000014611</t>
  </si>
  <si>
    <t>Mr. DHANNU KUMAR GAUTAM</t>
  </si>
  <si>
    <t>RAMPRAVESH</t>
  </si>
  <si>
    <t>XXXX XXXX 9751</t>
  </si>
  <si>
    <t>PUPUN03049230000014617</t>
  </si>
  <si>
    <t>Mr. MAHENDRA</t>
  </si>
  <si>
    <t>XXLPM816XX</t>
  </si>
  <si>
    <t>PUPUN03049230000014621</t>
  </si>
  <si>
    <t>Mr. YOGESH DILIP DANANE</t>
  </si>
  <si>
    <t>DILIP DANANE</t>
  </si>
  <si>
    <t>yogeshdanane9881392085.com@gmail.com</t>
  </si>
  <si>
    <t>XXXX XXXX 8471</t>
  </si>
  <si>
    <t>XXVPD049XX</t>
  </si>
  <si>
    <t>2014599XXXX,IFSC:FINO0000001</t>
  </si>
  <si>
    <t>PUPUN03049230000014620</t>
  </si>
  <si>
    <t>Mr. PARSOTTAM MISHRA</t>
  </si>
  <si>
    <t>RAMGOPAL</t>
  </si>
  <si>
    <t>XXXX XXXX 0739</t>
  </si>
  <si>
    <t>PUPUN03049230000014618</t>
  </si>
  <si>
    <t>Mr. PREMNARAYAN</t>
  </si>
  <si>
    <t>SURYANARAYAN</t>
  </si>
  <si>
    <t>PUPUN03049230000014624</t>
  </si>
  <si>
    <t>Mr. PINTU SAH</t>
  </si>
  <si>
    <t>PREMCHAND</t>
  </si>
  <si>
    <t>XXXX XXXX 2872</t>
  </si>
  <si>
    <t>PUPUN03049230000014616</t>
  </si>
  <si>
    <t>Mr. MRITYUNJAY KUMAR KANOUJIYA</t>
  </si>
  <si>
    <t>MADANLAL KANOUJIYA</t>
  </si>
  <si>
    <t>XXXX XXXX 4558</t>
  </si>
  <si>
    <t>PUPUN03049230000014592</t>
  </si>
  <si>
    <t>Mr. NIYAJ</t>
  </si>
  <si>
    <t>APHTAB</t>
  </si>
  <si>
    <t>XXXX XXXX 8192</t>
  </si>
  <si>
    <t>5010037396XXXX,IFSC:HDFC0000539</t>
  </si>
  <si>
    <t>PUPUN03049230000014593</t>
  </si>
  <si>
    <t>Mr. ALOK</t>
  </si>
  <si>
    <t>KANTLAL</t>
  </si>
  <si>
    <t>XXXX XXXX 3193</t>
  </si>
  <si>
    <t>XXXPA309XX</t>
  </si>
  <si>
    <t>4219723XXXX,IFSC:SBIN0012303</t>
  </si>
  <si>
    <t>PUPUN03049230000014591</t>
  </si>
  <si>
    <t>Mr. MANOJ SINGH</t>
  </si>
  <si>
    <t>XXXX XXXX 1473</t>
  </si>
  <si>
    <t>PUPUN03049230000014582</t>
  </si>
  <si>
    <t>Mr. ANAND TIGGA</t>
  </si>
  <si>
    <t>BILICHDAN TIGGA</t>
  </si>
  <si>
    <t>XXXX XXXX 9773</t>
  </si>
  <si>
    <t>PUPUN03049230000014590</t>
  </si>
  <si>
    <t>XXXX XXXX 0521</t>
  </si>
  <si>
    <t>XXGPA952XX</t>
  </si>
  <si>
    <t>1013383XXXX,IFSC:IDFB0041386</t>
  </si>
  <si>
    <t>PUPUN03049230000014572</t>
  </si>
  <si>
    <t>Mr. RAKESH KUMAR SINGH</t>
  </si>
  <si>
    <t>KUMAR SINGH</t>
  </si>
  <si>
    <t>XXXX XXXX 2688</t>
  </si>
  <si>
    <t>PUPUN03049230000014574</t>
  </si>
  <si>
    <t>Mr. MOHAMMAD ARIF</t>
  </si>
  <si>
    <t>MOHAMMAD YUSUF</t>
  </si>
  <si>
    <t>2014599XXXX,IFSC:FINO0001001</t>
  </si>
  <si>
    <t>PUPUN03049230000014578</t>
  </si>
  <si>
    <t>Mr. SADDAM ALI</t>
  </si>
  <si>
    <t>BADARUDDIN</t>
  </si>
  <si>
    <t>XXXX XXXX 7906</t>
  </si>
  <si>
    <t>PUPUN03049230000014570</t>
  </si>
  <si>
    <t>Mr. SARTAJ</t>
  </si>
  <si>
    <t>ISHLAM</t>
  </si>
  <si>
    <t>XXXX XXXX 6007</t>
  </si>
  <si>
    <t>XXSPS777XX</t>
  </si>
  <si>
    <t>69161011000XXXX,IFSC:BKID0006916</t>
  </si>
  <si>
    <t>PUPUN03049230000014579</t>
  </si>
  <si>
    <t>Mr. AKSHAY KUMAR</t>
  </si>
  <si>
    <t>SHANKAR YADAV</t>
  </si>
  <si>
    <t>XXXX XXXX 1440</t>
  </si>
  <si>
    <t>PUPUN03049230000014571</t>
  </si>
  <si>
    <t>Mr. CHAND BABU</t>
  </si>
  <si>
    <t>MAINUDDIN</t>
  </si>
  <si>
    <t>XXXX XXXX 3163</t>
  </si>
  <si>
    <t>PUPUN03049230000014575</t>
  </si>
  <si>
    <t>Mr. SOHARAB ALI</t>
  </si>
  <si>
    <t>ISLAM ALI</t>
  </si>
  <si>
    <t>PUPUN03049230000014577</t>
  </si>
  <si>
    <t>Mr. KAISER ALI</t>
  </si>
  <si>
    <t>JALEEL</t>
  </si>
  <si>
    <t>XXXX XXXX 0704</t>
  </si>
  <si>
    <t>XXBPA387XX</t>
  </si>
  <si>
    <t>5037885XXXX,IFSC:ALLA0213364</t>
  </si>
  <si>
    <t>PUPUN03049230000014573</t>
  </si>
  <si>
    <t>SANDEEP KUMAR</t>
  </si>
  <si>
    <t>XXXX XXXX 4546</t>
  </si>
  <si>
    <t>PUPUN03049230000014586</t>
  </si>
  <si>
    <t>Mr. TEEKARAM GOUND</t>
  </si>
  <si>
    <t>BRAJLAL</t>
  </si>
  <si>
    <t>XXXX XXXX 7905</t>
  </si>
  <si>
    <t>2009611XXXX,IFSC:FINO0009002</t>
  </si>
  <si>
    <t>PUPUN03049230000014587</t>
  </si>
  <si>
    <t>Mr. BHUPENDRA  GOUND</t>
  </si>
  <si>
    <t>GUBANDI GOUND</t>
  </si>
  <si>
    <t>XXXX XXXX 0326</t>
  </si>
  <si>
    <t>PUPUN03049230000014569</t>
  </si>
  <si>
    <t>Mr. SANTOSH GENU SATHE</t>
  </si>
  <si>
    <t>GENU</t>
  </si>
  <si>
    <t>santoshsathe739@gmail.com</t>
  </si>
  <si>
    <t>XXXX XXXX 1530</t>
  </si>
  <si>
    <t>XXKPS372XX</t>
  </si>
  <si>
    <t>6803512XXXX,IFSC:MAHB0000895</t>
  </si>
  <si>
    <t>PUPUN03049230000014599</t>
  </si>
  <si>
    <t>Mr. DHANANJAY RAJESH DHORE</t>
  </si>
  <si>
    <t>XXXX XXXX 4382</t>
  </si>
  <si>
    <t>PUPUN03049230000014584</t>
  </si>
  <si>
    <t>Mr. JANKI GOUND</t>
  </si>
  <si>
    <t>KANAI GOUND</t>
  </si>
  <si>
    <t>XXXX XXXX 2130</t>
  </si>
  <si>
    <t>PUPUN03049230000014581</t>
  </si>
  <si>
    <t>Mr. RAMSEENG GOUND</t>
  </si>
  <si>
    <t>TULSI GOUND</t>
  </si>
  <si>
    <t>XXXX XXXX 1057</t>
  </si>
  <si>
    <t>PUPUN03049230000014568</t>
  </si>
  <si>
    <t>Mr. UMESH NATHU GONATE</t>
  </si>
  <si>
    <t>NATHU</t>
  </si>
  <si>
    <t>XXXX XXXX 5826</t>
  </si>
  <si>
    <t>XXKPG129XX</t>
  </si>
  <si>
    <t>PUPUN03049230000014580</t>
  </si>
  <si>
    <t>Mr. RAJARAM ADIBASI</t>
  </si>
  <si>
    <t>JAGDISH ADIBASI</t>
  </si>
  <si>
    <t>emp2653@abc.in</t>
  </si>
  <si>
    <t>XXXX XXXX 5302</t>
  </si>
  <si>
    <t>PUPUN03049230000014566</t>
  </si>
  <si>
    <t>Mr. OM PRAKASH KUMAR</t>
  </si>
  <si>
    <t>PUPUN03049230000014567</t>
  </si>
  <si>
    <t>Mr. SHIV SHANKAR SAH</t>
  </si>
  <si>
    <t>JOKHAN</t>
  </si>
  <si>
    <t>shankarshiv88713@gmail.com</t>
  </si>
  <si>
    <t>XXXX XXXX 0628</t>
  </si>
  <si>
    <t>XXOPS631XX</t>
  </si>
  <si>
    <t>2014649XXXX,IFSC:FINO0001001</t>
  </si>
  <si>
    <t>PUPUN03049230000014609</t>
  </si>
  <si>
    <t>Mr. VISHAL KUMAR</t>
  </si>
  <si>
    <t>AJAY SAH</t>
  </si>
  <si>
    <t>XXXX XXXX 5564</t>
  </si>
  <si>
    <t>PUPUN03049230000014606</t>
  </si>
  <si>
    <t>Mr. RUPESH VISHNU RATHOD</t>
  </si>
  <si>
    <t>PUPUN03049230000014604</t>
  </si>
  <si>
    <t>Mr. PRAVIN LAHU GAYAKWAD</t>
  </si>
  <si>
    <t>LAHU</t>
  </si>
  <si>
    <t>PUPUN03049230000014595</t>
  </si>
  <si>
    <t>Mr. PAWAN RAJESH GAYAKWAD</t>
  </si>
  <si>
    <t>PUPUN03049230000014594</t>
  </si>
  <si>
    <t>Mr. MD SARFARAZ ANJUM</t>
  </si>
  <si>
    <t>MOHAMMAD ABDUL WOHID</t>
  </si>
  <si>
    <t>PUPUN03049230000014603</t>
  </si>
  <si>
    <t>Mr. RABINDRA KUMAR YADAV</t>
  </si>
  <si>
    <t>XXXX XXXX 8155</t>
  </si>
  <si>
    <t>PUPUN03049230000014601</t>
  </si>
  <si>
    <t>Mr. VISHAL SURESH AMANAKAR</t>
  </si>
  <si>
    <t>XXXX XXXX 6627</t>
  </si>
  <si>
    <t>XXEPA708XX</t>
  </si>
  <si>
    <t>354575XXXX,IFSC:KKBK0002050</t>
  </si>
  <si>
    <t>PUPUN03049230000014608</t>
  </si>
  <si>
    <t>Mr. VILAS TUKARAM KALE</t>
  </si>
  <si>
    <t>XXXX XXXX 5283</t>
  </si>
  <si>
    <t>XXGPK198XX</t>
  </si>
  <si>
    <t>PUPUN03049230000014622</t>
  </si>
  <si>
    <t>Mr. HARSHAD ISHWAR PAWAR</t>
  </si>
  <si>
    <t>XXXX XXXX 8359</t>
  </si>
  <si>
    <t>XXNPP861XX</t>
  </si>
  <si>
    <t>PUPUN03049230000014559</t>
  </si>
  <si>
    <t>Mr. JAFAR HUSAIN MD HANIF MANIYAR</t>
  </si>
  <si>
    <t>MD HANIF MANIYAR</t>
  </si>
  <si>
    <t>PUPUN03049230000014553</t>
  </si>
  <si>
    <t>Mr. DEEPAK</t>
  </si>
  <si>
    <t>RADHESHYAM</t>
  </si>
  <si>
    <t>PUPUN03049230000014552</t>
  </si>
  <si>
    <t>AKASH YADAV</t>
  </si>
  <si>
    <t>ajeetkumar82332@gmail.com</t>
  </si>
  <si>
    <t>XXXX XXXX 4079</t>
  </si>
  <si>
    <t>XXDPK051XX</t>
  </si>
  <si>
    <t>3602045XXXX,IFSC:SBIN0008568</t>
  </si>
  <si>
    <t>PUPUN03049230000014596</t>
  </si>
  <si>
    <t>Mr. JADHAV DIPAK NAMDEV</t>
  </si>
  <si>
    <t>XXXX XXXX 2403</t>
  </si>
  <si>
    <t>PUPUN03049230000014554</t>
  </si>
  <si>
    <t>Mr. AKASH SHASHIKANT AHIRE</t>
  </si>
  <si>
    <t>SHASHIKANT</t>
  </si>
  <si>
    <t>XXXX XXXX 4404</t>
  </si>
  <si>
    <t>PUPUN03049230000014549</t>
  </si>
  <si>
    <t>Mr. YASWANT KUMAR</t>
  </si>
  <si>
    <t>MITHILESH YADAV</t>
  </si>
  <si>
    <t>XXXX XXXX 4574</t>
  </si>
  <si>
    <t>PUPUN03049230000014543</t>
  </si>
  <si>
    <t>Mr. AKSHAY AJIT KIRTE</t>
  </si>
  <si>
    <t>AJIT KIRTE</t>
  </si>
  <si>
    <t>akshaykirte11@gmail.com</t>
  </si>
  <si>
    <t>XXXX XXXX 6745</t>
  </si>
  <si>
    <t>XXHPK229XX</t>
  </si>
  <si>
    <t>91801009230XXXX,IFSC:UTIB0000338</t>
  </si>
  <si>
    <t>PUPUN03049230000014532</t>
  </si>
  <si>
    <t>Mr. AJAY SOPAN KOLI</t>
  </si>
  <si>
    <t>SOPAN KOLI</t>
  </si>
  <si>
    <t>XXXX XXXX 1003</t>
  </si>
  <si>
    <t>PUPUN03049230000014525</t>
  </si>
  <si>
    <t>Mr. DIPAK DEVAPPA KOLI</t>
  </si>
  <si>
    <t>DEVAPPA</t>
  </si>
  <si>
    <t>XXXX XXXX 6123</t>
  </si>
  <si>
    <t>PUPUN03049230000014527</t>
  </si>
  <si>
    <t>Mr. ALTAF GAIBI SHAIKH</t>
  </si>
  <si>
    <t>GAIBISO SHAIKH</t>
  </si>
  <si>
    <t>XXXX XXXX 5257</t>
  </si>
  <si>
    <t>PUPUN03049230000014528</t>
  </si>
  <si>
    <t>Mr. ASIF AMIRASHA MULLA</t>
  </si>
  <si>
    <t>AMIRASHA MULLA</t>
  </si>
  <si>
    <t>PUPUN03049230000014524</t>
  </si>
  <si>
    <t>Mr. SARAFARAJ MAHIBUB INAMADAR</t>
  </si>
  <si>
    <t>MAHIBUB INAMADAR</t>
  </si>
  <si>
    <t>XXXX XXXX 8615</t>
  </si>
  <si>
    <t>PUPUN03049230000014546</t>
  </si>
  <si>
    <t>Mr. ADITYA DAYANAND KALE</t>
  </si>
  <si>
    <t>emp10015@abc.in</t>
  </si>
  <si>
    <t>XXXX XXXX 0865</t>
  </si>
  <si>
    <t>XXCPK967XX</t>
  </si>
  <si>
    <t>5010076252XXXX,IFSC:HDFC0003547</t>
  </si>
  <si>
    <t>PUPUN03049230000014542</t>
  </si>
  <si>
    <t>Mr. YUVRAJ SANJAY MANE</t>
  </si>
  <si>
    <t>yuvrajmane1997291@gmail.com</t>
  </si>
  <si>
    <t>XXXX XXXX 5546</t>
  </si>
  <si>
    <t>XXOPM293XX</t>
  </si>
  <si>
    <t>15081821000XXXX,IFSC:BKID0001508</t>
  </si>
  <si>
    <t>PUPUN03049230000014518</t>
  </si>
  <si>
    <t>Mr. DEVANAND ASHOKARAO SAVATAKAR</t>
  </si>
  <si>
    <t>ASHOKARAO SAVATAKAR</t>
  </si>
  <si>
    <t>XXXX XXXX 9846</t>
  </si>
  <si>
    <t>PUPUN03049230000014511</t>
  </si>
  <si>
    <t>OMPRAKASH</t>
  </si>
  <si>
    <t>XXXX XXXX 1522</t>
  </si>
  <si>
    <t>2009690XXXX,IFSC:FINO0000001</t>
  </si>
  <si>
    <t>PUPUN03049230000014516</t>
  </si>
  <si>
    <t>Mr. RAJESH KAMAJI PANDIT</t>
  </si>
  <si>
    <t>KAMAJI PANDIT</t>
  </si>
  <si>
    <t>XXXX XXXX 3580</t>
  </si>
  <si>
    <t>PUPUN03049230000014547</t>
  </si>
  <si>
    <t>Mr. SASHIKANT SWAIN</t>
  </si>
  <si>
    <t>SURESH KUMAR SWAIN</t>
  </si>
  <si>
    <t>XXXX XXXX 7727</t>
  </si>
  <si>
    <t>XXOPS092XX</t>
  </si>
  <si>
    <t>339010100XXXX,IFSC:CNRB0003390</t>
  </si>
  <si>
    <t>PUPUN03049230000014519</t>
  </si>
  <si>
    <t>Mr. SANTOSH SUBHASH WANKHADE</t>
  </si>
  <si>
    <t>UBHASH WANKHADE</t>
  </si>
  <si>
    <t>XXXX XXXX 6140</t>
  </si>
  <si>
    <t>PUPUN03049230000014551</t>
  </si>
  <si>
    <t>Mr. AKBAL HUSAIN SHAIKH</t>
  </si>
  <si>
    <t>HUSAIN</t>
  </si>
  <si>
    <t>XXXX XXXX 6243</t>
  </si>
  <si>
    <t>PUPUN03049230000014517</t>
  </si>
  <si>
    <t>Mr. NAYAN PRABHAKAR VANAKHADE</t>
  </si>
  <si>
    <t>PRABHAKAR VANAKHADE</t>
  </si>
  <si>
    <t>PUPUN03049230000014514</t>
  </si>
  <si>
    <t>Mr. SATYAM KUMAR CHANDRA</t>
  </si>
  <si>
    <t>CHANDRA HELA KANTI</t>
  </si>
  <si>
    <t>PUPUN03049230000014510</t>
  </si>
  <si>
    <t>Mr. RAHUL CHANDRABHAN KAKDE</t>
  </si>
  <si>
    <t>CHANDRADRABHAN</t>
  </si>
  <si>
    <t>rahulkakde528@gmail.com</t>
  </si>
  <si>
    <t>XXXX XXXX 8666</t>
  </si>
  <si>
    <t>XXFPK858XX</t>
  </si>
  <si>
    <t>2504437XXXX,IFSC:MAHB0000847</t>
  </si>
  <si>
    <t>PUPUN03049230000014521</t>
  </si>
  <si>
    <t>Mr. SUBHASH NIVRATTI GAYAKWAD</t>
  </si>
  <si>
    <t>NAVRATTI</t>
  </si>
  <si>
    <t>PUPUN03049230000014507</t>
  </si>
  <si>
    <t>Mr. SHAILENDRA KUMAR SINGH</t>
  </si>
  <si>
    <t>BALIRAM SINGH</t>
  </si>
  <si>
    <t>XXXX XXXX 7377</t>
  </si>
  <si>
    <t>XXHPS900XX</t>
  </si>
  <si>
    <t>5010057745XXXX,IFSC:HDFC0003422</t>
  </si>
  <si>
    <t>DAYARAM</t>
  </si>
  <si>
    <t>XXXX XXXX 5143</t>
  </si>
  <si>
    <t>PUPUN03049230000014522</t>
  </si>
  <si>
    <t>Mr. GAJANAN RAMBHAU KAWARE</t>
  </si>
  <si>
    <t>RAMBHAU KAWARE</t>
  </si>
  <si>
    <t>XXXX XXXX 4609</t>
  </si>
  <si>
    <t>PUPUN03049230000014493</t>
  </si>
  <si>
    <t>Mr. GAJANAND SIDDHARAM AMBALGI</t>
  </si>
  <si>
    <t>SIDDHARAM AMBALGI</t>
  </si>
  <si>
    <t>PUPUN03049230000014490</t>
  </si>
  <si>
    <t>Mr. SURENDRA KUMAR BIND</t>
  </si>
  <si>
    <t>HEERA LAL BIND</t>
  </si>
  <si>
    <t>XXXX XXXX 3384</t>
  </si>
  <si>
    <t>PUPUN03049230000014491</t>
  </si>
  <si>
    <t>Mr. DHEERAJ KUMAR</t>
  </si>
  <si>
    <t>LAUTAN RAM</t>
  </si>
  <si>
    <t>XXXX XXXX 5926</t>
  </si>
  <si>
    <t>PUPUN03049230000014483</t>
  </si>
  <si>
    <t>Mr. VEER SINGH GOUND</t>
  </si>
  <si>
    <t>XXXX XXXX 0601</t>
  </si>
  <si>
    <t>2011975XXXX,IFSC:FINO0001001</t>
  </si>
  <si>
    <t>PUPUN03049230000014515</t>
  </si>
  <si>
    <t>Mr. BABUSONA GHOSH</t>
  </si>
  <si>
    <t>MANORANJAN GHOSH</t>
  </si>
  <si>
    <t>apughosh9730258813@gmail.com</t>
  </si>
  <si>
    <t>XXXX XXXX 6484</t>
  </si>
  <si>
    <t>XXCPG425XX</t>
  </si>
  <si>
    <t>2028710XXXX,IFSC:FINO0001001</t>
  </si>
  <si>
    <t>PUPUN03049230000014472</t>
  </si>
  <si>
    <t>Mr. RATAN TATYABA PAWAR</t>
  </si>
  <si>
    <t>TATYABA RANU PAWAR</t>
  </si>
  <si>
    <t>XXXX XXXX 7674</t>
  </si>
  <si>
    <t>PUPUN03049230000014476</t>
  </si>
  <si>
    <t>KAPILDEV</t>
  </si>
  <si>
    <t>XXXX XXXX 9107</t>
  </si>
  <si>
    <t>78311051000XXXX,IFSC:BKID0007831</t>
  </si>
  <si>
    <t>PUPUN03049230000014479</t>
  </si>
  <si>
    <t>Mr. RAMNATH YADAV</t>
  </si>
  <si>
    <t>RAMSVARUP YADAV</t>
  </si>
  <si>
    <t>XXXX XXXX 1118</t>
  </si>
  <si>
    <t>XXJPY775XX</t>
  </si>
  <si>
    <t>2014586XXXX,IFSC:FINO0001001</t>
  </si>
  <si>
    <t>PUPUN03049230000014482</t>
  </si>
  <si>
    <t>Mr. PARMESHWAR GULKHND KALE</t>
  </si>
  <si>
    <t>GULKHND KALE</t>
  </si>
  <si>
    <t>XXXX XXXX 7124</t>
  </si>
  <si>
    <t>PUPUN03049230000014477</t>
  </si>
  <si>
    <t>Mr. KRISHNAA KUMAR RAI</t>
  </si>
  <si>
    <t>MOHAN LAL RAI</t>
  </si>
  <si>
    <t>XXXX XXXX 7256</t>
  </si>
  <si>
    <t>PUPUN03049230000014468</t>
  </si>
  <si>
    <t>Mr. MARUTI ROHIDAS CHAVAN</t>
  </si>
  <si>
    <t>ROHIDAS</t>
  </si>
  <si>
    <t>XXXX XXXX 3934</t>
  </si>
  <si>
    <t>XXMPC495XX</t>
  </si>
  <si>
    <t>PUPUN03049230000014480</t>
  </si>
  <si>
    <t>Mr. AJAY MACHHINDRA GODAMBE</t>
  </si>
  <si>
    <t>MACHHINDRA GODAMBE</t>
  </si>
  <si>
    <t>XXXX XXXX 3294</t>
  </si>
  <si>
    <t>XXQPG502XX</t>
  </si>
  <si>
    <t>PUPUN03049230000014481</t>
  </si>
  <si>
    <t>Mr. PARMESHWAR MOHAN JOHARE</t>
  </si>
  <si>
    <t>MOHAN JOHARE</t>
  </si>
  <si>
    <t>PUPUN03049230000014467</t>
  </si>
  <si>
    <t>Mr. BIRAPPA PANDIT ISHWARKATTI</t>
  </si>
  <si>
    <t>PANDIT ISHWARKATTI</t>
  </si>
  <si>
    <t>XXXX XXXX 4185</t>
  </si>
  <si>
    <t>XXVPI314XX</t>
  </si>
  <si>
    <t>3799481XXXX,IFSC:SBIN0004653</t>
  </si>
  <si>
    <t>PUPUN03049230000014488</t>
  </si>
  <si>
    <t>Mr. PAVAN EKNATH SHELKAR</t>
  </si>
  <si>
    <t>EKNATH</t>
  </si>
  <si>
    <t>XXXX XXXX 7761</t>
  </si>
  <si>
    <t>XXOPS111XX</t>
  </si>
  <si>
    <t>392614XXXX,IFSC:CBIN0282587</t>
  </si>
  <si>
    <t>PUPUN03049230000014505</t>
  </si>
  <si>
    <t>Mr. SAIYAD KHAN</t>
  </si>
  <si>
    <t>TAFIQOR KHAN</t>
  </si>
  <si>
    <t>XXXX XXXX 2793</t>
  </si>
  <si>
    <t>PUPUN03049230000014503</t>
  </si>
  <si>
    <t>Mr. GANESH RAMLING KALE</t>
  </si>
  <si>
    <t>RAMLING</t>
  </si>
  <si>
    <t>ganeshkale453@gmail.com</t>
  </si>
  <si>
    <t>XXXX XXXX 4762</t>
  </si>
  <si>
    <t>XXVPK700XX</t>
  </si>
  <si>
    <t>341274XXXX,IFSC:KKBK0001906</t>
  </si>
  <si>
    <t>PUPUN03049230000014489</t>
  </si>
  <si>
    <t>Mr. GOPAL GAJANAN GHANE</t>
  </si>
  <si>
    <t>XXXX XXXX 0721</t>
  </si>
  <si>
    <t>PUPUN03049230000014487</t>
  </si>
  <si>
    <t>Mr. SHIVAJI TUKARAM JADHAV</t>
  </si>
  <si>
    <t>XXXX XXXX 3203</t>
  </si>
  <si>
    <t>3509628XXXX,IFSC:SBIN0003801</t>
  </si>
  <si>
    <t>PUPUN03049230000014496</t>
  </si>
  <si>
    <t>RAMSEVAK SINGH</t>
  </si>
  <si>
    <t>XXXX XXXX 6538</t>
  </si>
  <si>
    <t>PUPUN03049230000014499</t>
  </si>
  <si>
    <t>Mr. GOPI KISHAN VISHWAKARMA</t>
  </si>
  <si>
    <t>RAM DHANI VISHWAKARMA</t>
  </si>
  <si>
    <t>XXXX XXXX 1557</t>
  </si>
  <si>
    <t>PUPUN03049230000014464</t>
  </si>
  <si>
    <t>Mr. MOHAMMAD MAINUDDIN MANSURI</t>
  </si>
  <si>
    <t>MOHAMMAD SULEMAN MANSURI</t>
  </si>
  <si>
    <t>XXXX XXXX 9411</t>
  </si>
  <si>
    <t>PUPUN03049230000014504</t>
  </si>
  <si>
    <t>Mr. VISHAL ASHOK JADHAV</t>
  </si>
  <si>
    <t>XXXX XXXX 9093</t>
  </si>
  <si>
    <t>XXLPJ409XX</t>
  </si>
  <si>
    <t>6015444XXXX,IFSC:MAHB0001110</t>
  </si>
  <si>
    <t>PUPUN03049230000014453</t>
  </si>
  <si>
    <t>Mr. DHANIRAM SAUR</t>
  </si>
  <si>
    <t>PUPUN03049230000014452</t>
  </si>
  <si>
    <t>Mr. KRISHNA YADAV</t>
  </si>
  <si>
    <t>RAMPRAVESH YADAV</t>
  </si>
  <si>
    <t>XXXX XXXX 0239</t>
  </si>
  <si>
    <t>XXKPY028XX</t>
  </si>
  <si>
    <t>PUPUN03049230000014449</t>
  </si>
  <si>
    <t>Mr. AJAY KUMAR PATEL</t>
  </si>
  <si>
    <t>MATA PRASAD PATEL</t>
  </si>
  <si>
    <t>PUPUN03049230000014450</t>
  </si>
  <si>
    <t>Mr. VINOD KUMAR SINGRAUL</t>
  </si>
  <si>
    <t>VINDRAVAN SINGRAUL</t>
  </si>
  <si>
    <t>XXXX XXXX 0971</t>
  </si>
  <si>
    <t>PUPUN03049230000014484</t>
  </si>
  <si>
    <t>Mr. NILESH PRAMOD POTDAR</t>
  </si>
  <si>
    <t>SHIVAJI PETH</t>
  </si>
  <si>
    <t>XXXX XXXX 8970</t>
  </si>
  <si>
    <t>XXVPP243XX</t>
  </si>
  <si>
    <t>PUPUN03049230000014433</t>
  </si>
  <si>
    <t>MANNALAL</t>
  </si>
  <si>
    <t>PUPUN03049230000014445</t>
  </si>
  <si>
    <t>Mr. AMIT MAURYA</t>
  </si>
  <si>
    <t>RAMVINAY</t>
  </si>
  <si>
    <t>XXXX XXXX 8819</t>
  </si>
  <si>
    <t>3893596XXXX,IFSC:SBIN0000244</t>
  </si>
  <si>
    <t>PUPUN03049230000014485</t>
  </si>
  <si>
    <t>Mr. MAN SINGH PAL</t>
  </si>
  <si>
    <t>JHARI PAL</t>
  </si>
  <si>
    <t>XXXX XXXX 1096</t>
  </si>
  <si>
    <t>PUPUN03049230000014454</t>
  </si>
  <si>
    <t>Mr. ASISH KUMAR</t>
  </si>
  <si>
    <t>PUPUN03049230000014502</t>
  </si>
  <si>
    <t>Mr. SHANKAR VISHVANATH GADAGE</t>
  </si>
  <si>
    <t>XXXX XXXX 8748</t>
  </si>
  <si>
    <t>XXVPG424XX</t>
  </si>
  <si>
    <t>92001004586XXXX,IFSC:UTIB0002905</t>
  </si>
  <si>
    <t>PUPUN03049230000014500</t>
  </si>
  <si>
    <t>Mr. MANTOSH JAYNATH CHAVAN</t>
  </si>
  <si>
    <t>JAYNATH</t>
  </si>
  <si>
    <t>mantoshkumarchauhan65210@gmail.com</t>
  </si>
  <si>
    <t>XXXX XXXX 3269</t>
  </si>
  <si>
    <t>XXUPC651XX</t>
  </si>
  <si>
    <t>401232XXXX,IFSC:KKBK0005633</t>
  </si>
  <si>
    <t>PUPUN03049230000014442</t>
  </si>
  <si>
    <t>Mr. MOSHIUR RAHAMAN</t>
  </si>
  <si>
    <t>RABIUL AWAL</t>
  </si>
  <si>
    <t>moshiur7319@gmail.com</t>
  </si>
  <si>
    <t>XXXX XXXX 6235</t>
  </si>
  <si>
    <t>PUPUN03049230000014440</t>
  </si>
  <si>
    <t>Mr. HASIBOR RAHAMAN</t>
  </si>
  <si>
    <t>MAJIBUR RAHAMAN</t>
  </si>
  <si>
    <t>XXXX XXXX 8852</t>
  </si>
  <si>
    <t>PUPUN03049230000014444</t>
  </si>
  <si>
    <t>Mr. VISHAL MAHADEV BIRAJADAR</t>
  </si>
  <si>
    <t>PUPUN03049230000014448</t>
  </si>
  <si>
    <t>Mr. NITYANAND SANJAY PETKAR</t>
  </si>
  <si>
    <t>SANJAY PETKAR</t>
  </si>
  <si>
    <t>XXXX XXXX 3501</t>
  </si>
  <si>
    <t>XXYPP145XX</t>
  </si>
  <si>
    <t>PUPUN03049230000014423</t>
  </si>
  <si>
    <t>Mr. ARVIND LAL</t>
  </si>
  <si>
    <t>XXXX XXXX 9899</t>
  </si>
  <si>
    <t>PUPUN03049230000014425</t>
  </si>
  <si>
    <t>Mr. BASUKINATH GUPTA</t>
  </si>
  <si>
    <t>MUNNOOPRASAD GUPTA</t>
  </si>
  <si>
    <t>XXXX XXXX 8321</t>
  </si>
  <si>
    <t>PUPUN03049230000014424</t>
  </si>
  <si>
    <t>XXXX XXXX 6756</t>
  </si>
  <si>
    <t>PUPUN03049230000014422</t>
  </si>
  <si>
    <t>Mr. MIHIR DUTTA</t>
  </si>
  <si>
    <t>TINKAN DUTTA</t>
  </si>
  <si>
    <t>XXXX XXXX 6148</t>
  </si>
  <si>
    <t>PUPUN03049230000014428</t>
  </si>
  <si>
    <t>Mr. MD MUSTAQUE RASOOL</t>
  </si>
  <si>
    <t>SHAFAYAT RASUL</t>
  </si>
  <si>
    <t>mdmustaquer@gmail.com</t>
  </si>
  <si>
    <t>XXXX XXXX 6215</t>
  </si>
  <si>
    <t>XXYPR487XX</t>
  </si>
  <si>
    <t>3595578XXXX,IFSC:SBIN0002925</t>
  </si>
  <si>
    <t>PUPUN03049230000014431</t>
  </si>
  <si>
    <t>Mr. SUMAN MAJUMDAR</t>
  </si>
  <si>
    <t>DADHIRAM MAJUMDAR</t>
  </si>
  <si>
    <t>XXXX XXXX 1463</t>
  </si>
  <si>
    <t>PUPUN03049230000014462</t>
  </si>
  <si>
    <t>Mr. GOVINDA CHAUHAN</t>
  </si>
  <si>
    <t>XXXX XXXX 0695</t>
  </si>
  <si>
    <t>PUPUN03049230000014434</t>
  </si>
  <si>
    <t>Mr. AVINASH KAILAS HIWALE</t>
  </si>
  <si>
    <t>KAILAS HIWALE</t>
  </si>
  <si>
    <t>XXAPH349XX</t>
  </si>
  <si>
    <t>PUPUN03049230000014416</t>
  </si>
  <si>
    <t>Mr. DNYANESHWAR BHAUSAHEB SAPIKE</t>
  </si>
  <si>
    <t>BHAUSAHEB SAPIKE</t>
  </si>
  <si>
    <t>XXXX XXXX 1671</t>
  </si>
  <si>
    <t>PUPUN03049230000014427</t>
  </si>
  <si>
    <t>Mr. SACHIN KALYANI SHINDE</t>
  </si>
  <si>
    <t>XXXX XXXX 6323</t>
  </si>
  <si>
    <t>50240101100XXXX,IFSC:VIJB0005024</t>
  </si>
  <si>
    <t>PUPUN03049230000014417</t>
  </si>
  <si>
    <t>Mr. ONKAR VITTHAL AWATADE</t>
  </si>
  <si>
    <t>VITTHAL AWATADE</t>
  </si>
  <si>
    <t>XXXX XXXX 4439</t>
  </si>
  <si>
    <t>PUPUN03049230000014398</t>
  </si>
  <si>
    <t>Mr. VISHNU DNYNOBA JOHARE</t>
  </si>
  <si>
    <t>DNYNOBA JOHARE</t>
  </si>
  <si>
    <t>XXLPJ553XX</t>
  </si>
  <si>
    <t>6017564XXXX,IFSC:MAHB0000722</t>
  </si>
  <si>
    <t>PUPUN03049230000014397</t>
  </si>
  <si>
    <t>Mr. PRASANJEET RAMESH KOTANGALE</t>
  </si>
  <si>
    <t>RAMESH VISHWANATH KOTANGALE</t>
  </si>
  <si>
    <t>prasanjeetkotangale@gmail.com</t>
  </si>
  <si>
    <t>XXXX XXXX 9519</t>
  </si>
  <si>
    <t>PUPUN03049230000014465</t>
  </si>
  <si>
    <t>SHIVPUTRAPPA</t>
  </si>
  <si>
    <t>XXXX XXXX 6780</t>
  </si>
  <si>
    <t>PUPUN03049230000014395</t>
  </si>
  <si>
    <t>Mr. PARMESHWAR PRAKASH PATTEWALE</t>
  </si>
  <si>
    <t>parmeshwarpattewale@gmail.com</t>
  </si>
  <si>
    <t>XXIPP767XX</t>
  </si>
  <si>
    <t>6243334XXXX,IFSC:SBIN0021342</t>
  </si>
  <si>
    <t>PUPUN03049230000014412</t>
  </si>
  <si>
    <t>Mr. VIJAY SITARAM KAMBLE</t>
  </si>
  <si>
    <t>SITARAM KAMBLE</t>
  </si>
  <si>
    <t>XXXX XXXX 2141</t>
  </si>
  <si>
    <t>VASUDEV</t>
  </si>
  <si>
    <t>PUPUN03049230000014458</t>
  </si>
  <si>
    <t>Mr. GOVIND SHIVKUMAR PRAJAPATI</t>
  </si>
  <si>
    <t>XXXX XXXX 3360</t>
  </si>
  <si>
    <t>PUPUN03049230000014390</t>
  </si>
  <si>
    <t>Mr. SAROJ KUMAR</t>
  </si>
  <si>
    <t>RAM NIHOR</t>
  </si>
  <si>
    <t>XXXX XXXX 4461</t>
  </si>
  <si>
    <t>XXJPK561XX</t>
  </si>
  <si>
    <t>76300201000XXXX,IFSC:UBIN0576301</t>
  </si>
  <si>
    <t>PUPUN03049230000014388</t>
  </si>
  <si>
    <t>RAMKUMAR</t>
  </si>
  <si>
    <t>XXXX XXXX 7239</t>
  </si>
  <si>
    <t>PUPUN03049230000014364</t>
  </si>
  <si>
    <t>Mr. SHRI NIWAS SHARMA</t>
  </si>
  <si>
    <t>RAM KRIPAL</t>
  </si>
  <si>
    <t>XXXX XXXX 0567</t>
  </si>
  <si>
    <t>3426778XXXX,IFSC:SBIN0012561</t>
  </si>
  <si>
    <t>PUPUN03049230000014411</t>
  </si>
  <si>
    <t>Mr. SURESH BHANUDAS WAGHMARE</t>
  </si>
  <si>
    <t>BHANUDAS WAGHMARE</t>
  </si>
  <si>
    <t>XXXX XXXX 5120</t>
  </si>
  <si>
    <t>XXZPW034XX</t>
  </si>
  <si>
    <t>6029433XXXX,IFSC:MAHB0000722</t>
  </si>
  <si>
    <t>PUPUN03049230000014409</t>
  </si>
  <si>
    <t>Mr. RAMSAJIVAN MAHIKULAL VARMA</t>
  </si>
  <si>
    <t>MAHIKULAL VARMA</t>
  </si>
  <si>
    <t>XXXX XXXX 0470</t>
  </si>
  <si>
    <t>PUPUN03049230000014408</t>
  </si>
  <si>
    <t>Mr. ARVIND SHUKLA</t>
  </si>
  <si>
    <t>SITA SHARAN SHUKLA</t>
  </si>
  <si>
    <t>XXXX XXXX 3932</t>
  </si>
  <si>
    <t>XXBPS797XX</t>
  </si>
  <si>
    <t>327400XXXX,IFSC:CBIN0282929</t>
  </si>
  <si>
    <t>PUPUN03049230000014402</t>
  </si>
  <si>
    <t>Mr. RITIK ROSHAN</t>
  </si>
  <si>
    <t>PUPUN03049230000014401</t>
  </si>
  <si>
    <t>Mr. RAJENDRA SINGH</t>
  </si>
  <si>
    <t>PUPUN03049230000014400</t>
  </si>
  <si>
    <t>Mr. BHUPENDRA SINGH</t>
  </si>
  <si>
    <t>GYAN SINGH</t>
  </si>
  <si>
    <t>XXXX XXXX 7936</t>
  </si>
  <si>
    <t>PUPUN03049230000014377</t>
  </si>
  <si>
    <t>Mr. RAJESH LODHI</t>
  </si>
  <si>
    <t>INDRA SINGH</t>
  </si>
  <si>
    <t>XXXX XXXX 9755</t>
  </si>
  <si>
    <t>XXIPL169XX</t>
  </si>
  <si>
    <t>3401835XXXX,IFSC:SBIN0002882</t>
  </si>
  <si>
    <t>PUPUN03049230000014380</t>
  </si>
  <si>
    <t>Mr. VISHAL SUDHAKAR GHONGADE</t>
  </si>
  <si>
    <t>SUDHAKAR GHONGADE</t>
  </si>
  <si>
    <t>vishalghongade2000@gmail.com</t>
  </si>
  <si>
    <t>XXXX XXXX 8431</t>
  </si>
  <si>
    <t>XXSPG828XX</t>
  </si>
  <si>
    <t>6228289XXXX,IFSC:SBIN0021125</t>
  </si>
  <si>
    <t>PUPUN03049230000014378</t>
  </si>
  <si>
    <t>Mr. DINDAYAL</t>
  </si>
  <si>
    <t>PUPUN03049230000014387</t>
  </si>
  <si>
    <t>XXXX XXXX 5709</t>
  </si>
  <si>
    <t>PUPUN03049230000014383</t>
  </si>
  <si>
    <t>Mr. SANTOSH KUDERIYA</t>
  </si>
  <si>
    <t>DASHRATH KUDERIYA</t>
  </si>
  <si>
    <t>XXXX XXXX 9349</t>
  </si>
  <si>
    <t>XXYPK700XX</t>
  </si>
  <si>
    <t>2014586XXXX,IFSC:FINO0009001</t>
  </si>
  <si>
    <t>PUPUN03049230000014379</t>
  </si>
  <si>
    <t>Mr. UPENDRA SINGH</t>
  </si>
  <si>
    <t>MAHENDRA SINGH</t>
  </si>
  <si>
    <t>XXXX XXXX 2651</t>
  </si>
  <si>
    <t>XXXPS735XX</t>
  </si>
  <si>
    <t>2025802XXXX,IFSC:FINO0009002</t>
  </si>
  <si>
    <t>PUPUN03049230000014376</t>
  </si>
  <si>
    <t>Mr. SANJAY SINGH</t>
  </si>
  <si>
    <t>SHIVNARAYAN SINGH</t>
  </si>
  <si>
    <t>XXXX XXXX 5354</t>
  </si>
  <si>
    <t>XXDPS812XX</t>
  </si>
  <si>
    <t>2002053XXXX,IFSC:FINO0001001</t>
  </si>
  <si>
    <t>PUPUN03049230000014375</t>
  </si>
  <si>
    <t>Mr. GOVIND MISHRA</t>
  </si>
  <si>
    <t>KASHIRAM MISHRA</t>
  </si>
  <si>
    <t>XXXX XXXX 6588</t>
  </si>
  <si>
    <t>398120XXXX,IFSC:CBIN0283522</t>
  </si>
  <si>
    <t>PUPUN03049230000014391</t>
  </si>
  <si>
    <t>XXQPK171XX</t>
  </si>
  <si>
    <t>384730XXXX,IFSC:KKBK0001811</t>
  </si>
  <si>
    <t>PUPUN03049230000014374</t>
  </si>
  <si>
    <t>Mr. SUNIL SIDDHARTH THOKE</t>
  </si>
  <si>
    <t>SIDDHARTH THOKE</t>
  </si>
  <si>
    <t>XXXX XXXX 9941</t>
  </si>
  <si>
    <t>05080157XXXX,IFSC:ICIC0000508</t>
  </si>
  <si>
    <t>PUPUN03049230000014385</t>
  </si>
  <si>
    <t>Mr. KHETSINGH KACHHI PATEL</t>
  </si>
  <si>
    <t>HALLU PATEL</t>
  </si>
  <si>
    <t>XXXX XXXX 1252</t>
  </si>
  <si>
    <t>PUPUN03049230000014384</t>
  </si>
  <si>
    <t>Mr. PAPPU KHAN</t>
  </si>
  <si>
    <t>NANNABHAI KHAN</t>
  </si>
  <si>
    <t>XXXX XXXX 2068</t>
  </si>
  <si>
    <t>PUPUN03049230000014381</t>
  </si>
  <si>
    <t>Mr. AJAY SINGH RAJPUT</t>
  </si>
  <si>
    <t>LALAN SINGH RAJPUT</t>
  </si>
  <si>
    <t>PUPUN03049230000014372</t>
  </si>
  <si>
    <t>Mr. UDAYBHAN KURMI</t>
  </si>
  <si>
    <t>RAMNATH KURMI</t>
  </si>
  <si>
    <t>sgt8338@gmail.com</t>
  </si>
  <si>
    <t>XXXX XXXX 5658</t>
  </si>
  <si>
    <t>PUPUN03049230000014410</t>
  </si>
  <si>
    <t>Mr. AJAY KUMAR CHOUHAN</t>
  </si>
  <si>
    <t>BIRENDRA MAHTO</t>
  </si>
  <si>
    <t>XXXX XXXX 7429</t>
  </si>
  <si>
    <t>3438803XXXX,IFSC:SBIN0013132</t>
  </si>
  <si>
    <t>PUPUN03049230000014366</t>
  </si>
  <si>
    <t>Mr. IRANNA JOGAN</t>
  </si>
  <si>
    <t>PARUSHURAM JOGAN</t>
  </si>
  <si>
    <t>irannajogan@gmail.com</t>
  </si>
  <si>
    <t>XXXX XXXX 0262</t>
  </si>
  <si>
    <t>XXPPJ934XX</t>
  </si>
  <si>
    <t>6224305XXXX,IFSC:SBIN0020391</t>
  </si>
  <si>
    <t>PUPUN03049230000014420</t>
  </si>
  <si>
    <t>Mr. DNYANESHWAR RAMESH POTE</t>
  </si>
  <si>
    <t>potedr22@gmail.com</t>
  </si>
  <si>
    <t>XXXX XXXX 6084</t>
  </si>
  <si>
    <t>XXLPP550XX</t>
  </si>
  <si>
    <t>33650150XXXX,IFSC:ICIC0003365</t>
  </si>
  <si>
    <t>PUPUN03049230000014365</t>
  </si>
  <si>
    <t>Mr. RAVI MANIK RATHOD</t>
  </si>
  <si>
    <t>MANIK RATHOD</t>
  </si>
  <si>
    <t>XXXX XXXX 4002</t>
  </si>
  <si>
    <t>XXOPR855XX</t>
  </si>
  <si>
    <t>3521769XXXX,IFSC:SBIN0003948</t>
  </si>
  <si>
    <t>PUPUN03049230000014367</t>
  </si>
  <si>
    <t>Mr. AKSHY KUMAR</t>
  </si>
  <si>
    <t>GOVIND PASWAN</t>
  </si>
  <si>
    <t>psgnfdhr@gmail.com</t>
  </si>
  <si>
    <t>XXXX XXXX 1186</t>
  </si>
  <si>
    <t>PUPUN03049230000014337</t>
  </si>
  <si>
    <t>Mr. KARAN SINGH</t>
  </si>
  <si>
    <t>MAGNA LAL</t>
  </si>
  <si>
    <t>XXXX XXXX 4935</t>
  </si>
  <si>
    <t>PUPUN03049230000014336</t>
  </si>
  <si>
    <t>Mr. PALLAB DAS</t>
  </si>
  <si>
    <t>JAGANNATH DAS</t>
  </si>
  <si>
    <t>XXZPD183XX</t>
  </si>
  <si>
    <t>981399XXXX,IFSC:KKBK0000271</t>
  </si>
  <si>
    <t>PUPUN03049230000014335</t>
  </si>
  <si>
    <t>Mr. JIBANDWIP DAS</t>
  </si>
  <si>
    <t>XXXX XXXX 6593</t>
  </si>
  <si>
    <t>PUPUN03049230000014415</t>
  </si>
  <si>
    <t>Mr. AMIT KUMAR AGRAHARI</t>
  </si>
  <si>
    <t>XXXX XXXX 7619</t>
  </si>
  <si>
    <t>XXTPA299XX</t>
  </si>
  <si>
    <t>PUPUN03049230000014414</t>
  </si>
  <si>
    <t>Mr. VISHAL  AGRAHARI</t>
  </si>
  <si>
    <t>VINOD KUMAR AGRAHARI</t>
  </si>
  <si>
    <t>XXXX XXXX 5051</t>
  </si>
  <si>
    <t>PUPUN03049230000014355</t>
  </si>
  <si>
    <t>Mr. YOGESHWAR BABARAO RATHOD</t>
  </si>
  <si>
    <t>PUPUN03049230000014407</t>
  </si>
  <si>
    <t>Mr. SANTOSH LAXMAN BHOSALE</t>
  </si>
  <si>
    <t>LAXMAN BHOSALE</t>
  </si>
  <si>
    <t>XXXX XXXX 6583</t>
  </si>
  <si>
    <t>XXXPB870XX</t>
  </si>
  <si>
    <t>6016066XXXX,IFSC:MAHB0000862</t>
  </si>
  <si>
    <t>PUPUN03049230000014406</t>
  </si>
  <si>
    <t>Mr. SHIRISH VASANT KOPREKAR</t>
  </si>
  <si>
    <t>VASANT KOPREKAR</t>
  </si>
  <si>
    <t>XXYPK329XX</t>
  </si>
  <si>
    <t>625393XXXX,IFSC:IDIB000K155</t>
  </si>
  <si>
    <t>PUPUN03049230000014405</t>
  </si>
  <si>
    <t>Mr. RAJKUMAR BHIMRAO BHAGAT</t>
  </si>
  <si>
    <t>XXXX XXXX 5402</t>
  </si>
  <si>
    <t>XXVPB817XX</t>
  </si>
  <si>
    <t>00922010004XXXX,IFSC:TJSB0000009</t>
  </si>
  <si>
    <t>PUPUN03049230000014404</t>
  </si>
  <si>
    <t>Mr. VISHAL DASHRATH JUNGULWAD</t>
  </si>
  <si>
    <t>XXLPJ556XX</t>
  </si>
  <si>
    <t>2031092XXXX,IFSC:SBIN0020054</t>
  </si>
  <si>
    <t>PUPUN03049230000014403</t>
  </si>
  <si>
    <t>Mr. VINOD MARUTI BHOSALE</t>
  </si>
  <si>
    <t>MARUTI BHOSALE</t>
  </si>
  <si>
    <t>bhosalevinod223@gmail.com</t>
  </si>
  <si>
    <t>XXXX XXXX 1746</t>
  </si>
  <si>
    <t>XXIPB708XX</t>
  </si>
  <si>
    <t>6011107XXXX,IFSC:MAHB0000862</t>
  </si>
  <si>
    <t>PUPUN03049230000014343</t>
  </si>
  <si>
    <t>Mr. ONKAR SAHEBRAO AMALE</t>
  </si>
  <si>
    <t>SAHEBRAO AMALE</t>
  </si>
  <si>
    <t>omkaraamale@gmail.com</t>
  </si>
  <si>
    <t>XXXX XXXX 8407</t>
  </si>
  <si>
    <t>XXEPA954XX</t>
  </si>
  <si>
    <t>363911XXXX,IFSC:CBIN0280671</t>
  </si>
  <si>
    <t>PUPUN03049230000014341</t>
  </si>
  <si>
    <t>Mr. RAMESH BHIKAJI WANKHADE</t>
  </si>
  <si>
    <t>BHIKAJI</t>
  </si>
  <si>
    <t>XXXX XXXX 7195</t>
  </si>
  <si>
    <t>PUPUN03049230000014346</t>
  </si>
  <si>
    <t>Mr. PRADEEP SHAHURAJ PATIL</t>
  </si>
  <si>
    <t>SHAHURAJ</t>
  </si>
  <si>
    <t>XXXX XXXX 3242</t>
  </si>
  <si>
    <t>PUPUN03049230000014350</t>
  </si>
  <si>
    <t>Mr. PAVAN KUMAR</t>
  </si>
  <si>
    <t>GNANOBA GAWADE</t>
  </si>
  <si>
    <t>XXXX XXXX 1013</t>
  </si>
  <si>
    <t>XXZPK308XX</t>
  </si>
  <si>
    <t>PUPUN03049230000014353</t>
  </si>
  <si>
    <t>Mr. SANJIVAN DAYARAM CHAVHAN</t>
  </si>
  <si>
    <t>XXXX XXXX 7347</t>
  </si>
  <si>
    <t>XXXX XXXX 0293</t>
  </si>
  <si>
    <t>PUPUN03049230000014344</t>
  </si>
  <si>
    <t>Mr. RAMHARI PRAKASH VANJARI</t>
  </si>
  <si>
    <t>PRAKASH VANJARI</t>
  </si>
  <si>
    <t>3316497XXXX,IFSC:SBIN0000311</t>
  </si>
  <si>
    <t>PUPUN03049230000014345</t>
  </si>
  <si>
    <t>Mr. MAROTI DHONDIBA KONDAWAR</t>
  </si>
  <si>
    <t>XXXX XXXX 9948</t>
  </si>
  <si>
    <t>PUPUN03049230000014329</t>
  </si>
  <si>
    <t>Mr. RAHUL RADHESHYAM BIND</t>
  </si>
  <si>
    <t>RADHESHYAM BIND</t>
  </si>
  <si>
    <t>PUPUN03049230000014314</t>
  </si>
  <si>
    <t>Mr. RAJESH SINGH</t>
  </si>
  <si>
    <t>LALPRATAP SINGH</t>
  </si>
  <si>
    <t>PUPUN03049230000014317</t>
  </si>
  <si>
    <t>Mr. NITIN BHANUDAS BHARAMBE</t>
  </si>
  <si>
    <t>BHANUDAS</t>
  </si>
  <si>
    <t>2015513XXXX,IFSC:SBIN0008080</t>
  </si>
  <si>
    <t>PUPUN03049230000014363</t>
  </si>
  <si>
    <t>Mr. SHIVAJI VIJAY WAKADE</t>
  </si>
  <si>
    <t>XXXX XXXX 2479</t>
  </si>
  <si>
    <t>PUPUN03049230000014315</t>
  </si>
  <si>
    <t>Mr. JIYALAL MAURYA</t>
  </si>
  <si>
    <t>XXXX XXXX 2071</t>
  </si>
  <si>
    <t>XXPPM345XX</t>
  </si>
  <si>
    <t>3320247XXXX,IFSC:SBIN0011129</t>
  </si>
  <si>
    <t>PUPUN03049230000014362</t>
  </si>
  <si>
    <t>Mr. RAM DIGAMBAR SHEKE</t>
  </si>
  <si>
    <t>DIGAMBAR SHEKE</t>
  </si>
  <si>
    <t>010004101000XXXX,IFSC:SBLS0000001</t>
  </si>
  <si>
    <t>PUPUN03049230000014306</t>
  </si>
  <si>
    <t>Mr. RAJAT DILAWAR PATEL</t>
  </si>
  <si>
    <t>DILAWAR PATEL</t>
  </si>
  <si>
    <t>XXXX XXXX 5821</t>
  </si>
  <si>
    <t>PUPUN03049230000014413</t>
  </si>
  <si>
    <t>Mr. VED PRAKASH SINGH</t>
  </si>
  <si>
    <t>HARESHWAR SINGH</t>
  </si>
  <si>
    <t>XXXX XXXX 5800</t>
  </si>
  <si>
    <t>XXWPS266XX</t>
  </si>
  <si>
    <t>2014018XXXX,IFSC:FINO0000001</t>
  </si>
  <si>
    <t>PUPUN03049230000014455</t>
  </si>
  <si>
    <t>Mr. BIHARI SINGH</t>
  </si>
  <si>
    <t>XXXX XXXX 4942</t>
  </si>
  <si>
    <t>PUPUN03049230000014334</t>
  </si>
  <si>
    <t>Mr. VANSHEELAL MOURYA</t>
  </si>
  <si>
    <t>VIJAYSHANKAR MOURYA</t>
  </si>
  <si>
    <t>XXXX XXXX 5804</t>
  </si>
  <si>
    <t>XXDPM826XX</t>
  </si>
  <si>
    <t>6023357XXXX,IFSC:MAHB0001888</t>
  </si>
  <si>
    <t>PUPUN03049230000014333</t>
  </si>
  <si>
    <t>Mr. NARENDRA KUMAR  PATEL</t>
  </si>
  <si>
    <t>NAKCHED</t>
  </si>
  <si>
    <t>XXXX XXXX 3662</t>
  </si>
  <si>
    <t>PUPUN03049230000014323</t>
  </si>
  <si>
    <t>Mr. MITHUN BERA</t>
  </si>
  <si>
    <t>AMULYA</t>
  </si>
  <si>
    <t>XXXX XXXX 4419</t>
  </si>
  <si>
    <t>XXFPB646XX</t>
  </si>
  <si>
    <t>018201049XXXX,IFSC:PUNB0018220</t>
  </si>
  <si>
    <t>PUPUN03049230000014321</t>
  </si>
  <si>
    <t>Mr. ANIL SINGH</t>
  </si>
  <si>
    <t>HARIHAR SINGH</t>
  </si>
  <si>
    <t>XXXX XXXX 3367</t>
  </si>
  <si>
    <t>PUPUN03049230000014320</t>
  </si>
  <si>
    <t>Mr. LAL JI</t>
  </si>
  <si>
    <t>DEVI PRASAD</t>
  </si>
  <si>
    <t>XXXX XXXX 6242</t>
  </si>
  <si>
    <t>4024595XXXX,IFSC:SBIN0008317</t>
  </si>
  <si>
    <t>PUPUN03049230000014316</t>
  </si>
  <si>
    <t>XXXX XXXX 3661</t>
  </si>
  <si>
    <t>PUPUN03049230000014325</t>
  </si>
  <si>
    <t>Mr. RAMESH PRASAD</t>
  </si>
  <si>
    <t>SHRI LAL</t>
  </si>
  <si>
    <t>XXXX XXXX 5562</t>
  </si>
  <si>
    <t>PUPUN03049230000014361</t>
  </si>
  <si>
    <t>Mr. MAYUR SURESH WAGHMARE</t>
  </si>
  <si>
    <t>mayurwaghmare008@gmail.com</t>
  </si>
  <si>
    <t>XXXX XXXX 0652</t>
  </si>
  <si>
    <t>XXYPW200XX</t>
  </si>
  <si>
    <t>05522010000XXXX,IFSC:JSBP0000055</t>
  </si>
  <si>
    <t>PUPUN03049230000014287</t>
  </si>
  <si>
    <t>Mr. BIJESH PAL</t>
  </si>
  <si>
    <t>SHIVNATH</t>
  </si>
  <si>
    <t>XXXX XXXX 9867</t>
  </si>
  <si>
    <t>3173401XXXX,IFSC:SBIN0006685</t>
  </si>
  <si>
    <t>PUPUN03049230000014358</t>
  </si>
  <si>
    <t>Mr. SATISH UMAKANT MULE</t>
  </si>
  <si>
    <t>MULE</t>
  </si>
  <si>
    <t>XXXX XXXX 9319</t>
  </si>
  <si>
    <t>XXVPM915XX</t>
  </si>
  <si>
    <t>328110100XXXX,IFSC:CNRB0003281</t>
  </si>
  <si>
    <t>PUPUN03049230000014276</t>
  </si>
  <si>
    <t>Mr. YASHWANT SIDDHRAM DONGARE</t>
  </si>
  <si>
    <t>SIDDHRAM DONGARE</t>
  </si>
  <si>
    <t>PUPUN03049230000014280</t>
  </si>
  <si>
    <t>Mr. DNYANESHWAR SOMANATH HIRAPURE</t>
  </si>
  <si>
    <t>SOMANATH</t>
  </si>
  <si>
    <t>XXXX XXXX 0619</t>
  </si>
  <si>
    <t>PUPUN03049230000014279</t>
  </si>
  <si>
    <t>Mr. NAGESH DHANNAPPA DINDURE</t>
  </si>
  <si>
    <t>DHANNAPPA DINDURE</t>
  </si>
  <si>
    <t>XXXX XXXX 6435</t>
  </si>
  <si>
    <t>PUPUN03049230000014300</t>
  </si>
  <si>
    <t>Mr. MOHAMMED YUNUSH</t>
  </si>
  <si>
    <t>MOHAMMED HANIF</t>
  </si>
  <si>
    <t>XXXX XXXX 9599</t>
  </si>
  <si>
    <t>PUPUN03049230000014295</t>
  </si>
  <si>
    <t>Mr. SALMAN</t>
  </si>
  <si>
    <t>XXXX XXXX 2511</t>
  </si>
  <si>
    <t>PUPUN03049230000014277</t>
  </si>
  <si>
    <t>Mr. HANMANT MANIK DONGRE</t>
  </si>
  <si>
    <t>MANIK DONGRE</t>
  </si>
  <si>
    <t>XXXX XXXX 9262</t>
  </si>
  <si>
    <t>PUPUN03049230000014278</t>
  </si>
  <si>
    <t>Mr. ANIL LAXMAN JAMADAR</t>
  </si>
  <si>
    <t>LAXMAN JAMADAR</t>
  </si>
  <si>
    <t>aniljamadar2002@gmail.com</t>
  </si>
  <si>
    <t>XXXX XXXX 7281</t>
  </si>
  <si>
    <t>XXAPJ569XX</t>
  </si>
  <si>
    <t>PUPUN03049230000014289</t>
  </si>
  <si>
    <t>Mr. RANJIT RANA</t>
  </si>
  <si>
    <t>AJOY RANA</t>
  </si>
  <si>
    <t>RANJITSRABANI01@GMAIL.COM</t>
  </si>
  <si>
    <t>XXXX XXXX 9992</t>
  </si>
  <si>
    <t>XXGPR447XX</t>
  </si>
  <si>
    <t>3894265XXXX,IFSC:SBIN0009712</t>
  </si>
  <si>
    <t>PUPUN03049230000014288</t>
  </si>
  <si>
    <t>Mr. SANJIT RANA</t>
  </si>
  <si>
    <t>Sanjitrana365@gmail.coml</t>
  </si>
  <si>
    <t>XXXX XXXX 6296</t>
  </si>
  <si>
    <t>XXIPR789XX</t>
  </si>
  <si>
    <t>PUPUN03049230000014275</t>
  </si>
  <si>
    <t>Mr. ANSARI MOHAMMAD FAIZAN ABDUL QAYYUM</t>
  </si>
  <si>
    <t>ABDULQAYYUM</t>
  </si>
  <si>
    <t>faizankahn7798401410@gmail.com</t>
  </si>
  <si>
    <t>XXXX XXXX 4205</t>
  </si>
  <si>
    <t>XXVPA731XX</t>
  </si>
  <si>
    <t>32040212000XXXX,IFSC:UBIN0532045</t>
  </si>
  <si>
    <t>PUPUN03049230000014285</t>
  </si>
  <si>
    <t>Mr. SUGRIV MADHAV WAGHMARE</t>
  </si>
  <si>
    <t>MADHAV WAGHMARE</t>
  </si>
  <si>
    <t>XXXX XXXX 4462</t>
  </si>
  <si>
    <t>PUPUN03049230000014297</t>
  </si>
  <si>
    <t>Mr. RAFIK ALI</t>
  </si>
  <si>
    <t>ABDUL HAMID</t>
  </si>
  <si>
    <t>XXXX XXXX 1969</t>
  </si>
  <si>
    <t>PUPUN03049230000014293</t>
  </si>
  <si>
    <t>Mr. SALAMAT ALI</t>
  </si>
  <si>
    <t>SAMSHER ALI</t>
  </si>
  <si>
    <t>shaukat6394990894@gmail.com</t>
  </si>
  <si>
    <t>XXXX XXXX 3079</t>
  </si>
  <si>
    <t>PUPUN03049230000014302</t>
  </si>
  <si>
    <t>Mr. VISHAL CHAKRWARTI</t>
  </si>
  <si>
    <t>GOPAL PRAJAPATI</t>
  </si>
  <si>
    <t>vishalchakravrati2000@gmail.com</t>
  </si>
  <si>
    <t>XXXX XXXX 9441</t>
  </si>
  <si>
    <t>PUPUN03049230000014373</t>
  </si>
  <si>
    <t>Mr. SANDIP YADAV</t>
  </si>
  <si>
    <t>DEVRAJ</t>
  </si>
  <si>
    <t>XXXX XXXX 0330</t>
  </si>
  <si>
    <t>PUPUN03049230000014303</t>
  </si>
  <si>
    <t>Mr. ALAUDDIN</t>
  </si>
  <si>
    <t>PIR MOHAMMAD</t>
  </si>
  <si>
    <t>XXXX XXXX 0016</t>
  </si>
  <si>
    <t>PUPUN03049230000014313</t>
  </si>
  <si>
    <t>Mr. ANUP KUMAR SINGH</t>
  </si>
  <si>
    <t>SURENDRA KUMAR SINGH</t>
  </si>
  <si>
    <t>XXXX XXXX 9062</t>
  </si>
  <si>
    <t>PUPUN03049230000014370</t>
  </si>
  <si>
    <t>Mr. SAROJ YADAV</t>
  </si>
  <si>
    <t>RAMBHAJAN</t>
  </si>
  <si>
    <t>XXXX XXXX 1026</t>
  </si>
  <si>
    <t>5010057259XXXX,IFSC:HDFC0004887</t>
  </si>
  <si>
    <t>PUPUN03049230000014286</t>
  </si>
  <si>
    <t>Mr. VILAS MURLIDHAR DAHALE</t>
  </si>
  <si>
    <t>MURLIDHAR DAHALE</t>
  </si>
  <si>
    <t>XXXX XXXX 5432</t>
  </si>
  <si>
    <t>PUPUN03049230000014396</t>
  </si>
  <si>
    <t>Mr. VISHALCHAND</t>
  </si>
  <si>
    <t>SARVJEET</t>
  </si>
  <si>
    <t>XXXX XXXX 8521</t>
  </si>
  <si>
    <t>PUPUN03049230000014461</t>
  </si>
  <si>
    <t>Mr. AKASH SANJAY INGALE</t>
  </si>
  <si>
    <t>SANJAY INGALE</t>
  </si>
  <si>
    <t>XXXX XXXX 4644</t>
  </si>
  <si>
    <t>PUPUN03049230000014273</t>
  </si>
  <si>
    <t>TAULAN RAM</t>
  </si>
  <si>
    <t>DHIRAJKUMARME12345@GMAIL.COM</t>
  </si>
  <si>
    <t>XXXX XXXX 0072</t>
  </si>
  <si>
    <t>XXYPK313XX</t>
  </si>
  <si>
    <t>PUPUN03049230000014459</t>
  </si>
  <si>
    <t>Mr. MD RAJA KURAISHI</t>
  </si>
  <si>
    <t>EKRAM KURAISH</t>
  </si>
  <si>
    <t>XXXX XXXX 5851</t>
  </si>
  <si>
    <t>PUPUN03049230000014460</t>
  </si>
  <si>
    <t>Mr. MD EKRAM KHAN</t>
  </si>
  <si>
    <t>MD IRFAN KHAN</t>
  </si>
  <si>
    <t>aamirparwej05@gmail.com</t>
  </si>
  <si>
    <t>XXXX XXXX 4269</t>
  </si>
  <si>
    <t>XXWPK428XX</t>
  </si>
  <si>
    <t>4050701XXXX,IFSC:SBIN0002923</t>
  </si>
  <si>
    <t>PUPUN03049230000014282</t>
  </si>
  <si>
    <t>Mr. SATYENDR KUSHWAHA</t>
  </si>
  <si>
    <t>OMPRAKASH KUSHWAHA</t>
  </si>
  <si>
    <t>XXXX XXXX 2765</t>
  </si>
  <si>
    <t>PUPUN03049230000014311</t>
  </si>
  <si>
    <t>Mr. ARVIND SINGH GOUND</t>
  </si>
  <si>
    <t>LAL SINGH</t>
  </si>
  <si>
    <t>arvindmaraviarvindmaravi6@gmail.com</t>
  </si>
  <si>
    <t>XXXX XXXX 2195</t>
  </si>
  <si>
    <t>XXEPG276XX</t>
  </si>
  <si>
    <t>57190212000XXXX,IFSC:UBIN0557196</t>
  </si>
  <si>
    <t>PUPUN03049230000014359</t>
  </si>
  <si>
    <t>Mr. DUWARIKA PASWAN</t>
  </si>
  <si>
    <t>BASUDEV</t>
  </si>
  <si>
    <t>XXXX XXXX 3930</t>
  </si>
  <si>
    <t>PUPUN03049230000014309</t>
  </si>
  <si>
    <t>Mr. KAMALESH KUMAR YADAV</t>
  </si>
  <si>
    <t>RAM KUMAR YADAV</t>
  </si>
  <si>
    <t>PUPUN03049230000014310</t>
  </si>
  <si>
    <t>RAMESH KUMAR</t>
  </si>
  <si>
    <t>PUPUN03049230000014308</t>
  </si>
  <si>
    <t>Mr. MUKESH KUMAR YADAV</t>
  </si>
  <si>
    <t>LAL BACHAN</t>
  </si>
  <si>
    <t>XXYPY572XX</t>
  </si>
  <si>
    <t>3786010001XXXX,IFSC:BARB0RASRAX</t>
  </si>
  <si>
    <t>PUPUN03049230000014304</t>
  </si>
  <si>
    <t>Rahulk55909@gmail.com</t>
  </si>
  <si>
    <t>XXXX XXXX 2806</t>
  </si>
  <si>
    <t>PUPUN03049230000014271</t>
  </si>
  <si>
    <t>Mr. SUNIL RAJPOUT</t>
  </si>
  <si>
    <t>PUSHPENDRA SINGH RAJPOOT</t>
  </si>
  <si>
    <t>PUPUN03049230000014332</t>
  </si>
  <si>
    <t>Mr. DHARMENDRA KUMAR GAURISHANKAR BIND</t>
  </si>
  <si>
    <t>GAURISHANKAR BIND</t>
  </si>
  <si>
    <t>XXXX XXXX 8536</t>
  </si>
  <si>
    <t>PUPUN03049230000014267</t>
  </si>
  <si>
    <t>LAKSHMI PRASAD</t>
  </si>
  <si>
    <t>sujitmodanwal381@gmail.com</t>
  </si>
  <si>
    <t>XXXX XXXX 6990</t>
  </si>
  <si>
    <t>PUPUN03049230000014268</t>
  </si>
  <si>
    <t>Mr. MOHAMMAD AARIPH</t>
  </si>
  <si>
    <t>JAFAR EKABAL</t>
  </si>
  <si>
    <t>Moarif87870252@gmail,com</t>
  </si>
  <si>
    <t>XXXX XXXX 5523</t>
  </si>
  <si>
    <t>XXEPA669XX</t>
  </si>
  <si>
    <t>72140201000XXXX,IFSC:UBIN0572144</t>
  </si>
  <si>
    <t>PUPUN03049230000014262</t>
  </si>
  <si>
    <t>Mr. ARVIND KUMAR</t>
  </si>
  <si>
    <t>RAMKARAN</t>
  </si>
  <si>
    <t>XXXX XXXX 7149</t>
  </si>
  <si>
    <t>PUPUN03049230000014537</t>
  </si>
  <si>
    <t>Mr. AMNA SUNIL BHALERAIO</t>
  </si>
  <si>
    <t>SUNIL SOMA BHALERAO</t>
  </si>
  <si>
    <t>XXXX XXXX 4484</t>
  </si>
  <si>
    <t>347621XXXX,IFSC:CBIN0281824</t>
  </si>
  <si>
    <t>PUPUN03049230000014535</t>
  </si>
  <si>
    <t>Mr. MILIND BAPURAO HIVALE</t>
  </si>
  <si>
    <t>LATE MILIND BAPURAO HIVALE</t>
  </si>
  <si>
    <t>XXXX XXXX 4418</t>
  </si>
  <si>
    <t>XXNPH356XX</t>
  </si>
  <si>
    <t>91801011238XXXX,IFSC:UTIB0001884</t>
  </si>
  <si>
    <t>PUPUN03049230000014266</t>
  </si>
  <si>
    <t>Mr. AKASH CHANDRA</t>
  </si>
  <si>
    <t>SARVJEET GAUN</t>
  </si>
  <si>
    <t>Akashchandra1090@gmail.com</t>
  </si>
  <si>
    <t>PUPUN03049230000014265</t>
  </si>
  <si>
    <t>Mr. MOHAMMAD NIJAM</t>
  </si>
  <si>
    <t>LIYAKAT ALI</t>
  </si>
  <si>
    <t>XXXX XXXX 8644</t>
  </si>
  <si>
    <t>PUPUN03049230000014247</t>
  </si>
  <si>
    <t>Mr. RAJKUMAR MALAPPA KAMBLE</t>
  </si>
  <si>
    <t>MALAPPA KAMBALE</t>
  </si>
  <si>
    <t>PUPUN03049230000014233</t>
  </si>
  <si>
    <t>Mr. GANESH VILAS SURAVASE</t>
  </si>
  <si>
    <t>VILAS SURAVASE</t>
  </si>
  <si>
    <t>PUPUN03049230000014228</t>
  </si>
  <si>
    <t>Mr. ROHIT YADAV</t>
  </si>
  <si>
    <t>LALIT YADAV</t>
  </si>
  <si>
    <t>XXXX XXXX 7880</t>
  </si>
  <si>
    <t>PUPUN03049230000014231</t>
  </si>
  <si>
    <t>Mr. ZAGADE DIPAK VINAYAK</t>
  </si>
  <si>
    <t>VINAYAK</t>
  </si>
  <si>
    <t>deepak.zagade@yahoo.com</t>
  </si>
  <si>
    <t>XXSPZ792XX</t>
  </si>
  <si>
    <t>5010006580XXXX,IFSC:HDFC0002202</t>
  </si>
  <si>
    <t>PUPUN03049230000014235</t>
  </si>
  <si>
    <t>Mr. RAHUL BIBHISHAN BIRAJDAR</t>
  </si>
  <si>
    <t>BIBHISHAN BIRAJDAR</t>
  </si>
  <si>
    <t>XXXX XXXX 3466</t>
  </si>
  <si>
    <t>XXQPB140XX</t>
  </si>
  <si>
    <t>PUPUN03049230000014236</t>
  </si>
  <si>
    <t>Mr. VIPIN KUMAR PATEL</t>
  </si>
  <si>
    <t>RAM PATEL</t>
  </si>
  <si>
    <t>XXXX XXXX 5360</t>
  </si>
  <si>
    <t>PUPUN03049230000014240</t>
  </si>
  <si>
    <t>Mr. BASAYYA SWAMY</t>
  </si>
  <si>
    <t>ADAVAYYA SWAMY</t>
  </si>
  <si>
    <t>basayyaaswamy@gmail.com</t>
  </si>
  <si>
    <t>XXXX XXXX 0764</t>
  </si>
  <si>
    <t>2009613XXXX,IFSC:FINO0001001</t>
  </si>
  <si>
    <t>PUPUN03049230000014238</t>
  </si>
  <si>
    <t>Mr. CHHOTAK MIYAN</t>
  </si>
  <si>
    <t>MAHBUB MIYAN</t>
  </si>
  <si>
    <t>XXXX XXXX 6142</t>
  </si>
  <si>
    <t>PUPUN03049230000014221</t>
  </si>
  <si>
    <t>Mr. VISHAL VISHNU SUTAR</t>
  </si>
  <si>
    <t>VISHNU SUTAR</t>
  </si>
  <si>
    <t>XXXX XXXX 7332</t>
  </si>
  <si>
    <t>PUPUN03049230000014216</t>
  </si>
  <si>
    <t>Mr. SIKENDAR</t>
  </si>
  <si>
    <t>ASHOK KUMAR</t>
  </si>
  <si>
    <t>sikendar94maurya@gmail.com</t>
  </si>
  <si>
    <t>XXXX XXXX 8146</t>
  </si>
  <si>
    <t>XXUPS121XX</t>
  </si>
  <si>
    <t>4067225XXXX,IFSC:SBIN0012301</t>
  </si>
  <si>
    <t>PUPUN03049230000014218</t>
  </si>
  <si>
    <t>Mr. SANDIP RAMESH DALVI</t>
  </si>
  <si>
    <t>RAMESH DALVI</t>
  </si>
  <si>
    <t>sandipdalvi3786@gmail.com</t>
  </si>
  <si>
    <t>XXXX XXXX 3192</t>
  </si>
  <si>
    <t>XXUPD024XX</t>
  </si>
  <si>
    <t>21301010000XXXX,IFSC:KJSB0000213</t>
  </si>
  <si>
    <t>PUPUN03049230000014219</t>
  </si>
  <si>
    <t>Mr. AKSHAY BALASAHEB SHINDE</t>
  </si>
  <si>
    <t>BALASAHEB SHINDE</t>
  </si>
  <si>
    <t>XXXX XXXX 4844</t>
  </si>
  <si>
    <t>PUPUN03049230000014223</t>
  </si>
  <si>
    <t>Mr. VISHAL BHAGWAN PANCHAL</t>
  </si>
  <si>
    <t>BHAGWAN PANCHAL</t>
  </si>
  <si>
    <t>XXXX XXXX 9897</t>
  </si>
  <si>
    <t>PUPUN03049230000014220</t>
  </si>
  <si>
    <t>Mr. DEVENDRA PRAKASH THAKUR</t>
  </si>
  <si>
    <t>PRAKASH THAKUR</t>
  </si>
  <si>
    <t>XXXX XXXX 8551</t>
  </si>
  <si>
    <t>PUPUN03049230000014226</t>
  </si>
  <si>
    <t>Mr. DHIRENDRA SINGH</t>
  </si>
  <si>
    <t>SANDEEP</t>
  </si>
  <si>
    <t>XXXX XXXX 7637</t>
  </si>
  <si>
    <t>PUPUN03049230000014327</t>
  </si>
  <si>
    <t>Mr. KRAMAT ALI</t>
  </si>
  <si>
    <t>SHAMSER ALI</t>
  </si>
  <si>
    <t>Shaukat6394990894@gmail.com</t>
  </si>
  <si>
    <t>XXXX XXXX 4371</t>
  </si>
  <si>
    <t>PUPUN03049230000014215</t>
  </si>
  <si>
    <t>Mr. ANKIT HAZRA</t>
  </si>
  <si>
    <t>UJJWAL HAZRA</t>
  </si>
  <si>
    <t>ankithazra2016@gmail.com</t>
  </si>
  <si>
    <t>XXXPH164XX</t>
  </si>
  <si>
    <t>PUPUN03049230000014213</t>
  </si>
  <si>
    <t>DINAKAR SAVARDEKAR</t>
  </si>
  <si>
    <t>XXXX XXXX 7015</t>
  </si>
  <si>
    <t>PUPUN03049230000014212</t>
  </si>
  <si>
    <t>Mr. AKASH RAJU INGOLE</t>
  </si>
  <si>
    <t>RAJU RAMESH INGOLE</t>
  </si>
  <si>
    <t>PUPUN03049230000014202</t>
  </si>
  <si>
    <t>Mr. ANOJ ADIVASI</t>
  </si>
  <si>
    <t>RAVI ADIVASI</t>
  </si>
  <si>
    <t>XXXX XXXX 5771</t>
  </si>
  <si>
    <t>PUPUN03049230000014210</t>
  </si>
  <si>
    <t>Mr. HAKAM SINGH</t>
  </si>
  <si>
    <t>TARVAR SINGH</t>
  </si>
  <si>
    <t>XXXX XXXX 2426</t>
  </si>
  <si>
    <t>XXYPS721XX</t>
  </si>
  <si>
    <t>PUPUN03049230000014196</t>
  </si>
  <si>
    <t>Mr. DIPAK KUMAR</t>
  </si>
  <si>
    <t>HRIKISUN</t>
  </si>
  <si>
    <t>PUPUN03049230000014193</t>
  </si>
  <si>
    <t>Mr. SUSHILKUMAR</t>
  </si>
  <si>
    <t>sushilkumarmj07@gmail.com</t>
  </si>
  <si>
    <t>XXXX XXXX 3443</t>
  </si>
  <si>
    <t>XXZPS781XX</t>
  </si>
  <si>
    <t>1960010101XXXX,IFSC:CORP0000196</t>
  </si>
  <si>
    <t>PUPUN03049230000014192</t>
  </si>
  <si>
    <t>Mr. PREMLAL PRAJAPATI</t>
  </si>
  <si>
    <t>SHRI MUNNILAL PRAJAPATI</t>
  </si>
  <si>
    <t>XXXX XXXX 0650</t>
  </si>
  <si>
    <t>XXUPP138XX</t>
  </si>
  <si>
    <t>74190201000XXXX,IFSC:UBIN0574198</t>
  </si>
  <si>
    <t>PUPUN03049230000014203</t>
  </si>
  <si>
    <t>Mr. PARMLAL RAIKWAR</t>
  </si>
  <si>
    <t>JASSU RAIKWAR</t>
  </si>
  <si>
    <t>XXXX XXXX 5655</t>
  </si>
  <si>
    <t>PUPUN03049230000014204</t>
  </si>
  <si>
    <t>Mr. SANTOSH RUPRAO BHATKAR</t>
  </si>
  <si>
    <t>RUPRAO</t>
  </si>
  <si>
    <t>XXXX XXXX 3027</t>
  </si>
  <si>
    <t>107050102XXXX,IFSC:COSB0000107</t>
  </si>
  <si>
    <t>PUPUN03049230000014205</t>
  </si>
  <si>
    <t>Mr. RAHUL SOUR</t>
  </si>
  <si>
    <t>NATTHU SOUR</t>
  </si>
  <si>
    <t>XXXX XXXX 7262</t>
  </si>
  <si>
    <t>PUPUN03049230000014206</t>
  </si>
  <si>
    <t>Mr. SANJAY DUBEY</t>
  </si>
  <si>
    <t>XXXX XXXX 2018</t>
  </si>
  <si>
    <t>PUPUN03049230000014207</t>
  </si>
  <si>
    <t>Mr. SURENDRA SOUR</t>
  </si>
  <si>
    <t>RAMESH SOUR</t>
  </si>
  <si>
    <t>XXXX XXXX 1082</t>
  </si>
  <si>
    <t>PUPUN03049230000014189</t>
  </si>
  <si>
    <t>Mr. VILAS SHANKAR MANE</t>
  </si>
  <si>
    <t>XXXX XXXX 6894</t>
  </si>
  <si>
    <t>XXTPM763XX</t>
  </si>
  <si>
    <t>UMA SHANKAR</t>
  </si>
  <si>
    <t>XXXX XXXX 9363</t>
  </si>
  <si>
    <t>PUPUN03049230000014252</t>
  </si>
  <si>
    <t>Mr. KAMLA SHANKAR</t>
  </si>
  <si>
    <t>JEETNARAYAN</t>
  </si>
  <si>
    <t>Jajje2720@gmai.com</t>
  </si>
  <si>
    <t>XXXX XXXX 9037</t>
  </si>
  <si>
    <t>XXBPS970XX</t>
  </si>
  <si>
    <t>509250010138XXXX,IFSC:KARB0000509</t>
  </si>
  <si>
    <t>PUPUN03049230000014249</t>
  </si>
  <si>
    <t>Mr. ASLAM ALI</t>
  </si>
  <si>
    <t>TAHIR ALI</t>
  </si>
  <si>
    <t>XXXX XXXX 8499</t>
  </si>
  <si>
    <t>PUPUN03049230000014257</t>
  </si>
  <si>
    <t>Mr. ROSHAN PATEL</t>
  </si>
  <si>
    <t>RAM GUDDU PATEL</t>
  </si>
  <si>
    <t>rp8642009@mai.com</t>
  </si>
  <si>
    <t>XXXX XXXX 1612</t>
  </si>
  <si>
    <t>PUPUN03049230000014254</t>
  </si>
  <si>
    <t>Mr. MO JAVED ALI</t>
  </si>
  <si>
    <t>ALGU ALI</t>
  </si>
  <si>
    <t>XXXX XXXX 7188</t>
  </si>
  <si>
    <t>PUPUN03049230000014312</t>
  </si>
  <si>
    <t>Mr. EKLAKH</t>
  </si>
  <si>
    <t>XXXX XXXX 3837</t>
  </si>
  <si>
    <t>PUPUN03049230000014243</t>
  </si>
  <si>
    <t>Mr. SATYANDER SINGH</t>
  </si>
  <si>
    <t>KANHAIYA SINGH</t>
  </si>
  <si>
    <t>XXXX XXXX 5634</t>
  </si>
  <si>
    <t>PUPUN03049230000014244</t>
  </si>
  <si>
    <t>Mr. TASAUVAR ALI</t>
  </si>
  <si>
    <t>SABIR</t>
  </si>
  <si>
    <t>bshumbe5@gmail.com</t>
  </si>
  <si>
    <t>XXXX XXXX 5917</t>
  </si>
  <si>
    <t>XXXPT658XX</t>
  </si>
  <si>
    <t>PUPUN03049230000014194</t>
  </si>
  <si>
    <t>Mr. ASALAM</t>
  </si>
  <si>
    <t>SHAHAVEER</t>
  </si>
  <si>
    <t>XXXX XXXX 1583</t>
  </si>
  <si>
    <t>PUPUN03049230000014198</t>
  </si>
  <si>
    <t>Mr. SUDAMA</t>
  </si>
  <si>
    <t>099930200097XXXX,IFSC:IBKL0000224</t>
  </si>
  <si>
    <t>PUPUN03049230000014197</t>
  </si>
  <si>
    <t>Mr. LAL BABU KUMAR</t>
  </si>
  <si>
    <t>BADAN SINGH</t>
  </si>
  <si>
    <t>XXXX XXXX 7792</t>
  </si>
  <si>
    <t>PUPUN03049230000014157</t>
  </si>
  <si>
    <t>Mr. NILESH YADAV</t>
  </si>
  <si>
    <t>RAMKRIT YADAV</t>
  </si>
  <si>
    <t>XXXX XXXX 1483</t>
  </si>
  <si>
    <t>XXUPY323XX</t>
  </si>
  <si>
    <t>203810400007XXXX,IFSC:IBKL0002038</t>
  </si>
  <si>
    <t>PUPUN03049230000014158</t>
  </si>
  <si>
    <t>Mr. RAMAWADH YADAV</t>
  </si>
  <si>
    <t>RAM NIVAS YADAV</t>
  </si>
  <si>
    <t>Ramawadh15021996@gmail.com</t>
  </si>
  <si>
    <t>XXXX XXXX 8681</t>
  </si>
  <si>
    <t>XXYPY330XX</t>
  </si>
  <si>
    <t>3526698XXXX,IFSC:SBIN0011247</t>
  </si>
  <si>
    <t>PUPUN03049230000014201</t>
  </si>
  <si>
    <t>Mr. MAYUR BADADHE</t>
  </si>
  <si>
    <t>XXXX XXXX 7489</t>
  </si>
  <si>
    <t>XXXPB413XX</t>
  </si>
  <si>
    <t>7015010001XXXX,IFSC:BARB0DBBURH</t>
  </si>
  <si>
    <t>PUPUN03049230000014154</t>
  </si>
  <si>
    <t>Mr. RAMJATAN PRASAD</t>
  </si>
  <si>
    <t>BECHU</t>
  </si>
  <si>
    <t>PUPUN03049230000014248</t>
  </si>
  <si>
    <t>Mr. MANOJ DILIP PAWAR</t>
  </si>
  <si>
    <t>PUPUN03049230000014155</t>
  </si>
  <si>
    <t>Mr. YALLAPPA MALLAPPA WAGHAMORE</t>
  </si>
  <si>
    <t>XXXX XXXX 7893</t>
  </si>
  <si>
    <t>2002571XXXX,IFSC:FINO0000001</t>
  </si>
  <si>
    <t>PUPUN03049230000014161</t>
  </si>
  <si>
    <t>Mr. RAHUL NAMDEV</t>
  </si>
  <si>
    <t>XXXX XXXX 4325</t>
  </si>
  <si>
    <t>PUPUN03049230000014146</t>
  </si>
  <si>
    <t>Mr. RAMSINGH</t>
  </si>
  <si>
    <t>RAMSWARUP</t>
  </si>
  <si>
    <t>PUPUN03049230000014188</t>
  </si>
  <si>
    <t>Ms. GOLU YADAV</t>
  </si>
  <si>
    <t>PUPUN03049230000014167</t>
  </si>
  <si>
    <t>Mr. SUBHAM PATEL</t>
  </si>
  <si>
    <t>UMASHANKAR SINGH</t>
  </si>
  <si>
    <t>XXXX XXXX 8833</t>
  </si>
  <si>
    <t>XXZPP720XX</t>
  </si>
  <si>
    <t>PUPUN03049230000014174</t>
  </si>
  <si>
    <t>Mr. VAIBHAV BRAMHANAND SWAMI</t>
  </si>
  <si>
    <t>BRAMHANAND</t>
  </si>
  <si>
    <t>XXXX XXXX 5335</t>
  </si>
  <si>
    <t>XXRPS697XX</t>
  </si>
  <si>
    <t>1005353XXXX,IFSC:IDFB0041352</t>
  </si>
  <si>
    <t>XXXX XXXX 7776</t>
  </si>
  <si>
    <t>MANIK</t>
  </si>
  <si>
    <t>PUPUN03049230000014180</t>
  </si>
  <si>
    <t>Mr. VINAYAK SAMBHAJI CHOUGALE</t>
  </si>
  <si>
    <t>XXHPC707XX</t>
  </si>
  <si>
    <t>3208753XXXX,IFSC:SBIN0011433</t>
  </si>
  <si>
    <t>PUPUN03049230000014168</t>
  </si>
  <si>
    <t>Mr. KRUSHNA SURESH WABALE</t>
  </si>
  <si>
    <t>XXXX XXXX 8258</t>
  </si>
  <si>
    <t>XXOPW182XX</t>
  </si>
  <si>
    <t>3659182XXXX,IFSC:SBIN0017505</t>
  </si>
  <si>
    <t>PUPUN03049230000014156</t>
  </si>
  <si>
    <t>Mr. NAGARAJ</t>
  </si>
  <si>
    <t>SHIVASHANKAR BHURE</t>
  </si>
  <si>
    <t>XXXX XXXX 3867</t>
  </si>
  <si>
    <t>XXGPN898XX</t>
  </si>
  <si>
    <t>2002053XXXX,IFSC:FINO0001146</t>
  </si>
  <si>
    <t>PUPUN03049230000014143</t>
  </si>
  <si>
    <t>Mr. ROHIT MAHADEV JAYAGUDE</t>
  </si>
  <si>
    <t>MAHADEV JAYAGUDE</t>
  </si>
  <si>
    <t>rohitjaygude@gmail.com</t>
  </si>
  <si>
    <t>71280201000XXXX,IFSC:UBIN0571288</t>
  </si>
  <si>
    <t>PUPUN03049230000014246</t>
  </si>
  <si>
    <t>Mr. GANESH YADAV</t>
  </si>
  <si>
    <t>XXDPY519XX</t>
  </si>
  <si>
    <t>309510XXXX,IFSC:CBIN0282927</t>
  </si>
  <si>
    <t>PUPUN03049230000014182</t>
  </si>
  <si>
    <t>Mr. DABLU KUMAR</t>
  </si>
  <si>
    <t>KASHI</t>
  </si>
  <si>
    <t>XXXX XXXX 9800</t>
  </si>
  <si>
    <t>5010033143XXXX,IFSC:HDFC0000074</t>
  </si>
  <si>
    <t>PUPUN03049230000014160</t>
  </si>
  <si>
    <t>Mr. BAJRANGBALI SINGH</t>
  </si>
  <si>
    <t>LALLAN SINGH</t>
  </si>
  <si>
    <t>Bajrangbali15v@gmail.com</t>
  </si>
  <si>
    <t>XXXX XXXX 7813</t>
  </si>
  <si>
    <t>XXXPS585XX</t>
  </si>
  <si>
    <t>05080156XXXX,IFSC:ICIC0000508</t>
  </si>
  <si>
    <t>PUPUN03049230000014181</t>
  </si>
  <si>
    <t>Mr. MONU SINGH YADAV</t>
  </si>
  <si>
    <t>CHANDRIKA SINGH YADAV</t>
  </si>
  <si>
    <t>XXXX XXXX 4792</t>
  </si>
  <si>
    <t>PUPUN03049230000014183</t>
  </si>
  <si>
    <t>NARAYAN PRASAD</t>
  </si>
  <si>
    <t>XXXX XXXX 2979</t>
  </si>
  <si>
    <t>PUPUN03049230000014178</t>
  </si>
  <si>
    <t>XXXX XXXX 3266</t>
  </si>
  <si>
    <t>PUPUN03049230000014245</t>
  </si>
  <si>
    <t>Mr. KIRAN BALAJI MORE</t>
  </si>
  <si>
    <t>BALAJI MORE</t>
  </si>
  <si>
    <t>XXXX XXXX 4028</t>
  </si>
  <si>
    <t>PUPUN03049230000014184</t>
  </si>
  <si>
    <t>Mr. NIVRUTTI LIMBAJI ZADAGE</t>
  </si>
  <si>
    <t>LIMBAJI ZADAGE</t>
  </si>
  <si>
    <t>XXXX XXXX 7667</t>
  </si>
  <si>
    <t>PUPUN03049230000014187</t>
  </si>
  <si>
    <t>Mr. AJAY YADAV</t>
  </si>
  <si>
    <t>SHAB YADAV</t>
  </si>
  <si>
    <t>XXXX XXXX 5773</t>
  </si>
  <si>
    <t>XXPPY829XX</t>
  </si>
  <si>
    <t>1015010003XXXX,IFSC:BARB0AMBARN</t>
  </si>
  <si>
    <t>PUPUN03049230000014179</t>
  </si>
  <si>
    <t>Mr. HEMRAJ GOUND</t>
  </si>
  <si>
    <t>XXXX XXXX 7477</t>
  </si>
  <si>
    <t>PUPUN03049230000014163</t>
  </si>
  <si>
    <t>Mr. AMOL APPASAHEB GUNJAL</t>
  </si>
  <si>
    <t>PUPUN03049230000014150</t>
  </si>
  <si>
    <t>Mr. SANDEEP PRAJAPATI</t>
  </si>
  <si>
    <t>CHANNU PRAJAPATI</t>
  </si>
  <si>
    <t>PUPUN03049230000014149</t>
  </si>
  <si>
    <t>Mr. KRISHNA KUMAR PRAJAPATI</t>
  </si>
  <si>
    <t>TATRU</t>
  </si>
  <si>
    <t>XXXX XXXX 8161</t>
  </si>
  <si>
    <t>PUPUN03049230000014148</t>
  </si>
  <si>
    <t>RAMCHANDAR</t>
  </si>
  <si>
    <t>XXXX XXXX 1778</t>
  </si>
  <si>
    <t>PUPUN03049230000014109</t>
  </si>
  <si>
    <t>Mr. SACHIN ANIL RATHOD</t>
  </si>
  <si>
    <t>XXXX XXXX 4962</t>
  </si>
  <si>
    <t>PUPUN03049230000014151</t>
  </si>
  <si>
    <t>Mr. RUDRA PRATAP SINGH</t>
  </si>
  <si>
    <t>VIJAYBHAN</t>
  </si>
  <si>
    <t>Singhrudrapratap973@gmail.com</t>
  </si>
  <si>
    <t>XXXX XXXX 3229</t>
  </si>
  <si>
    <t>XXCPS109XX</t>
  </si>
  <si>
    <t>5078810001XXXX,IFSC:BARB0CHAURA</t>
  </si>
  <si>
    <t>PUPUN03049230000014147</t>
  </si>
  <si>
    <t>Mr. RAMVINAY MAURYA</t>
  </si>
  <si>
    <t>SUNDER MAURYA</t>
  </si>
  <si>
    <t>XXOPM414XX</t>
  </si>
  <si>
    <t>49530201091XXXX,IFSC:UBIN0549533</t>
  </si>
  <si>
    <t>PUPUN03049230000014534</t>
  </si>
  <si>
    <t>Mr. KIRAN KALLPPA MARBE</t>
  </si>
  <si>
    <t>KALLPPA</t>
  </si>
  <si>
    <t>PUPUN03049230000014536</t>
  </si>
  <si>
    <t>Mr. ABHIJIT GOVIND FATTEPURE</t>
  </si>
  <si>
    <t>GOVIND FATTEPURE</t>
  </si>
  <si>
    <t>XXXX XXXX 7840</t>
  </si>
  <si>
    <t>XXEPF894XX</t>
  </si>
  <si>
    <t>1005347XXXX,IFSC:IDFB0041371</t>
  </si>
  <si>
    <t>PUPUN03049230000014538</t>
  </si>
  <si>
    <t>Mr. VAIBHAV VENKAT KATKAR</t>
  </si>
  <si>
    <t>VENKAT KATKAR</t>
  </si>
  <si>
    <t>042610110XXXX,IFSC:CNRB0000426</t>
  </si>
  <si>
    <t>PUPUN03049230000014079</t>
  </si>
  <si>
    <t>Mr. PINTU GOSWAMI</t>
  </si>
  <si>
    <t>KRUSHNNA GOSWAMI</t>
  </si>
  <si>
    <t>XXXX XXXX 8456</t>
  </si>
  <si>
    <t>PUPUN03049230000014145</t>
  </si>
  <si>
    <t>Mr. PUSHPRAJ LODHI</t>
  </si>
  <si>
    <t>RAKKHU LODHI</t>
  </si>
  <si>
    <t>XXXX XXXX 3915</t>
  </si>
  <si>
    <t>2050690XXXX,IFSC:SBIN0008283</t>
  </si>
  <si>
    <t>PUPUN03049230000014119</t>
  </si>
  <si>
    <t>Mr. RAMSINGH LODHI</t>
  </si>
  <si>
    <t>RAMESHVAR LODHI</t>
  </si>
  <si>
    <t>XXXX XXXX 7953</t>
  </si>
  <si>
    <t>PUPUN03049230000014118</t>
  </si>
  <si>
    <t>Mr. PRAKASH LODHI</t>
  </si>
  <si>
    <t>POORAN LODHI</t>
  </si>
  <si>
    <t>XXXX XXXX 3630</t>
  </si>
  <si>
    <t>PUPUN03049230000014117</t>
  </si>
  <si>
    <t>Mr. ASIB KHAN</t>
  </si>
  <si>
    <t>ISAK KHAN</t>
  </si>
  <si>
    <t>PUPUN03049230000014144</t>
  </si>
  <si>
    <t>Mr. KALAN RAIKWAR</t>
  </si>
  <si>
    <t>KHILLAN RAIKWAR</t>
  </si>
  <si>
    <t>XXXX XXXX 4389</t>
  </si>
  <si>
    <t>PUPUN03049230000014067</t>
  </si>
  <si>
    <t>Mr. LAV PRASAD</t>
  </si>
  <si>
    <t>LAKSHMAN PRASAD</t>
  </si>
  <si>
    <t>XXXX XXXX 8543</t>
  </si>
  <si>
    <t>PUPUN03049230000014082</t>
  </si>
  <si>
    <t>Mr. GOLU KUMAR</t>
  </si>
  <si>
    <t>GULABDHAR</t>
  </si>
  <si>
    <t>XXXX XXXX 1561</t>
  </si>
  <si>
    <t>PUPUN03049230000014081</t>
  </si>
  <si>
    <t>XXXX XXXX 1881</t>
  </si>
  <si>
    <t>XXBPK600XX</t>
  </si>
  <si>
    <t>PUPUN03049230000014080</t>
  </si>
  <si>
    <t>Mr. AVADHESH KUMAR</t>
  </si>
  <si>
    <t>XXXX XXXX 9241</t>
  </si>
  <si>
    <t>PUPUN03049230000014074</t>
  </si>
  <si>
    <t>LAL PRATAP</t>
  </si>
  <si>
    <t>PUPUN03049230000014073</t>
  </si>
  <si>
    <t>Mr. SHESHMANI</t>
  </si>
  <si>
    <t>KANHAIYA LAL</t>
  </si>
  <si>
    <t>XXXX XXXX 5133</t>
  </si>
  <si>
    <t>PUPUN03049230000014072</t>
  </si>
  <si>
    <t>Mr. SAWAN KUMAR</t>
  </si>
  <si>
    <t>KANT LAL BIND</t>
  </si>
  <si>
    <t>savanbind6@gmail.com</t>
  </si>
  <si>
    <t>XXXX XXXX 1243</t>
  </si>
  <si>
    <t>PUPUN03049230000014034</t>
  </si>
  <si>
    <t>Mr. MAHTAB ALAM</t>
  </si>
  <si>
    <t>MUSALIM</t>
  </si>
  <si>
    <t>XXXX XXXX 5681</t>
  </si>
  <si>
    <t>3946119XXXX,IFSC:SBIN0016472</t>
  </si>
  <si>
    <t>PUPUN03049230000014070</t>
  </si>
  <si>
    <t>Mr. PRITAM SINGH</t>
  </si>
  <si>
    <t>RUDRA PRATAP SINGH</t>
  </si>
  <si>
    <t>XXXX XXXX 2171</t>
  </si>
  <si>
    <t>PUPUN03049230000014069</t>
  </si>
  <si>
    <t>Mr. SAMAR JIT</t>
  </si>
  <si>
    <t>LALCHAND</t>
  </si>
  <si>
    <t>XXXX XXXX 1323</t>
  </si>
  <si>
    <t>3884706XXXX,IFSC:SBIN0004555</t>
  </si>
  <si>
    <t>PUPUN03049230000014068</t>
  </si>
  <si>
    <t>UDAY BAHADUR</t>
  </si>
  <si>
    <t>PUPUN03049230000014066</t>
  </si>
  <si>
    <t>Mr. SAMU</t>
  </si>
  <si>
    <t>BARASATI</t>
  </si>
  <si>
    <t>XXXX XXXX 7311</t>
  </si>
  <si>
    <t>XXCPS741XX</t>
  </si>
  <si>
    <t>2014649XXXX,IFSC:FINO0009002</t>
  </si>
  <si>
    <t>PUPUN03049230000014065</t>
  </si>
  <si>
    <t>RAMJI BIND</t>
  </si>
  <si>
    <t>XXXX XXXX 5068</t>
  </si>
  <si>
    <t>3733449XXXX,IFSC:SBIN0001976</t>
  </si>
  <si>
    <t>PUPUN03049230000014062</t>
  </si>
  <si>
    <t>RAMCHANDRA BIND</t>
  </si>
  <si>
    <t>XXXX XXXX 7317</t>
  </si>
  <si>
    <t>PUPUN03049230000014060</t>
  </si>
  <si>
    <t>Mr. VISHAL KUMAR BIND</t>
  </si>
  <si>
    <t>OMJI BIND</t>
  </si>
  <si>
    <t>XXXX XXXX 5672</t>
  </si>
  <si>
    <t>XXHPB191XX</t>
  </si>
  <si>
    <t>71161821000XXXX,IFSC:BKID0007116</t>
  </si>
  <si>
    <t>PUPUN03049230000014058</t>
  </si>
  <si>
    <t>Mr. ANIL KUMAR BIND</t>
  </si>
  <si>
    <t>XXXX XXXX 4360</t>
  </si>
  <si>
    <t>PUPUN03049230000014057</t>
  </si>
  <si>
    <t>Mr. ABHIMANYU</t>
  </si>
  <si>
    <t>XXXX XXXX 6022</t>
  </si>
  <si>
    <t>XXHPA382XX</t>
  </si>
  <si>
    <t>PUPUN03049230000014128</t>
  </si>
  <si>
    <t>Mr. RAJESH PRASAD</t>
  </si>
  <si>
    <t>SHYAMVIHARI PRASAD</t>
  </si>
  <si>
    <t>XXDPP394XX</t>
  </si>
  <si>
    <t>123901008XXXX,IFSC:UTBI0IAC652</t>
  </si>
  <si>
    <t>PUPUN03049230000014132</t>
  </si>
  <si>
    <t>RAJ</t>
  </si>
  <si>
    <t>XXXX XXXX 5602</t>
  </si>
  <si>
    <t>PUPUN03049230000014107</t>
  </si>
  <si>
    <t>XXXX XXXX 7253</t>
  </si>
  <si>
    <t>PUPUN03049230000014047</t>
  </si>
  <si>
    <t>Mr. SRIKESH BIND</t>
  </si>
  <si>
    <t>RAMAVADH BIND</t>
  </si>
  <si>
    <t>XXXX XXXX 2959</t>
  </si>
  <si>
    <t>PUPUN03049230000014048</t>
  </si>
  <si>
    <t>Mr. ADARSH PRATAP</t>
  </si>
  <si>
    <t>SUBEDAR SINGH</t>
  </si>
  <si>
    <t>ADARSHPRATAP887@GMAIL.COM</t>
  </si>
  <si>
    <t>XXXX XXXX 7681</t>
  </si>
  <si>
    <t>XXBPA981XX</t>
  </si>
  <si>
    <t>5010052095XXXX,IFSC:HDFC0000998</t>
  </si>
  <si>
    <t>PUPUN03049230000014049</t>
  </si>
  <si>
    <t>Mr. MATA PRASAD</t>
  </si>
  <si>
    <t>RAM DAS</t>
  </si>
  <si>
    <t>PUPUN03049230000014050</t>
  </si>
  <si>
    <t>Mr. SURAJ SINGH</t>
  </si>
  <si>
    <t>GANGA SAGAR SINGH</t>
  </si>
  <si>
    <t>XXXX XXXX 4301</t>
  </si>
  <si>
    <t>21204208000XXXX,IFSC:UBIN0RRBKGS</t>
  </si>
  <si>
    <t>PUPUN03049230000014051</t>
  </si>
  <si>
    <t>Mr. BIND DIPAK</t>
  </si>
  <si>
    <t>BIND GULABDHAR</t>
  </si>
  <si>
    <t>XXXX XXXX 4864</t>
  </si>
  <si>
    <t>PUPUN03049230000014052</t>
  </si>
  <si>
    <t>GULAB DHAR</t>
  </si>
  <si>
    <t>XXXX XXXX 5894</t>
  </si>
  <si>
    <t>XXRPK194XX</t>
  </si>
  <si>
    <t>43070212000XXXX,IFSC:UBIN0543071</t>
  </si>
  <si>
    <t>PUPUN03049230000014053</t>
  </si>
  <si>
    <t>Mr. PAPPU</t>
  </si>
  <si>
    <t>RAJKARAN</t>
  </si>
  <si>
    <t>XXXX XXXX 2664</t>
  </si>
  <si>
    <t>PUPUN03049230000014138</t>
  </si>
  <si>
    <t>Mr. PAPPU CHADAR</t>
  </si>
  <si>
    <t>SARMAN</t>
  </si>
  <si>
    <t>XXXX XXXX 4076</t>
  </si>
  <si>
    <t>2011096XXXX,IFSC:FINO0001001</t>
  </si>
  <si>
    <t>PUPUN03049230000014139</t>
  </si>
  <si>
    <t>Mr. KOMAL RAIKWAR</t>
  </si>
  <si>
    <t>LAMPUVA</t>
  </si>
  <si>
    <t>XXXX XXXX 2559</t>
  </si>
  <si>
    <t>PUPUN03049230000014141</t>
  </si>
  <si>
    <t>Mr. DEEPAK RAIKWAR</t>
  </si>
  <si>
    <t>LAXMI RAIKWAR</t>
  </si>
  <si>
    <t>XXXX XXXX 1533</t>
  </si>
  <si>
    <t>PUPUN03049230000014127</t>
  </si>
  <si>
    <t>Mr. DAL SING SAHU</t>
  </si>
  <si>
    <t>KHILAN</t>
  </si>
  <si>
    <t>XXXX XXXX 6271</t>
  </si>
  <si>
    <t>PUPUN03049230000014137</t>
  </si>
  <si>
    <t>Mr. HAKAM SINGH LODHI</t>
  </si>
  <si>
    <t>ROOPSINGH</t>
  </si>
  <si>
    <t>XXXX XXXX 8589</t>
  </si>
  <si>
    <t>XXKPL149XX</t>
  </si>
  <si>
    <t>2009691XXXX,IFSC:FINO0009001</t>
  </si>
  <si>
    <t>PUPUN03049230000014136</t>
  </si>
  <si>
    <t>Mr. DAULAT</t>
  </si>
  <si>
    <t>PARSRAM</t>
  </si>
  <si>
    <t>PUPUN03049230000014126</t>
  </si>
  <si>
    <t>Mr. SANDEEP SHANKARRAO TOTAWAR</t>
  </si>
  <si>
    <t>sandeeptotawar@gmail.com</t>
  </si>
  <si>
    <t>XXXX XXXX 7503</t>
  </si>
  <si>
    <t>XXSPT606XX</t>
  </si>
  <si>
    <t>PUPUN03049230000014030</t>
  </si>
  <si>
    <t>Mr. MD WASIM RAZA</t>
  </si>
  <si>
    <t>MD IRFAN</t>
  </si>
  <si>
    <t>XXXX XXXX 1386</t>
  </si>
  <si>
    <t>PUPUN03049230000014135</t>
  </si>
  <si>
    <t>Mr. SHIVRAM PATEL</t>
  </si>
  <si>
    <t>XXXX XXXX 3206</t>
  </si>
  <si>
    <t>PUPUN03049230000014113</t>
  </si>
  <si>
    <t>Mr. SATEJ RAMCHANDRA PAWAR</t>
  </si>
  <si>
    <t>PUPUN03049230000014114</t>
  </si>
  <si>
    <t>Mr. MEHTAB ALAM</t>
  </si>
  <si>
    <t>BADRE ALAM</t>
  </si>
  <si>
    <t>XXXX XXXX 8467</t>
  </si>
  <si>
    <t>PUPUN03049230000014043</t>
  </si>
  <si>
    <t>Mr. SANJU SINGH THAKUR</t>
  </si>
  <si>
    <t>SADKAN SINGH THAKUR</t>
  </si>
  <si>
    <t>XXXX XXXX 4297</t>
  </si>
  <si>
    <t>403133XXXX,IFSC:CBIN0283522</t>
  </si>
  <si>
    <t>PUPUN03049230000014134</t>
  </si>
  <si>
    <t>Mr. PRITAM</t>
  </si>
  <si>
    <t>NANNE BHAI</t>
  </si>
  <si>
    <t>XXXX XXXX 8408</t>
  </si>
  <si>
    <t>772078XXXX,IFSC:IDIB000S187</t>
  </si>
  <si>
    <t>PUPUN03049230000014125</t>
  </si>
  <si>
    <t>Mr. RAKHU LODHI</t>
  </si>
  <si>
    <t>PUPUN03049230000014123</t>
  </si>
  <si>
    <t>Mr. AVADHESH KUMAR PATEL</t>
  </si>
  <si>
    <t>BHAGGURAM</t>
  </si>
  <si>
    <t>XXXX XXXX 6559</t>
  </si>
  <si>
    <t>XXRPA333XX</t>
  </si>
  <si>
    <t>PUPUN03049230000014121</t>
  </si>
  <si>
    <t>Mr. OMKAR BABASAHEB GADE</t>
  </si>
  <si>
    <t>BABASAHEB</t>
  </si>
  <si>
    <t>XXXX XXXX 5459</t>
  </si>
  <si>
    <t>PUPUN03049230000014110</t>
  </si>
  <si>
    <t>Mr. AKSHAY RAMNATH RAHANE</t>
  </si>
  <si>
    <t>XXXX XXXX 9904</t>
  </si>
  <si>
    <t>PUPUN03049230000014041</t>
  </si>
  <si>
    <t>Mr. DHAN SINGH LODHI</t>
  </si>
  <si>
    <t>RATAN SINGH LODHI</t>
  </si>
  <si>
    <t>XXXX XXXX 9891</t>
  </si>
  <si>
    <t>2002688XXXX,IFSC:FINO0001001</t>
  </si>
  <si>
    <t>PUPUN03049230000014042</t>
  </si>
  <si>
    <t>Mr. SUDAMA PRASAD SHUKLA</t>
  </si>
  <si>
    <t>JIVAN LAL SHUKLA</t>
  </si>
  <si>
    <t>XXXX XXXX 8018</t>
  </si>
  <si>
    <t>3422834XXXX,IFSC:SBIN0003774</t>
  </si>
  <si>
    <t>PUPUN03049230000014029</t>
  </si>
  <si>
    <t>Mr. GANGADHAR JALBA SHANKHPALE</t>
  </si>
  <si>
    <t>JALBA</t>
  </si>
  <si>
    <t>XXXX XXXX 0823</t>
  </si>
  <si>
    <t>XXIPS483XX</t>
  </si>
  <si>
    <t>2012584XXXX,IFSC:FINO0001001</t>
  </si>
  <si>
    <t>PUPUN03049230000014104</t>
  </si>
  <si>
    <t>Mr. CHAND SHOKAT TAMBOLI</t>
  </si>
  <si>
    <t>SHOKAT TAMBOLI</t>
  </si>
  <si>
    <t>XXXX XXXX 0503</t>
  </si>
  <si>
    <t>XXOPT759XX</t>
  </si>
  <si>
    <t>PUPUN03049230000014103</t>
  </si>
  <si>
    <t>Mr. SANTOSH GOUND</t>
  </si>
  <si>
    <t>CHATUR</t>
  </si>
  <si>
    <t>XXXX XXXX 1946</t>
  </si>
  <si>
    <t>PUPUN03049230000014099</t>
  </si>
  <si>
    <t>Mr. TAKHAT SINGH RAJGOUND</t>
  </si>
  <si>
    <t>BADAL SINGH</t>
  </si>
  <si>
    <t>XXXX XXXX 8020</t>
  </si>
  <si>
    <t>PUPUN03049230000014085</t>
  </si>
  <si>
    <t>Mr. PARVAT SINGH</t>
  </si>
  <si>
    <t>XXXX XXXX 6327</t>
  </si>
  <si>
    <t>PUPUN03049230000014093</t>
  </si>
  <si>
    <t>Mr. GOPAL ATHYA</t>
  </si>
  <si>
    <t>MAKUNDI LAL ATHYA</t>
  </si>
  <si>
    <t>XXXX XXXX 1491</t>
  </si>
  <si>
    <t>PUPUN03049230000014091</t>
  </si>
  <si>
    <t>Mr. RAHUL SHUKLA</t>
  </si>
  <si>
    <t>SUDAMA SHUKLA</t>
  </si>
  <si>
    <t>XXXX XXXX 7223</t>
  </si>
  <si>
    <t>PUPUN03049230000014089</t>
  </si>
  <si>
    <t>Mr. CHALIRAJA GOUD</t>
  </si>
  <si>
    <t>KASHIRAM GOUD</t>
  </si>
  <si>
    <t>XXXX XXXX 9032</t>
  </si>
  <si>
    <t>PUPUN03049230000014088</t>
  </si>
  <si>
    <t>Mr. ANANT SINGH GOUND</t>
  </si>
  <si>
    <t>RUPSINGH BASIYA GOUND</t>
  </si>
  <si>
    <t>XXXX XXXX 1131</t>
  </si>
  <si>
    <t>XXIPG185XX</t>
  </si>
  <si>
    <t>4132810001XXXX,IFSC:BARB0KHURAI</t>
  </si>
  <si>
    <t>PUPUN03049230000014105</t>
  </si>
  <si>
    <t>Mr. LAXMAN SINGH GOUD</t>
  </si>
  <si>
    <t>KADORI SINGH</t>
  </si>
  <si>
    <t>XXXX XXXX 1714</t>
  </si>
  <si>
    <t>PUPUN03049230000014096</t>
  </si>
  <si>
    <t>Mr. KISHOR BABAN TURUKMARE</t>
  </si>
  <si>
    <t>BABAN TURUKMARE</t>
  </si>
  <si>
    <t>PUPUN03049230000014106</t>
  </si>
  <si>
    <t>Mr. ROHAN NANDKUMAR KAKADE</t>
  </si>
  <si>
    <t>NANDKUMAR KAKADE</t>
  </si>
  <si>
    <t>PUPUN03049230000014028</t>
  </si>
  <si>
    <t>Mr. SHETAN SINGH</t>
  </si>
  <si>
    <t>TAG SINGH</t>
  </si>
  <si>
    <t>XXXX XXXX 0571</t>
  </si>
  <si>
    <t>PUPUN03049230000014027</t>
  </si>
  <si>
    <t>Mr. ISHAWAR SINGH</t>
  </si>
  <si>
    <t>SAGAT SINGH</t>
  </si>
  <si>
    <t>XXXX XXXX 0478</t>
  </si>
  <si>
    <t>PUPUN03049230000014025</t>
  </si>
  <si>
    <t>Mr. ROHAN GANAPAT CHAVHAN</t>
  </si>
  <si>
    <t>GANAPAT CHAVHAN</t>
  </si>
  <si>
    <t>XXXX XXXX 3896</t>
  </si>
  <si>
    <t>XXZPC120XX</t>
  </si>
  <si>
    <t>73830150XXXX,IFSC:ICIC0007383</t>
  </si>
  <si>
    <t>PUPUN03049230000014024</t>
  </si>
  <si>
    <t>Mr. DNYAESHWAR SHASTRI</t>
  </si>
  <si>
    <t>DIGAMBAR SHASTRI</t>
  </si>
  <si>
    <t>PUPUN03049230000014090</t>
  </si>
  <si>
    <t>Mr. SOHAN BHARAT GAIKWAD</t>
  </si>
  <si>
    <t>BHARAT GAIKWAD</t>
  </si>
  <si>
    <t>XXXX XXXX 0975</t>
  </si>
  <si>
    <t>PUPUN03049230000014087</t>
  </si>
  <si>
    <t>Mr. AKASH KERBA ADAGALE</t>
  </si>
  <si>
    <t>KERBA ADAGALE</t>
  </si>
  <si>
    <t>vickygaikwad8783@gmail.com</t>
  </si>
  <si>
    <t>XXXX XXXX 0727</t>
  </si>
  <si>
    <t>XXEPA791XX</t>
  </si>
  <si>
    <t>675194XXXX,IFSC:IDIB000K155</t>
  </si>
  <si>
    <t>PUPUN03049230000014023</t>
  </si>
  <si>
    <t>Mr. RAVISHANKAR HANDE</t>
  </si>
  <si>
    <t>XXPPH709XX</t>
  </si>
  <si>
    <t>PUPUN03049230000014022</t>
  </si>
  <si>
    <t>Mr. VIKAS BHARAT MOTE</t>
  </si>
  <si>
    <t>XXXX XXXX 8319</t>
  </si>
  <si>
    <t>XXNPM326XX</t>
  </si>
  <si>
    <t>PUPUN03049230000014021</t>
  </si>
  <si>
    <t>SHIVARAM</t>
  </si>
  <si>
    <t>XXVPV917XX</t>
  </si>
  <si>
    <t>4216317XXXX,IFSC:SBIN0017529</t>
  </si>
  <si>
    <t>PUPUN03049230000014084</t>
  </si>
  <si>
    <t>Mr. PRAFULLA RAJU SONWANE</t>
  </si>
  <si>
    <t>RAJU SONWANE</t>
  </si>
  <si>
    <t>XXXX XXXX 9294</t>
  </si>
  <si>
    <t>PUPUN03049230000014013</t>
  </si>
  <si>
    <t>Mr. MOHD ASLAM ANSARI</t>
  </si>
  <si>
    <t>ASLAM</t>
  </si>
  <si>
    <t>XXXX XXXX 3821</t>
  </si>
  <si>
    <t>PUPUN03049230000014017</t>
  </si>
  <si>
    <t>Mr. SADDAM HUSEN MOHD AZAM ANSARI</t>
  </si>
  <si>
    <t>AZAM</t>
  </si>
  <si>
    <t>PUPUN03049230000014014</t>
  </si>
  <si>
    <t>Mr. ARBAZ ASLAM KHAN</t>
  </si>
  <si>
    <t>qarkhan78692@gmail.com</t>
  </si>
  <si>
    <t>XXXX XXXX 3256</t>
  </si>
  <si>
    <t>XXZPK197XX</t>
  </si>
  <si>
    <t>44530201007XXXX,IFSC:UBIN0544531</t>
  </si>
  <si>
    <t>PUPUN03049230000014102</t>
  </si>
  <si>
    <t>Mr. SANTOSH BHAGWAT GITE</t>
  </si>
  <si>
    <t>BHAGWAT</t>
  </si>
  <si>
    <t>XXXX XXXX 8535</t>
  </si>
  <si>
    <t>PUPUN03049230000014101</t>
  </si>
  <si>
    <t>Mr. AKSHAY ANKUSH RAKSHE</t>
  </si>
  <si>
    <t>ANKUSH RAKSHE</t>
  </si>
  <si>
    <t>XXXX XXXX 6980</t>
  </si>
  <si>
    <t>PUPUN03049230000014100</t>
  </si>
  <si>
    <t>Mr. NIKHIL RAMESH GHADSING</t>
  </si>
  <si>
    <t>RAMESH GHADSING</t>
  </si>
  <si>
    <t>XXXX XXXX 2747</t>
  </si>
  <si>
    <t>PUPUN03049230000014055</t>
  </si>
  <si>
    <t>Mr. ROHIT MOHAN GHADSING</t>
  </si>
  <si>
    <t>MOHAN GHADSING</t>
  </si>
  <si>
    <t>rohitghadsing@gmail.com</t>
  </si>
  <si>
    <t>XXXX XXXX 6782</t>
  </si>
  <si>
    <t>PUPUN03049230000014098</t>
  </si>
  <si>
    <t>Mr. AKASH RAJU KHAVALE</t>
  </si>
  <si>
    <t>RAJU KHAVALE</t>
  </si>
  <si>
    <t>PUPUN03049230000014097</t>
  </si>
  <si>
    <t>Mr. YASH DEEPAK JANGAM</t>
  </si>
  <si>
    <t>SAVITA DIPAK JANGAM</t>
  </si>
  <si>
    <t>XXXX XXXX 9675</t>
  </si>
  <si>
    <t>XXHPJ960XX</t>
  </si>
  <si>
    <t>PUPUN03049230000014077</t>
  </si>
  <si>
    <t>Mr. SWAPNIL YUVRAJ KADAM</t>
  </si>
  <si>
    <t>XXMPK234XX</t>
  </si>
  <si>
    <t>PUPUN03049230000014056</t>
  </si>
  <si>
    <t>Mr. SANDIP BALAJI MORE</t>
  </si>
  <si>
    <t>XXXX XXXX 9455</t>
  </si>
  <si>
    <t>PUPUN03049230000014033</t>
  </si>
  <si>
    <t>Mr. LAL SINGH GOUD</t>
  </si>
  <si>
    <t>RAGHUNATH SINGH</t>
  </si>
  <si>
    <t>3585742XXXX,IFSC:SBIN0001266</t>
  </si>
  <si>
    <t>PUPUN03049230000014075</t>
  </si>
  <si>
    <t>CHANDESWAR SAH</t>
  </si>
  <si>
    <t>PUPUN03049230000014016</t>
  </si>
  <si>
    <t>Mr. BAHADUR LODHI THAKUR</t>
  </si>
  <si>
    <t>PANCHAM SINGH LODHI THAKUR</t>
  </si>
  <si>
    <t>XXXX XXXX 3986</t>
  </si>
  <si>
    <t>XXTPT081XX</t>
  </si>
  <si>
    <t>PUPUN03049230000014076</t>
  </si>
  <si>
    <t>Mr. ASHISH DATTATRAY RANDIVE</t>
  </si>
  <si>
    <t>DATTATRAY RANDIVE</t>
  </si>
  <si>
    <t>XXXX XXXX 7333</t>
  </si>
  <si>
    <t>PUPUN03049230000014015</t>
  </si>
  <si>
    <t>Mr. PARSHOTTAM</t>
  </si>
  <si>
    <t>BHURE</t>
  </si>
  <si>
    <t>XXXX XXXX 6599</t>
  </si>
  <si>
    <t>PUPUN03049230000014054</t>
  </si>
  <si>
    <t>Mr. AKSHYA BALAJI MORE</t>
  </si>
  <si>
    <t>XXXX XXXX 8588</t>
  </si>
  <si>
    <t>2011096XXXX,IFSC:FINO0001047</t>
  </si>
  <si>
    <t>PUPUN03049230000014019</t>
  </si>
  <si>
    <t>Mr. KARAN AADIVASI</t>
  </si>
  <si>
    <t>JAWAHAR</t>
  </si>
  <si>
    <t>PUPUN03049230000014009</t>
  </si>
  <si>
    <t>Mr. MOHD MINHAJ</t>
  </si>
  <si>
    <t>MOHD MANNAN</t>
  </si>
  <si>
    <t>XXXX XXXX 2827</t>
  </si>
  <si>
    <t>261460XXXX,IFSC:KKBK0000657</t>
  </si>
  <si>
    <t>PUPUN03049230000014012</t>
  </si>
  <si>
    <t>Mr. BASANT GOUND</t>
  </si>
  <si>
    <t>AMAR SINGH GOUND</t>
  </si>
  <si>
    <t>XXXX XXXX 5737</t>
  </si>
  <si>
    <t>PUPUN03049230000014018</t>
  </si>
  <si>
    <t>Mr. HARICHARAN SEN</t>
  </si>
  <si>
    <t>UTTAM SEN</t>
  </si>
  <si>
    <t>XXXX XXXX 9130</t>
  </si>
  <si>
    <t>PUPUN03049230000014005</t>
  </si>
  <si>
    <t>Mr. KITABOO</t>
  </si>
  <si>
    <t>CHAVINATH</t>
  </si>
  <si>
    <t>PUPUN03049230000014004</t>
  </si>
  <si>
    <t>Mr. ARJUN PRAJAPATI</t>
  </si>
  <si>
    <t>SHOLE PRAJAPATI</t>
  </si>
  <si>
    <t>XXXX XXXX 0979</t>
  </si>
  <si>
    <t>PUPUN03049230000014003</t>
  </si>
  <si>
    <t>RAMRAJ</t>
  </si>
  <si>
    <t>Sonukumarbind45@gmail.com</t>
  </si>
  <si>
    <t>XXXX XXXX 8655</t>
  </si>
  <si>
    <t>XXCPK713XX</t>
  </si>
  <si>
    <t>PUPUN03049230000014006</t>
  </si>
  <si>
    <t>Mr. PARMENDER KUMAR SINGH</t>
  </si>
  <si>
    <t>RAM LAKHAN SINGH</t>
  </si>
  <si>
    <t>XXXX XXXX 9991</t>
  </si>
  <si>
    <t>KRISHNA</t>
  </si>
  <si>
    <t>PUPUN03049230000014002</t>
  </si>
  <si>
    <t>XXXX XXXX 5315</t>
  </si>
  <si>
    <t>XXQPK736XX</t>
  </si>
  <si>
    <t>3796944XXXX,IFSC:SBIN0015537</t>
  </si>
  <si>
    <t>PUPUN03049230000014000</t>
  </si>
  <si>
    <t>Mr. ABHAY RAJ</t>
  </si>
  <si>
    <t>BAJAEE</t>
  </si>
  <si>
    <t>shivchandbind87@gmail.com</t>
  </si>
  <si>
    <t>PUPUN03049230000013999</t>
  </si>
  <si>
    <t>Mr. RAJA</t>
  </si>
  <si>
    <t>UDAL</t>
  </si>
  <si>
    <t>30360201043XXXX,IFSC:UBIN0530361</t>
  </si>
  <si>
    <t>PUPUN03049230000013998</t>
  </si>
  <si>
    <t>Mr. KRISHANA CHANDRA DUBEY</t>
  </si>
  <si>
    <t>RAJKUMAR DUBEY</t>
  </si>
  <si>
    <t>XXXX XXXX 2813</t>
  </si>
  <si>
    <t>PUPUN03049230000013990</t>
  </si>
  <si>
    <t>Mr. RAVINDRA DHONDIBHU BACCHE</t>
  </si>
  <si>
    <t>DHONDIBHU</t>
  </si>
  <si>
    <t>XXXX XXXX 4370</t>
  </si>
  <si>
    <t>XXRPB194XX</t>
  </si>
  <si>
    <t>69670201000XXXX,IFSC:UBIN0569674</t>
  </si>
  <si>
    <t>PUPUN03049230000014533</t>
  </si>
  <si>
    <t>Mr. KRISHNA PRASHANT VANTALE</t>
  </si>
  <si>
    <t>PRASHANT</t>
  </si>
  <si>
    <t>Krishnavantale2688@gmail.com</t>
  </si>
  <si>
    <t>XXXX XXXX 0893</t>
  </si>
  <si>
    <t>XXYPV711XX</t>
  </si>
  <si>
    <t>3995316XXXX,IFSC:SBIN0012736</t>
  </si>
  <si>
    <t>PUPUN03049230000013988</t>
  </si>
  <si>
    <t>Mr. SALAMAT BHATT</t>
  </si>
  <si>
    <t>SALIM BHATT</t>
  </si>
  <si>
    <t>XXXX XXXX 8982</t>
  </si>
  <si>
    <t>XXOPB751XX</t>
  </si>
  <si>
    <t>600500010017XXXX,IFSC:PUNB0600500</t>
  </si>
  <si>
    <t>PUPUN03049230000013987</t>
  </si>
  <si>
    <t>Mr. KALAMUDIN BHAT</t>
  </si>
  <si>
    <t>AMIM BHAT</t>
  </si>
  <si>
    <t>XXXX XXXX 1187</t>
  </si>
  <si>
    <t>XXPPB321XX</t>
  </si>
  <si>
    <t>600500170012XXXX,IFSC:PUNB0600500</t>
  </si>
  <si>
    <t>PUPUN03049230000013986</t>
  </si>
  <si>
    <t>Mr. MOHAMMAD FIROJ MANSURI</t>
  </si>
  <si>
    <t>MOHAMMAD ROJADIN MANSURI</t>
  </si>
  <si>
    <t>XXXX XXXX 8085</t>
  </si>
  <si>
    <t>PUPUN03049230000013982</t>
  </si>
  <si>
    <t>Mr. SHRIKANT PANDURANG BACCHE</t>
  </si>
  <si>
    <t>PANDURANG BACCHE</t>
  </si>
  <si>
    <t>XXXX XXXX 7723</t>
  </si>
  <si>
    <t>XXVPB016XX</t>
  </si>
  <si>
    <t>05960100007XXXX,IFSC:IOBA0000596</t>
  </si>
  <si>
    <t>PUPUN03049230000013983</t>
  </si>
  <si>
    <t>Mr. SHANKAR PANDURANG BACHCHE</t>
  </si>
  <si>
    <t>PUPUN03049230000013981</t>
  </si>
  <si>
    <t>Mr. ASHOK NANABHAU BACCHE</t>
  </si>
  <si>
    <t>NANABHAU</t>
  </si>
  <si>
    <t>XXXX XXXX 2428</t>
  </si>
  <si>
    <t>XXFPB385XX</t>
  </si>
  <si>
    <t>PUPUN03049230000013980</t>
  </si>
  <si>
    <t>Mr. RAHUL BALKRUSHNA WAGH</t>
  </si>
  <si>
    <t>XXXX XXXX 3566</t>
  </si>
  <si>
    <t>PUPUN03049230000013979</t>
  </si>
  <si>
    <t>Mr. PRADIP NAMDEORAO INGALE</t>
  </si>
  <si>
    <t>NAMDEORAO INGALE</t>
  </si>
  <si>
    <t>XXXX XXXX 7174</t>
  </si>
  <si>
    <t>XXJPL393XX</t>
  </si>
  <si>
    <t>2033079XXXX,IFSC:FINO0009001</t>
  </si>
  <si>
    <t>PUPUN03049230000013978</t>
  </si>
  <si>
    <t>Mr. DEEPAK PATEL</t>
  </si>
  <si>
    <t>HARAKISHAN PATEL</t>
  </si>
  <si>
    <t>XXXX XXXX 4499</t>
  </si>
  <si>
    <t>PUPUN03049230000013977</t>
  </si>
  <si>
    <t>Mr. PATIL PRADIP SAMBHAJI</t>
  </si>
  <si>
    <t>PRADIP</t>
  </si>
  <si>
    <t>PUPUN03049230000013994</t>
  </si>
  <si>
    <t>XXEPK497XX</t>
  </si>
  <si>
    <t>3509812XXXX,IFSC:SBIN0012485</t>
  </si>
  <si>
    <t>PUPUN03049230000013995</t>
  </si>
  <si>
    <t>VISHNU MANE</t>
  </si>
  <si>
    <t>XXUPM395XX</t>
  </si>
  <si>
    <t>PUPUN03049230000013974</t>
  </si>
  <si>
    <t>Mr. MANOJ MALASIDDA BANASODE</t>
  </si>
  <si>
    <t>MALASIDDA BANASODE</t>
  </si>
  <si>
    <t>XXXX XXXX 8283</t>
  </si>
  <si>
    <t>XXYPB993XX</t>
  </si>
  <si>
    <t>651400010001XXXX,IFSC:PUNB0651400</t>
  </si>
  <si>
    <t>PUPUN03049230000013975</t>
  </si>
  <si>
    <t>Mr. PROMOD SHAW</t>
  </si>
  <si>
    <t>JAYLAL</t>
  </si>
  <si>
    <t>PUPUN03049230000013973</t>
  </si>
  <si>
    <t>Mr. AMIT KUMAR GUPTA</t>
  </si>
  <si>
    <t>SANJAY KUMAR GUPTA</t>
  </si>
  <si>
    <t>XXXX XXXX 2713</t>
  </si>
  <si>
    <t>XXOPG292XX</t>
  </si>
  <si>
    <t>3557810002XXXX,IFSC:BARB0DEHRIX</t>
  </si>
  <si>
    <t>PUPUN03049230000013972</t>
  </si>
  <si>
    <t>Mr. NAIPAL BHAGAT</t>
  </si>
  <si>
    <t>RAMANANDI BHAGAT</t>
  </si>
  <si>
    <t>XXXX XXXX 6975</t>
  </si>
  <si>
    <t>PUPUN03049230000013970</t>
  </si>
  <si>
    <t>Mr. MADAN DUKHIRAM MANDAL</t>
  </si>
  <si>
    <t>DUKHIRAM MANDAL</t>
  </si>
  <si>
    <t>XXIPM235XX</t>
  </si>
  <si>
    <t>328113100XXXX,IFSC:CNRB0003281</t>
  </si>
  <si>
    <t>PUPUN03049230000013969</t>
  </si>
  <si>
    <t>Mr. DILIP KUMAR MISHRA</t>
  </si>
  <si>
    <t>HAJARILAL</t>
  </si>
  <si>
    <t>XXXX XXXX 8846</t>
  </si>
  <si>
    <t>PUPUN03049230000013965</t>
  </si>
  <si>
    <t>Mr. OMKAR JAYRAM SHINDE</t>
  </si>
  <si>
    <t>JAYRAM</t>
  </si>
  <si>
    <t>XXXX XXXX 2624</t>
  </si>
  <si>
    <t>PUPUN03049230000013964</t>
  </si>
  <si>
    <t>Mr. NAGANATH</t>
  </si>
  <si>
    <t>KASHINATH BIRADAR</t>
  </si>
  <si>
    <t>XXXX XXXX 9939</t>
  </si>
  <si>
    <t>PUPUN03049230000013963</t>
  </si>
  <si>
    <t>BADURI</t>
  </si>
  <si>
    <t>XXXX XXXX 1811</t>
  </si>
  <si>
    <t>3598280XXXX,IFSC:SBIN0010207</t>
  </si>
  <si>
    <t>PUPUN03049230000013961</t>
  </si>
  <si>
    <t>Mr. KHUSHAL DIGAMBAR MOHITE</t>
  </si>
  <si>
    <t>DIGAMBAR</t>
  </si>
  <si>
    <t>XXXX XXXX 4912</t>
  </si>
  <si>
    <t>PUPUN03049230000013962</t>
  </si>
  <si>
    <t>Mr. DIGAMBAR DATTATREY MOHITE</t>
  </si>
  <si>
    <t>DATTATREY</t>
  </si>
  <si>
    <t>PUPUN03049230000013959</t>
  </si>
  <si>
    <t>Mr. CHANDRASHEKHAR KUMAR</t>
  </si>
  <si>
    <t>SURYADEV</t>
  </si>
  <si>
    <t>XXXX XXXX 0724</t>
  </si>
  <si>
    <t>PUPUN03049230000013960</t>
  </si>
  <si>
    <t>Mr. SONU RAWAT</t>
  </si>
  <si>
    <t>YOGENDRA RAWAT</t>
  </si>
  <si>
    <t>XXXX XXXX 8181</t>
  </si>
  <si>
    <t>XXLPR445XX</t>
  </si>
  <si>
    <t>3867061XXXX,IFSC:SBIN0013321</t>
  </si>
  <si>
    <t>PUPUN03049230000013966</t>
  </si>
  <si>
    <t>Mr. PANCHAL BALAJI ANGAD</t>
  </si>
  <si>
    <t>BALAJI ANGAD</t>
  </si>
  <si>
    <t>XXXX XXXX 0671</t>
  </si>
  <si>
    <t>PUPUN03049230000013957</t>
  </si>
  <si>
    <t>Mr. DINKAR BARAKU SHINDE</t>
  </si>
  <si>
    <t>BARAKU SHINDE</t>
  </si>
  <si>
    <t>XXXX XXXX 3343</t>
  </si>
  <si>
    <t>PUPUN03049230000013954</t>
  </si>
  <si>
    <t>Mr. GANESH RAGHUNATH HIWALE</t>
  </si>
  <si>
    <t>RAGHUNATH HIWALE</t>
  </si>
  <si>
    <t>XXXX XXXX 5132</t>
  </si>
  <si>
    <t>PUPUN03049230000013953</t>
  </si>
  <si>
    <t>Mr. PRATHAMESH WASUDEORAO SONAGRE</t>
  </si>
  <si>
    <t>WASUDEORAO</t>
  </si>
  <si>
    <t>Prathmeshsonagre9898@gmail.com</t>
  </si>
  <si>
    <t>364147XXXX,IFSC:CBIN0284234</t>
  </si>
  <si>
    <t>PUPUN03049230000013958</t>
  </si>
  <si>
    <t>Mr. MAHEBOOB BABU SAUDAGAR</t>
  </si>
  <si>
    <t>BABU SAADAGAR</t>
  </si>
  <si>
    <t>05071011001XXXX,IFSC:BKID0000507</t>
  </si>
  <si>
    <t>PUPUN03049230000013951</t>
  </si>
  <si>
    <t>Mr. SAGAR VAMAN SONATAKKE</t>
  </si>
  <si>
    <t>VAMAN SONATAKKE</t>
  </si>
  <si>
    <t>XXXX XXXX 3006</t>
  </si>
  <si>
    <t>PUPUN03049230000013950</t>
  </si>
  <si>
    <t>Mr. SUDHIR JAWAHAR KULKARNI</t>
  </si>
  <si>
    <t>JAWAHAR KULKARNI</t>
  </si>
  <si>
    <t>XXXX XXXX 3202</t>
  </si>
  <si>
    <t>XXEPK123XX</t>
  </si>
  <si>
    <t>6800939XXXX,IFSC:MAHB0000265</t>
  </si>
  <si>
    <t>PUPUN03049230000013968</t>
  </si>
  <si>
    <t>Mr. UDIT NARAYAN</t>
  </si>
  <si>
    <t>RAM MANOHAR</t>
  </si>
  <si>
    <t>313939XXXX,IFSC:CBIN0283704</t>
  </si>
  <si>
    <t>PUPUN03049230000013948</t>
  </si>
  <si>
    <t>Mr. ARVIND SUBHASH KURUDE</t>
  </si>
  <si>
    <t>SUBHASH KURUDE</t>
  </si>
  <si>
    <t>PUPUN03049230000013949</t>
  </si>
  <si>
    <t>Mr. YOGESH SANTOSH MALI</t>
  </si>
  <si>
    <t>SANTOSH MALI</t>
  </si>
  <si>
    <t>XXXX XXXX 6772</t>
  </si>
  <si>
    <t>PUPUN03049230000013956</t>
  </si>
  <si>
    <t>Mr. SANDEEP MAURYA</t>
  </si>
  <si>
    <t>RAJENDRA MAURYA</t>
  </si>
  <si>
    <t>XXXX XXXX 1672</t>
  </si>
  <si>
    <t>PUPUN03049230000013942</t>
  </si>
  <si>
    <t>Mr. BIRUNAGI REVANSIDHA GANPATI</t>
  </si>
  <si>
    <t>REVANSIDHA</t>
  </si>
  <si>
    <t>XXXX XXXX 8411</t>
  </si>
  <si>
    <t>PUPUN03049230000013944</t>
  </si>
  <si>
    <t>Mr. BALAJI DEVGIR GIRI</t>
  </si>
  <si>
    <t>DEVGIR GIRI</t>
  </si>
  <si>
    <t>ME.ACC2013@2013@GMAIL.COM</t>
  </si>
  <si>
    <t>XXXX XXXX 1901</t>
  </si>
  <si>
    <t>XXWPG473XX</t>
  </si>
  <si>
    <t>3356747XXXX,IFSC:SBIN0003812</t>
  </si>
  <si>
    <t>PUPUN03049230000013941</t>
  </si>
  <si>
    <t>Mr. SOPAN BALASAHEB SAWANT</t>
  </si>
  <si>
    <t>BALASAHEB SAWANT</t>
  </si>
  <si>
    <t>sopansawant1992@gmail.com</t>
  </si>
  <si>
    <t>XXQPS381XX</t>
  </si>
  <si>
    <t>PUPUN03049230000013952</t>
  </si>
  <si>
    <t>XXXX XXXX 3741</t>
  </si>
  <si>
    <t>PUPUN03049230000013940</t>
  </si>
  <si>
    <t>Mr. MUNIR AHAMAD</t>
  </si>
  <si>
    <t>MAKIR MUHAMMAD</t>
  </si>
  <si>
    <t>XXXX XXXX 0517</t>
  </si>
  <si>
    <t>3232879XXXX,IFSC:SBIN0006202</t>
  </si>
  <si>
    <t>PUPUN03049230000013937</t>
  </si>
  <si>
    <t>Mr. HARUN MANSURI</t>
  </si>
  <si>
    <t>XXXX XXXX 3451</t>
  </si>
  <si>
    <t>3799652XXXX,IFSC:SBIN0002535</t>
  </si>
  <si>
    <t>PUPUN03049230000013935</t>
  </si>
  <si>
    <t>Mr. SHARAD KAVIRAJ INGLE</t>
  </si>
  <si>
    <t>KAVIRAJ</t>
  </si>
  <si>
    <t>XXXX XXXX 4902</t>
  </si>
  <si>
    <t>XXAPI800XX</t>
  </si>
  <si>
    <t>3260914XXXX,IFSC:SBIN0000340</t>
  </si>
  <si>
    <t>PUPUN03049230000013929</t>
  </si>
  <si>
    <t>Mr. GANESH GOBARA PAVAR</t>
  </si>
  <si>
    <t>GOBARA</t>
  </si>
  <si>
    <t>XXXX XXXX 2575</t>
  </si>
  <si>
    <t>102500511XXXX,IFSC:KUCB0488025</t>
  </si>
  <si>
    <t>PUPUN03049230000013930</t>
  </si>
  <si>
    <t>Mr. SHAILESH RAJU JADHAV</t>
  </si>
  <si>
    <t>RAJU JADHAV</t>
  </si>
  <si>
    <t>Jadhavsr9696@gmail.com P6W</t>
  </si>
  <si>
    <t>XXXX XXXX 5210</t>
  </si>
  <si>
    <t>PUPUN03049230000013926</t>
  </si>
  <si>
    <t>Mr. KIRAN VISHNU SARVADE</t>
  </si>
  <si>
    <t>XXXX XXXX 3914</t>
  </si>
  <si>
    <t>XXFPS971XX</t>
  </si>
  <si>
    <t>07031011001XXXX,IFSC:BKID0000703</t>
  </si>
  <si>
    <t>PUPUN03049230000013925</t>
  </si>
  <si>
    <t>Mr. CHANDRAKANT KANDLE</t>
  </si>
  <si>
    <t>MURALIDHAR</t>
  </si>
  <si>
    <t>XXXX XXXX 3258</t>
  </si>
  <si>
    <t>PUPUN03049230000013923</t>
  </si>
  <si>
    <t>Mr. BHUTALSIDDH YALLAPPA VAJARE</t>
  </si>
  <si>
    <t>YALLAPPA</t>
  </si>
  <si>
    <t>PUPUN03049230000013938</t>
  </si>
  <si>
    <t>Mr. KAMMLA</t>
  </si>
  <si>
    <t>XXXX XXXX 2721</t>
  </si>
  <si>
    <t>PUPUN03049230000013936</t>
  </si>
  <si>
    <t>Mr. JEEVAN NARAYAN KATARE</t>
  </si>
  <si>
    <t>NARAYAN KATARE</t>
  </si>
  <si>
    <t>jeevankatare1234@gmail.com</t>
  </si>
  <si>
    <t>XXXX XXXX 2138</t>
  </si>
  <si>
    <t>XXZPK326XX</t>
  </si>
  <si>
    <t>2031284XXXX,IFSC:SBIN0011129</t>
  </si>
  <si>
    <t>PUPUN03049230000013901</t>
  </si>
  <si>
    <t>Mr. SHIVSHARAN LOKYYA SWAMI</t>
  </si>
  <si>
    <t>LOKYYA SWAMI</t>
  </si>
  <si>
    <t>PUPUN03049230000013900</t>
  </si>
  <si>
    <t>Mr. NANDABUVA LAHANEBUVA GIRI</t>
  </si>
  <si>
    <t>LAHANEBUVA GIRI</t>
  </si>
  <si>
    <t>XXDPG263XX</t>
  </si>
  <si>
    <t>6206014XXXX,IFSC:SBIN0020301</t>
  </si>
  <si>
    <t>PUPUN03049230000013922</t>
  </si>
  <si>
    <t>Mr. RAJU PRASAD</t>
  </si>
  <si>
    <t>SUIKRITI</t>
  </si>
  <si>
    <t>XXXX XXXX 9209</t>
  </si>
  <si>
    <t>PUPUN03049230000013912</t>
  </si>
  <si>
    <t>Mr. AMIT PATKAR</t>
  </si>
  <si>
    <t>RAMSHARAN PATKAR</t>
  </si>
  <si>
    <t>XXXX XXXX 0940</t>
  </si>
  <si>
    <t>59460201002XXXX,IFSC:UBIN0559466</t>
  </si>
  <si>
    <t>PUPUN03049230000013918</t>
  </si>
  <si>
    <t>Mr. INDRAJEET KUMAR RAM</t>
  </si>
  <si>
    <t>MASUDAN</t>
  </si>
  <si>
    <t>XXGPR059XX</t>
  </si>
  <si>
    <t>2000482XXXX,IFSC:FINO0001146</t>
  </si>
  <si>
    <t>PUPUN03049230000013914</t>
  </si>
  <si>
    <t>Mr. ANNU GOUND</t>
  </si>
  <si>
    <t>HANUMAT</t>
  </si>
  <si>
    <t>XXXX XXXX 9177</t>
  </si>
  <si>
    <t>PUPUN03049230000013916</t>
  </si>
  <si>
    <t>Mr. JAYDEV KURMI</t>
  </si>
  <si>
    <t>PUPUN03049230000013917</t>
  </si>
  <si>
    <t>Mr. SATISH CHANDRA BIND</t>
  </si>
  <si>
    <t>XXXX XXXX 9329</t>
  </si>
  <si>
    <t>XXHPB238XX</t>
  </si>
  <si>
    <t>2152810003XXXX,IFSC:BARB0SADREP</t>
  </si>
  <si>
    <t>PUPUN03049230000013913</t>
  </si>
  <si>
    <t>Mr. MANOJ KURMI</t>
  </si>
  <si>
    <t>HARINARAYAN KURMI</t>
  </si>
  <si>
    <t>XXXX XXXX 6888</t>
  </si>
  <si>
    <t>PUPUN03049230000013945</t>
  </si>
  <si>
    <t>Mr. RAJESH SHANKAR CHAVAN</t>
  </si>
  <si>
    <t>XXXX XXXX 6474</t>
  </si>
  <si>
    <t>PUPUN03049230000013898</t>
  </si>
  <si>
    <t>Mr. SHIVPUTRA SIDRAM KORE</t>
  </si>
  <si>
    <t>SIDRAM KORE</t>
  </si>
  <si>
    <t>PUPUN03049230000013893</t>
  </si>
  <si>
    <t>Mr. SADIK AMIN SHAIKH</t>
  </si>
  <si>
    <t>AMIN</t>
  </si>
  <si>
    <t>07101010002XXXX,IFSC:BKID0000710</t>
  </si>
  <si>
    <t>PUPUN03049230000013896</t>
  </si>
  <si>
    <t>Mr. SIDDAPRASAD</t>
  </si>
  <si>
    <t>GANGARAM RATHOD</t>
  </si>
  <si>
    <t>siddurathod1999@gmail.com</t>
  </si>
  <si>
    <t>XXIPS720XX</t>
  </si>
  <si>
    <t>92201004484XXXX,IFSC:UTIB0000514</t>
  </si>
  <si>
    <t>PUPUN03049230000013897</t>
  </si>
  <si>
    <t>Mr. AJAY INDRAJIT SHINDE</t>
  </si>
  <si>
    <t>INDRAJIT SHINDE</t>
  </si>
  <si>
    <t>PUPUN03049230000013895</t>
  </si>
  <si>
    <t>Mr. GUDDU</t>
  </si>
  <si>
    <t>MITTU</t>
  </si>
  <si>
    <t>XXXX XXXX 8881</t>
  </si>
  <si>
    <t>PUPUN03049230000013888</t>
  </si>
  <si>
    <t>Mr. RAJPAL SINGH BUNDELA</t>
  </si>
  <si>
    <t>BAHADUR VSINGH BUNDELA</t>
  </si>
  <si>
    <t>XXXX XXXX 5702</t>
  </si>
  <si>
    <t>PUPUN03049230000013921</t>
  </si>
  <si>
    <t>Mr. VIVEK SINGH</t>
  </si>
  <si>
    <t>BHARAT SINGH</t>
  </si>
  <si>
    <t>PUPUN03049230000013884</t>
  </si>
  <si>
    <t>Mr. MOHAN PUNDALIK INGOLE</t>
  </si>
  <si>
    <t>XXXX XXXX 6339</t>
  </si>
  <si>
    <t>XXLPI410XX</t>
  </si>
  <si>
    <t>6801905XXXX,IFSC:MAHB0001074</t>
  </si>
  <si>
    <t>PUPUN03049230000013920</t>
  </si>
  <si>
    <t>LOLAI</t>
  </si>
  <si>
    <t>PUPUN03049230000013910</t>
  </si>
  <si>
    <t>Mr. NANDAN KUMAR</t>
  </si>
  <si>
    <t>XXXX XXXX 0640</t>
  </si>
  <si>
    <t>PUPUN03049230000013909</t>
  </si>
  <si>
    <t>Mr. ASHVANI</t>
  </si>
  <si>
    <t>SHER BAHADUR SINGH</t>
  </si>
  <si>
    <t>XXXX XXXX 4492</t>
  </si>
  <si>
    <t>PUPUN03049230000013904</t>
  </si>
  <si>
    <t>Mr. MOHAMMAD JAMIL</t>
  </si>
  <si>
    <t>ALIHASAN</t>
  </si>
  <si>
    <t>XXXX XXXX 3623</t>
  </si>
  <si>
    <t>593810100XXXX,IFSC:CNRB0015323</t>
  </si>
  <si>
    <t>LALMANI</t>
  </si>
  <si>
    <t>PUPUN03049230000013886</t>
  </si>
  <si>
    <t>Mr. HANUMAN SUBHASH KHARAT</t>
  </si>
  <si>
    <t>SUBHASH KHARAT</t>
  </si>
  <si>
    <t>XXXX XXXX 7801</t>
  </si>
  <si>
    <t>PUPUN03049230000013885</t>
  </si>
  <si>
    <t>Mr. AMOL DIGAMBAR GAVAI</t>
  </si>
  <si>
    <t>DIGAMBAR GAVAI</t>
  </si>
  <si>
    <t>XXXX XXXX 9074</t>
  </si>
  <si>
    <t>PUPUN03049230000013881</t>
  </si>
  <si>
    <t>Mr. VISHAL ZALAKE</t>
  </si>
  <si>
    <t>RAJENDRA ZALAKE</t>
  </si>
  <si>
    <t>vishalzalake99@gmail.com</t>
  </si>
  <si>
    <t>XXXX XXXX 8332</t>
  </si>
  <si>
    <t>XXYPZ388XX</t>
  </si>
  <si>
    <t>344853XXXX,IFSC:KKBK0002039</t>
  </si>
  <si>
    <t>PUPUN03049230000013883</t>
  </si>
  <si>
    <t>SURESH LAL</t>
  </si>
  <si>
    <t>XXXX XXXX 5478</t>
  </si>
  <si>
    <t>PUPUN03049230000013882</t>
  </si>
  <si>
    <t>Mr. SHANKAR</t>
  </si>
  <si>
    <t>MAGGAN</t>
  </si>
  <si>
    <t>XXXX XXXX 3004</t>
  </si>
  <si>
    <t>PUPUN03049230000013902</t>
  </si>
  <si>
    <t>Mr. VIKAS KUMAR GAUTAM</t>
  </si>
  <si>
    <t>MANOJ KUMAR</t>
  </si>
  <si>
    <t>XXXX XXXX 2104</t>
  </si>
  <si>
    <t>PUPUN03049230000013879</t>
  </si>
  <si>
    <t>Mr. MAHADEV PRAKASH KALSHETTI</t>
  </si>
  <si>
    <t>MAHADEV PRAKASH KALSHETTI</t>
  </si>
  <si>
    <t>XXXX XXXX 1573</t>
  </si>
  <si>
    <t>PUPUN03049230000013880</t>
  </si>
  <si>
    <t>Mr. BHARAT BHIMRAV ARJUNE</t>
  </si>
  <si>
    <t>BHIMRAV ARJUNE</t>
  </si>
  <si>
    <t>XXXX XXXX 9605</t>
  </si>
  <si>
    <t>PUPUN03049230000013872</t>
  </si>
  <si>
    <t>Mr. BABURAV SHRIRAM ADKAR</t>
  </si>
  <si>
    <t>PUPUN03049230000013874</t>
  </si>
  <si>
    <t>Mr. NEELESH LODHI</t>
  </si>
  <si>
    <t>PUPUN03049230000013871</t>
  </si>
  <si>
    <t>Mr. BILENISIDDHA GHALEPPA SHILENI</t>
  </si>
  <si>
    <t>GHALEPPA</t>
  </si>
  <si>
    <t>XXXX XXXX 3710</t>
  </si>
  <si>
    <t>PUPUN03049230000013870</t>
  </si>
  <si>
    <t>Mr. BILENI CHANNAPPA PATEVADIYAR</t>
  </si>
  <si>
    <t>CHANNAPPA PATEVADIYAR</t>
  </si>
  <si>
    <t>XXXX XXXX 7192</t>
  </si>
  <si>
    <t>PUPUN03049230000013869</t>
  </si>
  <si>
    <t>Mr. RAMCHANDRA BABURAO KUMBHAR</t>
  </si>
  <si>
    <t>BABURAO KUMBHAR</t>
  </si>
  <si>
    <t>XXXX XXXX 4184</t>
  </si>
  <si>
    <t>PUPUN03049230000013867</t>
  </si>
  <si>
    <t>Mr. SHANKARLING DHANAPPA KOSHTI</t>
  </si>
  <si>
    <t>KOSTI DHANAPPA</t>
  </si>
  <si>
    <t>XXXX XXXX 6752</t>
  </si>
  <si>
    <t>XXDPK074XX</t>
  </si>
  <si>
    <t>60670201001XXXX,IFSC:UBIN0560677</t>
  </si>
  <si>
    <t>PUPUN03049230000013890</t>
  </si>
  <si>
    <t>Mr. DEEPAK SINGH</t>
  </si>
  <si>
    <t>LATE JAGDEESH PRASAD SINGH</t>
  </si>
  <si>
    <t>XXXX XXXX 2431</t>
  </si>
  <si>
    <t>PUPUN03049230000013861</t>
  </si>
  <si>
    <t>Mr. SIPAI AYUBBHAI NASIBBHAI</t>
  </si>
  <si>
    <t>NASIBBHAI</t>
  </si>
  <si>
    <t>XXXX XXXX 7654</t>
  </si>
  <si>
    <t>13700151XXXX,IFSC:ICIC0001370</t>
  </si>
  <si>
    <t>PUPUN03049230000013858</t>
  </si>
  <si>
    <t>Mr. THAKOR MAHESHKUMAR VALJIBHAI</t>
  </si>
  <si>
    <t>VALJIBHAI</t>
  </si>
  <si>
    <t>XXXX XXXX 4671</t>
  </si>
  <si>
    <t>XXGPT050XX</t>
  </si>
  <si>
    <t>3364012XXXX,IFSC:SBIN0003698</t>
  </si>
  <si>
    <t>PUPUN03049230000013857</t>
  </si>
  <si>
    <t>Mr. THAKOR NARESHBHAI</t>
  </si>
  <si>
    <t>BHARATBHAI</t>
  </si>
  <si>
    <t>XXXX XXXX 1694</t>
  </si>
  <si>
    <t>0344810000XXXX,IFSC:BARB0VIRAMG</t>
  </si>
  <si>
    <t>PUPUN03049230000013860</t>
  </si>
  <si>
    <t>Mr. THAKOR ASHOK</t>
  </si>
  <si>
    <t>MANSUKHBHAI</t>
  </si>
  <si>
    <t>6641010000XXXX,IFSC:BARB0ZOLAPU</t>
  </si>
  <si>
    <t>PUPUN03049230000013862</t>
  </si>
  <si>
    <t>Mr. VAGHELA VIPULKUMAR LAKHMANBHAI</t>
  </si>
  <si>
    <t>LAKHANBHAI</t>
  </si>
  <si>
    <t>XXXX XXXX 7435</t>
  </si>
  <si>
    <t>XXQPV369XX</t>
  </si>
  <si>
    <t>5010050819XXXX,IFSC:HDFC0000306</t>
  </si>
  <si>
    <t>PUPUN03049230000013853</t>
  </si>
  <si>
    <t>Mr. SIDHARAM MAHADEV KOLI</t>
  </si>
  <si>
    <t>MAHADEVI KOLI</t>
  </si>
  <si>
    <t>XXXX XXXX 8650</t>
  </si>
  <si>
    <t>PUPUN03049230000013852</t>
  </si>
  <si>
    <t>Mr. VIKAS MAHADEV KALE</t>
  </si>
  <si>
    <t>XXXX XXXX 5605</t>
  </si>
  <si>
    <t>PUPUN03049230000013854</t>
  </si>
  <si>
    <t>Mr. MEVA LAL</t>
  </si>
  <si>
    <t>BALI RAM</t>
  </si>
  <si>
    <t>05780152XXXX,IFSC:ICIC0000578</t>
  </si>
  <si>
    <t>PUPUN03049230000013855</t>
  </si>
  <si>
    <t>Mr. KEDARANATH WALE</t>
  </si>
  <si>
    <t>XXXX XXXX 1095</t>
  </si>
  <si>
    <t>PUPUN03049230000013856</t>
  </si>
  <si>
    <t>Mr. RAJKUMAR CHANDRAKANT KUMBHAR</t>
  </si>
  <si>
    <t>CHANDRAKANT KUMBHAR</t>
  </si>
  <si>
    <t>XXXX XXXX 6977</t>
  </si>
  <si>
    <t>PUPUN03049230000013850</t>
  </si>
  <si>
    <t>Mr. RAJU AHMED LASKAR</t>
  </si>
  <si>
    <t>BADOR UDDIN</t>
  </si>
  <si>
    <t>XXXX XXXX 2325</t>
  </si>
  <si>
    <t>PUPUN03049230000013851</t>
  </si>
  <si>
    <t>Mr. BELLE CHANAPPA NAGESH</t>
  </si>
  <si>
    <t>NAGESH BELLE</t>
  </si>
  <si>
    <t>XXXX XXXX 9757</t>
  </si>
  <si>
    <t>PUPUN03049230000013848</t>
  </si>
  <si>
    <t>Mr. RAJ KUMAR KURMI</t>
  </si>
  <si>
    <t>MATHTHU</t>
  </si>
  <si>
    <t>PUPUN03049230000013847</t>
  </si>
  <si>
    <t>Mr. AMOL TUKARAM BANDGAR</t>
  </si>
  <si>
    <t>XXXX XXXX 8278</t>
  </si>
  <si>
    <t>XXOPB933XX</t>
  </si>
  <si>
    <t>07151051000XXXX,IFSC:BKID0000715</t>
  </si>
  <si>
    <t>PUPUN03049230000013846</t>
  </si>
  <si>
    <t>Mr. CHETAN GADADE</t>
  </si>
  <si>
    <t>XXXX XXXX 3898</t>
  </si>
  <si>
    <t>PUPUN03049230000013877</t>
  </si>
  <si>
    <t>Mr. BAITULLA SEIKH</t>
  </si>
  <si>
    <t>SAMSUDIIN</t>
  </si>
  <si>
    <t>XXXX XXXX 7069</t>
  </si>
  <si>
    <t>PUPUN03049230000013878</t>
  </si>
  <si>
    <t>Mr. ATUL LAXMAN KARALE</t>
  </si>
  <si>
    <t>LAXMAN KARALE</t>
  </si>
  <si>
    <t>XXXX XXXX 1320</t>
  </si>
  <si>
    <t>PUPUN03049230000013875</t>
  </si>
  <si>
    <t>Mr. YOGENDRA RAJPOOT</t>
  </si>
  <si>
    <t>KASHIRAM RAJPOOT</t>
  </si>
  <si>
    <t>PUPUN03049230000013876</t>
  </si>
  <si>
    <t>Mr. KISHORI LODHI</t>
  </si>
  <si>
    <t>NARAN LODHI</t>
  </si>
  <si>
    <t>XXXX XXXX 1819</t>
  </si>
  <si>
    <t>PUPUN03049230000013873</t>
  </si>
  <si>
    <t>Mr. MAHENDRA LODHI</t>
  </si>
  <si>
    <t>GORE LODHI</t>
  </si>
  <si>
    <t>XXXX XXXX 8458</t>
  </si>
  <si>
    <t>PUPUN03049230000013849</t>
  </si>
  <si>
    <t>Mr. GUBANDI</t>
  </si>
  <si>
    <t>MITTHU</t>
  </si>
  <si>
    <t>XXXX XXXX 6595</t>
  </si>
  <si>
    <t>PUPUN03049230000013843</t>
  </si>
  <si>
    <t>Mr. RAMCHANDR GURANNA BIRAJDAR</t>
  </si>
  <si>
    <t>GURANNA BIRAJDAR</t>
  </si>
  <si>
    <t>XXXX XXXX 8808</t>
  </si>
  <si>
    <t>PUPUN03049230000013844</t>
  </si>
  <si>
    <t>ILAI</t>
  </si>
  <si>
    <t>XXXX XXXX 1783</t>
  </si>
  <si>
    <t>PUPUN03049230000013842</t>
  </si>
  <si>
    <t>Mr. SANTOSH MALLIKARJUN KASTURE</t>
  </si>
  <si>
    <t>MALLIKARJUN KASTURE</t>
  </si>
  <si>
    <t>XXXX XXXX 4083</t>
  </si>
  <si>
    <t>XXYPK491XX</t>
  </si>
  <si>
    <t>PUPUN03049230000013911</t>
  </si>
  <si>
    <t>Mr. ARVIND PAROHA</t>
  </si>
  <si>
    <t>PUPUN03049230000013899</t>
  </si>
  <si>
    <t>Mr. PRASHANT</t>
  </si>
  <si>
    <t>XXXX XXXX 4450</t>
  </si>
  <si>
    <t>XXXPP726XX</t>
  </si>
  <si>
    <t>2000994XXXX,IFSC:FINO0001001</t>
  </si>
  <si>
    <t>PUPUN03049230000015039</t>
  </si>
  <si>
    <t>Mrs. SWATI JAGDISH MORE</t>
  </si>
  <si>
    <t>XXXX XXXX 1498</t>
  </si>
  <si>
    <t>PUPUN03049230000013832</t>
  </si>
  <si>
    <t>Mr. RAVINDRA GUPTA</t>
  </si>
  <si>
    <t>RAMJI GUPTA</t>
  </si>
  <si>
    <t>XXXX XXXX 0799</t>
  </si>
  <si>
    <t>XXJPG987XX</t>
  </si>
  <si>
    <t>2025793XXXX,IFSC:FINO0000001</t>
  </si>
  <si>
    <t>PUPUN03049230000013833</t>
  </si>
  <si>
    <t>Mr. AKLESH KUMAR GUPTA</t>
  </si>
  <si>
    <t>TREESHAPALDEV GUPTA</t>
  </si>
  <si>
    <t>XXXX XXXX 7743</t>
  </si>
  <si>
    <t>XXJPG773XX</t>
  </si>
  <si>
    <t>PUPUN03049230000013830</t>
  </si>
  <si>
    <t>Mr. LALIT MOHAN BEHERA</t>
  </si>
  <si>
    <t>BHABAGRAHI</t>
  </si>
  <si>
    <t>PUPUN03049230000013829</t>
  </si>
  <si>
    <t>Mr. SUSHANT MALIK</t>
  </si>
  <si>
    <t>MEGHU MALIK</t>
  </si>
  <si>
    <t>XXXX XXXX 8150</t>
  </si>
  <si>
    <t>PUPUN03049230000013831</t>
  </si>
  <si>
    <t>Mr. MANAS PATRA</t>
  </si>
  <si>
    <t>MAYADHAR PATRA</t>
  </si>
  <si>
    <t>XXXX XXXX 7970</t>
  </si>
  <si>
    <t>XXPPP368XX</t>
  </si>
  <si>
    <t>PUPUN03049230000013820</t>
  </si>
  <si>
    <t>KAMLESH</t>
  </si>
  <si>
    <t>XXXX XXXX 0094</t>
  </si>
  <si>
    <t>5768810000XXXX,IFSC:BARB0PIPIND</t>
  </si>
  <si>
    <t>PUPUN03049230000013837</t>
  </si>
  <si>
    <t>Mr. ARUN KUMAR</t>
  </si>
  <si>
    <t>BHAIYALAL</t>
  </si>
  <si>
    <t>XXXX XXXX 4328</t>
  </si>
  <si>
    <t>PUPUN03049230000013836</t>
  </si>
  <si>
    <t>Mr. SHRIDHAR MAHADEO KOPRE</t>
  </si>
  <si>
    <t>RAJENDRA KISAN</t>
  </si>
  <si>
    <t>XXXX XXXX 9243</t>
  </si>
  <si>
    <t>PUPUN03049230000013834</t>
  </si>
  <si>
    <t>Mr. SATTI LAL</t>
  </si>
  <si>
    <t>LAKHAN LAL</t>
  </si>
  <si>
    <t>XXXX XXXX 3773</t>
  </si>
  <si>
    <t>PUPUN03049230000013824</t>
  </si>
  <si>
    <t>Mr. DEEPAK KUMAR</t>
  </si>
  <si>
    <t>TIJOLE</t>
  </si>
  <si>
    <t>XXXX XXXX 6032</t>
  </si>
  <si>
    <t>PUPUN03049230000013825</t>
  </si>
  <si>
    <t>HARISHANKAR KUSHWAHA</t>
  </si>
  <si>
    <t>Kushwahamanoj522@gmail.com</t>
  </si>
  <si>
    <t>XXXX XXXX 5956</t>
  </si>
  <si>
    <t>XXOPK209XX</t>
  </si>
  <si>
    <t>3773158XXXX,IFSC:SBIN0000148</t>
  </si>
  <si>
    <t>PUPUN03049230000013817</t>
  </si>
  <si>
    <t>Mr. SAHEB KUMAR MANJHI</t>
  </si>
  <si>
    <t>RAJBALAM MANJHI</t>
  </si>
  <si>
    <t>XXXX XXXX 3764</t>
  </si>
  <si>
    <t>130700170014XXXX,IFSC:PUNB0130700</t>
  </si>
  <si>
    <t>PUPUN03049230000013818</t>
  </si>
  <si>
    <t>Mr. NAUSAD HUSAIN</t>
  </si>
  <si>
    <t>SAIYAD HUSAIN</t>
  </si>
  <si>
    <t>hrc128@finelines.in</t>
  </si>
  <si>
    <t>XXIPH200XX</t>
  </si>
  <si>
    <t>PUPUN03049230000013822</t>
  </si>
  <si>
    <t>Mr. RAJEEV KUMAR KOL</t>
  </si>
  <si>
    <t>KALLU PRASAD KOL</t>
  </si>
  <si>
    <t>rk2955136@gmail.com</t>
  </si>
  <si>
    <t>XXHPK990XX</t>
  </si>
  <si>
    <t>2374810000XXXX,IFSC:BARB0BASUPA</t>
  </si>
  <si>
    <t>PUPUN03049230000013819</t>
  </si>
  <si>
    <t>Mr. SANNI DEVAL KUMAR</t>
  </si>
  <si>
    <t>XXXX XXXX 0395</t>
  </si>
  <si>
    <t>130700010024XXXX,IFSC:PUNB0130700</t>
  </si>
  <si>
    <t>PUPUN03049230000013813</t>
  </si>
  <si>
    <t>Mr. RAJU GANGADHAR THAKARE</t>
  </si>
  <si>
    <t>GANGADHAR THAKARE</t>
  </si>
  <si>
    <t>XXXX XXXX 4643</t>
  </si>
  <si>
    <t>PUPUN03049230000013835</t>
  </si>
  <si>
    <t>CHHEDDU LAL</t>
  </si>
  <si>
    <t>PUPUN03049230000013812</t>
  </si>
  <si>
    <t>Mr. RAVI DIGABAR BHAVRE</t>
  </si>
  <si>
    <t>DIGABAR</t>
  </si>
  <si>
    <t>PUPUN03049230000013811</t>
  </si>
  <si>
    <t>Mr. PRADEEP BAJRANG JAGTAP</t>
  </si>
  <si>
    <t>BAJANG JAGTAP</t>
  </si>
  <si>
    <t>XXXX XXXX 5073</t>
  </si>
  <si>
    <t>PUPUN03049230000013814</t>
  </si>
  <si>
    <t>HIRALAL PRASAD</t>
  </si>
  <si>
    <t>XXXX XXXX 5333</t>
  </si>
  <si>
    <t>PUPUN03049230000013815</t>
  </si>
  <si>
    <t>Mr. PARAS NATH</t>
  </si>
  <si>
    <t>NAGESAR PRASAD</t>
  </si>
  <si>
    <t>XXXX XXXX 1485</t>
  </si>
  <si>
    <t>XXYPP151XX</t>
  </si>
  <si>
    <t>PUPUN03049230000013809</t>
  </si>
  <si>
    <t>Mr. KIRAN  VIKAS  KSHIRSAGAR</t>
  </si>
  <si>
    <t>VIKAS RAMAKANT KSHIRSAGAR</t>
  </si>
  <si>
    <t>XXXX XXXX 7403</t>
  </si>
  <si>
    <t>PUPUN03049230000013807</t>
  </si>
  <si>
    <t>Mr. SHISH PAL</t>
  </si>
  <si>
    <t>CHOTE LAL</t>
  </si>
  <si>
    <t>XXXX XXXX 8927</t>
  </si>
  <si>
    <t>3628459XXXX,IFSC:SBIN0000613</t>
  </si>
  <si>
    <t>PUPUN03049230000013808</t>
  </si>
  <si>
    <t>Mr. AMIT KUMAR MANDAL</t>
  </si>
  <si>
    <t>PARAS MANDAL</t>
  </si>
  <si>
    <t>XXXX XXXX 6902</t>
  </si>
  <si>
    <t>PUPUN03049230000013804</t>
  </si>
  <si>
    <t>Mr. NIRANJAN SINGH</t>
  </si>
  <si>
    <t>KASHMEER SINGH</t>
  </si>
  <si>
    <t>PUPUN03049230000013806</t>
  </si>
  <si>
    <t>Mr. VILAS BABURAO ALLAGI</t>
  </si>
  <si>
    <t>BABURAO ALLAGI</t>
  </si>
  <si>
    <t>XXXX XXXX 3611</t>
  </si>
  <si>
    <t>XXYPA933XX</t>
  </si>
  <si>
    <t>3963232XXXX,IFSC:SBIN0015706</t>
  </si>
  <si>
    <t>PUPUN03049230000013810</t>
  </si>
  <si>
    <t>Mr. VILAS DNYANOBA DAIN</t>
  </si>
  <si>
    <t>DNYANOBA</t>
  </si>
  <si>
    <t>XXXX XXXX 6369</t>
  </si>
  <si>
    <t>PUPUN03049230000013828</t>
  </si>
  <si>
    <t>Mr. BALKISHAN YADAV</t>
  </si>
  <si>
    <t>NANNU YADAV</t>
  </si>
  <si>
    <t>PUPUN03049230000013798</t>
  </si>
  <si>
    <t>Mr. VIRENDRA PRAJAPATI</t>
  </si>
  <si>
    <t>PARDESI</t>
  </si>
  <si>
    <t>emp242@abc.in</t>
  </si>
  <si>
    <t>PUPUN03049230000013799</t>
  </si>
  <si>
    <t>Mr. SANTOSH KUMAR PRAJAPATI</t>
  </si>
  <si>
    <t>LALA RAM PRAJAPATI</t>
  </si>
  <si>
    <t>XXXX XXXX 4227</t>
  </si>
  <si>
    <t>PUPUN03049230000013826</t>
  </si>
  <si>
    <t>Mr. GOVIND YADAV</t>
  </si>
  <si>
    <t>XXXX XXXX 7599</t>
  </si>
  <si>
    <t>03001015XXXX,IFSC:IPOS0000001</t>
  </si>
  <si>
    <t>PUPUN03049230000013827</t>
  </si>
  <si>
    <t>MALLA YADAV</t>
  </si>
  <si>
    <t>XXXX XXXX 6204</t>
  </si>
  <si>
    <t>PUPUN03049230000013797</t>
  </si>
  <si>
    <t>Mr. SATRUDHAN PRAJAPATI</t>
  </si>
  <si>
    <t>GEETA PRAJAPATI</t>
  </si>
  <si>
    <t>hr.dadra@damodargroup.com</t>
  </si>
  <si>
    <t>XXXX XXXX 5701</t>
  </si>
  <si>
    <t>00622896XXXX,IFSC:IDIB000P137</t>
  </si>
  <si>
    <t>PUPUN03049230000013795</t>
  </si>
  <si>
    <t>Mr. RAJKUMAR KHATIK</t>
  </si>
  <si>
    <t>GYANCHAND KHATIK</t>
  </si>
  <si>
    <t>PUPUN03049230000013790</t>
  </si>
  <si>
    <t>Mr. DATTA SITARAM MENGLE</t>
  </si>
  <si>
    <t>XXXX XXXX 9148</t>
  </si>
  <si>
    <t>6802322XXXX,IFSC:MAHB0001464</t>
  </si>
  <si>
    <t>PUPUN03049230000013788</t>
  </si>
  <si>
    <t>Mr. SAGAR DHANANJAY SALUNKHE</t>
  </si>
  <si>
    <t>DHANANJAY</t>
  </si>
  <si>
    <t>XXWPS164XX</t>
  </si>
  <si>
    <t>PUPUN03049230000013865</t>
  </si>
  <si>
    <t>Mr. GAJANAN MURALIDHAR WADODE</t>
  </si>
  <si>
    <t>XXXX XXXX 6198</t>
  </si>
  <si>
    <t>PUPUN03049230000013782</t>
  </si>
  <si>
    <t>Mr. MUSAFIL SEKH</t>
  </si>
  <si>
    <t>MURSID SEKH</t>
  </si>
  <si>
    <t>XXXX XXXX 1708</t>
  </si>
  <si>
    <t>PUPUN03049230000013786</t>
  </si>
  <si>
    <t>Mr. SAMPAT MANIK MORE</t>
  </si>
  <si>
    <t>MANIK MORE</t>
  </si>
  <si>
    <t>XXXX XXXX 4051</t>
  </si>
  <si>
    <t>PUPUN03049230000013784</t>
  </si>
  <si>
    <t>Mr. BALIRAM PRALDHA YANGAD</t>
  </si>
  <si>
    <t>PRALDHA</t>
  </si>
  <si>
    <t>XXXX XXXX 6363</t>
  </si>
  <si>
    <t>XXJPY922XX</t>
  </si>
  <si>
    <t>01600230000XXXX,IFSC:HDFC0CBNBNK</t>
  </si>
  <si>
    <t>PUPUN03049230000013781</t>
  </si>
  <si>
    <t>Mr. BHEERANNAGOUDA BAGALI</t>
  </si>
  <si>
    <t>SATYAPPAGOUDA BAGALI</t>
  </si>
  <si>
    <t>XXXX XXXX 3903</t>
  </si>
  <si>
    <t>PUPUN03049230000013780</t>
  </si>
  <si>
    <t>Mr. GENSIDH ANNAPPA UMARDHAND</t>
  </si>
  <si>
    <t>XXXX XXXX 4359</t>
  </si>
  <si>
    <t>XXGPU079XX</t>
  </si>
  <si>
    <t>PUPUN03049230000013776</t>
  </si>
  <si>
    <t>Mr. KAMALESH RAJENDRA JAGTAP</t>
  </si>
  <si>
    <t>XXXX XXXX 0895</t>
  </si>
  <si>
    <t>XXIPJ940XX</t>
  </si>
  <si>
    <t>4048781XXXX,IFSC:SBIN0006322</t>
  </si>
  <si>
    <t>PUPUN03049230000013777</t>
  </si>
  <si>
    <t>Mr. PANDURANG ANKUSHRAO SHELAKE</t>
  </si>
  <si>
    <t>ANKUSHRAO</t>
  </si>
  <si>
    <t>88001000084XXXX,IFSC:DCBL0000023</t>
  </si>
  <si>
    <t>PUPUN03049230000013775</t>
  </si>
  <si>
    <t>Mr. SHANKAR BABURAO KOLI</t>
  </si>
  <si>
    <t>BABURAO KOLI</t>
  </si>
  <si>
    <t>XXXX XXXX 0276</t>
  </si>
  <si>
    <t>XXGPK880XX</t>
  </si>
  <si>
    <t>PUPUN03049230000013774</t>
  </si>
  <si>
    <t>Mr. GOKUL TAIDY</t>
  </si>
  <si>
    <t>VISHWNATH TAIDY</t>
  </si>
  <si>
    <t>XXXX XXXX 0237</t>
  </si>
  <si>
    <t>PUPUN03049230000013772</t>
  </si>
  <si>
    <t>Mr. MAHESH CHANDRAKANT MANE</t>
  </si>
  <si>
    <t>CHANDRAKANT MANE</t>
  </si>
  <si>
    <t>manemahesh5769@gmail.com</t>
  </si>
  <si>
    <t>XXXX XXXX 6437</t>
  </si>
  <si>
    <t>PUPUN03049230000013771</t>
  </si>
  <si>
    <t>Mr. MUNNA KUMAR BIND</t>
  </si>
  <si>
    <t>JAGNATH BIND</t>
  </si>
  <si>
    <t>XXXX XXXX 7484</t>
  </si>
  <si>
    <t>PUPUN03049230000013767</t>
  </si>
  <si>
    <t>Mr. VITTHAL SURESHRAO BARVE</t>
  </si>
  <si>
    <t>SURESHRAO</t>
  </si>
  <si>
    <t>XXXX XXXX 1891</t>
  </si>
  <si>
    <t>PUPUN03049230000013766</t>
  </si>
  <si>
    <t>Mr. VISHWANATH DEENANATH TAKTODE</t>
  </si>
  <si>
    <t>DEENANATH</t>
  </si>
  <si>
    <t>XXXX XXXX 2708</t>
  </si>
  <si>
    <t>PUPUN03049230000013770</t>
  </si>
  <si>
    <t>RAMBHARAT</t>
  </si>
  <si>
    <t>XXXX XXXX 2654</t>
  </si>
  <si>
    <t>XXRPK487XX</t>
  </si>
  <si>
    <t>2836810006XXXX,IFSC:BARB0BILTBS</t>
  </si>
  <si>
    <t>PUPUN03049230000013769</t>
  </si>
  <si>
    <t>Mr. ESHVAR SHESHERAO ZAMBRE</t>
  </si>
  <si>
    <t>XXXX XXXX 1644</t>
  </si>
  <si>
    <t>XXQPZ519XX</t>
  </si>
  <si>
    <t>09301110000XXXX,IFSC:ABHY0065116</t>
  </si>
  <si>
    <t>PUPUN03049230000013764</t>
  </si>
  <si>
    <t>Mr. AMRESH RAY</t>
  </si>
  <si>
    <t>RAMISHWAR RAY</t>
  </si>
  <si>
    <t>PUPUN03049230000013765</t>
  </si>
  <si>
    <t>Mr. RAKESH KUMAR</t>
  </si>
  <si>
    <t>SIPAHI RAY</t>
  </si>
  <si>
    <t>XXXX XXXX 8780</t>
  </si>
  <si>
    <t>PUPUN03049230000013760</t>
  </si>
  <si>
    <t>Mr. DHEERENDRA KUMAR YADAV</t>
  </si>
  <si>
    <t>SAMPATI YADAV</t>
  </si>
  <si>
    <t>XXXX XXXX 8632</t>
  </si>
  <si>
    <t>PUPUN03049230000013762</t>
  </si>
  <si>
    <t>Mr. PANKAJ MISHRA</t>
  </si>
  <si>
    <t>PURUSHOTTAM MISHRA</t>
  </si>
  <si>
    <t>XXXX XXXX 7485</t>
  </si>
  <si>
    <t>PUPUN03049230000013761</t>
  </si>
  <si>
    <t>Mr. DEEPAK DUBEY</t>
  </si>
  <si>
    <t>RAMNARESH DUBEY</t>
  </si>
  <si>
    <t>PUPUN03049230000013757</t>
  </si>
  <si>
    <t>Mr. SUMAN CHOWDHURY</t>
  </si>
  <si>
    <t>SAMRENDRA CHOWDHARY</t>
  </si>
  <si>
    <t>XXXX XXXX 0678</t>
  </si>
  <si>
    <t>PUPUN03049230000013756</t>
  </si>
  <si>
    <t>Mr. DHULAPPA JIGAJAMBAGI</t>
  </si>
  <si>
    <t>CHNANBASAPPA</t>
  </si>
  <si>
    <t>XXXX XXXX 6881</t>
  </si>
  <si>
    <t>PUPUN03049230000013759</t>
  </si>
  <si>
    <t>Mr. GYANENDRA TIWARI</t>
  </si>
  <si>
    <t>MADHUSUDAN TIWARI</t>
  </si>
  <si>
    <t>PUPUN03049230000013758</t>
  </si>
  <si>
    <t>Mr. BABULAL YADAV</t>
  </si>
  <si>
    <t>RAMLAL YADAV</t>
  </si>
  <si>
    <t>XXXX XXXX 6354</t>
  </si>
  <si>
    <t>PUPUN03049230000013753</t>
  </si>
  <si>
    <t>Mr. NITESH SURESH BICHARE</t>
  </si>
  <si>
    <t>XXMPB369XX</t>
  </si>
  <si>
    <t>PUPUN03049230000013749</t>
  </si>
  <si>
    <t>Mr. VIRESH SHIVANAND CHAPPEKAR</t>
  </si>
  <si>
    <t>SHIVANAND CHAPPEKAR</t>
  </si>
  <si>
    <t>XXXX XXXX 1272</t>
  </si>
  <si>
    <t>PUPUN03049230000013746</t>
  </si>
  <si>
    <t>Mr. SATYAPPA NAGNATH DINDURE</t>
  </si>
  <si>
    <t>NAGNATH DINDURE</t>
  </si>
  <si>
    <t>dinduresatyappa@gmail.com</t>
  </si>
  <si>
    <t>XXXX XXXX 0901</t>
  </si>
  <si>
    <t>PUPUN03049230000013747</t>
  </si>
  <si>
    <t>XXHPP559XX</t>
  </si>
  <si>
    <t>3140881XXXX,IFSC:SBIN0012484</t>
  </si>
  <si>
    <t>PUPUN03049230000013745</t>
  </si>
  <si>
    <t>CHANDU</t>
  </si>
  <si>
    <t>XXXX XXXX 6295</t>
  </si>
  <si>
    <t>XXCPJ681XX</t>
  </si>
  <si>
    <t>2282011001XXXX,IFSC:UCBA0002282</t>
  </si>
  <si>
    <t>PUPUN03049230000013744</t>
  </si>
  <si>
    <t>Mr. PRAVIN ASHOK CHAVAN</t>
  </si>
  <si>
    <t>XXXX XXXX 5166</t>
  </si>
  <si>
    <t>PUPUN03049230000013792</t>
  </si>
  <si>
    <t>Mr. SONU KACHHI</t>
  </si>
  <si>
    <t>XXXX XXXX 1267</t>
  </si>
  <si>
    <t>PUPUN03049230000013734</t>
  </si>
  <si>
    <t>Mr. SAMIR RAJAK SHAIKH</t>
  </si>
  <si>
    <t>RAJAK SHAIKH</t>
  </si>
  <si>
    <t>XXXX XXXX 2189</t>
  </si>
  <si>
    <t>PUPUN03049230000013736</t>
  </si>
  <si>
    <t>Mr. SURESH LODHI</t>
  </si>
  <si>
    <t>RAMNARESH LODHI</t>
  </si>
  <si>
    <t>PUPUN03049230000013739</t>
  </si>
  <si>
    <t>Mr. ROHIT</t>
  </si>
  <si>
    <t>XXXX XXXX 9965</t>
  </si>
  <si>
    <t>PUPUN03049230000013737</t>
  </si>
  <si>
    <t>Mr. HARISHANKAR</t>
  </si>
  <si>
    <t>SANTOSH RAJPOOT</t>
  </si>
  <si>
    <t>XXXX XXXX 9308</t>
  </si>
  <si>
    <t>PUPUN03049230000013741</t>
  </si>
  <si>
    <t>Mr. CHUNNA</t>
  </si>
  <si>
    <t>PUPUN03049230000013740</t>
  </si>
  <si>
    <t>Mr. MAHESH PRASAD</t>
  </si>
  <si>
    <t>NIHUTA</t>
  </si>
  <si>
    <t>XXXX XXXX 7265</t>
  </si>
  <si>
    <t>PUPUN03049230000013743</t>
  </si>
  <si>
    <t>Mr. JAGANNATH</t>
  </si>
  <si>
    <t>SHIVLAKHAN</t>
  </si>
  <si>
    <t>XXXX XXXX 7331</t>
  </si>
  <si>
    <t>PUPUN03049230000013735</t>
  </si>
  <si>
    <t>Mr. RAMKASH</t>
  </si>
  <si>
    <t>SALPAT</t>
  </si>
  <si>
    <t>PUPUN03049230000013742</t>
  </si>
  <si>
    <t>Mr. DHANIRAM RAJPUT</t>
  </si>
  <si>
    <t>RAMSWAROOP</t>
  </si>
  <si>
    <t>PUPUN03049230000013732</t>
  </si>
  <si>
    <t>Mr. KAMLESH CHAUDHARI</t>
  </si>
  <si>
    <t>SURESH CHAUDHARI</t>
  </si>
  <si>
    <t>PUPUN03049230000013733</t>
  </si>
  <si>
    <t>Mr. ROOPNARAYAN RAIDAS</t>
  </si>
  <si>
    <t>SITARAM RAIDAS</t>
  </si>
  <si>
    <t>XXXX XXXX 8391</t>
  </si>
  <si>
    <t>PUPUN03049230000013731</t>
  </si>
  <si>
    <t>Mr. VIKASH CHHAUDHARI</t>
  </si>
  <si>
    <t>GOVIND PRASAD</t>
  </si>
  <si>
    <t>XXXX XXXX 6351</t>
  </si>
  <si>
    <t>26101201000XXXX,IFSC:UBIN0570575</t>
  </si>
  <si>
    <t>PUPUN03049230000013730</t>
  </si>
  <si>
    <t>Mr. RAJAN KUMAR CHOUDHARI</t>
  </si>
  <si>
    <t>VINOD PRASAD</t>
  </si>
  <si>
    <t>PUPUN03049230000013729</t>
  </si>
  <si>
    <t>Mr. AKASH CHOUDHARY</t>
  </si>
  <si>
    <t>PUPUN03049230000013791</t>
  </si>
  <si>
    <t>Mr. JAGESHWAR</t>
  </si>
  <si>
    <t>KETAR</t>
  </si>
  <si>
    <t>XXXX XXXX 5990</t>
  </si>
  <si>
    <t>PUPUN03049230000013728</t>
  </si>
  <si>
    <t>Mr. MONU CHANDRAMA VARMA</t>
  </si>
  <si>
    <t>CHANDRAMA VARMA</t>
  </si>
  <si>
    <t>PUPUN03049230000013802</t>
  </si>
  <si>
    <t>Mr. NILKANTH NAGANNA BAGALE</t>
  </si>
  <si>
    <t>NAGANNA NILAKANTH BAGALE</t>
  </si>
  <si>
    <t>XXXX XXXX 6465</t>
  </si>
  <si>
    <t>XXEPB183XX</t>
  </si>
  <si>
    <t>3457752XXXX,IFSC:SBIN0004653</t>
  </si>
  <si>
    <t>PUPUN03049230000013801</t>
  </si>
  <si>
    <t>Mr. PRAVESH MISHRA</t>
  </si>
  <si>
    <t>HAJARI LAL MISHRA</t>
  </si>
  <si>
    <t>XXXX XXXX 0930</t>
  </si>
  <si>
    <t>PUPUN03049230000013727</t>
  </si>
  <si>
    <t>Mr. PRAMOD SAH</t>
  </si>
  <si>
    <t>KESHWAR SAH</t>
  </si>
  <si>
    <t>XXXX XXXX 9445</t>
  </si>
  <si>
    <t>XXBPS579XX</t>
  </si>
  <si>
    <t>PUPUN03049230000013726</t>
  </si>
  <si>
    <t>Mr. RAJNEESH KOL</t>
  </si>
  <si>
    <t>BHAIYALAL KOL</t>
  </si>
  <si>
    <t>XXXX XXXX 0372</t>
  </si>
  <si>
    <t>PUPUN03049230000013725</t>
  </si>
  <si>
    <t>RAMAWADH</t>
  </si>
  <si>
    <t>PUPUN03049230000013723</t>
  </si>
  <si>
    <t>Mr. JITENDRA KUMAR SINGH</t>
  </si>
  <si>
    <t>BIPIN BIHARI SINGH</t>
  </si>
  <si>
    <t>jitendrasingh04927@gmail.com</t>
  </si>
  <si>
    <t>XXHPS956XX</t>
  </si>
  <si>
    <t>291900040007XXXX,IFSC:PUNB0291900</t>
  </si>
  <si>
    <t>PUPUN03049230000013724</t>
  </si>
  <si>
    <t>Mr. GAUTAM KUMAR YADAV</t>
  </si>
  <si>
    <t>SATNARAYAN YADAV</t>
  </si>
  <si>
    <t>XXXX XXXX 0117</t>
  </si>
  <si>
    <t>PUPUN03049230000013722</t>
  </si>
  <si>
    <t>Mr. DINESH ASHOK BOTHRA</t>
  </si>
  <si>
    <t>XXXX XXXX 1675</t>
  </si>
  <si>
    <t>PUPUN03049230000013718</t>
  </si>
  <si>
    <t>QUAMUL HODA</t>
  </si>
  <si>
    <t>alammahtab9031@gmail.com</t>
  </si>
  <si>
    <t>XXXX XXXX 1014</t>
  </si>
  <si>
    <t>XXSPA774XX</t>
  </si>
  <si>
    <t>5022002069XXXX,IFSC:BDBL0001108</t>
  </si>
  <si>
    <t>PUPUN03049230000013720</t>
  </si>
  <si>
    <t>Mr. REVANSIDDHA PYATI</t>
  </si>
  <si>
    <t>SHIVPUTRA</t>
  </si>
  <si>
    <t>PUPUN03049230000013719</t>
  </si>
  <si>
    <t>Mr. SUCHIT GOKULCHAND PARAKH</t>
  </si>
  <si>
    <t>GOKULCHAND</t>
  </si>
  <si>
    <t>suchitparakh80@gmail.com</t>
  </si>
  <si>
    <t>PUPUN03049230000013721</t>
  </si>
  <si>
    <t>Mr. VIKRANT VISHWAS INAMDAR</t>
  </si>
  <si>
    <t>vikrntinamdar11@gmail.com</t>
  </si>
  <si>
    <t>PUPUN03049230000013717</t>
  </si>
  <si>
    <t>Mr. JUGNOO KHAN</t>
  </si>
  <si>
    <t>ARIF KHAN</t>
  </si>
  <si>
    <t>XXXX XXXX 3380</t>
  </si>
  <si>
    <t>XXYPK117XX</t>
  </si>
  <si>
    <t>342659XXXX,IFSC:CBIN0282386</t>
  </si>
  <si>
    <t>PUPUN03049230000013713</t>
  </si>
  <si>
    <t>Mr. RAFIKUL KARIKAR</t>
  </si>
  <si>
    <t>SAMEER KARIKAR</t>
  </si>
  <si>
    <t>XXXX XXXX 1357</t>
  </si>
  <si>
    <t>PUPUN03049230000013705</t>
  </si>
  <si>
    <t>TEJU RATHOD</t>
  </si>
  <si>
    <t>amolr9174@gmail.com</t>
  </si>
  <si>
    <t>XXXX XXXX 3261</t>
  </si>
  <si>
    <t>XXRPR199XX</t>
  </si>
  <si>
    <t>3380429XXXX,IFSC:SBIN0012485</t>
  </si>
  <si>
    <t>PUPUN03049230000013706</t>
  </si>
  <si>
    <t>Mr. RAMPRIT SADA</t>
  </si>
  <si>
    <t>RAMDEV SADA</t>
  </si>
  <si>
    <t>XXRPS455XX</t>
  </si>
  <si>
    <t>355811001005XXXX,IFSC:UJVN0003558</t>
  </si>
  <si>
    <t>PUPUN03049230000013707</t>
  </si>
  <si>
    <t>Mr. CHOTELAL</t>
  </si>
  <si>
    <t>RAMNATH MALI</t>
  </si>
  <si>
    <t>XXXX XXXX 4649</t>
  </si>
  <si>
    <t>PUPUN03049230000013709</t>
  </si>
  <si>
    <t>Mr. SURYBHAN</t>
  </si>
  <si>
    <t>BALI CHARAN</t>
  </si>
  <si>
    <t>XXXX XXXX 8533</t>
  </si>
  <si>
    <t>XXZPS109XX</t>
  </si>
  <si>
    <t>76300201001XXXX,IFSC:UBIN0576301</t>
  </si>
  <si>
    <t>PUPUN03049230000013710</t>
  </si>
  <si>
    <t>Mr. JITENDRA PASWAN</t>
  </si>
  <si>
    <t>SUBODH PASWAN</t>
  </si>
  <si>
    <t>XXXX XXXX 2945</t>
  </si>
  <si>
    <t>XXPPP407XX</t>
  </si>
  <si>
    <t>10005983XXXX,IFSC:INDB0000002</t>
  </si>
  <si>
    <t>PUPUN03049230000013700</t>
  </si>
  <si>
    <t>Mr. PRABHAT KUMAR</t>
  </si>
  <si>
    <t>BRIJANAND</t>
  </si>
  <si>
    <t>PUPUN03049230000013701</t>
  </si>
  <si>
    <t>Mr. MANOJ RAIDAS</t>
  </si>
  <si>
    <t>LALJIT</t>
  </si>
  <si>
    <t>XXXX XXXX 0880</t>
  </si>
  <si>
    <t>PUPUN03049230000013699</t>
  </si>
  <si>
    <t>Mr. JITENDRA KUMAR GOND</t>
  </si>
  <si>
    <t>BALIRAM GOND</t>
  </si>
  <si>
    <t>dbh.kuvagritech@gmail.com</t>
  </si>
  <si>
    <t>XXXX XXXX 0431</t>
  </si>
  <si>
    <t>XXBPG526XX</t>
  </si>
  <si>
    <t>30490201005XXXX,IFSC:UBIN0535389</t>
  </si>
  <si>
    <t>PUPUN03049230000013698</t>
  </si>
  <si>
    <t>Mr. PHOOLCHAND YADAV</t>
  </si>
  <si>
    <t>PACHU YADAV</t>
  </si>
  <si>
    <t>XXXX XXXX 1790</t>
  </si>
  <si>
    <t>XXJPY248XX</t>
  </si>
  <si>
    <t>2831010001XXXX,IFSC:BARB0SEWABS</t>
  </si>
  <si>
    <t>PUPUN03049230000013690</t>
  </si>
  <si>
    <t>Mr. SHRIYANSH SHARMA</t>
  </si>
  <si>
    <t>UDAI NARAIN SHARMA</t>
  </si>
  <si>
    <t>shriyanshs101@gmail.com</t>
  </si>
  <si>
    <t>XXXX XXXX 3520</t>
  </si>
  <si>
    <t>PUPUN03049230000013685</t>
  </si>
  <si>
    <t>MURALI</t>
  </si>
  <si>
    <t>XXXX XXXX 7596</t>
  </si>
  <si>
    <t>PUPUN03049230000013684</t>
  </si>
  <si>
    <t>Mr. AMIT KUMAR SAURABH</t>
  </si>
  <si>
    <t>JITENDRA PRASAD</t>
  </si>
  <si>
    <t>XXXX XXXX 7319</t>
  </si>
  <si>
    <t>PUPUN03049230000013686</t>
  </si>
  <si>
    <t>Mr. AKHILESH KUMAR</t>
  </si>
  <si>
    <t>ACHCHELAL</t>
  </si>
  <si>
    <t>sureshpatel231304@gmail.com</t>
  </si>
  <si>
    <t>XXFPK341XX</t>
  </si>
  <si>
    <t>PUPUN03049230000013678</t>
  </si>
  <si>
    <t>Mr. BHOLA RAM</t>
  </si>
  <si>
    <t>BINESAR RAM</t>
  </si>
  <si>
    <t>XXXX XXXX 4775</t>
  </si>
  <si>
    <t>XXRPB611XX</t>
  </si>
  <si>
    <t>4047227XXXX,IFSC:SBIN0018344</t>
  </si>
  <si>
    <t>PUPUN03049230000013679</t>
  </si>
  <si>
    <t>Mr. MUNNA RAM</t>
  </si>
  <si>
    <t>SINGHESHWAR RAM</t>
  </si>
  <si>
    <t>XXXX XXXX 5699</t>
  </si>
  <si>
    <t>XXJPR007XX</t>
  </si>
  <si>
    <t>PUPUN03049230000013680</t>
  </si>
  <si>
    <t>Mr. RUDAL PASAVAN</t>
  </si>
  <si>
    <t>MISHRI PASAVAN</t>
  </si>
  <si>
    <t>MURTUJAMD566@GMAIL.COM</t>
  </si>
  <si>
    <t>XXXX XXXX 3141</t>
  </si>
  <si>
    <t>4047228XXXX,IFSC:SBIN0018344</t>
  </si>
  <si>
    <t>PUPUN03049230000013681</t>
  </si>
  <si>
    <t>Mr. DANI RAM</t>
  </si>
  <si>
    <t>LARAYAN RAM</t>
  </si>
  <si>
    <t>XXXX XXXX 1821</t>
  </si>
  <si>
    <t>XXSPL241XX</t>
  </si>
  <si>
    <t>667800010015XXXX,IFSC:PUNB0667800</t>
  </si>
  <si>
    <t>PUPUN03049230000013682</t>
  </si>
  <si>
    <t>Mr. SANTU KUMAR</t>
  </si>
  <si>
    <t>NANDAN</t>
  </si>
  <si>
    <t>XXXX XXXX 5938</t>
  </si>
  <si>
    <t>667800170007XXXX,IFSC:PUNB0667800</t>
  </si>
  <si>
    <t>PUPUN03049230000013716</t>
  </si>
  <si>
    <t>Mr. AMIT MARDY</t>
  </si>
  <si>
    <t>HISKEL</t>
  </si>
  <si>
    <t>XXXX XXXX 8798</t>
  </si>
  <si>
    <t>PUPUN03049230000013714</t>
  </si>
  <si>
    <t>Mr. BASALINGAPPA ANAPPA AHERAVADI</t>
  </si>
  <si>
    <t>XXXX XXXX 5783</t>
  </si>
  <si>
    <t>PUPUN03049230000013664</t>
  </si>
  <si>
    <t>Mr. ANKUSH GAJANAN RAUT</t>
  </si>
  <si>
    <t>GAJANAN RAUT</t>
  </si>
  <si>
    <t>XXXX XXXX 7935</t>
  </si>
  <si>
    <t>PUPUN03049230000013689</t>
  </si>
  <si>
    <t>Mr. AJAY PRATAP SINGH</t>
  </si>
  <si>
    <t>KRISHN PRATAP SINGH</t>
  </si>
  <si>
    <t>XXXX XXXX 0042</t>
  </si>
  <si>
    <t>PUPUN03049230000013653</t>
  </si>
  <si>
    <t>Mr. SADDAM</t>
  </si>
  <si>
    <t>NAJEER AHAMAD</t>
  </si>
  <si>
    <t>XXXX XXXX 0915</t>
  </si>
  <si>
    <t>PUPUN03049230000013663</t>
  </si>
  <si>
    <t>Mr. AMAR SAHU</t>
  </si>
  <si>
    <t>KAMOD</t>
  </si>
  <si>
    <t>PUPUN03049230000013662</t>
  </si>
  <si>
    <t>XXXX XXXX 0163</t>
  </si>
  <si>
    <t>3565836XXXX,IFSC:SBIN0010168</t>
  </si>
  <si>
    <t>PUPUN03049230000013661</t>
  </si>
  <si>
    <t>Mr. SANGAM GOND</t>
  </si>
  <si>
    <t>RAJESH GOND</t>
  </si>
  <si>
    <t>XXXX XXXX 8847</t>
  </si>
  <si>
    <t>PUPUN03049230000013658</t>
  </si>
  <si>
    <t>MANOHAR SHARMA</t>
  </si>
  <si>
    <t>XXXX XXXX 0771</t>
  </si>
  <si>
    <t>PUPUN03049230000013660</t>
  </si>
  <si>
    <t>Mr. BASUDEB RANA</t>
  </si>
  <si>
    <t>SOBHAKAR RANA</t>
  </si>
  <si>
    <t>XXXX XXXX 2913</t>
  </si>
  <si>
    <t>XXQPR727XX</t>
  </si>
  <si>
    <t>3393472XXXX,IFSC:SBIN0003089</t>
  </si>
  <si>
    <t>PUPUN03049230000013648</t>
  </si>
  <si>
    <t>Mr. DALCHAND ADIVASHI</t>
  </si>
  <si>
    <t>NANNA ADIVASHI</t>
  </si>
  <si>
    <t>XXXX XXXX 8959</t>
  </si>
  <si>
    <t>PUPUN03049230000013652</t>
  </si>
  <si>
    <t>Mr. PUSHPRAJ SINGH BAGHEL</t>
  </si>
  <si>
    <t>KRISHNAPAL SINGH BAGHEL</t>
  </si>
  <si>
    <t>XXXX XXXX 7437</t>
  </si>
  <si>
    <t>PUPUN03049230000013651</t>
  </si>
  <si>
    <t>Mr. RAMSANEHI</t>
  </si>
  <si>
    <t>XXXX XXXX 0410</t>
  </si>
  <si>
    <t>PUPUN03049230000013650</t>
  </si>
  <si>
    <t>Mr. BABULAL</t>
  </si>
  <si>
    <t>DHANESHWAR</t>
  </si>
  <si>
    <t>XXXX XXXX 3139</t>
  </si>
  <si>
    <t>XXQPB266XX</t>
  </si>
  <si>
    <t>32050212000XXXX,IFSC:UBIN0532053</t>
  </si>
  <si>
    <t>PUPUN03049230000013649</t>
  </si>
  <si>
    <t>Mr. MANENDRA PRATAP SINGH</t>
  </si>
  <si>
    <t>SANTOSH SINGH</t>
  </si>
  <si>
    <t>XXXX XXXX 8708</t>
  </si>
  <si>
    <t>XXTPM070XX</t>
  </si>
  <si>
    <t>5037245XXXX,IFSC:IDIB000T511</t>
  </si>
  <si>
    <t>PUPUN03049230000013645</t>
  </si>
  <si>
    <t>Mr. ROHIDAS HARICHANDRA BHARANE</t>
  </si>
  <si>
    <t>HARICHANDRA</t>
  </si>
  <si>
    <t>XXXX XXXX 5886</t>
  </si>
  <si>
    <t>PUPUN03049230000013646</t>
  </si>
  <si>
    <t>Mr. GANESH SHRIPATI PAWAR</t>
  </si>
  <si>
    <t>SHRIPATI PAWAR</t>
  </si>
  <si>
    <t>XXXX XXXX 0233</t>
  </si>
  <si>
    <t>PUPUN03049230000013643</t>
  </si>
  <si>
    <t>Mr. DEVENDRA KUMAR SAHANI</t>
  </si>
  <si>
    <t>PUPUN03049230000013644</t>
  </si>
  <si>
    <t>PARAS NATH</t>
  </si>
  <si>
    <t>XXXX XXXX 0883</t>
  </si>
  <si>
    <t>PUPUN03049230000013639</t>
  </si>
  <si>
    <t>Mr. IMRAN PATHAN</t>
  </si>
  <si>
    <t>ARIF</t>
  </si>
  <si>
    <t>XXXX XXXX 9287</t>
  </si>
  <si>
    <t>PUPUN03049230000013638</t>
  </si>
  <si>
    <t>Mr. NADIM AARIF PATHAN</t>
  </si>
  <si>
    <t>ARIF PATHAN</t>
  </si>
  <si>
    <t>XXXX XXXX 7658</t>
  </si>
  <si>
    <t>PUPUN03049230000013635</t>
  </si>
  <si>
    <t>Mr. RAVI LODHI</t>
  </si>
  <si>
    <t>GOVIND SINGH LODHI</t>
  </si>
  <si>
    <t>XXXX XXXX 6878</t>
  </si>
  <si>
    <t>PUPUN03049230000013637</t>
  </si>
  <si>
    <t>Mr. SADDAM PATHAN</t>
  </si>
  <si>
    <t>PUPUN03049230000013636</t>
  </si>
  <si>
    <t>Mr. BABULAL PAN</t>
  </si>
  <si>
    <t>MEGHNATH PAN</t>
  </si>
  <si>
    <t>XXXX XXXX 3669</t>
  </si>
  <si>
    <t>27420100000XXXX,IFSC:IOBA0002742</t>
  </si>
  <si>
    <t>PUPUN03049230000013655</t>
  </si>
  <si>
    <t>Mr. AMOL RAMESH CHINCHOL</t>
  </si>
  <si>
    <t>PUPUN03049230000013654</t>
  </si>
  <si>
    <t>SHIVAPPA</t>
  </si>
  <si>
    <t>XXXX XXXX 7019</t>
  </si>
  <si>
    <t>XXGPI795XX</t>
  </si>
  <si>
    <t>5010044051XXXX,IFSC:HDFC0000635</t>
  </si>
  <si>
    <t>PUPUN03049230000013657</t>
  </si>
  <si>
    <t>Mr. SUDHAKAR VYANKATSWAMI CHINCHOL</t>
  </si>
  <si>
    <t>VYANKATSWAMI</t>
  </si>
  <si>
    <t>XXXX XXXX 6102</t>
  </si>
  <si>
    <t>XXGPC903XX</t>
  </si>
  <si>
    <t>PUPUN03049230000013691</t>
  </si>
  <si>
    <t>Mr. HARINARAYAN GANDARV</t>
  </si>
  <si>
    <t>XXXX XXXX 5295</t>
  </si>
  <si>
    <t>PUPUN03049230000013695</t>
  </si>
  <si>
    <t>Mr. PUSHPENDRA YADAV</t>
  </si>
  <si>
    <t>MANDHIR PRASAD YADAV</t>
  </si>
  <si>
    <t>10190100003XXXX,IFSC:IOBA0001019</t>
  </si>
  <si>
    <t>PUPUN03049230000013692</t>
  </si>
  <si>
    <t>Mr. SIRDAR SINGH LODHI</t>
  </si>
  <si>
    <t>MURAT SINGH</t>
  </si>
  <si>
    <t>2009611XXXX,IFSC:FINO0001001</t>
  </si>
  <si>
    <t>PUPUN03049230000013694</t>
  </si>
  <si>
    <t>Mr. PAPPU PRJAPTI</t>
  </si>
  <si>
    <t>KAUSHAL PRJAPTI</t>
  </si>
  <si>
    <t>XXXX XXXX 3834</t>
  </si>
  <si>
    <t>PUPUN03049230000013697</t>
  </si>
  <si>
    <t>Mr. MANDHARI SAKET</t>
  </si>
  <si>
    <t>XXXX XXXX 5340</t>
  </si>
  <si>
    <t>PUPUN03049230000013696</t>
  </si>
  <si>
    <t>Mr. RAJBAHOR KUMHAR</t>
  </si>
  <si>
    <t>AMBIKA KUMHAR</t>
  </si>
  <si>
    <t>XXXX XXXX 2199</t>
  </si>
  <si>
    <t>PUPUN03049230000013633</t>
  </si>
  <si>
    <t>Mr. KESHAREE SEENG LODHI</t>
  </si>
  <si>
    <t>KHILAN SEENG LODHI</t>
  </si>
  <si>
    <t>XXXX XXXX 1318</t>
  </si>
  <si>
    <t>PUPUN03049230000013632</t>
  </si>
  <si>
    <t>Mr. UTTAM SINGH LODHI</t>
  </si>
  <si>
    <t>DALSINGH</t>
  </si>
  <si>
    <t>PUPUN03049230000013631</t>
  </si>
  <si>
    <t>Mr. SOURABH SINGH</t>
  </si>
  <si>
    <t>NANHE</t>
  </si>
  <si>
    <t>XXXX XXXX 2462</t>
  </si>
  <si>
    <t>XXOPS287XX</t>
  </si>
  <si>
    <t>5010059353XXXX,IFSC:HDFC0005291</t>
  </si>
  <si>
    <t>PUPUN03049230000013634</t>
  </si>
  <si>
    <t>Mr. HUKAM SINGH LODHI</t>
  </si>
  <si>
    <t>KHILAN SINGH LODHI</t>
  </si>
  <si>
    <t>XXXX XXXX 2420</t>
  </si>
  <si>
    <t>PUPUN03049230000013629</t>
  </si>
  <si>
    <t>Mr. SANJAY SUBHASH PAWAR</t>
  </si>
  <si>
    <t>PUPUN03049230000013626</t>
  </si>
  <si>
    <t>Mr. ASHWANI KUMAR CHOUDHARY</t>
  </si>
  <si>
    <t>SAHADEV PRASAD</t>
  </si>
  <si>
    <t>XXXX XXXX 2311</t>
  </si>
  <si>
    <t>4250542XXXX,IFSC:SBIN0007715</t>
  </si>
  <si>
    <t>PUPUN03049230000013627</t>
  </si>
  <si>
    <t>Mr. NARENDRA SINGH</t>
  </si>
  <si>
    <t>BANSHILAL SINGH</t>
  </si>
  <si>
    <t>PUPUN03049230000013625</t>
  </si>
  <si>
    <t>Mr. PRAKASH KUMAR CHOUDHARY</t>
  </si>
  <si>
    <t>PHOOL CHANDRA CHOUDHARY</t>
  </si>
  <si>
    <t>XXXX XXXX 2900</t>
  </si>
  <si>
    <t>PUPUN03049230000013605</t>
  </si>
  <si>
    <t>Mr. RAMAN</t>
  </si>
  <si>
    <t>HANMAT</t>
  </si>
  <si>
    <t>PUPUN03049230000013604</t>
  </si>
  <si>
    <t>Mr. BRIJESH</t>
  </si>
  <si>
    <t>XXXX XXXX 9969</t>
  </si>
  <si>
    <t>PUPUN03049230000013603</t>
  </si>
  <si>
    <t>Mr. LAL SINGH ADIWASI</t>
  </si>
  <si>
    <t>MUNNA ADIWASI</t>
  </si>
  <si>
    <t>PUPUN03049230000013602</t>
  </si>
  <si>
    <t>Mr. HANMAT SINGH GOUND</t>
  </si>
  <si>
    <t>JALAM SINGH</t>
  </si>
  <si>
    <t>XXXX XXXX 8443</t>
  </si>
  <si>
    <t>PUPUN03049230000013609</t>
  </si>
  <si>
    <t>Mr. PRAKASH MANIK HANWATE</t>
  </si>
  <si>
    <t>XXXX XXXX 0232</t>
  </si>
  <si>
    <t>XXOPH149XX</t>
  </si>
  <si>
    <t>01912930000XXXX,IFSC:VSBL0000019</t>
  </si>
  <si>
    <t>PUPUN03049230000013606</t>
  </si>
  <si>
    <t>Mr. VIKRAM</t>
  </si>
  <si>
    <t>PUPUN03049230000013607</t>
  </si>
  <si>
    <t>Mr. VEERSINGH ADIWASI</t>
  </si>
  <si>
    <t>HARPRASAD ADIWASI</t>
  </si>
  <si>
    <t>XXXX XXXX 2458</t>
  </si>
  <si>
    <t>PUPUN03049230000013608</t>
  </si>
  <si>
    <t>Mr. GAJRAJ</t>
  </si>
  <si>
    <t>GODAN</t>
  </si>
  <si>
    <t>emp1396@abc.in</t>
  </si>
  <si>
    <t>PUPUN03049230000013601</t>
  </si>
  <si>
    <t>Mr. NEERAJ KUMAR</t>
  </si>
  <si>
    <t>XXXX XXXX 4295</t>
  </si>
  <si>
    <t>PUPUN03049230000013600</t>
  </si>
  <si>
    <t>GANGA PRASAD MISHRA</t>
  </si>
  <si>
    <t>XXXX XXXX 6439</t>
  </si>
  <si>
    <t>PUPUN03049230000013599</t>
  </si>
  <si>
    <t>Mr. MAHESHWAR NATH MISHRA</t>
  </si>
  <si>
    <t>PAVAN KUMAR</t>
  </si>
  <si>
    <t>XXXX XXXX 7917</t>
  </si>
  <si>
    <t>PUPUN03049230000013670</t>
  </si>
  <si>
    <t>Mr. SANJAY RAJAI SHONKAR</t>
  </si>
  <si>
    <t>RAJAI</t>
  </si>
  <si>
    <t>XXXX XXXX 3831</t>
  </si>
  <si>
    <t>PUPUN03049230000013669</t>
  </si>
  <si>
    <t>Mr. VIKAS VILAS KEDARE</t>
  </si>
  <si>
    <t>XXXX XXXX 3801</t>
  </si>
  <si>
    <t>XXLPK354XX</t>
  </si>
  <si>
    <t>6035444XXXX,IFSC:MAHB0001025</t>
  </si>
  <si>
    <t>PUPUN03049230000013667</t>
  </si>
  <si>
    <t>Mr. GAVALE SUMITKUMAR BAPU</t>
  </si>
  <si>
    <t>SUMITKUMAR</t>
  </si>
  <si>
    <t>XXXX XXXX 0066</t>
  </si>
  <si>
    <t>XXTPG414XX</t>
  </si>
  <si>
    <t>5010074792XXXX,IFSC:HDFC0000185</t>
  </si>
  <si>
    <t>PUPUN03049230000013666</t>
  </si>
  <si>
    <t>Mr. KADAR RASULKHA PATHAN</t>
  </si>
  <si>
    <t>RASULKHA</t>
  </si>
  <si>
    <t>PUPUN03049230000013665</t>
  </si>
  <si>
    <t>Mr. GAUTAM SHANTARAM ATAKALE</t>
  </si>
  <si>
    <t>GAUTAMATKALE@GMAIL.COM</t>
  </si>
  <si>
    <t>XXXX XXXX 6462</t>
  </si>
  <si>
    <t>XXCPA019XX</t>
  </si>
  <si>
    <t>PUPUN03049230000013642</t>
  </si>
  <si>
    <t>Mr. PRADEEP KUMAR SINGH</t>
  </si>
  <si>
    <t>UMESH SINGH</t>
  </si>
  <si>
    <t>XXXX XXXX 4228</t>
  </si>
  <si>
    <t>XXWPS999XX</t>
  </si>
  <si>
    <t>27620310001XXXX,IFSC:SRCB0000276</t>
  </si>
  <si>
    <t>PUPUN03049230000013641</t>
  </si>
  <si>
    <t>Mr. DHYAN SINGH</t>
  </si>
  <si>
    <t>SINGH</t>
  </si>
  <si>
    <t>MUKESH33147@GMAIL.COM</t>
  </si>
  <si>
    <t>XXXX XXXX 3874</t>
  </si>
  <si>
    <t>XXHPS696XX</t>
  </si>
  <si>
    <t>712073XXXX,IFSC:IDIB000C565</t>
  </si>
  <si>
    <t>PUPUN03049230000013640</t>
  </si>
  <si>
    <t>Mr. JUGESHWAR SINGH</t>
  </si>
  <si>
    <t>AJIT SINGH</t>
  </si>
  <si>
    <t>XXXX XXXX 2074</t>
  </si>
  <si>
    <t>PUPUN03049230000013671</t>
  </si>
  <si>
    <t>Mr. LALJEET</t>
  </si>
  <si>
    <t>RAJPAT</t>
  </si>
  <si>
    <t>PUPUN03049230000013672</t>
  </si>
  <si>
    <t>Mr. ASHOK KUMAR RAM</t>
  </si>
  <si>
    <t>LORIK RAM</t>
  </si>
  <si>
    <t>PUPUN03049230000013589</t>
  </si>
  <si>
    <t>PRBHA SHANKAR</t>
  </si>
  <si>
    <t>XXXX XXXX 4970</t>
  </si>
  <si>
    <t>PUPUN03049230000013587</t>
  </si>
  <si>
    <t>Mr. SAJJAB</t>
  </si>
  <si>
    <t>JUMRATI</t>
  </si>
  <si>
    <t>XXRPS884XX</t>
  </si>
  <si>
    <t>3774440XXXX,IFSC:SBIN0015136</t>
  </si>
  <si>
    <t>PUPUN03049230000013586</t>
  </si>
  <si>
    <t>Mr. KHANDEKAR MUNJAJI HARI</t>
  </si>
  <si>
    <t>HARI KHANDEKAR</t>
  </si>
  <si>
    <t>XXXX XXXX 7132</t>
  </si>
  <si>
    <t>PUPUN03049230000013624</t>
  </si>
  <si>
    <t>Mr. RAMKRUSHNA SURYABHAN CHAVAN</t>
  </si>
  <si>
    <t>SURYABHAN CHAVAN</t>
  </si>
  <si>
    <t>XXEPC256XX</t>
  </si>
  <si>
    <t>6036484XXXX,IFSC:MAHB0001464</t>
  </si>
  <si>
    <t>PUPUN03049230000013583</t>
  </si>
  <si>
    <t>Mr. VIJAY MAROTI PAWAR</t>
  </si>
  <si>
    <t>XXXX XXXX 1369</t>
  </si>
  <si>
    <t>PUPUN03049230000013568</t>
  </si>
  <si>
    <t>Mr. ASHOK PUNJARAM BALWANTE</t>
  </si>
  <si>
    <t>PUNJARAM</t>
  </si>
  <si>
    <t>PUPUN03049230000013567</t>
  </si>
  <si>
    <t>Mr. AAKASH RAMSINGH DONGRE</t>
  </si>
  <si>
    <t>RAMSINGH</t>
  </si>
  <si>
    <t>XXPPD918XX</t>
  </si>
  <si>
    <t>26101010004XXXX,IFSC:ANDB0002610</t>
  </si>
  <si>
    <t>PUPUN03049230000013566</t>
  </si>
  <si>
    <t>Mr. SMADHAN BHAGWAN YELWANDE</t>
  </si>
  <si>
    <t>XXXX XXXX 3370</t>
  </si>
  <si>
    <t>PUPUN03049230000013565</t>
  </si>
  <si>
    <t>Mr. SHARAD BHIMRAO SURADKAR</t>
  </si>
  <si>
    <t>XXXX XXXX 6280</t>
  </si>
  <si>
    <t>PUPUN03049230000013623</t>
  </si>
  <si>
    <t>G</t>
  </si>
  <si>
    <t>XXSPM433XX</t>
  </si>
  <si>
    <t>3391038XXXX,IFSC:SBIN0004762</t>
  </si>
  <si>
    <t>PUPUN03049230000013617</t>
  </si>
  <si>
    <t>WAGHMODE</t>
  </si>
  <si>
    <t>XXXX XXXX 3423</t>
  </si>
  <si>
    <t>XXAPW953XX</t>
  </si>
  <si>
    <t>3383760XXXX,IFSC:SBIN0016894</t>
  </si>
  <si>
    <t>PUPUN03049230000013622</t>
  </si>
  <si>
    <t>BHAGWAN SINGH GOUND</t>
  </si>
  <si>
    <t>PUPUN03049230000013616</t>
  </si>
  <si>
    <t>Mr. NAGNATH JAVALE</t>
  </si>
  <si>
    <t>XXXX XXXX 7269</t>
  </si>
  <si>
    <t>PUPUN03049230000013610</t>
  </si>
  <si>
    <t>Mr. SANGRAM KHANDU WAGHMARE</t>
  </si>
  <si>
    <t>KHANDU</t>
  </si>
  <si>
    <t>XXLPW500XX</t>
  </si>
  <si>
    <t>3477887XXXX,IFSC:SBIN0012483</t>
  </si>
  <si>
    <t>PUPUN03049230000013620</t>
  </si>
  <si>
    <t>SHIVAJI SHINDE</t>
  </si>
  <si>
    <t>XXXX XXXX 0815</t>
  </si>
  <si>
    <t>XXAPS933XX</t>
  </si>
  <si>
    <t>6031817XXXX,IFSC:MAHB0000265</t>
  </si>
  <si>
    <t>PUPUN03049230000013612</t>
  </si>
  <si>
    <t>Mr. SURESH PRABHU ADE</t>
  </si>
  <si>
    <t>PRABHU ADE</t>
  </si>
  <si>
    <t>PUPUN03049230000013615</t>
  </si>
  <si>
    <t>Mr. SIDDHARAM GAJENDRA KALE</t>
  </si>
  <si>
    <t>XXXX XXXX 6936</t>
  </si>
  <si>
    <t>XXXPK619XX</t>
  </si>
  <si>
    <t>PUPUN03049230000013614</t>
  </si>
  <si>
    <t>Mr. SANDIP VHANMANE</t>
  </si>
  <si>
    <t>XXXX XXXX 9284</t>
  </si>
  <si>
    <t>PUPUN03049230000013613</t>
  </si>
  <si>
    <t>Mr. SAGAR MARUTI VHANMANE</t>
  </si>
  <si>
    <t>XXXX XXXX 4248</t>
  </si>
  <si>
    <t>PUPUN03049230000013619</t>
  </si>
  <si>
    <t>Mr. DHARMENDRA PATEL</t>
  </si>
  <si>
    <t>PALU PATEL</t>
  </si>
  <si>
    <t>PUPUN03049230000013611</t>
  </si>
  <si>
    <t>Mr. GANESH KUSHWAHA</t>
  </si>
  <si>
    <t>RAMSAROSA</t>
  </si>
  <si>
    <t>XXXX XXXX 8147</t>
  </si>
  <si>
    <t>XXHPK467XX</t>
  </si>
  <si>
    <t>PUPUN03049230000013562</t>
  </si>
  <si>
    <t>Mr. SACHIN YASHWANT KATORE</t>
  </si>
  <si>
    <t>YASHWANT</t>
  </si>
  <si>
    <t>XXXX XXXX 0775</t>
  </si>
  <si>
    <t>PUPUN03049230000013560</t>
  </si>
  <si>
    <t>Mr. SUSANTA GHOSH</t>
  </si>
  <si>
    <t>PRABODH</t>
  </si>
  <si>
    <t>XXXX XXXX 6360</t>
  </si>
  <si>
    <t>PUPUN03049230000013552</t>
  </si>
  <si>
    <t>Mr. HARIRAM RAJGOD</t>
  </si>
  <si>
    <t>TODAL RAJGOD</t>
  </si>
  <si>
    <t>PUPUN03049230000013554</t>
  </si>
  <si>
    <t>Mr. MAHESH NAGNATH SURYAWANSHI</t>
  </si>
  <si>
    <t>NAGNATH SURYAWANSHI</t>
  </si>
  <si>
    <t>PUPUN03049230000013551</t>
  </si>
  <si>
    <t>Mr. MAHENDRA GOUND</t>
  </si>
  <si>
    <t>SHANKAR SINGH GOUND</t>
  </si>
  <si>
    <t>XXXX XXXX 3002</t>
  </si>
  <si>
    <t>PUPUN03049230000013550</t>
  </si>
  <si>
    <t>Mr. HRUTIK MOHAN GOSAVI</t>
  </si>
  <si>
    <t>MOHAN GOSAVI</t>
  </si>
  <si>
    <t>XXXX XXXX 9327</t>
  </si>
  <si>
    <t>PUPUN03049230000013546</t>
  </si>
  <si>
    <t>Mr. ARVIND KUMAR PAL</t>
  </si>
  <si>
    <t>BIJAY BAHADUR PAL</t>
  </si>
  <si>
    <t>XXXX XXXX 7862</t>
  </si>
  <si>
    <t>3560675XXXX,IFSC:SBIN0000155</t>
  </si>
  <si>
    <t>PUPUN03049230000013548</t>
  </si>
  <si>
    <t>Mr. AFTAB AALAM</t>
  </si>
  <si>
    <t>ANWAR ALI</t>
  </si>
  <si>
    <t>XXXX XXXX 9056</t>
  </si>
  <si>
    <t>PUPUN03049230000013549</t>
  </si>
  <si>
    <t>Mr. HUVANNA CHAVADIHAL</t>
  </si>
  <si>
    <t>MALAPPA</t>
  </si>
  <si>
    <t>XXXX XXXX 9741</t>
  </si>
  <si>
    <t>3491129XXXX,IFSC:SBIN0002214</t>
  </si>
  <si>
    <t>PUPUN03049230000013544</t>
  </si>
  <si>
    <t>Mr. YALAPPA MHALAPPA PUJARI</t>
  </si>
  <si>
    <t>XXXX XXXX 0738</t>
  </si>
  <si>
    <t>PUPUN03049230000013543</t>
  </si>
  <si>
    <t>XXXX XXXX 6196</t>
  </si>
  <si>
    <t>PUPUN03049230000013540</t>
  </si>
  <si>
    <t>Mr. RAKESH KUMAR RAY</t>
  </si>
  <si>
    <t>CHHATTU</t>
  </si>
  <si>
    <t>XXXX XXXX 7380</t>
  </si>
  <si>
    <t>XXAPR168XX</t>
  </si>
  <si>
    <t>3605983XXXX,IFSC:SBIN0002911</t>
  </si>
  <si>
    <t>PUPUN03049230000013545</t>
  </si>
  <si>
    <t>Mr. KASHINATH CHANDAPPA KOLI</t>
  </si>
  <si>
    <t>CHANDAPPA</t>
  </si>
  <si>
    <t>XXXX XXXX 4673</t>
  </si>
  <si>
    <t>PUPUN03049230000013538</t>
  </si>
  <si>
    <t>Mr. SUGAM KURMI</t>
  </si>
  <si>
    <t>HARIKRISHN</t>
  </si>
  <si>
    <t>PUPUN03049230000013536</t>
  </si>
  <si>
    <t>Mr. SACHIN KHAPE</t>
  </si>
  <si>
    <t>RAJENDRA KHAPE</t>
  </si>
  <si>
    <t>PUPUN03049230000013570</t>
  </si>
  <si>
    <t>Mr. NARAYAN</t>
  </si>
  <si>
    <t>XXXX XXXX 3410</t>
  </si>
  <si>
    <t>PUPUN03049230000013592</t>
  </si>
  <si>
    <t>Mr. SURESH KURMI</t>
  </si>
  <si>
    <t>SHALAKARAM</t>
  </si>
  <si>
    <t>XXXX XXXX 3541</t>
  </si>
  <si>
    <t>XXFPS411XX</t>
  </si>
  <si>
    <t>PUPUN03049230000013585</t>
  </si>
  <si>
    <t>Mr. BIRAPPA JATYAPPA VHANMANE</t>
  </si>
  <si>
    <t>JATYAPPA VHANMANE</t>
  </si>
  <si>
    <t>XXXX XXXX 1913</t>
  </si>
  <si>
    <t>PUPUN03049230000013584</t>
  </si>
  <si>
    <t>Mr. NILESH RAJKUMAR NIRMALE</t>
  </si>
  <si>
    <t>RAJKUMAR NIRMALE</t>
  </si>
  <si>
    <t>XXXX XXXX 3161</t>
  </si>
  <si>
    <t>PUPUN03049230000013598</t>
  </si>
  <si>
    <t>Mr. JITENDRA OMPRAKASH KUSHVAHA</t>
  </si>
  <si>
    <t>jetanderkushwa@gmail.com</t>
  </si>
  <si>
    <t>XXXX XXXX 1934</t>
  </si>
  <si>
    <t>XXSPK324XX</t>
  </si>
  <si>
    <t>PUPUN03049230000013594</t>
  </si>
  <si>
    <t>Mr. RAMESH KURMI</t>
  </si>
  <si>
    <t>HIMMAT</t>
  </si>
  <si>
    <t>XXXX XXXX 3994</t>
  </si>
  <si>
    <t>7007004830XXXX,IFSC:YESB0CMSNOC</t>
  </si>
  <si>
    <t>PUPUN03049230000013573</t>
  </si>
  <si>
    <t>Mr. RAJESHSINGH</t>
  </si>
  <si>
    <t>DARYAVSINGH</t>
  </si>
  <si>
    <t>PUPUN03049230000013574</t>
  </si>
  <si>
    <t>Mr. SUNEEL LODHI</t>
  </si>
  <si>
    <t>XXXX XXXX 8134</t>
  </si>
  <si>
    <t>2002705XXXX,IFSC:FINO0001001</t>
  </si>
  <si>
    <t>PUPUN03049230000013575</t>
  </si>
  <si>
    <t>Mr. RAFIK SAROVAR SAYYAD BAGVAN</t>
  </si>
  <si>
    <t>SAROVAR SAYYAD BAGVAN</t>
  </si>
  <si>
    <t>XXXX XXXX 4017</t>
  </si>
  <si>
    <t>PUPUN03049230000013580</t>
  </si>
  <si>
    <t>Mr. DASHRATH AHIRWAR</t>
  </si>
  <si>
    <t>BARELAL</t>
  </si>
  <si>
    <t>XXXX XXXX 1425</t>
  </si>
  <si>
    <t>PUPUN03049230000013581</t>
  </si>
  <si>
    <t>PARAMSUKH</t>
  </si>
  <si>
    <t>XXXX XXXX 8802</t>
  </si>
  <si>
    <t>947250010026XXXX,IFSC:KARB0000947</t>
  </si>
  <si>
    <t>PUPUN03049230000013582</t>
  </si>
  <si>
    <t>XXXX XXXX 9847</t>
  </si>
  <si>
    <t>PUPUN03049230000013577</t>
  </si>
  <si>
    <t>Mr. SANDEEP RAIKWAR</t>
  </si>
  <si>
    <t>XXXX XXXX 3645</t>
  </si>
  <si>
    <t>PUPUN03049230000013576</t>
  </si>
  <si>
    <t>Mr. RAJESH CHAMAR</t>
  </si>
  <si>
    <t>MULLE</t>
  </si>
  <si>
    <t>PUPUN03049230000013571</t>
  </si>
  <si>
    <t>Mr. NANDKISHOR KACHHI</t>
  </si>
  <si>
    <t>XXXX XXXX 5599</t>
  </si>
  <si>
    <t>PUPUN03049230000013578</t>
  </si>
  <si>
    <t>Mr. SHEVKUMAR CHAMAR</t>
  </si>
  <si>
    <t>GOVANDI</t>
  </si>
  <si>
    <t>PUPUN03049230000013569</t>
  </si>
  <si>
    <t>Mr. MALAGONDA MARUTI KHOT</t>
  </si>
  <si>
    <t>XXXX XXXX 5376</t>
  </si>
  <si>
    <t>PUPUN03049230000013542</t>
  </si>
  <si>
    <t>Mr. JAGADISH BASAVRAJ DHARASANGE</t>
  </si>
  <si>
    <t>BASAVRAJ DHARASANGE</t>
  </si>
  <si>
    <t>XXXX XXXX 3981</t>
  </si>
  <si>
    <t>3595167XXXX,IFSC:SBIN0004653</t>
  </si>
  <si>
    <t>PUPUN03049230000013541</t>
  </si>
  <si>
    <t>Mr. NAGENDRA BHIMASHA DHARASANGE</t>
  </si>
  <si>
    <t>XXXX XXXX 1529</t>
  </si>
  <si>
    <t>3390672XXXX,IFSC:SBIN0004653</t>
  </si>
  <si>
    <t>PUPUN03049230000013533</t>
  </si>
  <si>
    <t>Mr. NAZRUL MONDAL</t>
  </si>
  <si>
    <t>ALAUDDIN MONDAL</t>
  </si>
  <si>
    <t>XXXX XXXX 5094</t>
  </si>
  <si>
    <t>PUPUN03049230000013519</t>
  </si>
  <si>
    <t>Mr. SAGAR YASHWANT GHIGE</t>
  </si>
  <si>
    <t>PUPUN03049230000013531</t>
  </si>
  <si>
    <t>Mr. AJAY LAHU GHIGE</t>
  </si>
  <si>
    <t>LAHU GHIGE</t>
  </si>
  <si>
    <t>ajayghige9834@gmail.com</t>
  </si>
  <si>
    <t>XXXX XXXX 7409</t>
  </si>
  <si>
    <t>XXBPG185XX</t>
  </si>
  <si>
    <t>PUPUN03049230000013518</t>
  </si>
  <si>
    <t>Mr. KESHAV MANIRAM RATHOD</t>
  </si>
  <si>
    <t>MANIRAM</t>
  </si>
  <si>
    <t>XXXX XXXX 6254</t>
  </si>
  <si>
    <t>PUPUN03049230000013557</t>
  </si>
  <si>
    <t>Mr. GOPAL SINGH</t>
  </si>
  <si>
    <t>XXXX XXXX 7504</t>
  </si>
  <si>
    <t>PUPUN03049230000013556</t>
  </si>
  <si>
    <t>Mr. KARAN SINGH ADIWASI</t>
  </si>
  <si>
    <t>RAM SINGH ADIWASI</t>
  </si>
  <si>
    <t>PUPUN03049230000013555</t>
  </si>
  <si>
    <t>Mr. MAN SINGH GAUD</t>
  </si>
  <si>
    <t>DASHRATH SINGH GAUD</t>
  </si>
  <si>
    <t>PUPUN03049230000013558</t>
  </si>
  <si>
    <t>GAYADIN ADIWASI</t>
  </si>
  <si>
    <t>XXXX XXXX 7843</t>
  </si>
  <si>
    <t>PUPUN03049230000013526</t>
  </si>
  <si>
    <t>Mr. ATISH KASHINATH RANDIVE</t>
  </si>
  <si>
    <t>KASHINATH RANDIVE</t>
  </si>
  <si>
    <t>XXXX XXXX 1602</t>
  </si>
  <si>
    <t>30881010003XXXX,IFSC:ANDB0003088</t>
  </si>
  <si>
    <t>PUPUN03049230000013527</t>
  </si>
  <si>
    <t>Mr. MAROTI SAKHARAM KAMBALE</t>
  </si>
  <si>
    <t>SAKHARAM KAMBALE</t>
  </si>
  <si>
    <t>XXXX XXXX 3033</t>
  </si>
  <si>
    <t>PUPUN03049230000013511</t>
  </si>
  <si>
    <t>Mr. YOGESH HANUMANT HINGE</t>
  </si>
  <si>
    <t>XXXX XXXX 3560</t>
  </si>
  <si>
    <t>1134010001XXXX,IFSC:BARB0AVASAR</t>
  </si>
  <si>
    <t>PUPUN03049230000013505</t>
  </si>
  <si>
    <t>Mr. SHRIKANT JAGADEVAPPA CHAPALAGE</t>
  </si>
  <si>
    <t>JAGADEVAPPA</t>
  </si>
  <si>
    <t>XXXX XXXX 2299</t>
  </si>
  <si>
    <t>PUPUN03049230000013497</t>
  </si>
  <si>
    <t>Mr. MURLIDHAR ASHOK JAVALE</t>
  </si>
  <si>
    <t>Murlidharjawale81@gmail.com</t>
  </si>
  <si>
    <t>XXXX XXXX 5023</t>
  </si>
  <si>
    <t>XXXPJ276XX</t>
  </si>
  <si>
    <t>6800996XXXX,IFSC:MAHB0001464</t>
  </si>
  <si>
    <t>PUPUN03049230000013496</t>
  </si>
  <si>
    <t>Mr. AKSHAY LAHU GHIGE</t>
  </si>
  <si>
    <t>XXDPG448XX</t>
  </si>
  <si>
    <t>PUPUN03049230000013524</t>
  </si>
  <si>
    <t>Mr. ROHAN BILUNG</t>
  </si>
  <si>
    <t>LATE JEMAS BILUNG</t>
  </si>
  <si>
    <t>PUPUN03049230000013473</t>
  </si>
  <si>
    <t>Mr. SANTOSH MAHADU KHUDE</t>
  </si>
  <si>
    <t>XXXX XXXX 9743</t>
  </si>
  <si>
    <t>XXEPK056XX</t>
  </si>
  <si>
    <t>5020000337XXXX,IFSC:ESMF0001238</t>
  </si>
  <si>
    <t>PUPUN03049230000013482</t>
  </si>
  <si>
    <t>Mr. SANTU MANDAL</t>
  </si>
  <si>
    <t>XXXX XXXX 4584</t>
  </si>
  <si>
    <t>PUPUN03049230000013484</t>
  </si>
  <si>
    <t>Mr. CHIDANAND JAKKAPPA ARAVAT</t>
  </si>
  <si>
    <t>JAKKAPPA</t>
  </si>
  <si>
    <t>XXXX XXXX 1434</t>
  </si>
  <si>
    <t>PUPUN03049230000013481</t>
  </si>
  <si>
    <t>Mr. SRIKANTA MAJI</t>
  </si>
  <si>
    <t>MATHUR MAJI</t>
  </si>
  <si>
    <t>XXXX XXXX 4433</t>
  </si>
  <si>
    <t>PUPUN03049230000013480</t>
  </si>
  <si>
    <t>Mr. SURENDRA KUMAR PATEL</t>
  </si>
  <si>
    <t>XXXX XXXX 0730</t>
  </si>
  <si>
    <t>PUPUN03049230000013529</t>
  </si>
  <si>
    <t>Mr. JAYLAL KARIKAR</t>
  </si>
  <si>
    <t>JEKER KARIKAR</t>
  </si>
  <si>
    <t>XXXX XXXX 6857</t>
  </si>
  <si>
    <t>PUPUN03049230000013495</t>
  </si>
  <si>
    <t>Mr. MINAR MANDAL</t>
  </si>
  <si>
    <t>NABIR</t>
  </si>
  <si>
    <t>XXXX XXXX 8926</t>
  </si>
  <si>
    <t>PUPUN03049230000013486</t>
  </si>
  <si>
    <t>Mr. MASUDAL MONDAL</t>
  </si>
  <si>
    <t>HANNAN</t>
  </si>
  <si>
    <t>XXXX XXXX 7808</t>
  </si>
  <si>
    <t>PUPUN03049230000013521</t>
  </si>
  <si>
    <t>Mr. VISHWANATH SANJAY SWAMI</t>
  </si>
  <si>
    <t>XXXX XXXX 9689</t>
  </si>
  <si>
    <t>PUPUN03049230000013499</t>
  </si>
  <si>
    <t>KANTA PRASAD</t>
  </si>
  <si>
    <t>XXXX XXXX 1213</t>
  </si>
  <si>
    <t>PUPUN03049230000013528</t>
  </si>
  <si>
    <t>Mr. ARJUN CHAUHAN</t>
  </si>
  <si>
    <t>VIRENDRA CHAUHAN</t>
  </si>
  <si>
    <t>dc746687@gmail.com</t>
  </si>
  <si>
    <t>XXXX XXXX 6969</t>
  </si>
  <si>
    <t>PUPUN03049230000013532</t>
  </si>
  <si>
    <t>Mr. NITIN MALLIKARJUN SUTAR</t>
  </si>
  <si>
    <t>XXXX XXXX 0545</t>
  </si>
  <si>
    <t>PUPUN03049230000013468</t>
  </si>
  <si>
    <t>Mr. SACHIN RAM CHAVAN</t>
  </si>
  <si>
    <t>XXXX XXXX 8999</t>
  </si>
  <si>
    <t>2002054XXXX,IFSC:FINO0001146</t>
  </si>
  <si>
    <t>PUPUN03049230000013525</t>
  </si>
  <si>
    <t>Mr. DNYANESHWAR DAGADU KADAM</t>
  </si>
  <si>
    <t>XXXX XXXX 2413</t>
  </si>
  <si>
    <t>PUPUN03049230000013509</t>
  </si>
  <si>
    <t>Mr. AMIT LAKRA</t>
  </si>
  <si>
    <t>JULIAS LAKRA</t>
  </si>
  <si>
    <t>XXXX XXXX 2995</t>
  </si>
  <si>
    <t>XXNPL893XX</t>
  </si>
  <si>
    <t>5010042684XXXX,IFSC:HDFC0003422</t>
  </si>
  <si>
    <t>PUPUN03049230000013508</t>
  </si>
  <si>
    <t>Mr. DEEPAK KUMAR SINGH</t>
  </si>
  <si>
    <t>TRIBHUVAN SINGH</t>
  </si>
  <si>
    <t>XXXX XXXX 0904</t>
  </si>
  <si>
    <t>XXVPS229XX</t>
  </si>
  <si>
    <t>25301010001XXXX,IFSC:UBIN0914061</t>
  </si>
  <si>
    <t>PUPUN03049230000013507</t>
  </si>
  <si>
    <t>Mr. KASHI LAL</t>
  </si>
  <si>
    <t>XXXX XXXX 1674</t>
  </si>
  <si>
    <t>3797512XXXX,IFSC:SBIN0008003</t>
  </si>
  <si>
    <t>PUPUN03049230000013506</t>
  </si>
  <si>
    <t>DINA NATH</t>
  </si>
  <si>
    <t>PUPUN03049230000013503</t>
  </si>
  <si>
    <t>Mr. BIJAY KUMAR</t>
  </si>
  <si>
    <t>TILAK</t>
  </si>
  <si>
    <t>PUPUN03049230000013501</t>
  </si>
  <si>
    <t>Mr. RAMNIHOR</t>
  </si>
  <si>
    <t>MOTI</t>
  </si>
  <si>
    <t>XXXX XXXX 7547</t>
  </si>
  <si>
    <t>PUPUN03049230000013513</t>
  </si>
  <si>
    <t>Mr. UMESH KURMI</t>
  </si>
  <si>
    <t>RAMCHARAN KURMI</t>
  </si>
  <si>
    <t>XXXX XXXX 2053</t>
  </si>
  <si>
    <t>PUPUN03049230000013530</t>
  </si>
  <si>
    <t>Mr. RAJU BASEER ATTAR</t>
  </si>
  <si>
    <t>BASEE</t>
  </si>
  <si>
    <t>XXXX XXXX 0747</t>
  </si>
  <si>
    <t>PUPUN03049230000013510</t>
  </si>
  <si>
    <t>Mr. PANCHADEV PRAJAPATI</t>
  </si>
  <si>
    <t>NIKHIDDI PRAJAPATI</t>
  </si>
  <si>
    <t>XXXX XXXX 5362</t>
  </si>
  <si>
    <t>3704984XXXX,IFSC:SBIN0015136</t>
  </si>
  <si>
    <t>PUPUN03049230000013441</t>
  </si>
  <si>
    <t>JAHID HUSEN</t>
  </si>
  <si>
    <t>PUPUN03049230000013428</t>
  </si>
  <si>
    <t>Mr. PRADIP MAROTI RATHOD</t>
  </si>
  <si>
    <t>2001760XXXX,IFSC:FINO0001001</t>
  </si>
  <si>
    <t>PUPUN03049230000013427</t>
  </si>
  <si>
    <t>Mr. NITIN MAROTI RATHOD</t>
  </si>
  <si>
    <t>XXXX XXXX 8327</t>
  </si>
  <si>
    <t>PUPUN03049230000013429</t>
  </si>
  <si>
    <t>Mr. NIVRUTTI SURESH RATHOD</t>
  </si>
  <si>
    <t>XXXX XXXX 1211</t>
  </si>
  <si>
    <t>PUPUN03049230000013421</t>
  </si>
  <si>
    <t>Mr. RAJENDRA PRALHAD KSIRSAGAR</t>
  </si>
  <si>
    <t>PRALHAD KSIRSAGAR</t>
  </si>
  <si>
    <t>XXXX XXXX 0539</t>
  </si>
  <si>
    <t>PUPUN03049230000013470</t>
  </si>
  <si>
    <t>Mr. DHUDHRAYA</t>
  </si>
  <si>
    <t>VELCHAND</t>
  </si>
  <si>
    <t>PUPUN03049230000013487</t>
  </si>
  <si>
    <t>Mr. BALASAHEB SHIVAJIRAV DESHMUKH</t>
  </si>
  <si>
    <t>SHIVAJIRAO</t>
  </si>
  <si>
    <t>XXXX XXXX 2735</t>
  </si>
  <si>
    <t>PUPUN03049230000013488</t>
  </si>
  <si>
    <t>Mr. ARJUN TUKARAM JADHAV</t>
  </si>
  <si>
    <t>TUKARAM JADHAV</t>
  </si>
  <si>
    <t>XXXX XXXX 0918</t>
  </si>
  <si>
    <t>PUPUN03049230000013490</t>
  </si>
  <si>
    <t>Mr. DIPAK DADASAHEB SHINDE</t>
  </si>
  <si>
    <t>DADASAHEB</t>
  </si>
  <si>
    <t>XXXX XXXX 6350</t>
  </si>
  <si>
    <t>PUPUN03049230000013491</t>
  </si>
  <si>
    <t>Mr. DINBANDU BARMAN</t>
  </si>
  <si>
    <t>BARMAN</t>
  </si>
  <si>
    <t>PUPUN03049230000013492</t>
  </si>
  <si>
    <t>Mr. NITIN SADASHIV SHINDE</t>
  </si>
  <si>
    <t>nitinshinde@gmail.com</t>
  </si>
  <si>
    <t>XXXX XXXX 9694</t>
  </si>
  <si>
    <t>10009675XXXX,IFSC:INDB0000002</t>
  </si>
  <si>
    <t>PUPUN03049230000013517</t>
  </si>
  <si>
    <t>Mr. UMASHANKAR</t>
  </si>
  <si>
    <t>BRIJBHAN</t>
  </si>
  <si>
    <t>XXXX XXXX 1610</t>
  </si>
  <si>
    <t>PUPUN03049230000013498</t>
  </si>
  <si>
    <t>Mr. JAGDISH KURMI</t>
  </si>
  <si>
    <t>BHAGVANDAS</t>
  </si>
  <si>
    <t>2002052XXXX,IFSC:FINO0001001</t>
  </si>
  <si>
    <t>PUPUN03049230000013494</t>
  </si>
  <si>
    <t>Mr. VITTHAL UDDHAV BAJAD</t>
  </si>
  <si>
    <t>UDDHAV</t>
  </si>
  <si>
    <t>XXXX XXXX 0272</t>
  </si>
  <si>
    <t>131290XXXX,IFSC:KKBK0000958</t>
  </si>
  <si>
    <t>PUPUN03049230000013515</t>
  </si>
  <si>
    <t>Mr. CHANDAN</t>
  </si>
  <si>
    <t>XXXX XXXX 6798</t>
  </si>
  <si>
    <t>16931010011XXXX,IFSC:UBIN0559504</t>
  </si>
  <si>
    <t>PUPUN03049230000013476</t>
  </si>
  <si>
    <t>Mr. DABLU SAH</t>
  </si>
  <si>
    <t>XXXX XXXX 6657</t>
  </si>
  <si>
    <t>5010060970XXXX,IFSC:HDFC0001115</t>
  </si>
  <si>
    <t>PUPUN03049230000013442</t>
  </si>
  <si>
    <t>Mr. MONOO</t>
  </si>
  <si>
    <t>XXXX XXXX 2766</t>
  </si>
  <si>
    <t>PUPUN03049230000013443</t>
  </si>
  <si>
    <t>Mr. PINKU</t>
  </si>
  <si>
    <t>BACHAU</t>
  </si>
  <si>
    <t>XXXX XXXX 4655</t>
  </si>
  <si>
    <t>PUPUN03049230000013444</t>
  </si>
  <si>
    <t>Mr. PARMESHWAR</t>
  </si>
  <si>
    <t>GOVIND</t>
  </si>
  <si>
    <t>XXXX XXXX 9153</t>
  </si>
  <si>
    <t>PUPUN03049230000013403</t>
  </si>
  <si>
    <t>Mr. SURYAKANT BAPURAO BARDE</t>
  </si>
  <si>
    <t>BAPURAO BARDE</t>
  </si>
  <si>
    <t>XXXPB371XX</t>
  </si>
  <si>
    <t>5010032033XXXX,IFSC:HDFC0002983</t>
  </si>
  <si>
    <t>PUPUN03049230000013426</t>
  </si>
  <si>
    <t>Mr. DIVAKAR NAGORAO SIRSAT</t>
  </si>
  <si>
    <t>emp6898@abc.in</t>
  </si>
  <si>
    <t>PUPUN03049230000013425</t>
  </si>
  <si>
    <t>Mr. AKHILESH DUBEY</t>
  </si>
  <si>
    <t>RAMAKANT DUBEY</t>
  </si>
  <si>
    <t>PUPUN03049230000013424</t>
  </si>
  <si>
    <t>Mr. DHARMENDRA SINGH THAKUR</t>
  </si>
  <si>
    <t>BUDDH SINGH THAKUR</t>
  </si>
  <si>
    <t>XXXX XXXX 2681</t>
  </si>
  <si>
    <t>XXUPT392XX</t>
  </si>
  <si>
    <t>PUPUN03049230000013423</t>
  </si>
  <si>
    <t>Mr. RAJKISHOR ORAON</t>
  </si>
  <si>
    <t>DEVCHARAN ORAON</t>
  </si>
  <si>
    <t>XXXX XXXX 5199</t>
  </si>
  <si>
    <t>PUPUN03049230000013422</t>
  </si>
  <si>
    <t>Mr. VELCHAND</t>
  </si>
  <si>
    <t>DEVA</t>
  </si>
  <si>
    <t>XXXX XXXX 9224</t>
  </si>
  <si>
    <t>PUPUN03049230000013445</t>
  </si>
  <si>
    <t>Mr. LAKHAN JAGANNATH SRVDE</t>
  </si>
  <si>
    <t>XXXX XXXX 8273</t>
  </si>
  <si>
    <t>PUPUN03049230000013446</t>
  </si>
  <si>
    <t>Mr. JAHANGIR KARIKAR</t>
  </si>
  <si>
    <t>DANRER MATH</t>
  </si>
  <si>
    <t>5916556XXXX,IFSC:ALLA0211803</t>
  </si>
  <si>
    <t>PUPUN03049230000013447</t>
  </si>
  <si>
    <t>Mr. SACHIN KUMAR PATEL</t>
  </si>
  <si>
    <t>RAJKUMAR PATEL</t>
  </si>
  <si>
    <t>XXGPP090XX</t>
  </si>
  <si>
    <t>PUPUN03049230000013448</t>
  </si>
  <si>
    <t>XXXX XXXX 9239</t>
  </si>
  <si>
    <t>PUPUN03049230000013451</t>
  </si>
  <si>
    <t>Mr. BANDHNA MANJHI</t>
  </si>
  <si>
    <t>HATAHN</t>
  </si>
  <si>
    <t>XXXX XXXX 8225</t>
  </si>
  <si>
    <t>PUPUN03049230000013452</t>
  </si>
  <si>
    <t>Mr. SANGAMNATH</t>
  </si>
  <si>
    <t>BASAWARAJ</t>
  </si>
  <si>
    <t>PUPUN03049230000013453</t>
  </si>
  <si>
    <t>Mr. DINESH TURI</t>
  </si>
  <si>
    <t>GANDURA TURI</t>
  </si>
  <si>
    <t>XXXX XXXX 2702</t>
  </si>
  <si>
    <t>PUPUN03049230000013458</t>
  </si>
  <si>
    <t>Mr. HANUMANT MOHAN MALI</t>
  </si>
  <si>
    <t>XXXX XXXX 4390</t>
  </si>
  <si>
    <t>2000984XXXX,IFSC:FINO0001001</t>
  </si>
  <si>
    <t>PUPUN03049230000013459</t>
  </si>
  <si>
    <t>Mr. RAMPRATAP KUSHWAHA</t>
  </si>
  <si>
    <t>XXXX XXXX 4130</t>
  </si>
  <si>
    <t>PUPUN03049230000013460</t>
  </si>
  <si>
    <t>Mr. BHUJANG RAMKISHAN PHULAWALE</t>
  </si>
  <si>
    <t>RAMKISHAN PHULAWALE</t>
  </si>
  <si>
    <t>bphulawale12@gmail.com</t>
  </si>
  <si>
    <t>XXXX XXXX 8058</t>
  </si>
  <si>
    <t>XXIPP782XX</t>
  </si>
  <si>
    <t>7610400071XXXX,IFSC:IBKL0000076</t>
  </si>
  <si>
    <t>PUPUN03049230000013462</t>
  </si>
  <si>
    <t>Mr. RAMKESH CHATURVEDI</t>
  </si>
  <si>
    <t>BASANTLAL</t>
  </si>
  <si>
    <t>XXXX XXXX 7759</t>
  </si>
  <si>
    <t>PUPUN03049230000013430</t>
  </si>
  <si>
    <t>Mr. SARAJU RAJBHAR</t>
  </si>
  <si>
    <t>LALJI RAJBHAR</t>
  </si>
  <si>
    <t>XXXX XXXX 3716</t>
  </si>
  <si>
    <t>PUPUN03049230000013431</t>
  </si>
  <si>
    <t>Mr. NIRMAL MONDAL</t>
  </si>
  <si>
    <t>NIKHIL</t>
  </si>
  <si>
    <t>XXXX XXXX 0700</t>
  </si>
  <si>
    <t>2000269XXXX,IFSC:FINO0001001</t>
  </si>
  <si>
    <t>PUPUN03049230000013437</t>
  </si>
  <si>
    <t>Mr. MUSAFIR PRASAD YADAV</t>
  </si>
  <si>
    <t>PRAGAS</t>
  </si>
  <si>
    <t>XXXX XXXX 5784</t>
  </si>
  <si>
    <t>PUPUN03049230000013438</t>
  </si>
  <si>
    <t>Mr. CHANDRAKANT DHARAKU SHELAKE</t>
  </si>
  <si>
    <t>DHARAKU</t>
  </si>
  <si>
    <t>XXXX XXXX 9490</t>
  </si>
  <si>
    <t>PUPUN03049230000013439</t>
  </si>
  <si>
    <t>Mr. SHESH PAL</t>
  </si>
  <si>
    <t>CHETRAM</t>
  </si>
  <si>
    <t>PUPUN03049230000013440</t>
  </si>
  <si>
    <t>Mr. BALRAM</t>
  </si>
  <si>
    <t>XXXX XXXX 4692</t>
  </si>
  <si>
    <t>PUPUN03049230000013432</t>
  </si>
  <si>
    <t>Mr. SUSHIL PATEL</t>
  </si>
  <si>
    <t>HARINARAYAN</t>
  </si>
  <si>
    <t>PUPUN03049230000013433</t>
  </si>
  <si>
    <t>Mr. SAFIKUL MONDAL</t>
  </si>
  <si>
    <t>DARER MATH</t>
  </si>
  <si>
    <t>PUPUN03049230000013435</t>
  </si>
  <si>
    <t>Mr. LAVKUSH PATEL</t>
  </si>
  <si>
    <t>BACHCHALAL</t>
  </si>
  <si>
    <t>PUPUN03049230000013436</t>
  </si>
  <si>
    <t>Mr. HABIBUR MANDAL</t>
  </si>
  <si>
    <t>SARIYAT</t>
  </si>
  <si>
    <t>XXXX XXXX 6186</t>
  </si>
  <si>
    <t>PUPUN03049230000013392</t>
  </si>
  <si>
    <t>XXXX XXXX 3496</t>
  </si>
  <si>
    <t>PUPUN03049230000013391</t>
  </si>
  <si>
    <t>Mr. SHUBHAM SINGH</t>
  </si>
  <si>
    <t>RAJ KUMAR SINGH</t>
  </si>
  <si>
    <t>PUPUN03049230000013390</t>
  </si>
  <si>
    <t>Mr. PRAVEJ KHAN</t>
  </si>
  <si>
    <t>SAYUD KHAN</t>
  </si>
  <si>
    <t>PUPUN03049230000013393</t>
  </si>
  <si>
    <t>Mr. SHULABBAN</t>
  </si>
  <si>
    <t>SUKH DEV</t>
  </si>
  <si>
    <t>XXXX XXXX 4752</t>
  </si>
  <si>
    <t>PUPUN03049230000013397</t>
  </si>
  <si>
    <t>Mr. DINESH KUMAR PAL</t>
  </si>
  <si>
    <t>SHIVKARAN PAL</t>
  </si>
  <si>
    <t>XXXX XXXX 3075</t>
  </si>
  <si>
    <t>XXFPP034XX</t>
  </si>
  <si>
    <t>14780151XXXX,IFSC:ICIC0001478</t>
  </si>
  <si>
    <t>PUPUN03049230000013396</t>
  </si>
  <si>
    <t>Mr. SURENDRA</t>
  </si>
  <si>
    <t>XXXX XXXX 3348</t>
  </si>
  <si>
    <t>PUPUN03049230000013465</t>
  </si>
  <si>
    <t>Mr. SHAILENDRA KUMAR YADAV</t>
  </si>
  <si>
    <t>LALAN YADAV</t>
  </si>
  <si>
    <t>XXDPY343XX</t>
  </si>
  <si>
    <t>9868010000XXXX,IFSC:BARB0DBMLUN</t>
  </si>
  <si>
    <t>PUPUN03049230000013395</t>
  </si>
  <si>
    <t>VIJAY BAHADUR</t>
  </si>
  <si>
    <t>XXXX XXXX 0548</t>
  </si>
  <si>
    <t>PUPUN03049230000013386</t>
  </si>
  <si>
    <t>Mr. HARISH</t>
  </si>
  <si>
    <t>BAPULAL</t>
  </si>
  <si>
    <t>XXXX XXXX 8090</t>
  </si>
  <si>
    <t>2001788XXXX,IFSC:FINO0001001</t>
  </si>
  <si>
    <t>PUPUN03049230000013382</t>
  </si>
  <si>
    <t>Mr. KAMLESH SINGH GOUND</t>
  </si>
  <si>
    <t>UJYAR SINGH</t>
  </si>
  <si>
    <t>XXXX XXXX 1110</t>
  </si>
  <si>
    <t>PUPUN03049230000013381</t>
  </si>
  <si>
    <t>Mr. PARVAT SINGH GOUD</t>
  </si>
  <si>
    <t>NANHE BHAI</t>
  </si>
  <si>
    <t>XXXX XXXX 7072</t>
  </si>
  <si>
    <t>PUPUN03049230000013380</t>
  </si>
  <si>
    <t>Mr. RAMPRATAP RAJAK</t>
  </si>
  <si>
    <t>XXXX XXXX 5152</t>
  </si>
  <si>
    <t>PUPUN03049230000013376</t>
  </si>
  <si>
    <t>Mr. MANGESH GENABHAU MADGE</t>
  </si>
  <si>
    <t>GENBHAU</t>
  </si>
  <si>
    <t>XXXX XXXX 2252</t>
  </si>
  <si>
    <t>PUPUN03049230000013375</t>
  </si>
  <si>
    <t>Mr. PINTU GHOSH</t>
  </si>
  <si>
    <t>PUPUN03049230000013413</t>
  </si>
  <si>
    <t>Mr. VIKAS HANMANT CHAVAN</t>
  </si>
  <si>
    <t>HANMANT</t>
  </si>
  <si>
    <t>PUPUN03049230000013414</t>
  </si>
  <si>
    <t>Mr. MALLINATH KALYANI KAVATHE</t>
  </si>
  <si>
    <t>KALYANI KAVATHE</t>
  </si>
  <si>
    <t>PUPUN03049230000013415</t>
  </si>
  <si>
    <t>Mr. SUTAR BALAJI JAYHIND</t>
  </si>
  <si>
    <t>JAYHIND</t>
  </si>
  <si>
    <t>PUPUN03049230000013416</t>
  </si>
  <si>
    <t>Mr. HARISINGH LODHI</t>
  </si>
  <si>
    <t>DELAN SINGH</t>
  </si>
  <si>
    <t>XXXX XXXX 1647</t>
  </si>
  <si>
    <t>PUPUN03049230000013417</t>
  </si>
  <si>
    <t>Mr. VIRENDRA KUMAR</t>
  </si>
  <si>
    <t>SURYALAL</t>
  </si>
  <si>
    <t>XXXX XXXX 1509</t>
  </si>
  <si>
    <t>PUPUN03049230000013418</t>
  </si>
  <si>
    <t>Mr. SARATE AMOL VIJAY</t>
  </si>
  <si>
    <t>XXXX XXXX 5509</t>
  </si>
  <si>
    <t>PUPUN03049230000013419</t>
  </si>
  <si>
    <t>Mr. NAND LAL</t>
  </si>
  <si>
    <t>PAAHI LAL</t>
  </si>
  <si>
    <t>PUPUN03049230000013384</t>
  </si>
  <si>
    <t>Mr. AKBAR ALI</t>
  </si>
  <si>
    <t>ANVAR ALI</t>
  </si>
  <si>
    <t>XXXX XXXX 4361</t>
  </si>
  <si>
    <t>48770212000XXXX,IFSC:UBIN0548774</t>
  </si>
  <si>
    <t>PUPUN03049230000013385</t>
  </si>
  <si>
    <t>Mr. SWAPAN DAS</t>
  </si>
  <si>
    <t>UTTAM DAS</t>
  </si>
  <si>
    <t>XXXX XXXX 6577</t>
  </si>
  <si>
    <t>XXTPD028XX</t>
  </si>
  <si>
    <t>2014595XXXX,IFSC:FINO0001001</t>
  </si>
  <si>
    <t>PUPUN03049230000013387</t>
  </si>
  <si>
    <t>Mr. MATI PRAJAPATI</t>
  </si>
  <si>
    <t>NO AVAILABLE</t>
  </si>
  <si>
    <t>XXXX XXXX 0151</t>
  </si>
  <si>
    <t>PUPUN03049230000013388</t>
  </si>
  <si>
    <t>Mr. ANKUSH BALU LAGAD</t>
  </si>
  <si>
    <t>XXXX XXXX 6875</t>
  </si>
  <si>
    <t>6004599XXXX,IFSC:MAHB0000895</t>
  </si>
  <si>
    <t>PUPUN03049230000013411</t>
  </si>
  <si>
    <t>SHYAM RAJ</t>
  </si>
  <si>
    <t>XXXX XXXX 6483</t>
  </si>
  <si>
    <t>PUPUN03049230000013410</t>
  </si>
  <si>
    <t>Mr. RAMRAJ BHUJANG HALKUDE</t>
  </si>
  <si>
    <t>BHUJANG</t>
  </si>
  <si>
    <t>XXXX XXXX 0132</t>
  </si>
  <si>
    <t>XXWPH514XX</t>
  </si>
  <si>
    <t>6027977XXXX,IFSC:MAHB0000723</t>
  </si>
  <si>
    <t>PUPUN03049230000013409</t>
  </si>
  <si>
    <t>Mr. BIRAJADAR DNYESHWAR SHIVAJI</t>
  </si>
  <si>
    <t>XXXX XXXX 6921</t>
  </si>
  <si>
    <t>PUPUN03049230000013401</t>
  </si>
  <si>
    <t>Mr. ANAND VISHWAKARMA</t>
  </si>
  <si>
    <t>GYAPRASAD</t>
  </si>
  <si>
    <t>XXXX XXXX 5291</t>
  </si>
  <si>
    <t>XXKPV501XX</t>
  </si>
  <si>
    <t>PUPUN03049230000013400</t>
  </si>
  <si>
    <t>Mr. CHHOTE</t>
  </si>
  <si>
    <t>XXXX XXXX 2058</t>
  </si>
  <si>
    <t>XXFPC930XX</t>
  </si>
  <si>
    <t>PUPUN03049230000013412</t>
  </si>
  <si>
    <t>DURGAPPA</t>
  </si>
  <si>
    <t>XXXX XXXX 1231</t>
  </si>
  <si>
    <t>XXQPB078XX</t>
  </si>
  <si>
    <t>2000765XXXX,IFSC:FINO0001001</t>
  </si>
  <si>
    <t>PUPUN03049230000013371</t>
  </si>
  <si>
    <t>Mr. VIJAY MAHADEV BONDLE</t>
  </si>
  <si>
    <t>MAHADEV BONDLE</t>
  </si>
  <si>
    <t>PUPUN03049230000013373</t>
  </si>
  <si>
    <t>Mr. ATUL DILIP DODE</t>
  </si>
  <si>
    <t>DILIP DODE</t>
  </si>
  <si>
    <t>XXXX XXXX 7292</t>
  </si>
  <si>
    <t>PUPUN03049230000013370</t>
  </si>
  <si>
    <t>Mr. SHIVAM KUMAR DUBEY</t>
  </si>
  <si>
    <t>MAHENDRA DUBEY</t>
  </si>
  <si>
    <t>XXXX XXXX 2266</t>
  </si>
  <si>
    <t>XXNPD831XX</t>
  </si>
  <si>
    <t>PUPUN03049230000013369</t>
  </si>
  <si>
    <t>Mr. BUDDHADEB DIGAR</t>
  </si>
  <si>
    <t>TAPAN DIGAR</t>
  </si>
  <si>
    <t>XXXX XXXX 2706</t>
  </si>
  <si>
    <t>PUPUN03049230000013366</t>
  </si>
  <si>
    <t>Mr. DATTATRAY CHANDRAKANT PARKALE</t>
  </si>
  <si>
    <t>CHANDRAKANT PARKALE</t>
  </si>
  <si>
    <t>dattatrayparkale99@gmail.com</t>
  </si>
  <si>
    <t>XXXX XXXX 1951</t>
  </si>
  <si>
    <t>XXIPP841XX</t>
  </si>
  <si>
    <t>6019182XXXX,IFSC:MAHB0000488</t>
  </si>
  <si>
    <t>PUPUN03049230000013367</t>
  </si>
  <si>
    <t>Mr. SOMNATH LALASAHEB CHOURE</t>
  </si>
  <si>
    <t>LALASAHEB CHOURE</t>
  </si>
  <si>
    <t>XXXX XXXX 9368</t>
  </si>
  <si>
    <t>PUPUN03049230000013364</t>
  </si>
  <si>
    <t>Mr. RAJESHWAR VITTHALRAO SHINDE</t>
  </si>
  <si>
    <t>VITTALRAO SHINDE</t>
  </si>
  <si>
    <t>XXJPS243XX</t>
  </si>
  <si>
    <t>3442436XXXX,IFSC:SBIN0003498</t>
  </si>
  <si>
    <t>PUPUN03049230000013362</t>
  </si>
  <si>
    <t>Mr. MOHAN BHAGAVAN CHAVHAN</t>
  </si>
  <si>
    <t>BHAGAVAN</t>
  </si>
  <si>
    <t>XXXX XXXX 1037</t>
  </si>
  <si>
    <t>PUPUN03049230000013363</t>
  </si>
  <si>
    <t>Mr. SHAIKH AKRAM SHAIKH USMAN</t>
  </si>
  <si>
    <t>SHAIKH USMAN</t>
  </si>
  <si>
    <t>XXXX XXXX 7565</t>
  </si>
  <si>
    <t>PUPUN03049230000013360</t>
  </si>
  <si>
    <t>Mr. ROHIT RAMESH NAKHATE</t>
  </si>
  <si>
    <t>XXXX XXXX 5169</t>
  </si>
  <si>
    <t>PUPUN03049230000013361</t>
  </si>
  <si>
    <t>Mr. AMOL NARAYAN AWHALE</t>
  </si>
  <si>
    <t>XXXX XXXX 1462</t>
  </si>
  <si>
    <t>PUPUN03049230000013359</t>
  </si>
  <si>
    <t>Mr. SANATAN JENA</t>
  </si>
  <si>
    <t>LAXMIDHAR JENA</t>
  </si>
  <si>
    <t>XXXX XXXX 5514</t>
  </si>
  <si>
    <t>PUPUN03049230000013319</t>
  </si>
  <si>
    <t>Mr. ARUN KUMAR RAJBHAR</t>
  </si>
  <si>
    <t>PUPUN03049230000013320</t>
  </si>
  <si>
    <t>Mr. ULHAS BHIKU CHAVHAN</t>
  </si>
  <si>
    <t>BHIKU CHAVHAN</t>
  </si>
  <si>
    <t>XXXX XXXX 6991</t>
  </si>
  <si>
    <t>PUPUN03049230000013318</t>
  </si>
  <si>
    <t>Mr. AKASH SADASHIV SARAK</t>
  </si>
  <si>
    <t>XXXX XXXX 0714</t>
  </si>
  <si>
    <t>PUPUN03049230000013310</t>
  </si>
  <si>
    <t>Mr. ANKUSH UTTAM JADHAV</t>
  </si>
  <si>
    <t>UTTAM JADHAV</t>
  </si>
  <si>
    <t>XXXX XXXX 4333</t>
  </si>
  <si>
    <t>2291109XXXX,IFSC:SCBL0036050</t>
  </si>
  <si>
    <t>PUPUN03049230000013314</t>
  </si>
  <si>
    <t>Mr. JADUNATH PATRA</t>
  </si>
  <si>
    <t>NO FATHER NAME</t>
  </si>
  <si>
    <t>XXXX XXXX 7463</t>
  </si>
  <si>
    <t>XXGPP636XX</t>
  </si>
  <si>
    <t>PUPUN03049230000013313</t>
  </si>
  <si>
    <t>Mr. AVTAR SINGH</t>
  </si>
  <si>
    <t>HAKE SINGH</t>
  </si>
  <si>
    <t>XXXX XXXX 6684</t>
  </si>
  <si>
    <t>PUPUN03049230000013312</t>
  </si>
  <si>
    <t>Mr. BHIKAM SINGH</t>
  </si>
  <si>
    <t>MAN SINGH</t>
  </si>
  <si>
    <t>XXXX XXXX 7992</t>
  </si>
  <si>
    <t>PUPUN03049230000013315</t>
  </si>
  <si>
    <t>Mr. PURAN</t>
  </si>
  <si>
    <t>NATTHU</t>
  </si>
  <si>
    <t>XXXX XXXX 1179</t>
  </si>
  <si>
    <t>PUPUN03049230000013344</t>
  </si>
  <si>
    <t>Mr. BABLU</t>
  </si>
  <si>
    <t>XXXX XXXX 1730</t>
  </si>
  <si>
    <t>PUPUN03049230000013355</t>
  </si>
  <si>
    <t>Mr. AJIT KULLU</t>
  </si>
  <si>
    <t>CHRISTOPHER KULLU</t>
  </si>
  <si>
    <t>XXFPK502XX</t>
  </si>
  <si>
    <t>PUPUN03049230000013354</t>
  </si>
  <si>
    <t>HIRALAL</t>
  </si>
  <si>
    <t>XXXX XXXX 0879</t>
  </si>
  <si>
    <t>593810800XXXX,IFSC:CNRB0005938</t>
  </si>
  <si>
    <t>PUPUN03049230000013343</t>
  </si>
  <si>
    <t>Mr. RAJES KUJUR</t>
  </si>
  <si>
    <t>ANTONI KUJUR</t>
  </si>
  <si>
    <t>PUPUN03049230000013342</t>
  </si>
  <si>
    <t>ANIL KUMAR</t>
  </si>
  <si>
    <t>XXXX XXXX 8216</t>
  </si>
  <si>
    <t>PUPUN03049230000013345</t>
  </si>
  <si>
    <t>SHRI PRASAD</t>
  </si>
  <si>
    <t>XXSPC166XX</t>
  </si>
  <si>
    <t>874877XXXX,IFSC:KKBK0001794</t>
  </si>
  <si>
    <t>PUPUN03049230000013350</t>
  </si>
  <si>
    <t>Mr. LAURENGTUS DUNGDUNG</t>
  </si>
  <si>
    <t>EDMON DUNGDUNG</t>
  </si>
  <si>
    <t>XXXX XXXX 6129</t>
  </si>
  <si>
    <t>PUPUN03049230000013349</t>
  </si>
  <si>
    <t>Mr. HABIBULLAH</t>
  </si>
  <si>
    <t>BISMILLAH</t>
  </si>
  <si>
    <t>PUPUN03049230000013348</t>
  </si>
  <si>
    <t>SOBH NATH</t>
  </si>
  <si>
    <t>XXXX XXXX 1992</t>
  </si>
  <si>
    <t>PUPUN03049230000013346</t>
  </si>
  <si>
    <t>Mr. SUBASH</t>
  </si>
  <si>
    <t>XXXX XXXX 5618</t>
  </si>
  <si>
    <t>PUPUN03049230000013353</t>
  </si>
  <si>
    <t>HANSLAL</t>
  </si>
  <si>
    <t>XXXX XXXX 6031</t>
  </si>
  <si>
    <t>PUPUN03049230000013309</t>
  </si>
  <si>
    <t>Mr. NIRAJ SINGH</t>
  </si>
  <si>
    <t>MAHENDRA</t>
  </si>
  <si>
    <t>32200212000XXXX,IFSC:UBIN0532207</t>
  </si>
  <si>
    <t>PUPUN03049230000013301</t>
  </si>
  <si>
    <t>SATYANARAYAN PRASAD</t>
  </si>
  <si>
    <t>XXXX XXXX 6285</t>
  </si>
  <si>
    <t>PUPUN03049230000013299</t>
  </si>
  <si>
    <t>Mr. KISHORI GOUND</t>
  </si>
  <si>
    <t>XXXX XXXX 2894</t>
  </si>
  <si>
    <t>PUPUN03049230000013298</t>
  </si>
  <si>
    <t>Mr. PARSOTAM GOUND</t>
  </si>
  <si>
    <t>DHAN SINGH</t>
  </si>
  <si>
    <t>XXXX XXXX 5188</t>
  </si>
  <si>
    <t>PUPUN03049230000013297</t>
  </si>
  <si>
    <t>Mr. LOKMAN ADIWASI</t>
  </si>
  <si>
    <t>XXXX XXXX 8068</t>
  </si>
  <si>
    <t>PUPUN03049230000013294</t>
  </si>
  <si>
    <t>Mr. GORAKH SOPAN NEHERE</t>
  </si>
  <si>
    <t>XXXX XXXX 0691</t>
  </si>
  <si>
    <t>PUPUN03049230000013295</t>
  </si>
  <si>
    <t>Mr. YOGESH BADRINARAYAN SAWANT</t>
  </si>
  <si>
    <t>BADRINARAYAN</t>
  </si>
  <si>
    <t>XXXX XXXX 8128</t>
  </si>
  <si>
    <t>PUPUN03049230000013296</t>
  </si>
  <si>
    <t>Mr. BALAJI YADAV POUL</t>
  </si>
  <si>
    <t>YADAV</t>
  </si>
  <si>
    <t>PUPUN03049230000013339</t>
  </si>
  <si>
    <t>Mr. PRADEEP KUMAR PANDEY</t>
  </si>
  <si>
    <t>KRIPASHANKAR</t>
  </si>
  <si>
    <t>pp5487235@gmail.com</t>
  </si>
  <si>
    <t>3606154XXXX,IFSC:SBIN0005470</t>
  </si>
  <si>
    <t>PUPUN03049230000013340</t>
  </si>
  <si>
    <t>Mr. NARSING BHAGAVAT SAVANT</t>
  </si>
  <si>
    <t>BHAGAVAT</t>
  </si>
  <si>
    <t>XXXX XXXX 8077</t>
  </si>
  <si>
    <t>2001799XXXX,IFSC:FINO0001001</t>
  </si>
  <si>
    <t>PUPUN03049230000013341</t>
  </si>
  <si>
    <t>Mr. MADHAV PANDURANG PATTEWALE</t>
  </si>
  <si>
    <t>PANKAJBARMECHA17@GMAIL.COM</t>
  </si>
  <si>
    <t>XXXX XXXX 5196</t>
  </si>
  <si>
    <t>PUPUN03049230000013358</t>
  </si>
  <si>
    <t>Mr. RAMA APPASAHEB ADAGALE</t>
  </si>
  <si>
    <t>XXXX XXXX 6277</t>
  </si>
  <si>
    <t>XXVPA372XX</t>
  </si>
  <si>
    <t>6019724XXXX,IFSC:MAHB0000386</t>
  </si>
  <si>
    <t>PUPUN03049230000013335</t>
  </si>
  <si>
    <t>Mr. MATHURA</t>
  </si>
  <si>
    <t>XXXX XXXX 5976</t>
  </si>
  <si>
    <t>PUPUN03049230000013336</t>
  </si>
  <si>
    <t>Mr. BHOJPAL SINGH GOND</t>
  </si>
  <si>
    <t>ANURUDH SINGH</t>
  </si>
  <si>
    <t>2001295XXXX,IFSC:FINO0001001</t>
  </si>
  <si>
    <t>PUPUN03049230000013323</t>
  </si>
  <si>
    <t>Mr. VIJAY CHAUHAN</t>
  </si>
  <si>
    <t>XXVPC863XX</t>
  </si>
  <si>
    <t>PUPUN03049230000013302</t>
  </si>
  <si>
    <t>XXDPK502XX</t>
  </si>
  <si>
    <t>5010073747XXXX,IFSC:HDFC0005593</t>
  </si>
  <si>
    <t>PUPUN03049230000013322</t>
  </si>
  <si>
    <t>Mr. CHANDRA BHAN</t>
  </si>
  <si>
    <t>GOPAL PRASAD</t>
  </si>
  <si>
    <t>PUPUN03049230000013305</t>
  </si>
  <si>
    <t>Mr. CHOTU</t>
  </si>
  <si>
    <t>PUPUN03049230000013306</t>
  </si>
  <si>
    <t>Mr. SANDIP</t>
  </si>
  <si>
    <t>4039010000XXXX,IFSC:BARB0ORAGAD</t>
  </si>
  <si>
    <t>PUPUN03049230000013307</t>
  </si>
  <si>
    <t>Mr. RAMDAS</t>
  </si>
  <si>
    <t>SHIVDHARI</t>
  </si>
  <si>
    <t>XXXX XXXX 9997</t>
  </si>
  <si>
    <t>PUPUN03049230000013308</t>
  </si>
  <si>
    <t>Mr. DURGA LADIYA</t>
  </si>
  <si>
    <t>MATHURA LADIYA</t>
  </si>
  <si>
    <t>XXXX XXXX 7434</t>
  </si>
  <si>
    <t>PUPUN03049230000013338</t>
  </si>
  <si>
    <t>Mr. SATISH DATTATRYA GAIKWAD</t>
  </si>
  <si>
    <t>DATTATRYA</t>
  </si>
  <si>
    <t>XXXX XXXX 3735</t>
  </si>
  <si>
    <t>PUPUN03049230000013321</t>
  </si>
  <si>
    <t>RAJA YADAV</t>
  </si>
  <si>
    <t>PUPUN03049230000013327</t>
  </si>
  <si>
    <t>JAGGULAL</t>
  </si>
  <si>
    <t>PUPUN03049230000013325</t>
  </si>
  <si>
    <t>Mr. PRAHALAD YADAV</t>
  </si>
  <si>
    <t>HARISHCHANDRA YADAV</t>
  </si>
  <si>
    <t>XXXX XXXX 1064</t>
  </si>
  <si>
    <t>05110150000XXXX,IFSC:NKGS0000051</t>
  </si>
  <si>
    <t>PUPUN03049230000013331</t>
  </si>
  <si>
    <t>Mr. SURAJ</t>
  </si>
  <si>
    <t>KHAMRITYA</t>
  </si>
  <si>
    <t>XXXX XXXX 9408</t>
  </si>
  <si>
    <t>PUPUN03049230000013324</t>
  </si>
  <si>
    <t>XXXX XXXX 4146</t>
  </si>
  <si>
    <t>PUPUN03049230000013328</t>
  </si>
  <si>
    <t>Mr. UJJWAL CHAKRABORTY</t>
  </si>
  <si>
    <t>ASHOKE</t>
  </si>
  <si>
    <t>01913010000XXXX,IFSC:VSBL0000019</t>
  </si>
  <si>
    <t>PUPUN03049230000013329</t>
  </si>
  <si>
    <t>Mr. MAHESH KUMAR YADAV</t>
  </si>
  <si>
    <t>BHAJJU YADAV</t>
  </si>
  <si>
    <t>XXXX XXXX 9395</t>
  </si>
  <si>
    <t>XXKPY863XX</t>
  </si>
  <si>
    <t>PUPUN03049230000013292</t>
  </si>
  <si>
    <t>CHANESHWAR RAJBHAR</t>
  </si>
  <si>
    <t>4318398XXXX,IFSC:SBIN0000168</t>
  </si>
  <si>
    <t>PUPUN03049230000013293</t>
  </si>
  <si>
    <t>Mr. NANDLAL YADAV</t>
  </si>
  <si>
    <t>CHANDRIKA YADAV</t>
  </si>
  <si>
    <t>XXXX XXXX 3666</t>
  </si>
  <si>
    <t>PUPUN03049230000013283</t>
  </si>
  <si>
    <t>Mr. SACHIN PANJAB TAYADE</t>
  </si>
  <si>
    <t>PANJAB</t>
  </si>
  <si>
    <t>PUPUN03049230000013273</t>
  </si>
  <si>
    <t>Mr. RANJEET KUMAR</t>
  </si>
  <si>
    <t>XXXX XXXX 7478</t>
  </si>
  <si>
    <t>XXUPK250XX</t>
  </si>
  <si>
    <t>3456185XXXX,IFSC:SBIN0016952</t>
  </si>
  <si>
    <t>PUPUN03049230000013274</t>
  </si>
  <si>
    <t>Mr. RAMASHISHSHARMA HRIDAYANAND</t>
  </si>
  <si>
    <t>H</t>
  </si>
  <si>
    <t>PUPUN03049230000013275</t>
  </si>
  <si>
    <t>Mr. JITENDRA KUMAR YADAV</t>
  </si>
  <si>
    <t>RAMASHANKAR YADAV</t>
  </si>
  <si>
    <t>PUPUN03049230000013300</t>
  </si>
  <si>
    <t>Mr. BARKATAULLA</t>
  </si>
  <si>
    <t>XXXX XXXX 5299</t>
  </si>
  <si>
    <t>PUPUN03049230000013285</t>
  </si>
  <si>
    <t>Mr. NARENDRA KUMAR HIRALAL GAUTAM</t>
  </si>
  <si>
    <t>HIRALAL GAUTAM</t>
  </si>
  <si>
    <t>XXXX XXXX 0297</t>
  </si>
  <si>
    <t>PUPUN03049230000013244</t>
  </si>
  <si>
    <t>Mr. SANDEEP SINGH LODHI</t>
  </si>
  <si>
    <t>PAHALVAN</t>
  </si>
  <si>
    <t>XXXX XXXX 4849</t>
  </si>
  <si>
    <t>64870150XXXX,IFSC:ICIC0006487</t>
  </si>
  <si>
    <t>PUPUN03049230000013289</t>
  </si>
  <si>
    <t>Mr. MD RAJA</t>
  </si>
  <si>
    <t>XXXX XXXX 9602</t>
  </si>
  <si>
    <t>2000993XXXX,IFSC:FINO0001001</t>
  </si>
  <si>
    <t>PUPUN03049230000013290</t>
  </si>
  <si>
    <t>XXUPJ186XX</t>
  </si>
  <si>
    <t>400324XXXX,IFSC:CBIN0281024</t>
  </si>
  <si>
    <t>PUPUN03049230000013291</t>
  </si>
  <si>
    <t>Mr. SHIV PRASAD</t>
  </si>
  <si>
    <t>XXXX XXXX 5640</t>
  </si>
  <si>
    <t>XXIPP394XX</t>
  </si>
  <si>
    <t>PUPUN03049230000013286</t>
  </si>
  <si>
    <t>Mr. MOHAMMAD SAQUIB</t>
  </si>
  <si>
    <t>NOOR ALAM</t>
  </si>
  <si>
    <t>XXXX XXXX 2697</t>
  </si>
  <si>
    <t>PUPUN03049230000013245</t>
  </si>
  <si>
    <t>Mr. RATAN</t>
  </si>
  <si>
    <t>DHEERATSINGH</t>
  </si>
  <si>
    <t>2000864XXXX,IFSC:FINO0001001</t>
  </si>
  <si>
    <t>PUPUN03049230000013242</t>
  </si>
  <si>
    <t>Mr. ANIL MAROTI SOLANKE</t>
  </si>
  <si>
    <t>XXXX XXXX 8483</t>
  </si>
  <si>
    <t>PUPUN03049230000013240</t>
  </si>
  <si>
    <t>Mr. DNYANESHWAR TUKARAM PADOLKAR</t>
  </si>
  <si>
    <t>PUPUN03049230000013241</t>
  </si>
  <si>
    <t>Mr. SANDIP RANGRAO PADOLKAR</t>
  </si>
  <si>
    <t>RANGRAO</t>
  </si>
  <si>
    <t>PUPUN03049230000013235</t>
  </si>
  <si>
    <t>Mr. BRAJESH YADAV</t>
  </si>
  <si>
    <t>SARMAN YADAV</t>
  </si>
  <si>
    <t>PUPUN03049230000013234</t>
  </si>
  <si>
    <t>Mr. MUNIRAM</t>
  </si>
  <si>
    <t>TULSIRAM</t>
  </si>
  <si>
    <t>XXXX XXXX 7027</t>
  </si>
  <si>
    <t>PUPUN03049230000013227</t>
  </si>
  <si>
    <t>VIKRAMAJEET</t>
  </si>
  <si>
    <t>XXXX XXXX 9956</t>
  </si>
  <si>
    <t>XXWPK583XX</t>
  </si>
  <si>
    <t>5010045505XXXX,IFSC:HDFC0003512</t>
  </si>
  <si>
    <t>PUPUN03049230000013228</t>
  </si>
  <si>
    <t>Mr. GHANPRASAD</t>
  </si>
  <si>
    <t>HAMMIR</t>
  </si>
  <si>
    <t>XXXX XXXX 0655</t>
  </si>
  <si>
    <t>PUPUN03049230000013229</t>
  </si>
  <si>
    <t>Mr. DEVEND</t>
  </si>
  <si>
    <t>PUPUN03049230000013231</t>
  </si>
  <si>
    <t>Mr. HEERA LAL GOUND</t>
  </si>
  <si>
    <t>MALLE GOUND</t>
  </si>
  <si>
    <t>PUPUN03049230000013232</t>
  </si>
  <si>
    <t>PUPUN03049230000013233</t>
  </si>
  <si>
    <t>Mr. NITESH YADAV</t>
  </si>
  <si>
    <t>NANNELAL YADAV</t>
  </si>
  <si>
    <t>XXXX XXXX 5384</t>
  </si>
  <si>
    <t>PUPUN03049230000013230</t>
  </si>
  <si>
    <t>Mr. NARAN GOUND</t>
  </si>
  <si>
    <t>JAGAT</t>
  </si>
  <si>
    <t>XXXX XXXX 6540</t>
  </si>
  <si>
    <t>PUPUN03049230000013256</t>
  </si>
  <si>
    <t>Mr. VINOD</t>
  </si>
  <si>
    <t>MANIKAPPA</t>
  </si>
  <si>
    <t>XXXX XXXX 7895</t>
  </si>
  <si>
    <t>2000998XXXX,IFSC:FINO0001001</t>
  </si>
  <si>
    <t>PUPUN03049230000013257</t>
  </si>
  <si>
    <t>Mr. MANOJ KUMAR SAHU</t>
  </si>
  <si>
    <t>KOMAL</t>
  </si>
  <si>
    <t>XXXX XXXX 4148</t>
  </si>
  <si>
    <t>PUPUN03049230000013258</t>
  </si>
  <si>
    <t>Mr. HIRALAL</t>
  </si>
  <si>
    <t>XXXX XXXX 9027</t>
  </si>
  <si>
    <t>PUPUN03049230000013259</t>
  </si>
  <si>
    <t>Mr. PRAKASH RAJAK</t>
  </si>
  <si>
    <t>XXXX XXXX 5136</t>
  </si>
  <si>
    <t>PUPUN03049230000013246</t>
  </si>
  <si>
    <t>Mr. PRAKASH GOUND</t>
  </si>
  <si>
    <t>XXEPG895XX</t>
  </si>
  <si>
    <t>PUPUN03049230000013262</t>
  </si>
  <si>
    <t>XXXX XXXX 0099</t>
  </si>
  <si>
    <t>353651XXXX,IFSC:SBIN0008283</t>
  </si>
  <si>
    <t>PUPUN03049230000013255</t>
  </si>
  <si>
    <t>DURGA</t>
  </si>
  <si>
    <t>PUPUN03049230000013253</t>
  </si>
  <si>
    <t>XXXX XXXX 4186</t>
  </si>
  <si>
    <t>PUPUN03049230000013252</t>
  </si>
  <si>
    <t>Mr. YASHPAL REKWAR</t>
  </si>
  <si>
    <t>XXXX XXXX 8924</t>
  </si>
  <si>
    <t>PUPUN03049230000013251</t>
  </si>
  <si>
    <t>Mr. ARJUN KACHHI</t>
  </si>
  <si>
    <t>BHOORE</t>
  </si>
  <si>
    <t>XXXX XXXX 4707</t>
  </si>
  <si>
    <t>PUPUN03049230000013281</t>
  </si>
  <si>
    <t>Mr. MANOJ SINGH LODHI</t>
  </si>
  <si>
    <t>JHALLOO</t>
  </si>
  <si>
    <t>PUPUN03049230000013280</t>
  </si>
  <si>
    <t>Mr. BHAGVAN SINGH</t>
  </si>
  <si>
    <t>JHALLU</t>
  </si>
  <si>
    <t>XXXX XXXX 1016</t>
  </si>
  <si>
    <t>PUPUN03049230000013278</t>
  </si>
  <si>
    <t>AWADHLAL</t>
  </si>
  <si>
    <t>XXWPA687XX</t>
  </si>
  <si>
    <t>PUPUN03049230000013271</t>
  </si>
  <si>
    <t>Mr. SANJIT DASAHIRAM GAUTAM</t>
  </si>
  <si>
    <t>DASAHIRAM</t>
  </si>
  <si>
    <t>XXXX XXXX 9307</t>
  </si>
  <si>
    <t>XXNPG736XX</t>
  </si>
  <si>
    <t>6802881XXXX,IFSC:MAHB0000386</t>
  </si>
  <si>
    <t>PUPUN03049230000013269</t>
  </si>
  <si>
    <t>Mr. ASIK ALI</t>
  </si>
  <si>
    <t>ALLAUDDIN ALI</t>
  </si>
  <si>
    <t>XXXX XXXX 4677</t>
  </si>
  <si>
    <t>PUPUN03049230000013267</t>
  </si>
  <si>
    <t>Mr. RAMJAN</t>
  </si>
  <si>
    <t>XXXX XXXX 1124</t>
  </si>
  <si>
    <t>XXIPR013XX</t>
  </si>
  <si>
    <t>PUPUN03049230000013268</t>
  </si>
  <si>
    <t>Mr. SHAHBE ALAM</t>
  </si>
  <si>
    <t>HARUN</t>
  </si>
  <si>
    <t>2001223XXXX,IFSC:FINO0001001</t>
  </si>
  <si>
    <t>PUPUN03049230000013224</t>
  </si>
  <si>
    <t>Mr. CHHOTU LODHI</t>
  </si>
  <si>
    <t>GAJRAJ SINGH LODHI</t>
  </si>
  <si>
    <t>XXXX XXXX 9857</t>
  </si>
  <si>
    <t>PUPUN03049230000013225</t>
  </si>
  <si>
    <t>Mr. ARJUN SINGH LODHI</t>
  </si>
  <si>
    <t>XXXX XXXX 0546</t>
  </si>
  <si>
    <t>PUPUN03049230000013239</t>
  </si>
  <si>
    <t>Mr. RAM KISHOR YADAV</t>
  </si>
  <si>
    <t>BABU NADA</t>
  </si>
  <si>
    <t>XXXX XXXX 1964</t>
  </si>
  <si>
    <t>XXJPY761XX</t>
  </si>
  <si>
    <t>2000591XXXX,IFSC:FINO0001001</t>
  </si>
  <si>
    <t>PUPUN03049230000013216</t>
  </si>
  <si>
    <t>Mr. RAM PYARE</t>
  </si>
  <si>
    <t>RAMJIT</t>
  </si>
  <si>
    <t>XXXX XXXX 1664</t>
  </si>
  <si>
    <t>PUPUN03049230000013223</t>
  </si>
  <si>
    <t>Mr. MAHENDR SINGH</t>
  </si>
  <si>
    <t>PUPUN03049230000013218</t>
  </si>
  <si>
    <t>Mr. HAKAM</t>
  </si>
  <si>
    <t>CHATUR SINGH</t>
  </si>
  <si>
    <t>XXXX XXXX 2369</t>
  </si>
  <si>
    <t>3552236XXXX,IFSC:SBIN0002837</t>
  </si>
  <si>
    <t>PUPUN03049230000013219</t>
  </si>
  <si>
    <t>Mr. DARVIDR</t>
  </si>
  <si>
    <t>DEV SINGH</t>
  </si>
  <si>
    <t>XXXX XXXX 4603</t>
  </si>
  <si>
    <t>PUPUN03049230000013220</t>
  </si>
  <si>
    <t>Mr. ASHOK</t>
  </si>
  <si>
    <t>BHAV SINGH</t>
  </si>
  <si>
    <t>XXXX XXXX 7370</t>
  </si>
  <si>
    <t>PUPUN03049230000013221</t>
  </si>
  <si>
    <t>Mr. RAJESH KUMAR GOND</t>
  </si>
  <si>
    <t>FOOLCHANDRA GOND</t>
  </si>
  <si>
    <t>XXXX XXXX 2202</t>
  </si>
  <si>
    <t>PUPUN03049230000013222</t>
  </si>
  <si>
    <t>Mr. VIJAY GOND</t>
  </si>
  <si>
    <t>FULCHAND GOND</t>
  </si>
  <si>
    <t>XXXX XXXX 9905</t>
  </si>
  <si>
    <t>PUPUN03049230000013217</t>
  </si>
  <si>
    <t>Mr. PARAM</t>
  </si>
  <si>
    <t>BHAGIRATH</t>
  </si>
  <si>
    <t>PUPUN03049230000013194</t>
  </si>
  <si>
    <t>Mr. VEERENDRA PATEL</t>
  </si>
  <si>
    <t>SHYAMRANI PATEL</t>
  </si>
  <si>
    <t>XXXX XXXX 9003</t>
  </si>
  <si>
    <t>PUPUN03049230000013193</t>
  </si>
  <si>
    <t>Mr. KAMAL SINGH</t>
  </si>
  <si>
    <t>GHOOMAN SINGH</t>
  </si>
  <si>
    <t>XXXX XXXX 4037</t>
  </si>
  <si>
    <t>PUPUN03049230000013192</t>
  </si>
  <si>
    <t>Mr. NANNU</t>
  </si>
  <si>
    <t>emp6952@abc.in</t>
  </si>
  <si>
    <t>PUPUN03049230000013191</t>
  </si>
  <si>
    <t>Mr. VIRENDRA RAI</t>
  </si>
  <si>
    <t>ASHU RAI</t>
  </si>
  <si>
    <t>XXXX XXXX 0442</t>
  </si>
  <si>
    <t>PUPUN03049230000013196</t>
  </si>
  <si>
    <t>Mr. SURAJ SUBHASH PAWAR</t>
  </si>
  <si>
    <t>XXXX XXXX 0168</t>
  </si>
  <si>
    <t>PUPUN03049230000013150</t>
  </si>
  <si>
    <t>MURARI</t>
  </si>
  <si>
    <t>XXXX XXXX 8108</t>
  </si>
  <si>
    <t>XXQPG235XX</t>
  </si>
  <si>
    <t>42880212002XXXX,IFSC:UBIN0542881</t>
  </si>
  <si>
    <t>PUPUN03049230000013188</t>
  </si>
  <si>
    <t>Mr. BALCHAND SINGH</t>
  </si>
  <si>
    <t>GOKAL SINGH</t>
  </si>
  <si>
    <t>XXXX XXXX 4406</t>
  </si>
  <si>
    <t>PUPUN03049230000013151</t>
  </si>
  <si>
    <t>PRITAM LAL</t>
  </si>
  <si>
    <t>XXXX XXXX 3426</t>
  </si>
  <si>
    <t>PUPUN03049230000013209</t>
  </si>
  <si>
    <t>Mr. SANGAM LAL BIND</t>
  </si>
  <si>
    <t>AMRUTLAL</t>
  </si>
  <si>
    <t>XXXX XXXX 7611</t>
  </si>
  <si>
    <t>XXNPB989XX</t>
  </si>
  <si>
    <t>2000996XXXX,IFSC:FINO0001001</t>
  </si>
  <si>
    <t>PUPUN03049230000013210</t>
  </si>
  <si>
    <t>Mr. BASAWARAJ</t>
  </si>
  <si>
    <t>SHIVASHANKAR</t>
  </si>
  <si>
    <t>basavabhure1993@gmail.com</t>
  </si>
  <si>
    <t>XXXX XXXX 6353</t>
  </si>
  <si>
    <t>XXDPB670XX</t>
  </si>
  <si>
    <t>2000993XXXX,IFSC:FINO0001146</t>
  </si>
  <si>
    <t>PUPUN03049230000013181</t>
  </si>
  <si>
    <t>Mr. AMIT TIRKEY</t>
  </si>
  <si>
    <t>LAJRUS TIRKEY</t>
  </si>
  <si>
    <t>XXXX XXXX 4715</t>
  </si>
  <si>
    <t>PUPUN03049230000013182</t>
  </si>
  <si>
    <t>Mr. ASHISH KUMAR PATEL</t>
  </si>
  <si>
    <t>TEJU RAM PATEL</t>
  </si>
  <si>
    <t>XXXX XXXX 7289</t>
  </si>
  <si>
    <t>PUPUN03049230000013183</t>
  </si>
  <si>
    <t>Mr. DEEPAK PRAJAPATI</t>
  </si>
  <si>
    <t>NANDU PRAJAPATI</t>
  </si>
  <si>
    <t>PUPUN03049230000013208</t>
  </si>
  <si>
    <t>XXXX XXXX 7099</t>
  </si>
  <si>
    <t>PUPUN03049230000013207</t>
  </si>
  <si>
    <t>Mr. GOKAL KACHHI</t>
  </si>
  <si>
    <t>DAMODAR</t>
  </si>
  <si>
    <t>XXXX XXXX 1537</t>
  </si>
  <si>
    <t>PUPUN03049230000013204</t>
  </si>
  <si>
    <t>Mr. GOPI RAJAK</t>
  </si>
  <si>
    <t>DHANTRI</t>
  </si>
  <si>
    <t>XXXX XXXX 8763</t>
  </si>
  <si>
    <t>PUPUN03049230000013203</t>
  </si>
  <si>
    <t>Mr. RAMKRISHAN DUBEY</t>
  </si>
  <si>
    <t>PARSHOTTAM</t>
  </si>
  <si>
    <t>XXXX XXXX 6226</t>
  </si>
  <si>
    <t>PUPUN03049230000013202</t>
  </si>
  <si>
    <t>Mr. HARPAL ATHIYA</t>
  </si>
  <si>
    <t>XXXX XXXX 8651</t>
  </si>
  <si>
    <t>PUPUN03049230000013201</t>
  </si>
  <si>
    <t>Mr. NIRMAL LODHI</t>
  </si>
  <si>
    <t>BIRAN</t>
  </si>
  <si>
    <t>XXXX XXXX 2742</t>
  </si>
  <si>
    <t>PUPUN03049230000013184</t>
  </si>
  <si>
    <t>Mr. AJAY TIRKEY</t>
  </si>
  <si>
    <t>KISHOR TIRKEY</t>
  </si>
  <si>
    <t>PUPUN03049230000013186</t>
  </si>
  <si>
    <t>Mr. ANURANJAN LAKRA</t>
  </si>
  <si>
    <t>BHINSENT LAKRA</t>
  </si>
  <si>
    <t>XXXPL328XX</t>
  </si>
  <si>
    <t>92301002977XXXX,IFSC:UTIB0000177</t>
  </si>
  <si>
    <t>PUPUN03049230000013200</t>
  </si>
  <si>
    <t>Mr. NILKANTH</t>
  </si>
  <si>
    <t>HANAMANTH</t>
  </si>
  <si>
    <t>XXXX XXXX 6909</t>
  </si>
  <si>
    <t>PUPUN03049230000013169</t>
  </si>
  <si>
    <t>Mr. AARATI GANAPAT WAIKAR</t>
  </si>
  <si>
    <t>GANAPAT WAIKAR</t>
  </si>
  <si>
    <t>XXXX XXXX 9179</t>
  </si>
  <si>
    <t>PUPUN03049230000013174</t>
  </si>
  <si>
    <t>Mr. PRABHAKAR DASHARATH MADABAL</t>
  </si>
  <si>
    <t>DASHARATH MADABAL</t>
  </si>
  <si>
    <t>XXXX XXXX 9886</t>
  </si>
  <si>
    <t>PUPUN03049230000013149</t>
  </si>
  <si>
    <t>Mr. MAMATA PRAVIN SAKPAL</t>
  </si>
  <si>
    <t>PRAVIN SAKPAL</t>
  </si>
  <si>
    <t>mamatasakpal1202@gmail.com</t>
  </si>
  <si>
    <t>XXXX XXXX 1202</t>
  </si>
  <si>
    <t>PUPUN03049230000013163</t>
  </si>
  <si>
    <t>Mr. CHANDRAKANT VYANKATI KADAM</t>
  </si>
  <si>
    <t>VYANKATI KADAM</t>
  </si>
  <si>
    <t>28020310001XXXX,IFSC:SRCB0000280</t>
  </si>
  <si>
    <t>PUPUN03049230000013157</t>
  </si>
  <si>
    <t>Mr. ARJUN SURESH RAUT</t>
  </si>
  <si>
    <t>SURESH RAUT</t>
  </si>
  <si>
    <t>XXXX XXXX 9356</t>
  </si>
  <si>
    <t>PUPUN03049230000013155</t>
  </si>
  <si>
    <t>Mr. RAM MAHADEV MAHALLE</t>
  </si>
  <si>
    <t>MAHADEV MAHALLE</t>
  </si>
  <si>
    <t>PUPUN03049230000013154</t>
  </si>
  <si>
    <t>Mr. SACHIN DASHRATH RAUT</t>
  </si>
  <si>
    <t>DASHRATH RAUT</t>
  </si>
  <si>
    <t>XXXX XXXX 3771</t>
  </si>
  <si>
    <t>PUPUN03049230000013152</t>
  </si>
  <si>
    <t>Mr. SHIVPRASAD SAKET</t>
  </si>
  <si>
    <t>MOTILAL SAKET</t>
  </si>
  <si>
    <t>PUPUN03049230000013142</t>
  </si>
  <si>
    <t>BINOD KUMAR</t>
  </si>
  <si>
    <t>XXXX XXXX 7014</t>
  </si>
  <si>
    <t>PUPUN03049230000013116</t>
  </si>
  <si>
    <t>Mr. MAHENDRA GANESH TEMBHURNE</t>
  </si>
  <si>
    <t>GANESH TEMBHURNE</t>
  </si>
  <si>
    <t>XXXX XXXX 9827</t>
  </si>
  <si>
    <t>XXMPT752XX</t>
  </si>
  <si>
    <t>PUPUN03049230000013114</t>
  </si>
  <si>
    <t>Mr. AYAUB RASIDSAB SHAIKH</t>
  </si>
  <si>
    <t>RASHAIDSAB SHAIKH</t>
  </si>
  <si>
    <t>ayaubshaikh6@gmail.com</t>
  </si>
  <si>
    <t>XXXX XXXX 3744</t>
  </si>
  <si>
    <t>XXOPS676XX</t>
  </si>
  <si>
    <t>052210400019XXXX,IFSC:IBKL0000522</t>
  </si>
  <si>
    <t>PUPUN03049230000013120</t>
  </si>
  <si>
    <t>Mr. VISHAL VILAS SUKHATANKAR</t>
  </si>
  <si>
    <t>VILAS SUKHATANKAR</t>
  </si>
  <si>
    <t>XXXX XXXX 1519</t>
  </si>
  <si>
    <t>02201110001XXXX,IFSC:ASBL0000022</t>
  </si>
  <si>
    <t>PUPUN03049230000013133</t>
  </si>
  <si>
    <t>Mr. ANURAG PANDEY</t>
  </si>
  <si>
    <t>DINESH PRASAD</t>
  </si>
  <si>
    <t>XXXX XXXX 1238</t>
  </si>
  <si>
    <t>PUPUN03049230000013098</t>
  </si>
  <si>
    <t>Mr. SANJAY</t>
  </si>
  <si>
    <t>SUKLAL</t>
  </si>
  <si>
    <t>XXXX XXXX 5814</t>
  </si>
  <si>
    <t>PUPUN03049230000013099</t>
  </si>
  <si>
    <t>Mr. CHANDRABHAN</t>
  </si>
  <si>
    <t>88001000045XXXX,IFSC:DCBL0000VAA</t>
  </si>
  <si>
    <t>PUPUN03049230000013135</t>
  </si>
  <si>
    <t>Mr. SUNIL KUMAR PATEL</t>
  </si>
  <si>
    <t>XXXX XXXX 9160</t>
  </si>
  <si>
    <t>PUPUN03049230000013136</t>
  </si>
  <si>
    <t>Mr. SHIVAM KUMAR MISHRA</t>
  </si>
  <si>
    <t>UMESH</t>
  </si>
  <si>
    <t>XXXX XXXX 5383</t>
  </si>
  <si>
    <t>PUPUN03049230000013137</t>
  </si>
  <si>
    <t>BALRAM PATEL</t>
  </si>
  <si>
    <t>XXXX XXXX 7876</t>
  </si>
  <si>
    <t>PUPUN03049230000013095</t>
  </si>
  <si>
    <t>Mr. HALLEBHAI</t>
  </si>
  <si>
    <t>XXXX XXXX 1857</t>
  </si>
  <si>
    <t>PUPUN03049230000013126</t>
  </si>
  <si>
    <t>Mr. RAHUL RAIKWAR</t>
  </si>
  <si>
    <t>KAPOORE</t>
  </si>
  <si>
    <t>XXXX XXXX 2206</t>
  </si>
  <si>
    <t>PUPUN03049230000013125</t>
  </si>
  <si>
    <t>Mr. ARVIND KUMAR RAJAK</t>
  </si>
  <si>
    <t>XXXX XXXX 4299</t>
  </si>
  <si>
    <t>PUPUN03049230000013122</t>
  </si>
  <si>
    <t>Mr. VINDRAVAN PATEL</t>
  </si>
  <si>
    <t>SARMAN PATEL</t>
  </si>
  <si>
    <t>XXWPP858XX</t>
  </si>
  <si>
    <t>PUPUN03049230000013123</t>
  </si>
  <si>
    <t>Mr. HARBAR SINGH</t>
  </si>
  <si>
    <t>XXXX XXXX 8049</t>
  </si>
  <si>
    <t>XXPPS882XX</t>
  </si>
  <si>
    <t>2000595XXXX,IFSC:FINO0001001</t>
  </si>
  <si>
    <t>PUPUN03049230000013124</t>
  </si>
  <si>
    <t>Mr. KISHUN PATEL</t>
  </si>
  <si>
    <t>TUKKI PATEL</t>
  </si>
  <si>
    <t>XXXX XXXX 1135</t>
  </si>
  <si>
    <t>PUPUN03049230000013082</t>
  </si>
  <si>
    <t>Mr. HANUMAN SHIVAJI GAVALI</t>
  </si>
  <si>
    <t>SHIVAJI GAVALI</t>
  </si>
  <si>
    <t>XXXX XXXX 5276</t>
  </si>
  <si>
    <t>XXSPG106XX</t>
  </si>
  <si>
    <t>51000000039XXXX,IFSC:SRCB0000472</t>
  </si>
  <si>
    <t>PUPUN03049230000013080</t>
  </si>
  <si>
    <t>Mr. MANOHAR BHAGWAT INGLE</t>
  </si>
  <si>
    <t>BHAGWAT INGLE</t>
  </si>
  <si>
    <t>XXXX XXXX 9140</t>
  </si>
  <si>
    <t>XXYPI747XX</t>
  </si>
  <si>
    <t>3264353XXXX,IFSC:SBIN0002166</t>
  </si>
  <si>
    <t>PUPUN03049230000013079</t>
  </si>
  <si>
    <t>Mr. MALLIKARJUN RAMLING KHURPE</t>
  </si>
  <si>
    <t>RAMLING KHURPE</t>
  </si>
  <si>
    <t>PUPUN03049230000013077</t>
  </si>
  <si>
    <t>Mr. SAGAR ROHIDAS SALE</t>
  </si>
  <si>
    <t>ROHIDAS GANGARAM SALE</t>
  </si>
  <si>
    <t>XXXX XXXX 7220</t>
  </si>
  <si>
    <t>3208214XXXX,IFSC:SBIN0000285</t>
  </si>
  <si>
    <t>PUPUN03049230000013103</t>
  </si>
  <si>
    <t>Mr. PRASANN GAJANAN SONONE</t>
  </si>
  <si>
    <t>GAJANAN SONONE</t>
  </si>
  <si>
    <t>XXXX XXXX 0810</t>
  </si>
  <si>
    <t>PUPUN03049230000013113</t>
  </si>
  <si>
    <t>Mr. AMOL LAKSHMAN WAGHMARE</t>
  </si>
  <si>
    <t>LAKSHMAN WAGHMARE</t>
  </si>
  <si>
    <t>XXXX XXXX 7627</t>
  </si>
  <si>
    <t>PUPUN03049230000013112</t>
  </si>
  <si>
    <t>Mr. NIKHIL SHRIRAM SHINDE</t>
  </si>
  <si>
    <t>XXXX XXXX 3884</t>
  </si>
  <si>
    <t>XXDPS245XX</t>
  </si>
  <si>
    <t>54130201001XXXX,IFSC:UBIN0554138</t>
  </si>
  <si>
    <t>PUPUN03049230000013110</t>
  </si>
  <si>
    <t>Mr. SANJAY AKARAM KHATARE</t>
  </si>
  <si>
    <t>AKARAM KHATARE</t>
  </si>
  <si>
    <t>XXXX XXXX 6374</t>
  </si>
  <si>
    <t>PUPUN03049230000013071</t>
  </si>
  <si>
    <t>Mr. EKANATH VITTHAL PANDHARE</t>
  </si>
  <si>
    <t>PUPUN03049230000013104</t>
  </si>
  <si>
    <t>Mr. ANKOSH KALUSING RATHOD</t>
  </si>
  <si>
    <t>KALUSING RATHOD</t>
  </si>
  <si>
    <t>XXXX XXXX 9624</t>
  </si>
  <si>
    <t>PUPUN03049230000013106</t>
  </si>
  <si>
    <t>Mr. NITIN HARIRAM WANKHADE</t>
  </si>
  <si>
    <t>XXXX XXXX 4729</t>
  </si>
  <si>
    <t>XXPPW149XX</t>
  </si>
  <si>
    <t>2002089XXXX,IFSC:FINO0001001</t>
  </si>
  <si>
    <t>PUPUN03049230000013108</t>
  </si>
  <si>
    <t>Mr. PRASHANT ANANDRAO THARKHADE</t>
  </si>
  <si>
    <t>ANANDRAO THARKHADE</t>
  </si>
  <si>
    <t>XXXX XXXX 0899</t>
  </si>
  <si>
    <t>PUPUN03049230000013087</t>
  </si>
  <si>
    <t>Mr. MONU PATEL</t>
  </si>
  <si>
    <t>SHANKAR PATEL</t>
  </si>
  <si>
    <t>XXXX XXXX 5839</t>
  </si>
  <si>
    <t>PUPUN03049230000013094</t>
  </si>
  <si>
    <t>Mr. MRITYUNJAYA KUMAR</t>
  </si>
  <si>
    <t>XXXX XXXX 6240</t>
  </si>
  <si>
    <t>PUPUN03049230000013086</t>
  </si>
  <si>
    <t>Mr. BHARAT SEN</t>
  </si>
  <si>
    <t>SHIVCHARAN SEN</t>
  </si>
  <si>
    <t>XXXX XXXX 4097</t>
  </si>
  <si>
    <t>PUPUN03049230000013090</t>
  </si>
  <si>
    <t>XXXX XXXX 0335</t>
  </si>
  <si>
    <t>8002947XXXX,IFSC:SBIN0RRMBGB</t>
  </si>
  <si>
    <t>PUPUN03049230000013089</t>
  </si>
  <si>
    <t>Mr. RAMSAJEEVAN SAKET</t>
  </si>
  <si>
    <t>CHOTELAL SAKET</t>
  </si>
  <si>
    <t>XXXX XXXX 9272</t>
  </si>
  <si>
    <t>PUPUN03049230000013092</t>
  </si>
  <si>
    <t>Mr. MUKESH SINGH</t>
  </si>
  <si>
    <t>RAMASHAKER SINGH</t>
  </si>
  <si>
    <t>XXXX XXXX 0025</t>
  </si>
  <si>
    <t>PUPUN03049230000013091</t>
  </si>
  <si>
    <t>Mr. DHARMENDR</t>
  </si>
  <si>
    <t>GAJADHAR</t>
  </si>
  <si>
    <t>XXXX XXXX 9004</t>
  </si>
  <si>
    <t>626685XXXX,IFSC:AIRP0000001</t>
  </si>
  <si>
    <t>PUPUN03049230000013066</t>
  </si>
  <si>
    <t>Mr. BAPURAO RAVSAHEB MAGAR</t>
  </si>
  <si>
    <t>RAVSAHEB</t>
  </si>
  <si>
    <t>PUPUN03049230000013069</t>
  </si>
  <si>
    <t>Mr. RAJENDRA SUBHASH PATIL</t>
  </si>
  <si>
    <t>SUBHASH PATIL</t>
  </si>
  <si>
    <t>XXWPP973XX</t>
  </si>
  <si>
    <t>3546478XXXX,IFSC:SBIN0000363</t>
  </si>
  <si>
    <t>PUPUN03049230000013068</t>
  </si>
  <si>
    <t>Mr. PRADIP SHIVAJIRAO GAIKWAD</t>
  </si>
  <si>
    <t>SHIVAJIRAO GAIKWAD</t>
  </si>
  <si>
    <t>XXXX XXXX 7045</t>
  </si>
  <si>
    <t>PUPUN03049230000013067</t>
  </si>
  <si>
    <t>Mr. BALAJI NARAYAN SATPUTE</t>
  </si>
  <si>
    <t>NARAYAN SATPUTE</t>
  </si>
  <si>
    <t>XXXX XXXX 7290</t>
  </si>
  <si>
    <t>PUPUN03049230000013035</t>
  </si>
  <si>
    <t>Mr. AJAD SING</t>
  </si>
  <si>
    <t>PUPUN03049230000013038</t>
  </si>
  <si>
    <t>Mr. AJAY PASWAN</t>
  </si>
  <si>
    <t>KANHAIYA PASWAN</t>
  </si>
  <si>
    <t>PUPUN03049230000013037</t>
  </si>
  <si>
    <t>Mr. KALU</t>
  </si>
  <si>
    <t>CHIMADHAR</t>
  </si>
  <si>
    <t>XXXX XXXX 5464</t>
  </si>
  <si>
    <t>PUPUN03049230000013059</t>
  </si>
  <si>
    <t>Mr. AJAY PAKHANDI SAROJ</t>
  </si>
  <si>
    <t>PAKHANDI SAROJ</t>
  </si>
  <si>
    <t>XXSPS412XX</t>
  </si>
  <si>
    <t>PUPUN03049230000013016</t>
  </si>
  <si>
    <t>Mr. SAMBHAJI SHIVAJI MORE</t>
  </si>
  <si>
    <t>SHIVAJI MORE</t>
  </si>
  <si>
    <t>XXXX XXXX 3487</t>
  </si>
  <si>
    <t>PUPUN03049230000013014</t>
  </si>
  <si>
    <t>Mr. VISHAL CHANDU PIPARE</t>
  </si>
  <si>
    <t>CHANDU PIPARE</t>
  </si>
  <si>
    <t>XXXX XXXX 9099</t>
  </si>
  <si>
    <t>PUPUN03049230000013048</t>
  </si>
  <si>
    <t>PRAKASH GOUND</t>
  </si>
  <si>
    <t>XXXX XXXX 2279</t>
  </si>
  <si>
    <t>PUPUN03049230000013045</t>
  </si>
  <si>
    <t>PREM SHANKER</t>
  </si>
  <si>
    <t>PUPUN03049230000013047</t>
  </si>
  <si>
    <t>Mr. CHHOTU YADAV</t>
  </si>
  <si>
    <t>SIBBU YADAV</t>
  </si>
  <si>
    <t>XXXX XXXX 5676</t>
  </si>
  <si>
    <t>PUPUN03049230000013030</t>
  </si>
  <si>
    <t>Mr. MUNIRAJ PATEL</t>
  </si>
  <si>
    <t>BIRBHAN</t>
  </si>
  <si>
    <t>XXXX XXXX 7858</t>
  </si>
  <si>
    <t>PUPUN03049230000013029</t>
  </si>
  <si>
    <t>Mr. RAMU</t>
  </si>
  <si>
    <t>XXXX XXXX 0456</t>
  </si>
  <si>
    <t>PUPUN03049230000013032</t>
  </si>
  <si>
    <t>Mr. JAGDISH</t>
  </si>
  <si>
    <t>RAVI BIRADAR</t>
  </si>
  <si>
    <t>XXXX XXXX 7266</t>
  </si>
  <si>
    <t>PUPUN03049230000013031</t>
  </si>
  <si>
    <t>Mr. PARSOTTAM</t>
  </si>
  <si>
    <t>KALU</t>
  </si>
  <si>
    <t>XXXX XXXX 6297</t>
  </si>
  <si>
    <t>PUPUN03049230000012988</t>
  </si>
  <si>
    <t>Mr. SHAKIR ALI</t>
  </si>
  <si>
    <t>SHAMEEN ALI</t>
  </si>
  <si>
    <t>XXXX XXXX 2712</t>
  </si>
  <si>
    <t>XXQPA946XX</t>
  </si>
  <si>
    <t>5010049213XXXX,IFSC:HDFC0003482</t>
  </si>
  <si>
    <t>PUPUN03049230000012989</t>
  </si>
  <si>
    <t>Mr. SITARAM</t>
  </si>
  <si>
    <t>BHOLA</t>
  </si>
  <si>
    <t>PUPUN03049230000012990</t>
  </si>
  <si>
    <t>Mr. GANESH</t>
  </si>
  <si>
    <t>PARAM SINGH</t>
  </si>
  <si>
    <t>PUPUN03049230000012991</t>
  </si>
  <si>
    <t>PREMNATH</t>
  </si>
  <si>
    <t>XXXX XXXX 6961</t>
  </si>
  <si>
    <t>PUPUN03049230000012992</t>
  </si>
  <si>
    <t>Mr. GAJARAJ GOUD</t>
  </si>
  <si>
    <t>TAKHAT GOUD</t>
  </si>
  <si>
    <t>XXXX XXXX 9475</t>
  </si>
  <si>
    <t>PUPUN03049230000013026</t>
  </si>
  <si>
    <t>Mr. SARAMAN VISHWAKARMA</t>
  </si>
  <si>
    <t>NARAYANPRASAD</t>
  </si>
  <si>
    <t>XXXX XXXX 0228</t>
  </si>
  <si>
    <t>PUPUN03049230000012999</t>
  </si>
  <si>
    <t>Mr. GULAM MUSTAFA</t>
  </si>
  <si>
    <t>GULAM VARIS</t>
  </si>
  <si>
    <t>XXXX XXXX 7258</t>
  </si>
  <si>
    <t>PUPUN03049230000012996</t>
  </si>
  <si>
    <t>Mr. SHNI KUMAR</t>
  </si>
  <si>
    <t>XXXX XXXX 1895</t>
  </si>
  <si>
    <t>52045100804XXXX,IFSC:UBIN0931799</t>
  </si>
  <si>
    <t>PUPUN03049230000012994</t>
  </si>
  <si>
    <t>Mr. PARWAT SINGH</t>
  </si>
  <si>
    <t>MAKUNDI</t>
  </si>
  <si>
    <t>XXXX XXXX 8366</t>
  </si>
  <si>
    <t>PUPUN03049230000012993</t>
  </si>
  <si>
    <t>Mr. KAMLESH KUMAR</t>
  </si>
  <si>
    <t>PUPUN03049230000012997</t>
  </si>
  <si>
    <t>Mr. BHAGVAT GOUND</t>
  </si>
  <si>
    <t>SAHEB SINGH</t>
  </si>
  <si>
    <t>XXXX XXXX 1952</t>
  </si>
  <si>
    <t>PUPUN03049230000012962</t>
  </si>
  <si>
    <t>Mr. DAYANAND SHAMRAO NIDURE</t>
  </si>
  <si>
    <t>SHAMRAO NIDURE</t>
  </si>
  <si>
    <t>XXXX XXXX 8496</t>
  </si>
  <si>
    <t>PUPUN03049230000013006</t>
  </si>
  <si>
    <t>Mr. DATTA VITTHAL NAGANE</t>
  </si>
  <si>
    <t>VITTHAL NAGANE</t>
  </si>
  <si>
    <t>XXXX XXXX 9721</t>
  </si>
  <si>
    <t>PUPUN03049230000012969</t>
  </si>
  <si>
    <t>Mr. SHATRUDHAN KUMAR RAM</t>
  </si>
  <si>
    <t>KUMAR RAM</t>
  </si>
  <si>
    <t>PUPUN03049230000012974</t>
  </si>
  <si>
    <t>Mr. SURAJ KUMAR RAM</t>
  </si>
  <si>
    <t>SRI MANAJI RAM</t>
  </si>
  <si>
    <t>XXXX XXXX 2348</t>
  </si>
  <si>
    <t>PUPUN03049230000012983</t>
  </si>
  <si>
    <t>XXXX XXXX 3136</t>
  </si>
  <si>
    <t>3599350XXXX,IFSC:SBIN0015535</t>
  </si>
  <si>
    <t>PUPUN03049230000012982</t>
  </si>
  <si>
    <t>Mr. HANUMANTH TALAWAR</t>
  </si>
  <si>
    <t>MALLANNA TALAWAR</t>
  </si>
  <si>
    <t>XXXX XXXX 7720</t>
  </si>
  <si>
    <t>XXTPT255XX</t>
  </si>
  <si>
    <t>PUPUN03049230000012981</t>
  </si>
  <si>
    <t>DUASHI</t>
  </si>
  <si>
    <t>XXXX XXXX 5046</t>
  </si>
  <si>
    <t>PUPUN03049230000012984</t>
  </si>
  <si>
    <t>Mr. KULDEEP KUMAR GAUTAM</t>
  </si>
  <si>
    <t>LALABAHDUR</t>
  </si>
  <si>
    <t>XXXX XXXX 0202</t>
  </si>
  <si>
    <t>PUPUN03049230000012976</t>
  </si>
  <si>
    <t>Mr. NANDALAL</t>
  </si>
  <si>
    <t>BALADEV</t>
  </si>
  <si>
    <t>XXXX XXXX 2073</t>
  </si>
  <si>
    <t>PUPUN03049230000012920</t>
  </si>
  <si>
    <t>NAYAN SINGH</t>
  </si>
  <si>
    <t>anilkumar76972@gmail.com</t>
  </si>
  <si>
    <t>XXZPK812XX</t>
  </si>
  <si>
    <t>3621775XXXX,IFSC:SBIN0012701</t>
  </si>
  <si>
    <t>PUPUN03049230000012978</t>
  </si>
  <si>
    <t>11005256XXXX,IFSC:CNRB0019834</t>
  </si>
  <si>
    <t>PUPUN03049230000012938</t>
  </si>
  <si>
    <t>Mr. BAPURAO JAGANNATH GAUKHEDE</t>
  </si>
  <si>
    <t>XXXX XXXX 2487</t>
  </si>
  <si>
    <t>PUPUN03049230000012937</t>
  </si>
  <si>
    <t>Mr. RAM BABU</t>
  </si>
  <si>
    <t>XXXX XXXX 5271</t>
  </si>
  <si>
    <t>PUPUN03049230000012931</t>
  </si>
  <si>
    <t>Mr. SAGAR SANJEEV MULE</t>
  </si>
  <si>
    <t>SANJEEV</t>
  </si>
  <si>
    <t>XXXX XXXX 2459</t>
  </si>
  <si>
    <t>XXRPM567XX</t>
  </si>
  <si>
    <t>PUPUN03049230000012928</t>
  </si>
  <si>
    <t>Mr. YOURAJ ASHOKRAO VARTHI</t>
  </si>
  <si>
    <t>ASHOKRAO</t>
  </si>
  <si>
    <t>XXXX XXXX 4730</t>
  </si>
  <si>
    <t>PUPUN03049230000012927</t>
  </si>
  <si>
    <t>Mr. SHRINIBAS PARADHIA</t>
  </si>
  <si>
    <t>BUDU PARADHIA</t>
  </si>
  <si>
    <t>XXXX XXXX 3336</t>
  </si>
  <si>
    <t>PUPUN03049230000012944</t>
  </si>
  <si>
    <t>Mr. BHOOPENDRA KURMI</t>
  </si>
  <si>
    <t>PUPUN03049230000012945</t>
  </si>
  <si>
    <t>Mr. MOHAN PRAJAPATI</t>
  </si>
  <si>
    <t>MOTI PRAJAPATI</t>
  </si>
  <si>
    <t>XXXX XXXX 0313</t>
  </si>
  <si>
    <t>PUPUN03049230000012924</t>
  </si>
  <si>
    <t>Mr. VISHANU</t>
  </si>
  <si>
    <t>SHYAM SUNDAR</t>
  </si>
  <si>
    <t>XXXX XXXX 1494</t>
  </si>
  <si>
    <t>PUPUN03049230000012923</t>
  </si>
  <si>
    <t>Mr. RAMRAKSHA</t>
  </si>
  <si>
    <t>LALE</t>
  </si>
  <si>
    <t>XXXX XXXX 5924</t>
  </si>
  <si>
    <t>PUPUN03049230000012921</t>
  </si>
  <si>
    <t>Mr. RAJMANI</t>
  </si>
  <si>
    <t>RAM JAS</t>
  </si>
  <si>
    <t>XXXX XXXX 7804</t>
  </si>
  <si>
    <t>PUPUN03049230000012814</t>
  </si>
  <si>
    <t>Mr. SUBHASISH MAITY</t>
  </si>
  <si>
    <t>SURESH MAITY</t>
  </si>
  <si>
    <t>subhasismaity696@gmail.com</t>
  </si>
  <si>
    <t>XXXX XXXX 8132</t>
  </si>
  <si>
    <t>XXKPS508XX</t>
  </si>
  <si>
    <t>PUPUN03049230000012910</t>
  </si>
  <si>
    <t>Mr. RISHABH HALWAI</t>
  </si>
  <si>
    <t>RAJENDRA PRASAD HALWAI</t>
  </si>
  <si>
    <t>XXXX XXXX 6858</t>
  </si>
  <si>
    <t>PUPUN03049230000012880</t>
  </si>
  <si>
    <t>Mr. GANESH SUBHASHRAO BENURE</t>
  </si>
  <si>
    <t>SUBHASHRAO BENURE</t>
  </si>
  <si>
    <t>PUPUN03049230000012892</t>
  </si>
  <si>
    <t>Mr. GAUTAM BHARTI</t>
  </si>
  <si>
    <t>XXXX XXXX 2802</t>
  </si>
  <si>
    <t>PUPUN03049230000012893</t>
  </si>
  <si>
    <t>Mr. SANJAY KUMAR PATEL</t>
  </si>
  <si>
    <t>ANIL PATEL</t>
  </si>
  <si>
    <t>PUPUN03049230000012909</t>
  </si>
  <si>
    <t>Mr. JOGINDAR</t>
  </si>
  <si>
    <t>HEERAMN</t>
  </si>
  <si>
    <t>PUPUN03049230000012897</t>
  </si>
  <si>
    <t>Mr. TUSHAR GAUTAM THORAT</t>
  </si>
  <si>
    <t>GAUTAM THORAT</t>
  </si>
  <si>
    <t>tthorat310@gmail.com</t>
  </si>
  <si>
    <t>XXBPT864XX</t>
  </si>
  <si>
    <t>52010105018XXXX,IFSC:UBIN0914061</t>
  </si>
  <si>
    <t>PUPUN03049230000012898</t>
  </si>
  <si>
    <t>Mr. NIMAIN CHARAN MATARI</t>
  </si>
  <si>
    <t>CHARAN MATARI</t>
  </si>
  <si>
    <t>XXXX XXXX 2093</t>
  </si>
  <si>
    <t>PUPUN03049230000012902</t>
  </si>
  <si>
    <t>Mr. SHIVAM SINGH</t>
  </si>
  <si>
    <t>ARUN KUMAR SINGH</t>
  </si>
  <si>
    <t>shivamsingh02969@gmail.com</t>
  </si>
  <si>
    <t>XXXX XXXX 0217</t>
  </si>
  <si>
    <t>XXKPS456XX</t>
  </si>
  <si>
    <t>2000490XXXX,IFSC:FINO0001146</t>
  </si>
  <si>
    <t>PUPUN03049230000012905</t>
  </si>
  <si>
    <t>Mr. MEGHNATH MANJHI</t>
  </si>
  <si>
    <t>RAMASHRAY MANJHI</t>
  </si>
  <si>
    <t>XXXX XXXX 8444</t>
  </si>
  <si>
    <t>PUPUN03049230000012906</t>
  </si>
  <si>
    <t>Mr. UPENDRA PATEL</t>
  </si>
  <si>
    <t>JAGADISH PATEL</t>
  </si>
  <si>
    <t>XXXX XXXX 0854</t>
  </si>
  <si>
    <t>PUPUN03049230000012907</t>
  </si>
  <si>
    <t>Mr. AKABAR ALI</t>
  </si>
  <si>
    <t>HABIBULLA ALI</t>
  </si>
  <si>
    <t>PUPUN03049230000012815</t>
  </si>
  <si>
    <t>Mr. VIJAY KANIRAM CHAVHAN</t>
  </si>
  <si>
    <t>KANIRAM CHAVHAN</t>
  </si>
  <si>
    <t>XXXX XXXX 9146</t>
  </si>
  <si>
    <t>PUPUN03049230000012895</t>
  </si>
  <si>
    <t>Mr. MOHAMMAD SAIF</t>
  </si>
  <si>
    <t>XXXX XXXX 7383</t>
  </si>
  <si>
    <t>PUPUN03049230000012813</t>
  </si>
  <si>
    <t>Mr. VINOD RAJAK</t>
  </si>
  <si>
    <t>XXXX XXXX 1813</t>
  </si>
  <si>
    <t>PUPUN03049230000012819</t>
  </si>
  <si>
    <t>Mr. SAGAR TULSHIRAM JADHAV</t>
  </si>
  <si>
    <t>TULSHIRAM JADHAV</t>
  </si>
  <si>
    <t>XXXX XXXX 8641</t>
  </si>
  <si>
    <t>PUPUN03049230000012817</t>
  </si>
  <si>
    <t>Mr. NARESH SURESHRAO WANKHADE</t>
  </si>
  <si>
    <t>SURESHRAO WANKHADE</t>
  </si>
  <si>
    <t>XXXX XXXX 8730</t>
  </si>
  <si>
    <t>PUPUN03049230000012816</t>
  </si>
  <si>
    <t>Mr. PRAMOD BABURAO WAKADE</t>
  </si>
  <si>
    <t>pramodwakde1304@gmail.com</t>
  </si>
  <si>
    <t>XXXX XXXX 6877</t>
  </si>
  <si>
    <t>XXJPW353XX</t>
  </si>
  <si>
    <t>PUPUN03049230000012820</t>
  </si>
  <si>
    <t>Mr. MUHAR SINGH</t>
  </si>
  <si>
    <t>PRATAP SINGH</t>
  </si>
  <si>
    <t>PUPUN03049230000012793</t>
  </si>
  <si>
    <t>Mr. PANKAJ KUMAR SAH</t>
  </si>
  <si>
    <t>XXXX XXXX 2613</t>
  </si>
  <si>
    <t>PUPUN03049230000012829</t>
  </si>
  <si>
    <t>Mr. BALASAHEB RAJARAM HANDE</t>
  </si>
  <si>
    <t>RAJARAM HANDE</t>
  </si>
  <si>
    <t>XXYPH289XX</t>
  </si>
  <si>
    <t>3429259XXXX,IFSC:SBIN0012465</t>
  </si>
  <si>
    <t>PUPUN03049230000012842</t>
  </si>
  <si>
    <t>Mr. MULAYAM SINGH</t>
  </si>
  <si>
    <t>RAMSEVAK</t>
  </si>
  <si>
    <t>XXXX XXXX 4292</t>
  </si>
  <si>
    <t>PUPUN03049230000012843</t>
  </si>
  <si>
    <t>Mr. RAJKUMAR CHANAPPA MUNDINAKERI</t>
  </si>
  <si>
    <t>XXIPM333XX</t>
  </si>
  <si>
    <t>PUPUN03049230000012846</t>
  </si>
  <si>
    <t>Mr. SARVESH</t>
  </si>
  <si>
    <t>SHYAMBABU</t>
  </si>
  <si>
    <t>PUPUN03049230000012853</t>
  </si>
  <si>
    <t>Mr. SATISH CHANDRA GAUTAM</t>
  </si>
  <si>
    <t>PUPUN03049230000012854</t>
  </si>
  <si>
    <t>Mr. ALI BAKAS</t>
  </si>
  <si>
    <t>XXXX XXXX 8774</t>
  </si>
  <si>
    <t>PUPUN03049230000012856</t>
  </si>
  <si>
    <t>Mr. DURGA</t>
  </si>
  <si>
    <t>BIRAJU</t>
  </si>
  <si>
    <t>XXXX XXXX 4785</t>
  </si>
  <si>
    <t>PUPUN03049230000012857</t>
  </si>
  <si>
    <t>Mr. SANJIT KUMAR</t>
  </si>
  <si>
    <t>PUPUN03049230000012861</t>
  </si>
  <si>
    <t>Mr. RAJARAM</t>
  </si>
  <si>
    <t>GIRJASHARAN</t>
  </si>
  <si>
    <t>XXXX XXXX 3159</t>
  </si>
  <si>
    <t>PUPUN03049230000012862</t>
  </si>
  <si>
    <t>Mr. MANOJ MAHTO</t>
  </si>
  <si>
    <t>JATARU MAHTO</t>
  </si>
  <si>
    <t>XXXX XXXX 8429</t>
  </si>
  <si>
    <t>PUPUN03049230000012864</t>
  </si>
  <si>
    <t>Mr. RAM</t>
  </si>
  <si>
    <t>JHALU</t>
  </si>
  <si>
    <t>XXXX XXXX 6471</t>
  </si>
  <si>
    <t>PUPUN03049230000012868</t>
  </si>
  <si>
    <t>Mr. RAMASHISH</t>
  </si>
  <si>
    <t>RAMBALI</t>
  </si>
  <si>
    <t>PUPUN03049230000012869</t>
  </si>
  <si>
    <t>Mr. MUKESH MANJHI</t>
  </si>
  <si>
    <t>NAGINA MANJHI</t>
  </si>
  <si>
    <t>PUPUN03049230000012848</t>
  </si>
  <si>
    <t>Mr. PINTU KUMAR</t>
  </si>
  <si>
    <t>RAJESH KUMAR</t>
  </si>
  <si>
    <t>XXGPK695XX</t>
  </si>
  <si>
    <t>5010031807XXXX,IFSC:HDFC0000486</t>
  </si>
  <si>
    <t>PUPUN03049230000012851</t>
  </si>
  <si>
    <t>Mr. VINIT KUMAR</t>
  </si>
  <si>
    <t>SHIV KUMAR</t>
  </si>
  <si>
    <t>XXXX XXXX 7105</t>
  </si>
  <si>
    <t>PUPUN03049230000012852</t>
  </si>
  <si>
    <t>Mr. SUBODH KUMAR BHOI</t>
  </si>
  <si>
    <t>ICHHARAM BHOI</t>
  </si>
  <si>
    <t>XXXX XXXX 6038</t>
  </si>
  <si>
    <t>PUPUN03049230000012832</t>
  </si>
  <si>
    <t>Mr. GHANSHYAM AHIRWAR</t>
  </si>
  <si>
    <t>HARPRASAD</t>
  </si>
  <si>
    <t>XXXX XXXX 3749</t>
  </si>
  <si>
    <t>PUPUN03049230000012836</t>
  </si>
  <si>
    <t>Mr. ASHOK CHADAR</t>
  </si>
  <si>
    <t>MOTILAL</t>
  </si>
  <si>
    <t>XXXX XXXX 7624</t>
  </si>
  <si>
    <t>PUPUN03049230000012839</t>
  </si>
  <si>
    <t>Mr. SURENDRA PAL</t>
  </si>
  <si>
    <t>PURNN</t>
  </si>
  <si>
    <t>XXXX XXXX 8012</t>
  </si>
  <si>
    <t>PUPUN03049230000013156</t>
  </si>
  <si>
    <t>Mr. GANESH BAPURAV MAHALLE</t>
  </si>
  <si>
    <t>BAPURAV MAHALLE</t>
  </si>
  <si>
    <t>PUPUN03049230000013158</t>
  </si>
  <si>
    <t>Mr. SHUBHAM GAJANAN WANKHADE</t>
  </si>
  <si>
    <t>GAJANAN WANKHADE</t>
  </si>
  <si>
    <t>PUPUN03049230000013159</t>
  </si>
  <si>
    <t>Mr. ASHOK BAPURAO MAHLLE</t>
  </si>
  <si>
    <t>BAPURAO MAHLLE</t>
  </si>
  <si>
    <t>PUPUN03049230000013160</t>
  </si>
  <si>
    <t>Mr. GANESH BALASAHEB DEVKATE</t>
  </si>
  <si>
    <t>BALASAHEB DEVKATE</t>
  </si>
  <si>
    <t>PUPUN03049230000013139</t>
  </si>
  <si>
    <t>Mr. JAHAR JUGGE</t>
  </si>
  <si>
    <t>PUPUN03049230000013009</t>
  </si>
  <si>
    <t>Mr. MAHENDRASINGH ANANDILAL DAHAYAT</t>
  </si>
  <si>
    <t>ANANDILAL DAHAYAT</t>
  </si>
  <si>
    <t>PUPUN03049230000013010</t>
  </si>
  <si>
    <t>Mr. PRAHALAD SUKHRAM</t>
  </si>
  <si>
    <t>PUPUN03049230000013011</t>
  </si>
  <si>
    <t>Mr. ANKIT DNYANESHWAR MONDHE</t>
  </si>
  <si>
    <t>DNYANESHWAR MONDHE</t>
  </si>
  <si>
    <t>XXSPM369XX</t>
  </si>
  <si>
    <t>PUPUN03049230000013012</t>
  </si>
  <si>
    <t>Mr. CHANDRAKANT KESHAV MONDHE</t>
  </si>
  <si>
    <t>KESHAV MONDHE</t>
  </si>
  <si>
    <t>XXVPM940XX</t>
  </si>
  <si>
    <t>3553929XXXX,IFSC:SBIN0008335</t>
  </si>
  <si>
    <t>PUPUN03049230000013000</t>
  </si>
  <si>
    <t>Mr. CHANDRAKANT KRUSHNAJI AMBRE</t>
  </si>
  <si>
    <t>KRUSHNAJI AMBRE</t>
  </si>
  <si>
    <t>PUPUN03049230000013001</t>
  </si>
  <si>
    <t>Mr. SWAPANIL ANIL WANKHADE</t>
  </si>
  <si>
    <t>ANIL WANKHADE</t>
  </si>
  <si>
    <t>PUPUN03049230000013040</t>
  </si>
  <si>
    <t>Mr. RAJA DHEERAJ</t>
  </si>
  <si>
    <t>DHEERAJ</t>
  </si>
  <si>
    <t>PUPUN03049230000013041</t>
  </si>
  <si>
    <t>Mr. PAVAN HANMAT</t>
  </si>
  <si>
    <t>PUPUN03049230000013042</t>
  </si>
  <si>
    <t>Mr. KADORI NATTHU</t>
  </si>
  <si>
    <t>PUPUN03049230000013022</t>
  </si>
  <si>
    <t>Mr. DHARMENDRA SIBBU CHOUDHARY</t>
  </si>
  <si>
    <t>SIBBU CHOUDHARY</t>
  </si>
  <si>
    <t>PUPUN03049230000013023</t>
  </si>
  <si>
    <t>Mr. RADHE BALRAM</t>
  </si>
  <si>
    <t>PUPUN03049230000013058</t>
  </si>
  <si>
    <t>Mr. DEVANAND VAIJINATH</t>
  </si>
  <si>
    <t>PUPUN03049230000013002</t>
  </si>
  <si>
    <t>Mr. GAGAN ALADA OJHA</t>
  </si>
  <si>
    <t>ALADA OJHA</t>
  </si>
  <si>
    <t>PUPUN03049230000013003</t>
  </si>
  <si>
    <t>Mr. RAJESHWAR GANGADHAR YELME</t>
  </si>
  <si>
    <t>GANGADHAR YELME</t>
  </si>
  <si>
    <t>PUPUN03049230000013005</t>
  </si>
  <si>
    <t>Mr. ANIL KONDIRAM CHORGE</t>
  </si>
  <si>
    <t>KONDIRAM CHORGE</t>
  </si>
  <si>
    <t>PUPUN03049230000013007</t>
  </si>
  <si>
    <t>Mr. PRALAHAD KAMJI GAIKWAD</t>
  </si>
  <si>
    <t>KAMJI GAIKWAD</t>
  </si>
  <si>
    <t>PUPUN03049230000013008</t>
  </si>
  <si>
    <t>Mr. ARVINDRA KUMAR RAMPAT DAHAYAT</t>
  </si>
  <si>
    <t>RAMPAT DAHAYAT</t>
  </si>
  <si>
    <t>PUPUN03049230000013070</t>
  </si>
  <si>
    <t>Mr. DATTATRAY LAXMAN SHENDAGE</t>
  </si>
  <si>
    <t>LAXMAN SHENDAGE</t>
  </si>
  <si>
    <t>PUPUN03049230000013131</t>
  </si>
  <si>
    <t>Mr. LAKHAN RAMDASJI SHAPANE</t>
  </si>
  <si>
    <t>RAMDASJI SHAPANE</t>
  </si>
  <si>
    <t>PUPUN03049230000013129</t>
  </si>
  <si>
    <t>Mr. AMOL RAMRAO DSHAKARI</t>
  </si>
  <si>
    <t>RAMRAO DSHAKARI</t>
  </si>
  <si>
    <t>PUPUN03049230000013130</t>
  </si>
  <si>
    <t>Mr. GAJANAN MADHUKAR JAVAKE</t>
  </si>
  <si>
    <t>MADHUKAR JAVAKE</t>
  </si>
  <si>
    <t>PUPUN03049230000013072</t>
  </si>
  <si>
    <t>Mr. AKSHAY NAVANATH GORE</t>
  </si>
  <si>
    <t>NAVANATH GORE</t>
  </si>
  <si>
    <t>PUPUN03049230000013065</t>
  </si>
  <si>
    <t>Mr. RAKESH RAVINDRA KALE</t>
  </si>
  <si>
    <t>RAVINDRA KALE</t>
  </si>
  <si>
    <t>PUPUN03049230000013102</t>
  </si>
  <si>
    <t>Mr. BHUSHAN SHRIKRUSHNA BHUYATE</t>
  </si>
  <si>
    <t>SHRIKRUSHNA BHUYATE</t>
  </si>
  <si>
    <t>PUPUN03049230000013078</t>
  </si>
  <si>
    <t>Mr. SHARANABASAPPA LAXMAN KUMBAR</t>
  </si>
  <si>
    <t>LAXMAN KUMBAR</t>
  </si>
  <si>
    <t>PUPUN03049230000013081</t>
  </si>
  <si>
    <t>Mr. ANIL SANTOSH LADE</t>
  </si>
  <si>
    <t>SANTOSH LADE</t>
  </si>
  <si>
    <t>PUPUN03049230000013109</t>
  </si>
  <si>
    <t>Mr. VISHNU UDDHAVRAO MAHALLE</t>
  </si>
  <si>
    <t>UDDHAVRAO MAHALLE</t>
  </si>
  <si>
    <t>PUPUN03049230000013073</t>
  </si>
  <si>
    <t>Mr. MAHENDRA BHAURAV SHIRSATH</t>
  </si>
  <si>
    <t>BHAURAV SHIRSATH</t>
  </si>
  <si>
    <t>PUPUN03049230000013074</t>
  </si>
  <si>
    <t>Mr. KUNDALIK RAVAN KUTE</t>
  </si>
  <si>
    <t>RAVAN KUTE</t>
  </si>
  <si>
    <t>PUPUN03049230000013075</t>
  </si>
  <si>
    <t>Mr. CHETAN PRATAP SONAWANE</t>
  </si>
  <si>
    <t>PRATAP SONAWANE</t>
  </si>
  <si>
    <t>PUPUN03049230000013076</t>
  </si>
  <si>
    <t>Mr. MOHAN ASHOK GORE</t>
  </si>
  <si>
    <t>ASHOK GORE</t>
  </si>
  <si>
    <t>PUPUN03049230000013083</t>
  </si>
  <si>
    <t>Mr. SABAB SAMASUDDIN HUSAIN</t>
  </si>
  <si>
    <t>SAMASUDDIN HUSAIN</t>
  </si>
  <si>
    <t>PUPUN03049230000013062</t>
  </si>
  <si>
    <t>Mr. CHINTAMAN TUKARAM KHNDEV</t>
  </si>
  <si>
    <t>TUKARAM KHNDEV</t>
  </si>
  <si>
    <t>PUPUN03049230000013064</t>
  </si>
  <si>
    <t>Mr. MALLIKARJUN MALLESHI HANGUNTA</t>
  </si>
  <si>
    <t>MALLESHI HANGUNTA</t>
  </si>
  <si>
    <t>PUPUN03049230000012792</t>
  </si>
  <si>
    <t>Mr. GOVIND SINGH LODHI</t>
  </si>
  <si>
    <t>2000713XXXX,IFSC:FINO0001001</t>
  </si>
  <si>
    <t>PUPUN03049230000012966</t>
  </si>
  <si>
    <t>Mr. BASORI CHITTAR SINGH</t>
  </si>
  <si>
    <t>CHITTAR SINGH</t>
  </si>
  <si>
    <t>PUPUN03049230000012967</t>
  </si>
  <si>
    <t>Mr. MANISH JAGNARAYAN</t>
  </si>
  <si>
    <t>JAGNARAYAN</t>
  </si>
  <si>
    <t>PUPUN03049230000012968</t>
  </si>
  <si>
    <t>Mr. RAHULPRASAD MUNNAPRASAD DAHAYAT</t>
  </si>
  <si>
    <t>MUNNAPRASAD DAHAYAT</t>
  </si>
  <si>
    <t>PUPUN03049230000012860</t>
  </si>
  <si>
    <t>Mr. MAHARAJ SINGH GOUND</t>
  </si>
  <si>
    <t>SUNDAR SINGH GOUND</t>
  </si>
  <si>
    <t>PUPUN03049230000012950</t>
  </si>
  <si>
    <t>Mr. SUBHASH SOORAJ</t>
  </si>
  <si>
    <t>SOORAJ</t>
  </si>
  <si>
    <t>sgm143.2011@rediffmail.com</t>
  </si>
  <si>
    <t>PUPUN03049230000012973</t>
  </si>
  <si>
    <t>Mr. NIKHIL SUBHASH INGALE</t>
  </si>
  <si>
    <t>SUBHASH INGALE</t>
  </si>
  <si>
    <t>PUPUN03049230000012942</t>
  </si>
  <si>
    <t>Mr. MOUJILAL GANGAPRASAD CHOUDHARI</t>
  </si>
  <si>
    <t>GANGAPRASAD CHOUDHARI</t>
  </si>
  <si>
    <t>PUPUN03049230000012932</t>
  </si>
  <si>
    <t>Mr. CHANDRAKANT CHATUR SHINDE</t>
  </si>
  <si>
    <t>CHATUR SHINDE</t>
  </si>
  <si>
    <t>PUPUN03049230000012933</t>
  </si>
  <si>
    <t>Mr. KESHAV SOPAN HIVRALE</t>
  </si>
  <si>
    <t>SOPAN HIVRALE</t>
  </si>
  <si>
    <t>PUPUN03049230000012934</t>
  </si>
  <si>
    <t>Mr. SHRIKANT MANOHAR SAWASAKADE</t>
  </si>
  <si>
    <t>MANOHAR SAWASAKADE</t>
  </si>
  <si>
    <t>PUPUN03049230000012936</t>
  </si>
  <si>
    <t>Mr. RAMKUSHAL RAMKHELAWAN RAVAT</t>
  </si>
  <si>
    <t>RAMKHELAWAN RAVAT</t>
  </si>
  <si>
    <t>PUPUN03049230000012960</t>
  </si>
  <si>
    <t>Mr. SAINATH VISHAWANATH KHANDALE</t>
  </si>
  <si>
    <t>VISHAWANATH KHANDALE</t>
  </si>
  <si>
    <t>PUPUN03049230000012961</t>
  </si>
  <si>
    <t>Mr. RAJESH VIKAS YELWANDE</t>
  </si>
  <si>
    <t>VIKAS YELWANDE</t>
  </si>
  <si>
    <t>PUPUN03049230000012963</t>
  </si>
  <si>
    <t>Mr. HEMARAJ SUKRAM MAHAJAN</t>
  </si>
  <si>
    <t>SUKRAM MAHAJAN</t>
  </si>
  <si>
    <t>XXXX XXXX 6282</t>
  </si>
  <si>
    <t>PUPUN03049230000012964</t>
  </si>
  <si>
    <t>Mr. AVINASH RANDHE</t>
  </si>
  <si>
    <t>RANDHE</t>
  </si>
  <si>
    <t>PUPUN03049230000012965</t>
  </si>
  <si>
    <t>Mr. RAJNISH SHIVBALAK KORI</t>
  </si>
  <si>
    <t>SHIVBALAK KORI</t>
  </si>
  <si>
    <t>PUPUN03049230000012881</t>
  </si>
  <si>
    <t>Mr. HAKAM TILAK</t>
  </si>
  <si>
    <t>PUPUN03049230000012882</t>
  </si>
  <si>
    <t>Mr. KARAN RAGVEER</t>
  </si>
  <si>
    <t>RAGVEER</t>
  </si>
  <si>
    <t>PUPUN03049230000012883</t>
  </si>
  <si>
    <t>Mr. KAMLESH SARMAN</t>
  </si>
  <si>
    <t>PUPUN03049230000012884</t>
  </si>
  <si>
    <t>Mr. RAVI SUGARSINGH PRAJAPATI</t>
  </si>
  <si>
    <t>SUGARSINGH PRAJAPATI</t>
  </si>
  <si>
    <t>PUPUN03049230000012885</t>
  </si>
  <si>
    <t>Mr. GANESH HANUMANTA PAVANE</t>
  </si>
  <si>
    <t>HANUMANTA PAVANE</t>
  </si>
  <si>
    <t>PUPUN03049230000012886</t>
  </si>
  <si>
    <t>Mr. SHANKAR BHIMRAO DAVANE</t>
  </si>
  <si>
    <t>BHIMRAO DAVANE</t>
  </si>
  <si>
    <t>PUPUN03049230000012887</t>
  </si>
  <si>
    <t>Mr. GAJANAN KISAN PARADHI</t>
  </si>
  <si>
    <t>KISAN PARADHI</t>
  </si>
  <si>
    <t>PUPUN03049230000012888</t>
  </si>
  <si>
    <t>Mr. DEVIDAYAL RAJARAM SONI</t>
  </si>
  <si>
    <t>RAJARAM SONI</t>
  </si>
  <si>
    <t>PUPUN03049230000012889</t>
  </si>
  <si>
    <t>Mr. DHARMENDRAKUMAR BANI SINGH</t>
  </si>
  <si>
    <t>BANI SINGH</t>
  </si>
  <si>
    <t>PUPUN03049230000013015</t>
  </si>
  <si>
    <t>Mr. RAHUL DIWAKAR MESHRAM</t>
  </si>
  <si>
    <t>DIWAKAR MESHRAM</t>
  </si>
  <si>
    <t>PUPUN03049230000013018</t>
  </si>
  <si>
    <t>Mr. PANKAJ RAMLAL RAVAT</t>
  </si>
  <si>
    <t>RAMLAL RAVAT</t>
  </si>
  <si>
    <t>PUPUN03049230000013021</t>
  </si>
  <si>
    <t>Mr. ANKUSH VISHVNATH KURUDE</t>
  </si>
  <si>
    <t>VISHVNATH KURUDE</t>
  </si>
  <si>
    <t>PUPUN03049230000012828</t>
  </si>
  <si>
    <t>Mr. AKSHAY SIDDHARTH KHANDARE</t>
  </si>
  <si>
    <t>SIDDHARTH KHANDARE</t>
  </si>
  <si>
    <t>PUPUN03049230000012896</t>
  </si>
  <si>
    <t>Mr. ANISH BAHADUR</t>
  </si>
  <si>
    <t>BAHADUR</t>
  </si>
  <si>
    <t>PUPUN03049230000012900</t>
  </si>
  <si>
    <t>PUPUN03049230000012903</t>
  </si>
  <si>
    <t>Mr. JAYHIND PATEL</t>
  </si>
  <si>
    <t>SHYAMLAL PATEL</t>
  </si>
  <si>
    <t>PUPUN03049230000012908</t>
  </si>
  <si>
    <t>Mr. SURENDRA KUMAR CHAUDHARI</t>
  </si>
  <si>
    <t>NARESH PRASAD CHAUDHARI</t>
  </si>
  <si>
    <t>PUPUN03049230000012872</t>
  </si>
  <si>
    <t>Mr. SURESH KUMAR PATEL</t>
  </si>
  <si>
    <t>TEJU RAM VERMA</t>
  </si>
  <si>
    <t>PUPUN03049230000012873</t>
  </si>
  <si>
    <t>PIYUSH PRAKASH</t>
  </si>
  <si>
    <t>PUPUN03049230000012874</t>
  </si>
  <si>
    <t>Mr. ASIT KUMAR</t>
  </si>
  <si>
    <t>PUPUN03049230000012875</t>
  </si>
  <si>
    <t>Mr. SHASHIKANT AVADHNATH PATHAK</t>
  </si>
  <si>
    <t>AVADHNATH PATHAK</t>
  </si>
  <si>
    <t>PUPUN03049230000012876</t>
  </si>
  <si>
    <t>Mr. IJAHAR ALI</t>
  </si>
  <si>
    <t>NASRUDDIN</t>
  </si>
  <si>
    <t>PUPUN03049230000012831</t>
  </si>
  <si>
    <t>Mr. DASHRATH</t>
  </si>
  <si>
    <t>KHARAGRAM</t>
  </si>
  <si>
    <t>PUPUN03049230000012833</t>
  </si>
  <si>
    <t>DAMODAR PATEL</t>
  </si>
  <si>
    <t>2002052XXXX,IFSC:FINO0001146</t>
  </si>
  <si>
    <t>PUPUN03049230000012835</t>
  </si>
  <si>
    <t>Mr. YASHVANT</t>
  </si>
  <si>
    <t>IMRAT KURMI</t>
  </si>
  <si>
    <t>PUPUN03049230000012838</t>
  </si>
  <si>
    <t>Mr. SHRIRAM</t>
  </si>
  <si>
    <t>BHAGWANDAS KURMI</t>
  </si>
  <si>
    <t>PUPUN03049230000012914</t>
  </si>
  <si>
    <t>Mr. PREM MAHTO</t>
  </si>
  <si>
    <t>SUDAMA MAHTO</t>
  </si>
  <si>
    <t>PUPUN03049230000012916</t>
  </si>
  <si>
    <t>Mr. BIRLAL SEKH</t>
  </si>
  <si>
    <t>DOULAT ALI SEKH</t>
  </si>
  <si>
    <t>PUPUN03049230000012917</t>
  </si>
  <si>
    <t>Mr. BHURE SINGH</t>
  </si>
  <si>
    <t>MURAT</t>
  </si>
  <si>
    <t>PUPUN03049230000012971</t>
  </si>
  <si>
    <t>Mr. BASAVRAJ</t>
  </si>
  <si>
    <t>PUPUN03049230000012911</t>
  </si>
  <si>
    <t>HANSRAJ PATEL</t>
  </si>
  <si>
    <t>arvindkumar16794@gmail.com</t>
  </si>
  <si>
    <t>PUPUN03049230000012912</t>
  </si>
  <si>
    <t>Mr. UTTAM SARKAR</t>
  </si>
  <si>
    <t>MANTU SARKAR</t>
  </si>
  <si>
    <t>XXXX XXXX 9237</t>
  </si>
  <si>
    <t>XXOPS788XX</t>
  </si>
  <si>
    <t>52010105018XXXX,IFSC:CORP0001406</t>
  </si>
  <si>
    <t>PUPUN03049230000012915</t>
  </si>
  <si>
    <t>Mr. TULSHIRAM</t>
  </si>
  <si>
    <t>HAREENARAYAN</t>
  </si>
  <si>
    <t>XXXX XXXX 4930</t>
  </si>
  <si>
    <t>PUPUN03049230000012939</t>
  </si>
  <si>
    <t>Mr. LOKMAN RAMCHARAN ADIWASI</t>
  </si>
  <si>
    <t>RAMCHARAN ADIWASI</t>
  </si>
  <si>
    <t>PUPUN03049230000012940</t>
  </si>
  <si>
    <t>Mr. NARAYANPRASAD KAILASH CHOUDHARI</t>
  </si>
  <si>
    <t>KAILASH CHOUDHARI</t>
  </si>
  <si>
    <t>PUPUN03049230000012941</t>
  </si>
  <si>
    <t>Mr. AJAYKUMAR GULJARILAL CHOUDHARY</t>
  </si>
  <si>
    <t>GULJARILAL</t>
  </si>
  <si>
    <t>PUPUN03049230000012986</t>
  </si>
  <si>
    <t>Mr. KISAN RAGHU DHAMANKAR</t>
  </si>
  <si>
    <t>RAGHU DHAMANKAR</t>
  </si>
  <si>
    <t>PUPUN03049230000012951</t>
  </si>
  <si>
    <t>Mr. DNYANESHWAR BABAN CHAVAN</t>
  </si>
  <si>
    <t>BABAN CHAVAN</t>
  </si>
  <si>
    <t>PUPUN03049230000012952</t>
  </si>
  <si>
    <t>Mr. ANIL RAMJI DONGARE</t>
  </si>
  <si>
    <t>RAMJI DONGARE</t>
  </si>
  <si>
    <t>PUPUN03049230000012953</t>
  </si>
  <si>
    <t>Mr. NILESH DILIP INGOLE</t>
  </si>
  <si>
    <t>DILIP INGOLE</t>
  </si>
  <si>
    <t>PUPUN03049230000012954</t>
  </si>
  <si>
    <t>Mr. SACHIN D NIKAM</t>
  </si>
  <si>
    <t>D NIKAM</t>
  </si>
  <si>
    <t>PUPUN03049230000012919</t>
  </si>
  <si>
    <t>Mr. RUPAN SINGH DALU LODHI</t>
  </si>
  <si>
    <t>DALU LODHI</t>
  </si>
  <si>
    <t>PUPUN03049230000012949</t>
  </si>
  <si>
    <t>Mr. NAGRAJ SHIVRAJ BIRADAR</t>
  </si>
  <si>
    <t>SHIVRAJ BIRADAR</t>
  </si>
  <si>
    <t>PUPUN03049230000012929</t>
  </si>
  <si>
    <t>Mr. PRASHANT RAJENDRA WAGH</t>
  </si>
  <si>
    <t>RAJENDRA WAGH</t>
  </si>
  <si>
    <t>PUPUN03049230000012930</t>
  </si>
  <si>
    <t>Mr. AKASH DILIP BAKAL</t>
  </si>
  <si>
    <t>DILIP BAKAL</t>
  </si>
  <si>
    <t>PUPUN03049230000012943</t>
  </si>
  <si>
    <t>Mr. SHIVDAYAL MANBODH MAHTO</t>
  </si>
  <si>
    <t>MANBODH MAHTO</t>
  </si>
  <si>
    <t>PUPUN03049230000012823</t>
  </si>
  <si>
    <t>Mr. MADHAV MEGHAJI GAIKWAD</t>
  </si>
  <si>
    <t>MEGHAJI GAIKWAD</t>
  </si>
  <si>
    <t>PUPUN03049230000012825</t>
  </si>
  <si>
    <t>Mr. NANDKISHOR MANIRAM SEN</t>
  </si>
  <si>
    <t>MANIRAM SEN</t>
  </si>
  <si>
    <t>PUPUN03049230000012826</t>
  </si>
  <si>
    <t>Mr. PARAM JAGAT SINGH</t>
  </si>
  <si>
    <t>JAGAT SINGH</t>
  </si>
  <si>
    <t>PUPUN03049230000012827</t>
  </si>
  <si>
    <t>Mr. MUKESH GANESH</t>
  </si>
  <si>
    <t>PUPUN03049230000012918</t>
  </si>
  <si>
    <t>Mr. VIJAY RAMPATI HARIJAN</t>
  </si>
  <si>
    <t>RAMPATI HARIJAN</t>
  </si>
  <si>
    <t>PUPUN03049230000012890</t>
  </si>
  <si>
    <t>Mr. VIJAYPRAKASH SUBEDAR SINGH</t>
  </si>
  <si>
    <t>PUPUN03049230000012863</t>
  </si>
  <si>
    <t>Mr. NARSINGH VAIJNATH ACHAME</t>
  </si>
  <si>
    <t>VAIJNATH ACHAME</t>
  </si>
  <si>
    <t>PUPUN03049230000012865</t>
  </si>
  <si>
    <t>FULCHANDRA</t>
  </si>
  <si>
    <t>PUPUN03049230000012866</t>
  </si>
  <si>
    <t>Mr. AJJU YADAV</t>
  </si>
  <si>
    <t>SUKHLAL YADAV</t>
  </si>
  <si>
    <t>PUPUN03049230000012867</t>
  </si>
  <si>
    <t>Mr. DEVENDR SINGH</t>
  </si>
  <si>
    <t>GUR NARAYAN SINGH</t>
  </si>
  <si>
    <t>PUPUN03049230000012870</t>
  </si>
  <si>
    <t>BAHESHWAR</t>
  </si>
  <si>
    <t>PUPUN03049230000012871</t>
  </si>
  <si>
    <t>Mr. JITENDRA BHUIYA</t>
  </si>
  <si>
    <t>DOMAN BHUIYA</t>
  </si>
  <si>
    <t>PUPUN03049230000012791</t>
  </si>
  <si>
    <t>Mr. SANTOSH DHONDIRAM KSHIRSAGAR</t>
  </si>
  <si>
    <t>DHONDIRAM KSHIRSAGAR</t>
  </si>
  <si>
    <t>XXXX XXXX 5140</t>
  </si>
  <si>
    <t>XXBPK132XX</t>
  </si>
  <si>
    <t>06011011001XXXX,IFSC:BKID0000601</t>
  </si>
  <si>
    <t>PUPUN03049230000012778</t>
  </si>
  <si>
    <t>Mr. SHANTI SWROOP</t>
  </si>
  <si>
    <t>HARI SHANKER</t>
  </si>
  <si>
    <t>PUPUN03049230000012779</t>
  </si>
  <si>
    <t>Mr. AMIT DURGESH KUMAR</t>
  </si>
  <si>
    <t>DURGESH KUMAR</t>
  </si>
  <si>
    <t>PUPUN03049230000012780</t>
  </si>
  <si>
    <t>Mr. GANESH SURESH NIKAM</t>
  </si>
  <si>
    <t>SURESH NIKAM</t>
  </si>
  <si>
    <t>PUPUN03049230000012774</t>
  </si>
  <si>
    <t>Mr. BRIJESHSINGH MANSINGH LODHI</t>
  </si>
  <si>
    <t>MANSINGH LODHI</t>
  </si>
  <si>
    <t>PUPUN03049230000012775</t>
  </si>
  <si>
    <t>Mr. BALAJI KISHANRAO BHOYBAR</t>
  </si>
  <si>
    <t>KISHANRAO BHOYBAR</t>
  </si>
  <si>
    <t>PUPUN03049230000012777</t>
  </si>
  <si>
    <t>Mr. APPARAO KISAN JADHAV</t>
  </si>
  <si>
    <t>KISAN JADHAV</t>
  </si>
  <si>
    <t>PUPUN03049230000012764</t>
  </si>
  <si>
    <t>Mr. VIR TULSIRAM SINGH</t>
  </si>
  <si>
    <t>TULSIRAM SINGH</t>
  </si>
  <si>
    <t>PUPUN03049230000012790</t>
  </si>
  <si>
    <t>Mr. RAVISHANKARKUMAR BIRENDRA YADAV</t>
  </si>
  <si>
    <t>BIRENDRA YADAV</t>
  </si>
  <si>
    <t>PUPUN03049230000012803</t>
  </si>
  <si>
    <t>Mr. LALBABU BALKHILA YADAV</t>
  </si>
  <si>
    <t>BALKHILA YADAV</t>
  </si>
  <si>
    <t>PUPUN03049230000012794</t>
  </si>
  <si>
    <t>Mr. MUKUND BABASAHEB KHARAVDNE</t>
  </si>
  <si>
    <t>BABASAHEB KHARAVDNE</t>
  </si>
  <si>
    <t>PUPUN03049230000012809</t>
  </si>
  <si>
    <t>PUPUN03049230000012810</t>
  </si>
  <si>
    <t>PUPUN03049230000012802</t>
  </si>
  <si>
    <t>Mr. KAILASH OMKAR PATIL</t>
  </si>
  <si>
    <t>OMKAR PATIL</t>
  </si>
  <si>
    <t>PUPUN03049230000012811</t>
  </si>
  <si>
    <t>Mr. DEEPAK KUMAR HORI LAL</t>
  </si>
  <si>
    <t>HORI LAL</t>
  </si>
  <si>
    <t>PUPUN03049230000012812</t>
  </si>
  <si>
    <t>Mr. UTTAM MANTU SARKAR</t>
  </si>
  <si>
    <t>PUPUN03049230000012758</t>
  </si>
  <si>
    <t>Mr. VEER SINGH</t>
  </si>
  <si>
    <t>PUPUN03049230000012759</t>
  </si>
  <si>
    <t>PUPUN03049230000012760</t>
  </si>
  <si>
    <t>Mr. BHART LAL</t>
  </si>
  <si>
    <t>L</t>
  </si>
  <si>
    <t>PUPUN03049230000012761</t>
  </si>
  <si>
    <t>Mr. ARVIND AHIRWAR</t>
  </si>
  <si>
    <t>R</t>
  </si>
  <si>
    <t>PUPUN03049230000012762</t>
  </si>
  <si>
    <t>CHANNA</t>
  </si>
  <si>
    <t>PUPUN03049230000012808</t>
  </si>
  <si>
    <t>Mr. MUNESH BABU YADAV</t>
  </si>
  <si>
    <t>JAHAR SINGH</t>
  </si>
  <si>
    <t>PUPUN03049230000012807</t>
  </si>
  <si>
    <t>Mr. HALIM DIL MOHD</t>
  </si>
  <si>
    <t>DIL MOHD</t>
  </si>
  <si>
    <t>PUPUN03049230000012806</t>
  </si>
  <si>
    <t>Mr. MOHMMAD JAMEEL</t>
  </si>
  <si>
    <t>PUPUN03049230000012805</t>
  </si>
  <si>
    <t>Mr. SANJEEV KUMAR SHUKLA</t>
  </si>
  <si>
    <t>SHYAM VAID</t>
  </si>
  <si>
    <t>PUPUN03049230000012801</t>
  </si>
  <si>
    <t>Mr. GAJENDRA NANNU SINGH</t>
  </si>
  <si>
    <t>NANNU SINGH</t>
  </si>
  <si>
    <t>PUPUN03049230000012800</t>
  </si>
  <si>
    <t>Mr. DIRYODHAN MAGAN SINGH</t>
  </si>
  <si>
    <t>MAGAN SINGH</t>
  </si>
  <si>
    <t>PUPUN03049230000012799</t>
  </si>
  <si>
    <t>Mr. CHANCHAL DADHU PRASAD</t>
  </si>
  <si>
    <t>DADHU PRASAD</t>
  </si>
  <si>
    <t>PUPUN03049230000012798</t>
  </si>
  <si>
    <t>Mr. BHONU BASANTA SAROJ</t>
  </si>
  <si>
    <t>BASANTA SAROJ</t>
  </si>
  <si>
    <t>PUPUN03049230000012797</t>
  </si>
  <si>
    <t>Mr. UDAL RAM MURTI</t>
  </si>
  <si>
    <t>RAM MURTI</t>
  </si>
  <si>
    <t>PUPUN03049230000012796</t>
  </si>
  <si>
    <t>Mr. DHANIRAM RAMKUMAR</t>
  </si>
  <si>
    <t>PUPUN03049230000012763</t>
  </si>
  <si>
    <t>Mr. SURENDRA AHIRWAR</t>
  </si>
  <si>
    <t>RAMKISHOR</t>
  </si>
  <si>
    <t>PUPUN03049230000012795</t>
  </si>
  <si>
    <t>Mr. HIRA PRAHLAD SINGH</t>
  </si>
  <si>
    <t>PRAHLAD SINGH</t>
  </si>
  <si>
    <t>PUPUN03049230000012740</t>
  </si>
  <si>
    <t>Mr. BHARAT PRATAPSINGH GOUND</t>
  </si>
  <si>
    <t>PRATAPSINGH GOUND</t>
  </si>
  <si>
    <t>PUPUN03049230000012738</t>
  </si>
  <si>
    <t>Mr. VILAS GULABRAV SURSAUT</t>
  </si>
  <si>
    <t>GULABRAV SURSAUT</t>
  </si>
  <si>
    <t>PUPUN03049230000012734</t>
  </si>
  <si>
    <t>Mr. MANOJ ISHWARDAS RAHANGDALE</t>
  </si>
  <si>
    <t>ISHWARDAS RAHANGDALE</t>
  </si>
  <si>
    <t>PUPUN03049230000012735</t>
  </si>
  <si>
    <t>Mr. KALURAM JIJABA LANDE</t>
  </si>
  <si>
    <t>JIJABA LANDE</t>
  </si>
  <si>
    <t>PUPUN03049230000012739</t>
  </si>
  <si>
    <t>Mr. AJAYKUMAR SHANKAR SURSAUT</t>
  </si>
  <si>
    <t>SHANKAR SURSAUT</t>
  </si>
  <si>
    <t>PUPUN03049230000012747</t>
  </si>
  <si>
    <t>Mr. MILIND JAGADEO BANGAR</t>
  </si>
  <si>
    <t>JAGADEO BANGAR</t>
  </si>
  <si>
    <t>PUPUN03049230000012722</t>
  </si>
  <si>
    <t>Mr. MAHENDRA SHANKAR</t>
  </si>
  <si>
    <t>PUPUN03049230000012690</t>
  </si>
  <si>
    <t>Mr. GOVINDI ADEVASHI</t>
  </si>
  <si>
    <t>BIHARI ADEVASHI</t>
  </si>
  <si>
    <t>PUPUN03049230000012689</t>
  </si>
  <si>
    <t>Mr. SITARAM NARYAN TALKUTE</t>
  </si>
  <si>
    <t>NARYAN TALKUTE</t>
  </si>
  <si>
    <t>PUPUN03049230000012718</t>
  </si>
  <si>
    <t>Mr. HEERALAL GOUND</t>
  </si>
  <si>
    <t>PUPUN03049230000012719</t>
  </si>
  <si>
    <t>Mr. PAPPU GOUND</t>
  </si>
  <si>
    <t>RAGHVEER GOUND</t>
  </si>
  <si>
    <t>XXXX XXXX 3339</t>
  </si>
  <si>
    <t>PUPUN03049230000012720</t>
  </si>
  <si>
    <t>Mr. HARPRSAD GOUND</t>
  </si>
  <si>
    <t>BIHARI GOUND</t>
  </si>
  <si>
    <t>PUPUN03049230000012721</t>
  </si>
  <si>
    <t>Mr. RAMLU RAJGOD</t>
  </si>
  <si>
    <t>JHALLU RAJGOD</t>
  </si>
  <si>
    <t>PUPUN03049230000012674</t>
  </si>
  <si>
    <t>Mr. PANDURANG VITHTHAL PAWAR</t>
  </si>
  <si>
    <t>VITHTHAL PAWAR</t>
  </si>
  <si>
    <t>PUPUN03049230000012673</t>
  </si>
  <si>
    <t>Mr. RAVI DHRULHAD KAMBALE</t>
  </si>
  <si>
    <t>DHRULHAD KAMBALE</t>
  </si>
  <si>
    <t>XXXX XXXX 4222</t>
  </si>
  <si>
    <t>PUPUN03049230000012671</t>
  </si>
  <si>
    <t>PUPUN03049230000012672</t>
  </si>
  <si>
    <t>PUPUN03049230000012757</t>
  </si>
  <si>
    <t>Mr. GANESH SAKHARAM BAGADE</t>
  </si>
  <si>
    <t>PUPUN03049230000012756</t>
  </si>
  <si>
    <t>Mr. RAKESH SAKHARAM BAGDE</t>
  </si>
  <si>
    <t>PUPUN03049230000012752</t>
  </si>
  <si>
    <t>Mr. MANGESH ISHWAR GAYAKWAD</t>
  </si>
  <si>
    <t>XXXX XXXX 0641</t>
  </si>
  <si>
    <t>PUPUN03049230000012754</t>
  </si>
  <si>
    <t>Mr. SACHIN SURESH GAYKWAD</t>
  </si>
  <si>
    <t>XXXX XXXX 1071</t>
  </si>
  <si>
    <t>PUPUN03049230000012753</t>
  </si>
  <si>
    <t>Mr. RAJNIKANT HARIDAS CHAUKE</t>
  </si>
  <si>
    <t>PUPUN03049230000012670</t>
  </si>
  <si>
    <t>Mr. AAPPARAO RAGHUNATH JADHAV</t>
  </si>
  <si>
    <t>RAGHUNATH JADHAV</t>
  </si>
  <si>
    <t>PUPUN03049230000012669</t>
  </si>
  <si>
    <t>Mr. POORANLAL GAJJU SOUNR</t>
  </si>
  <si>
    <t>GAJJU SOUNR</t>
  </si>
  <si>
    <t>PUPUN03049230000012668</t>
  </si>
  <si>
    <t>PUPUN03049230000012755</t>
  </si>
  <si>
    <t>Mr. BANDU VISHWANATH MAGRE</t>
  </si>
  <si>
    <t>VISHWANATH</t>
  </si>
  <si>
    <t>XXXX XXXX 5253</t>
  </si>
  <si>
    <t>PUPUN03049230000012751</t>
  </si>
  <si>
    <t>Mr. MAYUR NATU CHOUDHARI</t>
  </si>
  <si>
    <t>NATU</t>
  </si>
  <si>
    <t>XXXX XXXX 6821</t>
  </si>
  <si>
    <t>PUPUN03049230000012750</t>
  </si>
  <si>
    <t>Mr. MAHESH BALKRUSHNA MAGARE</t>
  </si>
  <si>
    <t>XXXX XXXX 8112</t>
  </si>
  <si>
    <t>PUPUN03049230000012749</t>
  </si>
  <si>
    <t>Mr. AJAY JOGUJI GAYAKWAD</t>
  </si>
  <si>
    <t>JOGUJI</t>
  </si>
  <si>
    <t>PUPUN03049230000012748</t>
  </si>
  <si>
    <t>Mr. DONIKET AMBADAS ZADE</t>
  </si>
  <si>
    <t>doniketzade@gmail.com</t>
  </si>
  <si>
    <t>XXXX XXXX 5211</t>
  </si>
  <si>
    <t>XXBPZ261XX</t>
  </si>
  <si>
    <t>72090201000XXXX,IFSC:UBIN0572098</t>
  </si>
  <si>
    <t>PUPUN03049230000012745</t>
  </si>
  <si>
    <t>Mr. AKASH GAJANAN THAKARE</t>
  </si>
  <si>
    <t>GAJANAN THAKARE</t>
  </si>
  <si>
    <t>PUPUN03049230000012742</t>
  </si>
  <si>
    <t>Mr. ANAANT BALASAHEB JADHAV</t>
  </si>
  <si>
    <t>BALASAHEB JADHAV</t>
  </si>
  <si>
    <t>PUPUN03049230000012783</t>
  </si>
  <si>
    <t>Mr. SACHIN ASHOK KAMBLE</t>
  </si>
  <si>
    <t>ASHOK KAMBLE</t>
  </si>
  <si>
    <t>PUPUN03049230000012785</t>
  </si>
  <si>
    <t>Mr. INDRAKUMAR RAMKUMAR PANDE</t>
  </si>
  <si>
    <t>RAMKUMAR PANDE</t>
  </si>
  <si>
    <t>PUPUN03049230000012787</t>
  </si>
  <si>
    <t>Mr. BABUDDIN NAJIR ALI</t>
  </si>
  <si>
    <t>NAJIR ALI</t>
  </si>
  <si>
    <t>PUPUN03049230000012765</t>
  </si>
  <si>
    <t>Mr. BIHARI SINGH GAUND</t>
  </si>
  <si>
    <t>GORE LAL GAUND</t>
  </si>
  <si>
    <t>XXXX XXXX 1219</t>
  </si>
  <si>
    <t>PUPUN03049230000012773</t>
  </si>
  <si>
    <t>Mr. HALKE BHAI KARAN</t>
  </si>
  <si>
    <t>KARAN</t>
  </si>
  <si>
    <t>PUPUN03049230000012766</t>
  </si>
  <si>
    <t>Mr. NRHARI BALLE SINGH</t>
  </si>
  <si>
    <t>BALLE SINGH</t>
  </si>
  <si>
    <t>PUPUN03049230000012770</t>
  </si>
  <si>
    <t>Mr. ASHOK JIVAN SINGH</t>
  </si>
  <si>
    <t>JIVAN SINGH</t>
  </si>
  <si>
    <t>PUPUN03049230000012769</t>
  </si>
  <si>
    <t>BHAGIRTH</t>
  </si>
  <si>
    <t>PUPUN03049230000012768</t>
  </si>
  <si>
    <t>Mr. AZAHARUDDIN AMANAT</t>
  </si>
  <si>
    <t>AMANAT</t>
  </si>
  <si>
    <t>PUPUN03049230000012767</t>
  </si>
  <si>
    <t>Mr. PRADEEP KUMAR KAMLESH</t>
  </si>
  <si>
    <t>PUPUN03049230000012771</t>
  </si>
  <si>
    <t>Mr. SURAJ AMBIKA</t>
  </si>
  <si>
    <t>AMBIKA</t>
  </si>
  <si>
    <t>PUPUN03049230000012693</t>
  </si>
  <si>
    <t>Mr. GANESH DATTATRAY RAJPURE</t>
  </si>
  <si>
    <t>DATTATRAY RAJPURE</t>
  </si>
  <si>
    <t>PUPUN03049230000012743</t>
  </si>
  <si>
    <t>Mr. ROHIT PREMANAND VANJARI</t>
  </si>
  <si>
    <t>PREMANAND VANJARI</t>
  </si>
  <si>
    <t>PUPUN03049230000012662</t>
  </si>
  <si>
    <t>Mr. RAJESH PREMSINGH GOUND</t>
  </si>
  <si>
    <t>PREMSING GOUND</t>
  </si>
  <si>
    <t>PUPUN03049230000012665</t>
  </si>
  <si>
    <t>Mr. SURENDRA MUNNA SINGH</t>
  </si>
  <si>
    <t>PUPUN03049230000012666</t>
  </si>
  <si>
    <t>Mr. CHANDAN SINGH PREM SINGH GOUND</t>
  </si>
  <si>
    <t>PREM SINGH GOUND</t>
  </si>
  <si>
    <t>PUPUN03049230000012664</t>
  </si>
  <si>
    <t>Mr. RAM PRABHAN GUPAL PATEL</t>
  </si>
  <si>
    <t>GUPAL PATEL</t>
  </si>
  <si>
    <t>PUPUN03049230000012663</t>
  </si>
  <si>
    <t>Mr. ROOPLAL PUNNA LAL PATEL</t>
  </si>
  <si>
    <t>PUNNA LAL PATEL</t>
  </si>
  <si>
    <t>PUPUN03049230000012661</t>
  </si>
  <si>
    <t>Mr. AMAR SINGH JAGAL SINGH GOUND</t>
  </si>
  <si>
    <t>JAGAL SINGH GOUND</t>
  </si>
  <si>
    <t>PUPUN03049230000012660</t>
  </si>
  <si>
    <t>Mr. NARENDRA REVARAM</t>
  </si>
  <si>
    <t>REVARAM</t>
  </si>
  <si>
    <t>PUPUN03049230000012659</t>
  </si>
  <si>
    <t>Mr. SURENDRA LAXMAN SOUR</t>
  </si>
  <si>
    <t>LAXMAN SOUR</t>
  </si>
  <si>
    <t>PUPUN03049230000012650</t>
  </si>
  <si>
    <t>Mr. ASHOK GOVIND HIVARALE</t>
  </si>
  <si>
    <t>PUPUN03049230000012644</t>
  </si>
  <si>
    <t>Mr. NILESH SARJERAO KEMADE</t>
  </si>
  <si>
    <t>SARJERAO</t>
  </si>
  <si>
    <t>PUPUN03049230000012696</t>
  </si>
  <si>
    <t>Mr. AANAD RAMBAHADUR PARIHAR</t>
  </si>
  <si>
    <t>RAMBAHADUR PARIHAR</t>
  </si>
  <si>
    <t>PUPUN03049230000012676</t>
  </si>
  <si>
    <t>Mr. DEVENDRA SINGH BRAJGOPAL YADAV</t>
  </si>
  <si>
    <t>BRAJGOPAL YADAV</t>
  </si>
  <si>
    <t>PUPUN03049230000012649</t>
  </si>
  <si>
    <t>Mr. KALPESH PRAKASH KOSHTI</t>
  </si>
  <si>
    <t>PUPUN03049230000012646</t>
  </si>
  <si>
    <t>Mr. VISHWAJIT VISHWANATH SONAR</t>
  </si>
  <si>
    <t>VISHWANATH SONAR</t>
  </si>
  <si>
    <t>PUPUN03049230000012679</t>
  </si>
  <si>
    <t>Mr. NANA JAYRAM WANKHADE</t>
  </si>
  <si>
    <t>JAYRAM WANKHADE</t>
  </si>
  <si>
    <t>PUPUN03049230000012647</t>
  </si>
  <si>
    <t>Mr. SHRIKRISHNA ANNASAHEB PATIL</t>
  </si>
  <si>
    <t>ANNASAHEB</t>
  </si>
  <si>
    <t>PUPUN03049230000012677</t>
  </si>
  <si>
    <t>Mr. RADHE DINA</t>
  </si>
  <si>
    <t>DINA</t>
  </si>
  <si>
    <t>PUPUN03049230000012678</t>
  </si>
  <si>
    <t>Mr. DEVENDRA MOHAN PRAJAPATI</t>
  </si>
  <si>
    <t>MOHAN PRAJAPATI</t>
  </si>
  <si>
    <t>PUPUN03049230000012789</t>
  </si>
  <si>
    <t>Mr. SACHIN PRAKASH SHINDE</t>
  </si>
  <si>
    <t>PRAKASH SHINDE</t>
  </si>
  <si>
    <t>sshinde178@gmail.com</t>
  </si>
  <si>
    <t>PUPUN03049230000012782</t>
  </si>
  <si>
    <t>Mr. ANKUSH TUKARAM JADHAV</t>
  </si>
  <si>
    <t>PUPUN03049230000012694</t>
  </si>
  <si>
    <t>Mr. TUSHAR SURESH PAWALE</t>
  </si>
  <si>
    <t>SURESH PAWALE</t>
  </si>
  <si>
    <t>PUPUN03049230000012698</t>
  </si>
  <si>
    <t>Mr. LAXMAN CHANDANE</t>
  </si>
  <si>
    <t>CHANDANE</t>
  </si>
  <si>
    <t>PUPUN03049230000012699</t>
  </si>
  <si>
    <t>Mr. ROHAN PRAKASH YADAV</t>
  </si>
  <si>
    <t>PRAKASH YADAV</t>
  </si>
  <si>
    <t>PUPUN03049230000012706</t>
  </si>
  <si>
    <t>Mr. SATISH KALAG SING VADIVA</t>
  </si>
  <si>
    <t>KALAG SING VADIVA</t>
  </si>
  <si>
    <t>PUPUN03049230000012707</t>
  </si>
  <si>
    <t>Mr. SONOO KAMLESH PATEL</t>
  </si>
  <si>
    <t>PUPUN03049230000012708</t>
  </si>
  <si>
    <t>Mr. RAVI RAMKHILAVAN DARSHMA</t>
  </si>
  <si>
    <t>RAMKHILAVAN DARSHMA</t>
  </si>
  <si>
    <t>PUPUN03049230000012709</t>
  </si>
  <si>
    <t>Mr. BHAGWANDAS GANPAT GOUND</t>
  </si>
  <si>
    <t>GANPAT GOUND</t>
  </si>
  <si>
    <t>PUPUN03049230000012710</t>
  </si>
  <si>
    <t>Mr. RATAN SUKKE</t>
  </si>
  <si>
    <t>SUKKE</t>
  </si>
  <si>
    <t>PUPUN03049230000012711</t>
  </si>
  <si>
    <t>Mr. KAMALSINGH</t>
  </si>
  <si>
    <t>SUKKU KUDAPE</t>
  </si>
  <si>
    <t>PUPUN03049230000012712</t>
  </si>
  <si>
    <t>Mr. TEEP PUNNU SINGH GOUD</t>
  </si>
  <si>
    <t>PUNNU SINGH GOUD</t>
  </si>
  <si>
    <t>PUPUN03049230000012713</t>
  </si>
  <si>
    <t>Mr. BHAGAVAN SURAT SINGH</t>
  </si>
  <si>
    <t>SURAT SINGH</t>
  </si>
  <si>
    <t>PUPUN03049230000012714</t>
  </si>
  <si>
    <t>Mr. SITARAM DHURVE</t>
  </si>
  <si>
    <t>SUKRATI DHURVE</t>
  </si>
  <si>
    <t>PUPUN03049230000012715</t>
  </si>
  <si>
    <t>Mr. DEVI NANNE BHAI</t>
  </si>
  <si>
    <t>PUPUN03049230000012788</t>
  </si>
  <si>
    <t>Mr. SANTOSH BABASAHEB ALAT</t>
  </si>
  <si>
    <t>BABASAHEB ALAT</t>
  </si>
  <si>
    <t>PUPUN03049230000012781</t>
  </si>
  <si>
    <t>Mr. RAJKISHOR BALGOLEE</t>
  </si>
  <si>
    <t>BALGOLEE</t>
  </si>
  <si>
    <t>PUPUN03049230000012692</t>
  </si>
  <si>
    <t>Mr. GANESH VITTHAL KAMBLE</t>
  </si>
  <si>
    <t>VITTHAL KAMBLE</t>
  </si>
  <si>
    <t>PUPUN03049230000012691</t>
  </si>
  <si>
    <t>Mr. APURBA DEBABRATA KARMAKAR</t>
  </si>
  <si>
    <t>DEBABRATA KARMAKAR</t>
  </si>
  <si>
    <t>PUPUN03049230000012725</t>
  </si>
  <si>
    <t>Mr. MAINUDDIN</t>
  </si>
  <si>
    <t>VASIR</t>
  </si>
  <si>
    <t>PUPUN03049230000012724</t>
  </si>
  <si>
    <t>Mr. SHASHI KUMAR YADAV</t>
  </si>
  <si>
    <t>DILDAR YADAV</t>
  </si>
  <si>
    <t>PUPUN03049230000012688</t>
  </si>
  <si>
    <t>Mr. GANESH MAHADEV KAMBALE</t>
  </si>
  <si>
    <t>PUPUN03049230000012687</t>
  </si>
  <si>
    <t>Mr. GANESH MAHADEV SUTAR</t>
  </si>
  <si>
    <t>PUPUN03049230000012686</t>
  </si>
  <si>
    <t>Mr. MAYUR PUNDLIK SHELAR</t>
  </si>
  <si>
    <t>PUNDLIK</t>
  </si>
  <si>
    <t>PUPUN03049230000012685</t>
  </si>
  <si>
    <t>Mr. AVINASH SATYAWAN</t>
  </si>
  <si>
    <t>SATYAWAN</t>
  </si>
  <si>
    <t>PUPUN03049230000012684</t>
  </si>
  <si>
    <t>Mr. SHAM CHANDRAKANT ARBALE</t>
  </si>
  <si>
    <t>PUPUN03049230000012683</t>
  </si>
  <si>
    <t>Mr. SWAPNIL SATISH JETITHOR</t>
  </si>
  <si>
    <t>PUPUN03049230000012682</t>
  </si>
  <si>
    <t>Mr. AVINASH DEVIDAS WAGHMARE</t>
  </si>
  <si>
    <t>PUPUN03049230000012643</t>
  </si>
  <si>
    <t>Mr. DNYANESHWAR DATTATRAY JAGTAP</t>
  </si>
  <si>
    <t>PUPUN03049230000012733</t>
  </si>
  <si>
    <t>Mr. RAMKUMAR SHAYAMLAL AHIRWAR</t>
  </si>
  <si>
    <t>SHAYAMLAL AHIRWAR</t>
  </si>
  <si>
    <t>PUPUN03049230000012732</t>
  </si>
  <si>
    <t>Mr. SONU BASANT KORI</t>
  </si>
  <si>
    <t>BASANT KORI</t>
  </si>
  <si>
    <t>PUPUN03049230000012731</t>
  </si>
  <si>
    <t>PUPUN03049230000012727</t>
  </si>
  <si>
    <t>PUPUN03049230000012729</t>
  </si>
  <si>
    <t>Mr. RAMSINGH RAMPRASAD</t>
  </si>
  <si>
    <t>RAMPRASAD PATEL</t>
  </si>
  <si>
    <t>PUPUN03049230000012702</t>
  </si>
  <si>
    <t>Mr. PRADIP SANU ARASE</t>
  </si>
  <si>
    <t>SANU ARASE</t>
  </si>
  <si>
    <t>PUPUN03049230000012705</t>
  </si>
  <si>
    <t>Mr. RAMKESH</t>
  </si>
  <si>
    <t>RAMNANDAN</t>
  </si>
  <si>
    <t>PUPUN03049230000012704</t>
  </si>
  <si>
    <t>Mr. BARJESH KAMLESH</t>
  </si>
  <si>
    <t>PUPUN03049230000012703</t>
  </si>
  <si>
    <t>Mr. MANIK DAMU DABHADE</t>
  </si>
  <si>
    <t>DAMU DABHADE</t>
  </si>
  <si>
    <t>PUPUN03049230000012716</t>
  </si>
  <si>
    <t>Mr. INDARLAL BETHE</t>
  </si>
  <si>
    <t>HARESH BETHE</t>
  </si>
  <si>
    <t>PUPUN03049230000012717</t>
  </si>
  <si>
    <t>Mr. BHAGAVAN PUNNU SINGH</t>
  </si>
  <si>
    <t>PUNNU SINGH</t>
  </si>
  <si>
    <t>PUPUN03049230000012680</t>
  </si>
  <si>
    <t>Mr. SOMNATH GHURAJI DATE</t>
  </si>
  <si>
    <t>GHURAJI DATE</t>
  </si>
  <si>
    <t>PUPUN03049230000012625</t>
  </si>
  <si>
    <t>Mr. ANIL BHAU PAWAR</t>
  </si>
  <si>
    <t>BHAU PAWAR</t>
  </si>
  <si>
    <t>PUPUN03049230000012626</t>
  </si>
  <si>
    <t>Mr. SANTOSH KUMAR DASHARATH BIND</t>
  </si>
  <si>
    <t>DASHARATH BIND</t>
  </si>
  <si>
    <t>PUPUN03049230000012627</t>
  </si>
  <si>
    <t>Mr. SUNIL KUMAR RAMDULAR SINGH</t>
  </si>
  <si>
    <t>RAMDULAR SINGH</t>
  </si>
  <si>
    <t>PUPUN03049230000012628</t>
  </si>
  <si>
    <t>Mr. ASHLAM ANAVAR ALI</t>
  </si>
  <si>
    <t>ANAVAR</t>
  </si>
  <si>
    <t>PUPUN03049230000012629</t>
  </si>
  <si>
    <t>PUPUN03049230000012631</t>
  </si>
  <si>
    <t>Mr. VIJAY KUMAR RAM SAJIVAN</t>
  </si>
  <si>
    <t>RAM SAJIVAN</t>
  </si>
  <si>
    <t>PUPUN03049230000012634</t>
  </si>
  <si>
    <t>Mr. ASFRAF MOHMMAD AHAMAD ALI</t>
  </si>
  <si>
    <t>MOHMMAD AHAMAD ALI</t>
  </si>
  <si>
    <t>PUPUN03049230000012635</t>
  </si>
  <si>
    <t>Mr. PANCHRAJ POLHEE RAVTA</t>
  </si>
  <si>
    <t>POLHEE RAVTA</t>
  </si>
  <si>
    <t>PUPUN03049230000012636</t>
  </si>
  <si>
    <t>Mr. SANJAY HEERAMN</t>
  </si>
  <si>
    <t>PUPUN03049230000012594</t>
  </si>
  <si>
    <t>PUNJARAM BALWANTE</t>
  </si>
  <si>
    <t>PUPUN03049230000012595</t>
  </si>
  <si>
    <t>Mr. ARVIND KUMAR SONI</t>
  </si>
  <si>
    <t>RAMSEWAK SONI</t>
  </si>
  <si>
    <t>PUPUN03049230000012596</t>
  </si>
  <si>
    <t>Mr. PRAN LODHI</t>
  </si>
  <si>
    <t>LALU LODHI</t>
  </si>
  <si>
    <t>PUPUN03049230000012592</t>
  </si>
  <si>
    <t>Mr. ANUP VISHWAKARAMA</t>
  </si>
  <si>
    <t>MAHAN</t>
  </si>
  <si>
    <t>PUPUN03049230000012621</t>
  </si>
  <si>
    <t>Mr. VIJAY BABASAHEB ALAZENDE</t>
  </si>
  <si>
    <t>BABASAHEB ALAZENDE</t>
  </si>
  <si>
    <t>PUPUN03049230000012652</t>
  </si>
  <si>
    <t>Mr. KANHALYALAL LAXMAN PATEL</t>
  </si>
  <si>
    <t>LAXMAN PATEL</t>
  </si>
  <si>
    <t>PUPUN03049230000012653</t>
  </si>
  <si>
    <t>Mr. KALLU CHIMMADHAR PATEL</t>
  </si>
  <si>
    <t>CHIMMADHAR</t>
  </si>
  <si>
    <t>PUPUN03049230000012655</t>
  </si>
  <si>
    <t>Mr. JAGDISH BHAGWANDAS PATEL</t>
  </si>
  <si>
    <t>BHAGWANDAS PATEL</t>
  </si>
  <si>
    <t>PUPUN03049230000012657</t>
  </si>
  <si>
    <t>Mr. SURYAKANT GUNDDAPPA MASHETTE</t>
  </si>
  <si>
    <t>GUNDDAPPA SUNMUKHAPPA MASHETTE</t>
  </si>
  <si>
    <t>PUPUN03049230000012658</t>
  </si>
  <si>
    <t>Mr. SHRISHAIL BHEEMANNA SOLATAGI</t>
  </si>
  <si>
    <t>BHEEMANNA SOLATAGI</t>
  </si>
  <si>
    <t>PUPUN03049230000012579</t>
  </si>
  <si>
    <t>Mr. CHANDRESH SUKKHOO</t>
  </si>
  <si>
    <t>SUKKHOO</t>
  </si>
  <si>
    <t>PUPUN03049230000012580</t>
  </si>
  <si>
    <t>Mr. SANDIP BAJIRAV KHILARI</t>
  </si>
  <si>
    <t>BAHIRAV KHILARI</t>
  </si>
  <si>
    <t>PUPUN03049230000012581</t>
  </si>
  <si>
    <t>Mr. PRADIP ARASE</t>
  </si>
  <si>
    <t>PUPUN03049230000012583</t>
  </si>
  <si>
    <t>Mr. BHAGVAN SIDRAM YARKAL</t>
  </si>
  <si>
    <t>SIDRAM YARKAL</t>
  </si>
  <si>
    <t>PUPUN03049230000012584</t>
  </si>
  <si>
    <t>Mr. SHUBHAM PURUSHOTTAM JADHAV</t>
  </si>
  <si>
    <t>PURUSHOTTAM JADHAV</t>
  </si>
  <si>
    <t>PUPUN03049230000012586</t>
  </si>
  <si>
    <t>Mr. SANTOSH YADUWANSHI</t>
  </si>
  <si>
    <t>SHANKAR YADUWANSHI</t>
  </si>
  <si>
    <t>PUPUN03049230000012587</t>
  </si>
  <si>
    <t>Mr. ROHIT MAHADEV KOLI</t>
  </si>
  <si>
    <t>PUPUN03049230000012588</t>
  </si>
  <si>
    <t>Mr. NIRAKAR VILAS KORADE</t>
  </si>
  <si>
    <t>VILAS KORADE</t>
  </si>
  <si>
    <t>PUPUN03049230000012590</t>
  </si>
  <si>
    <t>Mr. DINESH ASHOK PADGHAN</t>
  </si>
  <si>
    <t>ASHOK PADGHAN</t>
  </si>
  <si>
    <t>PUPUN03049230000012591</t>
  </si>
  <si>
    <t>Mr. AJINKYA GANESH INGALE</t>
  </si>
  <si>
    <t>GANESH INGALE</t>
  </si>
  <si>
    <t>PUPUN03049230000012611</t>
  </si>
  <si>
    <t>Mr. VILAS DEVRAO SUKE</t>
  </si>
  <si>
    <t>DEVRAO SUKE</t>
  </si>
  <si>
    <t>PUPUN03049230000012606</t>
  </si>
  <si>
    <t>Mr. DHARMENDRA NAGENDRA RAJBHAR</t>
  </si>
  <si>
    <t>NAGENDRA RAJBHAR</t>
  </si>
  <si>
    <t>PUPUN03049230000012608</t>
  </si>
  <si>
    <t>Mr. KHALIL HAMID SHAIKH</t>
  </si>
  <si>
    <t>HAMID SHAIKH</t>
  </si>
  <si>
    <t>PUPUN03049230000012618</t>
  </si>
  <si>
    <t>Mr. UJJWAL ASHOK CHAKRAVATI</t>
  </si>
  <si>
    <t>ASHOK CHAKRAVATI</t>
  </si>
  <si>
    <t>PUPUN03049230000012619</t>
  </si>
  <si>
    <t>Mr. MUKESH GAJANAN KAPKAR</t>
  </si>
  <si>
    <t>GAJANAN KAPKAR</t>
  </si>
  <si>
    <t>PUPUN03049230000012597</t>
  </si>
  <si>
    <t>Mr. MO AKRAM ATI ULLA</t>
  </si>
  <si>
    <t>ATI ULLA</t>
  </si>
  <si>
    <t>PUPUN03049230000012598</t>
  </si>
  <si>
    <t>Mr. MITTHU TARABAR</t>
  </si>
  <si>
    <t>TARABAR</t>
  </si>
  <si>
    <t>PUPUN03049230000012599</t>
  </si>
  <si>
    <t>Mr. ASLAM MOBIN SHAH</t>
  </si>
  <si>
    <t>MOBIN SHAH</t>
  </si>
  <si>
    <t>PUPUN03049230000012600</t>
  </si>
  <si>
    <t>Mr. MANOJ SUBHASH MUNDALIK</t>
  </si>
  <si>
    <t>SUBHASH MUNDALIK</t>
  </si>
  <si>
    <t>PUPUN03049230000012601</t>
  </si>
  <si>
    <t>Mr. MOHAN LAL RAMSARAN</t>
  </si>
  <si>
    <t>RAMSARAN</t>
  </si>
  <si>
    <t>PUPUN03049230000012602</t>
  </si>
  <si>
    <t>Mr. SARVENDRA PREM SINGH</t>
  </si>
  <si>
    <t>PUPUN03049230000012604</t>
  </si>
  <si>
    <t>Mr. PRAMOD KUMAR SHESHRAM</t>
  </si>
  <si>
    <t>SHESHRAM</t>
  </si>
  <si>
    <t>PUPUN03049230000012612</t>
  </si>
  <si>
    <t>Mr. KRISHNA RAMPRAVESH YADAV</t>
  </si>
  <si>
    <t>PUPUN03049230000012613</t>
  </si>
  <si>
    <t>Mr. GOPAL GULAB ATHIYA</t>
  </si>
  <si>
    <t>PUPUN03049230000012614</t>
  </si>
  <si>
    <t>Mr. BUBAI PURNIDU MANDAL</t>
  </si>
  <si>
    <t>PURNIDU GOVERDHAN MANDAL</t>
  </si>
  <si>
    <t>PUPUN03049230000012615</t>
  </si>
  <si>
    <t>Mr. VIKASH RAJKUMAR THATERA</t>
  </si>
  <si>
    <t>RAJKUMAR THATERA</t>
  </si>
  <si>
    <t>PUPUN03049230000012616</t>
  </si>
  <si>
    <t>Mr. TULSHIRAM SAUR</t>
  </si>
  <si>
    <t>DAMODAR SAUR</t>
  </si>
  <si>
    <t>PUPUN03049230000012617</t>
  </si>
  <si>
    <t>Mr. TULSIRAM RAMPRASAD PATEL</t>
  </si>
  <si>
    <t>PUPUN03049230000012610</t>
  </si>
  <si>
    <t>Mr. RAMESH VITTHAL INGOLE</t>
  </si>
  <si>
    <t>VITTHAL GOVINDRAO INGOLE</t>
  </si>
  <si>
    <t>PUPUN03049230000012637</t>
  </si>
  <si>
    <t>Mr. RAVINDRA UKANDRAO FUD</t>
  </si>
  <si>
    <t>UKANDRAO</t>
  </si>
  <si>
    <t>PUPUN03049230000012624</t>
  </si>
  <si>
    <t>Mr. RAMSAJIVAN RAM PRASAD</t>
  </si>
  <si>
    <t>PUPUN03049230000012622</t>
  </si>
  <si>
    <t>Mr. VISHAL BALASAHEB KAD</t>
  </si>
  <si>
    <t>BALASAHEB KAD</t>
  </si>
  <si>
    <t>PUPUN03049230000012623</t>
  </si>
  <si>
    <t>Mr. ASHOK RAMKISAN ADAGALE</t>
  </si>
  <si>
    <t>RAMKISAN ADAGALE</t>
  </si>
  <si>
    <t>PUPUN03049230000012638</t>
  </si>
  <si>
    <t>Mr. YASHPAL VIJAY THAKUR</t>
  </si>
  <si>
    <t>VIJAY THAKUR</t>
  </si>
  <si>
    <t>PUPUN03049230000012640</t>
  </si>
  <si>
    <t>Mr. HARUN CHUNNI ALI</t>
  </si>
  <si>
    <t>CHUNNI</t>
  </si>
  <si>
    <t>PUPUN03049230000012641</t>
  </si>
  <si>
    <t>Mr. VINAY KUMAR UBALAL HARIJAN</t>
  </si>
  <si>
    <t>UBALAL</t>
  </si>
  <si>
    <t>PUPUN03049230000012642</t>
  </si>
  <si>
    <t>Mr. RAMSINGH PADAM THAKUR</t>
  </si>
  <si>
    <t>PADAM</t>
  </si>
  <si>
    <t>2000369XXXX,IFSC:FINO0001001</t>
  </si>
  <si>
    <t>PUPUN03049230000012552</t>
  </si>
  <si>
    <t>Mr. VIKAS BABURAO WADHAWE</t>
  </si>
  <si>
    <t>BABURAO WADHAWE</t>
  </si>
  <si>
    <t>PUPUN03049230000012529</t>
  </si>
  <si>
    <t>Mr. SACHIN ASHOK PATIL</t>
  </si>
  <si>
    <t>ASHOK PATIL</t>
  </si>
  <si>
    <t>PUPUN03049230000012522</t>
  </si>
  <si>
    <t>Mr. KAILAS SHANKAR WAGH</t>
  </si>
  <si>
    <t>PUPUN03049230000012519</t>
  </si>
  <si>
    <t>Mr. ROHIDAS LAXMAN BHALEKAR</t>
  </si>
  <si>
    <t>PUPUN03049230000012524</t>
  </si>
  <si>
    <t>Mr. SANJAY BABURAV PATIL</t>
  </si>
  <si>
    <t>BABURAV PATIL</t>
  </si>
  <si>
    <t>PUPUN03049230000012548</t>
  </si>
  <si>
    <t>Mr. ADITY CHANDRAKANT BHAGAVAT</t>
  </si>
  <si>
    <t>PUPUN03049230000012533</t>
  </si>
  <si>
    <t>Mr. NARENDRA RAJAK</t>
  </si>
  <si>
    <t>PRAKASH RAJAK</t>
  </si>
  <si>
    <t>PUPUN03049230000012536</t>
  </si>
  <si>
    <t>Mr. RAJENDR GOUND</t>
  </si>
  <si>
    <t>PUPUN03049230000012485</t>
  </si>
  <si>
    <t>Mr. AMOL DANDAVATE</t>
  </si>
  <si>
    <t>BALASO</t>
  </si>
  <si>
    <t>PUPUN03049230000012494</t>
  </si>
  <si>
    <t>Mr. JAYADIP SHIVKUNJ JAMADAR</t>
  </si>
  <si>
    <t>SHIVKUNJ JAMADAR</t>
  </si>
  <si>
    <t>PUPUN03049230000012543</t>
  </si>
  <si>
    <t>Mr. AMOL DEEPAK NIKAM</t>
  </si>
  <si>
    <t>DEEPAK</t>
  </si>
  <si>
    <t>PUPUN03049230000012539</t>
  </si>
  <si>
    <t>Mr. HANMANT PANDURANG WAGHMARE</t>
  </si>
  <si>
    <t>PANDURANGH WAGHMARE</t>
  </si>
  <si>
    <t>hanmantwaghmare44@gmail.com</t>
  </si>
  <si>
    <t>XXXX XXXX 9980</t>
  </si>
  <si>
    <t>PUPUN03049230000012514</t>
  </si>
  <si>
    <t>Mr. SHRIJIT CHANDRAKANT SAWANT</t>
  </si>
  <si>
    <t>CHANDRAKANT SAWANT</t>
  </si>
  <si>
    <t>PUPUN03049230000012563</t>
  </si>
  <si>
    <t>Mr. SACHIN DAGDU PADULE</t>
  </si>
  <si>
    <t>DAGDU PADULE</t>
  </si>
  <si>
    <t>PUPUN03049230000012566</t>
  </si>
  <si>
    <t>Mr. SURENDRA CHADAR</t>
  </si>
  <si>
    <t>PUPUN03049230000012493</t>
  </si>
  <si>
    <t>Mr. SOORAJLAL</t>
  </si>
  <si>
    <t>PUPUN03049230000012496</t>
  </si>
  <si>
    <t>Mr. ROHAN MAHESH BHURKE</t>
  </si>
  <si>
    <t>MAHESH BHURKE</t>
  </si>
  <si>
    <t>PUPUN03049230000012523</t>
  </si>
  <si>
    <t>Mr. SUJAY BIJAN MANDAL</t>
  </si>
  <si>
    <t>BIJAN MANDAL</t>
  </si>
  <si>
    <t>5010023798XXXX,IFSC:HDFC0000240</t>
  </si>
  <si>
    <t>PUPUN03049230000012521</t>
  </si>
  <si>
    <t>Mr. SATISH ASHOK PAYKE</t>
  </si>
  <si>
    <t>ASHOK PAYKE</t>
  </si>
  <si>
    <t>XXXX XXXX 3543</t>
  </si>
  <si>
    <t>XXHPP165XX</t>
  </si>
  <si>
    <t>6224335XXXX,IFSC:SBHY0020406</t>
  </si>
  <si>
    <t>PUPUN03049230000012520</t>
  </si>
  <si>
    <t>Mr. AMAR SUBHASH PAVALE</t>
  </si>
  <si>
    <t>SUBHASH PAVALE</t>
  </si>
  <si>
    <t>PUPUN03049230000012542</t>
  </si>
  <si>
    <t>Mr. GANESH MADHUKAR WAKODE</t>
  </si>
  <si>
    <t>MADHUKAR WAKODE</t>
  </si>
  <si>
    <t>PUPUN03049230000012516</t>
  </si>
  <si>
    <t>Mr. RAHUL SAMBHAJI PATIL</t>
  </si>
  <si>
    <t>SAMBHAJI PATIL</t>
  </si>
  <si>
    <t>PUPUN03049230000012545</t>
  </si>
  <si>
    <t>Mr. VIABHAV ANANDA BANDGAR</t>
  </si>
  <si>
    <t>ANANDA BANDGAR</t>
  </si>
  <si>
    <t>PUPUN03049230000012526</t>
  </si>
  <si>
    <t>Mr. MANGESH VIJAY INDURKAR</t>
  </si>
  <si>
    <t>VIJAY INDURKAR</t>
  </si>
  <si>
    <t>PUPUN03049230000012547</t>
  </si>
  <si>
    <t>Mr. BHAGWAT BHAIRU MALI</t>
  </si>
  <si>
    <t>BHAIRU MALI</t>
  </si>
  <si>
    <t>PUPUN03049230000012477</t>
  </si>
  <si>
    <t>Mr. AKSHAY DAGDU PADULE</t>
  </si>
  <si>
    <t>PUPUN03049230000012540</t>
  </si>
  <si>
    <t>Mr. NITIN SUGRIV INGLE</t>
  </si>
  <si>
    <t>SUGRIV INGLE</t>
  </si>
  <si>
    <t>XXXX XXXX 5710</t>
  </si>
  <si>
    <t>3206003XXXX,IFSC:SBIN0000283</t>
  </si>
  <si>
    <t>PUPUN03049230000012498</t>
  </si>
  <si>
    <t>Mr. VIDEH</t>
  </si>
  <si>
    <t>PUPUN03049230000012488</t>
  </si>
  <si>
    <t>Mr. SAJAN</t>
  </si>
  <si>
    <t>SHIVMURAT</t>
  </si>
  <si>
    <t>PUPUN03049230000012532</t>
  </si>
  <si>
    <t>Mr. KUNAL KRISHNA DHOKE</t>
  </si>
  <si>
    <t>KRISHNA DHORE</t>
  </si>
  <si>
    <t>PUPUN03049230000012531</t>
  </si>
  <si>
    <t>Mr. MURLIDHAR SHANKAR WANKHADE</t>
  </si>
  <si>
    <t>SHANKAR WANKHADE</t>
  </si>
  <si>
    <t>murlidharwankhade1989@gmail.com</t>
  </si>
  <si>
    <t>XXXX XXXX 2205</t>
  </si>
  <si>
    <t>3204192XXXX,IFSC:SBIN0002176</t>
  </si>
  <si>
    <t>PUPUN03049230000012550</t>
  </si>
  <si>
    <t>Mr. PANKAJ UPADHYAY</t>
  </si>
  <si>
    <t>BUDRA HUSSAIN</t>
  </si>
  <si>
    <t>PUPUN03049230000012517</t>
  </si>
  <si>
    <t>Mr. SAILANI MASTAN SHAIKH</t>
  </si>
  <si>
    <t>MASTAN</t>
  </si>
  <si>
    <t>PUPUN03049230000012525</t>
  </si>
  <si>
    <t>Mr. JAYPRALHAD SUKHARAM SATISHAHARE</t>
  </si>
  <si>
    <t>SUKHARAM BUDA SATISHAHARE</t>
  </si>
  <si>
    <t>PUPUN03049230000012559</t>
  </si>
  <si>
    <t>Mr. RAMESH</t>
  </si>
  <si>
    <t>PUPUN03049230000012527</t>
  </si>
  <si>
    <t>Mr. AMAR ASHOK HENDRE</t>
  </si>
  <si>
    <t>PUPUN03049230000012528</t>
  </si>
  <si>
    <t>Mr. MAHADEV BALIRAM KOKANE</t>
  </si>
  <si>
    <t>BALIRAM KOKANE</t>
  </si>
  <si>
    <t>PUPUN03049230000012557</t>
  </si>
  <si>
    <t>Mr. DHIRU KUMAR CHAURASIYA</t>
  </si>
  <si>
    <t>KAILASHNATH CHAURASIYA</t>
  </si>
  <si>
    <t>PUPUN03049230000012575</t>
  </si>
  <si>
    <t>Mr. RAM LOLARAKH UMASHANKAR MAURYA</t>
  </si>
  <si>
    <t>UMASHANKAR MAURYA</t>
  </si>
  <si>
    <t>PUPUN03049230000012576</t>
  </si>
  <si>
    <t>RAMASHRAY KUSHAVAHA</t>
  </si>
  <si>
    <t>PUPUN03049230000012556</t>
  </si>
  <si>
    <t>Mr. BIRESH SINGH</t>
  </si>
  <si>
    <t>CHOTELAL SINGH</t>
  </si>
  <si>
    <t>PUPUN03049230000012534</t>
  </si>
  <si>
    <t>Mr. AKSHAY ASHOK GAVHANE</t>
  </si>
  <si>
    <t>ASHOK BHAURAO GAVHANE</t>
  </si>
  <si>
    <t>PUPUN03049230000012555</t>
  </si>
  <si>
    <t>PREM SINGH</t>
  </si>
  <si>
    <t>PUPUN03049230000012577</t>
  </si>
  <si>
    <t>Mr. MUNNA KUMAR KISHOR BIND</t>
  </si>
  <si>
    <t>KISHOR BIND</t>
  </si>
  <si>
    <t>PUPUN03049230000012574</t>
  </si>
  <si>
    <t>Mr. MANOJ PANCHAM HARIJAN</t>
  </si>
  <si>
    <t>PANCHAM HARIJAN</t>
  </si>
  <si>
    <t>PUPUN03049230000012573</t>
  </si>
  <si>
    <t>Mr. MUNNA JAYNARAYAN YADAV</t>
  </si>
  <si>
    <t>JAYNARAYAN YADAV</t>
  </si>
  <si>
    <t>PUPUN03049230000012570</t>
  </si>
  <si>
    <t>Mr. RAVISHANKER HARIDAS RAKIWAR</t>
  </si>
  <si>
    <t>HARIDAS RAKIWAR</t>
  </si>
  <si>
    <t>PUPUN03049230000012568</t>
  </si>
  <si>
    <t>Mr. MANORANJAN ARUP DAS</t>
  </si>
  <si>
    <t>ARUP RATAN DAS</t>
  </si>
  <si>
    <t>PUPUN03049230000012569</t>
  </si>
  <si>
    <t>Mr. SIKNDAR ALI</t>
  </si>
  <si>
    <t>ASALAM ALI</t>
  </si>
  <si>
    <t>PUPUN03049230000012567</t>
  </si>
  <si>
    <t>Mr. SADASHIV</t>
  </si>
  <si>
    <t>GUNVANT RAO</t>
  </si>
  <si>
    <t>PUPUN03049230000012565</t>
  </si>
  <si>
    <t>Mr. OMKAR PRASAD</t>
  </si>
  <si>
    <t>PUPUN03049230000012562</t>
  </si>
  <si>
    <t>Mr. SURAJ BABURAM MOURYA</t>
  </si>
  <si>
    <t>BABURAM MOURYA</t>
  </si>
  <si>
    <t>PUPUN03049230000012561</t>
  </si>
  <si>
    <t>Mr. ATOM NAJAT MANDAL</t>
  </si>
  <si>
    <t>NAJAT MANDAL</t>
  </si>
  <si>
    <t>PUPUN03049230000012554</t>
  </si>
  <si>
    <t>Mr. RAJKUMAR KUWARLAL BISEN</t>
  </si>
  <si>
    <t>KUWARLAL</t>
  </si>
  <si>
    <t>PUPUN03049230000012515</t>
  </si>
  <si>
    <t>Mr. IBRAR</t>
  </si>
  <si>
    <t>MUSTFA AHMD</t>
  </si>
  <si>
    <t>PUPUN03049230000012549</t>
  </si>
  <si>
    <t>Mr. PAWAN KUMAR SHARMA</t>
  </si>
  <si>
    <t>BUDDHSEN SHARMA</t>
  </si>
  <si>
    <t>PUPUN03049230000012502</t>
  </si>
  <si>
    <t>Mr. PAVAN RAMESH ZORE</t>
  </si>
  <si>
    <t>XXXX XXXX 3225</t>
  </si>
  <si>
    <t>PUPUN03049230000012503</t>
  </si>
  <si>
    <t>Mr. DORALE KISHOR ARJUN</t>
  </si>
  <si>
    <t>PUPUN03049230000012506</t>
  </si>
  <si>
    <t>Mr. SANTU MALLICK</t>
  </si>
  <si>
    <t>RAMKRISHNA MALLICK</t>
  </si>
  <si>
    <t>PUPUN03049230000012509</t>
  </si>
  <si>
    <t>Mr. SANTOSH LAXMAN MEHTRE</t>
  </si>
  <si>
    <t>LAXMAN MHETRE</t>
  </si>
  <si>
    <t>XXXX XXXX 6943</t>
  </si>
  <si>
    <t>XXBPM137XX</t>
  </si>
  <si>
    <t>PUPUN03049230000012383</t>
  </si>
  <si>
    <t>Mr. KAILASH DAN GIRI</t>
  </si>
  <si>
    <t>DAN NAIN GIRI</t>
  </si>
  <si>
    <t>PUPUN03049230000012505</t>
  </si>
  <si>
    <t>Mr. BRIJESH YADAV</t>
  </si>
  <si>
    <t>MAHESH YADAV</t>
  </si>
  <si>
    <t>PUPUN03049230000012507</t>
  </si>
  <si>
    <t>Mr. BAPAN GHOSH</t>
  </si>
  <si>
    <t>ANANDA GHOSH</t>
  </si>
  <si>
    <t>PUPUN03049230000012487</t>
  </si>
  <si>
    <t>Mr. PRAMOD KUMAR SINGH</t>
  </si>
  <si>
    <t>RAJENDRA SINGH</t>
  </si>
  <si>
    <t>PUPUN03049230000012504</t>
  </si>
  <si>
    <t>Mr. BIJAN BISWAS</t>
  </si>
  <si>
    <t>BAIDYANATH BISWAS</t>
  </si>
  <si>
    <t>PUPUN03049230000012490</t>
  </si>
  <si>
    <t>Mr. SADIP SAKHARAM BHIVSANE</t>
  </si>
  <si>
    <t>PUPUN03049230000012472</t>
  </si>
  <si>
    <t>Mr. GAJANAN SATVAJI KANTHEWAD</t>
  </si>
  <si>
    <t>SATVAJI KANTHEWAD</t>
  </si>
  <si>
    <t>PUPUN03049230000012500</t>
  </si>
  <si>
    <t>Mr. TEKRAM RATHOUR</t>
  </si>
  <si>
    <t>JUGRAJ RATHOUR</t>
  </si>
  <si>
    <t>PUPUN03049230000012501</t>
  </si>
  <si>
    <t>Mr. VILAS SEVA JADHAV</t>
  </si>
  <si>
    <t>SEVA</t>
  </si>
  <si>
    <t>PUPUN03049230000012510</t>
  </si>
  <si>
    <t>Mr. SUBHASH LAXMAN PAVAR</t>
  </si>
  <si>
    <t>LAKSHMAN PAWAR</t>
  </si>
  <si>
    <t>PUPUN03049230000012512</t>
  </si>
  <si>
    <t>GAMA VERMA</t>
  </si>
  <si>
    <t>21201010000XXXX,IFSC:KJSB0000212</t>
  </si>
  <si>
    <t>PUPUN03049230000012489</t>
  </si>
  <si>
    <t>Mr. JAGDISH PAL</t>
  </si>
  <si>
    <t>RAMDAYAL PAL</t>
  </si>
  <si>
    <t>PUPUN03049230000012475</t>
  </si>
  <si>
    <t>Mr. SANTOSH AHIRWAR</t>
  </si>
  <si>
    <t>PUPUN03049230000012474</t>
  </si>
  <si>
    <t>Mr. CHHATARE SINGH LODHI</t>
  </si>
  <si>
    <t>MARDAN SINGH LODHI</t>
  </si>
  <si>
    <t>PUPUN03049230000012473</t>
  </si>
  <si>
    <t>Mr. BISWAJIT DHAR</t>
  </si>
  <si>
    <t>KALYAN DHAR</t>
  </si>
  <si>
    <t>PUPUN03049230000012471</t>
  </si>
  <si>
    <t>Mr. ANKIT KUMAR AHIRWAR</t>
  </si>
  <si>
    <t>LACHCHHIRAM</t>
  </si>
  <si>
    <t>PUPUN03049230000012483</t>
  </si>
  <si>
    <t>Mr. BHADUR</t>
  </si>
  <si>
    <t>PUPUN03049230000012481</t>
  </si>
  <si>
    <t>Mr. ARIF</t>
  </si>
  <si>
    <t>NAZIR ALI</t>
  </si>
  <si>
    <t>XXXX XXXX 7375</t>
  </si>
  <si>
    <t>PUPUN03049230000012480</t>
  </si>
  <si>
    <t>Mr. KERAN LODHI</t>
  </si>
  <si>
    <t>HEERASINGH</t>
  </si>
  <si>
    <t>PUPUN03049230000012484</t>
  </si>
  <si>
    <t>Mr. MAHAVEER</t>
  </si>
  <si>
    <t>XXXX XXXX 9576</t>
  </si>
  <si>
    <t>XXTPM801XX</t>
  </si>
  <si>
    <t>PUPUN03049230000012478</t>
  </si>
  <si>
    <t>Mr. IBRAR AHMAD</t>
  </si>
  <si>
    <t>PUPUN03049230000012511</t>
  </si>
  <si>
    <t>Mr. SUNEEL KUMAR SAROJ</t>
  </si>
  <si>
    <t>LALMAN</t>
  </si>
  <si>
    <t>PUPUN03049230000012499</t>
  </si>
  <si>
    <t>BAKHEDU RAM</t>
  </si>
  <si>
    <t>PUPUN03049230000012564</t>
  </si>
  <si>
    <t>Mr. MAJI TARAK</t>
  </si>
  <si>
    <t>SHAKTI</t>
  </si>
  <si>
    <t>PUPUN03049230000012492</t>
  </si>
  <si>
    <t>RAMBAHAL</t>
  </si>
  <si>
    <t>PUPUN03049230000012476</t>
  </si>
  <si>
    <t>Mr. MD IMARAN ANSARI</t>
  </si>
  <si>
    <t>MD SAHID ANSARI</t>
  </si>
  <si>
    <t>PUPUN03049230000012414</t>
  </si>
  <si>
    <t>Mr. SANGAMNATH BASAVARAJ BIRADAR</t>
  </si>
  <si>
    <t>PUPUN03049230000012455</t>
  </si>
  <si>
    <t>Mr. MUKESHKUMAR DHAROGA SING</t>
  </si>
  <si>
    <t>DHAROGA SING</t>
  </si>
  <si>
    <t>PUPUN03049230000012410</t>
  </si>
  <si>
    <t>Mr. YADUKUL POOLCHAND PAL</t>
  </si>
  <si>
    <t>POOLCHAND</t>
  </si>
  <si>
    <t>PUPUN03049230000012429</t>
  </si>
  <si>
    <t>Mr. SAMBHAJI JAMBU MALI</t>
  </si>
  <si>
    <t>JAMBU</t>
  </si>
  <si>
    <t>PUPUN03049230000012464</t>
  </si>
  <si>
    <t>Mr. UMESH SHESHRAO SONONE</t>
  </si>
  <si>
    <t>SHESHRAO</t>
  </si>
  <si>
    <t>PUPUN03049230000012459</t>
  </si>
  <si>
    <t>Mr. SUNILKUMAR SHIVVACHAN</t>
  </si>
  <si>
    <t>SHIVVACHAN</t>
  </si>
  <si>
    <t>PUPUN03049230000012461</t>
  </si>
  <si>
    <t>Mr. GHAMADI LALLU</t>
  </si>
  <si>
    <t>PUPUN03049230000012456</t>
  </si>
  <si>
    <t>Mr. PRADIP ASARAM BHIVSANE</t>
  </si>
  <si>
    <t>ASARAM BHIWSANE</t>
  </si>
  <si>
    <t>PUPUN03049230000012451</t>
  </si>
  <si>
    <t>Mr. CHANDRABHAN MADHAV YADAV</t>
  </si>
  <si>
    <t>MADHAV</t>
  </si>
  <si>
    <t>PUPUN03049230000012412</t>
  </si>
  <si>
    <t>Mr. AJAY GOKUL RATHOD</t>
  </si>
  <si>
    <t>PUPUN03049230000012457</t>
  </si>
  <si>
    <t>Mr. SANDIP SAKHARAM BHIVSANE</t>
  </si>
  <si>
    <t>SAKHARAM BHIVSANE</t>
  </si>
  <si>
    <t>PUPUN03049230000012467</t>
  </si>
  <si>
    <t>Mr. TIRUPATI VYANKATESH KUCHAN</t>
  </si>
  <si>
    <t>VYANKATESH</t>
  </si>
  <si>
    <t>PUPUN03049230000012468</t>
  </si>
  <si>
    <t>Mr. MUNJA SUBHASH BOBADE</t>
  </si>
  <si>
    <t>SUBHASH BOBADE</t>
  </si>
  <si>
    <t>PUPUN03049230000012469</t>
  </si>
  <si>
    <t>Mr. ATISH UTTAM RAO</t>
  </si>
  <si>
    <t>UTTAM RAO</t>
  </si>
  <si>
    <t>PUPUN03049230000012470</t>
  </si>
  <si>
    <t>Mr. ANIL NAGNATH RACHALWAR</t>
  </si>
  <si>
    <t>PUPUN03049230000012437</t>
  </si>
  <si>
    <t>Mr. SOURABH RAJU SOUR</t>
  </si>
  <si>
    <t>PUPUN03049230000012432</t>
  </si>
  <si>
    <t>Mr. PUSHPENDRA MOLAM SINGH</t>
  </si>
  <si>
    <t>MOLAM</t>
  </si>
  <si>
    <t>PUPUN03049230000012433</t>
  </si>
  <si>
    <t>Mr. AJAY JAGANNATH SAHU</t>
  </si>
  <si>
    <t>PUPUN03049230000012434</t>
  </si>
  <si>
    <t>Mr. ANIL KISHORILAL SAHU</t>
  </si>
  <si>
    <t>KISHORILAL</t>
  </si>
  <si>
    <t>PUPUN03049230000012435</t>
  </si>
  <si>
    <t>Mr. KIRAT SUDAMA PATEL</t>
  </si>
  <si>
    <t>PUPUN03049230000012436</t>
  </si>
  <si>
    <t>Mr. AKASH MURATSINGH THAKUR</t>
  </si>
  <si>
    <t>MURATSINGH</t>
  </si>
  <si>
    <t>PUPUN03049230000012427</t>
  </si>
  <si>
    <t>Mr. RAKESH RAJARAM RAJPOOT</t>
  </si>
  <si>
    <t>PUPUN03049230000012428</t>
  </si>
  <si>
    <t>Mr. MALKHAN BALKISHAN GOUD</t>
  </si>
  <si>
    <t>BALKISHAN</t>
  </si>
  <si>
    <t>PUPUN03049230000012430</t>
  </si>
  <si>
    <t>Mr. PRADEEP SURESH</t>
  </si>
  <si>
    <t>PUPUN03049230000012431</t>
  </si>
  <si>
    <t>Mr. ISRAIL PYARIMOHAMMAD</t>
  </si>
  <si>
    <t>PYARIMOHAMMAD</t>
  </si>
  <si>
    <t>PUPUN03049230000012409</t>
  </si>
  <si>
    <t>Mr. ANKUSH VINAYAK PAWAR</t>
  </si>
  <si>
    <t>PUPUN03049230000012439</t>
  </si>
  <si>
    <t>Mr. PRATAPKUMAR BUDHIRAM PANDA</t>
  </si>
  <si>
    <t>BUDHIRAM</t>
  </si>
  <si>
    <t>PUPUN03049230000012463</t>
  </si>
  <si>
    <t>Mr. VIJAYKUMAR BHUJANG NIKAM</t>
  </si>
  <si>
    <t>PUPUN03049230000012466</t>
  </si>
  <si>
    <t>Mr. NIHAR RANJAN BEHERA</t>
  </si>
  <si>
    <t>RANJAN</t>
  </si>
  <si>
    <t>PUPUN03049230000012438</t>
  </si>
  <si>
    <t>Mr. PRASENJIT SAWPAN MURMU</t>
  </si>
  <si>
    <t>SAWPAN</t>
  </si>
  <si>
    <t>PUPUN03049230000012447</t>
  </si>
  <si>
    <t>Mr. LAXMAN MANMATPPA BIDAVE</t>
  </si>
  <si>
    <t>MANMATPPA</t>
  </si>
  <si>
    <t>PUPUN03049230000012445</t>
  </si>
  <si>
    <t>Mr. BISWAJIT JAGADISH BAGCHI</t>
  </si>
  <si>
    <t>PUPUN03049230000012444</t>
  </si>
  <si>
    <t>Mr. RAMSAJEEVAN SHANTARAM PATEL</t>
  </si>
  <si>
    <t>PUPUN03049230000012443</t>
  </si>
  <si>
    <t>Mr. FULBAS BHADRAV ORAW</t>
  </si>
  <si>
    <t>BHADRAV</t>
  </si>
  <si>
    <t>PUPUN03049230000012441</t>
  </si>
  <si>
    <t>Mr. MAHESH BHARATLAL SORAJ</t>
  </si>
  <si>
    <t>BHARATLAL</t>
  </si>
  <si>
    <t>PUPUN03049230000012425</t>
  </si>
  <si>
    <t>Mr. VANAMALI CHUKHAR</t>
  </si>
  <si>
    <t>CHUKHAR</t>
  </si>
  <si>
    <t>PUPUN03049230000012440</t>
  </si>
  <si>
    <t>Mr. MUSATAFA SIKANDAR SALAMANI</t>
  </si>
  <si>
    <t>SIKANDAR</t>
  </si>
  <si>
    <t>PUPUN03049230000012426</t>
  </si>
  <si>
    <t>Mr. DEVENDRA BAHADUR</t>
  </si>
  <si>
    <t>PUPUN03049230000012442</t>
  </si>
  <si>
    <t>Mr. SACHIN NARAYAN JADHAV</t>
  </si>
  <si>
    <t>PUPUN03049230000012458</t>
  </si>
  <si>
    <t>Mr. VINOD SHARADA YADAV</t>
  </si>
  <si>
    <t>SHARADA YADAV</t>
  </si>
  <si>
    <t>PUPUN03049230000012402</t>
  </si>
  <si>
    <t>Mr. MOHAN BHAGWAN CHAVAN</t>
  </si>
  <si>
    <t>PUPUN03049230000012417</t>
  </si>
  <si>
    <t>Mr. HARISINGH RAMSAHAY CHOUDHARY</t>
  </si>
  <si>
    <t>RAMSAHAY</t>
  </si>
  <si>
    <t>PUPUN03049230000012418</t>
  </si>
  <si>
    <t>Mr. GOVIND BABUSINGH THAKUR</t>
  </si>
  <si>
    <t>BABUSINGH</t>
  </si>
  <si>
    <t>PUPUN03049230000012420</t>
  </si>
  <si>
    <t>Mr. DASHRATH KHARAGRAM PATEL</t>
  </si>
  <si>
    <t>PUPUN03049230000012421</t>
  </si>
  <si>
    <t>Mr. KALIM MOIN ANSARI</t>
  </si>
  <si>
    <t>MOIN</t>
  </si>
  <si>
    <t>PUPUN03049230000012422</t>
  </si>
  <si>
    <t>Mr. RAJU JHAURU BIND</t>
  </si>
  <si>
    <t>JHAURU</t>
  </si>
  <si>
    <t>PUPUN03049230000012424</t>
  </si>
  <si>
    <t>PUPUN03049230000012396</t>
  </si>
  <si>
    <t>Mr. BAJIRAO BABURAO GOBADE</t>
  </si>
  <si>
    <t>PUPUN03049230000012397</t>
  </si>
  <si>
    <t>Mr. SAMBHAJI PANDURANG SHIKHARE</t>
  </si>
  <si>
    <t>PUPUN03049230000012398</t>
  </si>
  <si>
    <t>Mr. ASHOK DHANSINGH RATHOD</t>
  </si>
  <si>
    <t>DHANSINGH</t>
  </si>
  <si>
    <t>PUPUN03049230000012400</t>
  </si>
  <si>
    <t>Mr. RAMBHAU SAKHARAM BHANDARE</t>
  </si>
  <si>
    <t>PUPUN03049230000012401</t>
  </si>
  <si>
    <t>Mr. ASHOKSINGH CHHUTANSINGH LODHI</t>
  </si>
  <si>
    <t>CHHUTANSINGH</t>
  </si>
  <si>
    <t>PUPUN03049230000012406</t>
  </si>
  <si>
    <t>Mr. DHANESH BHAGWAN GOWARDHAN</t>
  </si>
  <si>
    <t>PUPUN03049230000012407</t>
  </si>
  <si>
    <t>Mr. SATISH DATTARAM RATHOD</t>
  </si>
  <si>
    <t>PUPUN03049230000012408</t>
  </si>
  <si>
    <t>Mr. SANDIP RAMESH DODE</t>
  </si>
  <si>
    <t>PUPUN03049230000012326</t>
  </si>
  <si>
    <t>Mr. JITENDRA PRAMOD HATTEWAD</t>
  </si>
  <si>
    <t>PRAMOD HATTEWAD</t>
  </si>
  <si>
    <t>PUPUN03049230000012454</t>
  </si>
  <si>
    <t>Mr. CHOTU LAKKU RAIKWAR</t>
  </si>
  <si>
    <t>LAKKU RAIKWAR</t>
  </si>
  <si>
    <t>PUPUN03049230000012460</t>
  </si>
  <si>
    <t>NAGENDRA</t>
  </si>
  <si>
    <t>PUPUN03049230000012363</t>
  </si>
  <si>
    <t>Mr. LAXMAN LALTA BHARTI</t>
  </si>
  <si>
    <t>LALTA BHARTI</t>
  </si>
  <si>
    <t>PUPUN03049230000012413</t>
  </si>
  <si>
    <t>Mr. GOVINDRA DHANIRAM PATEL</t>
  </si>
  <si>
    <t>PUPUN03049230000012415</t>
  </si>
  <si>
    <t>Mr. RANDHIR BABULAL THAKUR</t>
  </si>
  <si>
    <t>PUPUN03049230000012390</t>
  </si>
  <si>
    <t>PUPUN03049230000012391</t>
  </si>
  <si>
    <t>KISHORILAL SAHU</t>
  </si>
  <si>
    <t>PUPUN03049230000012392</t>
  </si>
  <si>
    <t>Mr. SUDARSHAN BALISHTA BHOI</t>
  </si>
  <si>
    <t>BALISHTA BHOI</t>
  </si>
  <si>
    <t>PUPUN03049230000012393</t>
  </si>
  <si>
    <t>Mr. VINOD BABURAO PATIL</t>
  </si>
  <si>
    <t>PUPUN03049230000012394</t>
  </si>
  <si>
    <t>Mr. RANJAN SORJIT DEY</t>
  </si>
  <si>
    <t>SORJIT</t>
  </si>
  <si>
    <t>PUPUN03049230000012384</t>
  </si>
  <si>
    <t>Mr. UJYAR SINGH PRAN SINGH GOUND</t>
  </si>
  <si>
    <t>PRAN SINGH</t>
  </si>
  <si>
    <t>PUPUN03049230000012385</t>
  </si>
  <si>
    <t>Mr. YASHODA NANDAN BRAJLAL</t>
  </si>
  <si>
    <t>PUPUN03049230000012386</t>
  </si>
  <si>
    <t>Mr. SANDEEP RAM PRAVESH YADAV</t>
  </si>
  <si>
    <t>RAM PRAVESH</t>
  </si>
  <si>
    <t>PUPUN03049230000012387</t>
  </si>
  <si>
    <t>Mr. AMULYA BHIMSEN SAHU</t>
  </si>
  <si>
    <t>BHIMSEN SAHU</t>
  </si>
  <si>
    <t>PUPUN03049230000012388</t>
  </si>
  <si>
    <t>Mr. LALSINGH DHANIRAM</t>
  </si>
  <si>
    <t>PUPUN03049230000012389</t>
  </si>
  <si>
    <t>Mr. GAJANAN PANDURANG GARAD</t>
  </si>
  <si>
    <t>PANDURANG GARAD</t>
  </si>
  <si>
    <t>PUPUN03049230000012462</t>
  </si>
  <si>
    <t>Mr. VIRENDAR KUMAR RAM PRASAD</t>
  </si>
  <si>
    <t>PUPUN03049230000012448</t>
  </si>
  <si>
    <t>Mr. DHARMENRDA KUMAR NAGENDRA KUMAR BHARDWAJ</t>
  </si>
  <si>
    <t>PUPUN03049230000012423</t>
  </si>
  <si>
    <t>Mr. GOKULPRASAD SHIVCHARAN CHOUDHARY</t>
  </si>
  <si>
    <t>SHIVCHARAN</t>
  </si>
  <si>
    <t>2001759XXXX,IFSC:FINO0001001</t>
  </si>
  <si>
    <t>PUPUN03049230000012403</t>
  </si>
  <si>
    <t>Mr. ANGADSINGH ASHOKSINGH LODHI</t>
  </si>
  <si>
    <t>ASHOKSINGH</t>
  </si>
  <si>
    <t>PUPUN03049230000012336</t>
  </si>
  <si>
    <t>Mr. BHUPENDRA MOHAN SINGH</t>
  </si>
  <si>
    <t>MOHAN SINGH</t>
  </si>
  <si>
    <t>PUPUN03049230000012358</t>
  </si>
  <si>
    <t>Mr. RAMSURAT SITARAM PRAJAPATI</t>
  </si>
  <si>
    <t>SITARAM PRAJAPATI</t>
  </si>
  <si>
    <t>PUPUN03049230000002248</t>
  </si>
  <si>
    <t>Mr. PRAHLAD BIHARI VISHAKARMA</t>
  </si>
  <si>
    <t>PUPUN03049230000012374</t>
  </si>
  <si>
    <t>Mr. AJAY SHIVBACHAN MOURYA</t>
  </si>
  <si>
    <t>SHIVBACHAN MOURYA</t>
  </si>
  <si>
    <t>PUPUN03049230000002291</t>
  </si>
  <si>
    <t>Mr. AJAY SACHANU  BHARADWAJ</t>
  </si>
  <si>
    <t>SACHANU</t>
  </si>
  <si>
    <t>PUPUN03049230000002292</t>
  </si>
  <si>
    <t>SHIVBACHAN</t>
  </si>
  <si>
    <t>PUPUN03049230000002293</t>
  </si>
  <si>
    <t>Mr. RAKESH KUMAR RAMJEET HARIJAN</t>
  </si>
  <si>
    <t>RAMJEET</t>
  </si>
  <si>
    <t>PUPUN03049230000002294</t>
  </si>
  <si>
    <t>Mr. MANOJ RAMAUDHAR GUPTA</t>
  </si>
  <si>
    <t>RAMAUDHAR</t>
  </si>
  <si>
    <t>PUPUN03049230000002296</t>
  </si>
  <si>
    <t>Mr. SUBHASH CHANDRA MATRU YADAV</t>
  </si>
  <si>
    <t>CHANDRA MATRU</t>
  </si>
  <si>
    <t>PUPUN03049230000002298</t>
  </si>
  <si>
    <t>Mr. BILANDAR NAGINA YADAV</t>
  </si>
  <si>
    <t>NAGINA</t>
  </si>
  <si>
    <t>PUPUN03049230000002310</t>
  </si>
  <si>
    <t>Mr. MUKESH GAJARAJ PATEL</t>
  </si>
  <si>
    <t>GAJARAJ</t>
  </si>
  <si>
    <t>PUPUN03049230000002276</t>
  </si>
  <si>
    <t>PUPUN03049230000002244</t>
  </si>
  <si>
    <t>PUPUN03049230000002245</t>
  </si>
  <si>
    <t>Mr. SONU PREMLAL SEN</t>
  </si>
  <si>
    <t>PUPUN03049230000002246</t>
  </si>
  <si>
    <t>Mr. BHARAT RAGHUNATH WANKHEDE</t>
  </si>
  <si>
    <t>PUPUN03049230000002247</t>
  </si>
  <si>
    <t>Mr. KHANDU SURYABHAN GHADAGE</t>
  </si>
  <si>
    <t>SURYABHAN</t>
  </si>
  <si>
    <t>PUPUN03049230000002249</t>
  </si>
  <si>
    <t>Mr. PRAMOD RAMKUMAR KUSHWAHA</t>
  </si>
  <si>
    <t>PUPUN03049230000002250</t>
  </si>
  <si>
    <t>Mr. SUNIL RAGHUWANSH RAJBHAR</t>
  </si>
  <si>
    <t>RAGHUWANSH</t>
  </si>
  <si>
    <t>PUPUN03049230000002251</t>
  </si>
  <si>
    <t>Mr. ARVIND DELAN SINGH THAKUR</t>
  </si>
  <si>
    <t>PUPUN03049230000002252</t>
  </si>
  <si>
    <t>Mr. DEVIPRASAD BARELAL WARELAL</t>
  </si>
  <si>
    <t>PUPUN03049230000002253</t>
  </si>
  <si>
    <t>Mr. VINOD SEVAKRAM YADUVANSHI</t>
  </si>
  <si>
    <t>SEVAKRAM</t>
  </si>
  <si>
    <t>PUPUN03049230000002254</t>
  </si>
  <si>
    <t>Mr. SHANKAR MARUTI TUPE</t>
  </si>
  <si>
    <t>PUPUN03049230000002255</t>
  </si>
  <si>
    <t>Mr. ANAND NANDLAL PRAJAPATI</t>
  </si>
  <si>
    <t>PUPUN03049230000002256</t>
  </si>
  <si>
    <t>Mr. CHANDAN JHALLAR BHARTI</t>
  </si>
  <si>
    <t>JHALLAR</t>
  </si>
  <si>
    <t>PUPUN03049230000002257</t>
  </si>
  <si>
    <t>Mr. SAGAR YUVRAJ MALI</t>
  </si>
  <si>
    <t>PUPUN03049230000002258</t>
  </si>
  <si>
    <t>Mr. PRAMOD DINESH BHARTI</t>
  </si>
  <si>
    <t>PUPUN03049230000002259</t>
  </si>
  <si>
    <t>Mr. FIROJ FAIMID KHAN</t>
  </si>
  <si>
    <t>FAIMID</t>
  </si>
  <si>
    <t>PUPUN03049230000002260</t>
  </si>
  <si>
    <t>Mr. CHANDU SATTAN RAO</t>
  </si>
  <si>
    <t>SATTAN</t>
  </si>
  <si>
    <t>PUPUN03049230000002261</t>
  </si>
  <si>
    <t>Mr. RAVI JAY PRAKASH BHARTI</t>
  </si>
  <si>
    <t>PUPUN03049230000002263</t>
  </si>
  <si>
    <t>Mr. ANIL SHANKAR SHATKAR</t>
  </si>
  <si>
    <t>PUPUN03049230000002264</t>
  </si>
  <si>
    <t>Mr. RAMASARE SHANKAR BHARTI</t>
  </si>
  <si>
    <t>PUPUN03049230000002265</t>
  </si>
  <si>
    <t>Mr. ARVIND HANSARAJ PATEL</t>
  </si>
  <si>
    <t>HANSARAJ</t>
  </si>
  <si>
    <t>PUPUN03049230000002266</t>
  </si>
  <si>
    <t>Mr. SUBHASH GYANESHWAR WAGHMARE</t>
  </si>
  <si>
    <t>GYANESHWAR</t>
  </si>
  <si>
    <t>PUPUN03049230000002267</t>
  </si>
  <si>
    <t>Mr. SONU VISHVANATH SINGH</t>
  </si>
  <si>
    <t>PUPUN03049230000002269</t>
  </si>
  <si>
    <t>Mr. OMPRAKASH SHIVSHANKAR SINGH</t>
  </si>
  <si>
    <t>PUPUN03049230000002270</t>
  </si>
  <si>
    <t>PUPUN03049230000002271</t>
  </si>
  <si>
    <t>Mr. SATYAM RAMSURAT SINGH</t>
  </si>
  <si>
    <t>RAMSURAT</t>
  </si>
  <si>
    <t>PUPUN03049230000002272</t>
  </si>
  <si>
    <t>Mr. RAKESH DUKHIRAM PRAJAPATI</t>
  </si>
  <si>
    <t>DUKHIRAM</t>
  </si>
  <si>
    <t>PUPUN03049230000002273</t>
  </si>
  <si>
    <t>Mr. MANOJ MAKOI PRAJAPATI</t>
  </si>
  <si>
    <t>MAKOI</t>
  </si>
  <si>
    <t>PUPUN03049230000002274</t>
  </si>
  <si>
    <t>Mr. DHARMENDRA JAVAHIR BHARTI</t>
  </si>
  <si>
    <t>JAVAHIR</t>
  </si>
  <si>
    <t>PUPUN03049230000012373</t>
  </si>
  <si>
    <t>Mr. ABID MUNNA KHAN</t>
  </si>
  <si>
    <t>MUNNA KHAN</t>
  </si>
  <si>
    <t>PUPUN03049230000012329</t>
  </si>
  <si>
    <t>MARUTI TUPE</t>
  </si>
  <si>
    <t>PUPUN03049230000012345</t>
  </si>
  <si>
    <t>SEVAKRAM YADUVANSHI</t>
  </si>
  <si>
    <t>PUPUN03049230000012365</t>
  </si>
  <si>
    <t>Mr. MUSTAKIN MUNVAR ALI</t>
  </si>
  <si>
    <t>MUNVAR ALI</t>
  </si>
  <si>
    <t>PUPUN03049230000012369</t>
  </si>
  <si>
    <t>Mr. TAHIR MUNSAF ALI</t>
  </si>
  <si>
    <t>MUNSAF ALI</t>
  </si>
  <si>
    <t>PUPUN03049230000012370</t>
  </si>
  <si>
    <t>Mr. AJAY SACHANU BHARADWAJ</t>
  </si>
  <si>
    <t>SACHANU BHARADWAJ</t>
  </si>
  <si>
    <t>PUPUN03049230000012371</t>
  </si>
  <si>
    <t>Mr. AMARJIT LORIK RAM</t>
  </si>
  <si>
    <t>XXXX XXXX 4105</t>
  </si>
  <si>
    <t>PUPUN03049230000012372</t>
  </si>
  <si>
    <t>RAMAUDHAR GUPTA</t>
  </si>
  <si>
    <t>PUPUN03049230000012375</t>
  </si>
  <si>
    <t>Mr. NIRMAL JAYKUMAR SINGH</t>
  </si>
  <si>
    <t>JAYKUMAR SINGH</t>
  </si>
  <si>
    <t>PUPUN03049230000012376</t>
  </si>
  <si>
    <t>PUPUN03049230000012377</t>
  </si>
  <si>
    <t>Mr. AHAMAD KALLU ALI</t>
  </si>
  <si>
    <t>KALLU ALI</t>
  </si>
  <si>
    <t>PUPUN03049230000012378</t>
  </si>
  <si>
    <t>Mr. HARIPAD BALAI BANIK</t>
  </si>
  <si>
    <t>BALAI BANIK</t>
  </si>
  <si>
    <t>PUPUN03049230000012379</t>
  </si>
  <si>
    <t>Mr. AVINASH SATYAVAN PATIL</t>
  </si>
  <si>
    <t>SATYAVAN PATIL</t>
  </si>
  <si>
    <t>PUPUN03049230000012381</t>
  </si>
  <si>
    <t>RAMJEET HARIJAN</t>
  </si>
  <si>
    <t>PUPUN03049230000012382</t>
  </si>
  <si>
    <t>Mr. RAMMANOHAR MAHESH GHOSHI</t>
  </si>
  <si>
    <t>MAHESH GHOSHI</t>
  </si>
  <si>
    <t>PUPUN03049230000012323</t>
  </si>
  <si>
    <t>Mr. RUSHIKESH BHARAT MAHALE</t>
  </si>
  <si>
    <t>BHARAT MAHALE</t>
  </si>
  <si>
    <t>PUPUN03049230000012349</t>
  </si>
  <si>
    <t>Mr. PRADEEP KANCHEDI RAIKWAR</t>
  </si>
  <si>
    <t>KANCHEDI RAIKWAR</t>
  </si>
  <si>
    <t>PUPUN03049230000012350</t>
  </si>
  <si>
    <t>JAVAHIR BHARTI</t>
  </si>
  <si>
    <t>PUPUN03049230000012351</t>
  </si>
  <si>
    <t>PUPUN03049230000012353</t>
  </si>
  <si>
    <t>PUPUN03049230000012355</t>
  </si>
  <si>
    <t>PUPUN03049230000012356</t>
  </si>
  <si>
    <t>RAMSURAT SINGH</t>
  </si>
  <si>
    <t>PUPUN03049230000012360</t>
  </si>
  <si>
    <t>Mr. MAHENDRA SHRIPATI BHARTI</t>
  </si>
  <si>
    <t>SHRIPATI BHARTI</t>
  </si>
  <si>
    <t>PUPUN03049230000012361</t>
  </si>
  <si>
    <t>Mr. PRADEEP RAMNARAYAN SINGH</t>
  </si>
  <si>
    <t>PUPUN03049230000012453</t>
  </si>
  <si>
    <t>Mr. MANOJ JOGESHWAR SINGH</t>
  </si>
  <si>
    <t>JOGESHWAR SINGH</t>
  </si>
  <si>
    <t>PUPUN03049230000012357</t>
  </si>
  <si>
    <t>DUKHIRAM PRAJAPATI</t>
  </si>
  <si>
    <t>PUPUN03049230000002268</t>
  </si>
  <si>
    <t>PUPUN03049230000012338</t>
  </si>
  <si>
    <t>RAGHUWANSH RAJBHAR</t>
  </si>
  <si>
    <t>PUPUN03049230000012354</t>
  </si>
  <si>
    <t>UBALAL HARIJAN</t>
  </si>
  <si>
    <t>PUPUN03049230000002295</t>
  </si>
  <si>
    <t>Mr. AVINASH SATYWAN PATIL</t>
  </si>
  <si>
    <t>SATYWAN</t>
  </si>
  <si>
    <t>PUPUN03049230000012362</t>
  </si>
  <si>
    <t>PUPUN03049230000012364</t>
  </si>
  <si>
    <t>Mr. SHANU ASRAF KHAN</t>
  </si>
  <si>
    <t>ASRAF KHAN</t>
  </si>
  <si>
    <t>PUPUN03049230000012328</t>
  </si>
  <si>
    <t>BIHARI VISHAKARMA</t>
  </si>
  <si>
    <t>PUPUN03049230000012330</t>
  </si>
  <si>
    <t>BARELAL WARELAL</t>
  </si>
  <si>
    <t>PUPUN03049230000012331</t>
  </si>
  <si>
    <t>JHALLAR BHARTI</t>
  </si>
  <si>
    <t>PUPUN03049230000012332</t>
  </si>
  <si>
    <t>PUPUN03049230000012333</t>
  </si>
  <si>
    <t>DELAN SINGH THAKUR</t>
  </si>
  <si>
    <t>PUPUN03049230000012334</t>
  </si>
  <si>
    <t>PREMLAL SEN</t>
  </si>
  <si>
    <t>PUPUN03049230000012335</t>
  </si>
  <si>
    <t>NANDLAL PRAJAPATI</t>
  </si>
  <si>
    <t>PUPUN03049230000012337</t>
  </si>
  <si>
    <t>PUPUN03049230000012340</t>
  </si>
  <si>
    <t>PUPUN03049230000012342</t>
  </si>
  <si>
    <t>RAMKUMAR KUSHWAHA</t>
  </si>
  <si>
    <t>PUPUN03049230000012343</t>
  </si>
  <si>
    <t>YUVRAJ MALI</t>
  </si>
  <si>
    <t>PUPUN03049230000012344</t>
  </si>
  <si>
    <t>SURYABHAN GHADAGE</t>
  </si>
  <si>
    <t>PUPUN03049230000012346</t>
  </si>
  <si>
    <t>RAGHUNATH WANKHEDE</t>
  </si>
  <si>
    <t>PUPUN03049230000012347</t>
  </si>
  <si>
    <t>DINESH BHARTI</t>
  </si>
  <si>
    <t>PUPUN03049230000002285</t>
  </si>
  <si>
    <t>PUPUN03049230000002286</t>
  </si>
  <si>
    <t>Mr. RINKU KUMAR BACHAU PRASAD TYAGI</t>
  </si>
  <si>
    <t>BACHAU PRASAD</t>
  </si>
  <si>
    <t>PUPUN03049230000002287</t>
  </si>
  <si>
    <t>Mr. PINKU KUMA BACHAU PRSAD TYAGI</t>
  </si>
  <si>
    <t>PUPUN03049230000002288</t>
  </si>
  <si>
    <t>MUNVAR</t>
  </si>
  <si>
    <t>PUPUN03049230000002289</t>
  </si>
  <si>
    <t>PUPUN03049230000002290</t>
  </si>
  <si>
    <t>PUPUN03049230000002275</t>
  </si>
  <si>
    <t>Mr. SANDEEP NANDLAL YADAV</t>
  </si>
  <si>
    <t>PUPUN03049230000002277</t>
  </si>
  <si>
    <t>PUPUN03049230000002278</t>
  </si>
  <si>
    <t>ASRAF</t>
  </si>
  <si>
    <t>PUPUN03049230000002279</t>
  </si>
  <si>
    <t>PUPUN03049230000002280</t>
  </si>
  <si>
    <t>LALTA</t>
  </si>
  <si>
    <t>PUPUN03049230000002281</t>
  </si>
  <si>
    <t>Mr. SARAFAT NAJIR ALI</t>
  </si>
  <si>
    <t>NAJIR</t>
  </si>
  <si>
    <t>PUPUN03049230000002282</t>
  </si>
  <si>
    <t>MUNSAF</t>
  </si>
  <si>
    <t>PUPUN03049230000002283</t>
  </si>
  <si>
    <t>Mr. GULAM MUSTAFA ALI</t>
  </si>
  <si>
    <t>PUPUN03049230000002284</t>
  </si>
  <si>
    <t>Mr. CHOTU HARI SHANKAR RAIKWAR</t>
  </si>
  <si>
    <t>PUPUN03049230000012366</t>
  </si>
  <si>
    <t>MUSTAFA ALI</t>
  </si>
  <si>
    <t>PUPUN03049230000012341</t>
  </si>
  <si>
    <t>PUPUN03049230000002191</t>
  </si>
  <si>
    <t xml:space="preserve"> YOGESH SHALOK VAGHAVE</t>
  </si>
  <si>
    <t>SHALOK</t>
  </si>
  <si>
    <t>PUPUN03049230000002201</t>
  </si>
  <si>
    <t xml:space="preserve"> RAM RAJKUMAR CHADAR</t>
  </si>
  <si>
    <t>PUPUN03049230000002203</t>
  </si>
  <si>
    <t xml:space="preserve"> ASHWINI KUMAR SHAHADEO PRASAD CHOUDHARY</t>
  </si>
  <si>
    <t>SHAHADEO</t>
  </si>
  <si>
    <t>PUPUN03049230000002204</t>
  </si>
  <si>
    <t xml:space="preserve"> RAMPAL KALLURAM CHOUDHARI</t>
  </si>
  <si>
    <t>KALLURAM</t>
  </si>
  <si>
    <t>PUPUN03049230000002206</t>
  </si>
  <si>
    <t xml:space="preserve"> RAVISHANKER SURESH TRIDEV CHOUDHARI</t>
  </si>
  <si>
    <t>SURESH TRIDEV</t>
  </si>
  <si>
    <t>PUPUN03049230000002207</t>
  </si>
  <si>
    <t xml:space="preserve"> NAVALKUMAR MUNNA CHOUDHARY</t>
  </si>
  <si>
    <t>PUPUN03049230000002208</t>
  </si>
  <si>
    <t xml:space="preserve"> LAXMAN SAMARTH UK</t>
  </si>
  <si>
    <t>SAMARTH</t>
  </si>
  <si>
    <t>PUPUN03049230000002209</t>
  </si>
  <si>
    <t xml:space="preserve"> SANDEEP RAMESH DHODE</t>
  </si>
  <si>
    <t>PUPUN03049230000002210</t>
  </si>
  <si>
    <t>Mr. SAURABH BABULAL SHAHU</t>
  </si>
  <si>
    <t>PUPUN03049230000002211</t>
  </si>
  <si>
    <t>Mr. GIRDHARI BALRAM PATEL</t>
  </si>
  <si>
    <t>PUPUN03049230000002213</t>
  </si>
  <si>
    <t>Mr. SHAMA PUNDLIK SURYAWANSHI</t>
  </si>
  <si>
    <t>PUPUN03049230000002215</t>
  </si>
  <si>
    <t>Mr. SURAJ SINGH MALASINGH PAWARA</t>
  </si>
  <si>
    <t>MALASINGH</t>
  </si>
  <si>
    <t>PUPUN03049230000002216</t>
  </si>
  <si>
    <t>Mr. RAJKUMAR SHREERAM DWIVEDI</t>
  </si>
  <si>
    <t>SHREERAM</t>
  </si>
  <si>
    <t>PUPUN03049230000002217</t>
  </si>
  <si>
    <t>Mr. BASAWRAJ SHIVSHANKAR BHURE</t>
  </si>
  <si>
    <t>SHIVSHANAKR</t>
  </si>
  <si>
    <t>PUPUN03049230000002218</t>
  </si>
  <si>
    <t>PUPUN03049230000002219</t>
  </si>
  <si>
    <t>Mr. BHIVSARE RAJU ASARAM</t>
  </si>
  <si>
    <t>PUPUN03049230000002228</t>
  </si>
  <si>
    <t>Mr. RAMU VIJAY PRATAP</t>
  </si>
  <si>
    <t>PUPUN03049230000002229</t>
  </si>
  <si>
    <t>Mr. JITENDRA OMPRAKASH KUSHWAH</t>
  </si>
  <si>
    <t>PUPUN03049230000002231</t>
  </si>
  <si>
    <t>Mr. RAJKUMAR MACHNDRNATH NANJIRE</t>
  </si>
  <si>
    <t>MACHNDRNATH</t>
  </si>
  <si>
    <t>PUPUN03049230000002232</t>
  </si>
  <si>
    <t>Mr. VIKASHKUMAR AMRUTLAL YADAV</t>
  </si>
  <si>
    <t>PUPUN03049230000002233</t>
  </si>
  <si>
    <t>Mr. VINODKUMAR NABBULAL YADAV</t>
  </si>
  <si>
    <t>NABBULAL</t>
  </si>
  <si>
    <t>PUPUN03049230000002234</t>
  </si>
  <si>
    <t>Mr. RAJKUMAR BHUJVAL PATEL</t>
  </si>
  <si>
    <t>BHUJVAL</t>
  </si>
  <si>
    <t>PUPUN03049230000002235</t>
  </si>
  <si>
    <t>Mr. MAHESH BHAJJU YADAV</t>
  </si>
  <si>
    <t>PUPUN03049230000002236</t>
  </si>
  <si>
    <t>Mr. GHANSHYAM HALKAI THAKUR</t>
  </si>
  <si>
    <t>PUPUN03049230000002237</t>
  </si>
  <si>
    <t>Mr. BABLU KANHEYA ATHIYA</t>
  </si>
  <si>
    <t>KANHEYA</t>
  </si>
  <si>
    <t>PUPUN03049230000002238</t>
  </si>
  <si>
    <t>Mr. SURAJ LALLU YADAV</t>
  </si>
  <si>
    <t>PUPUN03049230000002240</t>
  </si>
  <si>
    <t>PUPUN03049230000002241</t>
  </si>
  <si>
    <t>Mr. TULSHIRAM DAMODAR SOUR</t>
  </si>
  <si>
    <t>PUPUN03049230000002242</t>
  </si>
  <si>
    <t>Mr. RAMKUMAR BHAGWANDAS PATEL</t>
  </si>
  <si>
    <t>BHAGWANDAS</t>
  </si>
  <si>
    <t>PUPUN03049230000002214</t>
  </si>
  <si>
    <t>Mr. SANDIP RAMESH SEGAR</t>
  </si>
  <si>
    <t>PUPUN03049230000002220</t>
  </si>
  <si>
    <t>Mr. ANIL SHALIKRAM PATEL</t>
  </si>
  <si>
    <t>SHALIKRAM</t>
  </si>
  <si>
    <t>PUPUN03049230000002221</t>
  </si>
  <si>
    <t>Mr. SANJAY PANCHAM SINGH</t>
  </si>
  <si>
    <t>PUPUN03049230000002222</t>
  </si>
  <si>
    <t>Mr. GANESH DHIRAJ THAKUR</t>
  </si>
  <si>
    <t>DHIRAJ</t>
  </si>
  <si>
    <t>PUPUN03049230000002223</t>
  </si>
  <si>
    <t>Mr. SADDAM MUSTAKIN ALI</t>
  </si>
  <si>
    <t>MUSTAKIN</t>
  </si>
  <si>
    <t>PUPUN03049230000002224</t>
  </si>
  <si>
    <t>Mr. LAXMAN LALTA KACHI</t>
  </si>
  <si>
    <t>PUPUN03049230000002239</t>
  </si>
  <si>
    <t>Mr. SITARAM SUNDAR PAL</t>
  </si>
  <si>
    <t>SUNDAR</t>
  </si>
  <si>
    <t>PUPUN03049230000002212</t>
  </si>
  <si>
    <t>Mr. DHARMEDRA NANNU SINGH</t>
  </si>
  <si>
    <t>PUPUN03049230000002225</t>
  </si>
  <si>
    <t>Mr. CHANDAN LAXMAN HARIJAN</t>
  </si>
  <si>
    <t>PUPUN03049230000002189</t>
  </si>
  <si>
    <t xml:space="preserve"> ANGADSING ASHOK SINGH LODHI</t>
  </si>
  <si>
    <t>PUPUN03049230000002198</t>
  </si>
  <si>
    <t xml:space="preserve"> VAIBHAV ASHOK KAMBLE</t>
  </si>
  <si>
    <t>PUPUN03049230000002205</t>
  </si>
  <si>
    <t xml:space="preserve"> RAMCHARAN BALELAL CHOUDHARI</t>
  </si>
  <si>
    <t>BALELAL</t>
  </si>
  <si>
    <t>PUPUN03049230000002190</t>
  </si>
  <si>
    <t xml:space="preserve"> AMOL KAILAS SONONE</t>
  </si>
  <si>
    <t>PUPUN03049230000002192</t>
  </si>
  <si>
    <t xml:space="preserve"> IRFAN USMAN SHAIKH</t>
  </si>
  <si>
    <t>USMAN</t>
  </si>
  <si>
    <t>PUPUN03049230000002193</t>
  </si>
  <si>
    <t xml:space="preserve"> TANAJI KASHINATH CHITARE</t>
  </si>
  <si>
    <t>KASHINATH</t>
  </si>
  <si>
    <t>PUPUN03049230000002195</t>
  </si>
  <si>
    <t xml:space="preserve"> ASHIB ISAK INAMDAR</t>
  </si>
  <si>
    <t>ISAK</t>
  </si>
  <si>
    <t>PUPUN03049230000002196</t>
  </si>
  <si>
    <t xml:space="preserve"> MAHESH SHAM DONI</t>
  </si>
  <si>
    <t>PUPUN03049230000002197</t>
  </si>
  <si>
    <t xml:space="preserve"> SUNIL SUKALAL RAUT</t>
  </si>
  <si>
    <t>SUKALAL</t>
  </si>
  <si>
    <t>PUPUN03049230000002199</t>
  </si>
  <si>
    <t xml:space="preserve"> MAHESH BHIMRAO KAMBLE</t>
  </si>
  <si>
    <t>PUPUN03049230000002200</t>
  </si>
  <si>
    <t xml:space="preserve"> RAVI MAKHANLAL CHADAR</t>
  </si>
  <si>
    <t>MAKHANLAL</t>
  </si>
  <si>
    <t>PUPUN03049230000002202</t>
  </si>
  <si>
    <t xml:space="preserve"> UTTAM BALIRAM ADE</t>
  </si>
  <si>
    <t>PUPUN03049230000002188</t>
  </si>
  <si>
    <t>PUPUN03049230000002162</t>
  </si>
  <si>
    <t>Mr. SHIVPRASAD  YADAV</t>
  </si>
  <si>
    <t>PUPUN03049230000002163</t>
  </si>
  <si>
    <t>Mr. MAHESH BELVANSHI</t>
  </si>
  <si>
    <t>RAMRATAN</t>
  </si>
  <si>
    <t>PUPUN03049230000002164</t>
  </si>
  <si>
    <t>PUPUN03049230000002165</t>
  </si>
  <si>
    <t>Mr. GOPAL RATIWAR</t>
  </si>
  <si>
    <t>PURSOTAM</t>
  </si>
  <si>
    <t>PUPUN03049230000002166</t>
  </si>
  <si>
    <t>Mr. DEVENDRA KALLU PATEL</t>
  </si>
  <si>
    <t>PUPUN03049230000002167</t>
  </si>
  <si>
    <t>Mr. BABULAL MALADU PATEL</t>
  </si>
  <si>
    <t>MALADU</t>
  </si>
  <si>
    <t>PUPUN03049230000002168</t>
  </si>
  <si>
    <t>Mr. SAHEB SHIVCHARAN ATHIYA</t>
  </si>
  <si>
    <t>PUPUN03049230000002169</t>
  </si>
  <si>
    <t>Mr. SHIVAM BHAGATSINGH LODHI</t>
  </si>
  <si>
    <t>BHAGATSINGH</t>
  </si>
  <si>
    <t>PUPUN03049230000002170</t>
  </si>
  <si>
    <t>Mr. BHAGATSINGH  BALLUSINGH THAKUR</t>
  </si>
  <si>
    <t>BALLUSINGH</t>
  </si>
  <si>
    <t>PUPUN03049230000002171</t>
  </si>
  <si>
    <t>Mr. PURAN KADORI RATHOD</t>
  </si>
  <si>
    <t>KADORI</t>
  </si>
  <si>
    <t>PUPUN03049230000002172</t>
  </si>
  <si>
    <t>Mr. RAMESH BUDHDAN YADAV</t>
  </si>
  <si>
    <t>BUDHADAN</t>
  </si>
  <si>
    <t>PUPUN03049230000002173</t>
  </si>
  <si>
    <t>Mr. PURUSHOTTAM KALLU PATEL</t>
  </si>
  <si>
    <t>PUPUN03049230000002174</t>
  </si>
  <si>
    <t>Mr. ANIL DEVISINGH THAKUR</t>
  </si>
  <si>
    <t>DEVISINGH</t>
  </si>
  <si>
    <t>PUPUN03049230000002175</t>
  </si>
  <si>
    <t>Mr. RAMPAL RAMSWARUP RATHOD</t>
  </si>
  <si>
    <t>PUPUN03049230000002176</t>
  </si>
  <si>
    <t>Mr. VIJAYKUMAR SITARAM THAKUR</t>
  </si>
  <si>
    <t>PUPUN03049230000002177</t>
  </si>
  <si>
    <t>Mr. MAHARAJSINGH THAKUR</t>
  </si>
  <si>
    <t>BHADRIPRASAD</t>
  </si>
  <si>
    <t>PUPUN03049230000012419</t>
  </si>
  <si>
    <t>Mr. RAMESH BUDHAN YADAV</t>
  </si>
  <si>
    <t>BUDHAN</t>
  </si>
  <si>
    <t>PUPUN03049230000012325</t>
  </si>
  <si>
    <t>Mr. GANPAT BABURAO WADHAVE</t>
  </si>
  <si>
    <t>PUPUN03049230000012348</t>
  </si>
  <si>
    <t>Mr. ARVIND HANSRAJ PATEL</t>
  </si>
  <si>
    <t>PUPUN03049230000012359</t>
  </si>
  <si>
    <t>Mr. SANDEEP NANDALAL YADAV</t>
  </si>
  <si>
    <t>NANDALAL YADAV</t>
  </si>
  <si>
    <t>PUPUN03049230000002109</t>
  </si>
  <si>
    <t>Mr. CHETAN SAMADHAN PACHPOR</t>
  </si>
  <si>
    <t>SAMADHAN</t>
  </si>
  <si>
    <t>PUPUN03049230000002110</t>
  </si>
  <si>
    <t>Mr. SANDIP NANASAHEB DOLE</t>
  </si>
  <si>
    <t>NANASAHEB</t>
  </si>
  <si>
    <t>PUPUN03049230000002111</t>
  </si>
  <si>
    <t>Mr. BHARTRINATH SUBHASH SONNER</t>
  </si>
  <si>
    <t>PUPUN03049230000002112</t>
  </si>
  <si>
    <t>Mr. SHIVALING NARAYAN MAHAJAN</t>
  </si>
  <si>
    <t>PUPUN03049230000002113</t>
  </si>
  <si>
    <t>Mr. RAHUL NAMDEV NARAWADE</t>
  </si>
  <si>
    <t>PUPUN03049230000002114</t>
  </si>
  <si>
    <t>Mr. BALASAHEB DADASAHEB PADOLE</t>
  </si>
  <si>
    <t>PUPUN03049230000002115</t>
  </si>
  <si>
    <t>Mr. SHRAVANKUMAR MALLAPA HALLI</t>
  </si>
  <si>
    <t>MALLAPA</t>
  </si>
  <si>
    <t>PUPUN03049230000002116</t>
  </si>
  <si>
    <t>Mr. MADHUSUDAN RAJARAM GHATE</t>
  </si>
  <si>
    <t>PUPUN03049230000002117</t>
  </si>
  <si>
    <t>Mr. PRAVIN TULSHIDAS RANE</t>
  </si>
  <si>
    <t>PUPUN03049230000002118</t>
  </si>
  <si>
    <t>Mr. ANIKET DINKAR KUMBHAR</t>
  </si>
  <si>
    <t>PUPUN03049230000002120</t>
  </si>
  <si>
    <t>Mr. NIKET DILIP WASNIK</t>
  </si>
  <si>
    <t>PUPUN03049230000002121</t>
  </si>
  <si>
    <t>Mr. SANTOSH RAMDAS PARIHAR</t>
  </si>
  <si>
    <t>PUPUN03049230000002123</t>
  </si>
  <si>
    <t>Mr. BALAJI SHIVAJI PETHKAR</t>
  </si>
  <si>
    <t>PUPUN03049230000002124</t>
  </si>
  <si>
    <t>Mr. BALAJI YADAVRAO POUL</t>
  </si>
  <si>
    <t>YADAVRAO</t>
  </si>
  <si>
    <t>PUPUN03049230000002125</t>
  </si>
  <si>
    <t>Mr. VARUN ASHISH DRUBEDHI</t>
  </si>
  <si>
    <t>ASHISH</t>
  </si>
  <si>
    <t>PUPUN03049230000002126</t>
  </si>
  <si>
    <t>Mr. GAVRAV MAHADEV TIWARI</t>
  </si>
  <si>
    <t>PUPUN03049230000002127</t>
  </si>
  <si>
    <t>Mr. DINESH RAMDAS DHONE</t>
  </si>
  <si>
    <t>PUPUN03049230000002128</t>
  </si>
  <si>
    <t>Mr. BABLU JUGGE RAJAK</t>
  </si>
  <si>
    <t>PUPUN03049230000002129</t>
  </si>
  <si>
    <t>Mr. HALLE RAMDAYAL ADHIWASHI</t>
  </si>
  <si>
    <t>RAMDAYAL</t>
  </si>
  <si>
    <t>PUPUN03049230000002130</t>
  </si>
  <si>
    <t>Mr. MUKESH GANESH RAJAK</t>
  </si>
  <si>
    <t>PUPUN03049230000002131</t>
  </si>
  <si>
    <t>Mr. DHAMMADIP RAMESH SHINDE</t>
  </si>
  <si>
    <t>PUPUN03049230000002132</t>
  </si>
  <si>
    <t>Mr. KUNDIALIK DEVRAO KARDELE</t>
  </si>
  <si>
    <t>PUPUN03049230000002133</t>
  </si>
  <si>
    <t>Mr. SAMBHAJI NAGORAO PAIKRAO</t>
  </si>
  <si>
    <t>PUPUN03049230000002134</t>
  </si>
  <si>
    <t>Mr. PAWAN TRYABAK JADHAV</t>
  </si>
  <si>
    <t>TRYABAK</t>
  </si>
  <si>
    <t>PUPUN03049230000002135</t>
  </si>
  <si>
    <t>Mr. RADHE LOKNATH PAL</t>
  </si>
  <si>
    <t>LOKNATH</t>
  </si>
  <si>
    <t>PUPUN03049230000002136</t>
  </si>
  <si>
    <t>Mr. RAMESH PRASAD BARELA PAL</t>
  </si>
  <si>
    <t>BARELA</t>
  </si>
  <si>
    <t>PUPUN03049230000002137</t>
  </si>
  <si>
    <t>Mr. SHARAD BHIMARAO SURADKAR</t>
  </si>
  <si>
    <t>BHIMARAO</t>
  </si>
  <si>
    <t>PUPUN03049230000002138</t>
  </si>
  <si>
    <t>Mr. RAMESH PRASAD SHIVKARAN SHAHU</t>
  </si>
  <si>
    <t>SHIVKARAN</t>
  </si>
  <si>
    <t>PUPUN03049230000002096</t>
  </si>
  <si>
    <t>Mr. PANDURANG NARAYAN MAGAR</t>
  </si>
  <si>
    <t>PUPUN03049230000002098</t>
  </si>
  <si>
    <t>Mr. SALIM NANU SHAIKH</t>
  </si>
  <si>
    <t>NANU</t>
  </si>
  <si>
    <t>PUPUN03049230000002099</t>
  </si>
  <si>
    <t>Mr. AJAY RAM DAS</t>
  </si>
  <si>
    <t>PUPUN03049230000002100</t>
  </si>
  <si>
    <t>Mr. RAMPRATAP RAJARAM RAJAK</t>
  </si>
  <si>
    <t>PUPUN03049230000002101</t>
  </si>
  <si>
    <t>Mr. SIDDIK RASHID SHAIKH</t>
  </si>
  <si>
    <t>PUPUN03049230000002102</t>
  </si>
  <si>
    <t>Mr. BHAGAVAN SATISH MALI</t>
  </si>
  <si>
    <t>PUPUN03049230000002103</t>
  </si>
  <si>
    <t>Mr. VYANKAT ASHOK KAMBLE</t>
  </si>
  <si>
    <t>PUPUN03049230000002104</t>
  </si>
  <si>
    <t>Mr. VISHAL SHRIDHAR GAIKWAD</t>
  </si>
  <si>
    <t>XXVPG208XX</t>
  </si>
  <si>
    <t>3152579XXXX,IFSC:SBIN0002423</t>
  </si>
  <si>
    <t>PUPUN03049230000002105</t>
  </si>
  <si>
    <t>Mr. MANOJ SHIVAJI DESHMUKH</t>
  </si>
  <si>
    <t>PUPUN03049230000002106</t>
  </si>
  <si>
    <t>Mr. SAGAR DATTATRAY GANDEKAR</t>
  </si>
  <si>
    <t>PUPUN03049230000002107</t>
  </si>
  <si>
    <t>Mr. SHARAD SURESH MUNGASE</t>
  </si>
  <si>
    <t>PUPUN03049230000002108</t>
  </si>
  <si>
    <t>Mr. SHARAD TANAJI PAWAR</t>
  </si>
  <si>
    <t>PUPUN03049230000002178</t>
  </si>
  <si>
    <t>Mr. HARISHANKAR GULAB PATEL</t>
  </si>
  <si>
    <t>PUPUN03049230000002179</t>
  </si>
  <si>
    <t>Mr. DEVISINGH AMBIKA THAKUR</t>
  </si>
  <si>
    <t>PUPUN03049230000002180</t>
  </si>
  <si>
    <t>Mr. PRABHAT RAMJU THAKUR</t>
  </si>
  <si>
    <t>RAMJU</t>
  </si>
  <si>
    <t>PUPUN03049230000002181</t>
  </si>
  <si>
    <t>Mr. BHANUSINGH BHAGAWANSINGH THAKUR</t>
  </si>
  <si>
    <t>BHAGAWANSINGH</t>
  </si>
  <si>
    <t>PUPUN03049230000002182</t>
  </si>
  <si>
    <t>Mr. KANHAIYALAL LAXMAN THAKUR</t>
  </si>
  <si>
    <t>PUPUN03049230000002183</t>
  </si>
  <si>
    <t>PUPUN03049230000002184</t>
  </si>
  <si>
    <t>Mr. BALWANT BABURAO HOJURAGE</t>
  </si>
  <si>
    <t>PUPUN03049230000002185</t>
  </si>
  <si>
    <t>Mr. RAJKUMAR GANGARAM PATEL</t>
  </si>
  <si>
    <t>GANGARAM</t>
  </si>
  <si>
    <t>PUPUN03049230000002186</t>
  </si>
  <si>
    <t>Mr. ANIL MANIKPPA HUNAJE</t>
  </si>
  <si>
    <t>MANIKPPA</t>
  </si>
  <si>
    <t>PUPUN03049230000002187</t>
  </si>
  <si>
    <t>Mr. SANGMESH RAJKUMAR DHANURE</t>
  </si>
  <si>
    <t>PUPUN03049230000002140</t>
  </si>
  <si>
    <t>Mr. RAMSINGH RAMPRASAD YADAV</t>
  </si>
  <si>
    <t>PUPUN03049230000002141</t>
  </si>
  <si>
    <t>Mr. ISMAIL MEHEBUB SHAIKH</t>
  </si>
  <si>
    <t>MEHEBUB</t>
  </si>
  <si>
    <t>PUPUN03049230000002147</t>
  </si>
  <si>
    <t>Mr. ROBIN DEVENDRA KUMAR</t>
  </si>
  <si>
    <t>PUPUN03049230000002148</t>
  </si>
  <si>
    <t>Mr. SACHIN BANWARI KUMAR</t>
  </si>
  <si>
    <t>BANWARI</t>
  </si>
  <si>
    <t>PUPUN03049230000002149</t>
  </si>
  <si>
    <t>Mr. VIVEK RESWAL KUMAR</t>
  </si>
  <si>
    <t>REWAL</t>
  </si>
  <si>
    <t>PUPUN03049230000002150</t>
  </si>
  <si>
    <t>Mr. RAM MOHAN KUSHWAHA</t>
  </si>
  <si>
    <t>PUPUN03049230000002152</t>
  </si>
  <si>
    <t>Mr. ARUN BALMUKUND TIWARI</t>
  </si>
  <si>
    <t>BALMUKUND</t>
  </si>
  <si>
    <t>PUPUN03049230000002153</t>
  </si>
  <si>
    <t>Mr. AMBARISH TALAWAR</t>
  </si>
  <si>
    <t>GUTTAPPA</t>
  </si>
  <si>
    <t>XXXX XXXX 3729</t>
  </si>
  <si>
    <t>XXCPT082XX</t>
  </si>
  <si>
    <t>PUPUN03049230000002142</t>
  </si>
  <si>
    <t>Mr. DAYARAM DEVISINGH THAKUR</t>
  </si>
  <si>
    <t>PUPUN03049230000002143</t>
  </si>
  <si>
    <t>Mr. DINESH MUNNABHAI PATEL</t>
  </si>
  <si>
    <t>MUNNABHAI</t>
  </si>
  <si>
    <t>PUPUN03049230000002144</t>
  </si>
  <si>
    <t>Mr. SURSINGH MALSINGH PAVRA</t>
  </si>
  <si>
    <t>MALSINGH</t>
  </si>
  <si>
    <t>PUPUN03049230000002146</t>
  </si>
  <si>
    <t>Mr. MITTHU SINGH</t>
  </si>
  <si>
    <t>SARAV SINGH</t>
  </si>
  <si>
    <t>PUPUN03049230000002154</t>
  </si>
  <si>
    <t>Mr. VINOD SHIVNARAYAN YADAV</t>
  </si>
  <si>
    <t>SHIVNARAYAN</t>
  </si>
  <si>
    <t>PUPUN03049230000002155</t>
  </si>
  <si>
    <t>Mr. SANTOSH SHIVMANOHAR PATEL</t>
  </si>
  <si>
    <t>SHIVMANOHAR</t>
  </si>
  <si>
    <t>PUPUN03049230000002156</t>
  </si>
  <si>
    <t>Mr. ARUN SAVANT</t>
  </si>
  <si>
    <t>PUPUN03049230000002157</t>
  </si>
  <si>
    <t>Mr. KAMALESH SHALIKRAM PATEL</t>
  </si>
  <si>
    <t>PUPUN03049230000002158</t>
  </si>
  <si>
    <t>Mr. DINESH SHALIKRAM PATEL</t>
  </si>
  <si>
    <t>PUPUN03049230000002159</t>
  </si>
  <si>
    <t>Mr. MUMTAJ</t>
  </si>
  <si>
    <t>AABHID</t>
  </si>
  <si>
    <t>30340212001XXXX,IFSC:UBIN0530344</t>
  </si>
  <si>
    <t>PUPUN03049230000002160</t>
  </si>
  <si>
    <t>JOGESHWAR</t>
  </si>
  <si>
    <t>PUPUN03049230000002161</t>
  </si>
  <si>
    <t>PUPUN03049230000002095</t>
  </si>
  <si>
    <t xml:space="preserve"> ASHMAN ALI</t>
  </si>
  <si>
    <t>PUPUN03049230000002094</t>
  </si>
  <si>
    <t xml:space="preserve"> NAGESH NARSINGH SABNE</t>
  </si>
  <si>
    <t>PUPUN03049230000002074</t>
  </si>
  <si>
    <t xml:space="preserve"> BELI BHAGWAN SINGH</t>
  </si>
  <si>
    <t>PUPUN03049230000002075</t>
  </si>
  <si>
    <t xml:space="preserve"> SUBHAS SIDDHRAM DHAMSHALE</t>
  </si>
  <si>
    <t>PUPUN03049230000002076</t>
  </si>
  <si>
    <t xml:space="preserve"> AMANULLHA</t>
  </si>
  <si>
    <t>PUPUN03049230000002077</t>
  </si>
  <si>
    <t xml:space="preserve"> LATIF MANSURI  ALI</t>
  </si>
  <si>
    <t>PUPUN03049230000002078</t>
  </si>
  <si>
    <t xml:space="preserve"> SUNIL RAJU PATEL</t>
  </si>
  <si>
    <t>PUPUN03049230000002079</t>
  </si>
  <si>
    <t xml:space="preserve"> KALLU CHIMADHAR PATEL</t>
  </si>
  <si>
    <t>PUPUN03049230000002081</t>
  </si>
  <si>
    <t xml:space="preserve"> HALLEBHAI LAXMAN THAKUR</t>
  </si>
  <si>
    <t>PUPUN03049230000002082</t>
  </si>
  <si>
    <t xml:space="preserve"> DAMODAR SITARAM PATEL</t>
  </si>
  <si>
    <t>PUPUN03049230000002083</t>
  </si>
  <si>
    <t xml:space="preserve"> BALCHAND SUDAMA ATHIYA</t>
  </si>
  <si>
    <t>PUPUN03049230000002084</t>
  </si>
  <si>
    <t xml:space="preserve"> NIRBHAL SINGH PARMLAL CHOUDHARI</t>
  </si>
  <si>
    <t>PUPUN03049230000002085</t>
  </si>
  <si>
    <t xml:space="preserve"> SUBASH CHANDRA YADAV</t>
  </si>
  <si>
    <t>PUPUN03049230000002086</t>
  </si>
  <si>
    <t xml:space="preserve"> BRIDAVAN SARMAN PATEL</t>
  </si>
  <si>
    <t>PUPUN03049230000002087</t>
  </si>
  <si>
    <t xml:space="preserve"> BASAWRAJ ASHOK KORE</t>
  </si>
  <si>
    <t>PUPUN03049230000002088</t>
  </si>
  <si>
    <t xml:space="preserve"> ASHISH PATKAR</t>
  </si>
  <si>
    <t>PUPUN03049230000002089</t>
  </si>
  <si>
    <t xml:space="preserve"> PYARELAL SHIVCHARAN ATHIYA</t>
  </si>
  <si>
    <t>PUPUN03049230000002090</t>
  </si>
  <si>
    <t xml:space="preserve"> RAMKISHAN JUGL RAM</t>
  </si>
  <si>
    <t>PUPUN03049230000002091</t>
  </si>
  <si>
    <t xml:space="preserve"> PARMANAND RANJIT SINGH</t>
  </si>
  <si>
    <t>PUPUN03049230000002070</t>
  </si>
  <si>
    <t xml:space="preserve"> RAM SAJIVAN KUSHVHA</t>
  </si>
  <si>
    <t>PUPUN03049230000002071</t>
  </si>
  <si>
    <t xml:space="preserve"> RAM MOHAN THAKUR</t>
  </si>
  <si>
    <t>PUPUN03049230000002072</t>
  </si>
  <si>
    <t xml:space="preserve"> RAKESH GAUTAM</t>
  </si>
  <si>
    <t>PUPUN03049230000002092</t>
  </si>
  <si>
    <t xml:space="preserve"> RAJESH RAMCHANDRA MOURYA</t>
  </si>
  <si>
    <t>PUPUN03049230000002093</t>
  </si>
  <si>
    <t xml:space="preserve"> BALAJI KAMBLE</t>
  </si>
  <si>
    <t>PUPUN03049230000002073</t>
  </si>
  <si>
    <t xml:space="preserve"> CHANCHAL SHRIDHALU PRASAD</t>
  </si>
  <si>
    <t>PUPUN03049230000001959</t>
  </si>
  <si>
    <t>Mr. SANTOSH RAJAK</t>
  </si>
  <si>
    <t>PUPUN03049230000001960</t>
  </si>
  <si>
    <t>Mr. SANTOSH SINGH</t>
  </si>
  <si>
    <t>PUPUN03049230000001961</t>
  </si>
  <si>
    <t>Mr. SUDHIR JADHAV</t>
  </si>
  <si>
    <t>PUPUN03049230000001962</t>
  </si>
  <si>
    <t>Mr. DINESH THAKUR</t>
  </si>
  <si>
    <t>PUPUN03049230000001963</t>
  </si>
  <si>
    <t>PUPUN03049230000001964</t>
  </si>
  <si>
    <t>Mr. SAMBAJI KAMBLE</t>
  </si>
  <si>
    <t>PUPUN03049230000001965</t>
  </si>
  <si>
    <t>Mr. SANJAY RAJAK</t>
  </si>
  <si>
    <t>PUPUN03049230000001966</t>
  </si>
  <si>
    <t>Mr. SANJAY MANE</t>
  </si>
  <si>
    <t>PUPUN03049230000001967</t>
  </si>
  <si>
    <t>Mr. INDRAJEET RAJAK</t>
  </si>
  <si>
    <t>PUPUN03049230000001968</t>
  </si>
  <si>
    <t>Mr. SHIVAJI BHUSALE</t>
  </si>
  <si>
    <t>PUPUN03049230000001969</t>
  </si>
  <si>
    <t>Mr. ABHISHEK PATEL</t>
  </si>
  <si>
    <t>PUPUN03049230000002017</t>
  </si>
  <si>
    <t>Mr. MOTILAL PATEL</t>
  </si>
  <si>
    <t>PUPUN03049230000002019</t>
  </si>
  <si>
    <t>Mr. DHARMENDRA GUPTA</t>
  </si>
  <si>
    <t>PUPUN03049230000002020</t>
  </si>
  <si>
    <t>Mr. BADRIPRASAD BHAGAVANDAS PATEL</t>
  </si>
  <si>
    <t>PUPUN03049230000001970</t>
  </si>
  <si>
    <t>Mr. NAGESH IARABA KUBARE</t>
  </si>
  <si>
    <t>IARABA</t>
  </si>
  <si>
    <t>PUPUN03049230000001980</t>
  </si>
  <si>
    <t>Mr. AZAD HONEB ALI</t>
  </si>
  <si>
    <t>PUPUN03049230000001983</t>
  </si>
  <si>
    <t>Mr. KISHOR RAJENDRA PATIL</t>
  </si>
  <si>
    <t>PUPUN03049230000001984</t>
  </si>
  <si>
    <t>Mr. INTIYAZ KAMRUDIN ALI</t>
  </si>
  <si>
    <t>KAMRUDIN</t>
  </si>
  <si>
    <t>PUPUN03049230000001987</t>
  </si>
  <si>
    <t>Mr. SHIVAM ARUN SINGH</t>
  </si>
  <si>
    <t>PUPUN03049230000002003</t>
  </si>
  <si>
    <t>Mr. VIJAY INDRAJIT CHOUHAN</t>
  </si>
  <si>
    <t>PUPUN03049230000002004</t>
  </si>
  <si>
    <t>Mr. MANOJ RAJU YADAV</t>
  </si>
  <si>
    <t>PUPUN03049230000002005</t>
  </si>
  <si>
    <t>XXXX XXXX 6641</t>
  </si>
  <si>
    <t>XXVPV203XX</t>
  </si>
  <si>
    <t>PUPUN03049230000002013</t>
  </si>
  <si>
    <t>Mr. PRAMOD KAYLAL SHAHU</t>
  </si>
  <si>
    <t>KAYLAL</t>
  </si>
  <si>
    <t>PUPUN03049230000002014</t>
  </si>
  <si>
    <t>Mr. RAMMU</t>
  </si>
  <si>
    <t>XXXX XXXX 4982</t>
  </si>
  <si>
    <t>PUPUN03049230000002015</t>
  </si>
  <si>
    <t>Mr. KULDEEP  MOHANSINGH THAKUR</t>
  </si>
  <si>
    <t>MOHANSINGH</t>
  </si>
  <si>
    <t>PUPUN03049230000001971</t>
  </si>
  <si>
    <t>Mr. DEEPAK LODHI</t>
  </si>
  <si>
    <t>PUPUN03049230000001972</t>
  </si>
  <si>
    <t>Mr. GOVIND YAWATE</t>
  </si>
  <si>
    <t>PUPUN03049230000001973</t>
  </si>
  <si>
    <t>PUPUN03049230000001974</t>
  </si>
  <si>
    <t>Mr. LAKHAN CHAKRAVATI</t>
  </si>
  <si>
    <t>PUPUN03049230000001975</t>
  </si>
  <si>
    <t>Mr. GOVIND PARJAPATI</t>
  </si>
  <si>
    <t>PUPUN03049230000001976</t>
  </si>
  <si>
    <t>Mr. SARVESH KAMLASHANKER HARIJAN</t>
  </si>
  <si>
    <t>KAMLASHANKER</t>
  </si>
  <si>
    <t>PUPUN03049230000001977</t>
  </si>
  <si>
    <t>Mr. JALAM ASHARAM RAITWAR</t>
  </si>
  <si>
    <t>PUPUN03049230000001978</t>
  </si>
  <si>
    <t>Mr. KAMLAPRASAD RAITWAR</t>
  </si>
  <si>
    <t>PUPUN03049230000001988</t>
  </si>
  <si>
    <t>Mr. ALOK GANESH PRAJAPATI</t>
  </si>
  <si>
    <t>PUPUN03049230000001989</t>
  </si>
  <si>
    <t>Mr. VIJAY MORYA</t>
  </si>
  <si>
    <t>PUPUN03049230000001990</t>
  </si>
  <si>
    <t>Mr. PRAMOD MORYA</t>
  </si>
  <si>
    <t>PUPUN03049230000001991</t>
  </si>
  <si>
    <t>Mr. KRISHNA SAWANT</t>
  </si>
  <si>
    <t>PUPUN03049230000001992</t>
  </si>
  <si>
    <t>Mr. JABBAR ALI</t>
  </si>
  <si>
    <t>PUPUN03049230000001993</t>
  </si>
  <si>
    <t>Mr. DARASING DAMODAR BAGH</t>
  </si>
  <si>
    <t>PUPUN03049230000001994</t>
  </si>
  <si>
    <t>Mr. UDHAM SING</t>
  </si>
  <si>
    <t>PUPUN03049230000001995</t>
  </si>
  <si>
    <t>Mr. SUNIL YADAV</t>
  </si>
  <si>
    <t>PUPUN03049230000001996</t>
  </si>
  <si>
    <t>Mr. AMAN YADAV</t>
  </si>
  <si>
    <t>PUPUN03049230000001997</t>
  </si>
  <si>
    <t>Mr. SHALIKRAM RAITWAR</t>
  </si>
  <si>
    <t>PUPUN03049230000001998</t>
  </si>
  <si>
    <t>Mr. BIPIN SINGH</t>
  </si>
  <si>
    <t>PUPUN03049230000001999</t>
  </si>
  <si>
    <t>Mr. MAKHAN RAITWAR</t>
  </si>
  <si>
    <t>PUPUN03049230000002000</t>
  </si>
  <si>
    <t>Mr. SUBHAS GAUTAM</t>
  </si>
  <si>
    <t>PUPUN03049230000002001</t>
  </si>
  <si>
    <t>Mr. NURUAL SHAIKH</t>
  </si>
  <si>
    <t>PUPUN03049230000002002</t>
  </si>
  <si>
    <t>Mr. KEDARI LODHI</t>
  </si>
  <si>
    <t>PUPUN03049230000002010</t>
  </si>
  <si>
    <t>Mr. MALLIKARJUN KASHINATH BELURE</t>
  </si>
  <si>
    <t>PUPUN03049230000002016</t>
  </si>
  <si>
    <t>Mr. HALLEBHAI PATEL</t>
  </si>
  <si>
    <t>PUPUN03049230000001931</t>
  </si>
  <si>
    <t>Mr. PAWAN MASKE</t>
  </si>
  <si>
    <t>PUPUN03049230000001932</t>
  </si>
  <si>
    <t>Mr. CHETAN AMODE</t>
  </si>
  <si>
    <t>PUPUN03049230000001933</t>
  </si>
  <si>
    <t>Mr. AMANDEEP MAAN</t>
  </si>
  <si>
    <t>PUPUN03049230000001934</t>
  </si>
  <si>
    <t>Mr. SANDEEP PAWALE</t>
  </si>
  <si>
    <t>PUPUN03049230000001935</t>
  </si>
  <si>
    <t>Mr. SURAJ DESAI</t>
  </si>
  <si>
    <t>PUPUN03049230000001936</t>
  </si>
  <si>
    <t>Mr. KESHAV CHAOUDHARY</t>
  </si>
  <si>
    <t>PUPUN03049230000001937</t>
  </si>
  <si>
    <t>Mr. RAVI RAVAT</t>
  </si>
  <si>
    <t>PUPUN03049230000001938</t>
  </si>
  <si>
    <t>Mr. ROHIT RAVAT</t>
  </si>
  <si>
    <t>PUPUN03049230000001939</t>
  </si>
  <si>
    <t>Mr. ABHISHEKH VARMA</t>
  </si>
  <si>
    <t>PUPUN03049230000001940</t>
  </si>
  <si>
    <t>Mr. INULLA SHAIKH</t>
  </si>
  <si>
    <t>PUPUN03049230000001941</t>
  </si>
  <si>
    <t>Mr. SANJAY THAKUR</t>
  </si>
  <si>
    <t>PUPUN03049230000001942</t>
  </si>
  <si>
    <t>Mr. MUKESH THAKUR</t>
  </si>
  <si>
    <t>PUPUN03049230000001943</t>
  </si>
  <si>
    <t>Mr. KIRAN SHINDE</t>
  </si>
  <si>
    <t>PUPUN03049230000001944</t>
  </si>
  <si>
    <t>Mr. SONU THAKUR</t>
  </si>
  <si>
    <t>PUPUN03049230000001945</t>
  </si>
  <si>
    <t>Mr. BABLU MANE</t>
  </si>
  <si>
    <t>PUPUN03049230000001946</t>
  </si>
  <si>
    <t>Mr. ARJUN THAKUR</t>
  </si>
  <si>
    <t>PUPUN03049230000001947</t>
  </si>
  <si>
    <t>Mr. RAM THAKUR</t>
  </si>
  <si>
    <t>PUPUN03049230000001948</t>
  </si>
  <si>
    <t>Mr. AJAY THAKUR</t>
  </si>
  <si>
    <t>PUPUN03049230000001949</t>
  </si>
  <si>
    <t>Mr. AMOL MOGALE</t>
  </si>
  <si>
    <t>PUPUN03049230000001950</t>
  </si>
  <si>
    <t>Mr. BAJRAO GOBADE</t>
  </si>
  <si>
    <t>PUPUN03049230000001951</t>
  </si>
  <si>
    <t>Mr. CHANDRBHAN DHAYAT</t>
  </si>
  <si>
    <t>PUPUN03049230000001952</t>
  </si>
  <si>
    <t>Mr. DASHRATH SINGH</t>
  </si>
  <si>
    <t>PUPUN03049230000001953</t>
  </si>
  <si>
    <t>Mr. DEEPAK SHINDE</t>
  </si>
  <si>
    <t>PUPUN03049230000001954</t>
  </si>
  <si>
    <t>Mr. DAMAJE MOGALE</t>
  </si>
  <si>
    <t>PUPUN03049230000001955</t>
  </si>
  <si>
    <t>Mr. LAXMIKANT KEVT</t>
  </si>
  <si>
    <t>PUPUN03049230000001956</t>
  </si>
  <si>
    <t>Mr. NILESH LAHANE</t>
  </si>
  <si>
    <t>PUPUN03049230000001958</t>
  </si>
  <si>
    <t>Mr. SUMED MOGALE</t>
  </si>
  <si>
    <t>PUPUN03049230000001930</t>
  </si>
  <si>
    <t>Mr. PARMANAND RANJIT SINGH</t>
  </si>
  <si>
    <t>PUPUN03049230000001910</t>
  </si>
  <si>
    <t>Mr. ABDUL KAYAM SHAIKH</t>
  </si>
  <si>
    <t>KAYAM</t>
  </si>
  <si>
    <t>PUPUN03049230000001895</t>
  </si>
  <si>
    <t>Mr. AJHER MQULA ATHAR</t>
  </si>
  <si>
    <t>PUPUN03049230000001897</t>
  </si>
  <si>
    <t>Mr. SUSHANT BIHARI BAG</t>
  </si>
  <si>
    <t>PUPUN03049230000001898</t>
  </si>
  <si>
    <t>Mr. HADU PULI BAG</t>
  </si>
  <si>
    <t>PULI</t>
  </si>
  <si>
    <t>PUPUN03049230000001899</t>
  </si>
  <si>
    <t>Mr. SURENDAR RAMKANT RAO</t>
  </si>
  <si>
    <t>RAMKANT</t>
  </si>
  <si>
    <t>PUPUN03049230000001901</t>
  </si>
  <si>
    <t>Mr. NIHAL JANARDAN SINGH</t>
  </si>
  <si>
    <t>PUPUN03049230000001904</t>
  </si>
  <si>
    <t>Mr. HANUMANTH LAXMAN NALWADE</t>
  </si>
  <si>
    <t>PUPUN03049230000001905</t>
  </si>
  <si>
    <t>Mr. DATTA LAXMAN MHATRE</t>
  </si>
  <si>
    <t>PUPUN03049230000001911</t>
  </si>
  <si>
    <t>Mr. SANJAY GAUND</t>
  </si>
  <si>
    <t>PUPUN03049230000001913</t>
  </si>
  <si>
    <t>Mr. DHARMENDRA KUMAR BHARDWAJ</t>
  </si>
  <si>
    <t>PUPUN03049230000001916</t>
  </si>
  <si>
    <t>Mr. MAULI MARUTI MULE</t>
  </si>
  <si>
    <t>PUPUN03049230000001917</t>
  </si>
  <si>
    <t>Mr. SANTOSH SONKUCHARE</t>
  </si>
  <si>
    <t>PUPUN03049230000001918</t>
  </si>
  <si>
    <t>Mr. GANESH GOTIYA</t>
  </si>
  <si>
    <t>PUPUN03049230000001919</t>
  </si>
  <si>
    <t>Mr. RAMJI GOTIYA</t>
  </si>
  <si>
    <t>PUPUN03049230000001920</t>
  </si>
  <si>
    <t>Mr. HALLU SINGH</t>
  </si>
  <si>
    <t>PUPUN03049230000001921</t>
  </si>
  <si>
    <t>Mr. DNYNESHWAR ADE</t>
  </si>
  <si>
    <t>PUPUN03049230000001922</t>
  </si>
  <si>
    <t>Mr. RAMESH SHINGADE</t>
  </si>
  <si>
    <t>PUPUN03049230000001923</t>
  </si>
  <si>
    <t>Mr. KERBA SURYEVANSHI</t>
  </si>
  <si>
    <t>PUPUN03049230000001924</t>
  </si>
  <si>
    <t>Mr. ABHINAY BIND</t>
  </si>
  <si>
    <t>PUPUN03049230000001925</t>
  </si>
  <si>
    <t>Mr. NIRANJAN CHAKRAVTI</t>
  </si>
  <si>
    <t>PUPUN03049230000001926</t>
  </si>
  <si>
    <t>Mr. NIKESH SINGH</t>
  </si>
  <si>
    <t>PUPUN03049230000001927</t>
  </si>
  <si>
    <t>Mr. JUGALKISHOR THAKUR</t>
  </si>
  <si>
    <t>PUPUN03049230000001928</t>
  </si>
  <si>
    <t>PUPUN03049230000001929</t>
  </si>
  <si>
    <t>Mr. CHENCHAL PRASAD</t>
  </si>
  <si>
    <t>PUPUN03049230000001892</t>
  </si>
  <si>
    <t>Mr. PRAKASH YADAV</t>
  </si>
  <si>
    <t>PUPUN03049230000001894</t>
  </si>
  <si>
    <t>PUPUN03049230000001902</t>
  </si>
  <si>
    <t>Mr. MAKHAN ADIWASI</t>
  </si>
  <si>
    <t>PUPUN03049230000001906</t>
  </si>
  <si>
    <t>Mr. PRAKASH MANDAL</t>
  </si>
  <si>
    <t>PUPUN03049230000001907</t>
  </si>
  <si>
    <t>PUPUN03049230000001909</t>
  </si>
  <si>
    <t>Mr. SALIM SHAIKH</t>
  </si>
  <si>
    <t>PHULCHAN</t>
  </si>
  <si>
    <t>PUPUN03049230000001893</t>
  </si>
  <si>
    <t>Mr. KRISHNA SAMBHAJI  FHAD</t>
  </si>
  <si>
    <t>PUPUN03049230000001668</t>
  </si>
  <si>
    <t>Mr. JAYPRAKASH RAMESH SAROJ</t>
  </si>
  <si>
    <t>PUPUN03049230000001678</t>
  </si>
  <si>
    <t>Mr. SAHIN DINMANHAMMAD SHAIKH</t>
  </si>
  <si>
    <t>DINMANHAMMAD</t>
  </si>
  <si>
    <t>PUPUN03049230000001685</t>
  </si>
  <si>
    <t>Mr. DEEPAK TRIBHUVAN SINGH</t>
  </si>
  <si>
    <t>TRIBHUVAN</t>
  </si>
  <si>
    <t>PUPUN03049230000001695</t>
  </si>
  <si>
    <t>Mr. SRIRAM NANNUSINGH ATHIYA LODHI</t>
  </si>
  <si>
    <t>NANNUSINGH</t>
  </si>
  <si>
    <t>PUPUN03049230000001669</t>
  </si>
  <si>
    <t>Mr. VIKAS KISHORLAL DHOBI</t>
  </si>
  <si>
    <t>KISHORLAL</t>
  </si>
  <si>
    <t>PUPUN03049230000001652</t>
  </si>
  <si>
    <t>Mr. AMOL SHRIRAM HARNE</t>
  </si>
  <si>
    <t>PUPUN03049230000001681</t>
  </si>
  <si>
    <t>Mr. IMRAN BULLAH SHEKH</t>
  </si>
  <si>
    <t>BULLAH</t>
  </si>
  <si>
    <t>PUPUN03049230000001674</t>
  </si>
  <si>
    <t>Mr. BIR VINAY BISHI</t>
  </si>
  <si>
    <t>VINAY</t>
  </si>
  <si>
    <t>PUPUN03049230000001655</t>
  </si>
  <si>
    <t>Mr. DIGAMBER PURAMBHA KOKARE</t>
  </si>
  <si>
    <t>PURAMBHA</t>
  </si>
  <si>
    <t>PUPUN03049230000001673</t>
  </si>
  <si>
    <t>Mr. UDHAV VINAY BISHI</t>
  </si>
  <si>
    <t>PUPUN03049230000001686</t>
  </si>
  <si>
    <t>Mr. MOYNAL ABDULMUSLIB HASAN</t>
  </si>
  <si>
    <t>ABDULMUSLIB</t>
  </si>
  <si>
    <t>PUPUN03049230000001660</t>
  </si>
  <si>
    <t>PUPUN03049230000001654</t>
  </si>
  <si>
    <t>Mr. DHANESH BHAGWAN GOVERDHAN</t>
  </si>
  <si>
    <t>PUPUN03049230000001659</t>
  </si>
  <si>
    <t>Mr. RAMHARI KAILAS SURYAWANSHI</t>
  </si>
  <si>
    <t>PUPUN03049230000001651</t>
  </si>
  <si>
    <t>Mr. AJAY UTTAMRAO KOKARE</t>
  </si>
  <si>
    <t>UTTAMRAO</t>
  </si>
  <si>
    <t>PUPUN03049230000001647</t>
  </si>
  <si>
    <t>PUPUN03049230000001664</t>
  </si>
  <si>
    <t>Mr. BALIRAM SHIVACHAND PATEL</t>
  </si>
  <si>
    <t>SHIVACHAND</t>
  </si>
  <si>
    <t>PUPUN03049230000001696</t>
  </si>
  <si>
    <t>Mr. VISHAL  SHEETAL PRASAD YADAV</t>
  </si>
  <si>
    <t>SHEETAL PRASAD</t>
  </si>
  <si>
    <t>PUPUN03049230000001693</t>
  </si>
  <si>
    <t>Mr. PREM LACHU KURMI</t>
  </si>
  <si>
    <t>LACHU</t>
  </si>
  <si>
    <t>PUPUN03049230000001688</t>
  </si>
  <si>
    <t>Mr. ASHOK ZABEKAR</t>
  </si>
  <si>
    <t>MANOJ</t>
  </si>
  <si>
    <t>PUPUN03049230000001683</t>
  </si>
  <si>
    <t>Mr. SAJJIB BARKAT ALI</t>
  </si>
  <si>
    <t>BARKAT</t>
  </si>
  <si>
    <t>PUPUN03049230000001679</t>
  </si>
  <si>
    <t>Mr. ISMAIL DARBAR  KHAN</t>
  </si>
  <si>
    <t>DARBAR</t>
  </si>
  <si>
    <t>PUPUN03049230000001676</t>
  </si>
  <si>
    <t>Mr. ARVIND RAJARAM KUMAR</t>
  </si>
  <si>
    <t>PUPUN03049230000001662</t>
  </si>
  <si>
    <t>Mr. TANNULAL GANPATIYA CHARMKAR</t>
  </si>
  <si>
    <t>GANPATIYA</t>
  </si>
  <si>
    <t>PUPUN03049230000001657</t>
  </si>
  <si>
    <t>Mr. PRADIP DADARAO INGALE</t>
  </si>
  <si>
    <t>PUPUN03049230000001649</t>
  </si>
  <si>
    <t>Mr. ADESH NITIN PATIL</t>
  </si>
  <si>
    <t>NITIN</t>
  </si>
  <si>
    <t>PUPUN03049230000001671</t>
  </si>
  <si>
    <t>Mr. SUNIL NAGNATH KUSNURE</t>
  </si>
  <si>
    <t>PUPUN03049230000001666</t>
  </si>
  <si>
    <t>Mr. UMESH BHADUR PATEL</t>
  </si>
  <si>
    <t>BHADUR</t>
  </si>
  <si>
    <t>PUPUN03049230000001692</t>
  </si>
  <si>
    <t>Mr. RAMESH HIMMAT KURMI</t>
  </si>
  <si>
    <t>PUPUN03049230000001665</t>
  </si>
  <si>
    <t>Mr. DHIRAJ CHANDRABALE PRAJAPATI</t>
  </si>
  <si>
    <t>CHANDRABALE</t>
  </si>
  <si>
    <t>PUPUN03049230000001667</t>
  </si>
  <si>
    <t>Mr. ADITHYA KUMAR RATIKANTH DAS</t>
  </si>
  <si>
    <t>RATIKANTH</t>
  </si>
  <si>
    <t>PUPUN03049230000001650</t>
  </si>
  <si>
    <t>Mr. SHIVHAR SUNIL KAMBLE</t>
  </si>
  <si>
    <t>PUPUN03049230000001697</t>
  </si>
  <si>
    <t>PUPUN03049230000001656</t>
  </si>
  <si>
    <t>Mr. MADHAV GOPINATH KOKARE</t>
  </si>
  <si>
    <t>PUPUN03049230000001675</t>
  </si>
  <si>
    <t>Mr. SANJAY PRABHAT CHOUDHARY</t>
  </si>
  <si>
    <t>PRABHAT</t>
  </si>
  <si>
    <t>PUPUN03049230000001689</t>
  </si>
  <si>
    <t>Mr. AMIT DEEPAK KUMAR</t>
  </si>
  <si>
    <t>PUPUN03049230000001687</t>
  </si>
  <si>
    <t>Mr. LAXMAN ANIL VARMA</t>
  </si>
  <si>
    <t>PUPUN03049230000001661</t>
  </si>
  <si>
    <t>Mr. SURAJ PRASAD CHOUDHARY</t>
  </si>
  <si>
    <t>PUPUN03049230000001663</t>
  </si>
  <si>
    <t>Mr. UMESH GOPINATH KOKARE</t>
  </si>
  <si>
    <t>PUPUN03049230000001684</t>
  </si>
  <si>
    <t>Mr. SATISH DAULAT YADAV</t>
  </si>
  <si>
    <t>DAULAT</t>
  </si>
  <si>
    <t>PUPUN03049230000001682</t>
  </si>
  <si>
    <t>Mr. SARVESH GHANSHYAM BHARATI</t>
  </si>
  <si>
    <t>PUPUN03049230000001680</t>
  </si>
  <si>
    <t>Mr. SANJAY RAVISHANKAR GAUTAM</t>
  </si>
  <si>
    <t>PUPUN03049230000001653</t>
  </si>
  <si>
    <t>Mr. BULET DAWAN HEMBRAM</t>
  </si>
  <si>
    <t>DAWAN</t>
  </si>
  <si>
    <t>PUPUN03049230000001672</t>
  </si>
  <si>
    <t>Mr. DONDU SONU TALPE</t>
  </si>
  <si>
    <t>SONU</t>
  </si>
  <si>
    <t>PUPUN03049230000001658</t>
  </si>
  <si>
    <t>Mr. RAMBHAU SAKHRAM BHANDARE</t>
  </si>
  <si>
    <t>SAKHRAM</t>
  </si>
  <si>
    <t>PUPUN03049230000001670</t>
  </si>
  <si>
    <t>Mr. AJAY PARWADI SAROJ</t>
  </si>
  <si>
    <t>PARWADI</t>
  </si>
  <si>
    <t>PUPUN03049230000001694</t>
  </si>
  <si>
    <t>Mr. VIJAY GUPTA</t>
  </si>
  <si>
    <t>PUPUN03049230000001677</t>
  </si>
  <si>
    <t>Mr. SURAJ TANAJI PAWAR</t>
  </si>
  <si>
    <t>PUPUN03049230000001648</t>
  </si>
  <si>
    <t>Mr. VISHAL RAMESH KOLEKAR</t>
  </si>
  <si>
    <t>PUPUN03049230000001631</t>
  </si>
  <si>
    <t>Mr. AJAY RAMDAS SIKARE</t>
  </si>
  <si>
    <t>PUPUN03049230000001634</t>
  </si>
  <si>
    <t>Mr. RAHUL BALIRAM PATEL</t>
  </si>
  <si>
    <t>PUPUN03049230000001622</t>
  </si>
  <si>
    <t>Mr. BHARAT DURYODHAN GAURI</t>
  </si>
  <si>
    <t>DURYODHAN</t>
  </si>
  <si>
    <t>PUPUN03049230000001604</t>
  </si>
  <si>
    <t>Mr. AMOL  UTTAM KAMBLE</t>
  </si>
  <si>
    <t>PUPUN03049230000001621</t>
  </si>
  <si>
    <t>Mr. MULCHAND SARAROJ</t>
  </si>
  <si>
    <t>MUSTAFFA</t>
  </si>
  <si>
    <t>PUPUN03049230000001642</t>
  </si>
  <si>
    <t>Mr. AUDESH BAGGURAM PATEL</t>
  </si>
  <si>
    <t>BAGGURAM</t>
  </si>
  <si>
    <t>PUPUN03049230000001609</t>
  </si>
  <si>
    <t>Mr. AJAY GULAB PAWAR</t>
  </si>
  <si>
    <t>PUPUN03049230000001610</t>
  </si>
  <si>
    <t>Mr. BHARAT SHANKAR CHAVAN</t>
  </si>
  <si>
    <t>PUPUN03049230000001614</t>
  </si>
  <si>
    <t>Mr. SAMPAT JALINDAR CHASKAR</t>
  </si>
  <si>
    <t>JALINDAR</t>
  </si>
  <si>
    <t>PUPUN03049230000001617</t>
  </si>
  <si>
    <t>Mr. RUSHIKESH SINGH</t>
  </si>
  <si>
    <t>MUKESH</t>
  </si>
  <si>
    <t>PUPUN03049230000001605</t>
  </si>
  <si>
    <t>PUPUN03049230000001627</t>
  </si>
  <si>
    <t>Mr. KAMLAKAR PRAMOD SINGH</t>
  </si>
  <si>
    <t>PUPUN03049230000001643</t>
  </si>
  <si>
    <t>Mr. RAJKUMAR PATEL</t>
  </si>
  <si>
    <t>SIDDHANATH</t>
  </si>
  <si>
    <t>PUPUN03049230000001635</t>
  </si>
  <si>
    <t>Mr. ALHAUDDIN RAMJAN ALI</t>
  </si>
  <si>
    <t>PUPUN03049230000001639</t>
  </si>
  <si>
    <t>Mr. EMAM BHUNNA ALI</t>
  </si>
  <si>
    <t>BHUNNA</t>
  </si>
  <si>
    <t>PUPUN03049230000001619</t>
  </si>
  <si>
    <t>Mr. SHRIKANT KAMBARE KUBARE</t>
  </si>
  <si>
    <t>KAMBARE</t>
  </si>
  <si>
    <t>PUPUN03049230000001602</t>
  </si>
  <si>
    <t>Mr. SALIM NANNU SHAIKH</t>
  </si>
  <si>
    <t>PUPUN03049230000001629</t>
  </si>
  <si>
    <t>Mr. SANJAY MADAN PAL</t>
  </si>
  <si>
    <t>PUPUN03049230000001632</t>
  </si>
  <si>
    <t>Mr. SABIR MUSTAFFA  ALI</t>
  </si>
  <si>
    <t>PUPUN03049230000001607</t>
  </si>
  <si>
    <t>Mr. ARVIND KAMBLE</t>
  </si>
  <si>
    <t>ABA</t>
  </si>
  <si>
    <t>PUPUN03049230000001615</t>
  </si>
  <si>
    <t>Mr. SUNIL  LAXUMAN CHAVAN</t>
  </si>
  <si>
    <t>LAXUMAN</t>
  </si>
  <si>
    <t>PUPUN03049230000001637</t>
  </si>
  <si>
    <t>Mr. ASHRAF SHARIFUL ALI</t>
  </si>
  <si>
    <t>SHARIFUL</t>
  </si>
  <si>
    <t>PUPUN03049230000001640</t>
  </si>
  <si>
    <t>Mr. SANTOSH NANDAL YADAV</t>
  </si>
  <si>
    <t>NANDAL</t>
  </si>
  <si>
    <t>PUPUN03049230000001645</t>
  </si>
  <si>
    <t>Mr. ASHOK KUMAR RATHOD</t>
  </si>
  <si>
    <t>PUPUN03049230000001624</t>
  </si>
  <si>
    <t>Mr. DHANJAY MUDRIKA PASWAN</t>
  </si>
  <si>
    <t>MUDRIKA</t>
  </si>
  <si>
    <t>PUPUN03049230000001612</t>
  </si>
  <si>
    <t>Mr. MANTU YUGAL YADAV</t>
  </si>
  <si>
    <t>YUGAL</t>
  </si>
  <si>
    <t>PUPUN03049230000001636</t>
  </si>
  <si>
    <t>Mr. NIJAMUDDIN SHAMSHER MANSURI</t>
  </si>
  <si>
    <t>SHAMSHER</t>
  </si>
  <si>
    <t>PUPUN03049230000001618</t>
  </si>
  <si>
    <t>Mr. SURENDRA BHOLA RAM</t>
  </si>
  <si>
    <t>PUPUN03049230000001606</t>
  </si>
  <si>
    <t>Mr. SUNEEL GHANUPRASAD CHOUDHARI</t>
  </si>
  <si>
    <t>GHANUPRASAD</t>
  </si>
  <si>
    <t>PUPUN03049230000001603</t>
  </si>
  <si>
    <t>Mr. SANDEEP UTTAM KAMBLE</t>
  </si>
  <si>
    <t>PUPUN03049230000001638</t>
  </si>
  <si>
    <t>Mr. SIRAJ  MURSHID  ALI</t>
  </si>
  <si>
    <t>MURSHID</t>
  </si>
  <si>
    <t>PUPUN03049230000001608</t>
  </si>
  <si>
    <t>Mr. PANKAJ DEVIDAS JADHAV</t>
  </si>
  <si>
    <t>PUPUN03049230000001646</t>
  </si>
  <si>
    <t>Mr. ASHOK MUNNA BHARATI</t>
  </si>
  <si>
    <t>PUPUN03049230000001628</t>
  </si>
  <si>
    <t>Mr. RAHUL TIRU BAWARI</t>
  </si>
  <si>
    <t>TIRU</t>
  </si>
  <si>
    <t>PUPUN03049230000001620</t>
  </si>
  <si>
    <t>Mr. ASMAN  MUSTAFFA ALI</t>
  </si>
  <si>
    <t>PUPUN03049230000001633</t>
  </si>
  <si>
    <t>Mr. RAHUL SIDDHANATH GUPTA</t>
  </si>
  <si>
    <t>PUPUN03049230000001611</t>
  </si>
  <si>
    <t>Mr. KANHAIYA MUNNA YADAV</t>
  </si>
  <si>
    <t>PUPUN03049230000001616</t>
  </si>
  <si>
    <t>Mr. VIVEK  PUJAJI DAKULKAR</t>
  </si>
  <si>
    <t>PUJAJI</t>
  </si>
  <si>
    <t>PUPUN03049230000001630</t>
  </si>
  <si>
    <t>Mr. BINOD SHIVNARAYAN YADAV</t>
  </si>
  <si>
    <t>PUPUN03049230000001641</t>
  </si>
  <si>
    <t>Mr. SANJAY RAMASHANKAR PATEL</t>
  </si>
  <si>
    <t>PUPUN03049230000001601</t>
  </si>
  <si>
    <t>Mr. VIKAS CHHAJUSING RATHOD</t>
  </si>
  <si>
    <t>CHHAJUSING</t>
  </si>
  <si>
    <t>PUPUN03049230000001625</t>
  </si>
  <si>
    <t>Mr. NIJAMUDDIN IMMAMUDDIN ALI</t>
  </si>
  <si>
    <t>IMMAMUDDIN</t>
  </si>
  <si>
    <t>PUPUN03049230000001613</t>
  </si>
  <si>
    <t>Mr. MUKINDA GOVARDHAN CHAVAN</t>
  </si>
  <si>
    <t>GOVARDHAN</t>
  </si>
  <si>
    <t>PUPUN03049230000001644</t>
  </si>
  <si>
    <t>PUPUN03049230000001598</t>
  </si>
  <si>
    <t>Mr. SHIVARAJ BOLAGAV</t>
  </si>
  <si>
    <t>PUPUN03049230000001567</t>
  </si>
  <si>
    <t>Mr. DIGAMBAR RAJARAM MAGAR</t>
  </si>
  <si>
    <t>PUPUN03049230000001592</t>
  </si>
  <si>
    <t>Mr. MUKESH KUMAR SINGH</t>
  </si>
  <si>
    <t>PUPUN03049230000001563</t>
  </si>
  <si>
    <t>Mr. PAWAN GADU PAREKAR</t>
  </si>
  <si>
    <t>GADU</t>
  </si>
  <si>
    <t>PUPUN03049230000001593</t>
  </si>
  <si>
    <t>RAJARM</t>
  </si>
  <si>
    <t>PUPUN03049230000001557</t>
  </si>
  <si>
    <t>Mr. YOGESH JADHAV</t>
  </si>
  <si>
    <t>MONE</t>
  </si>
  <si>
    <t>PUPUN03049230000001583</t>
  </si>
  <si>
    <t>Mr. JITENDRA BACHALE</t>
  </si>
  <si>
    <t>PUPUN03049230000001577</t>
  </si>
  <si>
    <t>Mr. AJAY VIJAY GAUTAM</t>
  </si>
  <si>
    <t>PUPUN03049230000001568</t>
  </si>
  <si>
    <t>Mr. NAVNATH CHANDRAKANT DOLAS</t>
  </si>
  <si>
    <t>PUPUN03049230000001558</t>
  </si>
  <si>
    <t>Mr. RAMSINGH  PRABAHT THAKUR</t>
  </si>
  <si>
    <t>PRABAHT</t>
  </si>
  <si>
    <t>PUPUN03049230000001553</t>
  </si>
  <si>
    <t>Mr. SHRIHARI BAN</t>
  </si>
  <si>
    <t>PUPUN03049230000001582</t>
  </si>
  <si>
    <t>Mr. MUBARAK SEHAMAD ALI</t>
  </si>
  <si>
    <t>SEHAMAD</t>
  </si>
  <si>
    <t>PUPUN03049230000001588</t>
  </si>
  <si>
    <t>Mr. DULICHAND PATEL</t>
  </si>
  <si>
    <t>MANSUKHI</t>
  </si>
  <si>
    <t>PUPUN03049230000001597</t>
  </si>
  <si>
    <t>Mr. RAMKRISHNA DUBEY</t>
  </si>
  <si>
    <t>PUPUN03049230000001562</t>
  </si>
  <si>
    <t>Mr. KOMAL SUTI VISHWKARAMA</t>
  </si>
  <si>
    <t>SUTI</t>
  </si>
  <si>
    <t>PUPUN03049230000001578</t>
  </si>
  <si>
    <t>Mr. RAM SHAJIVAN BHARATI</t>
  </si>
  <si>
    <t>SHAJIVAN</t>
  </si>
  <si>
    <t>PUPUN03049230000001587</t>
  </si>
  <si>
    <t>Mr. INDRAKUMAR SONELAL DAHAVAT</t>
  </si>
  <si>
    <t>SONELAL</t>
  </si>
  <si>
    <t>PUPUN03049230000001560</t>
  </si>
  <si>
    <t>Mr. DEEPAK SUTI VISHWAKARMA</t>
  </si>
  <si>
    <t>PUPUN03049230000001555</t>
  </si>
  <si>
    <t>Mr. RAJENDRA ANACHHA RAVIDAS</t>
  </si>
  <si>
    <t>ANACHHA</t>
  </si>
  <si>
    <t>PUPUN03049230000001595</t>
  </si>
  <si>
    <t>Mr. BANARASI RAIKWAR</t>
  </si>
  <si>
    <t>RAKESH</t>
  </si>
  <si>
    <t>PUPUN03049230000001580</t>
  </si>
  <si>
    <t>Mr. ARUN LAKHAN LODHI</t>
  </si>
  <si>
    <t>PUPUN03049230000001590</t>
  </si>
  <si>
    <t>Mr. KAMLESH PATEL</t>
  </si>
  <si>
    <t>PUPUN03049230000001570</t>
  </si>
  <si>
    <t>Mr. GOVIND PRAMOD TYAGI</t>
  </si>
  <si>
    <t>PUPUN03049230000001585</t>
  </si>
  <si>
    <t>Mr. RAJESH NATTHU CHADDAR</t>
  </si>
  <si>
    <t>PUPUN03049230000001565</t>
  </si>
  <si>
    <t>Mr. NAGENDRA KASHINATH PATEL</t>
  </si>
  <si>
    <t>PUPUN03049230000001575</t>
  </si>
  <si>
    <t>Mr. MUSTAFIN NAZIR ALI</t>
  </si>
  <si>
    <t>NAZIR</t>
  </si>
  <si>
    <t>PUPUN03049230000001596</t>
  </si>
  <si>
    <t>Mr. SHIVAJI DILIPRAO</t>
  </si>
  <si>
    <t>DILIPRAO</t>
  </si>
  <si>
    <t>PUPUN03049230000001561</t>
  </si>
  <si>
    <t>Mr. RAMESH SUTI VISHWAKARMA</t>
  </si>
  <si>
    <t>PUPUN03049230000001564</t>
  </si>
  <si>
    <t>Mr. DHARMENDRA OMPRAKASH SAROJ</t>
  </si>
  <si>
    <t>PUPUN03049230000001584</t>
  </si>
  <si>
    <t>Mr. SURESH BALIRAM PAL</t>
  </si>
  <si>
    <t>PUPUN03049230000001579</t>
  </si>
  <si>
    <t>Mr. ISMAIL KHAN</t>
  </si>
  <si>
    <t>PUPUN03049230000001581</t>
  </si>
  <si>
    <t>Mr. VISHWANATH PANDOLE</t>
  </si>
  <si>
    <t>PUPUN03049230000001576</t>
  </si>
  <si>
    <t>Mr. ASHOK BHARATI</t>
  </si>
  <si>
    <t>PUPUN03049230000001571</t>
  </si>
  <si>
    <t>Mr. SHAHID MUSTAFFA ALI</t>
  </si>
  <si>
    <t>PUPUN03049230000001554</t>
  </si>
  <si>
    <t>Mr. BHAIRU JAGDISH DAS</t>
  </si>
  <si>
    <t>PUPUN03049230000001569</t>
  </si>
  <si>
    <t>Mr. MAHESH BASSAPPA BIRAJDAR</t>
  </si>
  <si>
    <t>BASSAPPA</t>
  </si>
  <si>
    <t>PUPUN03049230000001594</t>
  </si>
  <si>
    <t>Mr. ASHARAM ATHIYA</t>
  </si>
  <si>
    <t>MANMOHAN</t>
  </si>
  <si>
    <t>PUPUN03049230000001586</t>
  </si>
  <si>
    <t>Mr. KARIM KEYAMATA MOLLA</t>
  </si>
  <si>
    <t>KEYAMATA</t>
  </si>
  <si>
    <t>PUPUN03049230000001556</t>
  </si>
  <si>
    <t>Mr. RATNAKAR MAHAJAN MORE</t>
  </si>
  <si>
    <t>MAHAJAN</t>
  </si>
  <si>
    <t>PUPUN03049230000001591</t>
  </si>
  <si>
    <t>Mr. GANESH MANDAL</t>
  </si>
  <si>
    <t>PUPUN03049230000001589</t>
  </si>
  <si>
    <t>Mr. GAJANAND DHALE</t>
  </si>
  <si>
    <t>PUPUN03049230000001566</t>
  </si>
  <si>
    <t>PUPUN03049230000001599</t>
  </si>
  <si>
    <t>Mr. RAM SAJIVAN PATEL</t>
  </si>
  <si>
    <t>SAJIVAN</t>
  </si>
  <si>
    <t>sajivanpatel676@gmail.com</t>
  </si>
  <si>
    <t>PUPUN03049230000001511</t>
  </si>
  <si>
    <t>Mr. MANSING PATIL</t>
  </si>
  <si>
    <t>RAJAK</t>
  </si>
  <si>
    <t>PUPUN03049230000001524</t>
  </si>
  <si>
    <t>Mr. PARVESH GEVAR THAKUR</t>
  </si>
  <si>
    <t>GEVAR</t>
  </si>
  <si>
    <t>PUPUN03049230000001546</t>
  </si>
  <si>
    <t>Mr. ASHOK BALKISAN THAKUR</t>
  </si>
  <si>
    <t>BALKISAN</t>
  </si>
  <si>
    <t>PUPUN03049230000001535</t>
  </si>
  <si>
    <t>Mr. SHIRSHHAIL BHEEMANNA SOLATAGI</t>
  </si>
  <si>
    <t>BHEEMANNA</t>
  </si>
  <si>
    <t>PUPUN03049230000001518</t>
  </si>
  <si>
    <t>Mr. MAINUDDIN VASIR MANSURI</t>
  </si>
  <si>
    <t>PUPUN03049230000001505</t>
  </si>
  <si>
    <t>Mr. MAHADEV PUNDALIK ANGLE</t>
  </si>
  <si>
    <t>PUPUN03049230000001540</t>
  </si>
  <si>
    <t>Mr. RAMKUMAR BHAGAWANDAS PATEL</t>
  </si>
  <si>
    <t>BHAGAWANDAS</t>
  </si>
  <si>
    <t>PUPUN03049230000001551</t>
  </si>
  <si>
    <t>Mr. MAIDUL MANDAL</t>
  </si>
  <si>
    <t>BALAM</t>
  </si>
  <si>
    <t>PUPUN03049230000001529</t>
  </si>
  <si>
    <t>Mr. PURAN NANKU LODHI</t>
  </si>
  <si>
    <t>NANKU</t>
  </si>
  <si>
    <t>PUPUN03049230000001517</t>
  </si>
  <si>
    <t>Mr. TUMESH TUKARAM TUMBARANI</t>
  </si>
  <si>
    <t>PUPUN03049230000001539</t>
  </si>
  <si>
    <t>Mr. CHANDRAPRAKASH LODHI</t>
  </si>
  <si>
    <t>RUPAN</t>
  </si>
  <si>
    <t>PUPUN03049230000001528</t>
  </si>
  <si>
    <t>Mr. SHIVRAJ SURAJ LODHI</t>
  </si>
  <si>
    <t>PUPUN03049230000001504</t>
  </si>
  <si>
    <t>Mr. NARESH JADHAV</t>
  </si>
  <si>
    <t>PUPUN03049230000001515</t>
  </si>
  <si>
    <t>Mr. RAJKUMAR BALIDAN LODHI</t>
  </si>
  <si>
    <t>BALIDAN</t>
  </si>
  <si>
    <t>PUPUN03049230000001502</t>
  </si>
  <si>
    <t>Mr. PREMESHWAR  RATHOD</t>
  </si>
  <si>
    <t>KHADABALSINGH</t>
  </si>
  <si>
    <t>PUPUN03049230000001548</t>
  </si>
  <si>
    <t>Mr. HAJARI BHAGATSINGH THAKUR</t>
  </si>
  <si>
    <t>PUPUN03049230000001537</t>
  </si>
  <si>
    <t>Mr. KULDEEP MOHANSINGH THAKUR</t>
  </si>
  <si>
    <t>PUPUN03049230000001552</t>
  </si>
  <si>
    <t>Mr. MAKHAN THAKUR</t>
  </si>
  <si>
    <t>PUPUN03049230000001530</t>
  </si>
  <si>
    <t>Mr. NIJAMUDDIN MANSURI</t>
  </si>
  <si>
    <t>PUPUN03049230000001506</t>
  </si>
  <si>
    <t>Mr. KESHAREE KHILLAN LODHI</t>
  </si>
  <si>
    <t>KHILLAN</t>
  </si>
  <si>
    <t>PUPUN03049230000001541</t>
  </si>
  <si>
    <t>Mr. TULSIRAM DAMODAR SOUR</t>
  </si>
  <si>
    <t>PUPUN03049230000001519</t>
  </si>
  <si>
    <t>Mr. SABIR JULFKAR ALI</t>
  </si>
  <si>
    <t>JULFKAR</t>
  </si>
  <si>
    <t>PUPUN03049230000001513</t>
  </si>
  <si>
    <t>Mr. SANTOSH RAMASHISH THAKUR</t>
  </si>
  <si>
    <t>RAMASHISH</t>
  </si>
  <si>
    <t>PUPUN03049230000001503</t>
  </si>
  <si>
    <t>Mr. DIWAKAR NAGORAO  SHIRSAT</t>
  </si>
  <si>
    <t>PUPUN03049230000001544</t>
  </si>
  <si>
    <t>Mr. DEEPAK THAKUR</t>
  </si>
  <si>
    <t>PUPUN03049230000001527</t>
  </si>
  <si>
    <t>Mr. BHAGIRATH RAMNATH LODHI</t>
  </si>
  <si>
    <t>PUPUN03049230000001522</t>
  </si>
  <si>
    <t>Mr. YOGESH KASHINATH  PANGHARE</t>
  </si>
  <si>
    <t>PUPUN03049230000001533</t>
  </si>
  <si>
    <t>Mr. ARVIND PRALHAD LODHI</t>
  </si>
  <si>
    <t>PUPUN03049230000001509</t>
  </si>
  <si>
    <t>Mr. PRAMOD PAHILWAN LODHI</t>
  </si>
  <si>
    <t>PAHILWAN</t>
  </si>
  <si>
    <t>PUPUN03049230000001538</t>
  </si>
  <si>
    <t>Mr. VINOD PATEL</t>
  </si>
  <si>
    <t>PUPUN03049230000001516</t>
  </si>
  <si>
    <t>Mr. BHURE BALIRAM LODHI</t>
  </si>
  <si>
    <t>PUPUN03049230000001549</t>
  </si>
  <si>
    <t>Mr. JAGDISH PATEL</t>
  </si>
  <si>
    <t>PUPUN03049230000001523</t>
  </si>
  <si>
    <t>Mr. SUDAMA GULAB LODHI</t>
  </si>
  <si>
    <t>PUPUN03049230000001545</t>
  </si>
  <si>
    <t>Mr. MOHAMAD  IRSAD AFSAR</t>
  </si>
  <si>
    <t>IRSAD</t>
  </si>
  <si>
    <t>PUPUN03049230000001534</t>
  </si>
  <si>
    <t>Mr. MAHINDRA SHRIRAMCHARAN GOUTAM</t>
  </si>
  <si>
    <t>SHRIRAMCHARAN</t>
  </si>
  <si>
    <t>PUPUN03049230000001508</t>
  </si>
  <si>
    <t>Mr. NANDU RAMPRASAD LODHI</t>
  </si>
  <si>
    <t>PUPUN03049230000001543</t>
  </si>
  <si>
    <t>Mr. DAYARAM THAKUR</t>
  </si>
  <si>
    <t>PUPUN03049230000001547</t>
  </si>
  <si>
    <t>Mr. KISHOR MANSING THAKUR</t>
  </si>
  <si>
    <t>MANSING</t>
  </si>
  <si>
    <t>PUPUN03049230000001521</t>
  </si>
  <si>
    <t>Mr. SUDIP LAKHAN LODHI</t>
  </si>
  <si>
    <t>PUPUN03049230000001532</t>
  </si>
  <si>
    <t>Mr. SUNIL RAISHANKAR GAUTAM</t>
  </si>
  <si>
    <t>RAISHANKAR</t>
  </si>
  <si>
    <t>PUPUN03049230000001501</t>
  </si>
  <si>
    <t>Mr. RANGAN RAM PANDE</t>
  </si>
  <si>
    <t>PUPUN03049230000001514</t>
  </si>
  <si>
    <t>Mr. ABHISHEK ONKAR PAL</t>
  </si>
  <si>
    <t>ONKAR</t>
  </si>
  <si>
    <t>PUPUN03049230000001536</t>
  </si>
  <si>
    <t>Mr. RAJKUMAR DAYARAM THAKUR</t>
  </si>
  <si>
    <t>PUPUN03049230000001507</t>
  </si>
  <si>
    <t>Mr. UMESH BHIMROJI PAWAR</t>
  </si>
  <si>
    <t>BHIMROJJI</t>
  </si>
  <si>
    <t>PUPUN03049230000001531</t>
  </si>
  <si>
    <t>Mr. UDAY DATTA THAKUR</t>
  </si>
  <si>
    <t>PUPUN03049230000001525</t>
  </si>
  <si>
    <t>Mr. JITENDRA PRITAM THAKUR</t>
  </si>
  <si>
    <t>PUPUN03049230000001512</t>
  </si>
  <si>
    <t>Mr. SUNIL KUMAR SHANKAR  RAM</t>
  </si>
  <si>
    <t>PUPUN03049230000001520</t>
  </si>
  <si>
    <t>Mr. DOREK LAKHAN LODHI</t>
  </si>
  <si>
    <t>PUPUN03049230000001500</t>
  </si>
  <si>
    <t>Mr. AMARJET LORIK RAM</t>
  </si>
  <si>
    <t>LORIK</t>
  </si>
  <si>
    <t>PUPUN03049230000001488</t>
  </si>
  <si>
    <t>Mr. SURENDAR UMASHANKAR RAO</t>
  </si>
  <si>
    <t>PUPUN03049230000001476</t>
  </si>
  <si>
    <t>Mr. SANJAY  VIJAY PATEL</t>
  </si>
  <si>
    <t>PUPUN03049230000001464</t>
  </si>
  <si>
    <t>Mr. SUNIL RAGHUDAS YADAV</t>
  </si>
  <si>
    <t>RAGHUDAS</t>
  </si>
  <si>
    <t>PUPUN03049230000001487</t>
  </si>
  <si>
    <t>Mr. SAHIDULL SHAIKH</t>
  </si>
  <si>
    <t>MOHAMMAD</t>
  </si>
  <si>
    <t>PUPUN03049230000001463</t>
  </si>
  <si>
    <t>Mr. ANIL RAGHUDAS YADAV</t>
  </si>
  <si>
    <t>PUPUN03049230000001475</t>
  </si>
  <si>
    <t>Mr. RATAN RAJARAM THAKUR</t>
  </si>
  <si>
    <t>PUPUN03049230000001451</t>
  </si>
  <si>
    <t>Mr. ISMAIL MEHBUB SHAIKH</t>
  </si>
  <si>
    <t>MEHBUB</t>
  </si>
  <si>
    <t>PUPUN03049230000001499</t>
  </si>
  <si>
    <t>Mr. MUKESH RAM</t>
  </si>
  <si>
    <t>RAJE</t>
  </si>
  <si>
    <t>PUPUN03049230000001481</t>
  </si>
  <si>
    <t>Mr. DEVDAS YADUVANSHI</t>
  </si>
  <si>
    <t>PUPUN03049230000001457</t>
  </si>
  <si>
    <t>Mr. SOMLINGAPPA MADIYALLAR BIRADAR</t>
  </si>
  <si>
    <t>MADIYALLAR</t>
  </si>
  <si>
    <t>PUPUN03049230000001469</t>
  </si>
  <si>
    <t>Mr. BHULAN MANDAL</t>
  </si>
  <si>
    <t>PUPUN03049230000001493</t>
  </si>
  <si>
    <t>PUPUN03049230000001492</t>
  </si>
  <si>
    <t>Mr. ABDUL MEHTAB PATEL</t>
  </si>
  <si>
    <t>MEHTAB</t>
  </si>
  <si>
    <t>PUPUN03049230000001480</t>
  </si>
  <si>
    <t>Mr. ANILKUMAR RAMAJI GOND</t>
  </si>
  <si>
    <t>RAMAJI</t>
  </si>
  <si>
    <t>PUPUN03049230000001456</t>
  </si>
  <si>
    <t>Mr. SHRIKANT RAMESH MALI</t>
  </si>
  <si>
    <t>PUPUN03049230000001468</t>
  </si>
  <si>
    <t>Mr. MOFIJUL JONABALI SHAIKH</t>
  </si>
  <si>
    <t>JONABALI</t>
  </si>
  <si>
    <t>PUPUN03049230000001490</t>
  </si>
  <si>
    <t>Mr. TAYYAB SIKANDAR ALI</t>
  </si>
  <si>
    <t>PUPUN03049230000001466</t>
  </si>
  <si>
    <t>Mr. SURENDRA UMASHANKAR RAO</t>
  </si>
  <si>
    <t>PUPUN03049230000001454</t>
  </si>
  <si>
    <t>Mr. SATYENDRA RAMNATH PRASAD</t>
  </si>
  <si>
    <t>PUPUN03049230000001478</t>
  </si>
  <si>
    <t>Mr. SANDEEP SURENDAR YADAV</t>
  </si>
  <si>
    <t>SURENDAR</t>
  </si>
  <si>
    <t>PUPUN03049230000001470</t>
  </si>
  <si>
    <t>Mr. HARIBUL GHANSINGH MAHAMANTH</t>
  </si>
  <si>
    <t>GHANSINGH</t>
  </si>
  <si>
    <t>PUPUN03049230000001482</t>
  </si>
  <si>
    <t>Mr. AMARISH TALWAR</t>
  </si>
  <si>
    <t>SAHOO</t>
  </si>
  <si>
    <t>PUPUN03049230000001494</t>
  </si>
  <si>
    <t>Mr. SAHEB MAHANTA MANDAL</t>
  </si>
  <si>
    <t>MAHANTA</t>
  </si>
  <si>
    <t>PUPUN03049230000001455</t>
  </si>
  <si>
    <t>Mr. GORAKH RAMESHWAR PRASAD</t>
  </si>
  <si>
    <t>PUPUN03049230000001467</t>
  </si>
  <si>
    <t>Mr. KAILASHNATH BAIJNATH PRAJAPATI</t>
  </si>
  <si>
    <t>PUPUN03049230000001485</t>
  </si>
  <si>
    <t>Mr. SUNIL DINANATH PRAJAPATI</t>
  </si>
  <si>
    <t>PUPUN03049230000001497</t>
  </si>
  <si>
    <t>Mr. HALLEBHAI PARAMASUKH PATEL</t>
  </si>
  <si>
    <t>PARAMASUKH</t>
  </si>
  <si>
    <t>PUPUN03049230000001461</t>
  </si>
  <si>
    <t>Mr. VEDPRAKSH SOMAN YADAV</t>
  </si>
  <si>
    <t>SOMAN</t>
  </si>
  <si>
    <t>PUPUN03049230000001473</t>
  </si>
  <si>
    <t>Mr. GUNE NARAYAN ROY</t>
  </si>
  <si>
    <t>PUPUN03049230000001449</t>
  </si>
  <si>
    <t>Mr. BHAGWAN JANAKIPRASAD DAS</t>
  </si>
  <si>
    <t>JANKIPRASAD</t>
  </si>
  <si>
    <t>PUPUN03049230000001479</t>
  </si>
  <si>
    <t>Mr. YOGESH SUNIL PATIL</t>
  </si>
  <si>
    <t>PUPUN03049230000001462</t>
  </si>
  <si>
    <t>Mr. SUNIL GOVIND GAUTAM</t>
  </si>
  <si>
    <t>PUPUN03049230000001498</t>
  </si>
  <si>
    <t>Mr. VISHAL HATEKAR</t>
  </si>
  <si>
    <t>RAJAT</t>
  </si>
  <si>
    <t>PUPUN03049230000001474</t>
  </si>
  <si>
    <t>Mr. RAKESH RAJARAM THAKUR</t>
  </si>
  <si>
    <t>PUPUN03049230000001450</t>
  </si>
  <si>
    <t>Mr. SURENDRA SINGH</t>
  </si>
  <si>
    <t>MANMOHAND</t>
  </si>
  <si>
    <t>PUPUN03049230000001486</t>
  </si>
  <si>
    <t>BALIRRAM SINGH</t>
  </si>
  <si>
    <t>PUPUN03049230000001465</t>
  </si>
  <si>
    <t>Mr. VIJAYMAL GUPTANATH GUPTA</t>
  </si>
  <si>
    <t>GUPTANATH</t>
  </si>
  <si>
    <t>PUPUN03049230000001459</t>
  </si>
  <si>
    <t>Mr. SHASHIKUMAR JILEKAR YADAV</t>
  </si>
  <si>
    <t>JILEKAR</t>
  </si>
  <si>
    <t>PUPUN03049230000001460</t>
  </si>
  <si>
    <t>Mr. BHADRIPRASAD YADAV</t>
  </si>
  <si>
    <t>PUPUN03049230000001435</t>
  </si>
  <si>
    <t>Mr. LOBHAJI BHUPAJI TOPLEWAL</t>
  </si>
  <si>
    <t>BHUPAJI</t>
  </si>
  <si>
    <t>PUPUN03049230000001441</t>
  </si>
  <si>
    <t>Mr. VISHWANATH JAGANNATH JADHAV</t>
  </si>
  <si>
    <t>PUPUN03049230000001448</t>
  </si>
  <si>
    <t>PUPUN03049230000001453</t>
  </si>
  <si>
    <t>Mr. SANDEEP NARAYAN CHINDARKAR</t>
  </si>
  <si>
    <t>PUPUN03049230000001434</t>
  </si>
  <si>
    <t>Mr. MAHESH ASHOK WANDHEKAR</t>
  </si>
  <si>
    <t>PUPUN03049230000001428</t>
  </si>
  <si>
    <t>Mr. SHRINATH DINKAR JUNNARKAR</t>
  </si>
  <si>
    <t>PUPUN03049230000001439</t>
  </si>
  <si>
    <t>Mr. GANESH KISAN CHAVAN</t>
  </si>
  <si>
    <t>PUPUN03049230000001484</t>
  </si>
  <si>
    <t>Mr. ATIBUR YARUDI SHAIKH</t>
  </si>
  <si>
    <t>YARUDI</t>
  </si>
  <si>
    <t>PUPUN03049230000001472</t>
  </si>
  <si>
    <t>Mr. ARUN NARAYAN ROY</t>
  </si>
  <si>
    <t>PUPUN03049230000001496</t>
  </si>
  <si>
    <t>Mr. BANARASI REKHWAL</t>
  </si>
  <si>
    <t>PUPUN03049230000001489</t>
  </si>
  <si>
    <t>Mr. SUBHASH TARAI GAUTAM</t>
  </si>
  <si>
    <t>TARAI</t>
  </si>
  <si>
    <t>PUPUN03049230000001438</t>
  </si>
  <si>
    <t>Mr. GANESH NARAYAN MORE</t>
  </si>
  <si>
    <t>PUPUN03049230000001445</t>
  </si>
  <si>
    <t>Mr. SANTOSH RANGNATH POUL</t>
  </si>
  <si>
    <t>PUPUN03049230000001444</t>
  </si>
  <si>
    <t>Mr. SAPURDA ASHOK DODE</t>
  </si>
  <si>
    <t>XXXX XXXX 1328</t>
  </si>
  <si>
    <t>XXPPD683XX</t>
  </si>
  <si>
    <t>PUPUN03049230000001433</t>
  </si>
  <si>
    <t>Mr. PRASAD NAVNATH SINALKAR</t>
  </si>
  <si>
    <t>PUPUN03049230000001443</t>
  </si>
  <si>
    <t>Mr. JITENDRA ASHOK WAGH</t>
  </si>
  <si>
    <t>PUPUN03049230000001471</t>
  </si>
  <si>
    <t>Mr. KAMAL INDRAJIT TANDI</t>
  </si>
  <si>
    <t>PUPUN03049230000001447</t>
  </si>
  <si>
    <t>Mr. DNYANESHWAR NATHU ZABARE</t>
  </si>
  <si>
    <t>PUPUN03049230000001477</t>
  </si>
  <si>
    <t>Mr. MANEJI SHRKU YUKE</t>
  </si>
  <si>
    <t>SHRKU</t>
  </si>
  <si>
    <t>PUPUN03049230000001437</t>
  </si>
  <si>
    <t>Mr. KIRSHNA RAJARAM DHAGE</t>
  </si>
  <si>
    <t>PUPUN03049230000001436</t>
  </si>
  <si>
    <t>Mr. GOKUL ASHRUBA PHATAK</t>
  </si>
  <si>
    <t>ASHRUBA</t>
  </si>
  <si>
    <t>PUPUN03049230000001483</t>
  </si>
  <si>
    <t>Mr. SAMSHER KHUDUSH ANSARI</t>
  </si>
  <si>
    <t>KHUDUSH</t>
  </si>
  <si>
    <t>PUPUN03049230000001440</t>
  </si>
  <si>
    <t>Mr. ANIL MANGILAL RATHOD</t>
  </si>
  <si>
    <t>MANGILAL</t>
  </si>
  <si>
    <t>PUPUN03049230000001360</t>
  </si>
  <si>
    <t>Mr. SURAJ BALASAHEB KURAKOLE</t>
  </si>
  <si>
    <t>PUPUN03049230000001406</t>
  </si>
  <si>
    <t>Mr. KAVINDAR GUPTNATH  GUPTA</t>
  </si>
  <si>
    <t>GUPATANATH</t>
  </si>
  <si>
    <t>PUPUN03049230000001418</t>
  </si>
  <si>
    <t>Mr. RUP SINGH HARDAYAL THAKUR</t>
  </si>
  <si>
    <t>HARDAYAL</t>
  </si>
  <si>
    <t>PUPUN03049230000001390</t>
  </si>
  <si>
    <t>PUPUN03049230000001376</t>
  </si>
  <si>
    <t>Mr. BHARAT SADHU HEGDAY</t>
  </si>
  <si>
    <t>SADHU</t>
  </si>
  <si>
    <t>PUPUN03049230000001398</t>
  </si>
  <si>
    <t>Mr. MUKESH  KARANKA PARATE</t>
  </si>
  <si>
    <t>KARANAKA</t>
  </si>
  <si>
    <t>PUPUN03049230000001368</t>
  </si>
  <si>
    <t>Mr. ABHILASH MAHINDRA FULE</t>
  </si>
  <si>
    <t>MAHINDRA</t>
  </si>
  <si>
    <t>PUPUN03049230000001417</t>
  </si>
  <si>
    <t>Mr. KARAN DILIP THAKUR</t>
  </si>
  <si>
    <t>PUPUN03049230000001405</t>
  </si>
  <si>
    <t>Mr. RAMASARE  PRAJAPATI</t>
  </si>
  <si>
    <t>SEVANATH</t>
  </si>
  <si>
    <t>PUPUN03049230000001375</t>
  </si>
  <si>
    <t>Mr. RAJE BHAU PAWAR</t>
  </si>
  <si>
    <t>BHAU</t>
  </si>
  <si>
    <t>PUPUN03049230000001397</t>
  </si>
  <si>
    <t>Mr. RAJU SHURKU YUKE</t>
  </si>
  <si>
    <t>SHRUKU</t>
  </si>
  <si>
    <t>PUPUN03049230000001359</t>
  </si>
  <si>
    <t>Mr. ABHIJEET APPASO PATIL</t>
  </si>
  <si>
    <t>PUPUN03049230000001367</t>
  </si>
  <si>
    <t>Mr. DNYANEHWAR GANPATRAO SURYAVANSHI</t>
  </si>
  <si>
    <t>GANPATRAO</t>
  </si>
  <si>
    <t>PUPUN03049230000001389</t>
  </si>
  <si>
    <t>Mr. HAJARI BHAGTATSINGH THAKUR</t>
  </si>
  <si>
    <t>PUPUN03049230000001364</t>
  </si>
  <si>
    <t>Mr. BABU BHAIRU DAVANE</t>
  </si>
  <si>
    <t>BHAIRU</t>
  </si>
  <si>
    <t>PUPUN03049230000001380</t>
  </si>
  <si>
    <t>Mr. RAVI SANTOSH TAYDE</t>
  </si>
  <si>
    <t>PUPUN03049230000001372</t>
  </si>
  <si>
    <t>Mr. SIKANDAR SALIM SHAIKH</t>
  </si>
  <si>
    <t>PUPUN03049230000001402</t>
  </si>
  <si>
    <t>Mr. NIYAJ ABDULLA  ALI</t>
  </si>
  <si>
    <t>PUPUN03049230000001414</t>
  </si>
  <si>
    <t>Mr. BHAGWANDAS  DACCHU MORYA</t>
  </si>
  <si>
    <t>DACCHU</t>
  </si>
  <si>
    <t>PUPUN03049230000001425</t>
  </si>
  <si>
    <t>PUPUN03049230000001422</t>
  </si>
  <si>
    <t>Mr. JIVAN KISAN  KHILARE</t>
  </si>
  <si>
    <t>PUPUN03049230000001403</t>
  </si>
  <si>
    <t>Mr. RAMJAN MUSTAFFA ALI</t>
  </si>
  <si>
    <t>PUPUN03049230000001415</t>
  </si>
  <si>
    <t>Mr. RAVI SHANKAR GAUTAM</t>
  </si>
  <si>
    <t>PUPUN03049230000001373</t>
  </si>
  <si>
    <t>Mr. BABULAL JAGDISH  DHYAT</t>
  </si>
  <si>
    <t>PUPUN03049230000001395</t>
  </si>
  <si>
    <t>MANSINGH</t>
  </si>
  <si>
    <t>PUPUN03049230000001371</t>
  </si>
  <si>
    <t>PUPUN03049230000001387</t>
  </si>
  <si>
    <t>Mr. SURAJ RAM MANGURAM YADAV</t>
  </si>
  <si>
    <t>MANGURAM</t>
  </si>
  <si>
    <t>PUPUN03049230000001399</t>
  </si>
  <si>
    <t>Mr. TANKADHAR  GHYANSHYAM NAG</t>
  </si>
  <si>
    <t>GHYANSHYAM</t>
  </si>
  <si>
    <t>PUPUN03049230000001413</t>
  </si>
  <si>
    <t>Mr. SUJAY VIJAY PAL</t>
  </si>
  <si>
    <t>PUPUN03049230000001369</t>
  </si>
  <si>
    <t>Mr. SURAJ VISHNU BODKE</t>
  </si>
  <si>
    <t>PUPUN03049230000001377</t>
  </si>
  <si>
    <t>Mr. ARJUN SURYABHAN SHELAKE</t>
  </si>
  <si>
    <t>PUPUN03049230000001363</t>
  </si>
  <si>
    <t>Mr. SWAPNIL VISHNU GAWANDE</t>
  </si>
  <si>
    <t>PUPUN03049230000001407</t>
  </si>
  <si>
    <t>Mr. SURENDRA  VIJAYBAHADUR PAL</t>
  </si>
  <si>
    <t>VIJAYBAHADUR</t>
  </si>
  <si>
    <t>PUPUN03049230000001419</t>
  </si>
  <si>
    <t>Mr. RAVINDRA NARAN SINGH</t>
  </si>
  <si>
    <t>PUPUN03049230000001421</t>
  </si>
  <si>
    <t>Mr. MAHENDRA SHANKAR THAKUR</t>
  </si>
  <si>
    <t>PUPUN03049230000001361</t>
  </si>
  <si>
    <t>Mr. MANOJ MALASIDDA BANSODE</t>
  </si>
  <si>
    <t>MALASIDDA</t>
  </si>
  <si>
    <t>PUPUN03049230000001401</t>
  </si>
  <si>
    <t>Mr. CHANCHAL RAMCHARAN GOUTAM</t>
  </si>
  <si>
    <t>PUPUN03049230000001365</t>
  </si>
  <si>
    <t>Mr. SHANKAR GANRAJ NALGAVE</t>
  </si>
  <si>
    <t>GANRAJ</t>
  </si>
  <si>
    <t>PUPUN03049230000001393</t>
  </si>
  <si>
    <t>Mr. PRABHAT RAMAJI THAKUR</t>
  </si>
  <si>
    <t>PUPUN03049230000001379</t>
  </si>
  <si>
    <t>Mr. MAHADEV UDHAV MAHALE</t>
  </si>
  <si>
    <t>UDHAV</t>
  </si>
  <si>
    <t>PUPUN03049230000001409</t>
  </si>
  <si>
    <t>Mr. RAJAT KAMAL SINGH</t>
  </si>
  <si>
    <t>PUPUN03049230000001391</t>
  </si>
  <si>
    <t>PUPUN03049230000001384</t>
  </si>
  <si>
    <t>Mr. GAURANG JITENDRA SHAMAL</t>
  </si>
  <si>
    <t>PUPUN03049230000001354</t>
  </si>
  <si>
    <t>Mr. SUSHANT MAHADEV DESAI</t>
  </si>
  <si>
    <t>PUPUN03049230000001378</t>
  </si>
  <si>
    <t>PUPUN03049230000001427</t>
  </si>
  <si>
    <t>Mr. PRADEEP SURYAWANSHI</t>
  </si>
  <si>
    <t>PUPUN03049230000001374</t>
  </si>
  <si>
    <t>Mr. PRADEEP SUKHSAGAR CHAVAN</t>
  </si>
  <si>
    <t>SUKHSAGAR</t>
  </si>
  <si>
    <t>PUPUN03049230000001408</t>
  </si>
  <si>
    <t>Mr. MURTAJ SAHA ALI</t>
  </si>
  <si>
    <t>SAHA</t>
  </si>
  <si>
    <t>PUPUN03049230000001412</t>
  </si>
  <si>
    <t>Mr. KALAM ALIHUSEN KHAN</t>
  </si>
  <si>
    <t>ALIHUSEN</t>
  </si>
  <si>
    <t>PUPUN03049230000001381</t>
  </si>
  <si>
    <t>Mr. MANJAY KRISHAN RAVIDAS</t>
  </si>
  <si>
    <t>KRISHNAN</t>
  </si>
  <si>
    <t>PUPUN03049230000001423</t>
  </si>
  <si>
    <t>Mr. KULDEEP RAJKUMAR RAM</t>
  </si>
  <si>
    <t>PUPUN03049230000001416</t>
  </si>
  <si>
    <t>Mr. SANJAY KUMAR RAVISHANKAR GAUTAM</t>
  </si>
  <si>
    <t>PUPUN03049230000001388</t>
  </si>
  <si>
    <t>Mr. JAGADISH  PATEL</t>
  </si>
  <si>
    <t>SAHU</t>
  </si>
  <si>
    <t>PUPUN03049230000001420</t>
  </si>
  <si>
    <t>Mr. SARVENDRA NANNU ROY</t>
  </si>
  <si>
    <t>PUPUN03049230000001404</t>
  </si>
  <si>
    <t>Mr. RAJENDRA GUPTANATH GUPTA</t>
  </si>
  <si>
    <t>PUPUN03049230000001392</t>
  </si>
  <si>
    <t>Mr. VISHAL HUKUM SINGH</t>
  </si>
  <si>
    <t>HUKUM</t>
  </si>
  <si>
    <t>PUPUN03049230000001358</t>
  </si>
  <si>
    <t>Mr. NITIN BHIMRAO JADHAV</t>
  </si>
  <si>
    <t>PUPUN03049230000001362</t>
  </si>
  <si>
    <t>Mr. PARMESHWAR SHIVAJI MUSTAPURE</t>
  </si>
  <si>
    <t>PUPUN03049230000001396</t>
  </si>
  <si>
    <t>Mr. BALCHANDRA ATHIYA</t>
  </si>
  <si>
    <t>RAMKISHAN</t>
  </si>
  <si>
    <t>PUPUN03049230000001411</t>
  </si>
  <si>
    <t>Mr. VINOD  SEVAKRAM YADAVANSHI</t>
  </si>
  <si>
    <t>PUPUN03049230000001366</t>
  </si>
  <si>
    <t>Mr. AKASH SHIVAJI CHAVAN</t>
  </si>
  <si>
    <t>PUPUN03049230000001353</t>
  </si>
  <si>
    <t>Mr. RAJU JANARDHAN KHOBRAGADE</t>
  </si>
  <si>
    <t>JANARDHAN</t>
  </si>
  <si>
    <t>PUPUN03049230000001383</t>
  </si>
  <si>
    <t>Mr. HARIPRASAD BODHAI MOURYA</t>
  </si>
  <si>
    <t>BODHAI</t>
  </si>
  <si>
    <t>PUPUN03049230000001382</t>
  </si>
  <si>
    <t>Mr. SHYAMAL SHRISHAR NAND</t>
  </si>
  <si>
    <t>PUPUN03049230000001356</t>
  </si>
  <si>
    <t>PUPUN03049230000001385</t>
  </si>
  <si>
    <t>Mr. ABHISHEK SANTOSH DUBEY</t>
  </si>
  <si>
    <t>PUPUN03049230000001386</t>
  </si>
  <si>
    <t>Mr. KASHIRAM SITARAM PATEL</t>
  </si>
  <si>
    <t>PUPUN03049230000001331</t>
  </si>
  <si>
    <t>Mr. RAJKUMAR MAHENDAR CHAUDHARY</t>
  </si>
  <si>
    <t>MAHEMDAR</t>
  </si>
  <si>
    <t>PUPUN03049230000001317</t>
  </si>
  <si>
    <t>Mr. ABDUL KALAM SANSU ALI</t>
  </si>
  <si>
    <t>KALAM</t>
  </si>
  <si>
    <t>PUPUN03049230000001348</t>
  </si>
  <si>
    <t>Mr. RAJPRAKASH JITAN PATEL</t>
  </si>
  <si>
    <t>JITAN</t>
  </si>
  <si>
    <t>PUPUN03049230000001328</t>
  </si>
  <si>
    <t>Mr. MUKESH KISHOR JADHAV</t>
  </si>
  <si>
    <t>PUPUN03049230000001315</t>
  </si>
  <si>
    <t>Mr. SHRAVAN LODHI</t>
  </si>
  <si>
    <t>SHRIRAMCHANDRA</t>
  </si>
  <si>
    <t>PUPUN03049230000001286</t>
  </si>
  <si>
    <t>Mr. SANDEEPSINGH PAHILVALSINGH LODHI</t>
  </si>
  <si>
    <t>PAHILVALSINGH</t>
  </si>
  <si>
    <t>PUPUN03049230000001330</t>
  </si>
  <si>
    <t>Mr. MUBARAK  JALLAUDDIN  ALI</t>
  </si>
  <si>
    <t>JALLAUDDIN</t>
  </si>
  <si>
    <t>PUPUN03049230000001333</t>
  </si>
  <si>
    <t>Mr. DIPANKAR MADAN PAL</t>
  </si>
  <si>
    <t>PUPUN03049230000001305</t>
  </si>
  <si>
    <t>Mr. GOPAL  SHIVCHARAN  ATHIYA</t>
  </si>
  <si>
    <t>PUPUN03049230000001307</t>
  </si>
  <si>
    <t>Mr. MANSINGH THAKUR</t>
  </si>
  <si>
    <t>VASANTRAO</t>
  </si>
  <si>
    <t>PUPUN03049230000001310</t>
  </si>
  <si>
    <t>Mr. SAGAR ANSARI</t>
  </si>
  <si>
    <t>SHREENATH</t>
  </si>
  <si>
    <t>PUPUN03049230000001345</t>
  </si>
  <si>
    <t>Mr. SARVESH RADHESHYAM BHARATI</t>
  </si>
  <si>
    <t>PUPUN03049230000001319</t>
  </si>
  <si>
    <t>Mr. RAHUL SIDHNATH GUPTA</t>
  </si>
  <si>
    <t>SIDHNATH</t>
  </si>
  <si>
    <t>PUPUN03049230000001350</t>
  </si>
  <si>
    <t>Mr. SWAMINATH RAGHVEER GAUTAM</t>
  </si>
  <si>
    <t>RAGHUVEER</t>
  </si>
  <si>
    <t>PUPUN03049230000001337</t>
  </si>
  <si>
    <t>Mr. NITIN LAXMAN SURYAVANSHI</t>
  </si>
  <si>
    <t>PUPUN03049230000001301</t>
  </si>
  <si>
    <t>Mr. BABULAL SHIVCHARAN ATHIYA</t>
  </si>
  <si>
    <t>PUPUN03049230000001279</t>
  </si>
  <si>
    <t>Mr. HARIBHAU SHANKAR SHELAKE</t>
  </si>
  <si>
    <t>PUPUN03049230000001351</t>
  </si>
  <si>
    <t>Mr. SUDHAKAR SURENDRA  SINGH</t>
  </si>
  <si>
    <t>PUPUN03049230000001295</t>
  </si>
  <si>
    <t>Mr. DEEPAK RAMKRISHNA KASTURE</t>
  </si>
  <si>
    <t>RAMKRISHNA</t>
  </si>
  <si>
    <t>PUPUN03049230000001322</t>
  </si>
  <si>
    <t>Mr. RAJIV NANDALAL RAV</t>
  </si>
  <si>
    <t>NANDALAL</t>
  </si>
  <si>
    <t>PUPUN03049230000001298</t>
  </si>
  <si>
    <t>Mr. BADREEPRASAD BHAGAVANDAS PATEL</t>
  </si>
  <si>
    <t>BHAGANDAS</t>
  </si>
  <si>
    <t>PUPUN03049230000001344</t>
  </si>
  <si>
    <t>Mr. RAHUL SHIVAJI KORANE</t>
  </si>
  <si>
    <t>PUPUN03049230000001324</t>
  </si>
  <si>
    <t>PUPUN03049230000001280</t>
  </si>
  <si>
    <t>Mr. ANGAD SINGH LODHI</t>
  </si>
  <si>
    <t>ASHOK SINGH</t>
  </si>
  <si>
    <t>PUPUN03049230000001289</t>
  </si>
  <si>
    <t>Mr. RAMKRISHNA  VASANTRAO KASTURE</t>
  </si>
  <si>
    <t>PUPUN03049230000001318</t>
  </si>
  <si>
    <t>Mr. SANDEEP FAIKU JAYSWAL</t>
  </si>
  <si>
    <t>FAIKU</t>
  </si>
  <si>
    <t>PUPUN03049230000001308</t>
  </si>
  <si>
    <t>Mr. UPENDRA RAM</t>
  </si>
  <si>
    <t>PUPUN03049230000001313</t>
  </si>
  <si>
    <t>Mr. AVINASH KASHINATH PATIL</t>
  </si>
  <si>
    <t>PUPUN03049230000001326</t>
  </si>
  <si>
    <t>Mr. ALAHUDDIN ABBAS ALI</t>
  </si>
  <si>
    <t>ABBAS</t>
  </si>
  <si>
    <t>PUPUN03049230000001316</t>
  </si>
  <si>
    <t>Mr. HALU MARDAN THAKUR</t>
  </si>
  <si>
    <t>MARDAN</t>
  </si>
  <si>
    <t>PUPUN03049230000001314</t>
  </si>
  <si>
    <t>Mr. UMAKANT BANDYADPPA BIRADAR</t>
  </si>
  <si>
    <t>BANDYADPPA</t>
  </si>
  <si>
    <t>PUPUN03049230000001284</t>
  </si>
  <si>
    <t>Mr. SUBHASH LAXMAN PAWAR</t>
  </si>
  <si>
    <t>PUPUN03049230000001303</t>
  </si>
  <si>
    <t>Mr. RAMESHWAR PATEL</t>
  </si>
  <si>
    <t>PUPUN03049230000001321</t>
  </si>
  <si>
    <t>Mr. HARISHCHANDRA SHYAM BIHARI</t>
  </si>
  <si>
    <t>PUPUN03049230000001332</t>
  </si>
  <si>
    <t>Mr. RINKU SHIVNATH PARJAPTI</t>
  </si>
  <si>
    <t>PUPUN03049230000001309</t>
  </si>
  <si>
    <t>PUPUN03049230000001325</t>
  </si>
  <si>
    <t>PUPUN03049230000001296</t>
  </si>
  <si>
    <t>Mr. BUBAI PURNENDU MANDAL</t>
  </si>
  <si>
    <t>PURNENDU</t>
  </si>
  <si>
    <t>PUPUN03049230000001283</t>
  </si>
  <si>
    <t>Mr. GAJANAND SHANKAR WADJE</t>
  </si>
  <si>
    <t>PUPUN03049230000001287</t>
  </si>
  <si>
    <t>Mr. RAMESH BALU  PAWAR</t>
  </si>
  <si>
    <t>PUPUN03049230000001349</t>
  </si>
  <si>
    <t>Mr. NAND RAGHUVAR GOTAM</t>
  </si>
  <si>
    <t>RAGHUVAR</t>
  </si>
  <si>
    <t>PUPUN03049230000001290</t>
  </si>
  <si>
    <t>Mr. MAHENDRA SHRIRAMCHARAN GAUTAM</t>
  </si>
  <si>
    <t>PUPUN03049230000001288</t>
  </si>
  <si>
    <t>Mr. RAJESH RAMNATH BARANAWAL</t>
  </si>
  <si>
    <t>PUPUN03049230000001281</t>
  </si>
  <si>
    <t>PUPUN03049230000001327</t>
  </si>
  <si>
    <t>Mr. KAMRUL S HUSEN</t>
  </si>
  <si>
    <t>PUPUN03049230000001340</t>
  </si>
  <si>
    <t>Mr. SANDIP BIJOY MULLA</t>
  </si>
  <si>
    <t>BIJOY</t>
  </si>
  <si>
    <t>PUPUN03049230000001282</t>
  </si>
  <si>
    <t>Mr. PRABHAKAR NAGORAO SHIRSAT</t>
  </si>
  <si>
    <t>PUPUN03049230000001291</t>
  </si>
  <si>
    <t>Mr. BIPLAB NIRANJAN GHOSH</t>
  </si>
  <si>
    <t>PUPUN03049230000001342</t>
  </si>
  <si>
    <t>Mr. KARTIK SUDAN BAVRI</t>
  </si>
  <si>
    <t>SUDAN</t>
  </si>
  <si>
    <t>PUPUN03049230000001338</t>
  </si>
  <si>
    <t>Mr. DHARMENDRA NARAD YADAV</t>
  </si>
  <si>
    <t>PUPUN03049230000001299</t>
  </si>
  <si>
    <t>PUPUN03049230000001304</t>
  </si>
  <si>
    <t>Mr. PYARELAL SHIVCHARAN ATHIYA</t>
  </si>
  <si>
    <t>PUPUN03049230000001285</t>
  </si>
  <si>
    <t>Mr. SHRIDHAR RAGHOBA JARE</t>
  </si>
  <si>
    <t>RAGHOBA</t>
  </si>
  <si>
    <t>PUPUN03049230000001335</t>
  </si>
  <si>
    <t>Mr. SURENDAR UMASHANKAR HARIJAN</t>
  </si>
  <si>
    <t>PUPUN03049230000001302</t>
  </si>
  <si>
    <t>Mr. BHASKAR NAYAK</t>
  </si>
  <si>
    <t>PUPUN03049230000001346</t>
  </si>
  <si>
    <t>Mr. BHOLANATH GULAB PANDOLE</t>
  </si>
  <si>
    <t>PUPUN03049230000001343</t>
  </si>
  <si>
    <t>Mr. ANISH KARIMADIN ANSARI</t>
  </si>
  <si>
    <t>KARIMADIN</t>
  </si>
  <si>
    <t>PUPUN03049230000001311</t>
  </si>
  <si>
    <t>Mr. AMARJEET LORIK RAM</t>
  </si>
  <si>
    <t>PUPUN03049230000001329</t>
  </si>
  <si>
    <t>Mr. GOPAL MUKESH MANE</t>
  </si>
  <si>
    <t>PUPUN03049230000001323</t>
  </si>
  <si>
    <t>PUPUN03049230000001341</t>
  </si>
  <si>
    <t>Mr. ROSAN ABDULMAJID ALI</t>
  </si>
  <si>
    <t>ABDULMAJID</t>
  </si>
  <si>
    <t>PUPUN03049230000001336</t>
  </si>
  <si>
    <t>Mr. KAILASH VAIJNATH JAYSWAL</t>
  </si>
  <si>
    <t>VAIJNATH</t>
  </si>
  <si>
    <t>PUPUN03049230000001306</t>
  </si>
  <si>
    <t>Mr. RAMKISHAN RAM</t>
  </si>
  <si>
    <t>PUPUN03049230000001347</t>
  </si>
  <si>
    <t>Mr. SWAPNIL DHANAJI KUPATE</t>
  </si>
  <si>
    <t>PUPUN03049230000001339</t>
  </si>
  <si>
    <t>Mr. ANIL NIHAL SINGH</t>
  </si>
  <si>
    <t>NIHAL</t>
  </si>
  <si>
    <t>PUPUN03049230000001227</t>
  </si>
  <si>
    <t>Mr. SHANKAR RAHUT</t>
  </si>
  <si>
    <t>PANDU</t>
  </si>
  <si>
    <t>PUPUN03049230000001223</t>
  </si>
  <si>
    <t>Mr. MANSINGH RAJAK</t>
  </si>
  <si>
    <t>RATANSINGH</t>
  </si>
  <si>
    <t>PUPUN03049230000001226</t>
  </si>
  <si>
    <t>Mr. NARENDRA PUNDE</t>
  </si>
  <si>
    <t>PUPUN03049230000001222</t>
  </si>
  <si>
    <t>Mr. RAJU WAGH</t>
  </si>
  <si>
    <t>VITHOBA</t>
  </si>
  <si>
    <t>PUPUN03049230000001225</t>
  </si>
  <si>
    <t>Mr. ULHAS CHAVAN</t>
  </si>
  <si>
    <t>PUPUN03049230000001224</t>
  </si>
  <si>
    <t>Mr. SAPURDA DODE</t>
  </si>
  <si>
    <t>PUPUN03049230000001238</t>
  </si>
  <si>
    <t xml:space="preserve"> RAHUL RAMDEV MISHRA</t>
  </si>
  <si>
    <t>PUPUN03049230000001230</t>
  </si>
  <si>
    <t xml:space="preserve"> ATUL DANBAHUDUR SINGH</t>
  </si>
  <si>
    <t>DANBAHADUR SINGH</t>
  </si>
  <si>
    <t>PUPUN03049230000001140</t>
  </si>
  <si>
    <t>Mr. NARAYANRAJ RESHAMLAL CHAVAN</t>
  </si>
  <si>
    <t>RESHAMLAL</t>
  </si>
  <si>
    <t>PUPUN03049230000001154</t>
  </si>
  <si>
    <t>Mr. RAMDAYAL MIHILAL RAJAK</t>
  </si>
  <si>
    <t>MIHILAL</t>
  </si>
  <si>
    <t>PUPUN03049230000001157</t>
  </si>
  <si>
    <t>Mr. RAMAVTAR RAMDAYAL RAJAK</t>
  </si>
  <si>
    <t>PUPUN03049230000001158</t>
  </si>
  <si>
    <t>Mr. PRANSINGH TATU LODHI</t>
  </si>
  <si>
    <t>TATU</t>
  </si>
  <si>
    <t>PUPUN03049230000001166</t>
  </si>
  <si>
    <t>Mr. PRAVIN ARJUN RATHOD</t>
  </si>
  <si>
    <t>PUPUN03049230000001191</t>
  </si>
  <si>
    <t>Mr. LALLU KARTIK PAL</t>
  </si>
  <si>
    <t>KARTIK</t>
  </si>
  <si>
    <t>PUPUN03049230000001174</t>
  </si>
  <si>
    <t>Mr. SHANKAR BABAN JADHAV</t>
  </si>
  <si>
    <t>PUPUN03049230000001206</t>
  </si>
  <si>
    <t>Mr. MUBARAK AKBAL ALI</t>
  </si>
  <si>
    <t>AKBAL</t>
  </si>
  <si>
    <t>PUPUN03049230000001220</t>
  </si>
  <si>
    <t>Mr. BHAMTYA PRAVAN SABLE</t>
  </si>
  <si>
    <t>PRAVAN</t>
  </si>
  <si>
    <t>PUPUN03049230000001176</t>
  </si>
  <si>
    <t>Mr. HARI RATANSINGH RATHOD</t>
  </si>
  <si>
    <t>PUPUN03049230000001207</t>
  </si>
  <si>
    <t>Mr. ALKESH FAGNU GHATE</t>
  </si>
  <si>
    <t>FAGNU</t>
  </si>
  <si>
    <t>PUPUN03049230000001127</t>
  </si>
  <si>
    <t>Mr. KRISHNA RAMA DHAGE</t>
  </si>
  <si>
    <t>PUPUN03049230000001148</t>
  </si>
  <si>
    <t>Mr. MAHESH ASHOK RATHOD</t>
  </si>
  <si>
    <t>PUPUN03049230000001145</t>
  </si>
  <si>
    <t>Mr. PRADEEP BHIKAJI CHAVAN</t>
  </si>
  <si>
    <t>PUPUN03049230000001133</t>
  </si>
  <si>
    <t>Mr. CHANDSHEKHAR ASHOK THAKUR</t>
  </si>
  <si>
    <t>PUPUN03049230000001132</t>
  </si>
  <si>
    <t>Mr. GANESH SHANTARAM SALUNKE</t>
  </si>
  <si>
    <t>PUPUN03049230000001153</t>
  </si>
  <si>
    <t>Mr. KRIPAL TARWAR RAJAK</t>
  </si>
  <si>
    <t>TARWAR</t>
  </si>
  <si>
    <t>PUPUN03049230000001152</t>
  </si>
  <si>
    <t>Mr. RAKESH KANCHEDI GAUTAM</t>
  </si>
  <si>
    <t>PUPUN03049230000001162</t>
  </si>
  <si>
    <t>Mr. SHISUPAL RAMDAYAL RAJAK</t>
  </si>
  <si>
    <t>PUPUN03049230000001211</t>
  </si>
  <si>
    <t>Mr. VIJAYKUMAR PYARELAL RAO</t>
  </si>
  <si>
    <t>PYARELAL</t>
  </si>
  <si>
    <t>PUPUN03049230000001218</t>
  </si>
  <si>
    <t>Mr. SHUBHAM  ASHOK SONDKAR</t>
  </si>
  <si>
    <t>PUPUN03049230000001202</t>
  </si>
  <si>
    <t>Mr. SARIJUL JAINUDDIN SHAIKH</t>
  </si>
  <si>
    <t>JAINUDDIN</t>
  </si>
  <si>
    <t>PUPUN03049230000001187</t>
  </si>
  <si>
    <t>Mr. BALU DATTU KASBE</t>
  </si>
  <si>
    <t>DATTU</t>
  </si>
  <si>
    <t>PUPUN03049230000001182</t>
  </si>
  <si>
    <t>Mr. RAMESH SHRIKANT SHEN</t>
  </si>
  <si>
    <t>PUPUN03049230000001210</t>
  </si>
  <si>
    <t>Mr. SANTOSHKUMAR RAMNAKSHATRA GAUTAM</t>
  </si>
  <si>
    <t>RAMNAKSHATRA</t>
  </si>
  <si>
    <t>PUPUN03049230000001194</t>
  </si>
  <si>
    <t>Mr. MAYUR BHIM RAO</t>
  </si>
  <si>
    <t>BHIM</t>
  </si>
  <si>
    <t>PUPUN03049230000001199</t>
  </si>
  <si>
    <t>Mr. AMINJIT PRAKASH SINGH</t>
  </si>
  <si>
    <t>PUPUN03049230000001217</t>
  </si>
  <si>
    <t>Mr. MUNNA LAL SURAJLAL SINGH</t>
  </si>
  <si>
    <t>SURAJLAL</t>
  </si>
  <si>
    <t>PUPUN03049230000001208</t>
  </si>
  <si>
    <t>Mr. ANGADKUMAR BHAGVANDAS MORAYA</t>
  </si>
  <si>
    <t>PUPUN03049230000001190</t>
  </si>
  <si>
    <t>Mr. SANDEEP KUMAR VARMA</t>
  </si>
  <si>
    <t>PUPUN03049230000001138</t>
  </si>
  <si>
    <t>Mr. SAMBHAJI GOPALRAO MULE</t>
  </si>
  <si>
    <t>GOPALRAO</t>
  </si>
  <si>
    <t>PUPUN03049230000001172</t>
  </si>
  <si>
    <t>Mr. VAIBHAV MANKINE</t>
  </si>
  <si>
    <t>PUPUN03049230000001139</t>
  </si>
  <si>
    <t>Mr. SANDEEP DNYANESHWAR JADHAV</t>
  </si>
  <si>
    <t>PUPUN03049230000001189</t>
  </si>
  <si>
    <t>Mr. BAPAN ANIL POREL</t>
  </si>
  <si>
    <t>PUPUN03049230000001181</t>
  </si>
  <si>
    <t>Mr. ROOP KESHAV SINGH</t>
  </si>
  <si>
    <t>PUPUN03049230000001167</t>
  </si>
  <si>
    <t>Mr. SHANKAR HIRAMAN DAUNDKAR</t>
  </si>
  <si>
    <t>HIRAMAN</t>
  </si>
  <si>
    <t>PUPUN03049230000001197</t>
  </si>
  <si>
    <t>Mr. RAJESH CHANDRA MOLLICK</t>
  </si>
  <si>
    <t>CHANDRA</t>
  </si>
  <si>
    <t>PUPUN03049230000001180</t>
  </si>
  <si>
    <t>Mr. BHANUDAS SURYABALI SURYAVANSHI</t>
  </si>
  <si>
    <t>SURYABALI</t>
  </si>
  <si>
    <t>PUPUN03049230000001205</t>
  </si>
  <si>
    <t>Mr. PINTU RAMNARAYAN PATEL</t>
  </si>
  <si>
    <t>PUPUN03049230000001163</t>
  </si>
  <si>
    <t>Mr. RINKU SURESH RAJAK</t>
  </si>
  <si>
    <t>PUPUN03049230000001215</t>
  </si>
  <si>
    <t>Mr. NUMAN SHOYEB ALI</t>
  </si>
  <si>
    <t>SHOYEB</t>
  </si>
  <si>
    <t>PUPUN03049230000001150</t>
  </si>
  <si>
    <t>Mr. SUDAM NAGORAO TAYDE</t>
  </si>
  <si>
    <t>PUPUN03049230000001192</t>
  </si>
  <si>
    <t>Mr. ANNARAM KAPOORCHAND BENWASHI</t>
  </si>
  <si>
    <t>KAPOORCHAND</t>
  </si>
  <si>
    <t>PUPUN03049230000001200</t>
  </si>
  <si>
    <t>Mr. M. YAKUB ALI</t>
  </si>
  <si>
    <t>YAKUB</t>
  </si>
  <si>
    <t>PUPUN03049230000001173</t>
  </si>
  <si>
    <t>Mr. BHUVANESHWAR VIKASRAM CHAVAN</t>
  </si>
  <si>
    <t>VIKASRAM</t>
  </si>
  <si>
    <t>PUPUN03049230000001143</t>
  </si>
  <si>
    <t>Mr. SANDEEP RAMESH DODE</t>
  </si>
  <si>
    <t>PUPUN03049230000001219</t>
  </si>
  <si>
    <t>Mr. SHIKANDAR ASALAM ALI</t>
  </si>
  <si>
    <t>ASALAM</t>
  </si>
  <si>
    <t>PUPUN03049230000001203</t>
  </si>
  <si>
    <t>Mr. SHAHILODDIN RAJIB SHAIKH</t>
  </si>
  <si>
    <t>RAJIB</t>
  </si>
  <si>
    <t>PUPUN03049230000001147</t>
  </si>
  <si>
    <t>Mr. SHIVALAL RATANSINGH RATHOD</t>
  </si>
  <si>
    <t>PUPUN03049230000001177</t>
  </si>
  <si>
    <t>Mr. VEERA SHETTE MOHAN UCHATE</t>
  </si>
  <si>
    <t>PUPUN03049230000001185</t>
  </si>
  <si>
    <t>Mr. SHRIRAM PRAKASH SINGH</t>
  </si>
  <si>
    <t>PUPUN03049230000001196</t>
  </si>
  <si>
    <t>Mr. MANOJ SUKHDEV VARMA</t>
  </si>
  <si>
    <t>PUPUN03049230000001135</t>
  </si>
  <si>
    <t>Mr. LILADHAR UKANDRAV MAHALLE</t>
  </si>
  <si>
    <t>UKANDRAV</t>
  </si>
  <si>
    <t>PUPUN03049230000001137</t>
  </si>
  <si>
    <t>Mr. SUBHASH BHIKAJI CHAVAN</t>
  </si>
  <si>
    <t>PUPUN03049230000001198</t>
  </si>
  <si>
    <t>Mr. SANDEEP RAMJEEVAN SINGH</t>
  </si>
  <si>
    <t>RAMJEEVAN</t>
  </si>
  <si>
    <t>PUPUN03049230000001183</t>
  </si>
  <si>
    <t>Mr. PANKAJ MANIK SHEN</t>
  </si>
  <si>
    <t>PUPUN03049230000001144</t>
  </si>
  <si>
    <t>PUPUN03049230000001169</t>
  </si>
  <si>
    <t>PUPUN03049230000001221</t>
  </si>
  <si>
    <t>Mr. AKASH PANDIT MALHOTRA</t>
  </si>
  <si>
    <t>PUPUN03049230000001126</t>
  </si>
  <si>
    <t>Mr. ABHIJEET RAJENDRA BHOSALE</t>
  </si>
  <si>
    <t>PUPUN03049230000001204</t>
  </si>
  <si>
    <t>Mr. RAJPRAKASH  ARUN MORAYA</t>
  </si>
  <si>
    <t>PUPUN03049230000001184</t>
  </si>
  <si>
    <t>Mr. RAJU RAMDAYAL LODHI</t>
  </si>
  <si>
    <t>PUPUN03049230000001212</t>
  </si>
  <si>
    <t>Mr. ASHOK CHOTELAL HARIJAN</t>
  </si>
  <si>
    <t>CHOTELAL</t>
  </si>
  <si>
    <t>PUPUN03049230000001175</t>
  </si>
  <si>
    <t>Mr. TONI BHUNESHWAR CHAVAN</t>
  </si>
  <si>
    <t>BHUNESHWAR</t>
  </si>
  <si>
    <t>PUPUN03049230000001134</t>
  </si>
  <si>
    <t>Mr. MOHAN BHAGVAN CHAVAN</t>
  </si>
  <si>
    <t>BHAGVAN</t>
  </si>
  <si>
    <t>PUPUN03049230000001161</t>
  </si>
  <si>
    <t>Mr. PURUSHOTTAM MUNNALAL RAJAK</t>
  </si>
  <si>
    <t>MUNNALAL</t>
  </si>
  <si>
    <t>PUPUN03049230000001164</t>
  </si>
  <si>
    <t>Mr. SATISH DATTA RATHOD</t>
  </si>
  <si>
    <t>PUPUN03049230000001193</t>
  </si>
  <si>
    <t>Mr. AJAY DURGESH SHIRKE</t>
  </si>
  <si>
    <t>DURGESH</t>
  </si>
  <si>
    <t>PUPUN03049230000001141</t>
  </si>
  <si>
    <t>Mr. RUPESH BALU SALUNKE</t>
  </si>
  <si>
    <t>PUPUN03049230000001179</t>
  </si>
  <si>
    <t>Mr. RAMSHISH RAMDAYAL VARMA</t>
  </si>
  <si>
    <t>PUPUN03049230000001214</t>
  </si>
  <si>
    <t>Mr. ONKAR  SUDAM BORHADE</t>
  </si>
  <si>
    <t>SUDAM</t>
  </si>
  <si>
    <t>PUPUN03049230000001195</t>
  </si>
  <si>
    <t>Mr. SANJAY RAMLAL HARJAN</t>
  </si>
  <si>
    <t>PUPUN03049230000001131</t>
  </si>
  <si>
    <t>Mr. DATTAJI MAHADEV  GAIKWAD</t>
  </si>
  <si>
    <t>PUPUN03049230000001165</t>
  </si>
  <si>
    <t>Mr. UMESH BHIKARI ADHE</t>
  </si>
  <si>
    <t>BHIKARI</t>
  </si>
  <si>
    <t>PUPUN03049230000001213</t>
  </si>
  <si>
    <t>Mr. AKASH NARAYAN PAWAR</t>
  </si>
  <si>
    <t>PUPUN03049230000001216</t>
  </si>
  <si>
    <t>Mr. SURAJ BAHADUR SINGH</t>
  </si>
  <si>
    <t>PUPUN03049230000001136</t>
  </si>
  <si>
    <t>Mr. NAVNATH NIVURTI YELWANDE</t>
  </si>
  <si>
    <t>NIVURTI</t>
  </si>
  <si>
    <t>PUPUN03049230000001178</t>
  </si>
  <si>
    <t>Mr. MANOJ JAIBHEEM  MAHAJAN</t>
  </si>
  <si>
    <t>JAIBHEEM</t>
  </si>
  <si>
    <t>PUPUN03049230000001170</t>
  </si>
  <si>
    <t>Mr. CHANDIDEN SHRINARBADAPRASAD  DHAYAT</t>
  </si>
  <si>
    <t>SHRINARBADAPRASAD</t>
  </si>
  <si>
    <t>PUPUN03049230000001159</t>
  </si>
  <si>
    <t>Mr. ASHOK SINGH CHHUTAN SINGH LODHI</t>
  </si>
  <si>
    <t>CHHUTAN SINGH LODHI</t>
  </si>
  <si>
    <t>PUPUN03049230000001209</t>
  </si>
  <si>
    <t>Mr. SWAMINATH RAGHUVAR GAUTAM</t>
  </si>
  <si>
    <t>PUPUN03049230000001155</t>
  </si>
  <si>
    <t>Mr. MUNNA MALTHU RAJAK</t>
  </si>
  <si>
    <t>MALTHU</t>
  </si>
  <si>
    <t>PUPUN03049230000001171</t>
  </si>
  <si>
    <t>Mr. SANTOSH VISHNU DANGAT</t>
  </si>
  <si>
    <t>PUPUN03049230000001160</t>
  </si>
  <si>
    <t>Mr. HARISINGH  HAJARILAL LODHI</t>
  </si>
  <si>
    <t>PUPUN03049230000001125</t>
  </si>
  <si>
    <t>Mr. RAJENDRA GOVIND PRASAD</t>
  </si>
  <si>
    <t>PUPUN03049230000001088</t>
  </si>
  <si>
    <t>Mr. HARISH ANANDA PATIL</t>
  </si>
  <si>
    <t>PUPUN03049230000001089</t>
  </si>
  <si>
    <t>Mr. OMKAR SANJAY YADAV</t>
  </si>
  <si>
    <t>PUPUN03049230000001124</t>
  </si>
  <si>
    <t>Mr. WASHER USMAN ALI</t>
  </si>
  <si>
    <t>PUPUN03049230000001114</t>
  </si>
  <si>
    <t>Mr. GANPATI  VASUDEV GOND</t>
  </si>
  <si>
    <t>PUPUN03049230000001103</t>
  </si>
  <si>
    <t>Mr. NILESH TULSHIRAM PADVI</t>
  </si>
  <si>
    <t>TULSHIRAM</t>
  </si>
  <si>
    <t>PUPUN03049230000001121</t>
  </si>
  <si>
    <t>Mr. GAJENDRA NANNU  SINGH</t>
  </si>
  <si>
    <t>PUPUN03049230000001112</t>
  </si>
  <si>
    <t>Mr. ASLAM AKBAL AHMED ALI</t>
  </si>
  <si>
    <t>PUPUN03049230000001106</t>
  </si>
  <si>
    <t>Mr. PRAVIN RAMPRASAD NAYAK</t>
  </si>
  <si>
    <t>PUPUN03049230000001099</t>
  </si>
  <si>
    <t>Mr. ARJUN SUNBAHADUR THAP</t>
  </si>
  <si>
    <t>SUNBAHADUR</t>
  </si>
  <si>
    <t>PUPUN03049230000001087</t>
  </si>
  <si>
    <t>Mr. MAHESH SHRIRAM PHATE</t>
  </si>
  <si>
    <t>PUPUN03049230000001117</t>
  </si>
  <si>
    <t>Mr. RAJAN PRADEEP PATHAK</t>
  </si>
  <si>
    <t>PRADEEP</t>
  </si>
  <si>
    <t>PUPUN03049230000001090</t>
  </si>
  <si>
    <t>Mr. SUMANT HANUMANT RAJPURE</t>
  </si>
  <si>
    <t>PUPUN03049230000001108</t>
  </si>
  <si>
    <t>Mr. PRADEEP KALKA NAYAK</t>
  </si>
  <si>
    <t>KALKA</t>
  </si>
  <si>
    <t>PUPUN03049230000001102</t>
  </si>
  <si>
    <t>Mr. ABDULKALAM SHAMSUDDIN MANSURI</t>
  </si>
  <si>
    <t>SHAMSUDDIN</t>
  </si>
  <si>
    <t>PUPUN03049230000001122</t>
  </si>
  <si>
    <t>Mr. SATENDRA GOVIND PRASAD</t>
  </si>
  <si>
    <t>PUPUN03049230000001097</t>
  </si>
  <si>
    <t>Mr. NISHANT VASANT PATIL</t>
  </si>
  <si>
    <t>PUPUN03049230000001119</t>
  </si>
  <si>
    <t>Mr. ANIL KUMAR PATEL</t>
  </si>
  <si>
    <t>PUPUN03049230000001115</t>
  </si>
  <si>
    <t>Mr. SANDIP DIJEY  MALLA</t>
  </si>
  <si>
    <t>DIJEY</t>
  </si>
  <si>
    <t>PUPUN03049230000001104</t>
  </si>
  <si>
    <t>Mr. DINESH RAMDULAR PAL</t>
  </si>
  <si>
    <t>RAMDULAR</t>
  </si>
  <si>
    <t>PUPUN03049230000001109</t>
  </si>
  <si>
    <t>Mr. ASLAM  SHAHIR ALI</t>
  </si>
  <si>
    <t>SHAHIR</t>
  </si>
  <si>
    <t>PUPUN03049230000001092</t>
  </si>
  <si>
    <t>Mr. DIPAK BHAIDAS SONAWANE</t>
  </si>
  <si>
    <t>BHAIDAS</t>
  </si>
  <si>
    <t>PUPUN03049230000001116</t>
  </si>
  <si>
    <t>Mr. RAMNARAYAN KISAN LODHI</t>
  </si>
  <si>
    <t>PUPUN03049230000001120</t>
  </si>
  <si>
    <t>Mr. DHONDIBA LAXMAN   DOKE</t>
  </si>
  <si>
    <t>PUPUN03049230000001091</t>
  </si>
  <si>
    <t>Mr. SIDDHESH SHANTARAM ABHANG</t>
  </si>
  <si>
    <t>PUPUN03049230000001113</t>
  </si>
  <si>
    <t>Mr. SUJAY VIKAS PAL</t>
  </si>
  <si>
    <t>VIKAS</t>
  </si>
  <si>
    <t>PUPUN03049230000001098</t>
  </si>
  <si>
    <t>Mr. ANKUSH NAMDEV MORE</t>
  </si>
  <si>
    <t>PUPUN03049230000001101</t>
  </si>
  <si>
    <t>PUPUN03049230000001107</t>
  </si>
  <si>
    <t>Mr. MANISH SATISH NAYAK</t>
  </si>
  <si>
    <t>PUPUN03049230000001100</t>
  </si>
  <si>
    <t>Mr. ANUJ ABHED SINGH</t>
  </si>
  <si>
    <t>ABHED</t>
  </si>
  <si>
    <t>PUPUN03049230000001095</t>
  </si>
  <si>
    <t>Mr. MAHESH HANUMANT AMBAD</t>
  </si>
  <si>
    <t>PUPUN03049230000001123</t>
  </si>
  <si>
    <t>Mr. AKSHAY VASANT BHOLE</t>
  </si>
  <si>
    <t>PUPUN03049230000001110</t>
  </si>
  <si>
    <t>Mr. PANDURANG PIRAJI GAYKWAD</t>
  </si>
  <si>
    <t>PIRAJI</t>
  </si>
  <si>
    <t>PUPUN03049230000001093</t>
  </si>
  <si>
    <t>Mr. SUSHIL VINOD PADHYE</t>
  </si>
  <si>
    <t>PUPUN03049230000001105</t>
  </si>
  <si>
    <t>Mr. SANTOSH KUMAR BUDDHU BACHALE</t>
  </si>
  <si>
    <t>BUDDHU</t>
  </si>
  <si>
    <t>PUPUN03049230000001111</t>
  </si>
  <si>
    <t>Mr. KAUSAR AHMED SHAIKH</t>
  </si>
  <si>
    <t>AHMED</t>
  </si>
  <si>
    <t>PUPUN03049230000001042</t>
  </si>
  <si>
    <t>Mr. SHIVRAJ BHANUDAS TUPE</t>
  </si>
  <si>
    <t>PUPUN03049230000001070</t>
  </si>
  <si>
    <t>Mr. RAMDAYAL GOVIND ARIRWAR</t>
  </si>
  <si>
    <t>PUPUN03049230000001055</t>
  </si>
  <si>
    <t>Mr. AKASH VITTHAL CHOUGULE</t>
  </si>
  <si>
    <t>PUPUN03049230000001074</t>
  </si>
  <si>
    <t>Mr. VIPUL KAMBLE</t>
  </si>
  <si>
    <t>PUPUN03049230000001043</t>
  </si>
  <si>
    <t>Mr. PIRAJI ANNARAO MORE</t>
  </si>
  <si>
    <t>ANNARAO</t>
  </si>
  <si>
    <t>PUPUN03049230000001048</t>
  </si>
  <si>
    <t>Mr. SURAJ SHARNAPPA BODKE</t>
  </si>
  <si>
    <t>PUPUN03049230000001065</t>
  </si>
  <si>
    <t>Mr. KRISHNAKUMAR KANAI AHIRWAR</t>
  </si>
  <si>
    <t>KANAI</t>
  </si>
  <si>
    <t>PUPUN03049230000001057</t>
  </si>
  <si>
    <t>Mr. ASHOK DATTARAO GIRAM</t>
  </si>
  <si>
    <t>PUPUN03049230000001054</t>
  </si>
  <si>
    <t>Mr. RAJESH GORAKSHANATH DHALPE</t>
  </si>
  <si>
    <t>GORAKSHANATH</t>
  </si>
  <si>
    <t>PUPUN03049230000001069</t>
  </si>
  <si>
    <t>Mr. SAHIRUDDIN SHUKURUDDIN SHAIKH</t>
  </si>
  <si>
    <t>SHUKURUDDIN</t>
  </si>
  <si>
    <t>PUPUN03049230000001071</t>
  </si>
  <si>
    <t>Mr. RAMJI RATAN AHIRWAR</t>
  </si>
  <si>
    <t>RATAN</t>
  </si>
  <si>
    <t>PUPUN03049230000001062</t>
  </si>
  <si>
    <t>Mr. RAHUL SHIVCHARAN LODHI</t>
  </si>
  <si>
    <t>PUPUN03049230000001079</t>
  </si>
  <si>
    <t>Mr. CHANDAN MUSAI PATEL</t>
  </si>
  <si>
    <t>MUSAI</t>
  </si>
  <si>
    <t>PUPUN03049230000001046</t>
  </si>
  <si>
    <t>Mr. DNYANESHWAR GANPATRAO SURYAVANSHI</t>
  </si>
  <si>
    <t>PUPUN03049230000001064</t>
  </si>
  <si>
    <t>Mr. MILAN HIYAT SHAIKH</t>
  </si>
  <si>
    <t>HIYAT</t>
  </si>
  <si>
    <t>PUPUN03049230000001086</t>
  </si>
  <si>
    <t>Mr. VIJAYKUMAR KAMALASHANKAR PRASAD</t>
  </si>
  <si>
    <t>KAMALASHANKAR</t>
  </si>
  <si>
    <t>PUPUN03049230000001039</t>
  </si>
  <si>
    <t>Mr. PRADIP BALWANT POWAR</t>
  </si>
  <si>
    <t>BALWANT</t>
  </si>
  <si>
    <t>PUPUN03049230000001053</t>
  </si>
  <si>
    <t>Mr. ARIF  NABILAL SALGARE</t>
  </si>
  <si>
    <t>NABILAL</t>
  </si>
  <si>
    <t>PUPUN03049230000001058</t>
  </si>
  <si>
    <t>Mr. HANUMANT DATTA BHARAMSHEETI</t>
  </si>
  <si>
    <t>PUPUN03049230000001085</t>
  </si>
  <si>
    <t>Mr. DHANAJI MARUTI BHURE</t>
  </si>
  <si>
    <t>PUPUN03049230000001061</t>
  </si>
  <si>
    <t>Mr. AVINASH PANDITRAO MAGAR</t>
  </si>
  <si>
    <t>PANDITRAO</t>
  </si>
  <si>
    <t>PUPUN03049230000001084</t>
  </si>
  <si>
    <t>Mr. SURENDRA BHOLA BAITHA KUMAR</t>
  </si>
  <si>
    <t>BHOLA BAITHA</t>
  </si>
  <si>
    <t>PUPUN03049230000001051</t>
  </si>
  <si>
    <t>Mr. SHANKAR UDDHAV KUMBHAR</t>
  </si>
  <si>
    <t>PUPUN03049230000001041</t>
  </si>
  <si>
    <t>Mr. AJIT MARUTI GOGALE</t>
  </si>
  <si>
    <t>PUPUN03049230000001056</t>
  </si>
  <si>
    <t>Mr. SIDDHESHWAR SUBHASH MANE</t>
  </si>
  <si>
    <t>SUBASH</t>
  </si>
  <si>
    <t>PUPUN03049230000001059</t>
  </si>
  <si>
    <t>Mr. DIVAKAR SURENDRA SINGH</t>
  </si>
  <si>
    <t>PUPUN03049230000001066</t>
  </si>
  <si>
    <t>Mr. AKHIBUL ASNAR SHAIKH</t>
  </si>
  <si>
    <t>ASNAR</t>
  </si>
  <si>
    <t>PUPUN03049230000001038</t>
  </si>
  <si>
    <t>Mr. SANJAY SUKUMAR ARAKH</t>
  </si>
  <si>
    <t>SUKUMAR</t>
  </si>
  <si>
    <t>PUPUN03049230000001076</t>
  </si>
  <si>
    <t>Mr. ROHIT PATOLE</t>
  </si>
  <si>
    <t>PUPUN03049230000001052</t>
  </si>
  <si>
    <t>Mr. MAHADEV MURLIDHAR  NEMANE</t>
  </si>
  <si>
    <t>PUPUN03049230000001067</t>
  </si>
  <si>
    <t>Mr. IRSHADALI SHAIKH</t>
  </si>
  <si>
    <t>KARIM SHAIKH</t>
  </si>
  <si>
    <t>PUPUN03049230000001063</t>
  </si>
  <si>
    <t>Mr. HIRA PREMA AHIRWAR</t>
  </si>
  <si>
    <t>AHIRWAR</t>
  </si>
  <si>
    <t>PUPUN03049230000001078</t>
  </si>
  <si>
    <t>PUPUN03049230000001068</t>
  </si>
  <si>
    <t>Mr. SURENDRA UMASHANKAR GAUTAM</t>
  </si>
  <si>
    <t>PUPUN03049230000001080</t>
  </si>
  <si>
    <t>Mr. GULSHAN SARIJIT PATEL</t>
  </si>
  <si>
    <t>SARIJIT</t>
  </si>
  <si>
    <t>PUPUN03049230000001044</t>
  </si>
  <si>
    <t>Mr. SHRIKANT MANOHAR DESHMUKH</t>
  </si>
  <si>
    <t>MANOHAR</t>
  </si>
  <si>
    <t>PUPUN03049230000001047</t>
  </si>
  <si>
    <t>Mr. VIKRAM SITARAM VAHILE</t>
  </si>
  <si>
    <t>PUPUN03049230000001083</t>
  </si>
  <si>
    <t>Mr. ASHOK PATEL</t>
  </si>
  <si>
    <t>PUPUN03049230000001073</t>
  </si>
  <si>
    <t>Mr. DHARMENDRA KUMAR LALJIPRASAD JAISAWAL</t>
  </si>
  <si>
    <t>LALJIPRASAD</t>
  </si>
  <si>
    <t>PUPUN03049230000001045</t>
  </si>
  <si>
    <t>Mr. TANAJI SHIVAJI WAVARGIRE</t>
  </si>
  <si>
    <t>PUPUN03049230000001049</t>
  </si>
  <si>
    <t>Mr. VISHAL GANESH PARBHALKAR</t>
  </si>
  <si>
    <t>GAESH</t>
  </si>
  <si>
    <t>PUPUN03049230000001060</t>
  </si>
  <si>
    <t>Mr. MUKESH KUMAR SURYABALI</t>
  </si>
  <si>
    <t>PUPUN03049230000001081</t>
  </si>
  <si>
    <t>Mr. RAMESH RAMJIT VARMA</t>
  </si>
  <si>
    <t>PUPUN03049230000001006</t>
  </si>
  <si>
    <t>Mr. RAMESHWAR BALAJI PANCHAL</t>
  </si>
  <si>
    <t>PUPUN03049230000001036</t>
  </si>
  <si>
    <t>Mr. ASLAM AKBAL AHAMAD</t>
  </si>
  <si>
    <t>PUPUN03049230000001035</t>
  </si>
  <si>
    <t>Mr. ARVIND BHOLANATH MOURYA</t>
  </si>
  <si>
    <t>BHOLANATH</t>
  </si>
  <si>
    <t>PUPUN03049230000001022</t>
  </si>
  <si>
    <t>Mr. SURENDER DIWAKAR</t>
  </si>
  <si>
    <t>PUPUN03049230000000999</t>
  </si>
  <si>
    <t>PUPUN03049230000001017</t>
  </si>
  <si>
    <t>Mr. VIKASH PRADEEP MISHRA</t>
  </si>
  <si>
    <t>PUPUN03049230000001027</t>
  </si>
  <si>
    <t>Mr. SATISH RANDHEER LODHI</t>
  </si>
  <si>
    <t>RANDHEER</t>
  </si>
  <si>
    <t>PUPUN03049230000001001</t>
  </si>
  <si>
    <t>Mr. RAGHUNATH JANARDHAN ADHGALE</t>
  </si>
  <si>
    <t>PUPUN03049230000001010</t>
  </si>
  <si>
    <t>Mr. RAVI JANRADHAN KALE</t>
  </si>
  <si>
    <t>JANRADHAN</t>
  </si>
  <si>
    <t>PUPUN03049230000001023</t>
  </si>
  <si>
    <t>Mr. SANDEEPKUMAR PREMDAS PATEL</t>
  </si>
  <si>
    <t>PREMDAS</t>
  </si>
  <si>
    <t>PUPUN03049230000001020</t>
  </si>
  <si>
    <t>Mr. ABDULKALAM SAMSUDDIN MANSURI</t>
  </si>
  <si>
    <t>SAMSUDDIN</t>
  </si>
  <si>
    <t>PUPUN03049230000001032</t>
  </si>
  <si>
    <t>Mr. SHEETALSINGH LODHI</t>
  </si>
  <si>
    <t>RAVI</t>
  </si>
  <si>
    <t>PUPUN03049230000001019</t>
  </si>
  <si>
    <t>Mr. NIRENDRA HIRALAL SINGH</t>
  </si>
  <si>
    <t>PUPUN03049230000001033</t>
  </si>
  <si>
    <t>Mr. DINESH PRAJAPATI</t>
  </si>
  <si>
    <t>PREEM</t>
  </si>
  <si>
    <t>PUPUN03049230000001034</t>
  </si>
  <si>
    <t>Mr. VIJAYKUMAR RAO</t>
  </si>
  <si>
    <t>PUPUN03049230000001026</t>
  </si>
  <si>
    <t>Mr. ROHIRSINGH PRALHAD LODHI</t>
  </si>
  <si>
    <t>PUPUN03049230000001021</t>
  </si>
  <si>
    <t>Mr. KOUSAR SHAIKH</t>
  </si>
  <si>
    <t>KALIM</t>
  </si>
  <si>
    <t>PUPUN03049230000001031</t>
  </si>
  <si>
    <t>Mr. ARJUN SANBAHADUR THAP</t>
  </si>
  <si>
    <t>SANBAHADUR</t>
  </si>
  <si>
    <t>PUPUN03049230000001024</t>
  </si>
  <si>
    <t>Mr. AMOL MADHUKARRAO BELHEKAR</t>
  </si>
  <si>
    <t>MADHUKARRAO</t>
  </si>
  <si>
    <t>PUPUN03049230000001016</t>
  </si>
  <si>
    <t>Mr. SURESH WAGHMARE</t>
  </si>
  <si>
    <t>PUPUN03049230000001030</t>
  </si>
  <si>
    <t>Mr. MANISH ASHOKBAHADUR SINGH</t>
  </si>
  <si>
    <t>ASHOK BAHADUR</t>
  </si>
  <si>
    <t>PUPUN03049230000001008</t>
  </si>
  <si>
    <t>PUPUN03049230000001025</t>
  </si>
  <si>
    <t>Mr. CHOTU KADORI SAHU</t>
  </si>
  <si>
    <t>PUPUN03049230000001028</t>
  </si>
  <si>
    <t>Mr. ANNARAM KAPOORCHAND BENAWASHI</t>
  </si>
  <si>
    <t>PUPUN03049230000001011</t>
  </si>
  <si>
    <t>Mr. NILESH VISHWAS KAMBLE</t>
  </si>
  <si>
    <t>PUPUN03049230000001003</t>
  </si>
  <si>
    <t>Mr. KADAR MASTAN SHAIKH</t>
  </si>
  <si>
    <t>PUPUN03049230000000969</t>
  </si>
  <si>
    <t>Mr. RAJU PAPPU PRAJAPATI</t>
  </si>
  <si>
    <t>PUPUN03049230000000979</t>
  </si>
  <si>
    <t>Mr. SHYAMRAO DAVALE</t>
  </si>
  <si>
    <t>DAVALE</t>
  </si>
  <si>
    <t>PUPUN03049230000000959</t>
  </si>
  <si>
    <t>Mr. DEVIPRASAD BHADDILAL PATEL</t>
  </si>
  <si>
    <t>BHADDILAL</t>
  </si>
  <si>
    <t>PUPUN03049230000000976</t>
  </si>
  <si>
    <t>Mr. RAJENDRA MANGRA ORAW</t>
  </si>
  <si>
    <t>MANGRA</t>
  </si>
  <si>
    <t>PUPUN03049230000000968</t>
  </si>
  <si>
    <t>Mr. ALIM SAMSUDDIN SHAIKH</t>
  </si>
  <si>
    <t>PUPUN03049230000000962</t>
  </si>
  <si>
    <t>Mr. NILKANT HANUMANTRAO HUNGARAGE</t>
  </si>
  <si>
    <t>HANUMANTRAO</t>
  </si>
  <si>
    <t>PUPUN03049230000000980</t>
  </si>
  <si>
    <t>Mr. KAMLESH RAKESHKUMAR PRAJAPATI</t>
  </si>
  <si>
    <t>RAKESHKUMAR</t>
  </si>
  <si>
    <t>PUPUN03049230000000995</t>
  </si>
  <si>
    <t>Mr. DALIM MUNDAL</t>
  </si>
  <si>
    <t>PUPUN03049230000000994</t>
  </si>
  <si>
    <t>Mr. PARAMANAND JAMDARE</t>
  </si>
  <si>
    <t>PUPUN03049230000000981</t>
  </si>
  <si>
    <t>Mr. SANGAPPA GOLAPPA NATIKAR</t>
  </si>
  <si>
    <t>GOLAPPA</t>
  </si>
  <si>
    <t>PUPUN03049230000000993</t>
  </si>
  <si>
    <t>Mr. PRASHANT WARKE</t>
  </si>
  <si>
    <t>PUPUN03049230000000986</t>
  </si>
  <si>
    <t>Mr. GABBAR SINGH</t>
  </si>
  <si>
    <t>PUPUN03049230000000987</t>
  </si>
  <si>
    <t>Mr. BALU PAWAR</t>
  </si>
  <si>
    <t>PUPUN03049230000000988</t>
  </si>
  <si>
    <t>Mr. CHAITAN JAGANNATH DAIVATE</t>
  </si>
  <si>
    <t>PUPUN03049230000000975</t>
  </si>
  <si>
    <t>Mr. PUNVASI SACHNU BHARDWAJ</t>
  </si>
  <si>
    <t>SACHNU</t>
  </si>
  <si>
    <t>PUPUN03049230000000978</t>
  </si>
  <si>
    <t>Mr. JITENDRAKUMAR UMASHANKAR GAUTAM</t>
  </si>
  <si>
    <t>PUPUN03049230000000958</t>
  </si>
  <si>
    <t>Mr. DHARMENDRA KUMAR VIJAYBAHADDUR</t>
  </si>
  <si>
    <t>VIJAYBAHADDUR</t>
  </si>
  <si>
    <t>PUPUN03049230000000985</t>
  </si>
  <si>
    <t>Mr. BRIJESH LACHHAMAN LODHI</t>
  </si>
  <si>
    <t>LACHHAMAN</t>
  </si>
  <si>
    <t>PUPUN03049230000000966</t>
  </si>
  <si>
    <t>Mr. RAJU SUGRIV PRASAD</t>
  </si>
  <si>
    <t>SUGRIV</t>
  </si>
  <si>
    <t>PUPUN03049230000000974</t>
  </si>
  <si>
    <t>Mr. RANJIT VARMA</t>
  </si>
  <si>
    <t>PUPUN03049230000000990</t>
  </si>
  <si>
    <t>Mr. SUNIL RAMANARAYAN PATEL</t>
  </si>
  <si>
    <t>RAMANARAYAN</t>
  </si>
  <si>
    <t>PUPUN03049230000000964</t>
  </si>
  <si>
    <t>Mr. RAMKISAN JUGAL RAM</t>
  </si>
  <si>
    <t>PUPUN03049230000000992</t>
  </si>
  <si>
    <t>Mr. SUDHAKAR SINGH</t>
  </si>
  <si>
    <t>PUPUN03049230000000972</t>
  </si>
  <si>
    <t>Mr. ISMAIL SHAIKH</t>
  </si>
  <si>
    <t>PUPUN03049230000000977</t>
  </si>
  <si>
    <t>XXXX XXXX 3409</t>
  </si>
  <si>
    <t>PUPUN03049230000000970</t>
  </si>
  <si>
    <t>Mr. DNYANESHWAR ZABARE</t>
  </si>
  <si>
    <t>ZABARE</t>
  </si>
  <si>
    <t>PUPUN03049230000000960</t>
  </si>
  <si>
    <t>Mr. AWADH NARAYAN YADAV</t>
  </si>
  <si>
    <t>SHITALAPRASAD</t>
  </si>
  <si>
    <t>PUPUN03049230000000982</t>
  </si>
  <si>
    <t>Mr. DEVENDRA LODHI</t>
  </si>
  <si>
    <t>PUPUN03049230000000967</t>
  </si>
  <si>
    <t>Mr. VIDYASAGAR SHRIRAMDEV KUSHWAH</t>
  </si>
  <si>
    <t>SHRIRAMDEV</t>
  </si>
  <si>
    <t>PUPUN03049230000000991</t>
  </si>
  <si>
    <t>PUPUN03049230000000973</t>
  </si>
  <si>
    <t>Mr. ARVIND VARMA</t>
  </si>
  <si>
    <t>PUPUN03049230000000952</t>
  </si>
  <si>
    <t>Mr. ANKUSH MANGLE</t>
  </si>
  <si>
    <t>MANGLE</t>
  </si>
  <si>
    <t>PUPUN03049230000000944</t>
  </si>
  <si>
    <t>Mr. NARAYAN MORE</t>
  </si>
  <si>
    <t>PUPUN03049230000000932</t>
  </si>
  <si>
    <t>Mr. SUNIL RAMNARAYAN PATEL</t>
  </si>
  <si>
    <t>PUPUN03049230000000929</t>
  </si>
  <si>
    <t>Mr. RAHUL UTTAM SHELAR</t>
  </si>
  <si>
    <t>PUPUN03049230000000939</t>
  </si>
  <si>
    <t>Mr. GOVIND GANESH PASWAN</t>
  </si>
  <si>
    <t>PUPUN03049230000000935</t>
  </si>
  <si>
    <t>Mr. RAJAN RAMJI KANOJIYA</t>
  </si>
  <si>
    <t>PUPUN03049230000000942</t>
  </si>
  <si>
    <t>Mr. BAHADUR RAFIKUL SHAIKH</t>
  </si>
  <si>
    <t>RAFIKUL</t>
  </si>
  <si>
    <t>PUPUN03049230000000928</t>
  </si>
  <si>
    <t>Mr. PRAKASH RAOSHET SHELAR</t>
  </si>
  <si>
    <t>RAOSHET</t>
  </si>
  <si>
    <t>PUPUN03049230000000941</t>
  </si>
  <si>
    <t>Mr. PRAKASH RAMU KAMBLE</t>
  </si>
  <si>
    <t>PUPUN03049230000000955</t>
  </si>
  <si>
    <t>Mr. ASMAN NUSLAM ALIMALITA</t>
  </si>
  <si>
    <t>NUSLAM</t>
  </si>
  <si>
    <t>PUPUN03049230000000931</t>
  </si>
  <si>
    <t>Mr. PRADEEP PUNDALIK SHRIRAME</t>
  </si>
  <si>
    <t>PUPUN03049230000000953</t>
  </si>
  <si>
    <t>Mr. SHAILESH DHANDE</t>
  </si>
  <si>
    <t>PUPUN03049230000000933</t>
  </si>
  <si>
    <t>Mr. DINESH DAYARAM MENVANSHI</t>
  </si>
  <si>
    <t>PUPUN03049230000000957</t>
  </si>
  <si>
    <t>Mr. SHARIFUL SHAIKH</t>
  </si>
  <si>
    <t>PUPUN03049230000000956</t>
  </si>
  <si>
    <t>Mr. TITAN SHAIKH</t>
  </si>
  <si>
    <t>KARIM</t>
  </si>
  <si>
    <t>PUPUN03049230000000954</t>
  </si>
  <si>
    <t>Mr. ALAM MANDAL</t>
  </si>
  <si>
    <t>PUPUN03049230000000943</t>
  </si>
  <si>
    <t>Mr. IRSHAD ALI</t>
  </si>
  <si>
    <t>MD ALI</t>
  </si>
  <si>
    <t>PUPUN03049230000000934</t>
  </si>
  <si>
    <t>Mr. ASLAM MAINUDDIN ALI</t>
  </si>
  <si>
    <t>PUPUN03049230000000951</t>
  </si>
  <si>
    <t>Mr. YUVRAJ WARKE</t>
  </si>
  <si>
    <t>PUPUN03049230000000938</t>
  </si>
  <si>
    <t>Mr. PANKAJKUMAR RAMVRIKSH PASWAN</t>
  </si>
  <si>
    <t>RAMVRIKSH</t>
  </si>
  <si>
    <t>PUPUN03049230000000940</t>
  </si>
  <si>
    <t>Mr. VIJAYKUMAR SHIVGOVIND PASWAN</t>
  </si>
  <si>
    <t>SHIVGOVIND</t>
  </si>
  <si>
    <t>PUPUN03049230000000948</t>
  </si>
  <si>
    <t>Mr. DATTA KHATOD</t>
  </si>
  <si>
    <t>PUPUN03049230000000936</t>
  </si>
  <si>
    <t>Mr. BIRENDRAKUMAR RAO</t>
  </si>
  <si>
    <t>PUPUN03049230000000930</t>
  </si>
  <si>
    <t>Mr. PANKAJ MAHINDRA VASNIK</t>
  </si>
  <si>
    <t>PUPUN03049230000000937</t>
  </si>
  <si>
    <t>Mr. TARFANALI AROJALI SHAIKH</t>
  </si>
  <si>
    <t>AROJALI</t>
  </si>
  <si>
    <t>PUPUN03049230000000927</t>
  </si>
  <si>
    <t>Mr. PRASHANT AJAY PAWANIWAR</t>
  </si>
  <si>
    <t>PUPUN03049230000000945</t>
  </si>
  <si>
    <t>Mr. DHOMDIBA DOKE</t>
  </si>
  <si>
    <t>PUPUN03049230000000950</t>
  </si>
  <si>
    <t>Mr. GAJANAN WARKE</t>
  </si>
  <si>
    <t>PUPUN03049230000000949</t>
  </si>
  <si>
    <t>Mr. PRASHANT WALKE</t>
  </si>
  <si>
    <t>PUPUN03049230000000920</t>
  </si>
  <si>
    <t>Mr. GOPIKRAO  BABARAO SHINDE</t>
  </si>
  <si>
    <t>PUPUN03049230000000912</t>
  </si>
  <si>
    <t>Mr. PAPPU NANNU LODHI</t>
  </si>
  <si>
    <t>PUPUN03049230000000913</t>
  </si>
  <si>
    <t>Mr. HALLE TUKIN PATEL</t>
  </si>
  <si>
    <t>TUKIN</t>
  </si>
  <si>
    <t>PUPUN03049230000000910</t>
  </si>
  <si>
    <t>Mr. RAMSINGH RAMPRASAD PATEL</t>
  </si>
  <si>
    <t>PUPUN03049230000000923</t>
  </si>
  <si>
    <t>Mr. RAVI RAMSINGH MOURYA</t>
  </si>
  <si>
    <t>PUPUN03049230000000909</t>
  </si>
  <si>
    <t>Mr. PRASHANT PAWANIKAR</t>
  </si>
  <si>
    <t>PAWANIKAR</t>
  </si>
  <si>
    <t>PUPUN03049230000000917</t>
  </si>
  <si>
    <t>Mr. KALLUSINGH KESH THAKUR</t>
  </si>
  <si>
    <t>KESH</t>
  </si>
  <si>
    <t>PUPUN03049230000000922</t>
  </si>
  <si>
    <t>Mr. SUBHAM SHANAKARRAO WANKHEDE</t>
  </si>
  <si>
    <t>PUPUN03049230000000925</t>
  </si>
  <si>
    <t>Mr. NAJBUL RAFIKUL MONDAL</t>
  </si>
  <si>
    <t>PUPUN03049230000000915</t>
  </si>
  <si>
    <t>Mr. RAHUL KAPURE RAIKWAR</t>
  </si>
  <si>
    <t>KAPURE</t>
  </si>
  <si>
    <t>PUPUN03049230000000921</t>
  </si>
  <si>
    <t>Mr. SULAY MANIK MANDAL</t>
  </si>
  <si>
    <t>PUPUN03049230000000926</t>
  </si>
  <si>
    <t>Mr. PANDHARINATH GENU LAGAD</t>
  </si>
  <si>
    <t>PUPUN03049230000000905</t>
  </si>
  <si>
    <t>Mr. AMIT BALASAHEB KADAM</t>
  </si>
  <si>
    <t>PUPUN03049230000000924</t>
  </si>
  <si>
    <t>Mr. SAGAR GOPAL ISAL</t>
  </si>
  <si>
    <t>PUPUN03049230000000908</t>
  </si>
  <si>
    <t>Mr. AKSHAY DILIP SAWDEKAR</t>
  </si>
  <si>
    <t>PUPUN03049230000000907</t>
  </si>
  <si>
    <t>Mr. SUNIL RAMESH BODKHE</t>
  </si>
  <si>
    <t>PUPUN03049230000000914</t>
  </si>
  <si>
    <t>Mr. GAJENDRA NANNU LODHI</t>
  </si>
  <si>
    <t>PUPUN03049230000000911</t>
  </si>
  <si>
    <t>Mr. DEEPAK RAJNARAYAN GUPTA</t>
  </si>
  <si>
    <t>RAJNARAYAN</t>
  </si>
  <si>
    <t>PUPUN03049230000000916</t>
  </si>
  <si>
    <t>Mr. SONU SURAJ LODHI</t>
  </si>
  <si>
    <t>PUPUN03049230000000883</t>
  </si>
  <si>
    <t>Mr. KUNAL VIJAY KULKARNI</t>
  </si>
  <si>
    <t>PUPUN03049230000000894</t>
  </si>
  <si>
    <t>Mr. SOMNATH K KARANDE</t>
  </si>
  <si>
    <t>PUPUN03049230000000887</t>
  </si>
  <si>
    <t>Mr. BAJU MANGYA KOKANI</t>
  </si>
  <si>
    <t>MANGYA</t>
  </si>
  <si>
    <t>PUPUN03049230000000900</t>
  </si>
  <si>
    <t>Mr. SUDEB DEONATH</t>
  </si>
  <si>
    <t>DEONATH</t>
  </si>
  <si>
    <t>PUPUN03049230000000899</t>
  </si>
  <si>
    <t>Mr. RAJU BARMAN</t>
  </si>
  <si>
    <t>PUPUN03049230000000895</t>
  </si>
  <si>
    <t>MAHESH P</t>
  </si>
  <si>
    <t>PUPUN03049230000000903</t>
  </si>
  <si>
    <t>Mr. AMIT RAJBHORE</t>
  </si>
  <si>
    <t>RAJBHORE</t>
  </si>
  <si>
    <t>PUPUN03049230000000901</t>
  </si>
  <si>
    <t>Mr. SUDESH BARMAN</t>
  </si>
  <si>
    <t>PUPUN03049230000000893</t>
  </si>
  <si>
    <t>Mr. MADHAV MEGHAJEE GAYAKWADGAIKWAD</t>
  </si>
  <si>
    <t>PUPUN03049230000000882</t>
  </si>
  <si>
    <t>Mr. AMOL PRABHAKAR LAHANE</t>
  </si>
  <si>
    <t>PUPUN03049230000000897</t>
  </si>
  <si>
    <t>Mr. BIPUL DEONATH</t>
  </si>
  <si>
    <t>PUPUN03049230000000885</t>
  </si>
  <si>
    <t>Mr. AJAY TAJMOHAN RAJAK</t>
  </si>
  <si>
    <t>TAJMOHAN</t>
  </si>
  <si>
    <t>PUPUN03049230000000892</t>
  </si>
  <si>
    <t>Mr. RUPESH THOTE</t>
  </si>
  <si>
    <t>THOTE</t>
  </si>
  <si>
    <t>PUPUN03049230000000898</t>
  </si>
  <si>
    <t>Mr. BHULAN NAJIR SHAIKH</t>
  </si>
  <si>
    <t>PUPUN03049230000000896</t>
  </si>
  <si>
    <t>Mr. ASHIT HAGEN BARMAN</t>
  </si>
  <si>
    <t>HAGEN</t>
  </si>
  <si>
    <t>PUPUN03049230000000891</t>
  </si>
  <si>
    <t>Mr. MANGESH MAHADEORAO MAHALLE</t>
  </si>
  <si>
    <t>MAHADEORAO</t>
  </si>
  <si>
    <t>PUPUN03049230000001271</t>
  </si>
  <si>
    <t xml:space="preserve"> NIRAN MUNNA SINGH</t>
  </si>
  <si>
    <t>PUPUN03049230000001233</t>
  </si>
  <si>
    <t xml:space="preserve"> SURAJ SOHAN HARIJAN</t>
  </si>
  <si>
    <t>SOHAN</t>
  </si>
  <si>
    <t>PUPUN03049230000001269</t>
  </si>
  <si>
    <t xml:space="preserve"> SURAJ SHIVDULAR MORYA</t>
  </si>
  <si>
    <t>SHIVDULAR</t>
  </si>
  <si>
    <t>PUPUN03049230000001270</t>
  </si>
  <si>
    <t xml:space="preserve"> SONU HALAK THAKUR</t>
  </si>
  <si>
    <t>HALAK</t>
  </si>
  <si>
    <t>PUPUN03049230000001237</t>
  </si>
  <si>
    <t xml:space="preserve"> SULAY  MANIK MANDAL</t>
  </si>
  <si>
    <t>PUPUN03049230000001272</t>
  </si>
  <si>
    <t xml:space="preserve"> RAJESH DHARWAR SINGH</t>
  </si>
  <si>
    <t>DHARWAR</t>
  </si>
  <si>
    <t>PUPUN03049230000001236</t>
  </si>
  <si>
    <t xml:space="preserve"> VAIBHAV SHREEKRISHNA LAHUKAR</t>
  </si>
  <si>
    <t>SHREEKRISHNA</t>
  </si>
  <si>
    <t>PUPUN03049230000001248</t>
  </si>
  <si>
    <t xml:space="preserve"> GORANG BOLAI HALDAR</t>
  </si>
  <si>
    <t>BOLAI</t>
  </si>
  <si>
    <t>PUPUN03049230000001277</t>
  </si>
  <si>
    <t xml:space="preserve"> RAMKRUPAL PAREKAR</t>
  </si>
  <si>
    <t>PAREKAR</t>
  </si>
  <si>
    <t>PUPUN03049230000001251</t>
  </si>
  <si>
    <t xml:space="preserve"> HARISHCHANDRA SHYAM BIHARI</t>
  </si>
  <si>
    <t>PUPUN03049230000001252</t>
  </si>
  <si>
    <t xml:space="preserve"> SANIRAM BUDHA BACHLE</t>
  </si>
  <si>
    <t>BUDHA</t>
  </si>
  <si>
    <t>PUPUN03049230000001240</t>
  </si>
  <si>
    <t xml:space="preserve"> IBRAHIM ANWAR ALI</t>
  </si>
  <si>
    <t>PUPUN03049230000001276</t>
  </si>
  <si>
    <t xml:space="preserve"> PAVAN RAMKRUPAL PAREKAR</t>
  </si>
  <si>
    <t>RAMKRUPAL</t>
  </si>
  <si>
    <t>PUPUN03049230000001241</t>
  </si>
  <si>
    <t xml:space="preserve"> CHANDRASHEKHAR DASHRAT BHARTI</t>
  </si>
  <si>
    <t>DASHRAT</t>
  </si>
  <si>
    <t>PUPUN03049230000001257</t>
  </si>
  <si>
    <t xml:space="preserve"> BAHADUR RAFRIKYUL MANDAL</t>
  </si>
  <si>
    <t>RAFRIKYUL</t>
  </si>
  <si>
    <t>PUPUN03049230000001253</t>
  </si>
  <si>
    <t xml:space="preserve"> AJAY VIJAY MORYA</t>
  </si>
  <si>
    <t>PUPUN03049230000001264</t>
  </si>
  <si>
    <t xml:space="preserve"> GULISTAN RAMJAN ANSARI</t>
  </si>
  <si>
    <t>PUPUN03049230000001275</t>
  </si>
  <si>
    <t xml:space="preserve"> RAMESH BAHURI VISHWAKARMA</t>
  </si>
  <si>
    <t>BAHURI</t>
  </si>
  <si>
    <t>PUPUN03049230000000871</t>
  </si>
  <si>
    <t>Mr. TULSHIRM RAMPRASAD PATEL</t>
  </si>
  <si>
    <t>PUPUN03049230000000843</t>
  </si>
  <si>
    <t>Mr. RAMASHANKAR KASTURE</t>
  </si>
  <si>
    <t>BASWARAJ</t>
  </si>
  <si>
    <t>PUPUN03049230000000861</t>
  </si>
  <si>
    <t>Mr. JITENDRAKUMAR VISHWANATH GOUTAM</t>
  </si>
  <si>
    <t>PUPUN03049230000000850</t>
  </si>
  <si>
    <t>PUPUN03049230000000879</t>
  </si>
  <si>
    <t>Mr. GOKAL BABULAL PATIL</t>
  </si>
  <si>
    <t>PUPUN03049230000000868</t>
  </si>
  <si>
    <t>Mr. SANGMESH RAJAPPA DHANURE</t>
  </si>
  <si>
    <t>RAJAPPA</t>
  </si>
  <si>
    <t>PUPUN03049230000000848</t>
  </si>
  <si>
    <t>PUPUN03049230000000863</t>
  </si>
  <si>
    <t>Mr. SURENDAR KUMAR</t>
  </si>
  <si>
    <t>MAHAVEER</t>
  </si>
  <si>
    <t>PUPUN03049230000000849</t>
  </si>
  <si>
    <t>RAO</t>
  </si>
  <si>
    <t>PUPUN03049230000000852</t>
  </si>
  <si>
    <t>Mr. SUBHASH LAGAD</t>
  </si>
  <si>
    <t>NAGRAJ</t>
  </si>
  <si>
    <t>PUPUN03049230000000857</t>
  </si>
  <si>
    <t>Mr. VIMLESH PASWAN</t>
  </si>
  <si>
    <t>PUPUN03049230000000855</t>
  </si>
  <si>
    <t>Mr. CHANDRA DAS</t>
  </si>
  <si>
    <t>PUPUN03049230000000859</t>
  </si>
  <si>
    <t>Mr. DEEPAK KUMAR LAUTAM</t>
  </si>
  <si>
    <t>PUPUN03049230000000873</t>
  </si>
  <si>
    <t>Mr. RAMESH KUMAR MOURYA</t>
  </si>
  <si>
    <t>PUPUN03049230000000867</t>
  </si>
  <si>
    <t>Mr. CHANDAN RAMSEWAK SINGH</t>
  </si>
  <si>
    <t>RAMSEWAK</t>
  </si>
  <si>
    <t>PUPUN03049230000000860</t>
  </si>
  <si>
    <t>PUPUN03049230000000844</t>
  </si>
  <si>
    <t>Mr. ATUL GAIKWAD</t>
  </si>
  <si>
    <t>GKP</t>
  </si>
  <si>
    <t>PUPUN03049230000000876</t>
  </si>
  <si>
    <t>Mr. MANOJ JAYARAM VISHWKARAM</t>
  </si>
  <si>
    <t>PUPUN03049230000000865</t>
  </si>
  <si>
    <t>Mr. SHAM KARTIK</t>
  </si>
  <si>
    <t>PUPUN03049230000000858</t>
  </si>
  <si>
    <t>Mr. BALU LAGAD</t>
  </si>
  <si>
    <t>PUPUN03049230000000840</t>
  </si>
  <si>
    <t>Mr. VILAS UTTAMRAO HIVRALE</t>
  </si>
  <si>
    <t>PUPUN03049230000000854</t>
  </si>
  <si>
    <t>Mr. BHARAT LAL</t>
  </si>
  <si>
    <t>PAWAR LAL</t>
  </si>
  <si>
    <t>PUPUN03049230000000845</t>
  </si>
  <si>
    <t>PUPUN03049230000000875</t>
  </si>
  <si>
    <t>Mr. SANDEEP BHOLARAM PANDEY</t>
  </si>
  <si>
    <t>BHOLARAM</t>
  </si>
  <si>
    <t>PUPUN03049230000000862</t>
  </si>
  <si>
    <t>Mr. SAHEBELAM HARUN ANSARI</t>
  </si>
  <si>
    <t>PUPUN03049230000000846</t>
  </si>
  <si>
    <t>Mr. MANJAY KUMAR</t>
  </si>
  <si>
    <t>PUPUN03049230000000839</t>
  </si>
  <si>
    <t>Mr. AVINASH DEONARAYAN KUMAR</t>
  </si>
  <si>
    <t>DEONARAYAN</t>
  </si>
  <si>
    <t>PUPUN03049230000000856</t>
  </si>
  <si>
    <t>Mr. GORAKHLAL PASWAN</t>
  </si>
  <si>
    <t>PASWAN</t>
  </si>
  <si>
    <t>PUPUN03049230000001245</t>
  </si>
  <si>
    <t xml:space="preserve"> SHIVAJI MAHADU SAWANT</t>
  </si>
  <si>
    <t>PUPUN03049230000000841</t>
  </si>
  <si>
    <t>Mr. ABHINANDAN JAIVANTRAO JUNNE</t>
  </si>
  <si>
    <t>JAIVANTRAO</t>
  </si>
  <si>
    <t>PUPUN03049230000000851</t>
  </si>
  <si>
    <t>Mr. SATYAMKUMAR NISHAD</t>
  </si>
  <si>
    <t>NISHAD</t>
  </si>
  <si>
    <t>PUPUN03049230000000842</t>
  </si>
  <si>
    <t>Mr. AKSHAY PATIL</t>
  </si>
  <si>
    <t>PUPUN03049230000000880</t>
  </si>
  <si>
    <t>Mr. SWAPAN MOJUMDAR</t>
  </si>
  <si>
    <t>MOJUMDAR</t>
  </si>
  <si>
    <t>PUPUN03049230000000853</t>
  </si>
  <si>
    <t>Mr. DEONATH MAHALI</t>
  </si>
  <si>
    <t>MAHALI</t>
  </si>
  <si>
    <t>PUPUN03049230000000869</t>
  </si>
  <si>
    <t>Mr. RAMKUMAR BHAGVANDAS PATIL</t>
  </si>
  <si>
    <t>PUPUN03049230000000814</t>
  </si>
  <si>
    <t>Mr. VIKASH KUMAR PRADIP MISHRA</t>
  </si>
  <si>
    <t>PUPUN03049230000000809</t>
  </si>
  <si>
    <t>Mr. RAJESH CHOUDHARI</t>
  </si>
  <si>
    <t>YOGESH</t>
  </si>
  <si>
    <t>PUPUN03049230000000827</t>
  </si>
  <si>
    <t>Mr. SHATRUGHAN</t>
  </si>
  <si>
    <t>GANPATI</t>
  </si>
  <si>
    <t>PUPUN03049230000000830</t>
  </si>
  <si>
    <t>Mr. BIJAY KUMAR RAMPATI</t>
  </si>
  <si>
    <t>PUPUN03049230000000832</t>
  </si>
  <si>
    <t>KAMLKAR</t>
  </si>
  <si>
    <t>PUPUN03049230000000825</t>
  </si>
  <si>
    <t>Mr. MANOJ KUMAR PATEL</t>
  </si>
  <si>
    <t>PUPUN03049230000000834</t>
  </si>
  <si>
    <t>Mr. RAMESH MOURYA</t>
  </si>
  <si>
    <t>PUPUN03049230000000828</t>
  </si>
  <si>
    <t>Mr. SOMANATH GOPAL</t>
  </si>
  <si>
    <t>PUPUN03049230000000817</t>
  </si>
  <si>
    <t>Mr. BABAN YADAV</t>
  </si>
  <si>
    <t>PUPUN03049230000000829</t>
  </si>
  <si>
    <t>Mr. SOMRA ETOA ORAW</t>
  </si>
  <si>
    <t>ETOA</t>
  </si>
  <si>
    <t>PUPUN03049230000000815</t>
  </si>
  <si>
    <t>Mr. ANAND KUMAR PRAJAPATI</t>
  </si>
  <si>
    <t>PUPUN03049230000000818</t>
  </si>
  <si>
    <t>Mr. BHALERAO GOUTAM</t>
  </si>
  <si>
    <t>BUDA</t>
  </si>
  <si>
    <t>PUPUN03049230000000813</t>
  </si>
  <si>
    <t>Mr. VIJAYKUMAR SHRIBANSIDAR</t>
  </si>
  <si>
    <t>BANSIDHAR</t>
  </si>
  <si>
    <t>PUPUN03049230000000816</t>
  </si>
  <si>
    <t>Mr. ARVIND KUMAR RAO</t>
  </si>
  <si>
    <t>PUPUN03049230000000835</t>
  </si>
  <si>
    <t>Mr. ARVIND VISHWAKARMA</t>
  </si>
  <si>
    <t>PUPUN03049230000000810</t>
  </si>
  <si>
    <t>Mr. RAJUKUMAR SAHADEV YADAV</t>
  </si>
  <si>
    <t>PUPUN03049230000000812</t>
  </si>
  <si>
    <t>Mr. VISHWANATH NAGANNA BETSUR</t>
  </si>
  <si>
    <t>NAGANNA</t>
  </si>
  <si>
    <t>PUPUN03049230000000821</t>
  </si>
  <si>
    <t>Mr. JAVED AKTAR</t>
  </si>
  <si>
    <t>PUPUN03049230000000824</t>
  </si>
  <si>
    <t>Mr. M D MAHAMAD</t>
  </si>
  <si>
    <t>PUPUN03049230000000833</t>
  </si>
  <si>
    <t>Mr. SANJAY MOURYA</t>
  </si>
  <si>
    <t>RAM MOURYA</t>
  </si>
  <si>
    <t>PUPUN03049230000000822</t>
  </si>
  <si>
    <t>Mr. KUDDUS ALI</t>
  </si>
  <si>
    <t>PUPUN03049230000000831</t>
  </si>
  <si>
    <t>Mr. VINOD KUMAR PAL</t>
  </si>
  <si>
    <t>PUPUN03049230000000819</t>
  </si>
  <si>
    <t>Mr. HANIF SHAIKH</t>
  </si>
  <si>
    <t>PUPUN03049230000000804</t>
  </si>
  <si>
    <t>Mr. KALPESH SHIVASHARNAYYA MAMUDAGE</t>
  </si>
  <si>
    <t>SHIVASHARNAYYA</t>
  </si>
  <si>
    <t>PUPUN03049230000000823</t>
  </si>
  <si>
    <t>Mr. KULDEEP JAGUPRASAD</t>
  </si>
  <si>
    <t>PUPUN03049230000000806</t>
  </si>
  <si>
    <t>Mr. MUBIN SIDDIK MD</t>
  </si>
  <si>
    <t>SIDDIK</t>
  </si>
  <si>
    <t>PUPUN03049230000000826</t>
  </si>
  <si>
    <t>Mr. SANTOSH SUTHAR</t>
  </si>
  <si>
    <t>PUPUN03049230000000799</t>
  </si>
  <si>
    <t>Mr. SOHAN RAJARAM CHAVAN</t>
  </si>
  <si>
    <t>PUPUN03049230000000798</t>
  </si>
  <si>
    <t>Mr. YOGESH V ONKAR</t>
  </si>
  <si>
    <t>VIDYADHAR</t>
  </si>
  <si>
    <t>PUPUN03049230000000784</t>
  </si>
  <si>
    <t>Mr. SATISH B DEOKAR</t>
  </si>
  <si>
    <t>PUPUN03049230000000772</t>
  </si>
  <si>
    <t>Mr. MAHESH K SHIRSATH</t>
  </si>
  <si>
    <t>PUPUN03049230000000763</t>
  </si>
  <si>
    <t>Mr. DULAL KARMAKAR</t>
  </si>
  <si>
    <t>RAVIDAS</t>
  </si>
  <si>
    <t>PUPUN03049230000000788</t>
  </si>
  <si>
    <t>Mr. SHRIRAM R NAGRE</t>
  </si>
  <si>
    <t>PUPUN03049230000000795</t>
  </si>
  <si>
    <t>Mr. VIKAS MISHRA</t>
  </si>
  <si>
    <t>PUPUN03049230000000775</t>
  </si>
  <si>
    <t>Mr. NITIN S INGALE</t>
  </si>
  <si>
    <t>PUPUN03049230000000796</t>
  </si>
  <si>
    <t>Mr. VISHAL S GAIKWAD</t>
  </si>
  <si>
    <t>PUPUN03049230000000783</t>
  </si>
  <si>
    <t>Mr. SANDIP V PARTE</t>
  </si>
  <si>
    <t>PUPUN03049230000000768</t>
  </si>
  <si>
    <t>Mr. KANCHEDHI SINGH</t>
  </si>
  <si>
    <t>PRABHUNARAYAN</t>
  </si>
  <si>
    <t>PUPUN03049230000000777</t>
  </si>
  <si>
    <t>Mr. RAJENDRA ORAW</t>
  </si>
  <si>
    <t>PUPUN03049230000000774</t>
  </si>
  <si>
    <t>Mr. NILESH VISHWAKARMA</t>
  </si>
  <si>
    <t>PUPUN03049230000000770</t>
  </si>
  <si>
    <t>Mr. KHALIL SHAIKH</t>
  </si>
  <si>
    <t>MUSLIM</t>
  </si>
  <si>
    <t>PUPUN03049230000000754</t>
  </si>
  <si>
    <t>Mr. ANJRUL MIYYA</t>
  </si>
  <si>
    <t>BINDRAWAN</t>
  </si>
  <si>
    <t>PUPUN03049230000000757</t>
  </si>
  <si>
    <t>Mr. CHANDRAKANT S AHIRE</t>
  </si>
  <si>
    <t>PUPUN03049230000000755</t>
  </si>
  <si>
    <t>Mr. BINDRAVAN VISHWAKARMA</t>
  </si>
  <si>
    <t>BISHNU</t>
  </si>
  <si>
    <t>PUPUN03049230000000781</t>
  </si>
  <si>
    <t>Mr. SAHEB ALAM</t>
  </si>
  <si>
    <t>ALAM</t>
  </si>
  <si>
    <t>PUPUN03049230000000793</t>
  </si>
  <si>
    <t>Mr. SWAPNIL D DHARMIK</t>
  </si>
  <si>
    <t>DIPAKRAO</t>
  </si>
  <si>
    <t>PUPUN03049230000000789</t>
  </si>
  <si>
    <t>Mr. SHUPAL B RAJPUT</t>
  </si>
  <si>
    <t>BHIMASHISH</t>
  </si>
  <si>
    <t>PUPUN03049230000000785</t>
  </si>
  <si>
    <t>Mr. SEVEN ORAW</t>
  </si>
  <si>
    <t>RAJ ORAW</t>
  </si>
  <si>
    <t>PUPUN03049230000000756</t>
  </si>
  <si>
    <t>Mr. BISHNU MUNDA</t>
  </si>
  <si>
    <t>DALU</t>
  </si>
  <si>
    <t>PUPUN03049230000000779</t>
  </si>
  <si>
    <t>Mr. ROOPAN SINGH</t>
  </si>
  <si>
    <t>RAM SINGH</t>
  </si>
  <si>
    <t>PUPUN03049230000000787</t>
  </si>
  <si>
    <t>Mr. SHIVHAR UTTAM KAMBLE</t>
  </si>
  <si>
    <t>PUPUN03049230000000761</t>
  </si>
  <si>
    <t>PUPUN03049230000000759</t>
  </si>
  <si>
    <t>Mr. DATTA R TAYDE</t>
  </si>
  <si>
    <t>PUPUN03049230000000786</t>
  </si>
  <si>
    <t>Mr. SHIB ORAW</t>
  </si>
  <si>
    <t>CHARAN</t>
  </si>
  <si>
    <t>PUPUN03049230000000758</t>
  </si>
  <si>
    <t>Mr. DALU SAHU</t>
  </si>
  <si>
    <t>PUPUN03049230000000797</t>
  </si>
  <si>
    <t>Mr. YOGESH D BORSE</t>
  </si>
  <si>
    <t>PUPUN03049230000000790</t>
  </si>
  <si>
    <t>Mr. YOGESH D PATIL</t>
  </si>
  <si>
    <t>PUPUN03049230000000778</t>
  </si>
  <si>
    <t>Mr. RAMKUMAR PATEL</t>
  </si>
  <si>
    <t>BASWARAJ PATEL</t>
  </si>
  <si>
    <t>PUPUN03049230000000792</t>
  </si>
  <si>
    <t>Mr. SURAJ RAMASHANKAR</t>
  </si>
  <si>
    <t>PUPUN03049230000000743</t>
  </si>
  <si>
    <t>Mr. BABAN RATHOD</t>
  </si>
  <si>
    <t>PUPUN03049230000000746</t>
  </si>
  <si>
    <t>Mr. MULLU THAKUR</t>
  </si>
  <si>
    <t>PUPUN03049230000000733</t>
  </si>
  <si>
    <t>Mr. MUNNI SINGH</t>
  </si>
  <si>
    <t>BABUL</t>
  </si>
  <si>
    <t>PUPUN03049230000000723</t>
  </si>
  <si>
    <t>Mr. DINESH BUIYA</t>
  </si>
  <si>
    <t>PUPUN03049230000000737</t>
  </si>
  <si>
    <t>Mr. RAFIKUL SHAIKH</t>
  </si>
  <si>
    <t>KHALIL</t>
  </si>
  <si>
    <t>PUPUN03049230000000719</t>
  </si>
  <si>
    <t>Mr. RAKESH LODHIN</t>
  </si>
  <si>
    <t>PUSTAM</t>
  </si>
  <si>
    <t>PUPUN03049230000000750</t>
  </si>
  <si>
    <t>Mr. ASHOK LODHI</t>
  </si>
  <si>
    <t>PUPUN03049230000000734</t>
  </si>
  <si>
    <t>Mr. BABUL PATEL</t>
  </si>
  <si>
    <t>RAHUL</t>
  </si>
  <si>
    <t>PUPUN03049230000000726</t>
  </si>
  <si>
    <t>Mr. GOPIKRAO SHINDE</t>
  </si>
  <si>
    <t>PUPUN03049230000000718</t>
  </si>
  <si>
    <t>Mr. TEJA SINGH LODHI</t>
  </si>
  <si>
    <t>PUPUN03049230000000749</t>
  </si>
  <si>
    <t>Mr. MUKTAR SHAIKH</t>
  </si>
  <si>
    <t>PUPUN03049230000000744</t>
  </si>
  <si>
    <t>Mr. SACHIN S KASTURE</t>
  </si>
  <si>
    <t>PUPUN03049230000000716</t>
  </si>
  <si>
    <t>Mr. VIRSHING LODHI</t>
  </si>
  <si>
    <t>PUPUN03049230000000736</t>
  </si>
  <si>
    <t>Mr. CHANDAN SINGH</t>
  </si>
  <si>
    <t>PUPUN03049230000000721</t>
  </si>
  <si>
    <t>Mr. MANOJA KARKATTA</t>
  </si>
  <si>
    <t>PUPUN03049230000000747</t>
  </si>
  <si>
    <t>Mr. ARUN SAWALE</t>
  </si>
  <si>
    <t>PUPUN03049230000000714</t>
  </si>
  <si>
    <t>Mr. KISHAN LODHI</t>
  </si>
  <si>
    <t>KISHAN</t>
  </si>
  <si>
    <t>PUPUN03049230000000730</t>
  </si>
  <si>
    <t>Mr. RAHUL LODHI</t>
  </si>
  <si>
    <t>BRIJESH</t>
  </si>
  <si>
    <t>PUPUN03049230000000706</t>
  </si>
  <si>
    <t>Mr. ARVIND THAKUR</t>
  </si>
  <si>
    <t>PUPUN03049230000000731</t>
  </si>
  <si>
    <t>Mr. KALLU SINGH</t>
  </si>
  <si>
    <t>PUPUN03049230000000738</t>
  </si>
  <si>
    <t>PUPUN03049230000000707</t>
  </si>
  <si>
    <t>Mr. MUKESH CHAWERSHYA</t>
  </si>
  <si>
    <t>SANDIP</t>
  </si>
  <si>
    <t>PUPUN03049230000000728</t>
  </si>
  <si>
    <t>Mr. BRIJESH LODHI</t>
  </si>
  <si>
    <t>PUPUN03049230000000725</t>
  </si>
  <si>
    <t>Mr. RAMESH MALI</t>
  </si>
  <si>
    <t>GOPIKRAO</t>
  </si>
  <si>
    <t>PUPUN03049230000000705</t>
  </si>
  <si>
    <t>Mr. SONARAM MAHALI</t>
  </si>
  <si>
    <t>ARVIND</t>
  </si>
  <si>
    <t>PUPUN03049230000000717</t>
  </si>
  <si>
    <t>Mr. NARAYAN LODHI</t>
  </si>
  <si>
    <t>TEJA SINGH</t>
  </si>
  <si>
    <t>PUPUN03049230000000739</t>
  </si>
  <si>
    <t>Mr. KALIMUDDIN MUNDAL</t>
  </si>
  <si>
    <t>PUPUN03049230000000740</t>
  </si>
  <si>
    <t>Mr. MANOTSH S SINGH</t>
  </si>
  <si>
    <t>SHRINATH</t>
  </si>
  <si>
    <t>PUPUN03049230000000713</t>
  </si>
  <si>
    <t>Mr. NARAYAN THAKUR</t>
  </si>
  <si>
    <t>PUPUN03049230000000712</t>
  </si>
  <si>
    <t>Mr. SHANKAR THAKUR</t>
  </si>
  <si>
    <t>PUPUN03049230000000742</t>
  </si>
  <si>
    <t>Mr. RABIUL SHIKH</t>
  </si>
  <si>
    <t>PUPUN03049230000000735</t>
  </si>
  <si>
    <t>Mr. RAHUL REKWAR</t>
  </si>
  <si>
    <t>CHANDAN</t>
  </si>
  <si>
    <t>PUPUN03049230000000711</t>
  </si>
  <si>
    <t>Mr. MOHAMAD VAKIL</t>
  </si>
  <si>
    <t>PUPUN03049230000000709</t>
  </si>
  <si>
    <t>Mr. RAKESH LODHI</t>
  </si>
  <si>
    <t>PUPUN03049230000000748</t>
  </si>
  <si>
    <t>Mr. ASHIS PATKAR</t>
  </si>
  <si>
    <t>KIRAN</t>
  </si>
  <si>
    <t>PUPUN03049230000000722</t>
  </si>
  <si>
    <t>Mr. SABIB LOHAR</t>
  </si>
  <si>
    <t>PUPUN03049230000000741</t>
  </si>
  <si>
    <t>Mr. ISMAIL SHIKH</t>
  </si>
  <si>
    <t>TANMAY</t>
  </si>
  <si>
    <t>PUPUN03049230000000732</t>
  </si>
  <si>
    <t>Mr. SONU SINGH</t>
  </si>
  <si>
    <t>PUPUN03049230000000720</t>
  </si>
  <si>
    <t>Mr. PUSTAM DARJEE</t>
  </si>
  <si>
    <t>MANOJA</t>
  </si>
  <si>
    <t>PUPUN03049230000000727</t>
  </si>
  <si>
    <t>PUPUN03049230000000729</t>
  </si>
  <si>
    <t>Mr. DEVSINGH LODHI</t>
  </si>
  <si>
    <t>PUPUN03049230000000710</t>
  </si>
  <si>
    <t>Mr. ASHOK SINGH LODHI</t>
  </si>
  <si>
    <t>MOHAMAD</t>
  </si>
  <si>
    <t>PUPUN03049230000000658</t>
  </si>
  <si>
    <t>Mr. SANTU ORAO</t>
  </si>
  <si>
    <t>PUPUN03049230000000661</t>
  </si>
  <si>
    <t>Mr. HEERASINGH THAKUR</t>
  </si>
  <si>
    <t>RAJA</t>
  </si>
  <si>
    <t>PUPUN03049230000000675</t>
  </si>
  <si>
    <t>Mr. JIKAL HASDA</t>
  </si>
  <si>
    <t>NUTTU</t>
  </si>
  <si>
    <t>PUPUN03049230000000639</t>
  </si>
  <si>
    <t>Mr. RAJESH MAHANTO</t>
  </si>
  <si>
    <t>PUPUN03049230000000684</t>
  </si>
  <si>
    <t>Mr. SUMAN MAHATO</t>
  </si>
  <si>
    <t>PUPUN03049230000000629</t>
  </si>
  <si>
    <t>Mr. SHAMAL MAHANTO</t>
  </si>
  <si>
    <t>PRAJAKTA</t>
  </si>
  <si>
    <t>PUPUN03049230000000664</t>
  </si>
  <si>
    <t>Mr. MUKESHSINGH THAKUR</t>
  </si>
  <si>
    <t>PRABHUNARAYAN SINGH</t>
  </si>
  <si>
    <t>PUPUN03049230000000628</t>
  </si>
  <si>
    <t>Mr. BISWAJEET PAHAN</t>
  </si>
  <si>
    <t>RAJASHRI</t>
  </si>
  <si>
    <t>PUPUN03049230000000631</t>
  </si>
  <si>
    <t>Mr. SHIVSHARAN PRAJAPATI</t>
  </si>
  <si>
    <t>ANITA</t>
  </si>
  <si>
    <t>PUPUN03049230000000698</t>
  </si>
  <si>
    <t>Mr. SHRISAIL B SALOTAGI</t>
  </si>
  <si>
    <t>PUPUN03049230000000652</t>
  </si>
  <si>
    <t>Mr. ANIL MISHRA</t>
  </si>
  <si>
    <t>PUPUN03049230000000697</t>
  </si>
  <si>
    <t>Mr. ISHWAR WARAPE</t>
  </si>
  <si>
    <t>PUPUN03049230000000649</t>
  </si>
  <si>
    <t>Mr. JALLTU ORAO</t>
  </si>
  <si>
    <t>PHALTU</t>
  </si>
  <si>
    <t>PUPUN03049230000000693</t>
  </si>
  <si>
    <t>Mr. KARIM SHAIKH</t>
  </si>
  <si>
    <t>MOLLA</t>
  </si>
  <si>
    <t>PUPUN03049230000000670</t>
  </si>
  <si>
    <t>Mr. PINTU SARKAR</t>
  </si>
  <si>
    <t>PHILIP</t>
  </si>
  <si>
    <t>PUPUN03049230000000641</t>
  </si>
  <si>
    <t>Mr. JALIL ALI</t>
  </si>
  <si>
    <t>PUPUN03049230000000645</t>
  </si>
  <si>
    <t>Mr. DABIR HUSSION</t>
  </si>
  <si>
    <t>JALIL</t>
  </si>
  <si>
    <t>PUPUN03049230000000677</t>
  </si>
  <si>
    <t>Mr. BAPAN PANDAY</t>
  </si>
  <si>
    <t>PUPUN03049230000000637</t>
  </si>
  <si>
    <t>Mr. DINESH VISHKARMA</t>
  </si>
  <si>
    <t>PUPUN03049230000000643</t>
  </si>
  <si>
    <t>Mr. SUMANTO ORAO</t>
  </si>
  <si>
    <t>PUPUN03049230000000662</t>
  </si>
  <si>
    <t>Mr. DHEERAYSINGH THAKUR</t>
  </si>
  <si>
    <t>PUPUN03049230000000683</t>
  </si>
  <si>
    <t>Mr. BHAGIRATHSINGH THAKUR</t>
  </si>
  <si>
    <t>SUMAN</t>
  </si>
  <si>
    <t>PUPUN03049230000000650</t>
  </si>
  <si>
    <t>Mr. MURAL PAHAN</t>
  </si>
  <si>
    <t>PUPUN03049230000000676</t>
  </si>
  <si>
    <t>Mr. NUTTU ORAO</t>
  </si>
  <si>
    <t>BAPAN</t>
  </si>
  <si>
    <t>PUPUN03049230000000626</t>
  </si>
  <si>
    <t>Mr. SOHAN ORAO</t>
  </si>
  <si>
    <t>PUPUN03049230000000648</t>
  </si>
  <si>
    <t>Mr. ANIL PAHAN</t>
  </si>
  <si>
    <t>NIRAN</t>
  </si>
  <si>
    <t>PUPUN03049230000000654</t>
  </si>
  <si>
    <t>Mr. SOHENDRO BARMAN</t>
  </si>
  <si>
    <t>PUPUN03049230000000632</t>
  </si>
  <si>
    <t>Mr. JATIN PAHAN</t>
  </si>
  <si>
    <t>PUPUN03049230000000689</t>
  </si>
  <si>
    <t>Mr. DINESH DHULE</t>
  </si>
  <si>
    <t>PUPUN03049230000000627</t>
  </si>
  <si>
    <t>Mr. ASHISH ORAO</t>
  </si>
  <si>
    <t>PUPUN03049230000000640</t>
  </si>
  <si>
    <t>Mr. SHYAMAL MAHANTO</t>
  </si>
  <si>
    <t>PUPUN03049230000000690</t>
  </si>
  <si>
    <t>Mr. HARIPARASAD MOURYA</t>
  </si>
  <si>
    <t>PUPUN03049230000000681</t>
  </si>
  <si>
    <t>Mr. SURAJ BHARTI</t>
  </si>
  <si>
    <t>PUPUN03049230000000671</t>
  </si>
  <si>
    <t>Mr. PHILIP PAHAN</t>
  </si>
  <si>
    <t>BAIDA</t>
  </si>
  <si>
    <t>PUPUN03049230000000633</t>
  </si>
  <si>
    <t>Mr. NIRAN PAHAN</t>
  </si>
  <si>
    <t>SUPRIYA</t>
  </si>
  <si>
    <t>PUPUN03049230000000635</t>
  </si>
  <si>
    <t>Mr. KOMAL SINGH LODHI</t>
  </si>
  <si>
    <t>PUPUN03049230000000642</t>
  </si>
  <si>
    <t>Mr. SUNJIT BHISHWAKARMKAR</t>
  </si>
  <si>
    <t>PUPUN03049230000000644</t>
  </si>
  <si>
    <t>Mr. PATANU PAHAN</t>
  </si>
  <si>
    <t>PUPUN03049230000000646</t>
  </si>
  <si>
    <t>Mr. YOGESH YADAV</t>
  </si>
  <si>
    <t>SAYAJI</t>
  </si>
  <si>
    <t>PUPUN03049230000000655</t>
  </si>
  <si>
    <t>Mr. BHOLA ORAO</t>
  </si>
  <si>
    <t>PUPUN03049230000000667</t>
  </si>
  <si>
    <t>Mr. SHARMAN VISHWAKARMA</t>
  </si>
  <si>
    <t>DAYASHANKAR</t>
  </si>
  <si>
    <t>PUPUN03049230000000659</t>
  </si>
  <si>
    <t>Mr. KHOKAN PAHAN</t>
  </si>
  <si>
    <t>PUPUN03049230000000674</t>
  </si>
  <si>
    <t>Mr. SANJAY HASDA</t>
  </si>
  <si>
    <t>PUPUN03049230000000663</t>
  </si>
  <si>
    <t>Mr. KIRATSINGH RENKWAL</t>
  </si>
  <si>
    <t>MUKESHSINGH</t>
  </si>
  <si>
    <t>PUPUN03049230000000638</t>
  </si>
  <si>
    <t>Mr. GOPAL MAHANTO</t>
  </si>
  <si>
    <t>PUPUN03049230000000691</t>
  </si>
  <si>
    <t>Mr. MUKESH TIWARI</t>
  </si>
  <si>
    <t>PUPUN03049230000000700</t>
  </si>
  <si>
    <t>Mr. ANIL GUPTA</t>
  </si>
  <si>
    <t>SAMRA</t>
  </si>
  <si>
    <t>PUPUN03049230000000669</t>
  </si>
  <si>
    <t>Mr. AFSAR</t>
  </si>
  <si>
    <t>PUPUN03049230000000668</t>
  </si>
  <si>
    <t>Mr. DAYSHANKAR THAKUR</t>
  </si>
  <si>
    <t>ABHAY</t>
  </si>
  <si>
    <t>PUPUN03049230000000557</t>
  </si>
  <si>
    <t>Mr. HIRAMAN D AWATE</t>
  </si>
  <si>
    <t>PUPUN03049230000000599</t>
  </si>
  <si>
    <t>Mr. JAHIRA KHAN</t>
  </si>
  <si>
    <t>PUPUN03049230000000576</t>
  </si>
  <si>
    <t>Mr. PRAMOD JAMADAR</t>
  </si>
  <si>
    <t>PUPUN03049230000000609</t>
  </si>
  <si>
    <t>Mr. LAXMAN LODHI</t>
  </si>
  <si>
    <t>PUPUN03049230000000578</t>
  </si>
  <si>
    <t>Mr. IMTIYAZ ALI</t>
  </si>
  <si>
    <t>PUPUN03049230000000575</t>
  </si>
  <si>
    <t>Mr. RAHAVENDRA KATARI</t>
  </si>
  <si>
    <t>PUPUN03049230000000606</t>
  </si>
  <si>
    <t>Mr. SAPAN MANDAL</t>
  </si>
  <si>
    <t>PUPUN03049230000000580</t>
  </si>
  <si>
    <t>Mr. DULA DAS</t>
  </si>
  <si>
    <t>PUPUN03049230000000586</t>
  </si>
  <si>
    <t>Mr. RAKESH MUNDAL</t>
  </si>
  <si>
    <t>PUPUN03049230000000574</t>
  </si>
  <si>
    <t>Mr. VIVEK LODHI</t>
  </si>
  <si>
    <t>PUPUN03049230000000555</t>
  </si>
  <si>
    <t>Mr. MANJUNATH GACHINMANI</t>
  </si>
  <si>
    <t>PUPUN03049230000000590</t>
  </si>
  <si>
    <t>Mr. MUNNALAL PATEL</t>
  </si>
  <si>
    <t>PUPUN03049230000000616</t>
  </si>
  <si>
    <t>Mr. BHISHANU PAHAN</t>
  </si>
  <si>
    <t>PUPUN03049230000000615</t>
  </si>
  <si>
    <t>Mr. NASURUDDIN ALI</t>
  </si>
  <si>
    <t>PUPUN03049230000000625</t>
  </si>
  <si>
    <t>Mr. SHIVNARAYAN PANDEY</t>
  </si>
  <si>
    <t>PUPUN03049230000000570</t>
  </si>
  <si>
    <t>Mr. BAPAN MANDAL</t>
  </si>
  <si>
    <t>PUPUN03049230000000588</t>
  </si>
  <si>
    <t>Mr. JITHU PAHAN</t>
  </si>
  <si>
    <t>PUPUN03049230000000558</t>
  </si>
  <si>
    <t>Mr. CHAKRADHARI MAJHI</t>
  </si>
  <si>
    <t>PUPUN03049230000000560</t>
  </si>
  <si>
    <t>Mr. VISHAL A SHIRSATH</t>
  </si>
  <si>
    <t>PUPUN03049230000000603</t>
  </si>
  <si>
    <t>Mr. RAJESH PAHAN</t>
  </si>
  <si>
    <t>PUPUN03049230000000612</t>
  </si>
  <si>
    <t>Mr. SAMSHERKUMAR PATEL</t>
  </si>
  <si>
    <t>PUPUN03049230000000598</t>
  </si>
  <si>
    <t>PUPUN03049230000000624</t>
  </si>
  <si>
    <t>PUPUN03049230000000565</t>
  </si>
  <si>
    <t>Mr. ARIF DHARABHAI</t>
  </si>
  <si>
    <t>PUPUN03049230000000608</t>
  </si>
  <si>
    <t>Mr. CHETRAM MISHRA</t>
  </si>
  <si>
    <t>PUPUN03049230000000600</t>
  </si>
  <si>
    <t>Mr. PRASANJITH PAHAN</t>
  </si>
  <si>
    <t>PUPUN03049230000000610</t>
  </si>
  <si>
    <t>Mr. RAJENDRA LODHI</t>
  </si>
  <si>
    <t>PUPUN03049230000000623</t>
  </si>
  <si>
    <t>Mr. RAJ GHODI</t>
  </si>
  <si>
    <t>PUPUN03049230000000614</t>
  </si>
  <si>
    <t>Mr. RAVIKUMAR</t>
  </si>
  <si>
    <t>PUPUN03049230000000618</t>
  </si>
  <si>
    <t>Mr. RANJI</t>
  </si>
  <si>
    <t>PUPUN03049230000000605</t>
  </si>
  <si>
    <t>Mr. BABALU PAHAN</t>
  </si>
  <si>
    <t>PUPUN03049230000000581</t>
  </si>
  <si>
    <t>Mr. SHRISHARAN PRAJAPATI</t>
  </si>
  <si>
    <t>PUPUN03049230000000596</t>
  </si>
  <si>
    <t>PUPUN03049230000000567</t>
  </si>
  <si>
    <t>Mr. NARRU MIRJA</t>
  </si>
  <si>
    <t>PUPUN03049230000000559</t>
  </si>
  <si>
    <t>Mr. DADASAHEB KOLI</t>
  </si>
  <si>
    <t>PUPUN03049230000000593</t>
  </si>
  <si>
    <t>Mr. SANDEEP BARAMAN</t>
  </si>
  <si>
    <t>PUPUN03049230000000577</t>
  </si>
  <si>
    <t>Mr. PARMESH KUMAR</t>
  </si>
  <si>
    <t>PUPUN03049230000000573</t>
  </si>
  <si>
    <t>Mr. SANTU GHASAL</t>
  </si>
  <si>
    <t>PUPUN03049230000000587</t>
  </si>
  <si>
    <t>Mr. MUKHANDAR KUMAR PAHAN</t>
  </si>
  <si>
    <t>PUPUN03049230000000583</t>
  </si>
  <si>
    <t>PUPUN03049230000000602</t>
  </si>
  <si>
    <t>Mr. SUJITH KARMAKAR</t>
  </si>
  <si>
    <t>PUPUN03049230000000620</t>
  </si>
  <si>
    <t>Mr. CHARAN NAGAR</t>
  </si>
  <si>
    <t>PUPUN03049230000000607</t>
  </si>
  <si>
    <t>Mr. SANJAY PANDITH</t>
  </si>
  <si>
    <t>PUPUN03049230000000563</t>
  </si>
  <si>
    <t>Mr. KISHOR V KHADSE</t>
  </si>
  <si>
    <t>PUPUN03049230000000584</t>
  </si>
  <si>
    <t>Mr. MANOJA PAHAN</t>
  </si>
  <si>
    <t>PUPUN03049230000000621</t>
  </si>
  <si>
    <t>Mr. BRIJESH PATEL</t>
  </si>
  <si>
    <t>PUPUN03049230000000604</t>
  </si>
  <si>
    <t>Mr. BIKAS LAHA</t>
  </si>
  <si>
    <t>PUPUN03049230000000601</t>
  </si>
  <si>
    <t>Mr. SOMNATH ORAE</t>
  </si>
  <si>
    <t>PUPUN03049230000000585</t>
  </si>
  <si>
    <t>Mr. MOHAN PAHAN</t>
  </si>
  <si>
    <t>PUPUN03049230000000564</t>
  </si>
  <si>
    <t>Mr. SHANKAR B LOHAR</t>
  </si>
  <si>
    <t>PUPUN03049230000000582</t>
  </si>
  <si>
    <t>Mr. BEBIR HUSSION</t>
  </si>
  <si>
    <t>PUPUN03049230000000554</t>
  </si>
  <si>
    <t>Mr. JAYANTA MIDDYA</t>
  </si>
  <si>
    <t>PUPUN03049230000000619</t>
  </si>
  <si>
    <t>Mr. GOVINDA PANDITH</t>
  </si>
  <si>
    <t>PUPUN03049230000000592</t>
  </si>
  <si>
    <t>Mr. HEMANT PAHAN</t>
  </si>
  <si>
    <t>PUPUN03049230000000597</t>
  </si>
  <si>
    <t>Mr. RAJARAM LODHI</t>
  </si>
  <si>
    <t>PUPUN03049230000000594</t>
  </si>
  <si>
    <t>Mr. VASANJITH</t>
  </si>
  <si>
    <t>PUPUN03049230000000568</t>
  </si>
  <si>
    <t>Mr. NIRAJKUMAR GAUTAM</t>
  </si>
  <si>
    <t>PUPUN03049230000000579</t>
  </si>
  <si>
    <t>Mr. SUKHLA GARAB</t>
  </si>
  <si>
    <t>PUPUN03049230000000589</t>
  </si>
  <si>
    <t>Mr. RUPSINGH ROY</t>
  </si>
  <si>
    <t>PUPUN03049230000000613</t>
  </si>
  <si>
    <t>PUPUN03049230000000611</t>
  </si>
  <si>
    <t>Mr. MOTISINGH LODHI</t>
  </si>
  <si>
    <t>PUPUN03049230000000591</t>
  </si>
  <si>
    <t>Mr. NIRANJAN PAHAN</t>
  </si>
  <si>
    <t>PUPUN03049230000000548</t>
  </si>
  <si>
    <t>Mr. PARIMAL S PATIL</t>
  </si>
  <si>
    <t>SURESHBHAI</t>
  </si>
  <si>
    <t>PUPUN03049230000000547</t>
  </si>
  <si>
    <t>Mr. ANANDA B DEVARASE</t>
  </si>
  <si>
    <t>BIRAJI</t>
  </si>
  <si>
    <t>PUPUN03049230000000540</t>
  </si>
  <si>
    <t>Mr. JINTU JAISWAL</t>
  </si>
  <si>
    <t>PUPUN03049230000000517</t>
  </si>
  <si>
    <t>Mr. NAJIR MULLA</t>
  </si>
  <si>
    <t>PUPUN03049230000000544</t>
  </si>
  <si>
    <t>Mr. JAYAVEED ANSARI</t>
  </si>
  <si>
    <t>PUPUN03049230000000535</t>
  </si>
  <si>
    <t>Mr. MUKESH T RAMTAKE</t>
  </si>
  <si>
    <t>T</t>
  </si>
  <si>
    <t>PUPUN03049230000000529</t>
  </si>
  <si>
    <t>Mr. DINESH DHAL</t>
  </si>
  <si>
    <t>PUPUN03049230000000541</t>
  </si>
  <si>
    <t>Mr. AMIN</t>
  </si>
  <si>
    <t>PUPUN03049230000000525</t>
  </si>
  <si>
    <t>Mr. MANOJ K MESHRAM</t>
  </si>
  <si>
    <t>KRISHNAJI</t>
  </si>
  <si>
    <t>PUPUN03049230000000533</t>
  </si>
  <si>
    <t>Mr. SANJITH</t>
  </si>
  <si>
    <t>PUPUN03049230000000545</t>
  </si>
  <si>
    <t>Mr. BAPPI MUNDAL</t>
  </si>
  <si>
    <t>PUPUN03049230000000524</t>
  </si>
  <si>
    <t>Mr. SWAPAN K MAJUMDAR</t>
  </si>
  <si>
    <t>KHAGEN</t>
  </si>
  <si>
    <t>PUPUN03049230000000546</t>
  </si>
  <si>
    <t>Mr. KRISHNA R DHAMANKAR</t>
  </si>
  <si>
    <t>RAGHU</t>
  </si>
  <si>
    <t>PUPUN03049230000000550</t>
  </si>
  <si>
    <t>Mr. SARADA PRASANA SAHOO</t>
  </si>
  <si>
    <t>PUPUN03049230000000534</t>
  </si>
  <si>
    <t>Mr. DEVARTH</t>
  </si>
  <si>
    <t>PUPUN03049230000000538</t>
  </si>
  <si>
    <t>Mr. RAFIKUL MUNDAL</t>
  </si>
  <si>
    <t>PUPUN03049230000000530</t>
  </si>
  <si>
    <t>Mr. DINESH BARAMAN</t>
  </si>
  <si>
    <t>PUPUN03049230000000514</t>
  </si>
  <si>
    <t>Mr. RAMESH L DHOLE</t>
  </si>
  <si>
    <t>LAKSHAMANRAO</t>
  </si>
  <si>
    <t>PUPUN03049230000000519</t>
  </si>
  <si>
    <t>Mr. VIJAY B SARVE</t>
  </si>
  <si>
    <t>BAPATI</t>
  </si>
  <si>
    <t>PUPUN03049230000000553</t>
  </si>
  <si>
    <t>Mr. VISHWAJITH</t>
  </si>
  <si>
    <t>PUPUN03049230000000521</t>
  </si>
  <si>
    <t>Mr. RATAN O BARDE</t>
  </si>
  <si>
    <t>PUPUN03049230000000531</t>
  </si>
  <si>
    <t>Mr. MITU SHAIKH</t>
  </si>
  <si>
    <t>PUPUN03049230000000543</t>
  </si>
  <si>
    <t>Mr. MANESH</t>
  </si>
  <si>
    <t>PUPUN03049230000000527</t>
  </si>
  <si>
    <t>Mr. NITESH SAYAM</t>
  </si>
  <si>
    <t>PUPUN03049230000000539</t>
  </si>
  <si>
    <t>Mr. SANJAY H ALAM</t>
  </si>
  <si>
    <t>HEMDEV</t>
  </si>
  <si>
    <t>PUPUN03049230000000532</t>
  </si>
  <si>
    <t>Mr. MITHUNA</t>
  </si>
  <si>
    <t>PUPUN03049230000000526</t>
  </si>
  <si>
    <t>Mr. VIKASH NAMADEV</t>
  </si>
  <si>
    <t>PUPUN03049230000000542</t>
  </si>
  <si>
    <t>Mr. SHAKHIL AHMAD</t>
  </si>
  <si>
    <t>PUPUN03049230000000520</t>
  </si>
  <si>
    <t>Mr. MANGESH D MISHRA</t>
  </si>
  <si>
    <t>PUPUN03049230000000537</t>
  </si>
  <si>
    <t>Mr. RAHUL A CHIPKAR</t>
  </si>
  <si>
    <t>PUPUN03049230000000528</t>
  </si>
  <si>
    <t>Mr. ANISH BARAMAN</t>
  </si>
  <si>
    <t>PUPUN03049230000000518</t>
  </si>
  <si>
    <t>Mr. GULAB M NANAVARE</t>
  </si>
  <si>
    <t>MANCHAR</t>
  </si>
  <si>
    <t>PUPUN03049230000000536</t>
  </si>
  <si>
    <t>Mr. PRASHANTH H UIKAY</t>
  </si>
  <si>
    <t>HIRAJI</t>
  </si>
  <si>
    <t>PUPUN03049230000000522</t>
  </si>
  <si>
    <t>Mr. NARESH T MADAVI</t>
  </si>
  <si>
    <t>TANUJI</t>
  </si>
  <si>
    <t>PUPUN03049230000000512</t>
  </si>
  <si>
    <t>Mr. VILAS M MANE</t>
  </si>
  <si>
    <t>PUPUN03049230000000513</t>
  </si>
  <si>
    <t>Mr. GAJANAN G KAMBLE</t>
  </si>
  <si>
    <t>GANGADHAR</t>
  </si>
  <si>
    <t>PUPUN03049230000000509</t>
  </si>
  <si>
    <t>Mr. WAHEDALI JAMADAR</t>
  </si>
  <si>
    <t>PUPUN03049230000000506</t>
  </si>
  <si>
    <t>Mr. RAJU ALI</t>
  </si>
  <si>
    <t>PUPUN03049230000000505</t>
  </si>
  <si>
    <t>Mr. MOHAMAD RAFIK</t>
  </si>
  <si>
    <t>PUPUN03049230000000503</t>
  </si>
  <si>
    <t>Mr. ANSER MUNDAL</t>
  </si>
  <si>
    <t>PUPUN03049230000000504</t>
  </si>
  <si>
    <t>Mr. BEERENDRA KUMAR</t>
  </si>
  <si>
    <t>PUPUN03049230000000473</t>
  </si>
  <si>
    <t>Mr. RASHTRAPAL B KALBANDE</t>
  </si>
  <si>
    <t>PUPUN03049230000000500</t>
  </si>
  <si>
    <t>Mr. BABU M GOSH</t>
  </si>
  <si>
    <t>MANORANJAN</t>
  </si>
  <si>
    <t>PUPUN03049230000000470</t>
  </si>
  <si>
    <t>Mr. SANGAMESH N PATIL</t>
  </si>
  <si>
    <t>NAGASHETTY</t>
  </si>
  <si>
    <t>PUPUN03049230000000475</t>
  </si>
  <si>
    <t>Mr. AMITH SINGH</t>
  </si>
  <si>
    <t>PUPUN03049230000000490</t>
  </si>
  <si>
    <t>Mr. RIYAZ ANSARI</t>
  </si>
  <si>
    <t>PUPUN03049230000000491</t>
  </si>
  <si>
    <t>Mr. AVDHUT SHINDE</t>
  </si>
  <si>
    <t>PUPUN03049230000000497</t>
  </si>
  <si>
    <t>Mr. SAMAR CHODRY</t>
  </si>
  <si>
    <t>PUPUN03049230000000495</t>
  </si>
  <si>
    <t>Mr. DAMODAR DAYAPRASAD</t>
  </si>
  <si>
    <t>PUPUN03049230000000469</t>
  </si>
  <si>
    <t>Mr. AKSHAY G DHULE</t>
  </si>
  <si>
    <t>PUPUN03049230000000471</t>
  </si>
  <si>
    <t>Mr. MOHMMADYOOSUF SHEKH</t>
  </si>
  <si>
    <t>TAJUDDIN</t>
  </si>
  <si>
    <t>PUPUN03049230000000467</t>
  </si>
  <si>
    <t>Mr. SAYYED N QUADAR</t>
  </si>
  <si>
    <t>NAVEED</t>
  </si>
  <si>
    <t>PUPUN03049230000000493</t>
  </si>
  <si>
    <t>Mr. RAJENDRA PRAJAPATI</t>
  </si>
  <si>
    <t>PUPUN03049230000000492</t>
  </si>
  <si>
    <t>Mr. NAGESH S KARKALE</t>
  </si>
  <si>
    <t>SUNMUKH</t>
  </si>
  <si>
    <t>PUPUN03049230000000494</t>
  </si>
  <si>
    <t>Mr. HARIOM LODHI</t>
  </si>
  <si>
    <t>PUPUN03049230000000498</t>
  </si>
  <si>
    <t>Mr. SAUTAM PARMANI</t>
  </si>
  <si>
    <t>PUPUN03049230000000449</t>
  </si>
  <si>
    <t>Mr. SHARAD G MAGAR</t>
  </si>
  <si>
    <t>GANESHRAO</t>
  </si>
  <si>
    <t>PUPUN03049230000000454</t>
  </si>
  <si>
    <t>Mr. MAHADEV G KENDRE</t>
  </si>
  <si>
    <t>PUPUN03049230000000456</t>
  </si>
  <si>
    <t>Mr. SANDEEP R VERMA</t>
  </si>
  <si>
    <t>RAMSHARAN</t>
  </si>
  <si>
    <t>PUPUN03049230000000450</t>
  </si>
  <si>
    <t>Mr. PRAVIN H BODELE</t>
  </si>
  <si>
    <t>PUPUN03049230000000464</t>
  </si>
  <si>
    <t>Mr. GOVARDHAN VISHWAKARMA</t>
  </si>
  <si>
    <t>PUPUN03049230000000461</t>
  </si>
  <si>
    <t>Mr. AMRUT KOLI</t>
  </si>
  <si>
    <t>PUPUN03049230000000462</t>
  </si>
  <si>
    <t>Mr. OMPRAKASH S DIGGE</t>
  </si>
  <si>
    <t>SANTVEERA</t>
  </si>
  <si>
    <t>PUPUN03049230000000465</t>
  </si>
  <si>
    <t>PUPUN03049230000000466</t>
  </si>
  <si>
    <t>Mr. SURYAKANTH G MAHASTTE</t>
  </si>
  <si>
    <t>GUNDAPPA</t>
  </si>
  <si>
    <t>PUPUN03049230000000434</t>
  </si>
  <si>
    <t>Mr. MACCHINDRA D WALKE</t>
  </si>
  <si>
    <t>DNYANDEO</t>
  </si>
  <si>
    <t>PUPUN03049230000000435</t>
  </si>
  <si>
    <t>Mr. KISAN B SAVANE</t>
  </si>
  <si>
    <t>PUPUN03049230000000433</t>
  </si>
  <si>
    <t>Mr. PRADIP G SURYAWANSHI</t>
  </si>
  <si>
    <t>GANPAT</t>
  </si>
  <si>
    <t>PUPUN03049230000000431</t>
  </si>
  <si>
    <t>Mr. SACHIN G SONONE</t>
  </si>
  <si>
    <t>PUPUN03049230000000444</t>
  </si>
  <si>
    <t>Mr. SUNIL SHETTY</t>
  </si>
  <si>
    <t>PUPUN03049230000000440</t>
  </si>
  <si>
    <t>Mr. ARUN PATEL</t>
  </si>
  <si>
    <t>PUPUN03049230000000438</t>
  </si>
  <si>
    <t>Mr. BAFATI ALI</t>
  </si>
  <si>
    <t>PUPUN03049230000000445</t>
  </si>
  <si>
    <t>Mr. KARAN YADAV</t>
  </si>
  <si>
    <t>PUPUN03049230000000446</t>
  </si>
  <si>
    <t>PUPUN03049230000000448</t>
  </si>
  <si>
    <t>Mr. RAJIBA SHAIKH</t>
  </si>
  <si>
    <t>PUPUN03049230000000447</t>
  </si>
  <si>
    <t>Mr. TAPAS MALIK</t>
  </si>
  <si>
    <t>PUPUN03049230000000439</t>
  </si>
  <si>
    <t>Mr. SAGAR H JADHAV</t>
  </si>
  <si>
    <t>HARISHCHANDRA</t>
  </si>
  <si>
    <t>PUPUN03049230000000443</t>
  </si>
  <si>
    <t>Mr. SATISH TOGARGE</t>
  </si>
  <si>
    <t>PUPUN03049230000000441</t>
  </si>
  <si>
    <t>Mr. SHRISHAIL B SALOTAGI</t>
  </si>
  <si>
    <t>BHIMANNA</t>
  </si>
  <si>
    <t>PUPUN03049230000000429</t>
  </si>
  <si>
    <t>Mr. SURAJ V NIMONKAR</t>
  </si>
  <si>
    <t>PUPUN03049230000000424</t>
  </si>
  <si>
    <t>Mr. NIKHIL G BAHIRKAR</t>
  </si>
  <si>
    <t>PUPUN03049230000000425</t>
  </si>
  <si>
    <t>Mr. APPASAHEB G GANJE</t>
  </si>
  <si>
    <t>GUNDIBA</t>
  </si>
  <si>
    <t>PUPUN03049230000000417</t>
  </si>
  <si>
    <t>Mr. VIKAS B GULDE</t>
  </si>
  <si>
    <t>PUPUN03049230000000413</t>
  </si>
  <si>
    <t>Mr. MANOJ R BAILMARE</t>
  </si>
  <si>
    <t>PUPUN03049230000000415</t>
  </si>
  <si>
    <t>Mr. VISHAL H GULDE</t>
  </si>
  <si>
    <t>PUPUN03049230000000409</t>
  </si>
  <si>
    <t>Mr. APPASAHEB N MALI</t>
  </si>
  <si>
    <t>PUPUN03049230000000414</t>
  </si>
  <si>
    <t>Mr. SHILWAN B GHONGADE</t>
  </si>
  <si>
    <t>BHEEMRAO</t>
  </si>
  <si>
    <t>PUPUN03049230000000411</t>
  </si>
  <si>
    <t>Mr. GANESH S THAKARE</t>
  </si>
  <si>
    <t>PUPUN03049230000000410</t>
  </si>
  <si>
    <t>Mr. RAHUL S JADHAV</t>
  </si>
  <si>
    <t>PUPUN03049230000000402</t>
  </si>
  <si>
    <t>Mr. MUKHATAR SHAIKH</t>
  </si>
  <si>
    <t>HILLAL</t>
  </si>
  <si>
    <t>PUPUN03049230000000403</t>
  </si>
  <si>
    <t>Mr. RAJU SHAIKH</t>
  </si>
  <si>
    <t>PUPUN03049230000000401</t>
  </si>
  <si>
    <t>Mr. NARENDRA KUMAR SINGH</t>
  </si>
  <si>
    <t>VIKASKUMAR</t>
  </si>
  <si>
    <t>PUPUN03049230000000406</t>
  </si>
  <si>
    <t>Mr. DEEPAK R KASTURE</t>
  </si>
  <si>
    <t>PUPUN03049230000001229</t>
  </si>
  <si>
    <t xml:space="preserve"> AVINASH SUBHASH GAIKWAD</t>
  </si>
  <si>
    <t>PUPUN03049230000001255</t>
  </si>
  <si>
    <t xml:space="preserve"> SUNIL CHANDRA CHAKMA</t>
  </si>
  <si>
    <t>PUPUN03049230000001247</t>
  </si>
  <si>
    <t xml:space="preserve"> JITENDAR VIJAY BAHADUR PAL</t>
  </si>
  <si>
    <t>PUPUN03049230000001250</t>
  </si>
  <si>
    <t xml:space="preserve"> PUNVASI SACHNU BHARDWAJ</t>
  </si>
  <si>
    <t>PUPUN03049230000001244</t>
  </si>
  <si>
    <t xml:space="preserve"> RAJENDRA MANGRA URAO</t>
  </si>
  <si>
    <t>PUPUN03049230000000367</t>
  </si>
  <si>
    <t>Mr. SANTOSH M KADAM</t>
  </si>
  <si>
    <t>MADHUKAR</t>
  </si>
  <si>
    <t>PUPUN03049230000000354</t>
  </si>
  <si>
    <t>Mr. KISAN R DHAMANKAR</t>
  </si>
  <si>
    <t>PUPUN03049230000000384</t>
  </si>
  <si>
    <t>Mr. GAJANAN V NAVALE</t>
  </si>
  <si>
    <t>PUPUN03049230000000387</t>
  </si>
  <si>
    <t>Mr. INDRAJIT D BOMBALE</t>
  </si>
  <si>
    <t>PUPUN03049230000000397</t>
  </si>
  <si>
    <t>Mr. AMBRISH M BIRADAR</t>
  </si>
  <si>
    <t>PUPUN03049230000000349</t>
  </si>
  <si>
    <t>Mr. PAPPU SINGH</t>
  </si>
  <si>
    <t>PUPUN03049230000000353</t>
  </si>
  <si>
    <t>Mr. USUF I MOLLA</t>
  </si>
  <si>
    <t>IYAKUB</t>
  </si>
  <si>
    <t>PUPUN03049230000000390</t>
  </si>
  <si>
    <t>Mr. GANGADHAR L SAMUKHRAO</t>
  </si>
  <si>
    <t>PUPUN03049230000000391</t>
  </si>
  <si>
    <t>Mr. SACHIN S PATIL</t>
  </si>
  <si>
    <t>PUPUN03049230000000389</t>
  </si>
  <si>
    <t>Mr. MOULANASAB U MANGLGLI</t>
  </si>
  <si>
    <t>USMANSAB</t>
  </si>
  <si>
    <t>PUPUN03049230000000394</t>
  </si>
  <si>
    <t>Mr. ASHISH K PATKAR</t>
  </si>
  <si>
    <t>KIRAM</t>
  </si>
  <si>
    <t>PUPUN03049230000000355</t>
  </si>
  <si>
    <t>Mr. MOHAMMAD J ANSARI</t>
  </si>
  <si>
    <t>JAVED</t>
  </si>
  <si>
    <t>PUPUN03049230000000371</t>
  </si>
  <si>
    <t>Mr. ROHIDAS K KAMBLE</t>
  </si>
  <si>
    <t>PUPUN03049230000000338</t>
  </si>
  <si>
    <t>Mr. RAKESHKUMAR</t>
  </si>
  <si>
    <t>PUPUN03049230000000340</t>
  </si>
  <si>
    <t>Mr. SHANKAR SARKAR</t>
  </si>
  <si>
    <t>PUPUN03049230000000326</t>
  </si>
  <si>
    <t>Mr. ARJUN MALLIKARJUN</t>
  </si>
  <si>
    <t>PUPUN03049230000000334</t>
  </si>
  <si>
    <t>PUPUN03049230000000333</t>
  </si>
  <si>
    <t>Mr. BABU D RATHOD</t>
  </si>
  <si>
    <t>PUPUN03049230000000324</t>
  </si>
  <si>
    <t>Mr. MOHAN SAGARE</t>
  </si>
  <si>
    <t>PUPUN03049230000000345</t>
  </si>
  <si>
    <t>SHAMALA</t>
  </si>
  <si>
    <t>PUPUN03049230000000309</t>
  </si>
  <si>
    <t>Mr. MANISHKUMAR SHREEHARISHANKAR</t>
  </si>
  <si>
    <t>SHRIHARISHANKAR</t>
  </si>
  <si>
    <t>PUPUN03049230000000312</t>
  </si>
  <si>
    <t>Mr. SANJIW KUMAR BHURE</t>
  </si>
  <si>
    <t>PUPUN03049230000000310</t>
  </si>
  <si>
    <t>Mr. OMKAR SINGH</t>
  </si>
  <si>
    <t>SHREERAMDAYAL</t>
  </si>
  <si>
    <t>PUPUN03049230000000315</t>
  </si>
  <si>
    <t>Mr. JITENDRA SAHOO</t>
  </si>
  <si>
    <t>GAURANGA</t>
  </si>
  <si>
    <t>PUPUN03049230000000263</t>
  </si>
  <si>
    <t>Mr. DIJEN SAIKIYA</t>
  </si>
  <si>
    <t>KONESHWAR</t>
  </si>
  <si>
    <t>PUPUN03049230000000266</t>
  </si>
  <si>
    <t>Mr. SANDIP BIRADAR</t>
  </si>
  <si>
    <t>PUPUN03049230000000281</t>
  </si>
  <si>
    <t>Mr. CHANDARAKANT</t>
  </si>
  <si>
    <t>MACHINDRANATH</t>
  </si>
  <si>
    <t>PUPUN03049230000000256</t>
  </si>
  <si>
    <t>Mr. AMIT SINGH</t>
  </si>
  <si>
    <t>RAKEH</t>
  </si>
  <si>
    <t>PUPUN03049230000000269</t>
  </si>
  <si>
    <t>Mr. VIJAY KADAM</t>
  </si>
  <si>
    <t>PUPUN03049230000000255</t>
  </si>
  <si>
    <t>Mr. DHANANJAY PANDEY</t>
  </si>
  <si>
    <t>PUPUN03049230000000257</t>
  </si>
  <si>
    <t>Mr. JITENDRA BHARATI</t>
  </si>
  <si>
    <t>PUPUN03049230000000272</t>
  </si>
  <si>
    <t>Mr. MANTOSH YADAV</t>
  </si>
  <si>
    <t>RAMJANAM</t>
  </si>
  <si>
    <t>PUPUN03049230000000264</t>
  </si>
  <si>
    <t>Mr. DANTLY SAIKIYA</t>
  </si>
  <si>
    <t>RATNESHWAR</t>
  </si>
  <si>
    <t>PUPUN03049230000000254</t>
  </si>
  <si>
    <t>Mr. JINTU MECH</t>
  </si>
  <si>
    <t>PUPUN03049230000000265</t>
  </si>
  <si>
    <t>Mr. BHASKAR PAWAR</t>
  </si>
  <si>
    <t>PUPUN03049230000000270</t>
  </si>
  <si>
    <t>PUPUN03049230000000249</t>
  </si>
  <si>
    <t>PUPUN03049230000000234</t>
  </si>
  <si>
    <t>Mr. KULDEEP MOURYA</t>
  </si>
  <si>
    <t>RAJAKUMAR</t>
  </si>
  <si>
    <t>PUPUN03049230000000209</t>
  </si>
  <si>
    <t>Mr. RAJKUMAR SINGH</t>
  </si>
  <si>
    <t>KALLESHWAR</t>
  </si>
  <si>
    <t>PUPUN03049230000000214</t>
  </si>
  <si>
    <t>Mr. MANOHAR PATKAR</t>
  </si>
  <si>
    <t>MANGALKUMAR</t>
  </si>
  <si>
    <t>PUPUN03049230000001234</t>
  </si>
  <si>
    <t xml:space="preserve"> NITIN NAGOJI NALAWADE</t>
  </si>
  <si>
    <t>NAGOJI</t>
  </si>
  <si>
    <t>PUPUN03049230000000139</t>
  </si>
  <si>
    <t>Mr. VINOD KADAM</t>
  </si>
  <si>
    <t>PUPUN03049230000001235</t>
  </si>
  <si>
    <t xml:space="preserve"> SUNIL NAGNATH KUSNURE</t>
  </si>
  <si>
    <t>PUPUN03049230000001761</t>
  </si>
  <si>
    <t xml:space="preserve"> MOTILAL PATEL</t>
  </si>
  <si>
    <t>PUPUN03049230000001763</t>
  </si>
  <si>
    <t xml:space="preserve"> GOKUL PATEL</t>
  </si>
  <si>
    <t>PUPUN03049230000001767</t>
  </si>
  <si>
    <t xml:space="preserve"> DATTA DHOUNDU SUTAR</t>
  </si>
  <si>
    <t>PUPUN03049230000001784</t>
  </si>
  <si>
    <t xml:space="preserve"> VIJAY NIKAM</t>
  </si>
  <si>
    <t>PUPUN03049230000001785</t>
  </si>
  <si>
    <t xml:space="preserve"> GOURISHANKAR CHADAR</t>
  </si>
  <si>
    <t>SHANKAR CHADAR</t>
  </si>
  <si>
    <t>PUPUN03049230000001765</t>
  </si>
  <si>
    <t xml:space="preserve"> VINAYKUMAR RAM</t>
  </si>
  <si>
    <t>PUPUN03049230000001779</t>
  </si>
  <si>
    <t xml:space="preserve"> ABHISHEK JADHAV</t>
  </si>
  <si>
    <t>PUPUN03049230000001780</t>
  </si>
  <si>
    <t xml:space="preserve"> RASUL SHAIKH</t>
  </si>
  <si>
    <t>PUPUN03049230000001781</t>
  </si>
  <si>
    <t xml:space="preserve"> DHEERAJ GOSAVI</t>
  </si>
  <si>
    <t>PUPUN03049230000001782</t>
  </si>
  <si>
    <t xml:space="preserve"> SHANKAR BODNE</t>
  </si>
  <si>
    <t>PUPUN03049230000002044</t>
  </si>
  <si>
    <t xml:space="preserve"> OMKAR PRAKASH  ABHANG</t>
  </si>
  <si>
    <t>PRAKSSH</t>
  </si>
  <si>
    <t>PUPUN03049230000002045</t>
  </si>
  <si>
    <t xml:space="preserve"> BAJIRAO RAMESH MORE</t>
  </si>
  <si>
    <t>PUPUN03049230000002046</t>
  </si>
  <si>
    <t xml:space="preserve"> MAHESH MAHADEV MEMANE</t>
  </si>
  <si>
    <t>PUPUN03049230000002047</t>
  </si>
  <si>
    <t xml:space="preserve"> RAHUL MALI</t>
  </si>
  <si>
    <t>PUPUN03049230000002048</t>
  </si>
  <si>
    <t xml:space="preserve"> MORIBA JODHALE</t>
  </si>
  <si>
    <t>PUPUN03049230000002049</t>
  </si>
  <si>
    <t xml:space="preserve"> RAFIK SHAIKH</t>
  </si>
  <si>
    <t>PUPUN03049230000002050</t>
  </si>
  <si>
    <t xml:space="preserve"> PAWAN MASKE</t>
  </si>
  <si>
    <t>PUPUN03049230000002051</t>
  </si>
  <si>
    <t xml:space="preserve"> AMANDEEP MAAN</t>
  </si>
  <si>
    <t>PARVINDER SINGH KARNAL SINGH MAAN</t>
  </si>
  <si>
    <t>PUPUN03049230000002052</t>
  </si>
  <si>
    <t xml:space="preserve"> SURAJ DESAI</t>
  </si>
  <si>
    <t>PUPUN03049230000002053</t>
  </si>
  <si>
    <t xml:space="preserve"> KESHAV CHAOUDHARY</t>
  </si>
  <si>
    <t>PUPUN03049230000002054</t>
  </si>
  <si>
    <t xml:space="preserve"> RAVI RAVAT</t>
  </si>
  <si>
    <t>PUPUN03049230000002055</t>
  </si>
  <si>
    <t xml:space="preserve"> ROHIT RAVAT</t>
  </si>
  <si>
    <t>PUPUN03049230000002056</t>
  </si>
  <si>
    <t xml:space="preserve"> ABHISHEKH VARMA</t>
  </si>
  <si>
    <t>PUPUN03049230000002057</t>
  </si>
  <si>
    <t xml:space="preserve"> UMESH KOKARE</t>
  </si>
  <si>
    <t>PUPUN03049230000002058</t>
  </si>
  <si>
    <t xml:space="preserve"> GANPAT WADHVE</t>
  </si>
  <si>
    <t>PUPUN03049230000002059</t>
  </si>
  <si>
    <t xml:space="preserve"> GANESH BHASKAR DUMALE</t>
  </si>
  <si>
    <t>PUPUN03049230000002060</t>
  </si>
  <si>
    <t xml:space="preserve"> SANDEEP KAMAJI KAMBLE</t>
  </si>
  <si>
    <t>PUPUN03049230000002061</t>
  </si>
  <si>
    <t xml:space="preserve"> RAMDAS SANGRAM GAIKWAD</t>
  </si>
  <si>
    <t>PUPUN03049230000002062</t>
  </si>
  <si>
    <t xml:space="preserve"> SANJAY BHIMRAO INGLE</t>
  </si>
  <si>
    <t>PUPUN03049230000002063</t>
  </si>
  <si>
    <t xml:space="preserve"> VINYAK HAUNSRAJ  RAHUT</t>
  </si>
  <si>
    <t>PUPUN03049230000002064</t>
  </si>
  <si>
    <t xml:space="preserve"> BALASAHEB YADAV POUL</t>
  </si>
  <si>
    <t>PUPUN03049230000002065</t>
  </si>
  <si>
    <t xml:space="preserve"> SANDEEP PAWALE</t>
  </si>
  <si>
    <t>PUPUN03049230000002023</t>
  </si>
  <si>
    <t xml:space="preserve"> AMOL MOGALE</t>
  </si>
  <si>
    <t>PUPUN03049230000002024</t>
  </si>
  <si>
    <t xml:space="preserve"> CHANDRBHAN DHAYAT</t>
  </si>
  <si>
    <t>PUPUN03049230000002025</t>
  </si>
  <si>
    <t xml:space="preserve"> DYANOBA SABANE</t>
  </si>
  <si>
    <t>PUPUN03049230000002026</t>
  </si>
  <si>
    <t xml:space="preserve"> DEEPAK SONONE</t>
  </si>
  <si>
    <t>PUPUN03049230000002027</t>
  </si>
  <si>
    <t xml:space="preserve"> DAMAJE MOGALE</t>
  </si>
  <si>
    <t>PUPUN03049230000002028</t>
  </si>
  <si>
    <t xml:space="preserve"> NILESH LAHANE</t>
  </si>
  <si>
    <t>PUPUN03049230000002029</t>
  </si>
  <si>
    <t xml:space="preserve"> SUMED MOGALE</t>
  </si>
  <si>
    <t>PUPUN03049230000002030</t>
  </si>
  <si>
    <t xml:space="preserve"> SHAKTI SURADKAR</t>
  </si>
  <si>
    <t>PUPUN03049230000002031</t>
  </si>
  <si>
    <t xml:space="preserve"> SHRIKRUSHNA BORADE</t>
  </si>
  <si>
    <t>PUPUN03049230000000481</t>
  </si>
  <si>
    <t xml:space="preserve"> SURYAKANTH GUNDAPPA</t>
  </si>
  <si>
    <t>PUPUN03049230000000027</t>
  </si>
  <si>
    <t xml:space="preserve"> MUKESH SHAHOO</t>
  </si>
  <si>
    <t>SHAHOO</t>
  </si>
  <si>
    <t>PUPUN03049230000001805</t>
  </si>
  <si>
    <t xml:space="preserve"> DHANAJI  MARUTI BHURE</t>
  </si>
  <si>
    <t>PUPUN03049230000000480</t>
  </si>
  <si>
    <t xml:space="preserve"> VEERBHADRAPPA S GANGASIRI</t>
  </si>
  <si>
    <t>PUPUN03049230000000134</t>
  </si>
  <si>
    <t>Mr. GOPAL ATHIYA</t>
  </si>
  <si>
    <t>GULAB ATHIYA</t>
  </si>
  <si>
    <t>XXXX XXXX 5189</t>
  </si>
  <si>
    <t>570848XXXX,IFSC:CBIN0282029</t>
  </si>
  <si>
    <t>PUPUN03049230000000485</t>
  </si>
  <si>
    <t xml:space="preserve"> GOVIND B CHAVAN</t>
  </si>
  <si>
    <t>PUPUN03049230000000483</t>
  </si>
  <si>
    <t xml:space="preserve"> JAGAJIWAN SWAIN</t>
  </si>
  <si>
    <t>PUPUN03049230000000487</t>
  </si>
  <si>
    <t xml:space="preserve"> PRADEEP NAGARGOJE</t>
  </si>
  <si>
    <t>PUPUN03049230000002097</t>
  </si>
  <si>
    <t xml:space="preserve"> GAJANAND SHANTINATH  DHALE</t>
  </si>
  <si>
    <t>PUPUN03049230000001863</t>
  </si>
  <si>
    <t xml:space="preserve"> ASHOK PATEL</t>
  </si>
  <si>
    <t>PUPUN03049230000001864</t>
  </si>
  <si>
    <t xml:space="preserve"> BHAGWAN DAS</t>
  </si>
  <si>
    <t>PUPUN03049230000001865</t>
  </si>
  <si>
    <t xml:space="preserve"> GUTTU SINGH</t>
  </si>
  <si>
    <t>PUPUN03049230000001866</t>
  </si>
  <si>
    <t xml:space="preserve"> SUNIL CHURASIYA</t>
  </si>
  <si>
    <t>PUPUN03049230000001867</t>
  </si>
  <si>
    <t xml:space="preserve"> KADU SINGH</t>
  </si>
  <si>
    <t>PUPUN03049230000001868</t>
  </si>
  <si>
    <t xml:space="preserve"> AMAR SINGH</t>
  </si>
  <si>
    <t>PUPUN03049230000001869</t>
  </si>
  <si>
    <t xml:space="preserve"> MUMKESH SINGH</t>
  </si>
  <si>
    <t>PUPUN03049230000001870</t>
  </si>
  <si>
    <t xml:space="preserve"> SANJAY SINGH</t>
  </si>
  <si>
    <t>PUPUN03049230000000479</t>
  </si>
  <si>
    <t xml:space="preserve"> SANTHOSH SHOO</t>
  </si>
  <si>
    <t>PUPUN03049230000000477</t>
  </si>
  <si>
    <t xml:space="preserve"> SHANTKUMAR KOLI</t>
  </si>
  <si>
    <t>PUPUN03049230000000486</t>
  </si>
  <si>
    <t xml:space="preserve"> RAM GUNDRE</t>
  </si>
  <si>
    <t>PUPUN03049230000001698</t>
  </si>
  <si>
    <t xml:space="preserve"> GOVIND BIRAJDAR</t>
  </si>
  <si>
    <t>PUPUN03049230000001702</t>
  </si>
  <si>
    <t xml:space="preserve"> KRISHNA DHAGE</t>
  </si>
  <si>
    <t>PUPUN03049230000001703</t>
  </si>
  <si>
    <t xml:space="preserve"> ARVIND KAMBLE</t>
  </si>
  <si>
    <t>PUPUN03049230000001704</t>
  </si>
  <si>
    <t xml:space="preserve"> BALAJI MURKUTE</t>
  </si>
  <si>
    <t>PUPUN03049230000001705</t>
  </si>
  <si>
    <t xml:space="preserve"> HARISINGH LODHI</t>
  </si>
  <si>
    <t>PUPUN03049230000001708</t>
  </si>
  <si>
    <t xml:space="preserve"> RUKHMAJI PAWAR</t>
  </si>
  <si>
    <t>PUPUN03049230000001825</t>
  </si>
  <si>
    <t xml:space="preserve"> PRADIP KUMAR DUBE</t>
  </si>
  <si>
    <t>PUPUN03049230000001826</t>
  </si>
  <si>
    <t xml:space="preserve"> SHABIBUL RAHEMAN</t>
  </si>
  <si>
    <t>PUPUN03049230000001786</t>
  </si>
  <si>
    <t xml:space="preserve"> ANIL VYANKATRAO KHODEWAD</t>
  </si>
  <si>
    <t>PUPUN03049230000001787</t>
  </si>
  <si>
    <t xml:space="preserve"> ANIL KUMAR GAM  PATEL</t>
  </si>
  <si>
    <t>GAMA PATEL</t>
  </si>
  <si>
    <t>PUPUN03049230000001788</t>
  </si>
  <si>
    <t xml:space="preserve"> YUVRAJ ASHOK WARTHI</t>
  </si>
  <si>
    <t>PUPUN03049230000001790</t>
  </si>
  <si>
    <t xml:space="preserve"> NANDU MANE</t>
  </si>
  <si>
    <t>PUPUN03049230000001791</t>
  </si>
  <si>
    <t xml:space="preserve"> MANSINGH THAKUR LODHI</t>
  </si>
  <si>
    <t>PUPUN03049230000001792</t>
  </si>
  <si>
    <t xml:space="preserve"> SHREERAM SINGH</t>
  </si>
  <si>
    <t>PUPUN03049230000001793</t>
  </si>
  <si>
    <t xml:space="preserve"> HALLI PATEL</t>
  </si>
  <si>
    <t>PUPUN03049230000001833</t>
  </si>
  <si>
    <t xml:space="preserve"> AMIT GUPTA</t>
  </si>
  <si>
    <t>PUPUN03049230000001835</t>
  </si>
  <si>
    <t xml:space="preserve"> CHANDRAKANT MASHATTE</t>
  </si>
  <si>
    <t>GUNDAPPA MASHETTE</t>
  </si>
  <si>
    <t>PUPUN03049230000001832</t>
  </si>
  <si>
    <t xml:space="preserve"> AMIT RAJBHAR</t>
  </si>
  <si>
    <t>PUPUN03049230000001794</t>
  </si>
  <si>
    <t xml:space="preserve"> DHAMENDRA SINGH</t>
  </si>
  <si>
    <t>PUPUN03049230000001795</t>
  </si>
  <si>
    <t xml:space="preserve"> PAPPU  SINGH</t>
  </si>
  <si>
    <t>PUPUN03049230000001796</t>
  </si>
  <si>
    <t xml:space="preserve"> RAJASINGH LODHI</t>
  </si>
  <si>
    <t>PUPUN03049230000001798</t>
  </si>
  <si>
    <t xml:space="preserve"> PANKAJ SEN</t>
  </si>
  <si>
    <t>PUPUN03049230000001799</t>
  </si>
  <si>
    <t xml:space="preserve"> PRADIP SAKET</t>
  </si>
  <si>
    <t>PUPUN03049230000001800</t>
  </si>
  <si>
    <t xml:space="preserve"> SAGAR BARMAN</t>
  </si>
  <si>
    <t>PUPUN03049230000001801</t>
  </si>
  <si>
    <t xml:space="preserve"> RAHUL SHARMA</t>
  </si>
  <si>
    <t>PUPUN03049230000001802</t>
  </si>
  <si>
    <t xml:space="preserve"> SHANKAR SARKAR</t>
  </si>
  <si>
    <t>PUPUN03049230000001803</t>
  </si>
  <si>
    <t xml:space="preserve"> AJHER ALI</t>
  </si>
  <si>
    <t>PUPUN03049230000001806</t>
  </si>
  <si>
    <t xml:space="preserve"> HANUMANT JOSHI</t>
  </si>
  <si>
    <t>PUPUN03049230000001807</t>
  </si>
  <si>
    <t xml:space="preserve"> DEEPAK YADAV</t>
  </si>
  <si>
    <t>PUPUN03049230000001829</t>
  </si>
  <si>
    <t xml:space="preserve"> RAMKUMAR AHIRWAR</t>
  </si>
  <si>
    <t>PUPUN03049230000001830</t>
  </si>
  <si>
    <t xml:space="preserve"> GOLU BAHERA</t>
  </si>
  <si>
    <t>PUPUN03049230000001808</t>
  </si>
  <si>
    <t xml:space="preserve"> NIRAMAL HALDAR</t>
  </si>
  <si>
    <t>PUPUN03049230000001812</t>
  </si>
  <si>
    <t xml:space="preserve"> SONU YADAV</t>
  </si>
  <si>
    <t>PUPUN03049230000001813</t>
  </si>
  <si>
    <t xml:space="preserve"> UTTAM SARKAR</t>
  </si>
  <si>
    <t>MANTU</t>
  </si>
  <si>
    <t>PUPUN03049230000001814</t>
  </si>
  <si>
    <t xml:space="preserve"> PRADEEP KUMAR</t>
  </si>
  <si>
    <t>PUPUN03049230000001815</t>
  </si>
  <si>
    <t xml:space="preserve"> AMIT KUMAR</t>
  </si>
  <si>
    <t>PUPUN03049230000001817</t>
  </si>
  <si>
    <t xml:space="preserve"> NURUL SHAIKH</t>
  </si>
  <si>
    <t>PUPUN03049230000001726</t>
  </si>
  <si>
    <t xml:space="preserve"> AJAY KHUJUR</t>
  </si>
  <si>
    <t>PUPUN03049230000001730</t>
  </si>
  <si>
    <t xml:space="preserve"> ANURANJAN DAS</t>
  </si>
  <si>
    <t>PUPUN03049230000001741</t>
  </si>
  <si>
    <t xml:space="preserve"> SUNIL KUMAR</t>
  </si>
  <si>
    <t>PUPUN03049230000001742</t>
  </si>
  <si>
    <t xml:space="preserve"> MUNNA LAL</t>
  </si>
  <si>
    <t>PUPUN03049230000001743</t>
  </si>
  <si>
    <t xml:space="preserve"> MONU YADAV</t>
  </si>
  <si>
    <t>PUPUN03049230000001744</t>
  </si>
  <si>
    <t xml:space="preserve"> VINOD YADAV</t>
  </si>
  <si>
    <t>PUPUN03049230000001746</t>
  </si>
  <si>
    <t xml:space="preserve"> SHIV PRASAD YADAV</t>
  </si>
  <si>
    <t>PUPUN03049230000001747</t>
  </si>
  <si>
    <t xml:space="preserve"> AMRIS GUTTANO TALWAR</t>
  </si>
  <si>
    <t>PUPUN03049230000001748</t>
  </si>
  <si>
    <t xml:space="preserve"> RABIUL SHAIKH</t>
  </si>
  <si>
    <t>PUPUN03049230000001749</t>
  </si>
  <si>
    <t xml:space="preserve"> RAJESH PRAJAPATI</t>
  </si>
  <si>
    <t>PUPUN03049230000001750</t>
  </si>
  <si>
    <t xml:space="preserve"> ALIMUDDIN MANDAL</t>
  </si>
  <si>
    <t>PUPUN03049230000001753</t>
  </si>
  <si>
    <t xml:space="preserve"> MAHAVEER SINGH</t>
  </si>
  <si>
    <t>PUPUN03049230000001710</t>
  </si>
  <si>
    <t xml:space="preserve"> LOKSINGH LODHI</t>
  </si>
  <si>
    <t>PUPUN03049230000001712</t>
  </si>
  <si>
    <t xml:space="preserve"> DASHRATH KADAM</t>
  </si>
  <si>
    <t>PUPUN03049230000001713</t>
  </si>
  <si>
    <t xml:space="preserve"> PRABHAKAR DHAMSHALE</t>
  </si>
  <si>
    <t>PUPUN03049230000001717</t>
  </si>
  <si>
    <t xml:space="preserve"> AMARJEET SHARMA</t>
  </si>
  <si>
    <t>PUPUN03049230000001759</t>
  </si>
  <si>
    <t xml:space="preserve"> RAMU KALU PATEL</t>
  </si>
  <si>
    <t>PUPUN03049230000001709</t>
  </si>
  <si>
    <t xml:space="preserve"> SAJJID MUSTAFFA ALI</t>
  </si>
  <si>
    <t>PUPUN03049230000001711</t>
  </si>
  <si>
    <t xml:space="preserve"> RAMSINGH PADAM THAKUR</t>
  </si>
  <si>
    <t>PUPUN03049230000001714</t>
  </si>
  <si>
    <t xml:space="preserve"> INDRAPAL SONELAL DAHAYAT</t>
  </si>
  <si>
    <t>PUPUN03049230000001715</t>
  </si>
  <si>
    <t xml:space="preserve"> SHINARAYAN OMKAR PANDEY</t>
  </si>
  <si>
    <t>OMKAR PANDEY</t>
  </si>
  <si>
    <t>PUPUN03049230000001716</t>
  </si>
  <si>
    <t xml:space="preserve"> KIRAN HONAHI MHASKE</t>
  </si>
  <si>
    <t>PUPUN03049230000001718</t>
  </si>
  <si>
    <t xml:space="preserve"> WASHEK NUSLAM ALI</t>
  </si>
  <si>
    <t>PUPUN03049230000001719</t>
  </si>
  <si>
    <t xml:space="preserve"> ASHOK MUNNU BHARATI</t>
  </si>
  <si>
    <t>PUPUN03049230000001720</t>
  </si>
  <si>
    <t xml:space="preserve"> ALI MAINUDDIN BAKAS</t>
  </si>
  <si>
    <t>PUPUN03049230000001721</t>
  </si>
  <si>
    <t xml:space="preserve"> SANJAY VIJAY PATEL</t>
  </si>
  <si>
    <t>PUPUN03049230000001722</t>
  </si>
  <si>
    <t xml:space="preserve"> RAMSHAJIVAN TULLAR BHARATI</t>
  </si>
  <si>
    <t>PUPUN03049230000001760</t>
  </si>
  <si>
    <t xml:space="preserve"> SANTOSH PINTU PATEL</t>
  </si>
  <si>
    <t>PUPUN03049230000001762</t>
  </si>
  <si>
    <t xml:space="preserve"> SANTOSH HALKEBHAI KUSUVAH</t>
  </si>
  <si>
    <t>PUPUN03049230000001764</t>
  </si>
  <si>
    <t xml:space="preserve"> SHIVAJI DILIPRAO HANNURE</t>
  </si>
  <si>
    <t>PUPUN03049230000002032</t>
  </si>
  <si>
    <t xml:space="preserve"> DAYANESHWAR GARAD</t>
  </si>
  <si>
    <t>PUPUN03049230000002033</t>
  </si>
  <si>
    <t xml:space="preserve"> BAJRAO GOBADE</t>
  </si>
  <si>
    <t>PUPUN03049230000002035</t>
  </si>
  <si>
    <t>PUPUN03049230000002036</t>
  </si>
  <si>
    <t xml:space="preserve"> LOKMAN THAKUR</t>
  </si>
  <si>
    <t>PUPUN03049230000002037</t>
  </si>
  <si>
    <t xml:space="preserve"> LALASINGH GOND</t>
  </si>
  <si>
    <t>PUPUN03049230000002040</t>
  </si>
  <si>
    <t xml:space="preserve"> GHANSHYAM UDHAV WADIKAR</t>
  </si>
  <si>
    <t>PUPUN03049230000002041</t>
  </si>
  <si>
    <t xml:space="preserve"> MANOJ GUNVANT BALDE</t>
  </si>
  <si>
    <t>PUPUN03049230000002042</t>
  </si>
  <si>
    <t xml:space="preserve"> KIRAN NARENDRA DHOLE</t>
  </si>
  <si>
    <t>PUPUN03049230000002043</t>
  </si>
  <si>
    <t xml:space="preserve"> RAMESHWAR BALAJI PANCHAL</t>
  </si>
  <si>
    <t>PUPUN03049230000001877</t>
  </si>
  <si>
    <t xml:space="preserve"> KUNAL INGALE</t>
  </si>
  <si>
    <t>PUPUN03049230000001878</t>
  </si>
  <si>
    <t xml:space="preserve"> BHUSHAN NAIDU</t>
  </si>
  <si>
    <t>MEGHRAJ NAIDU</t>
  </si>
  <si>
    <t>PUPUN03049230000001879</t>
  </si>
  <si>
    <t xml:space="preserve"> SURYAKANT SAMANTARAY</t>
  </si>
  <si>
    <t>SAMANTARAY CHOUDHARY</t>
  </si>
  <si>
    <t>PUPUN03049230000001881</t>
  </si>
  <si>
    <t xml:space="preserve"> SANTOSH PANHALE</t>
  </si>
  <si>
    <t>PUPUN03049230000001882</t>
  </si>
  <si>
    <t xml:space="preserve"> SURESH SHINDE</t>
  </si>
  <si>
    <t>PUPUN03049230000001883</t>
  </si>
  <si>
    <t xml:space="preserve"> KAILASH SURYAWANSHI</t>
  </si>
  <si>
    <t>PUPUN03049230000001884</t>
  </si>
  <si>
    <t xml:space="preserve"> SANTOSH KUKADE</t>
  </si>
  <si>
    <t>INDORBA KUKADE</t>
  </si>
  <si>
    <t>PUPUN03049230000001885</t>
  </si>
  <si>
    <t xml:space="preserve"> RAJKUMAR CHOUDHARI</t>
  </si>
  <si>
    <t>PUPUN03049230000001886</t>
  </si>
  <si>
    <t xml:space="preserve"> SUNIL CHOUDHARI</t>
  </si>
  <si>
    <t>PUPUN03049230000001887</t>
  </si>
  <si>
    <t xml:space="preserve"> SHILENDRA SAKET</t>
  </si>
  <si>
    <t>PUPUN03049230000001888</t>
  </si>
  <si>
    <t xml:space="preserve"> RAJU SAKET</t>
  </si>
  <si>
    <t>PUPUN03049230000001889</t>
  </si>
  <si>
    <t xml:space="preserve"> AMANDEEP SINGH</t>
  </si>
  <si>
    <t>PUPUN03049230000001890</t>
  </si>
  <si>
    <t xml:space="preserve"> SANDEEP SANAP</t>
  </si>
  <si>
    <t>PUPUN03049230000001891</t>
  </si>
  <si>
    <t>PUPUN03049230000001836</t>
  </si>
  <si>
    <t xml:space="preserve"> CHANDIDEN DHAYAT</t>
  </si>
  <si>
    <t>PUPUN03049230000001837</t>
  </si>
  <si>
    <t>JUGGE RAJK</t>
  </si>
  <si>
    <t>XXXX XXXX 7712</t>
  </si>
  <si>
    <t>XXHPA485XX</t>
  </si>
  <si>
    <t>323900170006XXXX,IFSC:PUNB0323900</t>
  </si>
  <si>
    <t>PUPUN03049230000001838</t>
  </si>
  <si>
    <t xml:space="preserve"> AMOL KAILASH RATHOD</t>
  </si>
  <si>
    <t>PUPUN03049230000001839</t>
  </si>
  <si>
    <t xml:space="preserve"> BABASAHEB RATHOD</t>
  </si>
  <si>
    <t>PUPUN03049230000001840</t>
  </si>
  <si>
    <t xml:space="preserve"> HIRASINGH JADHAV</t>
  </si>
  <si>
    <t>PUPUN03049230000001841</t>
  </si>
  <si>
    <t xml:space="preserve"> JUGUL CHOUDHARI</t>
  </si>
  <si>
    <t>PUPUN03049230000001842</t>
  </si>
  <si>
    <t xml:space="preserve"> MILAN SINGH</t>
  </si>
  <si>
    <t>PUPUN03049230000001843</t>
  </si>
  <si>
    <t xml:space="preserve"> POPAT HEGDE</t>
  </si>
  <si>
    <t>PUPUN03049230000001844</t>
  </si>
  <si>
    <t xml:space="preserve"> PRAMOD CHARMARKAR</t>
  </si>
  <si>
    <t>PUPUN03049230000001845</t>
  </si>
  <si>
    <t xml:space="preserve"> RAHUL DHAYAT</t>
  </si>
  <si>
    <t>PUPUN03049230000001846</t>
  </si>
  <si>
    <t xml:space="preserve"> VIKAS PAWAR</t>
  </si>
  <si>
    <t>PUPUN03049230000001847</t>
  </si>
  <si>
    <t xml:space="preserve"> VIKRAM SINGH</t>
  </si>
  <si>
    <t>PUPUN03049230000001848</t>
  </si>
  <si>
    <t xml:space="preserve"> RAMESH PAWAR</t>
  </si>
  <si>
    <t>PUPUN03049230000001849</t>
  </si>
  <si>
    <t xml:space="preserve"> BANKAT PAWAR</t>
  </si>
  <si>
    <t>PUPUN03049230000001850</t>
  </si>
  <si>
    <t xml:space="preserve"> GAJANAN RATHOD</t>
  </si>
  <si>
    <t>PUPUN03049230000001851</t>
  </si>
  <si>
    <t xml:space="preserve"> KASHINATH PAWAR</t>
  </si>
  <si>
    <t>PUPUN03049230000001852</t>
  </si>
  <si>
    <t xml:space="preserve"> VILAS JADHAV</t>
  </si>
  <si>
    <t>PUPUN03049230000001853</t>
  </si>
  <si>
    <t xml:space="preserve"> GOVIND DAS</t>
  </si>
  <si>
    <t>PUPUN03049230000001854</t>
  </si>
  <si>
    <t xml:space="preserve"> KESHOV DOLAS</t>
  </si>
  <si>
    <t>PUPUN03049230000001855</t>
  </si>
  <si>
    <t xml:space="preserve"> PRAKASH PAWAR</t>
  </si>
  <si>
    <t>PUPUN03049230000001856</t>
  </si>
  <si>
    <t xml:space="preserve"> VILAS CHAVAN</t>
  </si>
  <si>
    <t>PUPUN03049230000001857</t>
  </si>
  <si>
    <t xml:space="preserve"> BABASAHEB ROKADE</t>
  </si>
  <si>
    <t>PUPUN03049230000001858</t>
  </si>
  <si>
    <t xml:space="preserve"> RAM TUL LODHA</t>
  </si>
  <si>
    <t>PUPUN03049230000001859</t>
  </si>
  <si>
    <t xml:space="preserve"> GOVIND PATIL</t>
  </si>
  <si>
    <t>PUPUN03049230000001860</t>
  </si>
  <si>
    <t xml:space="preserve"> SITARAM CHURSIYA</t>
  </si>
  <si>
    <t>PUPUN03049230000001861</t>
  </si>
  <si>
    <t xml:space="preserve"> LALU SING</t>
  </si>
  <si>
    <t>PUPUN03049230000001862</t>
  </si>
  <si>
    <t xml:space="preserve"> MONOJ SINGH</t>
  </si>
  <si>
    <t>PUPUN03049230000000482</t>
  </si>
  <si>
    <t xml:space="preserve"> DNYANESHWAR D SHINDI</t>
  </si>
  <si>
    <t>PUPUN03049230000000484</t>
  </si>
  <si>
    <t xml:space="preserve"> SHIVSHANKAR V KAUHAR</t>
  </si>
  <si>
    <t>PUPUN03049230000000478</t>
  </si>
  <si>
    <t xml:space="preserve"> JAGDISH SWAMI</t>
  </si>
  <si>
    <t>PUPUN03049230000000127</t>
  </si>
  <si>
    <t xml:space="preserve"> VISHAL SINGH</t>
  </si>
  <si>
    <t>KAMLKAR SING</t>
  </si>
  <si>
    <t>PUPUN03049230000000488</t>
  </si>
  <si>
    <t xml:space="preserve"> PRASHANT H SONAWANE</t>
  </si>
  <si>
    <t>PUPUN03049230000002038</t>
  </si>
  <si>
    <t xml:space="preserve"> GOPAL ANIL KAWLE</t>
  </si>
  <si>
    <t>PUPUN03049230000002039</t>
  </si>
  <si>
    <t xml:space="preserve"> SUSHANT JAYSINGH MHASVEKAR</t>
  </si>
  <si>
    <t>PUPUN03049230000001804</t>
  </si>
  <si>
    <t xml:space="preserve"> SATYARATH SUNIL SHINDE</t>
  </si>
  <si>
    <t>PUPUN03049230000001809</t>
  </si>
  <si>
    <t xml:space="preserve"> SOMNATH RAMCHANDRA MUSUNGE</t>
  </si>
  <si>
    <t>PUPUN03049230000001810</t>
  </si>
  <si>
    <t xml:space="preserve"> RAHUL SUDHIR TRIPATHI</t>
  </si>
  <si>
    <t>PUPUN03049230000001811</t>
  </si>
  <si>
    <t xml:space="preserve"> SUNIL BHOLANATH MORYA</t>
  </si>
  <si>
    <t>PUPUN03049230000001816</t>
  </si>
  <si>
    <t xml:space="preserve"> SUBHASH SOORAJ</t>
  </si>
  <si>
    <t>PUPUN03049230000001818</t>
  </si>
  <si>
    <t xml:space="preserve"> VISHAL HARIOM KURMI</t>
  </si>
  <si>
    <t>PUPUN03049230000001819</t>
  </si>
  <si>
    <t xml:space="preserve"> ABHISHEK SHARDAPRASAD DUBEY</t>
  </si>
  <si>
    <t>PUPUN03049230000001820</t>
  </si>
  <si>
    <t xml:space="preserve"> HARISINGH SHRIRAM CHOUDHARI</t>
  </si>
  <si>
    <t>PUPUN03049230000001821</t>
  </si>
  <si>
    <t xml:space="preserve"> CHARANSINGH KASHIRAM CHOUDHARI</t>
  </si>
  <si>
    <t>PUPUN03049230000001822</t>
  </si>
  <si>
    <t xml:space="preserve"> RAHUL KAFRE REKWAR</t>
  </si>
  <si>
    <t>PUPUN03049230000001823</t>
  </si>
  <si>
    <t xml:space="preserve"> SHIVAJI KHANDU MOTE</t>
  </si>
  <si>
    <t>PUPUN03049230000001824</t>
  </si>
  <si>
    <t xml:space="preserve"> BAHADUR HARIRAMSINGH THAKUR</t>
  </si>
  <si>
    <t>PUPUN03049230000001827</t>
  </si>
  <si>
    <t xml:space="preserve"> GOPAL GULAB  ATHIYA</t>
  </si>
  <si>
    <t>PUPUN03049230000001828</t>
  </si>
  <si>
    <t xml:space="preserve"> BHUPENDRA TIKARAM PATEL</t>
  </si>
  <si>
    <t>PUPUN03049230000001789</t>
  </si>
  <si>
    <t xml:space="preserve"> VINOD BHIHARI VISHWAKARMA</t>
  </si>
  <si>
    <t>PUPUN03049230000001834</t>
  </si>
  <si>
    <t xml:space="preserve"> LALU  RAMSINGH SHAHU</t>
  </si>
  <si>
    <t>PUPUN03049230000001831</t>
  </si>
  <si>
    <t xml:space="preserve"> BHUPENDRA HARI THAKUR</t>
  </si>
  <si>
    <t>PUPUN03049230000001775</t>
  </si>
  <si>
    <t xml:space="preserve"> SAMBAJI PANDURANG SHIKHARE</t>
  </si>
  <si>
    <t>PUPUN03049230000001776</t>
  </si>
  <si>
    <t xml:space="preserve"> SATISH DATTA RATHOD</t>
  </si>
  <si>
    <t>PUPUN03049230000001777</t>
  </si>
  <si>
    <t xml:space="preserve"> SANTOSH KISAN RATHOD</t>
  </si>
  <si>
    <t>PUPUN03049230000001778</t>
  </si>
  <si>
    <t xml:space="preserve"> VILAS PRALHAD RATHOD</t>
  </si>
  <si>
    <t>PUPUN03049230000001766</t>
  </si>
  <si>
    <t xml:space="preserve"> ARVIND SUBHASH KURADE</t>
  </si>
  <si>
    <t>PUPUN03049230000001768</t>
  </si>
  <si>
    <t xml:space="preserve"> DNYANESHWAR ATMARAM JADHAV</t>
  </si>
  <si>
    <t>PUPUN03049230000001769</t>
  </si>
  <si>
    <t xml:space="preserve"> GANESH DEVLAL DONGARE</t>
  </si>
  <si>
    <t>PUPUN03049230000001770</t>
  </si>
  <si>
    <t xml:space="preserve"> KIRAN SOPAN RATHOD</t>
  </si>
  <si>
    <t>PUPUN03049230000001771</t>
  </si>
  <si>
    <t xml:space="preserve"> PRAMOD MEGHSHYAM THAKUR</t>
  </si>
  <si>
    <t>PUPUN03049230000001772</t>
  </si>
  <si>
    <t xml:space="preserve"> RAFIQU RASHID SHAIKH</t>
  </si>
  <si>
    <t>PUPUN03049230000001773</t>
  </si>
  <si>
    <t xml:space="preserve"> NAMDEV RAMCHANDRA RATHOD</t>
  </si>
  <si>
    <t>PUPUN03049230000001699</t>
  </si>
  <si>
    <t xml:space="preserve"> IMULLA NADISAHAB SHAIKH</t>
  </si>
  <si>
    <t>PUPUN03049230000001700</t>
  </si>
  <si>
    <t xml:space="preserve"> HANUMANT SADHU POUL</t>
  </si>
  <si>
    <t>PUPUN03049230000001701</t>
  </si>
  <si>
    <t xml:space="preserve"> SANTOSH VIKRAM WAGHMARE</t>
  </si>
  <si>
    <t>PUPUN03049230000001706</t>
  </si>
  <si>
    <t xml:space="preserve"> ASHOK DHANSINGH RATHOD</t>
  </si>
  <si>
    <t>DHANSINGH RATHOD</t>
  </si>
  <si>
    <t>PUPUN03049230000001707</t>
  </si>
  <si>
    <t xml:space="preserve"> GAJANAN SHANKAR CHAVAN</t>
  </si>
  <si>
    <t>PUPUN03049230000001871</t>
  </si>
  <si>
    <t xml:space="preserve"> KIRAN SHIVAJI JAYPATRE</t>
  </si>
  <si>
    <t>PUPUN03049230000001872</t>
  </si>
  <si>
    <t xml:space="preserve"> ROHIDAS POPAT MHASKE</t>
  </si>
  <si>
    <t>PUPUN03049230000001873</t>
  </si>
  <si>
    <t xml:space="preserve"> NISHIGANDH SHANKAR PIMPLE</t>
  </si>
  <si>
    <t>SHANKAR PIMPLE</t>
  </si>
  <si>
    <t>PUPUN03049230000001874</t>
  </si>
  <si>
    <t xml:space="preserve"> ANIL RAJU GUNAJIKAR</t>
  </si>
  <si>
    <t>PUPUN03049230000001875</t>
  </si>
  <si>
    <t xml:space="preserve"> PRAKASH SUBHASH GAVADE</t>
  </si>
  <si>
    <t>PUPUN03049230000001880</t>
  </si>
  <si>
    <t xml:space="preserve"> AINULA SULTSN SHAIKH</t>
  </si>
  <si>
    <t>PUPUN03049230000001723</t>
  </si>
  <si>
    <t xml:space="preserve"> SANTU JAGGANATH PAL</t>
  </si>
  <si>
    <t>PUPUN03049230000001724</t>
  </si>
  <si>
    <t xml:space="preserve"> JITENDRA CHANDRABHAN SINGH</t>
  </si>
  <si>
    <t>PUPUN03049230000001725</t>
  </si>
  <si>
    <t xml:space="preserve"> SUNIL JILUS SORENG</t>
  </si>
  <si>
    <t>PUPUN03049230000001727</t>
  </si>
  <si>
    <t xml:space="preserve"> SACHIN SHIVRAJ BADU</t>
  </si>
  <si>
    <t>PUPUN03049230000001728</t>
  </si>
  <si>
    <t xml:space="preserve"> DAROGA DULLAR BHARATI</t>
  </si>
  <si>
    <t>PUPUN03049230000001729</t>
  </si>
  <si>
    <t xml:space="preserve"> CHANCHAL JAGGNATH PAL</t>
  </si>
  <si>
    <t>PUPUN03049230000001731</t>
  </si>
  <si>
    <t xml:space="preserve"> RAVI JELUS SORENG</t>
  </si>
  <si>
    <t>PUPUN03049230000001732</t>
  </si>
  <si>
    <t xml:space="preserve"> BHAILAL BADRI PATEL</t>
  </si>
  <si>
    <t>PUPUN03049230000001733</t>
  </si>
  <si>
    <t xml:space="preserve"> NIRAJ JALAUDDIN ALI</t>
  </si>
  <si>
    <t>PUPUN03049230000001734</t>
  </si>
  <si>
    <t xml:space="preserve"> IBRAR NIYAJ ALI</t>
  </si>
  <si>
    <t>PUPUN03049230000001735</t>
  </si>
  <si>
    <t xml:space="preserve"> SURENDRA NATHUNI YADAV</t>
  </si>
  <si>
    <t>PUPUN03049230000001738</t>
  </si>
  <si>
    <t xml:space="preserve"> VIKAS SURAJ MISHRA</t>
  </si>
  <si>
    <t>PUPUN03049230000001739</t>
  </si>
  <si>
    <t xml:space="preserve"> GOKUL PANDURANG SHINDE</t>
  </si>
  <si>
    <t>PUPUN03049230000001740</t>
  </si>
  <si>
    <t xml:space="preserve"> MUSTAKIN MUSAFIR ALI</t>
  </si>
  <si>
    <t>PUPUN03049230000001751</t>
  </si>
  <si>
    <t xml:space="preserve"> KISAN RAGHU DHAMANKAR</t>
  </si>
  <si>
    <t>PUPUN03049230000001752</t>
  </si>
  <si>
    <t xml:space="preserve"> INDAR RAJENDRA RAJBHAR</t>
  </si>
  <si>
    <t>PUPUN03049230000001754</t>
  </si>
  <si>
    <t xml:space="preserve"> NARENDRA HIRALAL SINGH</t>
  </si>
  <si>
    <t>PUPUN03049230000001756</t>
  </si>
  <si>
    <t xml:space="preserve"> AVADHNARAYAN SHITALAPRASAD YADAV</t>
  </si>
  <si>
    <t>FOU87</t>
  </si>
  <si>
    <t>FOU535</t>
  </si>
  <si>
    <t>Total Tanng</t>
  </si>
  <si>
    <t>31408814156</t>
  </si>
  <si>
    <t>075918210001683</t>
  </si>
  <si>
    <t>924010051141932</t>
  </si>
  <si>
    <t>36047730345</t>
  </si>
  <si>
    <t>60123755332</t>
  </si>
  <si>
    <t>BARB0VJSHOL</t>
  </si>
  <si>
    <t>MAHB0001128</t>
  </si>
  <si>
    <t>empe_name</t>
  </si>
  <si>
    <t>empe_ip_number</t>
  </si>
  <si>
    <t>FromDate</t>
  </si>
  <si>
    <t>ToDate</t>
  </si>
  <si>
    <t>Status</t>
  </si>
  <si>
    <t>regdate</t>
  </si>
  <si>
    <t>IPAadhaar</t>
  </si>
  <si>
    <t>DepAadhaar</t>
  </si>
  <si>
    <t>DATTATRAYWAGHMODE</t>
  </si>
  <si>
    <t>--</t>
  </si>
  <si>
    <t>Not Seeded</t>
  </si>
  <si>
    <t>Seeded</t>
  </si>
  <si>
    <t>PUNDALIK CHANDU JADHAV</t>
  </si>
  <si>
    <t>NILKANTH NAGANNA BAGLE</t>
  </si>
  <si>
    <t>KHALID ILAI SHAIKH</t>
  </si>
  <si>
    <t>VIJAY MANE</t>
  </si>
  <si>
    <t>No dependants</t>
  </si>
  <si>
    <t>MALLINATH SHIVARAM VHANAKADE</t>
  </si>
  <si>
    <t>REVANASIDDH SHIVAPPA ISHWARKATTI</t>
  </si>
  <si>
    <t>NAMDEV DURGAPPA BANDGAR</t>
  </si>
  <si>
    <t>MAHESH MANE</t>
  </si>
  <si>
    <t>Jitendra Sidram Koli</t>
  </si>
  <si>
    <t>RAHUL SURESH MASALL</t>
  </si>
  <si>
    <t>KADERKAR CHINTAMANI SHAMRAO</t>
  </si>
  <si>
    <t>UBEDULLAH MAINODDIN SHAIKH</t>
  </si>
  <si>
    <t>MALLIKARJUN MALI</t>
  </si>
  <si>
    <t>VIJAYKUMAR LANDAGE</t>
  </si>
  <si>
    <t>Pramod Fulari</t>
  </si>
  <si>
    <t>SWAPNIL RAM MULE</t>
  </si>
  <si>
    <t>SHUBHAM</t>
  </si>
  <si>
    <t>VINAYAK PRABHAKAR SARATE</t>
  </si>
  <si>
    <t>ADINATH ANNASAHEB KADAM</t>
  </si>
  <si>
    <t>SHAVRSIDDHA KHANDAPP LANDAGE</t>
  </si>
  <si>
    <t>BASAVARAJ SHRISHAIL SODDE</t>
  </si>
  <si>
    <t>NANDURE HEMANT ANAVIRAPPA</t>
  </si>
  <si>
    <t>BHIMAHSNKAR SHARNAPPA ISHWARKATTI</t>
  </si>
  <si>
    <t>DNYANESHWAR BHAGAVANT WAGHAMARE</t>
  </si>
  <si>
    <t>PRITISHIKUMAR SHRISHAIL SWAMI</t>
  </si>
  <si>
    <t>JANBAJ IBRHIM SHAIKH</t>
  </si>
  <si>
    <t>GANESH JETTEPPA SHIRANAL</t>
  </si>
  <si>
    <t>ARBAJ NADAF</t>
  </si>
  <si>
    <t>SHAHANVAJ MURTUJ PATHAN</t>
  </si>
  <si>
    <t>SIDHRAM DOMBE</t>
  </si>
  <si>
    <t>SHRIKANT GIREPPA SHIROLE</t>
  </si>
  <si>
    <t>BIRAPPA PANDIT ISHWAKATTI</t>
  </si>
  <si>
    <t>SANDIP CHANDRAKANT KHATAL</t>
  </si>
  <si>
    <t>SHUBHAM RATHOD</t>
  </si>
  <si>
    <t>SHIVARAJ MARUTI NARUTE</t>
  </si>
  <si>
    <t>AMOL HANUMANTU BHASGI</t>
  </si>
  <si>
    <t>DIPAK KISAN BHOI</t>
  </si>
  <si>
    <t>ASHPAK RASHID MUJAWAR</t>
  </si>
  <si>
    <t>SAMIR SAYYAD NAGURE</t>
  </si>
  <si>
    <t>SAMARTH LANDAGE</t>
  </si>
  <si>
    <t>ASLAM GUDULA SHEKH</t>
  </si>
  <si>
    <t>AKASH SHIVANAND HUNJE</t>
  </si>
  <si>
    <t>IRFAN KUDLE</t>
  </si>
  <si>
    <t>KHAJASAHEB GULAB HIMONE</t>
  </si>
  <si>
    <t>MANOJ RAJABHAU PATIL</t>
  </si>
  <si>
    <t>SUFIYAN SHEKULAL FULARI</t>
  </si>
  <si>
    <t>Naganath Suryakant Patil</t>
  </si>
  <si>
    <t>UMESH NAGENDRA BHALE</t>
  </si>
  <si>
    <t>BANDENAWAJ SAIPAN MULLA</t>
  </si>
  <si>
    <t>MAHESH BHIMASHANKAR KHADAKHADE</t>
  </si>
  <si>
    <t>VIKAS NAGANATH RAUT</t>
  </si>
  <si>
    <t>AASHUTOSH PAVANKUMAR PANDE</t>
  </si>
  <si>
    <t>OM ASHOK WAGHMARE</t>
  </si>
  <si>
    <t>KRISHNATH BINDAGE</t>
  </si>
  <si>
    <t>KUMAR ARJUN RATHOD</t>
  </si>
  <si>
    <t>MAHESH BASAVRAJ INDE</t>
  </si>
  <si>
    <t>SAMARTH IRANNA DHAVANE</t>
  </si>
  <si>
    <t>VIJAYAKUMAR BABU PATANE</t>
  </si>
  <si>
    <t>RAJKUMAR M BADIGER</t>
  </si>
  <si>
    <t>SHOAIB DASTAGIR BHONGE</t>
  </si>
  <si>
    <t>AKASH SHRISHAIL PATIL</t>
  </si>
  <si>
    <t>NITESH SIDDHARAM SAGAR</t>
  </si>
  <si>
    <t>WAEED NABILAL MULLA</t>
  </si>
  <si>
    <t>MALLAYYA SANGAYYA</t>
  </si>
  <si>
    <t>RAMESH AMOGASIDDHA GUJJENAVARU</t>
  </si>
  <si>
    <t>AMBADAS BHAIRU SHIRGIRE</t>
  </si>
  <si>
    <t>ASHAPAK BASHIR SHAIKH</t>
  </si>
  <si>
    <t>BASAVARAJ BHIMASHANKAR SUTAR</t>
  </si>
  <si>
    <t>SOMNING MALSIDDHA MUGALE</t>
  </si>
  <si>
    <t>BASAVARAJ SHIVAPPA MAYANALE</t>
  </si>
  <si>
    <t>VIKAS SHANKAR JADHAV</t>
  </si>
  <si>
    <t>YUVRAJ MALAKARI HIKKURE</t>
  </si>
  <si>
    <t>GHENSIDDHA AMASIDHDA VANAMANE</t>
  </si>
  <si>
    <t>VISHAL BHARLE</t>
  </si>
  <si>
    <t>ONKAR PRAKASH BIRAJDAR</t>
  </si>
  <si>
    <t>ARBAZ JILANI PATHAN</t>
  </si>
  <si>
    <t>SADANAND SHIVANAND NAGATHAN</t>
  </si>
  <si>
    <t>DHARMA BANSODE</t>
  </si>
  <si>
    <t>MALAKARSIDHA NAGNATH DHULAVE</t>
  </si>
  <si>
    <t>DEVENDRA KACHHI</t>
  </si>
  <si>
    <t>SUDEEP KUMAR THAKUR</t>
  </si>
  <si>
    <t>PRAVIN CHANDRASHEKHAR PATIL</t>
  </si>
  <si>
    <t>BASAVRAJ SOMNATH KARKALE</t>
  </si>
  <si>
    <t>BALAJI BHAGAWAN BHOI</t>
  </si>
  <si>
    <t>HUSEN NADAF</t>
  </si>
  <si>
    <t>CHAITANYA VILAS KOLI</t>
  </si>
  <si>
    <t>KRUSHNA RAMU RATHOD</t>
  </si>
  <si>
    <t>KASTURE PRATIK SURESH</t>
  </si>
  <si>
    <t>BITALA KRUSHNA BALAJI</t>
  </si>
  <si>
    <t>TAPKIRE VIRSH BASAVRAJ</t>
  </si>
  <si>
    <t xml:space="preserve">CHABUKSWAR BALAJI DASHRATH </t>
  </si>
  <si>
    <t>OMKAR DEVHRUSHI</t>
  </si>
  <si>
    <t>SURENDRA SING GOUND</t>
  </si>
  <si>
    <t>AASHISH GOUND</t>
  </si>
  <si>
    <t>VISHAL NAIKWADI</t>
  </si>
  <si>
    <t xml:space="preserve"> Cupan</t>
  </si>
  <si>
    <t>BARB0RAISHO</t>
  </si>
  <si>
    <t>070116310000182</t>
  </si>
  <si>
    <t>KFIL/196</t>
  </si>
  <si>
    <t>KFIL/327</t>
  </si>
  <si>
    <t>KFIL/179</t>
  </si>
  <si>
    <t>KFIL/198</t>
  </si>
  <si>
    <t>KFIL/18</t>
  </si>
  <si>
    <t>KFIL/06</t>
  </si>
  <si>
    <t>KFIL/182</t>
  </si>
  <si>
    <t>KFIL/202</t>
  </si>
  <si>
    <t>KFIL/86</t>
  </si>
  <si>
    <t>KFIL/205</t>
  </si>
  <si>
    <t>KFIL/206</t>
  </si>
  <si>
    <t>KFIL/207</t>
  </si>
  <si>
    <t>KFIL/218</t>
  </si>
  <si>
    <t>KFIL/184</t>
  </si>
  <si>
    <t>KFIL/212</t>
  </si>
  <si>
    <t>KFIL/07</t>
  </si>
  <si>
    <t>KFIL/211</t>
  </si>
  <si>
    <t>KFIL/209</t>
  </si>
  <si>
    <t>KFIL/185</t>
  </si>
  <si>
    <t>KFIL/215</t>
  </si>
  <si>
    <t>KFIL/186</t>
  </si>
  <si>
    <t>KFIL/22</t>
  </si>
  <si>
    <t>KFIL/187</t>
  </si>
  <si>
    <t>KFIL/41</t>
  </si>
  <si>
    <t>KFIL/478</t>
  </si>
  <si>
    <t>KFIL/216</t>
  </si>
  <si>
    <t>KFIL/458</t>
  </si>
  <si>
    <t>KFIL/78</t>
  </si>
  <si>
    <t>KFIL/501</t>
  </si>
  <si>
    <t>KFIL/219</t>
  </si>
  <si>
    <t>KFIL/02</t>
  </si>
  <si>
    <t>KFIL/189</t>
  </si>
  <si>
    <t>KFIL/13</t>
  </si>
  <si>
    <t>KFIL/09</t>
  </si>
  <si>
    <t>KFIL/245</t>
  </si>
  <si>
    <t>KFIL/225</t>
  </si>
  <si>
    <t>KFIL/228</t>
  </si>
  <si>
    <t>KFIL/230</t>
  </si>
  <si>
    <t>KFIL/192</t>
  </si>
  <si>
    <t>KFIL/232</t>
  </si>
  <si>
    <t>KFIL/406</t>
  </si>
  <si>
    <t>KFIL/72</t>
  </si>
  <si>
    <t>KFIL/05</t>
  </si>
  <si>
    <t>KFIL/233</t>
  </si>
  <si>
    <t>KFIL/194</t>
  </si>
  <si>
    <t>KFIL/236</t>
  </si>
  <si>
    <t>KFIL/423</t>
  </si>
  <si>
    <t>KFIL/427</t>
  </si>
  <si>
    <t>KFIL/499</t>
  </si>
  <si>
    <t>KFIL/243</t>
  </si>
  <si>
    <t>KFIL/71</t>
  </si>
  <si>
    <t>KFIL/244</t>
  </si>
  <si>
    <t>KFIL/438</t>
  </si>
  <si>
    <t>KFIL/238</t>
  </si>
  <si>
    <t>KFIL/204</t>
  </si>
  <si>
    <t>P</t>
  </si>
  <si>
    <t>KFIL/502</t>
  </si>
  <si>
    <t>SAISAMARTH VITTHAL ZAMPALE</t>
  </si>
  <si>
    <t>AYAN ARIF USTAD</t>
  </si>
  <si>
    <t>IRANNA IDDHARAM KANNI</t>
  </si>
  <si>
    <t>Face Auth Status</t>
  </si>
  <si>
    <t>PUPUN03049230000017454</t>
  </si>
  <si>
    <t>Mr. GULCHAND CHUDERAM BHOI</t>
  </si>
  <si>
    <t>CHUDERAM BHOI</t>
  </si>
  <si>
    <t>XXXX XXXX 0657</t>
  </si>
  <si>
    <t>XXXPB724XX</t>
  </si>
  <si>
    <t>92201004473XXXX,IFSC:UTIB0002490</t>
  </si>
  <si>
    <t>PUPUN03049230000017448</t>
  </si>
  <si>
    <t>Mr. NASIR SHAIKH</t>
  </si>
  <si>
    <t>MAHEBOOB</t>
  </si>
  <si>
    <t>PUPUN03049230000017452</t>
  </si>
  <si>
    <t>Mr. UBED RAMJAN ITAKALE</t>
  </si>
  <si>
    <t>RAMJAN HANIF ITAKALE</t>
  </si>
  <si>
    <t>PUPUN03049230000017449</t>
  </si>
  <si>
    <t>Mr. PAVAN SAMBHAJI VHARADE</t>
  </si>
  <si>
    <t>XXXX XXXX 6846</t>
  </si>
  <si>
    <t>PUPUN03049230000017450</t>
  </si>
  <si>
    <t>Mr. SHIVSHARAN AMOL SHIVYOGI</t>
  </si>
  <si>
    <t>SHIVYOGI NAMDEV SHIVSHARAN</t>
  </si>
  <si>
    <t>XXXX XXXX 4953</t>
  </si>
  <si>
    <t>PUPUN03049230000017451</t>
  </si>
  <si>
    <t>Mr. KASHINATH SHIVAPAD BAKE</t>
  </si>
  <si>
    <t>SHIVAPAD VITTAL BAKE</t>
  </si>
  <si>
    <t>PUPUN03049230000017445</t>
  </si>
  <si>
    <t>Mr. RAVIKANT VABBANA VHANMANE</t>
  </si>
  <si>
    <t>VABBANA</t>
  </si>
  <si>
    <t>XXRPV455XX</t>
  </si>
  <si>
    <t>PUPUN03049230000017447</t>
  </si>
  <si>
    <t>Mr. IRFAN RASUL SHAIKH</t>
  </si>
  <si>
    <t>RASUL</t>
  </si>
  <si>
    <t>PUPUN03049230000017444</t>
  </si>
  <si>
    <t>Mr. AMAN JAVED SHAIKH</t>
  </si>
  <si>
    <t>XXXX XXXX 4817</t>
  </si>
  <si>
    <t>1014810002XXXX,IFSC:BARB0RAISHO</t>
  </si>
  <si>
    <t>PUPUN03049230000017446</t>
  </si>
  <si>
    <t>Mr. PRABHAKAR TUKARAM SURWASE</t>
  </si>
  <si>
    <t>XXZPS187XX</t>
  </si>
  <si>
    <t>PUPUN03049230000017443</t>
  </si>
  <si>
    <t>Mr. AMAR MADHUKAR BOGA</t>
  </si>
  <si>
    <t>MADHUKAR BOGA</t>
  </si>
  <si>
    <t>PUPUN03049230000017442</t>
  </si>
  <si>
    <t>Mr. PANKAJ DHARMARAJ CHAVAN</t>
  </si>
  <si>
    <t>DHARMARAJ CHAVAN</t>
  </si>
  <si>
    <t>XXXX XXXX 4510</t>
  </si>
  <si>
    <t>PUPUN03049230000017441</t>
  </si>
  <si>
    <t>Mr. GANGADHAR TUKARAM WAGHULE</t>
  </si>
  <si>
    <t>TUKARAM WAGHULE</t>
  </si>
  <si>
    <t>PUPUN03049230000017440</t>
  </si>
  <si>
    <t>Mr. SURAJ PANDIT KARALE</t>
  </si>
  <si>
    <t>PUPUN03049230000017438</t>
  </si>
  <si>
    <t>Mr. LAXMIKANT SHRISHAIL DINDORE</t>
  </si>
  <si>
    <t>XXCPD050XX</t>
  </si>
  <si>
    <t>PUPUN03049230000017437</t>
  </si>
  <si>
    <t>Mr. BRAJESH PAL</t>
  </si>
  <si>
    <t>GULAB PAL</t>
  </si>
  <si>
    <t>XXXX XXXX 6496</t>
  </si>
  <si>
    <t>XXBPP682XX</t>
  </si>
  <si>
    <t>4092410XXXX,IFSC:SBIN0006138</t>
  </si>
  <si>
    <t>PUPUN03049230000017436</t>
  </si>
  <si>
    <t>Mr. SAISAMARTH VITTHAL ZAMPALE</t>
  </si>
  <si>
    <t>XXXX XXXX 6643</t>
  </si>
  <si>
    <t>PUPUN03049230000017435</t>
  </si>
  <si>
    <t>Mr. KAYYUM SHAIKH</t>
  </si>
  <si>
    <t>A SALAM ALISAB  SHAIKH</t>
  </si>
  <si>
    <t>XXXX XXXX 9684</t>
  </si>
  <si>
    <t>PUPUN03049230000017433</t>
  </si>
  <si>
    <t>Mr. SHRISHAIL GAURISHANKAR HIRAPURE</t>
  </si>
  <si>
    <t>GAURISHNKAR</t>
  </si>
  <si>
    <t>XXXX XXXX 9812</t>
  </si>
  <si>
    <t>PUPUN03049230000017434</t>
  </si>
  <si>
    <t>Mr. SOHEL BAVASA SHAIKH</t>
  </si>
  <si>
    <t>BAVAS SHAIKH</t>
  </si>
  <si>
    <t>XXXX XXXX 1478</t>
  </si>
  <si>
    <t>PUPUN03049230000017427</t>
  </si>
  <si>
    <t>Mr. SATISH KOLI</t>
  </si>
  <si>
    <t>XXXX XXXX 7725</t>
  </si>
  <si>
    <t>PUPUN03049230000017426</t>
  </si>
  <si>
    <t>Mr. KARAN VIJAY DHENGALE</t>
  </si>
  <si>
    <t>XXXX XXXX 5186</t>
  </si>
  <si>
    <t>PUPUN03049230000017424</t>
  </si>
  <si>
    <t>Mr. AYAN ARIF USTAD</t>
  </si>
  <si>
    <t>ARIF USTAD</t>
  </si>
  <si>
    <t>PUPUN03049230000017432</t>
  </si>
  <si>
    <t>Mr. IRANNA SIDDHARAM KANNI</t>
  </si>
  <si>
    <t>XXYPK992XX</t>
  </si>
  <si>
    <t>1014810000XXXX,IFSC:BARB0RAISHO</t>
  </si>
  <si>
    <t>PUPUN03049230000017431</t>
  </si>
  <si>
    <t>Mr. OM DEVENDRA JODMOTE</t>
  </si>
  <si>
    <t>XXXX XXXX 8669</t>
  </si>
  <si>
    <t>PUPUN03049230000017430</t>
  </si>
  <si>
    <t>Mr. ROHAN RAJKUMAR RAJGURU</t>
  </si>
  <si>
    <t>XXXX XXXX 1970</t>
  </si>
  <si>
    <t>PUPUN03049230000017429</t>
  </si>
  <si>
    <t>Mr. MALLAYYA CHANNAYYA SWAMI</t>
  </si>
  <si>
    <t>CHANNAYYA</t>
  </si>
  <si>
    <t>XXXX XXXX 8421</t>
  </si>
  <si>
    <t>PUPUN03049230000017428</t>
  </si>
  <si>
    <t>Mr. PRASHANT GADADE</t>
  </si>
  <si>
    <t>LAXMIKANT</t>
  </si>
  <si>
    <t>XXXX XXXX 2154</t>
  </si>
  <si>
    <t>PUPUN03049230000017422</t>
  </si>
  <si>
    <t>Mr. SALMAN GANI PATEL</t>
  </si>
  <si>
    <t>GANI</t>
  </si>
  <si>
    <t>salmansss8983@gmail.com</t>
  </si>
  <si>
    <t>XXTPP744XX</t>
  </si>
  <si>
    <t>3714748XXXX,IFSC:SBIN0017529</t>
  </si>
  <si>
    <t>PUPUN03049230000017421</t>
  </si>
  <si>
    <t>Mr. ASHIK JAKKAPPA TELI</t>
  </si>
  <si>
    <t>JAKAPPA</t>
  </si>
  <si>
    <t>PUPUN03049230000017420</t>
  </si>
  <si>
    <t>Mr. MUJAHID CHURI</t>
  </si>
  <si>
    <t>XXXX XXXX 6298</t>
  </si>
  <si>
    <t>PUPUN03049230000017418</t>
  </si>
  <si>
    <t>Mr. RAHUL LAXMAN DEVKATE</t>
  </si>
  <si>
    <t>XXXX XXXX 4936</t>
  </si>
  <si>
    <t>PUPUN03049230000017417</t>
  </si>
  <si>
    <t>Mr. RAVI BHAUSAHEB BHOSALE</t>
  </si>
  <si>
    <t>BHAUSAHEB BHOSALE</t>
  </si>
  <si>
    <t>XXXX XXXX 0560</t>
  </si>
  <si>
    <t>PUPUN03049230000017415</t>
  </si>
  <si>
    <t>Mr. NAGESH KALAPPA KORE</t>
  </si>
  <si>
    <t>XXPPK354XX</t>
  </si>
  <si>
    <t>91701005224XXXX,IFSC:UTIB0000338</t>
  </si>
  <si>
    <t>PUPUN03049230000017416</t>
  </si>
  <si>
    <t>Mr. PRAKASH SHIVANIGAPPA BIRAJDAR</t>
  </si>
  <si>
    <t>SHIVANIGAPPA BIRAJDAR</t>
  </si>
  <si>
    <t>PUPUN03049230000017412</t>
  </si>
  <si>
    <t>Mr. ANIL RAJBHAR</t>
  </si>
  <si>
    <t>KEDAR RAJBHAR</t>
  </si>
  <si>
    <t>XXKPR276XX</t>
  </si>
  <si>
    <t>PUPUN03049230000017413</t>
  </si>
  <si>
    <t>Mr. ANOJ SINGH</t>
  </si>
  <si>
    <t>LAKHDEO SINGH</t>
  </si>
  <si>
    <t>XXXX XXXX 2132</t>
  </si>
  <si>
    <t>PUPUN03049230000017400</t>
  </si>
  <si>
    <t>Mr. SAHIL PATEL</t>
  </si>
  <si>
    <t>LAL</t>
  </si>
  <si>
    <t>XXXX XXXX 7881</t>
  </si>
  <si>
    <t>PUPUN03049230000017401</t>
  </si>
  <si>
    <t>Mr. SIDDHARAM ASHOK HUNNURE</t>
  </si>
  <si>
    <t>XXXX XXXX 6785</t>
  </si>
  <si>
    <t>XXJPH664XX</t>
  </si>
  <si>
    <t>PUPUN03049230000017402</t>
  </si>
  <si>
    <t>Mr. PRASHANT SANJAY GAIKWAD</t>
  </si>
  <si>
    <t>6021827XXXX,IFSC:MAHB0000017</t>
  </si>
  <si>
    <t>PUPUN03049230000017399</t>
  </si>
  <si>
    <t>Mr. HARISH SURESH KALAL</t>
  </si>
  <si>
    <t>XXXX XXXX 4106</t>
  </si>
  <si>
    <t>XXSPK816XX</t>
  </si>
  <si>
    <t>07041011001XXXX,IFSC:BKID0000704</t>
  </si>
  <si>
    <t>PUPUN03049230000017408</t>
  </si>
  <si>
    <t>Mr. MALLIKARJUN NAGNATH PATIL</t>
  </si>
  <si>
    <t>NAGNATH PATIL</t>
  </si>
  <si>
    <t>XXXX XXXX 0728</t>
  </si>
  <si>
    <t>PUPUN03049230000017409</t>
  </si>
  <si>
    <t>Mr. SHAVARSIDDHA AAMSIDDH BAHIRJE</t>
  </si>
  <si>
    <t>AAMSIDDH</t>
  </si>
  <si>
    <t>XXXX XXXX 7144</t>
  </si>
  <si>
    <t>PUPUN03049230000017407</t>
  </si>
  <si>
    <t>Mr. VISHAL VIJAY MANE</t>
  </si>
  <si>
    <t>PUPUN03049230000017410</t>
  </si>
  <si>
    <t>Mr. SIDDHESHWAR DADARAV GAIKWAD</t>
  </si>
  <si>
    <t>DADARAV GAIKWAD</t>
  </si>
  <si>
    <t>XXXX XXXX 4535</t>
  </si>
  <si>
    <t>PUPUN03049230000017403</t>
  </si>
  <si>
    <t>Mr. RAVINDRA KUMAR BIND</t>
  </si>
  <si>
    <t>GULAB CHAND</t>
  </si>
  <si>
    <t>ravindra1671998@gmail.com</t>
  </si>
  <si>
    <t>XXXX XXXX 6229</t>
  </si>
  <si>
    <t>XXUPB006XX</t>
  </si>
  <si>
    <t>3418080XXXX,IFSC:SBIN0001160</t>
  </si>
  <si>
    <t>PUPUN03049230000017405</t>
  </si>
  <si>
    <t>Mr. BHAG BAL</t>
  </si>
  <si>
    <t>GOTIRAM</t>
  </si>
  <si>
    <t>XXXX XXXX 0258</t>
  </si>
  <si>
    <t>4130324XXXX,IFSC:SBIN0011078</t>
  </si>
  <si>
    <t>PUPUN03049230000017404</t>
  </si>
  <si>
    <t>Mr. SHUBHAM KUMAR BIND</t>
  </si>
  <si>
    <t>SURENDRA BIND</t>
  </si>
  <si>
    <t>XXXX XXXX 3526</t>
  </si>
  <si>
    <t>PUPUN03049230000017406</t>
  </si>
  <si>
    <t>Mr. MOHANLAL PATEL</t>
  </si>
  <si>
    <t>LAKHANLAL PATEL</t>
  </si>
  <si>
    <t>XXXX XXXX 1597</t>
  </si>
  <si>
    <t>742000010004XXXX,IFSC:PUNB0742000</t>
  </si>
  <si>
    <t>PUPUN03049230000017397</t>
  </si>
  <si>
    <t>Mr. SAKIL AHAMED BISWAS</t>
  </si>
  <si>
    <t>HEBUL BISWAS</t>
  </si>
  <si>
    <t>PUPUN03049230000017398</t>
  </si>
  <si>
    <t>Mr. LALLU</t>
  </si>
  <si>
    <t>SAGAR</t>
  </si>
  <si>
    <t>PUPUN03049230000017396</t>
  </si>
  <si>
    <t>Mr. VASIM ZAIRUDDIN PATHAN</t>
  </si>
  <si>
    <t>ZAIRUDDIN PATHAN</t>
  </si>
  <si>
    <t>PUPUN03049230000017395</t>
  </si>
  <si>
    <t>Mr. NITIN KALLAPPA HANDRAL</t>
  </si>
  <si>
    <t>XXXX XXXX 8139</t>
  </si>
  <si>
    <t>PUPUN03049230000017394</t>
  </si>
  <si>
    <t>Mr. ROHIT KISAN THOKALE</t>
  </si>
  <si>
    <t>XXXX XXXX 4223</t>
  </si>
  <si>
    <t>PUPUN03049230000017393</t>
  </si>
  <si>
    <t>Mr. AJIT BHIMASHANKAR PIRGUNDE</t>
  </si>
  <si>
    <t>XXXX XXXX 8122</t>
  </si>
  <si>
    <t>PUPUN03049230000017390</t>
  </si>
  <si>
    <t>Mr. RAVINDRA DHANSING RATHOD</t>
  </si>
  <si>
    <t>DHANSING RATHOD</t>
  </si>
  <si>
    <t>2009700XXXX,IFSC:FINO0001001</t>
  </si>
  <si>
    <t>PUPUN03049230000017391</t>
  </si>
  <si>
    <t>Mr. NITIN RANKHAMBE</t>
  </si>
  <si>
    <t>XXXX XXXX 6521</t>
  </si>
  <si>
    <t>PUPUN03049230000017392</t>
  </si>
  <si>
    <t>Mr. YUVRAJ SURYAKANT BHOI</t>
  </si>
  <si>
    <t>SURYAKANT BHOI</t>
  </si>
  <si>
    <t>XXXX XXXX 8921</t>
  </si>
  <si>
    <t>PUPUN03049230000017388</t>
  </si>
  <si>
    <t>Mr. SAJID PATEL</t>
  </si>
  <si>
    <t>3582888XXXX,IFSC:SBIN0012485</t>
  </si>
  <si>
    <t>PUPUN03049230000017389</t>
  </si>
  <si>
    <t>Mr. IFTEKAAR MAHIBOOB SHAIKH</t>
  </si>
  <si>
    <t>XXSPS548XX</t>
  </si>
  <si>
    <t>3775262XXXX,IFSC:SBIN0012485</t>
  </si>
  <si>
    <t>PUPUN03049230000017384</t>
  </si>
  <si>
    <t>Mr. SUNIL SIDHARAM MANGRULE</t>
  </si>
  <si>
    <t>SIDHARAM MANGRULE</t>
  </si>
  <si>
    <t>XXXX XXXX 9688</t>
  </si>
  <si>
    <t>PUPUN03049230000017385</t>
  </si>
  <si>
    <t>Mr. BABUSHA SIDDHARAM PITTI</t>
  </si>
  <si>
    <t>SIDDHARAM PITTI</t>
  </si>
  <si>
    <t>XXZPP324XX</t>
  </si>
  <si>
    <t>4031662XXXX,IFSC:SBIN0004653</t>
  </si>
  <si>
    <t>PUPUN03049230000017387</t>
  </si>
  <si>
    <t>Mr. SIDDHAKAMAL RAJASAHEB NADAF</t>
  </si>
  <si>
    <t>RAJASAHEB NADAF</t>
  </si>
  <si>
    <t>XXXX XXXX 6003</t>
  </si>
  <si>
    <t>PUPUN03049230000017386</t>
  </si>
  <si>
    <t>Mr. PRATIK SURESH KASTURE</t>
  </si>
  <si>
    <t>XXXX XXXX 1333</t>
  </si>
  <si>
    <t>PUPUN03049230000017382</t>
  </si>
  <si>
    <t>Mr. BALAJI DASHARATH CHABUKSWAR</t>
  </si>
  <si>
    <t>XXXX XXXX 0988</t>
  </si>
  <si>
    <t>3701156XXXX,IFSC:SBIN0005638</t>
  </si>
  <si>
    <t>PUPUN03049230000017378</t>
  </si>
  <si>
    <t>Mr. VISHAL BABURAO NAIKWADE</t>
  </si>
  <si>
    <t>vishalnaikwade8@gmail.com</t>
  </si>
  <si>
    <t>XXXX XXXX 5372</t>
  </si>
  <si>
    <t>XXSPN470XX</t>
  </si>
  <si>
    <t>PUPUN03049230000017377</t>
  </si>
  <si>
    <t>Mr. BASAVRAJ VIRESH TAPKIRE</t>
  </si>
  <si>
    <t>VIRESH</t>
  </si>
  <si>
    <t>tapkirebasavraj@gmail.com</t>
  </si>
  <si>
    <t>XXDPT338XX</t>
  </si>
  <si>
    <t>PUPUN03049230000017383</t>
  </si>
  <si>
    <t>Mr. KRUSHNA BALAJI BITALA</t>
  </si>
  <si>
    <t>BALAJI BITALA</t>
  </si>
  <si>
    <t>PUPUN03049230000017379</t>
  </si>
  <si>
    <t>Mr. SHARANAYYA MATHAPATI</t>
  </si>
  <si>
    <t>SURESH MATHAPATI</t>
  </si>
  <si>
    <t>smathapati029@gmail.com</t>
  </si>
  <si>
    <t>XXXX XXXX 0777</t>
  </si>
  <si>
    <t>XXRPM980XX</t>
  </si>
  <si>
    <t>6802432XXXX,IFSC:MAHB0001132</t>
  </si>
  <si>
    <t>PUPUN03049230000017381</t>
  </si>
  <si>
    <t>Mr. NITESH APPASHA BAGLE</t>
  </si>
  <si>
    <t>APPASHA BAGLE</t>
  </si>
  <si>
    <t>XXXX XXXX 0284</t>
  </si>
  <si>
    <t>PUPUN03049230000017380</t>
  </si>
  <si>
    <t>Mr. SHRINIVAS PENTAPPA DUDAM</t>
  </si>
  <si>
    <t>PENTAPPA</t>
  </si>
  <si>
    <t>XXXX XXXX 6034</t>
  </si>
  <si>
    <t>PUPUN03049230000017362</t>
  </si>
  <si>
    <t>Mr. TAYAPPA CHANNAPPA KAMBALE</t>
  </si>
  <si>
    <t>CHANNAPPA</t>
  </si>
  <si>
    <t>XXXX XXXX 2051</t>
  </si>
  <si>
    <t>XXZPK640XX</t>
  </si>
  <si>
    <t>4193779XXXX,IFSC:SBIN0012484</t>
  </si>
  <si>
    <t>PUPUN03049230000017370</t>
  </si>
  <si>
    <t>Mr. ROSHAN GOVIND RATHOD</t>
  </si>
  <si>
    <t>GOVIND RATHOD</t>
  </si>
  <si>
    <t>XXXX XXXX 2873</t>
  </si>
  <si>
    <t>PUPUN03049230000017369</t>
  </si>
  <si>
    <t>Mr. MALLIKARJUN REVANSIDDH FAKARE</t>
  </si>
  <si>
    <t>REVANSIDDH FAKARE</t>
  </si>
  <si>
    <t>PUPUN03049230000017368</t>
  </si>
  <si>
    <t>Mr. IMRAN USTAD</t>
  </si>
  <si>
    <t>NAJEER USTAD</t>
  </si>
  <si>
    <t>XXXX XXXX 3270</t>
  </si>
  <si>
    <t>PUPUN03049230000017376</t>
  </si>
  <si>
    <t>Mr. DEVKATE BHARAT GANPATI</t>
  </si>
  <si>
    <t>PUPUN03049230000017375</t>
  </si>
  <si>
    <t>Mr. MOHAMADKAIF TAMBOLI</t>
  </si>
  <si>
    <t>XXXX XXXX 0860</t>
  </si>
  <si>
    <t>PUPUN03049230000017374</t>
  </si>
  <si>
    <t>Mr. SHIVAJI BHILLU RATHOD</t>
  </si>
  <si>
    <t>BHILLU RATHOD</t>
  </si>
  <si>
    <t>XXXX XXXX 8698</t>
  </si>
  <si>
    <t>PUPUN03049230000017373</t>
  </si>
  <si>
    <t>Mr. ROHIT DHONDIBA CHAVAN</t>
  </si>
  <si>
    <t>DHONDIBA CHAVAN</t>
  </si>
  <si>
    <t>XXXX XXXX 3457</t>
  </si>
  <si>
    <t>PUPUN03049230000017372</t>
  </si>
  <si>
    <t>Mr. VISHNU GENSIDDHA KAMBLE</t>
  </si>
  <si>
    <t>GENSIDDHA KAMBLE</t>
  </si>
  <si>
    <t>XXXX XXXX 9503</t>
  </si>
  <si>
    <t>PUPUN03049230000017371</t>
  </si>
  <si>
    <t>Mr. RAKAMAJI RAJENDRA KAMBALE</t>
  </si>
  <si>
    <t>RAJENDRA KAMBALE</t>
  </si>
  <si>
    <t>XXXX XXXX 5530</t>
  </si>
  <si>
    <t>PUPUN03049230000017363</t>
  </si>
  <si>
    <t>Mr. RAJA PATEL</t>
  </si>
  <si>
    <t>GORELAL PATEL</t>
  </si>
  <si>
    <t>PUPUN03049230000017364</t>
  </si>
  <si>
    <t>Mr. NIKHIL DEVIDAS JADHAV</t>
  </si>
  <si>
    <t>DEVIDAS JADHAV</t>
  </si>
  <si>
    <t>XXXX XXXX 9544</t>
  </si>
  <si>
    <t>PUPUN03049230000017366</t>
  </si>
  <si>
    <t>KHAILAN PATEL</t>
  </si>
  <si>
    <t>PUPUN03049230000017367</t>
  </si>
  <si>
    <t>Mr. NITIN BABU HEELVI</t>
  </si>
  <si>
    <t>XXXX XXXX 8351</t>
  </si>
  <si>
    <t>PUPUN03049230000017360</t>
  </si>
  <si>
    <t>Mr. PUSHPENDRA GOUND</t>
  </si>
  <si>
    <t>JANKI GOUND</t>
  </si>
  <si>
    <t>XXXX XXXX 0103</t>
  </si>
  <si>
    <t>PUPUN03049230000017358</t>
  </si>
  <si>
    <t>Mr. BHAGWANDAS GOUND</t>
  </si>
  <si>
    <t>RAMMU GOUND</t>
  </si>
  <si>
    <t>XXXX XXXX 1246</t>
  </si>
  <si>
    <t>PUPUN03049230000017359</t>
  </si>
  <si>
    <t>Mr. KAMLESH GOUND</t>
  </si>
  <si>
    <t>GOPAL GOUND</t>
  </si>
  <si>
    <t>XXXX XXXX 3097</t>
  </si>
  <si>
    <t>PUPUN03049230000017357</t>
  </si>
  <si>
    <t>Mr. KAMATANATH AADIWASI</t>
  </si>
  <si>
    <t>XXXX XXXX 5435</t>
  </si>
  <si>
    <t>XXFPA917XX</t>
  </si>
  <si>
    <t>4864010001XXXX,IFSC:BARB0KAOWAX</t>
  </si>
  <si>
    <t>PUPUN03049230000017356</t>
  </si>
  <si>
    <t>Mr. KRUSHNA RAMU RATHOD</t>
  </si>
  <si>
    <t>RAMU DNYANDEV RATHOD</t>
  </si>
  <si>
    <t>XXXX XXXX 7356</t>
  </si>
  <si>
    <t>PUPUN03049230000017355</t>
  </si>
  <si>
    <t>Mr. GANESH BALASAHEB SADAKALE</t>
  </si>
  <si>
    <t>ganeshsadakales@gmail.com</t>
  </si>
  <si>
    <t>XXXX XXXX 2245</t>
  </si>
  <si>
    <t>XXXPS945XX</t>
  </si>
  <si>
    <t>15081051000XXXX,IFSC:BKID0001508</t>
  </si>
  <si>
    <t>PUPUN03049230000017354</t>
  </si>
  <si>
    <t>Mr. DURGESH</t>
  </si>
  <si>
    <t>FOOL CHANDRA</t>
  </si>
  <si>
    <t>PUPUN03049230000017353</t>
  </si>
  <si>
    <t>XXXX XXXX 9778</t>
  </si>
  <si>
    <t>PUPUN03049230000017352</t>
  </si>
  <si>
    <t>Mr. AMBE LAL</t>
  </si>
  <si>
    <t>SHUGGI LAL</t>
  </si>
  <si>
    <t>117310170000XXXX,IFSC:PUNB0117310</t>
  </si>
  <si>
    <t>PUPUN03049230000017351</t>
  </si>
  <si>
    <t>Mr. JOGENDAR HANUMANPRASAD ADIWASI</t>
  </si>
  <si>
    <t>HANUMANPRASAD BHADAI ADIWASI</t>
  </si>
  <si>
    <t>XXXX XXXX 9059</t>
  </si>
  <si>
    <t>064610400027XXXX,IFSC:IBKL0000051</t>
  </si>
  <si>
    <t>PUPUN03049230000017350</t>
  </si>
  <si>
    <t>Mr. JAY PRAKASH</t>
  </si>
  <si>
    <t>RAMJAS</t>
  </si>
  <si>
    <t>XXXX XXXX 6867</t>
  </si>
  <si>
    <t>PUPUN03049230000017349</t>
  </si>
  <si>
    <t>Mr. RAMESH RAMMANI THAKUR</t>
  </si>
  <si>
    <t>RAMMANI GULAB THAKUR</t>
  </si>
  <si>
    <t>XXXX XXXX 2818</t>
  </si>
  <si>
    <t>005110400038XXXX,IFSC:IBKL0000051</t>
  </si>
  <si>
    <t>PUPUN03049230000017348</t>
  </si>
  <si>
    <t>SETURAM</t>
  </si>
  <si>
    <t>PUPUN03049230000017345</t>
  </si>
  <si>
    <t>Mr. MUNNALAL MANILAL</t>
  </si>
  <si>
    <t>MUNILAL SINGH</t>
  </si>
  <si>
    <t>XXXX XXXX 3992</t>
  </si>
  <si>
    <t>XXPPS970XX</t>
  </si>
  <si>
    <t>PUPUN03049230000017346</t>
  </si>
  <si>
    <t>Mr. SANDIP SINGH</t>
  </si>
  <si>
    <t>NATHAN</t>
  </si>
  <si>
    <t>XXXX XXXX 8886</t>
  </si>
  <si>
    <t>XXCPS099XX</t>
  </si>
  <si>
    <t>PUPUN03049230000017347</t>
  </si>
  <si>
    <t>Mr. MADAN GOPAL</t>
  </si>
  <si>
    <t>PUPUN03049230000017344</t>
  </si>
  <si>
    <t>Mr. KISHAN</t>
  </si>
  <si>
    <t>3487633XXXX,IFSC:SBIN0005638</t>
  </si>
  <si>
    <t>92501000003XXXX,IFSC:UTIB0001043</t>
  </si>
  <si>
    <t>PUPUN03049230000017411</t>
  </si>
  <si>
    <t>SHRI DARBARI RAJGOND</t>
  </si>
  <si>
    <t>XXXX XXXX 0264</t>
  </si>
  <si>
    <t>2038999XXXX,IFSC:FINO0001157</t>
  </si>
  <si>
    <t>PUPUN03049230000017361</t>
  </si>
  <si>
    <t>Mr. SHIVAM</t>
  </si>
  <si>
    <t>NINAKU RAM</t>
  </si>
  <si>
    <t>XXXX XXXX 4697</t>
  </si>
  <si>
    <t>76430212000XXXX,IFSC:UBIN0576433</t>
  </si>
  <si>
    <t>XXGPB526XX</t>
  </si>
  <si>
    <t>9862810000XXXX,IFSC:BARB0DBNPSO</t>
  </si>
  <si>
    <t>DOULATKUMAR401@GMAIL.COM</t>
  </si>
  <si>
    <t>XXIPD293XX</t>
  </si>
  <si>
    <t>364675XXXX,IFSC:KKBK0002060</t>
  </si>
  <si>
    <t>102700150000XXXX,IFSC:PUNB0102700</t>
  </si>
  <si>
    <t>XXFPK780XX</t>
  </si>
  <si>
    <t>2037652XXXX,IFSC:FINO0001157</t>
  </si>
  <si>
    <t>92401007404XXXX,IFSC:UTIB0003284</t>
  </si>
  <si>
    <t xml:space="preserve">9p7637112@gmail.com </t>
  </si>
  <si>
    <t>alihaidarshahapure@gmail.com</t>
  </si>
  <si>
    <t>XXBPP021XX</t>
  </si>
  <si>
    <t>XXIPF017XX</t>
  </si>
  <si>
    <t>07101051000XXXX,IFSC:BKID0000710</t>
  </si>
  <si>
    <t>515052XXXX,IFSC:CBIN0281755</t>
  </si>
  <si>
    <t>3734782XXXX,IFSC:SBIN0016894</t>
  </si>
  <si>
    <t>XXCPR096XX</t>
  </si>
  <si>
    <t>4232980XXXX,IFSC:SBIN0012484</t>
  </si>
  <si>
    <t>4318761XXXX,IFSC:SBIN0005638</t>
  </si>
  <si>
    <t>SHABBIR YASIN SHAIKH</t>
  </si>
  <si>
    <t>464830XXXX,IFSC:KKBK0002060</t>
  </si>
  <si>
    <t>92401004057XXXX,IFSC:UTIB0001043</t>
  </si>
  <si>
    <t>XXWPS888XX</t>
  </si>
  <si>
    <t>4219539XXXX,IFSC:SBIN0016894</t>
  </si>
  <si>
    <t>XXBPD709XX</t>
  </si>
  <si>
    <t>4263650XXXX,IFSC:SBIN0015466</t>
  </si>
  <si>
    <t>92301003239XXXX,IFSC:UTIB0005197</t>
  </si>
  <si>
    <t>92401000207XXXX,IFSC:UTIB0000266</t>
  </si>
  <si>
    <t>5010074991XXXX,IFSC:HDFC0009268</t>
  </si>
  <si>
    <t>XXAPK890XX</t>
  </si>
  <si>
    <t>2039756XXXX,IFSC:FINO0001157</t>
  </si>
  <si>
    <t>XXVPS879XX</t>
  </si>
  <si>
    <t>0306011025XXXX,IFSC:UCBA0000306</t>
  </si>
  <si>
    <t>586087XXXX,IFSC:CBIN0282614</t>
  </si>
  <si>
    <t>3883490XXXX,IFSC:SBIN0003145</t>
  </si>
  <si>
    <t>41560212001XXXX,IFSC:UBIN0541567</t>
  </si>
  <si>
    <t>Mr. DARGAPPA SHIVANAND ARWAT</t>
  </si>
  <si>
    <t>XXNPS651XX</t>
  </si>
  <si>
    <t>3471225XXXX,IFSC:SBIN0006334</t>
  </si>
  <si>
    <t>374733XXXX,IFSC:KKBK0000728</t>
  </si>
  <si>
    <t>XXGPP031XX</t>
  </si>
  <si>
    <t>sp4882826@gmail.com</t>
  </si>
  <si>
    <t>Mr. IRFAN MASHAK SHAIKH</t>
  </si>
  <si>
    <t>03001014XXXX,IFSC:IPOS0000001</t>
  </si>
  <si>
    <t>XXIPS173XX</t>
  </si>
  <si>
    <t>72420201000XXXX,IFSC:UBIN0572420</t>
  </si>
  <si>
    <t>XXBPV720XX</t>
  </si>
  <si>
    <t>Mr. BAGWAN TAUSIQ ABDUL KHADIR</t>
  </si>
  <si>
    <t>ABDUL KHADIR</t>
  </si>
  <si>
    <t>XXIPB764XX</t>
  </si>
  <si>
    <t>11025865XXXX,IFSC:CNRB0015323</t>
  </si>
  <si>
    <t>50010101234XXXX,IFSC:CIUB0000181</t>
  </si>
  <si>
    <t>8007460XXXX,IFSC:MAHG0004535</t>
  </si>
  <si>
    <t>279900010004XXXX,IFSC:PUNB0279900</t>
  </si>
  <si>
    <t>guptavishalkumar72@gmail.com</t>
  </si>
  <si>
    <t>pavanshelkar046@gmail.com</t>
  </si>
  <si>
    <t>291900010077XXXX,IFSC:PUNB0291900</t>
  </si>
  <si>
    <t>3539213XXXX,IFSC:SBIN0009712</t>
  </si>
  <si>
    <t>5010077907XXXX,IFSC:HDFC0001892</t>
  </si>
  <si>
    <t>2002688XXXX,IFSC:FINO0009002</t>
  </si>
  <si>
    <t>XXCPJ314XX</t>
  </si>
  <si>
    <t>1377010007XXXX,IFSC:FDRL0001377</t>
  </si>
  <si>
    <t>725044XXXX,IFSC:KKBK0002119</t>
  </si>
  <si>
    <t>XXDPP539XX</t>
  </si>
  <si>
    <t>236600010031XXXX,IFSC:PUNB0236600</t>
  </si>
  <si>
    <t>535941XXXX,IFSC:CBIN0281239</t>
  </si>
  <si>
    <t>15799923XXXX,IFSC:INDB0000269</t>
  </si>
  <si>
    <t>49321011000XXXX,IFSC:BKID0004932</t>
  </si>
  <si>
    <t>Mr. ROHIT VISHWAKARMA</t>
  </si>
  <si>
    <t>3122554XXXX,IFSC:SBIN0013214</t>
  </si>
  <si>
    <t>XXGPK242XX</t>
  </si>
  <si>
    <t>5010067718XXXX,IFSC:HDFC0003422</t>
  </si>
  <si>
    <t>True &amp; False</t>
  </si>
  <si>
    <t>FOU624</t>
  </si>
  <si>
    <t>FOU625</t>
  </si>
  <si>
    <t>FOU628</t>
  </si>
  <si>
    <t>8010162484</t>
  </si>
  <si>
    <t>10148100009895</t>
  </si>
  <si>
    <t>925010028350874</t>
  </si>
  <si>
    <t>HUSEN BABULAL NADAF</t>
  </si>
  <si>
    <t>FOU632</t>
  </si>
  <si>
    <t>WAGHULE  GANAGADHAR</t>
  </si>
  <si>
    <t>PUPUN03049230000017482</t>
  </si>
  <si>
    <t>Mr. ROHAN BABURAV PANDIT</t>
  </si>
  <si>
    <t>BABURAV PANDIT</t>
  </si>
  <si>
    <t>XXXX XXXX 4891</t>
  </si>
  <si>
    <t>XXVPP685XX</t>
  </si>
  <si>
    <t>PUPUN03049230000017480</t>
  </si>
  <si>
    <t>Mr. PRAMOD PATEL</t>
  </si>
  <si>
    <t>XXXX XXXX 5103</t>
  </si>
  <si>
    <t>PUPUN03049230000017481</t>
  </si>
  <si>
    <t>Mr. DATTA DILIP NAGARE</t>
  </si>
  <si>
    <t>XXCPN335XX</t>
  </si>
  <si>
    <t>5010060021XXXX,IFSC:HDFC0001991</t>
  </si>
  <si>
    <t>PUPUN03049230000017479</t>
  </si>
  <si>
    <t>Mr. MIKKU KUMAR</t>
  </si>
  <si>
    <t>SANTOSH TIWARI</t>
  </si>
  <si>
    <t>PUPUN03049230000017475</t>
  </si>
  <si>
    <t>Mr. IRAGONDA SIDDHARAM BIRAJDAR</t>
  </si>
  <si>
    <t>XXXX XXXX 5156</t>
  </si>
  <si>
    <t>PUPUN03049230000017477</t>
  </si>
  <si>
    <t>Mr. AKASH SIDDHARAM HIRAPURE</t>
  </si>
  <si>
    <t>XXXX XXXX 3165</t>
  </si>
  <si>
    <t>PUPUN03049230000017478</t>
  </si>
  <si>
    <t>Mr. AKASH BABANNA VHANMANE</t>
  </si>
  <si>
    <t>BABANNA VHANMANE</t>
  </si>
  <si>
    <t>XXXX XXXX 3578</t>
  </si>
  <si>
    <t>PUPUN03049230000017476</t>
  </si>
  <si>
    <t>Mr. LAYAPPA AMOGSIDDHA VHANMANE</t>
  </si>
  <si>
    <t>AMOGSIDDHA</t>
  </si>
  <si>
    <t>PUPUN03049230000017474</t>
  </si>
  <si>
    <t>Mr. JOTIBA BALIRAM JAGTAP</t>
  </si>
  <si>
    <t>PUPUN03049230000017471</t>
  </si>
  <si>
    <t>Mr. RUSHIKESH PANDURANG BHOPALE</t>
  </si>
  <si>
    <t>PUPUN03049230000017472</t>
  </si>
  <si>
    <t>Mr. SHASHIKANT MALLAPPA WAGHAMARE</t>
  </si>
  <si>
    <t>MALLAPPA WAGHAMARE</t>
  </si>
  <si>
    <t>XXXX XXXX 1755</t>
  </si>
  <si>
    <t>PUPUN03049230000017473</t>
  </si>
  <si>
    <t>Mr. ROHAN ANKUSH VAGARE</t>
  </si>
  <si>
    <t>XXXX XXXX 4739</t>
  </si>
  <si>
    <t>PUPUN03049230000017468</t>
  </si>
  <si>
    <t>GANESH PATEL</t>
  </si>
  <si>
    <t>XXXX XXXX 8405</t>
  </si>
  <si>
    <t>PUPUN03049230000017467</t>
  </si>
  <si>
    <t>Mr. ANKIT KUSHWAHA</t>
  </si>
  <si>
    <t>MANAKLAL</t>
  </si>
  <si>
    <t>PUPUN03049230000017466</t>
  </si>
  <si>
    <t>Mr. MOHAMMAD TAJODDIN SHAIKH</t>
  </si>
  <si>
    <t>SALAHUDDIN</t>
  </si>
  <si>
    <t>XXXX XXXX 5755</t>
  </si>
  <si>
    <t>PUPUN03049230000017463</t>
  </si>
  <si>
    <t>Mr. MANIK GURULINGAYA HIREMATH</t>
  </si>
  <si>
    <t>GURULINGAYA</t>
  </si>
  <si>
    <t>XXXX XXXX 9646</t>
  </si>
  <si>
    <t>PUPUN03049230000017465</t>
  </si>
  <si>
    <t>Mr. KAUSHAL</t>
  </si>
  <si>
    <t>BANDU</t>
  </si>
  <si>
    <t>0371010002XXXX,IFSC:BARB0SUREND</t>
  </si>
  <si>
    <t>PUPUN03049230000017464</t>
  </si>
  <si>
    <t>Mr. KULDEEP MISHRA</t>
  </si>
  <si>
    <t>BRAJESH</t>
  </si>
  <si>
    <t>XXXX XXXX 0959</t>
  </si>
  <si>
    <t>PUPUN03049230000017460</t>
  </si>
  <si>
    <t>Mr. PUNDALIK VITTHAL FULARI</t>
  </si>
  <si>
    <t>VITTHAL FULARI</t>
  </si>
  <si>
    <t>ravifulari97@gmail.com</t>
  </si>
  <si>
    <t>XXXX XXXX 0632</t>
  </si>
  <si>
    <t>PUPUN03049230000017458</t>
  </si>
  <si>
    <t>Mr. PRAKASH ARUN KASHID</t>
  </si>
  <si>
    <t>XXXX XXXX 2858</t>
  </si>
  <si>
    <t>XXFPK824XX</t>
  </si>
  <si>
    <t>PUPUN03049230000017461</t>
  </si>
  <si>
    <t>Mr. SURAJ SUBHASH KOLI</t>
  </si>
  <si>
    <t>PUPUN03049230000017462</t>
  </si>
  <si>
    <t>Mr. VINAYAK HAKKE</t>
  </si>
  <si>
    <t>DHONDIRAM</t>
  </si>
  <si>
    <t>XXXX XXXX 2623</t>
  </si>
  <si>
    <t>PUPUN03049230000017459</t>
  </si>
  <si>
    <t>Mr. SONU PRAJAPATI</t>
  </si>
  <si>
    <t>DAMMU PRAJAPATI</t>
  </si>
  <si>
    <t>emp11051@abc.in</t>
  </si>
  <si>
    <t>XXXX XXXX 3651</t>
  </si>
  <si>
    <t>XXRPP111XX</t>
  </si>
  <si>
    <t>04011015XXXX,IFSC:IPOS0000001</t>
  </si>
  <si>
    <t>PUPUN03049230000017455</t>
  </si>
  <si>
    <t>BHAGWAN DEEN</t>
  </si>
  <si>
    <t>XXXX XXXX 7882</t>
  </si>
  <si>
    <t>PUPUN03049230000017457</t>
  </si>
  <si>
    <t>Mr. ASHISH BHARTI</t>
  </si>
  <si>
    <t>XXXX XXXX 0556</t>
  </si>
  <si>
    <t>PUPUN03049230000017456</t>
  </si>
  <si>
    <t>PUPUN03049230000017469</t>
  </si>
  <si>
    <t>Mr. LAXMAN MADHUKAR BADHE</t>
  </si>
  <si>
    <t>MADHUKAR BADHE</t>
  </si>
  <si>
    <t>XXXX XXXX 4081</t>
  </si>
  <si>
    <t>PUPUN03049230000017470</t>
  </si>
  <si>
    <t>Mr. NIRAJ KUMAR YADAV</t>
  </si>
  <si>
    <t>XXFPY290XX</t>
  </si>
  <si>
    <t>3948120XXXX,IFSC:SBIN0012552</t>
  </si>
  <si>
    <t>XXOPL960XX</t>
  </si>
  <si>
    <t>92501001279XXXX,IFSC:UTIB0000266</t>
  </si>
  <si>
    <t>XXZPS648XX</t>
  </si>
  <si>
    <t>737949XXXX,IFSC:AIRP0000001</t>
  </si>
  <si>
    <t>07521051000XXXX,IFSC:BKID0000752</t>
  </si>
  <si>
    <t>deepakmaurya14033@gmail.com</t>
  </si>
  <si>
    <t>XXDPM618XX</t>
  </si>
  <si>
    <t>2038130XXXX,IFSC:FINO0001157</t>
  </si>
  <si>
    <t>XXCPA069XX</t>
  </si>
  <si>
    <t>2030455XXXX,IFSC:FINO0001001</t>
  </si>
  <si>
    <t>1114210104XXXX,IFSC:PKGB0011142</t>
  </si>
  <si>
    <t>XXFPL197XX</t>
  </si>
  <si>
    <t>11021148XXXX,IFSC:CNRB0006629</t>
  </si>
  <si>
    <t>07351051000XXXX,IFSC:BKID0000735</t>
  </si>
  <si>
    <t>Mr. SURAJ BHIMASHANKAR TELI</t>
  </si>
  <si>
    <t>XXMPT312XX</t>
  </si>
  <si>
    <t>dineshpawar9025@gmail.com</t>
  </si>
  <si>
    <t>5010078652XXXX,IFSC:HDFC0001210</t>
  </si>
  <si>
    <t>XXMPK531XX</t>
  </si>
  <si>
    <t>XXSPW336XX</t>
  </si>
  <si>
    <t>50105011XXXX,IFSC:NSPB0000002</t>
  </si>
  <si>
    <t>XXTPN993XX</t>
  </si>
  <si>
    <t>6031945XXXX,IFSC:MAHB0000265</t>
  </si>
  <si>
    <t>XXKPK767XX</t>
  </si>
  <si>
    <t>XXWPR669XX</t>
  </si>
  <si>
    <t>355036XXXX,IFSC:KKBK0001774</t>
  </si>
  <si>
    <t>2824810004XXXX,IFSC:BARB0GOPIBS</t>
  </si>
  <si>
    <t>XXCPA130XX</t>
  </si>
  <si>
    <t>5010075799XXXX,IFSC:HDFC0005332</t>
  </si>
  <si>
    <t>mmujawar042@gmail.com</t>
  </si>
  <si>
    <t>609100170023XXXX,IFSC:PUNB0609100</t>
  </si>
  <si>
    <t>2014986XXXX,IFSC:FINO0001157</t>
  </si>
  <si>
    <t>6037634XXXX,IFSC:MAHB0000037</t>
  </si>
  <si>
    <t>XXDPK724XX</t>
  </si>
  <si>
    <t>gundleritesh9@gmail.com</t>
  </si>
  <si>
    <t>XXNPV967XX</t>
  </si>
  <si>
    <t>01500230000XXXX,IFSC:RSBL0000016</t>
  </si>
  <si>
    <t>7387733485@gmail.com</t>
  </si>
  <si>
    <t>3775580XXXX,IFSC:SBIN0003002</t>
  </si>
  <si>
    <t>35910212000XXXX,IFSC:UBIN0535915</t>
  </si>
  <si>
    <t>XXJPK206XX</t>
  </si>
  <si>
    <t>92301004587XXXX,IFSC:UTIB0000269</t>
  </si>
  <si>
    <t>07381821000XXXX,IFSC:BKID0000752</t>
  </si>
  <si>
    <t>XXRPK617XX</t>
  </si>
  <si>
    <t>2002347XXXX,IFSC:FINO0009001</t>
  </si>
  <si>
    <t>XXFPR386XX</t>
  </si>
  <si>
    <t>2040341XXXX,IFSC:FINO0009001</t>
  </si>
  <si>
    <t>XXQPJ733XX</t>
  </si>
  <si>
    <t>XXVPK409XX</t>
  </si>
  <si>
    <t>2846810000XXXX,IFSC:BARB0KACHBS</t>
  </si>
  <si>
    <t>Prabhakar Birappa Naykude</t>
  </si>
  <si>
    <t>MALLIKARJUN REVANSIDDH FAKARE</t>
  </si>
  <si>
    <t>SHIVAJI BHILLU RATHOD</t>
  </si>
  <si>
    <t>MOHAMADKAIF TAMBOLI</t>
  </si>
  <si>
    <t>VISHAL BABURAO NAIKWADE</t>
  </si>
  <si>
    <t>SAHIL PATEL</t>
  </si>
  <si>
    <t>NAGESH KALAPPA KORE</t>
  </si>
  <si>
    <t>RAHUL LAXMAN DEVKATE</t>
  </si>
  <si>
    <t>SHRISHAIL GAURISHANKAR HIRAPURE</t>
  </si>
  <si>
    <t>MAHESH PARAMESHWAR DHOPARE</t>
  </si>
  <si>
    <t>BASAVRAJ GENSIDDHA KOLI</t>
  </si>
  <si>
    <t>IRANNA SIDDHARAM KANNI</t>
  </si>
  <si>
    <t>PAVAN SAMBHAJI VHARADE</t>
  </si>
  <si>
    <t>JYOTIBA BHIM AVATADE</t>
  </si>
  <si>
    <t>GULCHAND CHUDERAM BHOI</t>
  </si>
  <si>
    <t>MANIK GURULINGAYA HIREMATH</t>
  </si>
  <si>
    <t>Mohammad Tajoddin Salahuddin Shaikh</t>
  </si>
  <si>
    <t>ESIC No.</t>
  </si>
  <si>
    <t>Rework Amount</t>
  </si>
  <si>
    <t>office adv</t>
  </si>
  <si>
    <t>38661770920</t>
  </si>
  <si>
    <t>8450126547</t>
  </si>
  <si>
    <t>KKBK0001802</t>
  </si>
  <si>
    <t>073510110005375</t>
  </si>
  <si>
    <t>Cupan</t>
  </si>
  <si>
    <t>REMARK</t>
  </si>
  <si>
    <t>071010510000776</t>
  </si>
  <si>
    <t xml:space="preserve">Remark </t>
  </si>
  <si>
    <t>075210510000476</t>
  </si>
  <si>
    <t>Panching No.</t>
  </si>
  <si>
    <t>UNA No.</t>
  </si>
  <si>
    <t>Total</t>
  </si>
  <si>
    <t>ROHAN BABURAO PANDIT</t>
  </si>
  <si>
    <t xml:space="preserve">FINAL </t>
  </si>
  <si>
    <t xml:space="preserve">HE </t>
  </si>
  <si>
    <t xml:space="preserve">PAINTER </t>
  </si>
  <si>
    <t>FOU674</t>
  </si>
  <si>
    <t>FOU677</t>
  </si>
  <si>
    <t>Anil G Mali</t>
  </si>
  <si>
    <t>Bsavraj Iranna Talwar</t>
  </si>
  <si>
    <t>DHANRAJ DATTATRAY SHINDE</t>
  </si>
  <si>
    <t>IMRAT</t>
  </si>
  <si>
    <t>YUSUF ISMAIL FULARI</t>
  </si>
  <si>
    <t>PRATIK NAGNATH SWAMI</t>
  </si>
  <si>
    <t>KASHINATH SIDHARAM TOLANURE</t>
  </si>
  <si>
    <t>PUPUN03049230000017503</t>
  </si>
  <si>
    <t>Mr. KASHINATH SIDHARAM TOLANURE</t>
  </si>
  <si>
    <t>PUPUN03049230000017502</t>
  </si>
  <si>
    <t>Mr. PRATIK NAGNATH SWAMI</t>
  </si>
  <si>
    <t>XXXX XXXX 6497</t>
  </si>
  <si>
    <t>PUPUN03049230000017501</t>
  </si>
  <si>
    <t>Mr. SHUBHAM BHIMASHANKAR KOTHIMBIRE</t>
  </si>
  <si>
    <t>PUPUN03049230000017499</t>
  </si>
  <si>
    <t>Mr. ROHIT AMBADAS GHODKE</t>
  </si>
  <si>
    <t>XXRPG174XX</t>
  </si>
  <si>
    <t>614819XXXX,IFSC:KKBK0002039</t>
  </si>
  <si>
    <t>PUPUN03049230000017500</t>
  </si>
  <si>
    <t>Mr. YUSUF ISMAIL FULARI</t>
  </si>
  <si>
    <t>ISMAIL FULARI</t>
  </si>
  <si>
    <t>XXXX XXXX 0696</t>
  </si>
  <si>
    <t>PUPUN03049230000017498</t>
  </si>
  <si>
    <t>Mr. MITHLESH DAS</t>
  </si>
  <si>
    <t>JAYNARAYAN DAS</t>
  </si>
  <si>
    <t>XXXX XXXX 5810</t>
  </si>
  <si>
    <t>PUPUN03049230000017496</t>
  </si>
  <si>
    <t>Mr. AKASH GYANBA KORE</t>
  </si>
  <si>
    <t>GYANBA</t>
  </si>
  <si>
    <t>XXXX XXXX 4680</t>
  </si>
  <si>
    <t>PUPUN03049230000017494</t>
  </si>
  <si>
    <t>Mr. SHIVSHANKAR BASAVARAJ LOHAR</t>
  </si>
  <si>
    <t>BASAVRARAJ</t>
  </si>
  <si>
    <t>XXXX XXXX 5190</t>
  </si>
  <si>
    <t>PUPUN03049230000017493</t>
  </si>
  <si>
    <t>Mr. ROHIT BABUSHA HAKKE</t>
  </si>
  <si>
    <t>CHINCHWADBRANCH03517132N@bis.com</t>
  </si>
  <si>
    <t>XXXX XXXX 1887</t>
  </si>
  <si>
    <t>XXPPH354XX</t>
  </si>
  <si>
    <t>6026656XXXX,IFSC:MAHB0000265</t>
  </si>
  <si>
    <t>PUPUN03049230000017490</t>
  </si>
  <si>
    <t>Mr. DHANRAJ DATTATRAY SHINDE</t>
  </si>
  <si>
    <t>XXXX XXXX 9745</t>
  </si>
  <si>
    <t>PUPUN03049230000017491</t>
  </si>
  <si>
    <t>Mr. AKSHAY KAMBALE</t>
  </si>
  <si>
    <t>akshaykamble84839@gmail.com</t>
  </si>
  <si>
    <t>XXXX XXXX 6554</t>
  </si>
  <si>
    <t>XXMPK399XX</t>
  </si>
  <si>
    <t>03471016XXXX,IFSC:IPOS0000001</t>
  </si>
  <si>
    <t>PUPUN03049230000017492</t>
  </si>
  <si>
    <t>Mr. SHAHID JAVED SHAIKH</t>
  </si>
  <si>
    <t>XXXX XXXX 0701</t>
  </si>
  <si>
    <t>PUPUN03049230000017497</t>
  </si>
  <si>
    <t>Mr. GURURAJ MAHANTESH PAGA</t>
  </si>
  <si>
    <t>XXXX XXXX 3398</t>
  </si>
  <si>
    <t>PUPUN03049230000017495</t>
  </si>
  <si>
    <t>Mr. SAIRAJ SATISH GHANATE</t>
  </si>
  <si>
    <t>XXXX XXXX 0027</t>
  </si>
  <si>
    <t>PUPUN03049230000017487</t>
  </si>
  <si>
    <t>Mr. SAI MAHESH KATKAR</t>
  </si>
  <si>
    <t>PUPUN03049230000017489</t>
  </si>
  <si>
    <t>Mr. CHANDRABHAN PAL</t>
  </si>
  <si>
    <t>VEERAN PAL</t>
  </si>
  <si>
    <t>palchandrabhan79@gmail.com</t>
  </si>
  <si>
    <t>XXXX XXXX 4150</t>
  </si>
  <si>
    <t>3534649XXXX,IFSC:SBIN0005373</t>
  </si>
  <si>
    <t>PUPUN03049230000017488</t>
  </si>
  <si>
    <t>Mr. AMSIDDHA JAYANAND SAMBHUBHAIRE</t>
  </si>
  <si>
    <t>JAYANAND SAMBHUBHAIRE</t>
  </si>
  <si>
    <t>XXXX XXXX 1944</t>
  </si>
  <si>
    <t>XXIPS965XX</t>
  </si>
  <si>
    <t>2503274XXXX,IFSC:MAHB0000265</t>
  </si>
  <si>
    <t>PUPUN03049230000017486</t>
  </si>
  <si>
    <t>Mr. RAHUL GUNVANT VHORDE</t>
  </si>
  <si>
    <t>GUNVANT</t>
  </si>
  <si>
    <t>XXXX XXXX 1751</t>
  </si>
  <si>
    <t>PUPUN03049230000017485</t>
  </si>
  <si>
    <t>Mr. SAMARTH VHARADE</t>
  </si>
  <si>
    <t>PUPUN03049230000017484</t>
  </si>
  <si>
    <t>Mr. GHENSIDDA MUTTAPPA INDI</t>
  </si>
  <si>
    <t>MUTTAPPA</t>
  </si>
  <si>
    <t>XXXX XXXX 7396</t>
  </si>
  <si>
    <t>PUPUN03049230000017483</t>
  </si>
  <si>
    <t>Mr. JYOTIBA BHIM AVATADE</t>
  </si>
  <si>
    <t>3866177XXXX,IFSC:SBIN0004762</t>
  </si>
  <si>
    <t>4372233XXXX,IFSC:SBIN0001656</t>
  </si>
  <si>
    <t>3997525XXXX,IFSC:SBIN0016894</t>
  </si>
  <si>
    <t>Mr. HARUN BASHA MULLA</t>
  </si>
  <si>
    <t>92301006928XXXX,IFSC:UTIB0003722</t>
  </si>
  <si>
    <t>Mr. PATIL SHIVANAND HANUMANT</t>
  </si>
  <si>
    <t>patilshivanand2429@gmail.com</t>
  </si>
  <si>
    <t>2505365XXXX,IFSC:MAHB0000265</t>
  </si>
  <si>
    <t>5010052145XXXX,IFSC:HDFC0009669</t>
  </si>
  <si>
    <t>4353555XXXX,IFSC:SBIN0012730</t>
  </si>
  <si>
    <t>XXVPZ434XX</t>
  </si>
  <si>
    <t>92101000074XXXX,IFSC:UTIB0002905</t>
  </si>
  <si>
    <t>XXZPK022XX</t>
  </si>
  <si>
    <t>8014810000XXXX,IFSC:BARB0VJSHOL</t>
  </si>
  <si>
    <t>8970010001XXXX,IFSC:BARB0HOTAGI</t>
  </si>
  <si>
    <t>XXFPS007XX</t>
  </si>
  <si>
    <t>2033529XXXX,IFSC:FINO0009001</t>
  </si>
  <si>
    <t>3704545XXXX,IFSC:SBIN0016189</t>
  </si>
  <si>
    <t>32550212000XXXX,IFSC:UBIN0532550</t>
  </si>
  <si>
    <t>XXPPV001XX</t>
  </si>
  <si>
    <t>2025898XXXX,IFSC:FINO0009001</t>
  </si>
  <si>
    <t>4164260XXXX,IFSC:SBIN0011074</t>
  </si>
  <si>
    <t>2026413XXXX,IFSC:FINO0009001</t>
  </si>
  <si>
    <t>XXJPK401XX</t>
  </si>
  <si>
    <t>XXTPV764XX</t>
  </si>
  <si>
    <t>4191695XXXX,IFSC:SBIN0008080</t>
  </si>
  <si>
    <t>kshivammaurya@gmail.com</t>
  </si>
  <si>
    <t>XXFPP352XX</t>
  </si>
  <si>
    <t>XXWPS974XX</t>
  </si>
  <si>
    <t>514744XXXX,IFSC:KKBK0000728</t>
  </si>
  <si>
    <t>XXMPK358XX</t>
  </si>
  <si>
    <t>4251244XXXX,IFSC:SBIN0004764</t>
  </si>
  <si>
    <t>XXUPS823XX</t>
  </si>
  <si>
    <t>8006258XXXX,IFSC:MAHG0004605</t>
  </si>
  <si>
    <t>5010061981XXXX,IFSC:HDFC0000185</t>
  </si>
  <si>
    <t>05161011000XXXX,IFSC:BKID0000516</t>
  </si>
  <si>
    <t>XXPPS227XX</t>
  </si>
  <si>
    <t>Rate</t>
  </si>
  <si>
    <t>A/C</t>
  </si>
  <si>
    <t>070810110014882</t>
  </si>
  <si>
    <t>CHECK</t>
  </si>
  <si>
    <t>67516229018</t>
  </si>
  <si>
    <t>923010057246087</t>
  </si>
  <si>
    <t>MAHG0007516</t>
  </si>
  <si>
    <t>AVG</t>
  </si>
  <si>
    <t>HIREMATH MANIK GURULINGAYA</t>
  </si>
  <si>
    <t>FOU703</t>
  </si>
  <si>
    <t>VISHAL KOLI</t>
  </si>
  <si>
    <t>FOU685</t>
  </si>
  <si>
    <t>TOLNURE KASHINATH SIDHRAM</t>
  </si>
  <si>
    <t>PAGA GURURAJ MAHANTESH</t>
  </si>
  <si>
    <t>KATAKAR SAI MAHESH</t>
  </si>
  <si>
    <t>FAZAL RAFIK JAHAGIRDAR</t>
  </si>
  <si>
    <t>PUPUN03049230000017557</t>
  </si>
  <si>
    <t>RAMESH CHANDRA</t>
  </si>
  <si>
    <t>XXXX XXXX 5171</t>
  </si>
  <si>
    <t>PUPUN03049230000017555</t>
  </si>
  <si>
    <t>Mr. ASHOK NILAKANTH RAMPURE</t>
  </si>
  <si>
    <t>NILAKANTH RAMPURE</t>
  </si>
  <si>
    <t>XXXX XXXX 2881</t>
  </si>
  <si>
    <t>PUPUN03049230000017554</t>
  </si>
  <si>
    <t>Mr. BALIRAM SHARANAPPA KOLI</t>
  </si>
  <si>
    <t>XXXX XXXX 7512</t>
  </si>
  <si>
    <t>PUPUN03049230000017556</t>
  </si>
  <si>
    <t>Mr. BASALINGAPPA MAHADEV TOLANURE</t>
  </si>
  <si>
    <t>MAHADEV TOLANURE</t>
  </si>
  <si>
    <t>PUPUN03049230000017553</t>
  </si>
  <si>
    <t>Mr. RAMESH KUMAR</t>
  </si>
  <si>
    <t>RAJ KUMAR RAM</t>
  </si>
  <si>
    <t>XXXX XXXX 2965</t>
  </si>
  <si>
    <t>PUPUN03049230000017552</t>
  </si>
  <si>
    <t>Mr. RAMDAS KASDEKAR</t>
  </si>
  <si>
    <t>PUPUN03049230000017550</t>
  </si>
  <si>
    <t>Mr. SADANAND GURUNATH JEURE</t>
  </si>
  <si>
    <t>XXXX XXXX 3697</t>
  </si>
  <si>
    <t>XXIPJ684XX</t>
  </si>
  <si>
    <t>PUPUN03049230000017549</t>
  </si>
  <si>
    <t>Mr. IQBAL JAINODDIN SHAIKH</t>
  </si>
  <si>
    <t>XXXX XXXX 9872</t>
  </si>
  <si>
    <t>PUPUN03049230000017547</t>
  </si>
  <si>
    <t>Mr. FAZAL RAFIK JAHAGIRDAR</t>
  </si>
  <si>
    <t>RAFIK JAHAGIRDAR</t>
  </si>
  <si>
    <t>XXXX XXXX 0407</t>
  </si>
  <si>
    <t>PUPUN03049230000017548</t>
  </si>
  <si>
    <t>Mr. MOHAMMADYASIN FARUK ANSARI</t>
  </si>
  <si>
    <t>FARUK</t>
  </si>
  <si>
    <t>XXXX XXXX 0596</t>
  </si>
  <si>
    <t>PUPUN03049230000017546</t>
  </si>
  <si>
    <t>Mr. FAZLE HAQ</t>
  </si>
  <si>
    <t>MOHAMMAD MUSTAQEEM</t>
  </si>
  <si>
    <t>XXXX XXXX 3998</t>
  </si>
  <si>
    <t>PUPUN03049230000017545</t>
  </si>
  <si>
    <t>Mr. RAJESH PATEL</t>
  </si>
  <si>
    <t>PANCHAM PATEL</t>
  </si>
  <si>
    <t>XXXX XXXX 6420</t>
  </si>
  <si>
    <t>PUPUN03049230000017541</t>
  </si>
  <si>
    <t>Mr. SACHIND</t>
  </si>
  <si>
    <t>PUPUN03049230000017542</t>
  </si>
  <si>
    <t>Mr. IMRAT</t>
  </si>
  <si>
    <t>XXXX XXXX 1107</t>
  </si>
  <si>
    <t>PUPUN03049230000017543</t>
  </si>
  <si>
    <t>Mr. PARMESHWAR KASHINATH BHOPALE</t>
  </si>
  <si>
    <t>XXXX XXXX 3548</t>
  </si>
  <si>
    <t>XXBPB924XX</t>
  </si>
  <si>
    <t>PUPUN03049230000017538</t>
  </si>
  <si>
    <t>Mr. DEEPAK RAJU KOLI</t>
  </si>
  <si>
    <t>XXXX XXXX 4029</t>
  </si>
  <si>
    <t>PUPUN03049230000017539</t>
  </si>
  <si>
    <t>Mr. SHRIKANT GURUNATH SHINDE</t>
  </si>
  <si>
    <t>GURUNATH SHINDE</t>
  </si>
  <si>
    <t>PUPUN03049230000017536</t>
  </si>
  <si>
    <t>Mr. GAURESH SHANKAR GHODAKE</t>
  </si>
  <si>
    <t>SHANKAR GHODKE</t>
  </si>
  <si>
    <t>gaureshghodake96@gmail.com</t>
  </si>
  <si>
    <t>XXXX XXXX 0095</t>
  </si>
  <si>
    <t>XXSPG786XX</t>
  </si>
  <si>
    <t>6018087XXXX,IFSC:MAHB0000265</t>
  </si>
  <si>
    <t>PUPUN03049230000017537</t>
  </si>
  <si>
    <t>Mr. VIJAYKUMAR PRABHAKAR KERE</t>
  </si>
  <si>
    <t>XXXX XXXX 6440</t>
  </si>
  <si>
    <t>XXWPK145XX</t>
  </si>
  <si>
    <t>PUPUN03049230000017532</t>
  </si>
  <si>
    <t>Mr. PRAVIN BHARATRAO ZADE</t>
  </si>
  <si>
    <t>BHARATRAO</t>
  </si>
  <si>
    <t>PUPUN03049230000017533</t>
  </si>
  <si>
    <t>Mr. CHANDRAKANT GANPAT SHINDALKAR</t>
  </si>
  <si>
    <t>GANPAT SHINDALKAR</t>
  </si>
  <si>
    <t>XXXX XXXX 1998</t>
  </si>
  <si>
    <t>PUPUN03049230000017535</t>
  </si>
  <si>
    <t>Mr. GANESH DIGAMBAR RAJURE</t>
  </si>
  <si>
    <t>XXXX XXXX 6536</t>
  </si>
  <si>
    <t>PUPUN03049230000017531</t>
  </si>
  <si>
    <t>RAM SUNDAR</t>
  </si>
  <si>
    <t>XXXX XXXX 9470</t>
  </si>
  <si>
    <t>PUPUN03049230000017534</t>
  </si>
  <si>
    <t>Mr. SHRI MITHUN</t>
  </si>
  <si>
    <t>CHANDRAKANT KUSNOORE</t>
  </si>
  <si>
    <t>XXXX XXXX 9526</t>
  </si>
  <si>
    <t>PUPUN03049230000017529</t>
  </si>
  <si>
    <t>Mr. ARIF RAZAK SHAIKH</t>
  </si>
  <si>
    <t>RAZAK</t>
  </si>
  <si>
    <t>arifshaikh5545@gmail.com</t>
  </si>
  <si>
    <t>XXXX XXXX 6647</t>
  </si>
  <si>
    <t>XXPPS076XX</t>
  </si>
  <si>
    <t>461247XXXX,IFSC:KKBK0001757</t>
  </si>
  <si>
    <t>PUPUN03049230000017528</t>
  </si>
  <si>
    <t>Mr. SHIVRAJ RAJKUMAR MHETRE</t>
  </si>
  <si>
    <t>RAJKUMAR MHETRE</t>
  </si>
  <si>
    <t>XXXX XXXX 9303</t>
  </si>
  <si>
    <t>PUPUN03049230000017527</t>
  </si>
  <si>
    <t>Mr. NIVRUTTI BAPU WAGHE</t>
  </si>
  <si>
    <t>WAGHE BAPU</t>
  </si>
  <si>
    <t>XXXX XXXX 6103</t>
  </si>
  <si>
    <t>PUPUN03049230000017530</t>
  </si>
  <si>
    <t>Mr. VISHAL RAJKUMAR KOLI</t>
  </si>
  <si>
    <t>XXXX XXXX 0084</t>
  </si>
  <si>
    <t>PUPUN03049230000017526</t>
  </si>
  <si>
    <t>Mr. IRFAN IBRAHIM NADAF</t>
  </si>
  <si>
    <t>emp23946@abc.in</t>
  </si>
  <si>
    <t>XXXX XXXX 4136</t>
  </si>
  <si>
    <t>07431051000XXXX,IFSC:BKID0000743</t>
  </si>
  <si>
    <t>PUPUN03049230000017525</t>
  </si>
  <si>
    <t>Mr. BHAGVANDAS RAMNATH JAISWAL</t>
  </si>
  <si>
    <t>RAMANATH HARDAS JAISWAL</t>
  </si>
  <si>
    <t>XXXX XXXX 3594</t>
  </si>
  <si>
    <t>PUPUN03049230000017522</t>
  </si>
  <si>
    <t>Mr. NARUTE AMAR PRABHAKAR</t>
  </si>
  <si>
    <t>NARUTE PRABHAKAR</t>
  </si>
  <si>
    <t>XXXX XXXX 6905</t>
  </si>
  <si>
    <t>PUPUN03049230000017521</t>
  </si>
  <si>
    <t>Mr. SUNIL SIDRAM SAKHARE</t>
  </si>
  <si>
    <t>XXXX XXXX 4818</t>
  </si>
  <si>
    <t>PUPUN03049230000017519</t>
  </si>
  <si>
    <t>Mr. KHATALSAB ABDULKARIM GODIKAT</t>
  </si>
  <si>
    <t>ABDUL KARIM</t>
  </si>
  <si>
    <t>XXXX XXXX 6504</t>
  </si>
  <si>
    <t>PUPUN03049230000017520</t>
  </si>
  <si>
    <t>Mr. AJAY BHARALE</t>
  </si>
  <si>
    <t>XXXX XXXX 9517</t>
  </si>
  <si>
    <t>PUPUN03049230000017524</t>
  </si>
  <si>
    <t>NAKHADU</t>
  </si>
  <si>
    <t>XXXX XXXX 7079</t>
  </si>
  <si>
    <t>PUPUN03049230000017523</t>
  </si>
  <si>
    <t>Mr. PARAMESHWAR MAHADEO MHETRE</t>
  </si>
  <si>
    <t>MAHADEO</t>
  </si>
  <si>
    <t>kalburgi.bharat@gmail.com</t>
  </si>
  <si>
    <t>3535906XXXX,IFSC:SBIN0004762</t>
  </si>
  <si>
    <t>PUPUN03049230000017514</t>
  </si>
  <si>
    <t>Mr. RAJU SHIVYOGI ALLAPURE</t>
  </si>
  <si>
    <t>SHIVYOGI ALLAPURE</t>
  </si>
  <si>
    <t>XXXX XXXX 7276</t>
  </si>
  <si>
    <t>PUPUN03049230000017516</t>
  </si>
  <si>
    <t>Mr. DIPAK SUDAM SHINDE</t>
  </si>
  <si>
    <t>SUDAM SHINDE</t>
  </si>
  <si>
    <t>XXXX XXXX 2412</t>
  </si>
  <si>
    <t>PUPUN03049230000017509</t>
  </si>
  <si>
    <t>Mr. VARUN RAJBHAR</t>
  </si>
  <si>
    <t>KAWALDHARI</t>
  </si>
  <si>
    <t>PUPUN03049230000017512</t>
  </si>
  <si>
    <t>Mr. SURYKANT RAJENDRA MASHALKAR</t>
  </si>
  <si>
    <t>RAJENDRA MASHALKAR</t>
  </si>
  <si>
    <t>XXXX XXXX 8541</t>
  </si>
  <si>
    <t>PUPUN03049230000017513</t>
  </si>
  <si>
    <t>Mr. DATTA VALMIK EKALE</t>
  </si>
  <si>
    <t>VALMIK EKALE</t>
  </si>
  <si>
    <t>XXXX XXXX 7155</t>
  </si>
  <si>
    <t>PUPUN03049230000017510</t>
  </si>
  <si>
    <t>Mr. SANTOSH RAVSAHEB PATIL</t>
  </si>
  <si>
    <t>XXRPP727XX</t>
  </si>
  <si>
    <t>3511211XXXX,IFSC:SBIN0012484</t>
  </si>
  <si>
    <t>PUPUN03049230000017518</t>
  </si>
  <si>
    <t>Mr. OMKAR LAXMIKANT PATIL</t>
  </si>
  <si>
    <t>LAXMIKANT PATIL</t>
  </si>
  <si>
    <t>XXXX XXXX 2401</t>
  </si>
  <si>
    <t>PUPUN03049230000017515</t>
  </si>
  <si>
    <t>Mr. RAHUL VISHWANATH KAMBLE</t>
  </si>
  <si>
    <t>VISHWANATH KAMBLE</t>
  </si>
  <si>
    <t>XXXX XXXX 8865</t>
  </si>
  <si>
    <t>PUPUN03049230000017511</t>
  </si>
  <si>
    <t>Mr. MUTKIRI SURAJ MANIK</t>
  </si>
  <si>
    <t>PUPUN03049230000017508</t>
  </si>
  <si>
    <t>RAMESH MAURYA</t>
  </si>
  <si>
    <t>XXXX XXXX 3180</t>
  </si>
  <si>
    <t>PUPUN03049230000017551</t>
  </si>
  <si>
    <t>Mr. SAURAV KUMAR</t>
  </si>
  <si>
    <t>NAWAL KISHOR JHA</t>
  </si>
  <si>
    <t>XXIPK064XX</t>
  </si>
  <si>
    <t>364738XXXX,IFSC:KKBK0000649</t>
  </si>
  <si>
    <t>PUPUN03049230000017507</t>
  </si>
  <si>
    <t>Mr. VISHAL MORE</t>
  </si>
  <si>
    <t>SUNILDATT</t>
  </si>
  <si>
    <t>PUPUN03049230000017506</t>
  </si>
  <si>
    <t>Mr. IRSAD ANSARI</t>
  </si>
  <si>
    <t>NASIM ANSARI</t>
  </si>
  <si>
    <t>XXXX XXXX 0868</t>
  </si>
  <si>
    <t>PUPUN03049230000017505</t>
  </si>
  <si>
    <t>Mr. RAMBABU GOUND</t>
  </si>
  <si>
    <t>KARAN SINGH GOUND</t>
  </si>
  <si>
    <t>XXXX XXXX 1531</t>
  </si>
  <si>
    <t>PUPUN03049230000017504</t>
  </si>
  <si>
    <t>Mr. RAVINDRA SANDIPAN SATHE</t>
  </si>
  <si>
    <t>SANDIPAN EKNATH SATHE</t>
  </si>
  <si>
    <t>XXXX XXXX 1092</t>
  </si>
  <si>
    <t>XXFPS351XX</t>
  </si>
  <si>
    <t>931663XXXX,IFSC:AIRP0000001</t>
  </si>
  <si>
    <t>gangadharwaghule60@gmail.com</t>
  </si>
  <si>
    <t>XXJPW366XX</t>
  </si>
  <si>
    <t>XXBPP830XX</t>
  </si>
  <si>
    <t>XXJPD184XX</t>
  </si>
  <si>
    <t>03421083XXXX,IFSC:IPOS0000001</t>
  </si>
  <si>
    <t>02761013XXXX,IFSC:IPOS0000001</t>
  </si>
  <si>
    <t>XXHPM320XX</t>
  </si>
  <si>
    <t>11011248XXXX,IFSC:CNRB0006242</t>
  </si>
  <si>
    <t>sahebmandal6453@gmail.com</t>
  </si>
  <si>
    <t>XXGPM992XX</t>
  </si>
  <si>
    <t>XXVPH310XX</t>
  </si>
  <si>
    <t>PUPUN03049230000017544</t>
  </si>
  <si>
    <t>RAMNARESH</t>
  </si>
  <si>
    <t>XXXX XXXX 3807</t>
  </si>
  <si>
    <t>XXTPA571XX</t>
  </si>
  <si>
    <t>5912390XXXX,IFSC:IDIB000R559</t>
  </si>
  <si>
    <t>XXBPG090XX</t>
  </si>
  <si>
    <t>4024165XXXX,IFSC:SBIN0000483</t>
  </si>
  <si>
    <t>XXWPR897XX</t>
  </si>
  <si>
    <t>3589398XXXX,IFSC:SBIN0012153</t>
  </si>
  <si>
    <t>2036102XXXX,IFSC:FINO0001157</t>
  </si>
  <si>
    <t>XXPPP625XX</t>
  </si>
  <si>
    <t>XXTPN173XX</t>
  </si>
  <si>
    <t>Mr. JANBAJ IBRAHIM SHAIKH</t>
  </si>
  <si>
    <t>XXFPS436XX</t>
  </si>
  <si>
    <t>3800065XXXX,IFSC:SBIN0012484</t>
  </si>
  <si>
    <t>vishalbsarge143@gmail.com</t>
  </si>
  <si>
    <t>XXUPV800XX</t>
  </si>
  <si>
    <t>1107810108XXXX,IFSC:PKGB0010628</t>
  </si>
  <si>
    <t>Mr. GAURAV GAININATH VIDHATE</t>
  </si>
  <si>
    <t>XXFPV296XX</t>
  </si>
  <si>
    <t>4203033XXXX,IFSC:SBIN0000407</t>
  </si>
  <si>
    <t>XXJPN517XX</t>
  </si>
  <si>
    <t>XXOPK831XX</t>
  </si>
  <si>
    <t>3811036XXXX,IFSC:SBIN0001688</t>
  </si>
  <si>
    <t>56860212000XXXX,IFSC:UBIN0556866</t>
  </si>
  <si>
    <t>3834700XXXX,IFSC:SBIN0002532</t>
  </si>
  <si>
    <t>XXCPM386XX</t>
  </si>
  <si>
    <t>XXEPP273XX</t>
  </si>
  <si>
    <t>XXZPS206XX</t>
  </si>
  <si>
    <t>XXGPB422XX</t>
  </si>
  <si>
    <t>4193560XXXX,IFSC:SBIN0012560</t>
  </si>
  <si>
    <t>akshayghige45@gmail.com</t>
  </si>
  <si>
    <t>92301004102XXXX,IFSC:UTIB0000269</t>
  </si>
  <si>
    <t>02741001XXXX,IFSC:IPOS0000001</t>
  </si>
  <si>
    <t>GANGADHAR TUKARAM WAGHULE</t>
  </si>
  <si>
    <t>AJAY BHARALE</t>
  </si>
  <si>
    <t>KHATALSAB ABDULKARIM GADIKAT</t>
  </si>
  <si>
    <t>PARAMESHWAR MAHADEO MHETRE</t>
  </si>
  <si>
    <t>Sunil Siddharam Sakhare</t>
  </si>
  <si>
    <t>ARIF RAJAK SHAIKH</t>
  </si>
  <si>
    <t>BALIRAM SHARANAPPA KOLI</t>
  </si>
  <si>
    <t>Sr. no</t>
  </si>
  <si>
    <t>Days</t>
  </si>
  <si>
    <t>Castings per day</t>
  </si>
  <si>
    <t>325502120027217</t>
  </si>
  <si>
    <t>UBIN0532550</t>
  </si>
  <si>
    <t>Titan Bad Core</t>
  </si>
  <si>
    <t>80140100013909</t>
  </si>
  <si>
    <t>BKID0000745</t>
  </si>
  <si>
    <t>074510510003935</t>
  </si>
  <si>
    <t>5891488880</t>
  </si>
  <si>
    <t>CBIN0280741</t>
  </si>
  <si>
    <t>3850204208</t>
  </si>
  <si>
    <t>37230418262</t>
  </si>
  <si>
    <t>SBIN0003903</t>
  </si>
  <si>
    <t>BKID0000705</t>
  </si>
  <si>
    <t>070518210014762</t>
  </si>
  <si>
    <t>36692515584</t>
  </si>
  <si>
    <t>RAJSHEKHAR ANDODGI</t>
  </si>
  <si>
    <t>ASHOK LAXMAN RAUT</t>
  </si>
  <si>
    <t>ANIL RAWAT</t>
  </si>
  <si>
    <t>AJITKUMAR KOL</t>
  </si>
  <si>
    <t>NAGESH GOTEKAR</t>
  </si>
  <si>
    <t>AJAY KANAKI</t>
  </si>
  <si>
    <t>TOLANURE BASALINGAPPA MAHADEV</t>
  </si>
  <si>
    <t>BALIRAM SHARNAPPA KOLI</t>
  </si>
  <si>
    <t>PRASHANT RAJU KOLI</t>
  </si>
  <si>
    <t>KUNDAN SANJAY GAIKWAD</t>
  </si>
  <si>
    <t>FOU79</t>
  </si>
  <si>
    <t>FOU741</t>
  </si>
  <si>
    <t>FOU53</t>
  </si>
  <si>
    <t>FOU737</t>
  </si>
  <si>
    <t>KFIL SOLAPUR Wages Register for the Month of Dec-25</t>
  </si>
  <si>
    <t>FOU743</t>
  </si>
  <si>
    <t>36099540296</t>
  </si>
  <si>
    <t>67516154685</t>
  </si>
  <si>
    <t>98680100022572</t>
  </si>
  <si>
    <t>RAKESH ASHOK RAUT</t>
  </si>
  <si>
    <t>39429840912</t>
  </si>
  <si>
    <t>IPOS0000001</t>
  </si>
  <si>
    <t>034710258894</t>
  </si>
  <si>
    <t>923010023504391</t>
  </si>
  <si>
    <t>2914357010</t>
  </si>
  <si>
    <t>40756205239</t>
  </si>
  <si>
    <t>38695480266</t>
  </si>
  <si>
    <t>5047779674</t>
  </si>
  <si>
    <t>KKBK0002060</t>
  </si>
  <si>
    <t>PRASAD SHRIMANT HANCHNAL</t>
  </si>
  <si>
    <t>Ajay Kanaki</t>
  </si>
  <si>
    <t>SAI MAHESH KATAKR</t>
  </si>
  <si>
    <t>Rajshekhar Andodgi</t>
  </si>
  <si>
    <t>GURURAJ MAHANTESH PAGA</t>
  </si>
  <si>
    <t>AMIR SHAFIK SHAIKH</t>
  </si>
  <si>
    <t>AKASH ARJUN BAMANE</t>
  </si>
  <si>
    <t>ANIL KUMAR RAWAT</t>
  </si>
  <si>
    <t>AJEET KUMAR KOL</t>
  </si>
  <si>
    <t>AMAN M PAIGAMBAR SHETSANDI</t>
  </si>
  <si>
    <t>ABHISHEK VIJAY GUJJE</t>
  </si>
  <si>
    <t>ATIK MEHABUB SHAIKH</t>
  </si>
  <si>
    <t>YOGINATH TUKARAM GHODAKE</t>
  </si>
  <si>
    <t>IRESH SIDDHARAM KOLI</t>
  </si>
  <si>
    <t>VIJAY HANAMANT GUJJE</t>
  </si>
  <si>
    <t>SOMASHEKHAR SHREESHAIL GOJJI</t>
  </si>
  <si>
    <t>PUPUN03049230000017604</t>
  </si>
  <si>
    <t>PUPUN03049230000017603</t>
  </si>
  <si>
    <t>KRISHNA CHAUDHRY</t>
  </si>
  <si>
    <t>XXXX XXXX 8633</t>
  </si>
  <si>
    <t>PUPUN03049230000017599</t>
  </si>
  <si>
    <t>Ms. RAKHI YADAV</t>
  </si>
  <si>
    <t>RAMDEEN YADAV</t>
  </si>
  <si>
    <t>XXXX XXXX 2011</t>
  </si>
  <si>
    <t>PUPUN03049230000017600</t>
  </si>
  <si>
    <t>Mr. SANTOSH PASWAN</t>
  </si>
  <si>
    <t>MANIK PASWAN</t>
  </si>
  <si>
    <t>XXXX XXXX 2640</t>
  </si>
  <si>
    <t>PUPUN03049230000017601</t>
  </si>
  <si>
    <t>Mr. LAKSHMAN VARMA</t>
  </si>
  <si>
    <t>BAIJNATH RAM</t>
  </si>
  <si>
    <t>XXXX XXXX 0670</t>
  </si>
  <si>
    <t>PUPUN03049230000017602</t>
  </si>
  <si>
    <t>Mr. SHASHI KUMAR PASWAN</t>
  </si>
  <si>
    <t>GOPI RAM</t>
  </si>
  <si>
    <t>XXXX XXXX 7940</t>
  </si>
  <si>
    <t>PUPUN03049230000017598</t>
  </si>
  <si>
    <t>Mr. VISHWA BHANUDAS VIDYAGAR</t>
  </si>
  <si>
    <t>BHANUDAS VIDYAGAR</t>
  </si>
  <si>
    <t>XXXX XXXX 2315</t>
  </si>
  <si>
    <t>PUPUN03049230000017596</t>
  </si>
  <si>
    <t>Mr. PRAKASH SIDRAM JAUNJI</t>
  </si>
  <si>
    <t>SIDRAM JAUNJI</t>
  </si>
  <si>
    <t>XXNPJ670XX</t>
  </si>
  <si>
    <t>PUPUN03049230000017593</t>
  </si>
  <si>
    <t>Mr. SAINATH MOHAN FALAKE</t>
  </si>
  <si>
    <t>XXXX XXXX 7856</t>
  </si>
  <si>
    <t>XXWPF735XX</t>
  </si>
  <si>
    <t>1014010001XXXX,IFSC:BARB0RAISHO</t>
  </si>
  <si>
    <t>PUPUN03049230000017595</t>
  </si>
  <si>
    <t>Mr. YOGIRAJ BASAVRAJ KINAGI</t>
  </si>
  <si>
    <t>XXXX XXXX 8375</t>
  </si>
  <si>
    <t>XXJPK502XX</t>
  </si>
  <si>
    <t>0437810001XXXX,IFSC:BARB0SHOLAP</t>
  </si>
  <si>
    <t>PUPUN03049230000017594</t>
  </si>
  <si>
    <t>Mr. VICKY AADINATH PAWAR</t>
  </si>
  <si>
    <t>AADINATH</t>
  </si>
  <si>
    <t>XXXX XXXX 8335</t>
  </si>
  <si>
    <t>XXLPP746XX</t>
  </si>
  <si>
    <t>PUPUN03049230000017592</t>
  </si>
  <si>
    <t>Mr. PANNALAL</t>
  </si>
  <si>
    <t>MOHANLAL</t>
  </si>
  <si>
    <t>PUPUN03049230000017591</t>
  </si>
  <si>
    <t>Mr. HUKUM SINGH</t>
  </si>
  <si>
    <t>RAJ BAHADUR SHIGH</t>
  </si>
  <si>
    <t>XXXX XXXX 1319</t>
  </si>
  <si>
    <t>PUPUN03049230000017589</t>
  </si>
  <si>
    <t>Mr. RAKESH ASHOK RAUT</t>
  </si>
  <si>
    <t>XXXX XXXX 4428</t>
  </si>
  <si>
    <t>XXZPR803XX</t>
  </si>
  <si>
    <t>3942984XXXX,IFSC:SBIN0016894</t>
  </si>
  <si>
    <t>PUPUN03049230000017588</t>
  </si>
  <si>
    <t>Mr. MANMATH SUDHAKAR RAJURE</t>
  </si>
  <si>
    <t>SUDHAKAR RAJURE</t>
  </si>
  <si>
    <t>PUPUN03049230000017585</t>
  </si>
  <si>
    <t>XXXX XXXX 3088</t>
  </si>
  <si>
    <t>PUPUN03049230000017586</t>
  </si>
  <si>
    <t>Mr. DRAVIN</t>
  </si>
  <si>
    <t>XXXX XXXX 0828</t>
  </si>
  <si>
    <t>PUPUN03049230000017584</t>
  </si>
  <si>
    <t>Mr. UMESH SHINGADE</t>
  </si>
  <si>
    <t>XXXX XXXX 5391</t>
  </si>
  <si>
    <t>PUPUN03049230000017580</t>
  </si>
  <si>
    <t>Mr. NANDAKUMAR MALLINATH SUTAR</t>
  </si>
  <si>
    <t>XXXX XXXX 8813</t>
  </si>
  <si>
    <t>XXLPS975XX</t>
  </si>
  <si>
    <t>07051011000XXXX,IFSC:BKID0000727</t>
  </si>
  <si>
    <t>PUPUN03049230000017583</t>
  </si>
  <si>
    <t>Mr. SOMANATH MADAGUNDI</t>
  </si>
  <si>
    <t>XXXX XXXX 1532</t>
  </si>
  <si>
    <t>PUPUN03049230000017582</t>
  </si>
  <si>
    <t>Mr. SANDEEP SANTOSH BEDARKAR</t>
  </si>
  <si>
    <t>ssbedarkar11@gmail.com</t>
  </si>
  <si>
    <t>XXXX XXXX 1806</t>
  </si>
  <si>
    <t>XXCPB021XX</t>
  </si>
  <si>
    <t>07051051000XXXX,IFSC:BKID0000705</t>
  </si>
  <si>
    <t>PUPUN03049230000017578</t>
  </si>
  <si>
    <t>Mr. TANVIR KHAN HAFIJ KHAN PATEL</t>
  </si>
  <si>
    <t>HAFIJ KHAN PATEL</t>
  </si>
  <si>
    <t>PUPUN03049230000017577</t>
  </si>
  <si>
    <t>Mr. AMIR SHAFIK SHAIKH</t>
  </si>
  <si>
    <t>SHAFIK</t>
  </si>
  <si>
    <t>XXXX XXXX 4660</t>
  </si>
  <si>
    <t>XXVPS662XX</t>
  </si>
  <si>
    <t>PUPUN03049230000017579</t>
  </si>
  <si>
    <t>Mr. SHAFIK HABIB GUDAVANE</t>
  </si>
  <si>
    <t>HABIB GUDAVANE</t>
  </si>
  <si>
    <t>XXXX XXXX 7842</t>
  </si>
  <si>
    <t>PUPUN03049230000017576</t>
  </si>
  <si>
    <t>Mr. KIRAN MADHUKAR GHANTE</t>
  </si>
  <si>
    <t>kiranghante404@gmail.com</t>
  </si>
  <si>
    <t>XXXX XXXX 3221</t>
  </si>
  <si>
    <t>XXSPG869XX</t>
  </si>
  <si>
    <t>PUPUN03049230000017572</t>
  </si>
  <si>
    <t>Mr. RAJSHEKHAR ANDODGI</t>
  </si>
  <si>
    <t>MAHADEV SHIVALINGAPPA ANDODGI</t>
  </si>
  <si>
    <t>XXXX XXXX 6041</t>
  </si>
  <si>
    <t>XXCPA527XX</t>
  </si>
  <si>
    <t>PUPUN03049230000017571</t>
  </si>
  <si>
    <t>Mr. PAVAN RAJESH RATHOD</t>
  </si>
  <si>
    <t>XXXX XXXX 3929</t>
  </si>
  <si>
    <t>PUPUN03049230000017575</t>
  </si>
  <si>
    <t>Ms. VIMLA SINGH</t>
  </si>
  <si>
    <t>BIJENDR SINGH</t>
  </si>
  <si>
    <t>XXXX XXXX 7548</t>
  </si>
  <si>
    <t>PUPUN03049230000017570</t>
  </si>
  <si>
    <t>Mr. VIRAPAKSHAYYA MAHANTAYYA MATHAPATI</t>
  </si>
  <si>
    <t>MAHANTAYYA</t>
  </si>
  <si>
    <t>XXXX XXXX 7663</t>
  </si>
  <si>
    <t>PUPUN03049230000017573</t>
  </si>
  <si>
    <t>Mr. SIDDHARAM MALLIKARJUN BALURGI</t>
  </si>
  <si>
    <t>MALLIKARJUN BALURGI</t>
  </si>
  <si>
    <t>XXXX XXXX 5833</t>
  </si>
  <si>
    <t>XXFPB343XX</t>
  </si>
  <si>
    <t>4175223XXXX,IFSC:SBIN0003145</t>
  </si>
  <si>
    <t>PUPUN03049230000017561</t>
  </si>
  <si>
    <t>Mr. PRASAD SHRIMANT HANCHNAL</t>
  </si>
  <si>
    <t>XXCPH517XX</t>
  </si>
  <si>
    <t>PUPUN03049230000017560</t>
  </si>
  <si>
    <t>Mr. NAGESH RAMESH GOTEKAR</t>
  </si>
  <si>
    <t>RAMESH HANMANTU GOTEKAR</t>
  </si>
  <si>
    <t>nageshgotekar360@gmail.com</t>
  </si>
  <si>
    <t>XXKPG408XX</t>
  </si>
  <si>
    <t>PUPUN03049230000017581</t>
  </si>
  <si>
    <t>Mr. SOMNATH GURULING SWAMI</t>
  </si>
  <si>
    <t>XXXX XXXX 8474</t>
  </si>
  <si>
    <t>92301007058XXXX,IFSC:UTIB0003680</t>
  </si>
  <si>
    <t>PUPUN03049230000017559</t>
  </si>
  <si>
    <t>Mr. AJAY KANAKI</t>
  </si>
  <si>
    <t>PUPUN03049230000017558</t>
  </si>
  <si>
    <t>Mr. SHANTAPPA MALLAPPA HINCHAGERI</t>
  </si>
  <si>
    <t>PUPUN03049230000017574</t>
  </si>
  <si>
    <t>Mr. FARAMAN ANSARI</t>
  </si>
  <si>
    <t>AKHTAR ANSARI</t>
  </si>
  <si>
    <t>XXXX XXXX 7125</t>
  </si>
  <si>
    <t>XXDPA157XX</t>
  </si>
  <si>
    <t>2039296XXXX,IFSC:FINO0001157</t>
  </si>
  <si>
    <t>PUPUN03049230000017597</t>
  </si>
  <si>
    <t>Mr. AMOL SIDDHU MENGLE</t>
  </si>
  <si>
    <t>SIDDHU MENGLE</t>
  </si>
  <si>
    <t>4288810001XXXX,IFSC:BARB0UDGIRX</t>
  </si>
  <si>
    <t>jhasaurav0606@gmail.com</t>
  </si>
  <si>
    <t>PUPUN03049230000017566</t>
  </si>
  <si>
    <t>Mr. SALAUDDIN ANSARI</t>
  </si>
  <si>
    <t>HASMULLAH ANSARI</t>
  </si>
  <si>
    <t>XXXX XXXX 4134</t>
  </si>
  <si>
    <t>PUPUN03049230000017590</t>
  </si>
  <si>
    <t>Mr. RAMKRISHNA SAHANI</t>
  </si>
  <si>
    <t>XXXX XXXX 0465</t>
  </si>
  <si>
    <t>PUPUN03049230000017587</t>
  </si>
  <si>
    <t>Mr. DONE SHRIKANT BALBHIM</t>
  </si>
  <si>
    <t>BALBHIM DONE</t>
  </si>
  <si>
    <t>XXCPD833XX</t>
  </si>
  <si>
    <t>PUPUN03049230000017562</t>
  </si>
  <si>
    <t>Mr. HAJARAT</t>
  </si>
  <si>
    <t>AMIN ANSARI</t>
  </si>
  <si>
    <t>XXXX XXXX 6373</t>
  </si>
  <si>
    <t>PUPUN03049230000017563</t>
  </si>
  <si>
    <t>Mr. WAJIR GADDI</t>
  </si>
  <si>
    <t>SUDIN GADDI</t>
  </si>
  <si>
    <t>PUPUN03049230000017565</t>
  </si>
  <si>
    <t>Mr. KALAM GADDI</t>
  </si>
  <si>
    <t>UJARAN GADDI</t>
  </si>
  <si>
    <t>XXXX XXXX 7029</t>
  </si>
  <si>
    <t>PUPUN03049230000017567</t>
  </si>
  <si>
    <t>Mr. SANDIP ANIL CHAVHAN</t>
  </si>
  <si>
    <t>ANIL CHAVHAN</t>
  </si>
  <si>
    <t>XXXX XXXX 4797</t>
  </si>
  <si>
    <t>PUPUN03049230000017568</t>
  </si>
  <si>
    <t>Mr. SAGIR</t>
  </si>
  <si>
    <t>MUKHTAR ALI</t>
  </si>
  <si>
    <t>XXXX XXXX 4790</t>
  </si>
  <si>
    <t>PUPUN03049230000017569</t>
  </si>
  <si>
    <t>MUNNU LAL</t>
  </si>
  <si>
    <t>XXXX XXXX 5174</t>
  </si>
  <si>
    <t>PUPUN03049230000017564</t>
  </si>
  <si>
    <t>Mr. NURALAM ANSARI</t>
  </si>
  <si>
    <t>JALIL ANSARI</t>
  </si>
  <si>
    <t>XXXX XXXX 1798</t>
  </si>
  <si>
    <t>92501001282XXXX,IFSC:UTIB0000266</t>
  </si>
  <si>
    <t>shashikantwagmare417@gmail.com</t>
  </si>
  <si>
    <t>3619059XXXX,IFSC:SBIN0004653</t>
  </si>
  <si>
    <t>3604773XXXX,IFSC:SBIN0012484</t>
  </si>
  <si>
    <t>XXZPK996XX</t>
  </si>
  <si>
    <t>03471078XXXX,IFSC:IPOS0000001</t>
  </si>
  <si>
    <t>2012589XXXX,IFSC:FINO0001157</t>
  </si>
  <si>
    <t>4094149XXXX,IFSC:SBIN0003145</t>
  </si>
  <si>
    <t>577003XXXX,IFSC:CBIN0280739</t>
  </si>
  <si>
    <t>03001008XXXX,IFSC:IPOS0000001</t>
  </si>
  <si>
    <t>3610940XXXX,IFSC:SBIN0012484</t>
  </si>
  <si>
    <t>6847010002XXXX,IFSC:BARB0VJKRNA</t>
  </si>
  <si>
    <t>kunalrathod9860@gmail.com</t>
  </si>
  <si>
    <t>XXFPR883XX</t>
  </si>
  <si>
    <t>059310400009XXXX,IFSC:IBKL0000593</t>
  </si>
  <si>
    <t>4439872XXXX,IFSC:SBIN0006138</t>
  </si>
  <si>
    <t>07451051000XXXX,IFSC:BKID0000745</t>
  </si>
  <si>
    <t>674695XXXX,IFSC:KKBK0001760</t>
  </si>
  <si>
    <t>6028738XXXX,IFSC:MAHB0000265</t>
  </si>
  <si>
    <t>XXCPM320XX</t>
  </si>
  <si>
    <t>18800044XXXX,IFSC:INDB0002314</t>
  </si>
  <si>
    <t>3305762XXXX,IFSC:SBIN0000483</t>
  </si>
  <si>
    <t>XXVPP376XX</t>
  </si>
  <si>
    <t>67810201001XXXX,IFSC:UBIN0567817</t>
  </si>
  <si>
    <t>3012007XXXX,IFSC:SBIN0002537</t>
  </si>
  <si>
    <t>XXVPP282XX</t>
  </si>
  <si>
    <t>4225626XXXX,IFSC:SBIN0009597</t>
  </si>
  <si>
    <t>5010062893XXXX,IFSC:HDFC0002012</t>
  </si>
  <si>
    <t>annappakoli@gmail.com</t>
  </si>
  <si>
    <t>250123406575XXXX,IFSC:AUBL0002340</t>
  </si>
  <si>
    <t>XXYPS378XX</t>
  </si>
  <si>
    <t>404853XXXX,IFSC:KKBK0000728</t>
  </si>
  <si>
    <t>XXBPS101XX</t>
  </si>
  <si>
    <t>3204083XXXX,IFSC:SBIN0006882</t>
  </si>
  <si>
    <t>92401003131XXXX,IFSC:UTIB0000266</t>
  </si>
  <si>
    <t>6751622XXXX,IFSC:MAHG0007516</t>
  </si>
  <si>
    <t>XXIPR547XX</t>
  </si>
  <si>
    <t>174866XXXX,IFSC:KKBK0001765</t>
  </si>
  <si>
    <t>2051174XXXX,IFSC:SBIN0001469</t>
  </si>
  <si>
    <t>gawadepavan166@gmail.com</t>
  </si>
  <si>
    <t>5010053339XXXX,IFSC:HDFC0000148</t>
  </si>
  <si>
    <t>5010045807XXXX,IFSC:HDFC0004831</t>
  </si>
  <si>
    <t>XXYPP174XX</t>
  </si>
  <si>
    <t>3730508XXXX,IFSC:SBIN0002881</t>
  </si>
  <si>
    <t>3358070XXXX,IFSC:SBIN0003037</t>
  </si>
  <si>
    <t>XXRPR428XX</t>
  </si>
  <si>
    <t>08360100000XXXX,IFSC:IOBA0000836</t>
  </si>
  <si>
    <t>XXPPG398XX</t>
  </si>
  <si>
    <t>XXKPM642XX</t>
  </si>
  <si>
    <t>XXPPB039XX</t>
  </si>
  <si>
    <t>384805XXXX,IFSC:KKBK0008075</t>
  </si>
  <si>
    <t>10190100002XXXX,IFSC:IOBA0001019</t>
  </si>
  <si>
    <t>2040890XXXX,IFSC:FINO0001157</t>
  </si>
  <si>
    <t>jashavantpatel25@gmail.com</t>
  </si>
  <si>
    <t>somnathchoure7475@gmail.com</t>
  </si>
  <si>
    <t>XXJPC333XX</t>
  </si>
  <si>
    <t>XXJPK056XX</t>
  </si>
  <si>
    <t>69001031000XXXX,IFSC:BKID0006900</t>
  </si>
  <si>
    <t>XXMPW174XX</t>
  </si>
  <si>
    <t>03511014XXXX,IFSC:IPOS0000001</t>
  </si>
  <si>
    <t>IMRAN SULTAN PATHAN</t>
  </si>
  <si>
    <t>JYOTINATH DEVGAN</t>
  </si>
  <si>
    <t>070818210015721</t>
  </si>
  <si>
    <t>SBIN0003072</t>
  </si>
  <si>
    <t xml:space="preserve"> VISHAL RAJKUMAR KOLI</t>
  </si>
  <si>
    <t>BANDGAR AKASH CHANDRAKANT</t>
  </si>
  <si>
    <t>SAGAR GHERSANGI</t>
  </si>
  <si>
    <t>FOU114</t>
  </si>
  <si>
    <t>IMARAN NISAR NADAF</t>
  </si>
  <si>
    <t>SAMIR BASHIR ITKALE</t>
  </si>
  <si>
    <t>AJAY SHRINIVAS PENTA</t>
  </si>
  <si>
    <t>ASHRAFALI TAMBOLI</t>
  </si>
  <si>
    <t>JOTINATH DEVGAN</t>
  </si>
  <si>
    <t>FOU35</t>
  </si>
  <si>
    <t>FOU791</t>
  </si>
  <si>
    <t>Nilesh Adv</t>
  </si>
  <si>
    <t>Office</t>
  </si>
  <si>
    <t>jamadar</t>
  </si>
  <si>
    <t>Office Adv</t>
  </si>
  <si>
    <t>Old Rate</t>
  </si>
  <si>
    <t>625</t>
  </si>
  <si>
    <t>10140100024279</t>
  </si>
  <si>
    <t>070818210017978</t>
  </si>
  <si>
    <t>32777216464</t>
  </si>
  <si>
    <t>SBIN0000483</t>
  </si>
  <si>
    <t>SBIN0003145</t>
  </si>
  <si>
    <t>42353740474</t>
  </si>
  <si>
    <t>SAGAR GHARSANGI</t>
  </si>
  <si>
    <t>071018210000401</t>
  </si>
  <si>
    <t xml:space="preserve">Rastion </t>
  </si>
  <si>
    <t>SAMARTH MANJUNATH SIRSAT</t>
  </si>
  <si>
    <t xml:space="preserve">SHOT BLAST </t>
  </si>
  <si>
    <t xml:space="preserve">REWORK </t>
  </si>
  <si>
    <t>KIRAN BHAGWAN CHAVAN</t>
  </si>
  <si>
    <t>RAHUL BALU CHAVHAN</t>
  </si>
  <si>
    <t>BALU MOHAN CHAVAN</t>
  </si>
  <si>
    <t>PRASHANT CHANDRAKANT VHANMANE</t>
  </si>
  <si>
    <t>FOU817</t>
  </si>
  <si>
    <t>FOU777</t>
  </si>
  <si>
    <t xml:space="preserve">VISHAL RAJKUMAR KOLI_x000D_
</t>
  </si>
  <si>
    <t xml:space="preserve">DHANRAJ DATTATRAY SHINDE_x000D_
</t>
  </si>
  <si>
    <t xml:space="preserve">GHENSIDDHA AMASIDHDA VANAMANE_x000D_
</t>
  </si>
  <si>
    <t xml:space="preserve">HARUN BASHA MULLA_x000D_
</t>
  </si>
  <si>
    <t xml:space="preserve">YUVRAJ MALAKARI HIRKURE_x000D_
</t>
  </si>
  <si>
    <t xml:space="preserve">IRANNA SIDDHARAM KANNI_x000D_
</t>
  </si>
  <si>
    <t xml:space="preserve">JAVED AJMODDIN NADAF_x000D_
</t>
  </si>
  <si>
    <t xml:space="preserve">SAI MAHESH KATKAR_x000D_
</t>
  </si>
  <si>
    <t xml:space="preserve">HIMONE KHAJASAHEB GULAB_x000D_
</t>
  </si>
  <si>
    <t xml:space="preserve">PRAKASH SOMANINGA KAMBAR_x000D_
</t>
  </si>
  <si>
    <t xml:space="preserve">MAHESH BABUSHA LANDGE_x000D_
</t>
  </si>
  <si>
    <t xml:space="preserve">MANGESH NAVNATH ANKUSHRAO_x000D_
</t>
  </si>
  <si>
    <t xml:space="preserve">SAISAMARTH VITTHAL ZAMPALE_x000D_
</t>
  </si>
  <si>
    <t>SUDHAKAR KOGNURE</t>
  </si>
  <si>
    <t xml:space="preserve">KASHINATH SIDHARAM TOLANURE_x000D_
</t>
  </si>
  <si>
    <t xml:space="preserve">GANGADHAR TUKARAM WAGHULE_x000D_
</t>
  </si>
  <si>
    <t xml:space="preserve">AJAY SHRIVNIVAS PENTA_x000D_
</t>
  </si>
  <si>
    <t xml:space="preserve">ANILKUMAR RAMLAL RAWAT_x000D_
</t>
  </si>
  <si>
    <t xml:space="preserve">KUNDAN SANJAY GAIKWAD_x000D_
</t>
  </si>
  <si>
    <t xml:space="preserve">RAHUL BALU CHAVHAN_x000D_
</t>
  </si>
  <si>
    <t>575</t>
  </si>
  <si>
    <t>075918210000068</t>
  </si>
  <si>
    <t>CBIN0281375</t>
  </si>
  <si>
    <t>5508216167</t>
  </si>
  <si>
    <t>FOU736</t>
  </si>
  <si>
    <t>FOU675</t>
  </si>
  <si>
    <t>FOU653</t>
  </si>
  <si>
    <t xml:space="preserve">   </t>
  </si>
  <si>
    <t>075918210004176</t>
  </si>
  <si>
    <t>072218210003781</t>
  </si>
  <si>
    <t>PUPUN03049230000017631</t>
  </si>
  <si>
    <t>SHITLA</t>
  </si>
  <si>
    <t>XXXX XXXX 3170</t>
  </si>
  <si>
    <t>XXOPK863XX</t>
  </si>
  <si>
    <t>03421081XXXX,IFSC:IPOS0000001</t>
  </si>
  <si>
    <t>PUPUN03049230000017632</t>
  </si>
  <si>
    <t>Mr. NASIR KHAN</t>
  </si>
  <si>
    <t>MD CHHOTAN</t>
  </si>
  <si>
    <t>XXXX XXXX 0726</t>
  </si>
  <si>
    <t>PUPUN03049230000017633</t>
  </si>
  <si>
    <t>VIJAY RAM</t>
  </si>
  <si>
    <t>XXXX XXXX 2200</t>
  </si>
  <si>
    <t>PUPUN03049230000017629</t>
  </si>
  <si>
    <t>MANOJ SAHANI</t>
  </si>
  <si>
    <t>XXXX XXXX 3341</t>
  </si>
  <si>
    <t>XXUPK071XX</t>
  </si>
  <si>
    <t>391600040003XXXX,IFSC:PUNB0391600</t>
  </si>
  <si>
    <t>PUPUN03049230000017628</t>
  </si>
  <si>
    <t>Mr. RAJA RAM</t>
  </si>
  <si>
    <t>RAJESH RAM</t>
  </si>
  <si>
    <t>XXXX XXXX 3114</t>
  </si>
  <si>
    <t>PUPUN03049230000017627</t>
  </si>
  <si>
    <t>MUNNA SHAH</t>
  </si>
  <si>
    <t>XXXX XXXX 5756</t>
  </si>
  <si>
    <t>3687516XXXX,IFSC:SBIN0017474</t>
  </si>
  <si>
    <t>PUPUN03049230000017630</t>
  </si>
  <si>
    <t>Mr. SACHIN MANDAL</t>
  </si>
  <si>
    <t>PREMKUMAR MANDAL</t>
  </si>
  <si>
    <t>PUPUN03049230000017617</t>
  </si>
  <si>
    <t>Mr. PRADEEP PARASRAM BHAMBAL</t>
  </si>
  <si>
    <t>PARASRAM</t>
  </si>
  <si>
    <t>PUPUN03049230000017616</t>
  </si>
  <si>
    <t>Mr. SAMAYLAL LONI</t>
  </si>
  <si>
    <t>SREE RAMKRIPAL LONI</t>
  </si>
  <si>
    <t>XXXX XXXX 7683</t>
  </si>
  <si>
    <t>PUPUN03049230000017615</t>
  </si>
  <si>
    <t>Mr. SURAJ PINTU SARODE</t>
  </si>
  <si>
    <t>PINTU SARODE</t>
  </si>
  <si>
    <t>PUPUN03049230000017614</t>
  </si>
  <si>
    <t>Mr. AFATAB HUSAIN</t>
  </si>
  <si>
    <t>FAJAL MANSOORI</t>
  </si>
  <si>
    <t>XXXX XXXX 9637</t>
  </si>
  <si>
    <t>PUPUN03049230000017613</t>
  </si>
  <si>
    <t>Mr. SADDAM HUSEN</t>
  </si>
  <si>
    <t>MOHMMAD IBRAHEEM</t>
  </si>
  <si>
    <t>PUPUN03049230000017612</t>
  </si>
  <si>
    <t>Mr. SAHEVAJ</t>
  </si>
  <si>
    <t>CHOTE KHAN</t>
  </si>
  <si>
    <t>XXYPS343XX</t>
  </si>
  <si>
    <t>804911XXXX,IFSC:KKBK0000635</t>
  </si>
  <si>
    <t>PUPUN03049230000017624</t>
  </si>
  <si>
    <t>Mr. BILAL NADAF</t>
  </si>
  <si>
    <t>LADALEMASHK</t>
  </si>
  <si>
    <t>PUPUN03049230000017611</t>
  </si>
  <si>
    <t>Mr. MD SOHAIL</t>
  </si>
  <si>
    <t>MOHAMMAD JIYAUDDIN</t>
  </si>
  <si>
    <t>XXXX XXXX 9979</t>
  </si>
  <si>
    <t>XXFPS995XX</t>
  </si>
  <si>
    <t>4427810000XXXX,IFSC:BARB0SARAIY</t>
  </si>
  <si>
    <t>PUPUN03049230000017625</t>
  </si>
  <si>
    <t>Mr. SHRIKANT BHIMRAO JAVIR</t>
  </si>
  <si>
    <t>XXJPJ545XX</t>
  </si>
  <si>
    <t>132610010000XXXX,IFSC:PUNB0132610</t>
  </si>
  <si>
    <t>PUPUN03049230000017610</t>
  </si>
  <si>
    <t>SETU BANDH</t>
  </si>
  <si>
    <t>XXXX XXXX 4725</t>
  </si>
  <si>
    <t>PUPUN03049230000017609</t>
  </si>
  <si>
    <t>Mr. BHAGWANDAS</t>
  </si>
  <si>
    <t>PUPUN03049230000017608</t>
  </si>
  <si>
    <t>Mr. AMRAT LODHI</t>
  </si>
  <si>
    <t>MANKA</t>
  </si>
  <si>
    <t>XXXX XXXX 9187</t>
  </si>
  <si>
    <t>PUPUN03049230000017607</t>
  </si>
  <si>
    <t>Mr. ROHAN SANJAY PAWAR</t>
  </si>
  <si>
    <t>SANJAY PAWAR</t>
  </si>
  <si>
    <t>PUPUN03049230000017622</t>
  </si>
  <si>
    <t>Mr. SHUBHAM ASHOKRAO TALAN</t>
  </si>
  <si>
    <t>ASHOKRAO TALAN</t>
  </si>
  <si>
    <t>XXXX XXXX 3512</t>
  </si>
  <si>
    <t>XXVPT558XX</t>
  </si>
  <si>
    <t>11004180XXXX,IFSC:CNRB0007830</t>
  </si>
  <si>
    <t>PUPUN03049230000017619</t>
  </si>
  <si>
    <t>Mr. AMOL VASANTRAO RAUT</t>
  </si>
  <si>
    <t>VASANTRAO RAUT</t>
  </si>
  <si>
    <t>XXXX XXXX 3509</t>
  </si>
  <si>
    <t>PUPUN03049230000017618</t>
  </si>
  <si>
    <t>Mr. DEVANAND NARENDRA SHINDE</t>
  </si>
  <si>
    <t>NARENDRA</t>
  </si>
  <si>
    <t>XXPPS485XX</t>
  </si>
  <si>
    <t>03121019XXXX,IFSC:IPOS0000001</t>
  </si>
  <si>
    <t>PUPUN03049230000017620</t>
  </si>
  <si>
    <t>Mr. ASHISH JAGAN THAKARE</t>
  </si>
  <si>
    <t>JAGAN</t>
  </si>
  <si>
    <t>XXXX XXXX 9022</t>
  </si>
  <si>
    <t>PUPUN03049230000017634</t>
  </si>
  <si>
    <t>Mr. RAMESHWAR YADUNAT LANJE</t>
  </si>
  <si>
    <t>YADUNAT</t>
  </si>
  <si>
    <t>XXXX XXXX 7379</t>
  </si>
  <si>
    <t>XXXPL965XX</t>
  </si>
  <si>
    <t>4163810000XXXX,IFSC:BARB0TUMSAR</t>
  </si>
  <si>
    <t>PUPUN03049230000017623</t>
  </si>
  <si>
    <t>Mr. YOGINATH TUKARAM GHODAKE</t>
  </si>
  <si>
    <t>yoginathg@gmail.com</t>
  </si>
  <si>
    <t>XXXX XXXX 8492</t>
  </si>
  <si>
    <t>XXDPG485XX</t>
  </si>
  <si>
    <t>067710400003XXXX,IFSC:IBKL0000677</t>
  </si>
  <si>
    <t>PUPUN03049230000017621</t>
  </si>
  <si>
    <t>Mr. SANDIP MAHADEV CHAURE</t>
  </si>
  <si>
    <t>sandeep.chaureindia@gmail.com</t>
  </si>
  <si>
    <t>XXXX XXXX 8004</t>
  </si>
  <si>
    <t>XXWPC038XX</t>
  </si>
  <si>
    <t>3325963XXXX,IFSC:SBIN0003145</t>
  </si>
  <si>
    <t>PUPUN03049230000017606</t>
  </si>
  <si>
    <t>Mr. SHAKIL SALIM SHAIKH</t>
  </si>
  <si>
    <t>PUPUN03049230000017626</t>
  </si>
  <si>
    <t>Mr. ATIK MEHABUB SHAIKH</t>
  </si>
  <si>
    <t>MEHABUB SHAIKH</t>
  </si>
  <si>
    <t>XXPPS314XX</t>
  </si>
  <si>
    <t>XXWPM053XX</t>
  </si>
  <si>
    <t>92401003126XXXX,IFSC:UTIB0003680</t>
  </si>
  <si>
    <t>68910212000XXXX,IFSC:UBIN0568911</t>
  </si>
  <si>
    <t>0768810004XXXX,IFSC:BARB0SAGARX</t>
  </si>
  <si>
    <t>3241998XXXX,IFSC:SBIN0012484</t>
  </si>
  <si>
    <t>32550201026XXXX,IFSC:UBIN0532550</t>
  </si>
  <si>
    <t>986900170013XXXX,IFSC:PUNB0986900</t>
  </si>
  <si>
    <t>kk4652654@gmail.com</t>
  </si>
  <si>
    <t>XXRPK297XX</t>
  </si>
  <si>
    <t>6012375XXXX,IFSC:MAHB0001128</t>
  </si>
  <si>
    <t>059310400006XXXX,IFSC:IBKL0000593</t>
  </si>
  <si>
    <t>XXGPK126XX</t>
  </si>
  <si>
    <t>XXHPW595XX</t>
  </si>
  <si>
    <t>6017709XXXX,IFSC:MAHB0001127</t>
  </si>
  <si>
    <t>XXFPO028XX</t>
  </si>
  <si>
    <t>XXBPR684XX</t>
  </si>
  <si>
    <t>XXSPM912XX</t>
  </si>
  <si>
    <t>810597XXXX,IFSC:AIRP0000001</t>
  </si>
  <si>
    <t>204644XXXX,IFSC:KKBK0002060</t>
  </si>
  <si>
    <t>4175700XXXX,IFSC:SBIN0000304</t>
  </si>
  <si>
    <t>60050212000XXXX,IFSC:UBIN0560057</t>
  </si>
  <si>
    <t>5919425XXXX,IFSC:IDIB000J563</t>
  </si>
  <si>
    <t>XXRPG694XX</t>
  </si>
  <si>
    <t>3643164XXXX,IFSC:SBIN0000483</t>
  </si>
  <si>
    <t>23920100001XXXX,IFSC:IOBA0002392</t>
  </si>
  <si>
    <t>07281821000XXXX,IFSC:BKID0000728</t>
  </si>
  <si>
    <t>50103252XXXX,IFSC:NSPB0000002</t>
  </si>
  <si>
    <t>XXPPT046XX</t>
  </si>
  <si>
    <t>4141860XXXX,IFSC:SBIN0004653</t>
  </si>
  <si>
    <t>XXEPK767XX</t>
  </si>
  <si>
    <t>06001026XXXX,IFSC:IPOS0000001</t>
  </si>
  <si>
    <t>shriamarsingh0@gmail.com</t>
  </si>
  <si>
    <t>pbhusare836@gmail.com</t>
  </si>
  <si>
    <t>XXWPB142XX</t>
  </si>
  <si>
    <t>XXMPK244XX</t>
  </si>
  <si>
    <t>spmzxc@gmail.com</t>
  </si>
  <si>
    <t>2023987XXXX,IFSC:SBIN0003145</t>
  </si>
  <si>
    <t>4526810001XXXX,IFSC:BARB0HOTAGI</t>
  </si>
  <si>
    <t>Mr. MUKANE SAMEER ARUN</t>
  </si>
  <si>
    <t>1007280XXXX,IFSC:IDFB0041375</t>
  </si>
  <si>
    <t>4471876XXXX,IFSC:SBIN0011698</t>
  </si>
  <si>
    <t>XXIPY355XX</t>
  </si>
  <si>
    <t>XXNPY994XX</t>
  </si>
  <si>
    <t>005129XXXX,IFSC:KKBK0001774</t>
  </si>
  <si>
    <t>2025899XXXX,IFSC:FINO0000001</t>
  </si>
  <si>
    <t>patilshashikant113@gmail.com</t>
  </si>
  <si>
    <t>XXUPP286XX</t>
  </si>
  <si>
    <t>09521011000XXXX,IFSC:BKID0000952</t>
  </si>
  <si>
    <t>740079XXXX,IFSC:AIRP0000001</t>
  </si>
  <si>
    <t>HARSH CHAND NISHAD</t>
  </si>
  <si>
    <t>6642210XXXX,IFSC:MAHG0006422</t>
  </si>
  <si>
    <t>XXIPS226XX</t>
  </si>
  <si>
    <t>990800170003XXXX,IFSC:PUNB0990800</t>
  </si>
  <si>
    <t>XXFPK964XX</t>
  </si>
  <si>
    <t>60200212001XXXX,IFSC:UBIN0560201</t>
  </si>
  <si>
    <t>4430015XXXX,IFSC:SBIN0006357</t>
  </si>
  <si>
    <t>321205XXXX,IFSC:CBIN0281695</t>
  </si>
  <si>
    <t>4849810000XXXX,IFSC:BARB0GORKHA</t>
  </si>
  <si>
    <t>995504XXXX,IFSC:AIRP0000001</t>
  </si>
  <si>
    <t>72140201001XXXX,IFSC:UBIN0572144</t>
  </si>
  <si>
    <t>XXRPN607XX</t>
  </si>
  <si>
    <t>krushnawable255@gmail.com</t>
  </si>
  <si>
    <t>02761014XXXX,IFSC:IPOS0000001</t>
  </si>
  <si>
    <t>3713805XXXX,IFSC:SBIN0012013</t>
  </si>
  <si>
    <t>2036977XXXX,IFSC:FINO0001157</t>
  </si>
  <si>
    <t>52029100377XXXX,IFSC:UBIN0558397</t>
  </si>
  <si>
    <t>hr@pkcbe.in</t>
  </si>
  <si>
    <t>5912003XXXX,IFSC:IDIB000B733</t>
  </si>
  <si>
    <t>904626XXXX,IFSC:KKBK0001805</t>
  </si>
  <si>
    <t>4447709XXXX,IFSC:SBIN0017774</t>
  </si>
  <si>
    <t>845932XXXX,IFSC:AIRP0000001</t>
  </si>
  <si>
    <t>10019770XXXX,IFSC:INDB0001024</t>
  </si>
  <si>
    <t>4085692XXXX,IFSC:SBIN0015251</t>
  </si>
  <si>
    <t>XXUPR329XX</t>
  </si>
  <si>
    <t>2034812XXXX,IFSC:FINO0009001</t>
  </si>
  <si>
    <t>KASHINATH ABHIMANYU PATIL</t>
  </si>
  <si>
    <t>ROHAN SANJAY PAWAR</t>
  </si>
  <si>
    <t>ANKUSH VISHWANATH MAAMURE</t>
  </si>
  <si>
    <t>BHAGATBABA JIVAN PANDHARE</t>
  </si>
  <si>
    <t>LAXMAN JAGANNATH PANDHRE</t>
  </si>
  <si>
    <t>SAGAR GUNDPPA JAMDAR</t>
  </si>
  <si>
    <t>HARIOM THAKUR</t>
  </si>
  <si>
    <t>SHUKRAM</t>
  </si>
  <si>
    <t>SHRIKANT BHIMRAO JAVIR</t>
  </si>
  <si>
    <t>IMRAN USTAD</t>
  </si>
  <si>
    <t>DNYANESHWAR LALA DOLARE</t>
  </si>
  <si>
    <t>BILAL NADAF</t>
  </si>
  <si>
    <t>RAVISHANKAR RAJASHEKHAR KARALE</t>
  </si>
  <si>
    <t>MAHESH CHANDRAKANT GAVADE</t>
  </si>
  <si>
    <t>SHASHIKANT DATTATRAY ALURE</t>
  </si>
  <si>
    <t>DIPAK DADARAO GHODKE</t>
  </si>
  <si>
    <t>SAHEBLAL MULLA CHAND MULLA</t>
  </si>
  <si>
    <t>SHIVRAM ANNARAV KOLI</t>
  </si>
  <si>
    <t>RAJESH BAJARANG DESHMUKSH</t>
  </si>
  <si>
    <t>PRADEEP DEVIDAS GAIKWAD</t>
  </si>
  <si>
    <t>RIYAJ GHUDULAL SHAIKH</t>
  </si>
  <si>
    <t>BALASAHEB PARASAPPA MENASE</t>
  </si>
  <si>
    <t>HANMANT BASANNA FULARI</t>
  </si>
  <si>
    <t>SIDDHARAM RAYAPPA GURAV</t>
  </si>
  <si>
    <t>SANTOSH SHRIMANT VHORADE</t>
  </si>
  <si>
    <t>PRASHANT CHANDRKANT KONADE</t>
  </si>
  <si>
    <t>ZAHUR IQBAL MULLA</t>
  </si>
  <si>
    <t>AVINASH AMOGSIDDHA KAMBLE</t>
  </si>
  <si>
    <t>SOMNATH CHANDRAKANT MOLE</t>
  </si>
  <si>
    <t>SHRIKANT SHANKAR BANDA</t>
  </si>
  <si>
    <t>RAHUL BALU CHAVAN</t>
  </si>
  <si>
    <t>MURLIDHAR CHANDU KALE</t>
  </si>
  <si>
    <t>MAHESH CHANDRAKANT VHANAMANE</t>
  </si>
  <si>
    <t>PRASHANT CHANDRAKANT VHANAMANE</t>
  </si>
  <si>
    <t>LAXMAN MALLIKARJUN JIGJINI</t>
  </si>
  <si>
    <t>KIRAN MOHAN SHINDE</t>
  </si>
  <si>
    <t>ABDULAZIZ MUBIN MALLABADKAR</t>
  </si>
  <si>
    <t>PRAVIN LAHU WAGHMODE</t>
  </si>
  <si>
    <t>ARJUN HIRACHAND BANDAGAR</t>
  </si>
  <si>
    <t>SANJAY GOPINATH BANDGAR</t>
  </si>
  <si>
    <t>SIDDHARAM MONAPPA SUTAR</t>
  </si>
  <si>
    <t>KUMAR GURAYYA GHERADI</t>
  </si>
  <si>
    <t>TAUSEEF AHAMAD MOHAMMAD KAUSAR DESHMUKH</t>
  </si>
  <si>
    <t>SUPRIM SIDDHARAM MENDGUDLE</t>
  </si>
  <si>
    <t>RAMESH SHRISHAIL BAGALE</t>
  </si>
  <si>
    <t>PRATIK MAHADEV TIGAMPALLI</t>
  </si>
  <si>
    <t>BAGESH BASAVARAJ KOLKUR</t>
  </si>
  <si>
    <t>YASHRAJ SUJEET GANGANE</t>
  </si>
  <si>
    <t>KFIL LINE-1 MT SAL FEB-26</t>
  </si>
  <si>
    <t>KFIL LINE-1 REGULAR SAL FEB-26</t>
  </si>
  <si>
    <t>20006836860</t>
  </si>
  <si>
    <t>45260100008272</t>
  </si>
  <si>
    <t>FINAL TEAM 1</t>
  </si>
  <si>
    <t>TOTAL AMOUNT</t>
  </si>
  <si>
    <t>TOTAL MT</t>
  </si>
  <si>
    <t>No.of Manpawar</t>
  </si>
  <si>
    <t>Paid Amount</t>
  </si>
  <si>
    <t>FINAL TEAM 2</t>
  </si>
  <si>
    <t>Ambare D.K</t>
  </si>
  <si>
    <t>HAND EMARY 1 (GroupA)</t>
  </si>
  <si>
    <t>SAGAR GHARSANGE</t>
  </si>
  <si>
    <t>AJAY PENTA</t>
  </si>
  <si>
    <t>HAND EMARY 2</t>
  </si>
  <si>
    <t>TOTAL AMO</t>
  </si>
  <si>
    <t xml:space="preserve">ANKUSH BHALE </t>
  </si>
  <si>
    <t>Rohan Pandit</t>
  </si>
  <si>
    <t>RAJKUMAR ANDONDI</t>
  </si>
  <si>
    <t>ABHIJIT WAGHMARE</t>
  </si>
  <si>
    <t>TURBE PARSHURAM MARUTI</t>
  </si>
  <si>
    <t>DHANNAJAY  AMBURE</t>
  </si>
  <si>
    <t>JADHAV PUNDLIK C</t>
  </si>
  <si>
    <t xml:space="preserve">  GENERAL </t>
  </si>
  <si>
    <t>TAUSSEF KAUSAR</t>
  </si>
  <si>
    <t>NAGESG REVANSIDHHA BIRAJDAR</t>
  </si>
  <si>
    <t>SHANKAR GIRMAL MALI</t>
  </si>
  <si>
    <t>KAILASH JARHASINGH MARAVI</t>
  </si>
  <si>
    <t>INDRAPAL SOHANSINGH PARSTHE</t>
  </si>
  <si>
    <t>KUSHAL PRASAD</t>
  </si>
  <si>
    <t>CHANDRABHAN SINGH</t>
  </si>
  <si>
    <t>YUPENDRA KUMAR SINGH</t>
  </si>
  <si>
    <t>KHELAVAN SINGH</t>
  </si>
  <si>
    <t>RAGHVENDRA SINGH</t>
  </si>
  <si>
    <t>CHAINSINGH CHINTASINGH MASARAM</t>
  </si>
  <si>
    <t>SHARUKH CHOUDARI</t>
  </si>
  <si>
    <t xml:space="preserve">  YANMAR LINE </t>
  </si>
  <si>
    <t xml:space="preserve">  FD SUP </t>
  </si>
  <si>
    <t>ABDULAZIZ MALLABADKAR</t>
  </si>
  <si>
    <t>YASH LAVHU KUMBHAR</t>
  </si>
  <si>
    <t>PUPUN03049230000017635</t>
  </si>
  <si>
    <t>Mr. SANJOY MAJI</t>
  </si>
  <si>
    <t>JATINDRANATH MAJI</t>
  </si>
  <si>
    <t>XXXX XXXX 2586</t>
  </si>
  <si>
    <t>PUPUN03049230000017636</t>
  </si>
  <si>
    <t>Mr. AMAN RAMAYAN CHAUDHARI</t>
  </si>
  <si>
    <t>amanchaudhari706@gmail.com</t>
  </si>
  <si>
    <t>XXXX XXXX 9758</t>
  </si>
  <si>
    <t>4407095XXXX,IFSC:SBIN0018913</t>
  </si>
  <si>
    <t>184510010002XXXX,IFSC:PUNB0184510</t>
  </si>
  <si>
    <t>43860201004XXXX,IFSC:UBIN0543861</t>
  </si>
  <si>
    <t>1038810004XXXX,IFSC:BARB0JABMIR</t>
  </si>
  <si>
    <t>629960XXXX,IFSC:AIRP0000001</t>
  </si>
  <si>
    <t>801016XXXX,IFSC:AIRP0000001</t>
  </si>
  <si>
    <t>XXBPP361XX</t>
  </si>
  <si>
    <t>XXIPI879XX</t>
  </si>
  <si>
    <t>30440212001XXXX,IFSC:UBIN0530441</t>
  </si>
  <si>
    <t>2041309XXXX,IFSC:FINO0001157</t>
  </si>
  <si>
    <t>XXZPS315XX</t>
  </si>
  <si>
    <t>4245851XXXX,IFSC:SBIN0010168</t>
  </si>
  <si>
    <t>4311637XXXX,IFSC:SBIN0001656</t>
  </si>
  <si>
    <t>154867XXXX,IFSC:KKBK0002060</t>
  </si>
  <si>
    <t>XXKPG060XX</t>
  </si>
  <si>
    <t>05451020XXXX,IFSC:IPOS0000001</t>
  </si>
  <si>
    <t>Mr. AJAY SINGH PATEL</t>
  </si>
  <si>
    <t>4158915XXXX,IFSC:SBIN0002844</t>
  </si>
  <si>
    <t>Mr. MAHAMMADAABUBAKARA SHAIKH</t>
  </si>
  <si>
    <t>92501001679XXXX,IFSC:UTIB0001723</t>
  </si>
  <si>
    <t>XXEPM850XX</t>
  </si>
  <si>
    <t>0438810002XXXX,IFSC:BARB0PANDHA</t>
  </si>
  <si>
    <t>1949810002XXXX,IFSC:BARB0BUDHGE</t>
  </si>
  <si>
    <t>XXLPK939XX</t>
  </si>
  <si>
    <t>XXPPM391XX</t>
  </si>
  <si>
    <t>415046XXXX,IFSC:KKBK0001774</t>
  </si>
  <si>
    <t>CTY2562@gmail.com</t>
  </si>
  <si>
    <t>vinushapwale12@gmail.com</t>
  </si>
  <si>
    <t>XXSPG545XX</t>
  </si>
  <si>
    <t>4495216XXXX,IFSC:SBIN0005957</t>
  </si>
  <si>
    <t>XXUPB433XX</t>
  </si>
  <si>
    <t>Mr. AKASH DINKAR SAVARDEKAR</t>
  </si>
  <si>
    <t>XXGPS760XX</t>
  </si>
  <si>
    <t>Mr. KASHINATH ABHIMANYU PATIL</t>
  </si>
  <si>
    <t>ABHIMANYU PATIL</t>
  </si>
  <si>
    <t>XXRPH113XX</t>
  </si>
  <si>
    <t>XXRPP363XX</t>
  </si>
  <si>
    <t>3581032XXXX,IFSC:SBIN0002882</t>
  </si>
  <si>
    <t xml:space="preserve">MANIK GURULINGAYA HIREMATH_x000D_
</t>
  </si>
  <si>
    <t xml:space="preserve">GURURAJ MAHANTESH PAGA_x000D_
</t>
  </si>
  <si>
    <t xml:space="preserve">PRASHANT RAJU KOLI_x000D_
</t>
  </si>
  <si>
    <t>FOU827</t>
  </si>
  <si>
    <t xml:space="preserve">SANJAY GOPINATH BANDGAR_x000D_
</t>
  </si>
  <si>
    <t>FOU828</t>
  </si>
  <si>
    <t xml:space="preserve">ARJUN HIRACHAND BANDAGAR_x000D_
</t>
  </si>
  <si>
    <t>FOU833</t>
  </si>
  <si>
    <t>FOU850</t>
  </si>
  <si>
    <t xml:space="preserve">PARASHURAM MARUTI TURBE_x000D_
</t>
  </si>
  <si>
    <t>FOU851</t>
  </si>
  <si>
    <t xml:space="preserve">SHANKAR GIRMAL MALI_x000D_
</t>
  </si>
  <si>
    <t>FOU852</t>
  </si>
  <si>
    <t xml:space="preserve">YASH LAVHU KUMBHAR_x000D_
</t>
  </si>
  <si>
    <t>FOU855</t>
  </si>
  <si>
    <t xml:space="preserve">KUSHALPRASAD NARAD SANT_x000D_
</t>
  </si>
  <si>
    <t>FOU856</t>
  </si>
  <si>
    <t xml:space="preserve">CHANDRABHANSING ODAME_x000D_
</t>
  </si>
  <si>
    <t>FOU857</t>
  </si>
  <si>
    <t xml:space="preserve">YUPENDRAKUMAR ANAND SANT_x000D_
</t>
  </si>
  <si>
    <t>FOU858</t>
  </si>
  <si>
    <t>FOU859</t>
  </si>
  <si>
    <t xml:space="preserve">RAGHVENDRASINGH ODAME_x000D_
</t>
  </si>
  <si>
    <t>FOU860</t>
  </si>
  <si>
    <t xml:space="preserve">CHAINSINGH CHINTASINGH MASAR_x000D_
</t>
  </si>
  <si>
    <t>Line-1</t>
  </si>
  <si>
    <t>CBIN0281691</t>
  </si>
  <si>
    <t>5284238692</t>
  </si>
  <si>
    <t>10140100024075</t>
  </si>
  <si>
    <t>PUNB0725700</t>
  </si>
  <si>
    <t>7257000100066408</t>
  </si>
  <si>
    <t>072210110009290</t>
  </si>
  <si>
    <t>MAHG0007503</t>
  </si>
  <si>
    <t>67503102970</t>
  </si>
  <si>
    <t>60263937285</t>
  </si>
  <si>
    <t>LEFT</t>
  </si>
  <si>
    <t xml:space="preserve">ONE ACCOUNT RATE DISCTION </t>
  </si>
  <si>
    <t>SBIN0040210</t>
  </si>
  <si>
    <t>41539148474</t>
  </si>
  <si>
    <t>KFIL LINE-1 MT SAL MAR-26</t>
  </si>
  <si>
    <t>KFIL LINE-1 REGULAR SAL MAR-26</t>
  </si>
  <si>
    <t>Nilesh Sir</t>
  </si>
  <si>
    <t>UMESH DHARMANNA PUJARI</t>
  </si>
  <si>
    <t>GANESH MANOHAR GADAGI</t>
  </si>
  <si>
    <t>M KAIF ISMAIL PAGDIWALE</t>
  </si>
  <si>
    <t>MALSIDDH AUDUSIDDH KAMBLE</t>
  </si>
  <si>
    <t>SITARAM BAVAJI SABALE</t>
  </si>
  <si>
    <t>Sagar Ramesh Gharsangi</t>
  </si>
  <si>
    <t>NAGANATH KASHINATH SONWANE</t>
  </si>
  <si>
    <t>ABHIJIT SOPAN KADAM</t>
  </si>
  <si>
    <t>PRAKASH SHIVANIGAPPA BIRAJDAR</t>
  </si>
  <si>
    <t>DEEPAK PAL</t>
  </si>
  <si>
    <t>TEJAS BHINGARE</t>
  </si>
  <si>
    <t>VAIBHAV SANTOSH BHARALE</t>
  </si>
  <si>
    <t>PRABHAKAR TUKARAM SURWASE</t>
  </si>
  <si>
    <t>SHRINIWAS AMBAJI MADGUNDI</t>
  </si>
  <si>
    <t>AJAY KAMBALE</t>
  </si>
  <si>
    <t>GURUNATH SHRIDHAR KULKARNI</t>
  </si>
  <si>
    <t>ROHIT RAMHARI PALKAR</t>
  </si>
  <si>
    <t>ABHISHEK AJAY NAIKWADI</t>
  </si>
  <si>
    <t>LAXMAN MALLIKARJUN SUTAR</t>
  </si>
  <si>
    <t>CHANNAYYA GURLINGAYYA SWAMI</t>
  </si>
  <si>
    <t>ANKIT SEN</t>
  </si>
  <si>
    <t>SAMARTH RAMLING MHETRE</t>
  </si>
  <si>
    <t>UMESH SHRIMANT TELI</t>
  </si>
  <si>
    <t>PARSHURAM MARUTI TURBE</t>
  </si>
  <si>
    <t>PUTRESH PARSHURAM WAGHMARE</t>
  </si>
  <si>
    <t>NAGESH PRAKASH SAWANT</t>
  </si>
  <si>
    <t>NAGESH REVANSIDDHA BIRAJDAR</t>
  </si>
  <si>
    <t>YUPENDRA KUMAR SANT</t>
  </si>
  <si>
    <t>CHAIN SINGH</t>
  </si>
  <si>
    <t>KAILASH SINGH</t>
  </si>
  <si>
    <t>INDARPAL SOHANSINGH PARSTHE</t>
  </si>
  <si>
    <t>AKASH LAXMAN KHADHAKHADE</t>
  </si>
  <si>
    <t>AKASH LAXMAN KHADAKHADE</t>
  </si>
  <si>
    <t>SHARUKH TIPUSULTAN CHOUDHARI</t>
  </si>
  <si>
    <t>KHULEL SINGH</t>
  </si>
  <si>
    <t>NILESH PANDIT MALEWADI</t>
  </si>
  <si>
    <t>AJAY ARJUN BHARALE</t>
  </si>
  <si>
    <t>ZAFAR TAJODDIN SHAIKH</t>
  </si>
  <si>
    <t>SHOHEBAKHTAR AYYUB ANSARI</t>
  </si>
  <si>
    <t>RAHUL SHRISHAIL MALI</t>
  </si>
  <si>
    <t>LAXMAN SOMANATH SUTAR</t>
  </si>
  <si>
    <t>MARUTI SURESH KOLI</t>
  </si>
  <si>
    <t>PREM SHIVNATH WAGHMARE</t>
  </si>
  <si>
    <t>SURAJ YALLAPPA WAGHAMARE</t>
  </si>
  <si>
    <t>DAMODAR MOHAN RATHOD</t>
  </si>
  <si>
    <t>AKASH RAJSHEKHAR HADAPAD</t>
  </si>
  <si>
    <t>AMIR SOHEL SHAKIL SHAIKH</t>
  </si>
  <si>
    <t>RATIKANT SIDDHARAM KOTGI</t>
  </si>
  <si>
    <t>MALLIKARJUN GURAPPA PUJARI</t>
  </si>
  <si>
    <t>MD TAQI ZAKIR ALIM</t>
  </si>
  <si>
    <t>DIPAK RAJKUMAR PATIL</t>
  </si>
  <si>
    <t>PRASHANT CHANDRASHEKHAR GURAV</t>
  </si>
  <si>
    <t>MAHIBOOB FARDIN NADAF</t>
  </si>
  <si>
    <t>AJITKUMAR GENSIDDHA ANDODAGI</t>
  </si>
  <si>
    <t>AMIN ISMAIL NAGURE</t>
  </si>
  <si>
    <t>USMAN GANI RAFIK MULLA</t>
  </si>
  <si>
    <t>.</t>
  </si>
  <si>
    <t>Line-2</t>
  </si>
  <si>
    <t>PUPUN03049230000017645</t>
  </si>
  <si>
    <t>HARE KRISHNA YADAV</t>
  </si>
  <si>
    <t>XXXX XXXX 0028</t>
  </si>
  <si>
    <t>XXKPY732XX</t>
  </si>
  <si>
    <t>PUPUN03049230000017646</t>
  </si>
  <si>
    <t>SADHU YADAV</t>
  </si>
  <si>
    <t>XXXX XXXX 0339</t>
  </si>
  <si>
    <t>PUPUN03049230000017644</t>
  </si>
  <si>
    <t>Mr. VIDWAN MANIK GAIKWAD</t>
  </si>
  <si>
    <t>MANIK BHIVAJI GAIKWAD</t>
  </si>
  <si>
    <t>vidwan1972@hotmail.com</t>
  </si>
  <si>
    <t>XXXX XXXX 5411</t>
  </si>
  <si>
    <t>XXDPG469XX</t>
  </si>
  <si>
    <t>397400040006XXXX,IFSC:PUNB0397400</t>
  </si>
  <si>
    <t>PUPUN03049230000017643</t>
  </si>
  <si>
    <t>Mr. SATYENDRA KUMAR SAH</t>
  </si>
  <si>
    <t>JAYPAL SAH</t>
  </si>
  <si>
    <t>XXXX XXXX 4488</t>
  </si>
  <si>
    <t>PUPUN03049230000017647</t>
  </si>
  <si>
    <t>Mr. MUKESH KUMAR CHAUHAN</t>
  </si>
  <si>
    <t>HARIBADAN CHAUHAN</t>
  </si>
  <si>
    <t>XXXX XXXX 4886</t>
  </si>
  <si>
    <t>XXKPC078XX</t>
  </si>
  <si>
    <t>4183639XXXX,IFSC:SBIN0011202</t>
  </si>
  <si>
    <t>PUPUN03049230000017642</t>
  </si>
  <si>
    <t>Mr. NASEEM ANSARI</t>
  </si>
  <si>
    <t>HASHIM ANSARI</t>
  </si>
  <si>
    <t>XXXX XXXX 0851</t>
  </si>
  <si>
    <t>PUPUN03049230000017648</t>
  </si>
  <si>
    <t>Mr. SHRINIWAS AMBAJI MADGUNDI</t>
  </si>
  <si>
    <t>AMBAJI</t>
  </si>
  <si>
    <t>shrimadgundi7241@gmail.com</t>
  </si>
  <si>
    <t>XXXX XXXX 7002</t>
  </si>
  <si>
    <t>XXRPM617XX</t>
  </si>
  <si>
    <t>587004200003XXXX,IFSC:SJSB0000004</t>
  </si>
  <si>
    <t>PUPUN03049230000017640</t>
  </si>
  <si>
    <t>Mr. KHELAVAN SINGH</t>
  </si>
  <si>
    <t>BIHARI SINGH</t>
  </si>
  <si>
    <t>PUPUN03049230000017637</t>
  </si>
  <si>
    <t>Mr. CHAIN SINGH</t>
  </si>
  <si>
    <t>CHINTA SINGH</t>
  </si>
  <si>
    <t>XXXX XXXX 5983</t>
  </si>
  <si>
    <t>PUPUN03049230000017638</t>
  </si>
  <si>
    <t>Mr. RAGHVENDRA SINGH</t>
  </si>
  <si>
    <t>DURVENDRA SINGH</t>
  </si>
  <si>
    <t>XXXX XXXX 6223</t>
  </si>
  <si>
    <t>PUPUN03049230000017639</t>
  </si>
  <si>
    <t>Mr. YUPENDRA KUMAR SANT</t>
  </si>
  <si>
    <t>ANAND KUMAR SANT</t>
  </si>
  <si>
    <t>raudiravansant@gmail.com</t>
  </si>
  <si>
    <t>XXBPS911XX</t>
  </si>
  <si>
    <t>725700010006XXXX,IFSC:PUNB0725700</t>
  </si>
  <si>
    <t>PUPUN03049230000017641</t>
  </si>
  <si>
    <t>Mr. INDARPAL SINGH</t>
  </si>
  <si>
    <t>XXXX XXXX 4972</t>
  </si>
  <si>
    <t>95211051000XXXX,IFSC:BKID0009521</t>
  </si>
  <si>
    <t>32550212002XXXX,IFSC:UBIN0532550</t>
  </si>
  <si>
    <t>4436757XXXX,IFSC:SBIN0017529</t>
  </si>
  <si>
    <t>07101821002XXXX,IFSC:BKID0000710</t>
  </si>
  <si>
    <t>414707XXXX,IFSC:KKBK0002060</t>
  </si>
  <si>
    <t>02941005XXXX,IFSC:IPOS0000001</t>
  </si>
  <si>
    <t>07051631000XXXX,IFSC:BKID0000705</t>
  </si>
  <si>
    <t>969166XXXX,IFSC:AIRP0000001</t>
  </si>
  <si>
    <t>47951051000XXXX,IFSC:BKID0004795</t>
  </si>
  <si>
    <t>07431811000XXXX,IFSC:BKID0000743</t>
  </si>
  <si>
    <t>707536XXXX,IFSC:IDIB000K667</t>
  </si>
  <si>
    <t>07081811000XXXX,IFSC:BKID0000708</t>
  </si>
  <si>
    <t>Mr. SURESH MUTYEPPA KUMBHAR</t>
  </si>
  <si>
    <t>4126806XXXX,IFSC:SBIN0004653</t>
  </si>
  <si>
    <t>620292XXXX,IFSC:AIRP0000001</t>
  </si>
  <si>
    <t>XXZPS823XX</t>
  </si>
  <si>
    <t>2049654XXXX,IFSC:SBIN0003824</t>
  </si>
  <si>
    <t>8004777XXXX,IFSC:MAHG0005202</t>
  </si>
  <si>
    <t>03471085XXXX,IFSC:IPOS0000001</t>
  </si>
  <si>
    <t>6027543XXXX,IFSC:MAHB0000287</t>
  </si>
  <si>
    <t>3000006XXXX,IFSC:FINO0001157</t>
  </si>
  <si>
    <t>bhim.yadav@aisats.in</t>
  </si>
  <si>
    <t>2039935XXXX,IFSC:SBIN0012552</t>
  </si>
  <si>
    <t>47550201090XXXX,IFSC:UBIN0547557</t>
  </si>
  <si>
    <t>614667XXXX,IFSC:KKBK0001774</t>
  </si>
  <si>
    <t>25310019065XXXX,IFSC:TMBL0000253</t>
  </si>
  <si>
    <t>XXXPS620XX</t>
  </si>
  <si>
    <t>03201040XXXX,IFSC:IPOS0000001</t>
  </si>
  <si>
    <t>nilesh bale a/c</t>
  </si>
  <si>
    <t>NAGESH REVANSIDHHA BIRAJDAR</t>
  </si>
  <si>
    <t>60559958255</t>
  </si>
  <si>
    <t>40898117804</t>
  </si>
  <si>
    <t>070918210012166</t>
  </si>
  <si>
    <t>SBIN0017530</t>
  </si>
  <si>
    <t>33312713833</t>
  </si>
  <si>
    <t>Ok</t>
  </si>
  <si>
    <t>ok</t>
  </si>
  <si>
    <t>M.M. SWAMI</t>
  </si>
  <si>
    <t>MAHESH KULKARNI</t>
  </si>
  <si>
    <t>CHAVAN P.S</t>
  </si>
  <si>
    <t>PRASHANT BABU RATHOD</t>
  </si>
  <si>
    <t>SUTAR D.V.</t>
  </si>
  <si>
    <t>VHORADE S.A.</t>
  </si>
  <si>
    <t>PATEL B.A.</t>
  </si>
  <si>
    <t>SHAIKH S.M.</t>
  </si>
  <si>
    <t>KOLI SANTOSH REVANSIDHHA</t>
  </si>
  <si>
    <t>AVG- APRIL- 2026</t>
  </si>
  <si>
    <t>KULKARNI B.I.</t>
  </si>
  <si>
    <t>SHIVANAND S NIMBANE</t>
  </si>
  <si>
    <t>SHANKAR BABURAO KOLI</t>
  </si>
  <si>
    <t>PUJARI  V  A</t>
  </si>
  <si>
    <t>SACHIN KANTAPPA KOLI</t>
  </si>
  <si>
    <t>SAQIB SAYYAD</t>
  </si>
  <si>
    <t>FINAL APRIL-26</t>
  </si>
  <si>
    <t>HE APRIL-26</t>
  </si>
  <si>
    <t>WAGHMARE  SUNIL GANPAT</t>
  </si>
  <si>
    <t>SHOT BLAST APRIL-26</t>
  </si>
  <si>
    <t>REWORK APRIL-2025</t>
  </si>
  <si>
    <t>PAINTER APRIL-26</t>
  </si>
  <si>
    <t xml:space="preserve">  GENERAL APRIL-26</t>
  </si>
  <si>
    <t>KHULEL RAMESH SINGH</t>
  </si>
  <si>
    <t xml:space="preserve">  YANMAR LINE APRIL-26</t>
  </si>
  <si>
    <t xml:space="preserve">  FD SUP APRIL-26</t>
  </si>
  <si>
    <t>DESHMUKH</t>
  </si>
  <si>
    <t>IOBA0002937</t>
  </si>
  <si>
    <t>293701000002194</t>
  </si>
  <si>
    <t>Nilesh Bagale</t>
  </si>
  <si>
    <t>Account</t>
  </si>
  <si>
    <t xml:space="preserve">KFIL LINE -1 INSENTIVE </t>
  </si>
  <si>
    <t>`</t>
  </si>
  <si>
    <t>Day April-26</t>
  </si>
  <si>
    <t>Mr.SHVSNAND LANDAGE</t>
  </si>
  <si>
    <t>Fulari</t>
  </si>
  <si>
    <t>Pundalik Jadhav</t>
  </si>
  <si>
    <t>Dhanajay shinde</t>
  </si>
  <si>
    <t>Arajun Bandagar</t>
  </si>
  <si>
    <t>MANGESH ANKUSHROV</t>
  </si>
  <si>
    <t xml:space="preserve">ANIL RAVAT </t>
  </si>
  <si>
    <t>DINESH SALARGAR</t>
  </si>
  <si>
    <t>ROHAN PANDIT</t>
  </si>
  <si>
    <t>YUVARAJ HIRKURE</t>
  </si>
  <si>
    <t>Final amount</t>
  </si>
  <si>
    <t>Final MT</t>
  </si>
  <si>
    <t>HE amount</t>
  </si>
  <si>
    <t>HE MT</t>
  </si>
  <si>
    <t xml:space="preserve">GENERAL </t>
  </si>
  <si>
    <t xml:space="preserve">YANMAR LINE </t>
  </si>
  <si>
    <t xml:space="preserve">FD SUP </t>
  </si>
  <si>
    <t>sl_employee_code</t>
  </si>
  <si>
    <t>sl_employee_name</t>
  </si>
  <si>
    <t>Sum of Tea</t>
  </si>
  <si>
    <t>Sum of snack</t>
  </si>
  <si>
    <t>Sum of lunch</t>
  </si>
  <si>
    <t>Sum of TeaE</t>
  </si>
  <si>
    <t>Sum of snacks</t>
  </si>
  <si>
    <t>Sum of dinner</t>
  </si>
  <si>
    <t>Sum of empl_cost</t>
  </si>
  <si>
    <t>Line-01</t>
  </si>
  <si>
    <t>TANNAGE-KFIL SOLAPUR Wages Register for the Month of April-26 (Line-1)</t>
  </si>
  <si>
    <t xml:space="preserve">Nilesh </t>
  </si>
  <si>
    <t>KFIL SOLAPUR Wages Register for the Month of April-26- LINE-1</t>
  </si>
  <si>
    <t>LINE 1 Tannage BANK SALARY April-26</t>
  </si>
  <si>
    <t>LINE 1 Regular BANK SALARY April-26</t>
  </si>
  <si>
    <t>FOU882</t>
  </si>
  <si>
    <t xml:space="preserve">ABHISHEK SAYBANNA SARSAMBI_x000D_
</t>
  </si>
  <si>
    <t>FOU867</t>
  </si>
  <si>
    <t xml:space="preserve">AKASH RAJSHEKHAR HADAPAD_x000D_
</t>
  </si>
  <si>
    <t>FOU267</t>
  </si>
  <si>
    <t>AKASH RUDARPPA KOLI</t>
  </si>
  <si>
    <t>FOU868</t>
  </si>
  <si>
    <t xml:space="preserve">AMIR SOHEL SHAKIL SHAIKH_x000D_
</t>
  </si>
  <si>
    <t>FOU792</t>
  </si>
  <si>
    <t xml:space="preserve">ANIKET VIJAY DESHPANDE_x000D_
</t>
  </si>
  <si>
    <t>FOU883</t>
  </si>
  <si>
    <t xml:space="preserve">ANIL SHILSIDDHA DESHMUKH_x000D_
</t>
  </si>
  <si>
    <t>FOU774</t>
  </si>
  <si>
    <t xml:space="preserve">ASHISH JAGAN THAKARE_x000D_
</t>
  </si>
  <si>
    <t>FOU749</t>
  </si>
  <si>
    <t xml:space="preserve">ATIK MEHABUB SHAIKH_x000D_
</t>
  </si>
  <si>
    <t>FOU182</t>
  </si>
  <si>
    <t>FOU471</t>
  </si>
  <si>
    <t xml:space="preserve">DIPAK DADARAO GHODAKE_x000D_
</t>
  </si>
  <si>
    <t>FOU870</t>
  </si>
  <si>
    <t xml:space="preserve">DIPAK RAJKUMAR PATIL_x000D_
</t>
  </si>
  <si>
    <t>FOU512</t>
  </si>
  <si>
    <t>FOU525</t>
  </si>
  <si>
    <t>FOU455</t>
  </si>
  <si>
    <t xml:space="preserve">GANESH AVADHUT SHIVAGONDA_x000D_
</t>
  </si>
  <si>
    <t>FOU879</t>
  </si>
  <si>
    <t xml:space="preserve">IRESH KALAPPA SUTAR_x000D_
</t>
  </si>
  <si>
    <t>FOU853</t>
  </si>
  <si>
    <t xml:space="preserve">KAILASHSINGH JARHASINGH MARAVI_x000D_
</t>
  </si>
  <si>
    <t>FOU862</t>
  </si>
  <si>
    <t xml:space="preserve">KHULEL RAMESH SINGH_x000D_
</t>
  </si>
  <si>
    <t>FOU823</t>
  </si>
  <si>
    <t xml:space="preserve">KIRAN BHAGWAN CHAVAN_x000D_
</t>
  </si>
  <si>
    <t>FOU183</t>
  </si>
  <si>
    <t>FOU814</t>
  </si>
  <si>
    <t xml:space="preserve">MAHESH CHANDRAKANT GAVADE_x000D_
</t>
  </si>
  <si>
    <t>FOU886</t>
  </si>
  <si>
    <t xml:space="preserve">MAHESH HATTARAKI_x000D_
</t>
  </si>
  <si>
    <t>FOU734</t>
  </si>
  <si>
    <t xml:space="preserve">MARUTI CHANDRASHANKHAR DOGE_x000D_
</t>
  </si>
  <si>
    <t>FOU429</t>
  </si>
  <si>
    <t xml:space="preserve">MARUTI SURESH KOLI_x000D_
</t>
  </si>
  <si>
    <t>FOU869</t>
  </si>
  <si>
    <t xml:space="preserve">MD. TAQI ZAKIR ALIM_x000D_
</t>
  </si>
  <si>
    <t>FOU849</t>
  </si>
  <si>
    <t xml:space="preserve">NAGESH REVANSIDDHA BIRAJDAR_x000D_
</t>
  </si>
  <si>
    <t>FOU887</t>
  </si>
  <si>
    <t xml:space="preserve">NAGESH SUNIL CHALWADI_x000D_
</t>
  </si>
  <si>
    <t>FOU880</t>
  </si>
  <si>
    <t xml:space="preserve">NILESH GURULING JODMODE_x000D_
</t>
  </si>
  <si>
    <t>FOU37</t>
  </si>
  <si>
    <t>NILKANTH BAGALE</t>
  </si>
  <si>
    <t>FOU871</t>
  </si>
  <si>
    <t xml:space="preserve">RATIKANT SIDDHARAM KOTGI_x000D_
</t>
  </si>
  <si>
    <t>FOU892</t>
  </si>
  <si>
    <t xml:space="preserve">RIYAJ SAHEBALI MAKANDAR_x000D_
</t>
  </si>
  <si>
    <t>FOU781</t>
  </si>
  <si>
    <t xml:space="preserve">ROHAN SANJAY PAWAR_x000D_
</t>
  </si>
  <si>
    <t>FOU809</t>
  </si>
  <si>
    <t xml:space="preserve">SAHEBLAL CHAND MULLA_x000D_
</t>
  </si>
  <si>
    <t>FOU591</t>
  </si>
  <si>
    <t xml:space="preserve">SAHIL LAL PATEL_x000D_
</t>
  </si>
  <si>
    <t>FOU75</t>
  </si>
  <si>
    <t>FOU884</t>
  </si>
  <si>
    <t xml:space="preserve">SANTOSH MAHADU KHUDE_x000D_
</t>
  </si>
  <si>
    <t>FOU841</t>
  </si>
  <si>
    <t xml:space="preserve">SHRINIWAS AMBAJI MADGUNDI_x000D_
</t>
  </si>
  <si>
    <t>FOU793</t>
  </si>
  <si>
    <t xml:space="preserve">SOHEL HAJARAT RAMPURE_x000D_
</t>
  </si>
  <si>
    <t>FOU779</t>
  </si>
  <si>
    <t xml:space="preserve">SOMASHEKHAR SHREESHAIL GOJJI_x000D_
</t>
  </si>
  <si>
    <t>FOU881</t>
  </si>
  <si>
    <t xml:space="preserve">SUNIL GANPAT WAGHMARE_x000D_
</t>
  </si>
  <si>
    <t>FOU8</t>
  </si>
  <si>
    <t>FOU837</t>
  </si>
  <si>
    <t xml:space="preserve">VIJAYKUMAR KOLI_x000D_
</t>
  </si>
  <si>
    <t>FOU894</t>
  </si>
  <si>
    <t xml:space="preserve">VISHAL SHAM SURGULE_x000D_
</t>
  </si>
  <si>
    <t>FOU863</t>
  </si>
  <si>
    <t xml:space="preserve">ZAFAR TAJODDIN SHAIKH_x000D_
</t>
  </si>
  <si>
    <t>FIRE WALL STATION REWORK TEAM</t>
  </si>
  <si>
    <t>1) GHANTE SACHIN BHAGWAN</t>
  </si>
  <si>
    <t>2) SAGAR BASVRAJ ARJUN</t>
  </si>
  <si>
    <t>3) MUSTAK RASHID SHAIKH</t>
  </si>
  <si>
    <t>4) CHOUGULE HRUSHIKESH CHANDRAKANT</t>
  </si>
  <si>
    <t>DATE</t>
  </si>
  <si>
    <t>QTY</t>
  </si>
  <si>
    <t>RATE</t>
  </si>
  <si>
    <t>AMOUNT</t>
  </si>
  <si>
    <t>PRESENTY</t>
  </si>
  <si>
    <t>5) SOHEL  SAHEBLAL JAMADAR</t>
  </si>
  <si>
    <t>6)ARBAJ AMIN JAMADAR</t>
  </si>
  <si>
    <t>PAINTER</t>
  </si>
  <si>
    <t>1) KHIDGIKAR SHARNAPPA</t>
  </si>
  <si>
    <t>2) BHARAT SARADE</t>
  </si>
  <si>
    <t>1) NAGNATH SONAVANE</t>
  </si>
  <si>
    <t>9) BASAVRAJ SHIVANNA KOLI</t>
  </si>
  <si>
    <t>5) SUDHAKAR KOGNURE</t>
  </si>
  <si>
    <t>8) KUMBHAR PRAKASH SHEMNIG</t>
  </si>
  <si>
    <t>7) BASVRAJ SHRISHAIL SODDE</t>
  </si>
  <si>
    <t>6)GENSIDHHA AMASIDHHA VAMANE</t>
  </si>
  <si>
    <t>AVERAGING MACHINE</t>
  </si>
  <si>
    <t>7) SANTOSH LAXMAN KOLI</t>
  </si>
  <si>
    <t>8) VIJAY VISHNU MANE (AVG)</t>
  </si>
  <si>
    <t>KFIL SOLAPUR Wages Register for the Month of APR-26</t>
  </si>
  <si>
    <t>jamadar adv</t>
  </si>
  <si>
    <t>ARJUN BANDGAR A/C NAME</t>
  </si>
  <si>
    <t>11.05.2026</t>
  </si>
  <si>
    <t>45268100013111</t>
  </si>
  <si>
    <t>WIFE ACCOUNT</t>
  </si>
  <si>
    <t>923010037345667</t>
  </si>
  <si>
    <t>(-)PAYMENT</t>
  </si>
  <si>
    <t xml:space="preserve">Mr. PRAKASH SHEMNIG KUMBHAR </t>
  </si>
  <si>
    <t>CASH PAID JAMADAR SIR</t>
  </si>
  <si>
    <t>KFIL LINE-1 MT SAL APR-26</t>
  </si>
  <si>
    <t>KFIL LINE-1 REGULAR SAL APR-26</t>
  </si>
  <si>
    <t>Diffranc Amount For Yanmark Line</t>
  </si>
  <si>
    <t>Rework Difference</t>
  </si>
  <si>
    <t>AJIJ MUBIN MALLABADKAR</t>
  </si>
  <si>
    <t>CBIN0282651</t>
  </si>
  <si>
    <t>3560815083</t>
  </si>
  <si>
    <t>19.05.2026</t>
  </si>
  <si>
    <t>03.06.2026</t>
  </si>
  <si>
    <t>16.05.2026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</si>
</sst>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_(&quot;Rs.&quot;* #,##0.00_);_(&quot;Rs.&quot;* \(#,##0.00\);_(&quot;Rs.&quot;* &quot;-&quot;??_);_(@_)"/>
    <numFmt numFmtId="167" formatCode="_(* #,##0_);_(* \(#,##0\);_(* &quot;-&quot;??_);_(@_)"/>
    <numFmt numFmtId="168" formatCode="[$-F800]dddd\,\ mmmm\ dd\,\ yyyy"/>
    <numFmt numFmtId="169" formatCode="[$₹-4009]#,##0.00;[Red]&quot;-&quot;[$₹-4009]#,##0.00"/>
    <numFmt numFmtId="170" formatCode="_(* #,##0.0_);_(* \(#,##0.0\);_(* &quot;-&quot;??_);_(@_)"/>
    <numFmt numFmtId="171" formatCode="_ * #,##0_ ;_ * \-#,##0_ ;_ * &quot;-&quot;??_ ;_ @_ "/>
    <numFmt numFmtId="172" formatCode="mmm\-yyyy"/>
    <numFmt numFmtId="173" formatCode="mmmm\ \-\ yyyy"/>
    <numFmt numFmtId="174" formatCode="dd\ mmm\ yy"/>
    <numFmt numFmtId="175" formatCode="mm\-dd\-yyyy"/>
  </numFmts>
  <fonts count="150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9"/>
      <name val="Calibri"/>
      <family val="2"/>
    </font>
    <font>
      <b/>
      <sz val="10"/>
      <color rgb="FF000000"/>
      <name val="Liberation Sans"/>
      <charset val="134"/>
    </font>
    <font>
      <sz val="10"/>
      <color rgb="FFFFFFFF"/>
      <name val="Liberation Sans"/>
      <charset val="134"/>
    </font>
    <font>
      <sz val="11"/>
      <color indexed="20"/>
      <name val="Calibri"/>
      <family val="2"/>
    </font>
    <font>
      <sz val="10"/>
      <color rgb="FFCC0000"/>
      <name val="Liberation Sans"/>
      <charset val="13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rgb="FFFFFFFF"/>
      <name val="Liberation Sans"/>
      <charset val="134"/>
    </font>
    <font>
      <sz val="10"/>
      <name val="Times New Roman"/>
      <family val="1"/>
    </font>
    <font>
      <i/>
      <sz val="11"/>
      <color indexed="23"/>
      <name val="Calibri"/>
      <family val="2"/>
    </font>
    <font>
      <i/>
      <sz val="10"/>
      <color rgb="FF808080"/>
      <name val="Liberation Sans"/>
      <charset val="134"/>
    </font>
    <font>
      <sz val="11"/>
      <color indexed="17"/>
      <name val="Calibri"/>
      <family val="2"/>
    </font>
    <font>
      <sz val="10"/>
      <color rgb="FF006600"/>
      <name val="Liberation Sans"/>
      <charset val="134"/>
    </font>
    <font>
      <b/>
      <sz val="24"/>
      <color rgb="FF000000"/>
      <name val="Liberation Sans"/>
      <charset val="134"/>
    </font>
    <font>
      <b/>
      <sz val="15"/>
      <color indexed="56"/>
      <name val="Calibri"/>
      <family val="2"/>
    </font>
    <font>
      <sz val="18"/>
      <color rgb="FF000000"/>
      <name val="Liberation Sans"/>
      <charset val="134"/>
    </font>
    <font>
      <b/>
      <sz val="13"/>
      <color indexed="56"/>
      <name val="Calibri"/>
      <family val="2"/>
    </font>
    <font>
      <sz val="12"/>
      <color rgb="FF000000"/>
      <name val="Liberation Sans"/>
      <charset val="134"/>
    </font>
    <font>
      <b/>
      <sz val="11"/>
      <color indexed="56"/>
      <name val="Calibri"/>
      <family val="2"/>
    </font>
    <font>
      <b/>
      <i/>
      <sz val="16"/>
      <color theme="1"/>
      <name val="Arial"/>
      <family val="2"/>
    </font>
    <font>
      <b/>
      <i/>
      <sz val="16"/>
      <color theme="1"/>
      <name val="Liberation Sans"/>
      <charset val="13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rgb="FF996600"/>
      <name val="Liberation Sans"/>
      <charset val="134"/>
    </font>
    <font>
      <sz val="11"/>
      <color rgb="FF000000"/>
      <name val="Liberation Sans"/>
      <charset val="134"/>
    </font>
    <font>
      <sz val="11"/>
      <color theme="1"/>
      <name val="Liberation Sans"/>
      <charset val="134"/>
    </font>
    <font>
      <sz val="11"/>
      <color theme="1"/>
      <name val="Arial"/>
      <family val="2"/>
    </font>
    <font>
      <sz val="10"/>
      <color rgb="FF333333"/>
      <name val="Liberation Sans"/>
      <charset val="134"/>
    </font>
    <font>
      <b/>
      <sz val="11"/>
      <color indexed="63"/>
      <name val="Calibri"/>
      <family val="2"/>
    </font>
    <font>
      <b/>
      <i/>
      <u/>
      <sz val="11"/>
      <color theme="1"/>
      <name val="Liberation Sans"/>
      <charset val="134"/>
    </font>
    <font>
      <b/>
      <i/>
      <u/>
      <sz val="11"/>
      <color theme="1"/>
      <name val="Arial"/>
      <family val="2"/>
    </font>
    <font>
      <sz val="10"/>
      <name val="Helv"/>
      <charset val="204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9"/>
      <color rgb="FF000000"/>
      <name val="Times New Roman"/>
      <family val="1"/>
    </font>
    <font>
      <sz val="9"/>
      <color theme="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</font>
    <font>
      <b/>
      <sz val="8"/>
      <color theme="1"/>
      <name val="Quicksand"/>
    </font>
    <font>
      <sz val="12"/>
      <name val="Calibri"/>
      <family val="2"/>
      <scheme val="minor"/>
    </font>
    <font>
      <sz val="12"/>
      <color theme="0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mbria"/>
      <family val="1"/>
      <scheme val="major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9"/>
      <color rgb="FF000000"/>
      <name val="Calibri"/>
      <family val="2"/>
      <scheme val="minor"/>
    </font>
    <font>
      <sz val="9"/>
      <color indexed="8"/>
      <name val="Calibri"/>
      <family val="2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</font>
    <font>
      <b/>
      <sz val="15"/>
      <color rgb="FF000000"/>
      <name val="Comfortaa"/>
    </font>
    <font>
      <b/>
      <sz val="10"/>
      <color rgb="FF000000"/>
      <name val="Comfortaa"/>
    </font>
    <font>
      <sz val="10"/>
      <color rgb="FF000000"/>
      <name val="Comfortaa"/>
    </font>
    <font>
      <sz val="10"/>
      <color theme="1"/>
      <name val="Times New Roman"/>
      <family val="1"/>
    </font>
    <font>
      <sz val="8"/>
      <name val="Calibri"/>
      <family val="2"/>
    </font>
    <font>
      <sz val="11"/>
      <color rgb="FF000000"/>
      <name val="Times New Roman"/>
      <family val="1"/>
    </font>
    <font>
      <sz val="9"/>
      <color rgb="FF000000"/>
      <name val="Lexend"/>
    </font>
    <font>
      <sz val="9"/>
      <color theme="1"/>
      <name val="Lexend"/>
    </font>
    <font>
      <sz val="10"/>
      <color rgb="FFFF0000"/>
      <name val="Times New Roman"/>
      <family val="1"/>
    </font>
    <font>
      <b/>
      <sz val="9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theme="1"/>
      <name val="Cabin"/>
    </font>
    <font>
      <b/>
      <sz val="11"/>
      <color rgb="FF000000"/>
      <name val="Cabin"/>
    </font>
    <font>
      <b/>
      <sz val="11"/>
      <color theme="1"/>
      <name val="Cabin"/>
    </font>
    <font>
      <b/>
      <sz val="11"/>
      <color rgb="FFFF0000"/>
      <name val="Cabin"/>
    </font>
    <font>
      <b/>
      <sz val="11"/>
      <color rgb="FF0000FF"/>
      <name val="Cabin"/>
    </font>
    <font>
      <sz val="10"/>
      <color rgb="FF000000"/>
      <name val="Cabin"/>
    </font>
    <font>
      <b/>
      <sz val="13"/>
      <color theme="1"/>
      <name val="Cabin"/>
    </font>
    <font>
      <b/>
      <sz val="17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name val="Times New Roman"/>
      <family val="1"/>
    </font>
    <font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Times New Roman"/>
      <family val="1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rgb="FFFF0000"/>
      <name val="Times New Roman"/>
      <family val="1"/>
    </font>
    <font>
      <b/>
      <sz val="10"/>
      <name val="Cambria"/>
      <family val="1"/>
      <scheme val="maj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F79646"/>
      </left>
      <right style="dotted">
        <color rgb="FFF79646"/>
      </right>
      <top style="dotted">
        <color rgb="FFF79646"/>
      </top>
      <bottom style="dotted">
        <color rgb="FFF79646"/>
      </bottom>
      <diagonal/>
    </border>
    <border>
      <left/>
      <right/>
      <top style="dotted">
        <color rgb="FFF79646"/>
      </top>
      <bottom style="dotted">
        <color rgb="FFF79646"/>
      </bottom>
      <diagonal/>
    </border>
    <border>
      <left style="dotted">
        <color rgb="FFF79646"/>
      </left>
      <right/>
      <top style="dotted">
        <color rgb="FFF79646"/>
      </top>
      <bottom style="dotted">
        <color rgb="FFF79646"/>
      </bottom>
      <diagonal/>
    </border>
    <border>
      <left style="dotted">
        <color rgb="FFF79646"/>
      </left>
      <right style="dotted">
        <color rgb="FFF79646"/>
      </right>
      <top style="dotted">
        <color rgb="FFF79646"/>
      </top>
      <bottom/>
      <diagonal/>
    </border>
    <border>
      <left style="dotted">
        <color rgb="FFF79646"/>
      </left>
      <right style="dotted">
        <color rgb="FFF79646"/>
      </right>
      <top/>
      <bottom style="dotted">
        <color rgb="FFF7964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14">
    <xf numFmtId="0" fontId="0" fillId="0" borderId="0"/>
    <xf numFmtId="0" fontId="22" fillId="0" borderId="0"/>
    <xf numFmtId="0" fontId="22" fillId="0" borderId="0">
      <alignment vertical="top"/>
    </xf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8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9" fillId="0" borderId="0"/>
    <xf numFmtId="0" fontId="40" fillId="19" borderId="0"/>
    <xf numFmtId="0" fontId="40" fillId="19" borderId="0"/>
    <xf numFmtId="0" fontId="40" fillId="20" borderId="0"/>
    <xf numFmtId="0" fontId="40" fillId="20" borderId="0"/>
    <xf numFmtId="0" fontId="39" fillId="21" borderId="0"/>
    <xf numFmtId="0" fontId="39" fillId="21" borderId="0"/>
    <xf numFmtId="0" fontId="39" fillId="0" borderId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25" borderId="0" applyNumberFormat="0" applyBorder="0" applyAlignment="0" applyProtection="0"/>
    <xf numFmtId="0" fontId="41" fillId="6" borderId="0" applyNumberFormat="0" applyBorder="0" applyAlignment="0" applyProtection="0"/>
    <xf numFmtId="0" fontId="42" fillId="26" borderId="0"/>
    <xf numFmtId="0" fontId="42" fillId="26" borderId="0"/>
    <xf numFmtId="0" fontId="43" fillId="27" borderId="6" applyNumberFormat="0" applyAlignment="0" applyProtection="0"/>
    <xf numFmtId="0" fontId="43" fillId="27" borderId="6" applyNumberFormat="0" applyAlignment="0" applyProtection="0"/>
    <xf numFmtId="0" fontId="44" fillId="28" borderId="7" applyNumberFormat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45" fillId="29" borderId="0"/>
    <xf numFmtId="0" fontId="45" fillId="29" borderId="0"/>
    <xf numFmtId="0" fontId="22" fillId="0" borderId="0"/>
    <xf numFmtId="0" fontId="46" fillId="0" borderId="0">
      <alignment vertical="center"/>
    </xf>
    <xf numFmtId="0" fontId="22" fillId="0" borderId="0"/>
    <xf numFmtId="0" fontId="47" fillId="0" borderId="0" applyNumberFormat="0" applyFill="0" applyBorder="0" applyAlignment="0" applyProtection="0"/>
    <xf numFmtId="0" fontId="48" fillId="0" borderId="0"/>
    <xf numFmtId="0" fontId="48" fillId="0" borderId="0"/>
    <xf numFmtId="0" fontId="49" fillId="7" borderId="0" applyNumberFormat="0" applyBorder="0" applyAlignment="0" applyProtection="0"/>
    <xf numFmtId="0" fontId="50" fillId="30" borderId="0"/>
    <xf numFmtId="0" fontId="50" fillId="30" borderId="0"/>
    <xf numFmtId="0" fontId="51" fillId="0" borderId="0"/>
    <xf numFmtId="0" fontId="52" fillId="0" borderId="8" applyNumberFormat="0" applyFill="0" applyAlignment="0" applyProtection="0"/>
    <xf numFmtId="0" fontId="53" fillId="0" borderId="0"/>
    <xf numFmtId="0" fontId="53" fillId="0" borderId="0"/>
    <xf numFmtId="0" fontId="54" fillId="0" borderId="9" applyNumberFormat="0" applyFill="0" applyAlignment="0" applyProtection="0"/>
    <xf numFmtId="0" fontId="55" fillId="0" borderId="0"/>
    <xf numFmtId="0" fontId="55" fillId="0" borderId="0"/>
    <xf numFmtId="0" fontId="56" fillId="0" borderId="1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>
      <alignment horizontal="center"/>
    </xf>
    <xf numFmtId="0" fontId="51" fillId="0" borderId="0"/>
    <xf numFmtId="0" fontId="57" fillId="0" borderId="0">
      <alignment horizontal="center"/>
    </xf>
    <xf numFmtId="0" fontId="58" fillId="0" borderId="0">
      <alignment horizontal="center"/>
    </xf>
    <xf numFmtId="0" fontId="51" fillId="0" borderId="0">
      <alignment textRotation="90"/>
    </xf>
    <xf numFmtId="0" fontId="57" fillId="0" borderId="0">
      <alignment horizontal="center" textRotation="90"/>
    </xf>
    <xf numFmtId="0" fontId="51" fillId="0" borderId="0">
      <alignment textRotation="90"/>
    </xf>
    <xf numFmtId="0" fontId="59" fillId="10" borderId="6" applyNumberFormat="0" applyAlignment="0" applyProtection="0"/>
    <xf numFmtId="0" fontId="59" fillId="10" borderId="6" applyNumberFormat="0" applyAlignment="0" applyProtection="0"/>
    <xf numFmtId="0" fontId="60" fillId="0" borderId="11" applyNumberFormat="0" applyFill="0" applyAlignment="0" applyProtection="0"/>
    <xf numFmtId="0" fontId="61" fillId="31" borderId="0" applyNumberFormat="0" applyBorder="0" applyAlignment="0" applyProtection="0"/>
    <xf numFmtId="0" fontId="62" fillId="32" borderId="0"/>
    <xf numFmtId="0" fontId="62" fillId="32" borderId="0"/>
    <xf numFmtId="0" fontId="20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63" fillId="0" borderId="0"/>
    <xf numFmtId="0" fontId="37" fillId="0" borderId="0">
      <alignment vertical="top"/>
    </xf>
    <xf numFmtId="0" fontId="63" fillId="0" borderId="0"/>
    <xf numFmtId="0" fontId="22" fillId="0" borderId="0"/>
    <xf numFmtId="0" fontId="16" fillId="0" borderId="0"/>
    <xf numFmtId="167" fontId="22" fillId="0" borderId="0"/>
    <xf numFmtId="0" fontId="19" fillId="0" borderId="0"/>
    <xf numFmtId="0" fontId="16" fillId="0" borderId="0"/>
    <xf numFmtId="0" fontId="64" fillId="0" borderId="0"/>
    <xf numFmtId="0" fontId="22" fillId="0" borderId="0"/>
    <xf numFmtId="0" fontId="16" fillId="0" borderId="0"/>
    <xf numFmtId="16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4" fillId="0" borderId="0"/>
    <xf numFmtId="0" fontId="65" fillId="0" borderId="0"/>
    <xf numFmtId="0" fontId="22" fillId="0" borderId="0"/>
    <xf numFmtId="0" fontId="64" fillId="0" borderId="0"/>
    <xf numFmtId="0" fontId="16" fillId="0" borderId="0"/>
    <xf numFmtId="0" fontId="16" fillId="0" borderId="0"/>
    <xf numFmtId="0" fontId="37" fillId="0" borderId="0">
      <alignment vertical="top"/>
    </xf>
    <xf numFmtId="0" fontId="22" fillId="0" borderId="0"/>
    <xf numFmtId="168" fontId="22" fillId="0" borderId="0"/>
    <xf numFmtId="0" fontId="22" fillId="0" borderId="0"/>
    <xf numFmtId="0" fontId="65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0" fillId="0" borderId="0"/>
    <xf numFmtId="168" fontId="16" fillId="0" borderId="0"/>
    <xf numFmtId="168" fontId="16" fillId="0" borderId="0"/>
    <xf numFmtId="0" fontId="22" fillId="33" borderId="12" applyNumberFormat="0" applyFont="0" applyAlignment="0" applyProtection="0"/>
    <xf numFmtId="0" fontId="66" fillId="32" borderId="13"/>
    <xf numFmtId="0" fontId="22" fillId="33" borderId="12" applyNumberFormat="0" applyFont="0" applyAlignment="0" applyProtection="0"/>
    <xf numFmtId="0" fontId="66" fillId="32" borderId="13"/>
    <xf numFmtId="0" fontId="67" fillId="27" borderId="14" applyNumberFormat="0" applyAlignment="0" applyProtection="0"/>
    <xf numFmtId="0" fontId="67" fillId="27" borderId="14" applyNumberFormat="0" applyAlignment="0" applyProtection="0"/>
    <xf numFmtId="0" fontId="68" fillId="0" borderId="0"/>
    <xf numFmtId="0" fontId="69" fillId="0" borderId="0"/>
    <xf numFmtId="0" fontId="68" fillId="0" borderId="0"/>
    <xf numFmtId="169" fontId="68" fillId="0" borderId="0"/>
    <xf numFmtId="169" fontId="69" fillId="0" borderId="0"/>
    <xf numFmtId="169" fontId="68" fillId="0" borderId="0"/>
    <xf numFmtId="0" fontId="64" fillId="0" borderId="0"/>
    <xf numFmtId="0" fontId="64" fillId="0" borderId="0"/>
    <xf numFmtId="0" fontId="70" fillId="0" borderId="0"/>
    <xf numFmtId="0" fontId="64" fillId="0" borderId="0"/>
    <xf numFmtId="0" fontId="64" fillId="0" borderId="0"/>
    <xf numFmtId="0" fontId="71" fillId="0" borderId="0" applyNumberFormat="0" applyFill="0" applyBorder="0" applyAlignment="0" applyProtection="0"/>
    <xf numFmtId="0" fontId="72" fillId="0" borderId="15" applyNumberFormat="0" applyFill="0" applyAlignment="0" applyProtection="0"/>
    <xf numFmtId="0" fontId="72" fillId="0" borderId="15" applyNumberFormat="0" applyFill="0" applyAlignment="0" applyProtection="0"/>
    <xf numFmtId="0" fontId="42" fillId="0" borderId="0"/>
    <xf numFmtId="0" fontId="42" fillId="0" borderId="0"/>
    <xf numFmtId="0" fontId="73" fillId="0" borderId="0" applyNumberFormat="0" applyFill="0" applyBorder="0" applyAlignment="0" applyProtection="0"/>
    <xf numFmtId="0" fontId="22" fillId="33" borderId="0" applyNumberFormat="0" applyFont="0" applyBorder="0" applyAlignment="0" applyProtection="0"/>
    <xf numFmtId="0" fontId="22" fillId="33" borderId="0" applyNumberFormat="0" applyFont="0" applyBorder="0" applyAlignment="0" applyProtection="0"/>
    <xf numFmtId="0" fontId="74" fillId="0" borderId="0"/>
    <xf numFmtId="0" fontId="12" fillId="0" borderId="0"/>
    <xf numFmtId="43" fontId="1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5" fillId="0" borderId="0"/>
    <xf numFmtId="0" fontId="5" fillId="0" borderId="0"/>
    <xf numFmtId="164" fontId="80" fillId="0" borderId="0" applyFont="0" applyFill="0" applyBorder="0" applyAlignment="0" applyProtection="0"/>
    <xf numFmtId="0" fontId="4" fillId="0" borderId="0"/>
    <xf numFmtId="0" fontId="35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4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</cellStyleXfs>
  <cellXfs count="984">
    <xf numFmtId="0" fontId="0" fillId="0" borderId="0" xfId="0" applyAlignment="1">
      <alignment horizontal="left" vertical="top"/>
    </xf>
    <xf numFmtId="0" fontId="25" fillId="0" borderId="0" xfId="103" applyFont="1" applyAlignment="1">
      <alignment vertical="center"/>
    </xf>
    <xf numFmtId="0" fontId="26" fillId="0" borderId="0" xfId="103" applyFont="1" applyAlignment="1">
      <alignment vertical="center" wrapText="1"/>
    </xf>
    <xf numFmtId="0" fontId="27" fillId="0" borderId="0" xfId="103" applyFont="1" applyAlignment="1">
      <alignment vertical="center"/>
    </xf>
    <xf numFmtId="0" fontId="24" fillId="0" borderId="0" xfId="103" applyFont="1" applyAlignment="1">
      <alignment vertical="center"/>
    </xf>
    <xf numFmtId="0" fontId="24" fillId="0" borderId="0" xfId="103" applyFont="1" applyAlignment="1">
      <alignment horizontal="center" vertical="center"/>
    </xf>
    <xf numFmtId="165" fontId="24" fillId="0" borderId="0" xfId="103" applyNumberFormat="1" applyFont="1" applyAlignment="1">
      <alignment vertical="center"/>
    </xf>
    <xf numFmtId="165" fontId="24" fillId="0" borderId="0" xfId="103" applyNumberFormat="1" applyFont="1" applyAlignment="1">
      <alignment horizontal="center" vertical="center"/>
    </xf>
    <xf numFmtId="0" fontId="24" fillId="0" borderId="0" xfId="103" applyFont="1" applyAlignment="1">
      <alignment horizontal="left" vertical="center"/>
    </xf>
    <xf numFmtId="0" fontId="25" fillId="0" borderId="0" xfId="103" applyFont="1" applyAlignment="1">
      <alignment horizontal="center" vertical="center" wrapText="1"/>
    </xf>
    <xf numFmtId="0" fontId="25" fillId="0" borderId="0" xfId="103" applyFont="1" applyAlignment="1">
      <alignment horizontal="center" vertical="center"/>
    </xf>
    <xf numFmtId="0" fontId="27" fillId="0" borderId="0" xfId="103" applyFont="1" applyAlignment="1">
      <alignment horizontal="center" vertical="center"/>
    </xf>
    <xf numFmtId="167" fontId="25" fillId="0" borderId="1" xfId="49" applyNumberFormat="1" applyFont="1" applyFill="1" applyBorder="1" applyAlignment="1">
      <alignment vertical="center"/>
    </xf>
    <xf numFmtId="165" fontId="25" fillId="0" borderId="1" xfId="103" applyNumberFormat="1" applyFont="1" applyBorder="1" applyAlignment="1">
      <alignment horizontal="center" vertical="center" wrapText="1"/>
    </xf>
    <xf numFmtId="0" fontId="25" fillId="0" borderId="0" xfId="103" applyFont="1" applyAlignment="1">
      <alignment horizontal="center" vertical="center" textRotation="90" wrapText="1"/>
    </xf>
    <xf numFmtId="2" fontId="25" fillId="0" borderId="1" xfId="103" applyNumberFormat="1" applyFont="1" applyBorder="1" applyAlignment="1">
      <alignment vertical="center" wrapText="1"/>
    </xf>
    <xf numFmtId="2" fontId="25" fillId="0" borderId="1" xfId="103" applyNumberFormat="1" applyFont="1" applyBorder="1" applyAlignment="1">
      <alignment horizontal="center" vertical="center" wrapText="1"/>
    </xf>
    <xf numFmtId="0" fontId="26" fillId="0" borderId="1" xfId="103" applyFont="1" applyBorder="1" applyAlignment="1">
      <alignment horizontal="center" vertical="center" textRotation="90" wrapText="1"/>
    </xf>
    <xf numFmtId="0" fontId="25" fillId="0" borderId="0" xfId="103" applyFont="1" applyAlignment="1">
      <alignment horizontal="left" vertical="center"/>
    </xf>
    <xf numFmtId="0" fontId="24" fillId="0" borderId="0" xfId="105" applyFont="1"/>
    <xf numFmtId="0" fontId="19" fillId="0" borderId="0" xfId="105"/>
    <xf numFmtId="0" fontId="19" fillId="0" borderId="16" xfId="105" applyBorder="1"/>
    <xf numFmtId="0" fontId="19" fillId="0" borderId="0" xfId="105" applyAlignment="1">
      <alignment horizontal="center"/>
    </xf>
    <xf numFmtId="165" fontId="19" fillId="0" borderId="16" xfId="105" applyNumberFormat="1" applyBorder="1" applyAlignment="1">
      <alignment horizontal="center"/>
    </xf>
    <xf numFmtId="0" fontId="19" fillId="0" borderId="0" xfId="105" applyAlignment="1">
      <alignment horizontal="left"/>
    </xf>
    <xf numFmtId="0" fontId="19" fillId="34" borderId="0" xfId="105" applyFill="1"/>
    <xf numFmtId="1" fontId="19" fillId="0" borderId="16" xfId="105" applyNumberFormat="1" applyBorder="1" applyAlignment="1">
      <alignment horizontal="right"/>
    </xf>
    <xf numFmtId="0" fontId="19" fillId="0" borderId="4" xfId="105" applyBorder="1"/>
    <xf numFmtId="0" fontId="19" fillId="36" borderId="4" xfId="105" applyFill="1" applyBorder="1"/>
    <xf numFmtId="0" fontId="19" fillId="0" borderId="0" xfId="105" applyAlignment="1">
      <alignment horizontal="center" vertical="center" wrapText="1"/>
    </xf>
    <xf numFmtId="1" fontId="28" fillId="0" borderId="16" xfId="100" applyNumberFormat="1" applyFont="1" applyBorder="1" applyAlignment="1">
      <alignment horizontal="center"/>
    </xf>
    <xf numFmtId="1" fontId="24" fillId="0" borderId="16" xfId="100" applyNumberFormat="1" applyFont="1" applyBorder="1" applyAlignment="1">
      <alignment horizontal="center"/>
    </xf>
    <xf numFmtId="0" fontId="19" fillId="0" borderId="0" xfId="105" applyAlignment="1">
      <alignment horizontal="right"/>
    </xf>
    <xf numFmtId="0" fontId="19" fillId="0" borderId="34" xfId="123" applyBorder="1"/>
    <xf numFmtId="0" fontId="19" fillId="0" borderId="34" xfId="105" applyBorder="1"/>
    <xf numFmtId="0" fontId="19" fillId="0" borderId="34" xfId="105" applyBorder="1" applyAlignment="1">
      <alignment horizontal="center"/>
    </xf>
    <xf numFmtId="1" fontId="19" fillId="0" borderId="34" xfId="105" applyNumberFormat="1" applyBorder="1" applyAlignment="1">
      <alignment horizontal="right"/>
    </xf>
    <xf numFmtId="0" fontId="19" fillId="0" borderId="34" xfId="105" applyBorder="1" applyAlignment="1">
      <alignment horizontal="right"/>
    </xf>
    <xf numFmtId="1" fontId="28" fillId="0" borderId="34" xfId="100" applyNumberFormat="1" applyFont="1" applyBorder="1" applyAlignment="1">
      <alignment horizontal="center"/>
    </xf>
    <xf numFmtId="0" fontId="24" fillId="0" borderId="34" xfId="105" applyFont="1" applyBorder="1" applyAlignment="1">
      <alignment vertical="center"/>
    </xf>
    <xf numFmtId="0" fontId="24" fillId="0" borderId="34" xfId="105" applyFont="1" applyBorder="1"/>
    <xf numFmtId="0" fontId="24" fillId="3" borderId="34" xfId="105" applyFont="1" applyFill="1" applyBorder="1"/>
    <xf numFmtId="0" fontId="28" fillId="0" borderId="0" xfId="188" applyFont="1" applyAlignment="1">
      <alignment vertical="center"/>
    </xf>
    <xf numFmtId="0" fontId="28" fillId="0" borderId="0" xfId="188" applyFont="1" applyAlignment="1">
      <alignment horizontal="left" vertical="center"/>
    </xf>
    <xf numFmtId="0" fontId="33" fillId="0" borderId="0" xfId="188" applyFont="1" applyAlignment="1">
      <alignment vertical="center"/>
    </xf>
    <xf numFmtId="0" fontId="28" fillId="0" borderId="0" xfId="188" applyFont="1" applyAlignment="1">
      <alignment horizontal="center" vertical="center"/>
    </xf>
    <xf numFmtId="0" fontId="28" fillId="2" borderId="0" xfId="188" applyFont="1" applyFill="1" applyAlignment="1">
      <alignment horizontal="center" vertical="center"/>
    </xf>
    <xf numFmtId="0" fontId="33" fillId="2" borderId="0" xfId="188" applyFont="1" applyFill="1" applyAlignment="1">
      <alignment vertical="center"/>
    </xf>
    <xf numFmtId="0" fontId="28" fillId="0" borderId="0" xfId="188" applyFont="1" applyAlignment="1">
      <alignment horizontal="center" vertical="center" wrapText="1"/>
    </xf>
    <xf numFmtId="165" fontId="33" fillId="0" borderId="0" xfId="188" applyNumberFormat="1" applyFont="1" applyAlignment="1">
      <alignment horizontal="center" vertical="center" wrapText="1"/>
    </xf>
    <xf numFmtId="167" fontId="28" fillId="0" borderId="0" xfId="189" applyNumberFormat="1" applyFont="1" applyFill="1" applyBorder="1" applyAlignment="1">
      <alignment vertical="center"/>
    </xf>
    <xf numFmtId="165" fontId="28" fillId="0" borderId="0" xfId="188" applyNumberFormat="1" applyFont="1" applyAlignment="1">
      <alignment horizontal="center" vertical="center" wrapText="1"/>
    </xf>
    <xf numFmtId="0" fontId="28" fillId="0" borderId="0" xfId="188" applyFont="1" applyAlignment="1">
      <alignment horizontal="center" vertical="center" textRotation="90" wrapText="1"/>
    </xf>
    <xf numFmtId="0" fontId="28" fillId="0" borderId="0" xfId="188" applyFont="1" applyAlignment="1">
      <alignment horizontal="center" vertical="center" textRotation="90"/>
    </xf>
    <xf numFmtId="0" fontId="28" fillId="2" borderId="0" xfId="188" applyFont="1" applyFill="1" applyAlignment="1">
      <alignment horizontal="center" vertical="center" textRotation="90" wrapText="1"/>
    </xf>
    <xf numFmtId="0" fontId="33" fillId="2" borderId="0" xfId="188" applyFont="1" applyFill="1" applyAlignment="1">
      <alignment horizontal="center" vertical="center" wrapText="1"/>
    </xf>
    <xf numFmtId="2" fontId="28" fillId="0" borderId="0" xfId="188" applyNumberFormat="1" applyFont="1" applyAlignment="1">
      <alignment vertical="center" wrapText="1"/>
    </xf>
    <xf numFmtId="2" fontId="28" fillId="0" borderId="0" xfId="188" applyNumberFormat="1" applyFont="1" applyAlignment="1">
      <alignment horizontal="center" vertical="center" wrapText="1"/>
    </xf>
    <xf numFmtId="0" fontId="23" fillId="0" borderId="0" xfId="188" applyFont="1" applyAlignment="1">
      <alignment vertical="center"/>
    </xf>
    <xf numFmtId="164" fontId="23" fillId="0" borderId="0" xfId="188" applyNumberFormat="1" applyFont="1" applyAlignment="1">
      <alignment vertical="center"/>
    </xf>
    <xf numFmtId="0" fontId="23" fillId="0" borderId="0" xfId="188" applyFont="1" applyAlignment="1">
      <alignment horizontal="center" vertical="center" wrapText="1"/>
    </xf>
    <xf numFmtId="167" fontId="23" fillId="0" borderId="0" xfId="188" applyNumberFormat="1" applyFont="1" applyAlignment="1">
      <alignment horizontal="center" vertical="center" wrapText="1"/>
    </xf>
    <xf numFmtId="164" fontId="23" fillId="0" borderId="0" xfId="188" applyNumberFormat="1" applyFont="1" applyAlignment="1">
      <alignment horizontal="center" vertical="center" wrapText="1"/>
    </xf>
    <xf numFmtId="0" fontId="24" fillId="0" borderId="34" xfId="188" applyFont="1" applyBorder="1" applyAlignment="1">
      <alignment horizontal="center" vertical="center" wrapText="1"/>
    </xf>
    <xf numFmtId="0" fontId="28" fillId="0" borderId="34" xfId="188" applyFont="1" applyBorder="1" applyAlignment="1">
      <alignment vertical="center" wrapText="1"/>
    </xf>
    <xf numFmtId="0" fontId="28" fillId="0" borderId="0" xfId="188" applyFont="1" applyAlignment="1">
      <alignment vertical="center" wrapText="1"/>
    </xf>
    <xf numFmtId="0" fontId="24" fillId="0" borderId="34" xfId="188" applyFont="1" applyBorder="1" applyAlignment="1">
      <alignment horizontal="center" vertical="center"/>
    </xf>
    <xf numFmtId="1" fontId="28" fillId="0" borderId="34" xfId="188" applyNumberFormat="1" applyFont="1" applyBorder="1" applyAlignment="1">
      <alignment horizontal="center"/>
    </xf>
    <xf numFmtId="1" fontId="24" fillId="0" borderId="34" xfId="188" applyNumberFormat="1" applyFont="1" applyBorder="1" applyAlignment="1">
      <alignment horizontal="center"/>
    </xf>
    <xf numFmtId="1" fontId="24" fillId="0" borderId="34" xfId="190" applyNumberFormat="1" applyFont="1" applyFill="1" applyBorder="1" applyAlignment="1">
      <alignment horizontal="center" vertical="center"/>
    </xf>
    <xf numFmtId="43" fontId="24" fillId="0" borderId="34" xfId="189" applyFont="1" applyFill="1" applyBorder="1" applyAlignment="1">
      <alignment horizontal="center" vertical="center"/>
    </xf>
    <xf numFmtId="167" fontId="24" fillId="0" borderId="34" xfId="189" applyNumberFormat="1" applyFont="1" applyFill="1" applyBorder="1" applyAlignment="1">
      <alignment vertical="center"/>
    </xf>
    <xf numFmtId="167" fontId="24" fillId="0" borderId="34" xfId="189" applyNumberFormat="1" applyFont="1" applyFill="1" applyBorder="1" applyAlignment="1">
      <alignment horizontal="center" vertical="center"/>
    </xf>
    <xf numFmtId="167" fontId="23" fillId="0" borderId="34" xfId="189" applyNumberFormat="1" applyFont="1" applyFill="1" applyBorder="1" applyAlignment="1">
      <alignment vertical="center"/>
    </xf>
    <xf numFmtId="167" fontId="24" fillId="0" borderId="34" xfId="188" applyNumberFormat="1" applyFont="1" applyBorder="1" applyAlignment="1">
      <alignment vertical="center"/>
    </xf>
    <xf numFmtId="0" fontId="24" fillId="0" borderId="0" xfId="188" applyFont="1" applyAlignment="1">
      <alignment vertical="center"/>
    </xf>
    <xf numFmtId="167" fontId="24" fillId="0" borderId="0" xfId="188" applyNumberFormat="1" applyFont="1" applyAlignment="1">
      <alignment vertical="center"/>
    </xf>
    <xf numFmtId="0" fontId="76" fillId="0" borderId="34" xfId="105" applyFont="1" applyBorder="1"/>
    <xf numFmtId="0" fontId="28" fillId="35" borderId="34" xfId="191" applyFont="1" applyFill="1" applyBorder="1" applyAlignment="1">
      <alignment horizontal="left" vertical="top"/>
    </xf>
    <xf numFmtId="0" fontId="24" fillId="2" borderId="0" xfId="188" applyFont="1" applyFill="1" applyAlignment="1">
      <alignment vertical="center"/>
    </xf>
    <xf numFmtId="0" fontId="76" fillId="0" borderId="34" xfId="105" applyFont="1" applyBorder="1" applyAlignment="1">
      <alignment horizontal="left" vertical="top"/>
    </xf>
    <xf numFmtId="0" fontId="28" fillId="0" borderId="34" xfId="191" applyFont="1" applyBorder="1" applyAlignment="1">
      <alignment horizontal="left" vertical="top"/>
    </xf>
    <xf numFmtId="0" fontId="24" fillId="0" borderId="34" xfId="191" applyFont="1" applyBorder="1" applyAlignment="1">
      <alignment horizontal="center"/>
    </xf>
    <xf numFmtId="167" fontId="24" fillId="0" borderId="32" xfId="188" applyNumberFormat="1" applyFont="1" applyBorder="1" applyAlignment="1">
      <alignment vertical="center"/>
    </xf>
    <xf numFmtId="0" fontId="24" fillId="36" borderId="0" xfId="188" applyFont="1" applyFill="1" applyAlignment="1">
      <alignment vertical="center"/>
    </xf>
    <xf numFmtId="1" fontId="24" fillId="0" borderId="32" xfId="188" applyNumberFormat="1" applyFont="1" applyBorder="1" applyAlignment="1">
      <alignment horizontal="center" vertical="center"/>
    </xf>
    <xf numFmtId="1" fontId="24" fillId="0" borderId="34" xfId="188" applyNumberFormat="1" applyFont="1" applyBorder="1" applyAlignment="1">
      <alignment horizontal="center" vertical="center"/>
    </xf>
    <xf numFmtId="1" fontId="24" fillId="0" borderId="0" xfId="188" applyNumberFormat="1" applyFont="1" applyAlignment="1">
      <alignment horizontal="center" vertical="center"/>
    </xf>
    <xf numFmtId="1" fontId="30" fillId="4" borderId="34" xfId="190" applyNumberFormat="1" applyFont="1" applyFill="1" applyBorder="1" applyAlignment="1">
      <alignment horizontal="left" vertical="center"/>
    </xf>
    <xf numFmtId="1" fontId="30" fillId="0" borderId="34" xfId="190" applyNumberFormat="1" applyFont="1" applyFill="1" applyBorder="1" applyAlignment="1">
      <alignment horizontal="left" vertical="center"/>
    </xf>
    <xf numFmtId="0" fontId="24" fillId="0" borderId="0" xfId="188" applyFont="1" applyAlignment="1">
      <alignment horizontal="center" vertical="center"/>
    </xf>
    <xf numFmtId="1" fontId="30" fillId="4" borderId="0" xfId="190" applyNumberFormat="1" applyFont="1" applyFill="1" applyBorder="1" applyAlignment="1">
      <alignment horizontal="left" vertical="center"/>
    </xf>
    <xf numFmtId="1" fontId="30" fillId="0" borderId="0" xfId="190" applyNumberFormat="1" applyFont="1" applyFill="1" applyBorder="1" applyAlignment="1">
      <alignment horizontal="left" vertical="center"/>
    </xf>
    <xf numFmtId="1" fontId="23" fillId="0" borderId="0" xfId="188" applyNumberFormat="1" applyFont="1" applyAlignment="1">
      <alignment horizontal="center" vertical="center"/>
    </xf>
    <xf numFmtId="1" fontId="23" fillId="2" borderId="0" xfId="188" applyNumberFormat="1" applyFont="1" applyFill="1" applyAlignment="1">
      <alignment horizontal="center" vertical="center"/>
    </xf>
    <xf numFmtId="0" fontId="24" fillId="36" borderId="34" xfId="188" applyFont="1" applyFill="1" applyBorder="1" applyAlignment="1">
      <alignment horizontal="center" vertical="center"/>
    </xf>
    <xf numFmtId="1" fontId="30" fillId="36" borderId="34" xfId="190" applyNumberFormat="1" applyFont="1" applyFill="1" applyBorder="1" applyAlignment="1">
      <alignment horizontal="left" vertical="center"/>
    </xf>
    <xf numFmtId="1" fontId="24" fillId="36" borderId="34" xfId="190" applyNumberFormat="1" applyFont="1" applyFill="1" applyBorder="1" applyAlignment="1">
      <alignment horizontal="center" vertical="center"/>
    </xf>
    <xf numFmtId="0" fontId="24" fillId="36" borderId="34" xfId="105" applyFont="1" applyFill="1" applyBorder="1" applyAlignment="1">
      <alignment vertical="center"/>
    </xf>
    <xf numFmtId="43" fontId="24" fillId="36" borderId="34" xfId="189" applyFont="1" applyFill="1" applyBorder="1" applyAlignment="1">
      <alignment horizontal="center" vertical="center"/>
    </xf>
    <xf numFmtId="167" fontId="24" fillId="36" borderId="34" xfId="189" applyNumberFormat="1" applyFont="1" applyFill="1" applyBorder="1" applyAlignment="1">
      <alignment vertical="center"/>
    </xf>
    <xf numFmtId="167" fontId="24" fillId="36" borderId="34" xfId="189" applyNumberFormat="1" applyFont="1" applyFill="1" applyBorder="1" applyAlignment="1">
      <alignment horizontal="center" vertical="center"/>
    </xf>
    <xf numFmtId="0" fontId="19" fillId="36" borderId="34" xfId="105" applyFill="1" applyBorder="1"/>
    <xf numFmtId="167" fontId="23" fillId="36" borderId="34" xfId="189" applyNumberFormat="1" applyFont="1" applyFill="1" applyBorder="1" applyAlignment="1">
      <alignment vertical="center"/>
    </xf>
    <xf numFmtId="0" fontId="24" fillId="36" borderId="34" xfId="105" applyFont="1" applyFill="1" applyBorder="1"/>
    <xf numFmtId="1" fontId="24" fillId="36" borderId="34" xfId="188" applyNumberFormat="1" applyFont="1" applyFill="1" applyBorder="1" applyAlignment="1">
      <alignment horizontal="left"/>
    </xf>
    <xf numFmtId="0" fontId="28" fillId="0" borderId="34" xfId="105" applyFont="1" applyBorder="1"/>
    <xf numFmtId="1" fontId="30" fillId="0" borderId="34" xfId="190" applyNumberFormat="1" applyFont="1" applyFill="1" applyBorder="1" applyAlignment="1">
      <alignment horizontal="center" vertical="center"/>
    </xf>
    <xf numFmtId="2" fontId="24" fillId="2" borderId="34" xfId="188" applyNumberFormat="1" applyFont="1" applyFill="1" applyBorder="1" applyAlignment="1">
      <alignment vertical="center"/>
    </xf>
    <xf numFmtId="43" fontId="24" fillId="2" borderId="34" xfId="189" applyFont="1" applyFill="1" applyBorder="1" applyAlignment="1">
      <alignment horizontal="center" vertical="center"/>
    </xf>
    <xf numFmtId="167" fontId="30" fillId="2" borderId="34" xfId="189" applyNumberFormat="1" applyFont="1" applyFill="1" applyBorder="1" applyAlignment="1">
      <alignment vertical="center"/>
    </xf>
    <xf numFmtId="167" fontId="24" fillId="2" borderId="34" xfId="189" applyNumberFormat="1" applyFont="1" applyFill="1" applyBorder="1" applyAlignment="1">
      <alignment vertical="center"/>
    </xf>
    <xf numFmtId="167" fontId="24" fillId="2" borderId="34" xfId="189" applyNumberFormat="1" applyFont="1" applyFill="1" applyBorder="1" applyAlignment="1">
      <alignment horizontal="center" vertical="center"/>
    </xf>
    <xf numFmtId="0" fontId="24" fillId="0" borderId="34" xfId="101" applyFont="1" applyBorder="1" applyAlignment="1">
      <alignment horizontal="right" vertical="center"/>
    </xf>
    <xf numFmtId="0" fontId="24" fillId="2" borderId="34" xfId="188" applyFont="1" applyFill="1" applyBorder="1" applyAlignment="1">
      <alignment vertical="center"/>
    </xf>
    <xf numFmtId="167" fontId="23" fillId="2" borderId="34" xfId="189" applyNumberFormat="1" applyFont="1" applyFill="1" applyBorder="1" applyAlignment="1">
      <alignment vertical="center"/>
    </xf>
    <xf numFmtId="2" fontId="24" fillId="0" borderId="34" xfId="188" applyNumberFormat="1" applyFont="1" applyBorder="1" applyAlignment="1">
      <alignment vertical="center"/>
    </xf>
    <xf numFmtId="0" fontId="30" fillId="0" borderId="34" xfId="191" applyFont="1" applyBorder="1" applyAlignment="1">
      <alignment horizontal="left" vertical="top"/>
    </xf>
    <xf numFmtId="167" fontId="30" fillId="0" borderId="34" xfId="189" applyNumberFormat="1" applyFont="1" applyFill="1" applyBorder="1" applyAlignment="1">
      <alignment vertical="center"/>
    </xf>
    <xf numFmtId="0" fontId="24" fillId="0" borderId="34" xfId="192" applyFont="1" applyBorder="1" applyAlignment="1">
      <alignment horizontal="center" vertical="center"/>
    </xf>
    <xf numFmtId="0" fontId="24" fillId="0" borderId="34" xfId="188" applyFont="1" applyBorder="1" applyAlignment="1">
      <alignment vertical="center"/>
    </xf>
    <xf numFmtId="0" fontId="24" fillId="3" borderId="0" xfId="188" applyFont="1" applyFill="1" applyAlignment="1">
      <alignment vertical="center"/>
    </xf>
    <xf numFmtId="0" fontId="24" fillId="3" borderId="34" xfId="188" applyFont="1" applyFill="1" applyBorder="1" applyAlignment="1">
      <alignment horizontal="center" vertical="center"/>
    </xf>
    <xf numFmtId="0" fontId="28" fillId="3" borderId="34" xfId="105" applyFont="1" applyFill="1" applyBorder="1"/>
    <xf numFmtId="1" fontId="30" fillId="3" borderId="34" xfId="190" applyNumberFormat="1" applyFont="1" applyFill="1" applyBorder="1" applyAlignment="1">
      <alignment horizontal="center" vertical="center"/>
    </xf>
    <xf numFmtId="2" fontId="24" fillId="3" borderId="34" xfId="188" applyNumberFormat="1" applyFont="1" applyFill="1" applyBorder="1" applyAlignment="1">
      <alignment vertical="center"/>
    </xf>
    <xf numFmtId="43" fontId="24" fillId="3" borderId="34" xfId="189" applyFont="1" applyFill="1" applyBorder="1" applyAlignment="1">
      <alignment horizontal="center" vertical="center"/>
    </xf>
    <xf numFmtId="167" fontId="30" fillId="3" borderId="34" xfId="189" applyNumberFormat="1" applyFont="1" applyFill="1" applyBorder="1" applyAlignment="1">
      <alignment vertical="center"/>
    </xf>
    <xf numFmtId="167" fontId="24" fillId="3" borderId="34" xfId="189" applyNumberFormat="1" applyFont="1" applyFill="1" applyBorder="1" applyAlignment="1">
      <alignment vertical="center"/>
    </xf>
    <xf numFmtId="167" fontId="24" fillId="3" borderId="34" xfId="189" applyNumberFormat="1" applyFont="1" applyFill="1" applyBorder="1" applyAlignment="1">
      <alignment horizontal="center" vertical="center"/>
    </xf>
    <xf numFmtId="0" fontId="30" fillId="3" borderId="34" xfId="191" applyFont="1" applyFill="1" applyBorder="1" applyAlignment="1">
      <alignment horizontal="left" vertical="top"/>
    </xf>
    <xf numFmtId="0" fontId="24" fillId="3" borderId="34" xfId="188" applyFont="1" applyFill="1" applyBorder="1" applyAlignment="1">
      <alignment vertical="center"/>
    </xf>
    <xf numFmtId="0" fontId="24" fillId="0" borderId="34" xfId="191" applyFont="1" applyBorder="1" applyAlignment="1">
      <alignment vertical="center"/>
    </xf>
    <xf numFmtId="43" fontId="24" fillId="0" borderId="0" xfId="189" applyFont="1" applyFill="1" applyBorder="1" applyAlignment="1">
      <alignment horizontal="center" vertical="center"/>
    </xf>
    <xf numFmtId="0" fontId="24" fillId="0" borderId="33" xfId="188" applyFont="1" applyBorder="1" applyAlignment="1">
      <alignment vertical="center"/>
    </xf>
    <xf numFmtId="167" fontId="24" fillId="0" borderId="0" xfId="189" applyNumberFormat="1" applyFont="1" applyFill="1" applyBorder="1" applyAlignment="1">
      <alignment vertical="center"/>
    </xf>
    <xf numFmtId="1" fontId="23" fillId="0" borderId="34" xfId="188" applyNumberFormat="1" applyFont="1" applyBorder="1" applyAlignment="1">
      <alignment vertical="center"/>
    </xf>
    <xf numFmtId="167" fontId="24" fillId="0" borderId="0" xfId="189" applyNumberFormat="1" applyFont="1" applyFill="1" applyBorder="1" applyAlignment="1">
      <alignment horizontal="center" vertical="center"/>
    </xf>
    <xf numFmtId="171" fontId="23" fillId="0" borderId="0" xfId="189" applyNumberFormat="1" applyFont="1" applyFill="1" applyBorder="1" applyAlignment="1">
      <alignment vertical="center"/>
    </xf>
    <xf numFmtId="167" fontId="23" fillId="0" borderId="0" xfId="189" applyNumberFormat="1" applyFont="1" applyFill="1" applyBorder="1" applyAlignment="1">
      <alignment vertical="center"/>
    </xf>
    <xf numFmtId="167" fontId="24" fillId="2" borderId="0" xfId="189" applyNumberFormat="1" applyFont="1" applyFill="1" applyBorder="1" applyAlignment="1">
      <alignment horizontal="center" vertical="center"/>
    </xf>
    <xf numFmtId="167" fontId="23" fillId="2" borderId="0" xfId="189" applyNumberFormat="1" applyFont="1" applyFill="1" applyBorder="1" applyAlignment="1">
      <alignment vertical="center"/>
    </xf>
    <xf numFmtId="0" fontId="24" fillId="0" borderId="5" xfId="188" applyFont="1" applyBorder="1" applyAlignment="1">
      <alignment vertical="center"/>
    </xf>
    <xf numFmtId="0" fontId="23" fillId="0" borderId="3" xfId="188" applyFont="1" applyBorder="1" applyAlignment="1">
      <alignment vertical="center"/>
    </xf>
    <xf numFmtId="1" fontId="23" fillId="4" borderId="34" xfId="190" applyNumberFormat="1" applyFont="1" applyFill="1" applyBorder="1" applyAlignment="1">
      <alignment horizontal="left" vertical="center"/>
    </xf>
    <xf numFmtId="1" fontId="23" fillId="0" borderId="0" xfId="188" applyNumberFormat="1" applyFont="1" applyAlignment="1">
      <alignment vertical="center"/>
    </xf>
    <xf numFmtId="170" fontId="24" fillId="0" borderId="34" xfId="189" applyNumberFormat="1" applyFont="1" applyFill="1" applyBorder="1" applyAlignment="1">
      <alignment horizontal="center" vertical="center"/>
    </xf>
    <xf numFmtId="1" fontId="24" fillId="0" borderId="34" xfId="188" applyNumberFormat="1" applyFont="1" applyBorder="1"/>
    <xf numFmtId="1" fontId="24" fillId="0" borderId="34" xfId="188" applyNumberFormat="1" applyFont="1" applyBorder="1" applyAlignment="1">
      <alignment vertical="center"/>
    </xf>
    <xf numFmtId="2" fontId="24" fillId="0" borderId="0" xfId="188" applyNumberFormat="1" applyFont="1" applyAlignment="1">
      <alignment vertical="center"/>
    </xf>
    <xf numFmtId="1" fontId="24" fillId="0" borderId="0" xfId="188" applyNumberFormat="1" applyFont="1" applyAlignment="1">
      <alignment vertical="center"/>
    </xf>
    <xf numFmtId="165" fontId="23" fillId="0" borderId="0" xfId="188" applyNumberFormat="1" applyFont="1" applyAlignment="1">
      <alignment vertical="center"/>
    </xf>
    <xf numFmtId="165" fontId="24" fillId="0" borderId="0" xfId="188" applyNumberFormat="1" applyFont="1" applyAlignment="1">
      <alignment vertical="center"/>
    </xf>
    <xf numFmtId="165" fontId="24" fillId="0" borderId="0" xfId="188" applyNumberFormat="1" applyFont="1" applyAlignment="1">
      <alignment horizontal="center" vertical="center"/>
    </xf>
    <xf numFmtId="0" fontId="24" fillId="2" borderId="0" xfId="188" applyFont="1" applyFill="1" applyAlignment="1">
      <alignment horizontal="center" vertical="center"/>
    </xf>
    <xf numFmtId="0" fontId="23" fillId="2" borderId="0" xfId="188" applyFont="1" applyFill="1" applyAlignment="1">
      <alignment vertical="center"/>
    </xf>
    <xf numFmtId="0" fontId="24" fillId="0" borderId="0" xfId="188" applyFont="1" applyAlignment="1">
      <alignment horizontal="left" vertical="center"/>
    </xf>
    <xf numFmtId="0" fontId="15" fillId="0" borderId="34" xfId="191" applyBorder="1"/>
    <xf numFmtId="1" fontId="28" fillId="0" borderId="0" xfId="188" applyNumberFormat="1" applyFont="1" applyAlignment="1">
      <alignment horizontal="center" vertical="center"/>
    </xf>
    <xf numFmtId="1" fontId="28" fillId="0" borderId="0" xfId="188" applyNumberFormat="1" applyFont="1" applyAlignment="1">
      <alignment horizontal="center" vertical="center" wrapText="1"/>
    </xf>
    <xf numFmtId="1" fontId="33" fillId="0" borderId="0" xfId="188" applyNumberFormat="1" applyFont="1" applyAlignment="1">
      <alignment horizontal="center" vertical="center"/>
    </xf>
    <xf numFmtId="0" fontId="23" fillId="0" borderId="0" xfId="188" applyFont="1" applyAlignment="1">
      <alignment horizontal="center" vertical="center"/>
    </xf>
    <xf numFmtId="1" fontId="33" fillId="0" borderId="0" xfId="188" applyNumberFormat="1" applyFont="1" applyAlignment="1">
      <alignment horizontal="center" vertical="center" wrapText="1"/>
    </xf>
    <xf numFmtId="1" fontId="28" fillId="4" borderId="34" xfId="188" applyNumberFormat="1" applyFont="1" applyFill="1" applyBorder="1" applyAlignment="1">
      <alignment horizontal="center"/>
    </xf>
    <xf numFmtId="1" fontId="28" fillId="4" borderId="0" xfId="188" applyNumberFormat="1" applyFont="1" applyFill="1" applyAlignment="1">
      <alignment horizontal="center"/>
    </xf>
    <xf numFmtId="1" fontId="24" fillId="4" borderId="0" xfId="188" applyNumberFormat="1" applyFont="1" applyFill="1" applyAlignment="1">
      <alignment horizontal="center"/>
    </xf>
    <xf numFmtId="12" fontId="13" fillId="36" borderId="34" xfId="191" applyNumberFormat="1" applyFont="1" applyFill="1" applyBorder="1" applyAlignment="1">
      <alignment horizontal="center" vertical="center"/>
    </xf>
    <xf numFmtId="0" fontId="13" fillId="36" borderId="34" xfId="191" applyFont="1" applyFill="1" applyBorder="1" applyAlignment="1">
      <alignment horizontal="center" vertical="center"/>
    </xf>
    <xf numFmtId="1" fontId="28" fillId="36" borderId="34" xfId="188" applyNumberFormat="1" applyFont="1" applyFill="1" applyBorder="1" applyAlignment="1">
      <alignment horizontal="center"/>
    </xf>
    <xf numFmtId="1" fontId="24" fillId="36" borderId="34" xfId="188" applyNumberFormat="1" applyFont="1" applyFill="1" applyBorder="1" applyAlignment="1">
      <alignment horizontal="center"/>
    </xf>
    <xf numFmtId="0" fontId="21" fillId="0" borderId="34" xfId="191" applyFont="1" applyBorder="1" applyAlignment="1">
      <alignment horizontal="center" vertical="top"/>
    </xf>
    <xf numFmtId="1" fontId="28" fillId="3" borderId="34" xfId="188" applyNumberFormat="1" applyFont="1" applyFill="1" applyBorder="1" applyAlignment="1">
      <alignment horizontal="center"/>
    </xf>
    <xf numFmtId="1" fontId="24" fillId="3" borderId="34" xfId="188" applyNumberFormat="1" applyFont="1" applyFill="1" applyBorder="1" applyAlignment="1">
      <alignment horizontal="center"/>
    </xf>
    <xf numFmtId="1" fontId="28" fillId="4" borderId="34" xfId="190" applyNumberFormat="1" applyFont="1" applyFill="1" applyBorder="1" applyAlignment="1">
      <alignment horizontal="center" vertical="center"/>
    </xf>
    <xf numFmtId="1" fontId="30" fillId="4" borderId="34" xfId="190" applyNumberFormat="1" applyFont="1" applyFill="1" applyBorder="1" applyAlignment="1">
      <alignment horizontal="center" vertical="center"/>
    </xf>
    <xf numFmtId="1" fontId="24" fillId="2" borderId="34" xfId="188" applyNumberFormat="1" applyFont="1" applyFill="1" applyBorder="1" applyAlignment="1">
      <alignment horizontal="center"/>
    </xf>
    <xf numFmtId="1" fontId="28" fillId="0" borderId="0" xfId="105" applyNumberFormat="1" applyFont="1" applyAlignment="1">
      <alignment horizontal="center"/>
    </xf>
    <xf numFmtId="1" fontId="28" fillId="0" borderId="34" xfId="188" applyNumberFormat="1" applyFont="1" applyBorder="1" applyAlignment="1">
      <alignment horizontal="center" vertical="center"/>
    </xf>
    <xf numFmtId="1" fontId="15" fillId="0" borderId="34" xfId="191" applyNumberFormat="1" applyBorder="1" applyAlignment="1">
      <alignment horizontal="center"/>
    </xf>
    <xf numFmtId="12" fontId="24" fillId="0" borderId="34" xfId="191" applyNumberFormat="1" applyFont="1" applyBorder="1" applyAlignment="1">
      <alignment horizontal="center"/>
    </xf>
    <xf numFmtId="0" fontId="19" fillId="0" borderId="34" xfId="191" applyFont="1" applyBorder="1" applyAlignment="1">
      <alignment horizontal="center"/>
    </xf>
    <xf numFmtId="12" fontId="13" fillId="0" borderId="34" xfId="191" applyNumberFormat="1" applyFont="1" applyBorder="1" applyAlignment="1">
      <alignment horizontal="center" vertical="center" wrapText="1"/>
    </xf>
    <xf numFmtId="0" fontId="5" fillId="0" borderId="34" xfId="191" applyFont="1" applyBorder="1" applyAlignment="1">
      <alignment horizontal="center" vertical="center"/>
    </xf>
    <xf numFmtId="12" fontId="13" fillId="0" borderId="34" xfId="191" applyNumberFormat="1" applyFont="1" applyBorder="1" applyAlignment="1">
      <alignment horizontal="center" vertical="center"/>
    </xf>
    <xf numFmtId="12" fontId="5" fillId="0" borderId="34" xfId="191" applyNumberFormat="1" applyFont="1" applyBorder="1" applyAlignment="1">
      <alignment horizontal="center" vertical="center"/>
    </xf>
    <xf numFmtId="12" fontId="14" fillId="0" borderId="34" xfId="191" applyNumberFormat="1" applyFont="1" applyBorder="1" applyAlignment="1">
      <alignment horizontal="center" vertical="center"/>
    </xf>
    <xf numFmtId="0" fontId="13" fillId="0" borderId="34" xfId="191" applyFont="1" applyBorder="1" applyAlignment="1">
      <alignment horizontal="center" vertical="center"/>
    </xf>
    <xf numFmtId="0" fontId="37" fillId="0" borderId="0" xfId="191" applyFont="1" applyAlignment="1">
      <alignment horizontal="center" vertical="top"/>
    </xf>
    <xf numFmtId="0" fontId="15" fillId="0" borderId="2" xfId="191" applyBorder="1" applyAlignment="1">
      <alignment horizontal="center" wrapText="1"/>
    </xf>
    <xf numFmtId="0" fontId="15" fillId="0" borderId="0" xfId="191" applyAlignment="1">
      <alignment horizontal="center"/>
    </xf>
    <xf numFmtId="0" fontId="0" fillId="0" borderId="34" xfId="0" applyBorder="1"/>
    <xf numFmtId="0" fontId="0" fillId="0" borderId="34" xfId="0" applyBorder="1" applyAlignment="1">
      <alignment wrapText="1"/>
    </xf>
    <xf numFmtId="0" fontId="0" fillId="0" borderId="16" xfId="0" applyBorder="1"/>
    <xf numFmtId="0" fontId="19" fillId="0" borderId="36" xfId="105" applyBorder="1"/>
    <xf numFmtId="0" fontId="19" fillId="0" borderId="36" xfId="105" applyBorder="1" applyAlignment="1">
      <alignment horizontal="left"/>
    </xf>
    <xf numFmtId="1" fontId="24" fillId="2" borderId="16" xfId="100" applyNumberFormat="1" applyFont="1" applyFill="1" applyBorder="1" applyAlignment="1">
      <alignment horizontal="center"/>
    </xf>
    <xf numFmtId="0" fontId="0" fillId="2" borderId="2" xfId="0" applyFill="1" applyBorder="1" applyAlignment="1">
      <alignment wrapText="1"/>
    </xf>
    <xf numFmtId="0" fontId="82" fillId="2" borderId="34" xfId="0" applyFont="1" applyFill="1" applyBorder="1" applyAlignment="1">
      <alignment horizontal="center" vertical="center"/>
    </xf>
    <xf numFmtId="0" fontId="19" fillId="2" borderId="0" xfId="105" applyFill="1" applyAlignment="1">
      <alignment horizontal="center"/>
    </xf>
    <xf numFmtId="1" fontId="24" fillId="2" borderId="36" xfId="188" applyNumberFormat="1" applyFont="1" applyFill="1" applyBorder="1" applyAlignment="1">
      <alignment horizontal="center"/>
    </xf>
    <xf numFmtId="0" fontId="24" fillId="0" borderId="0" xfId="104" applyFont="1" applyAlignment="1">
      <alignment vertical="center"/>
    </xf>
    <xf numFmtId="0" fontId="0" fillId="0" borderId="2" xfId="0" applyBorder="1" applyAlignment="1">
      <alignment wrapText="1"/>
    </xf>
    <xf numFmtId="0" fontId="0" fillId="0" borderId="36" xfId="0" applyBorder="1" applyAlignment="1">
      <alignment wrapText="1"/>
    </xf>
    <xf numFmtId="0" fontId="24" fillId="2" borderId="16" xfId="100" applyFont="1" applyFill="1" applyBorder="1" applyAlignment="1">
      <alignment horizontal="center"/>
    </xf>
    <xf numFmtId="1" fontId="0" fillId="0" borderId="0" xfId="0" applyNumberFormat="1"/>
    <xf numFmtId="0" fontId="0" fillId="0" borderId="0" xfId="0"/>
    <xf numFmtId="0" fontId="19" fillId="2" borderId="0" xfId="105" applyFill="1"/>
    <xf numFmtId="0" fontId="19" fillId="2" borderId="36" xfId="105" applyFill="1" applyBorder="1"/>
    <xf numFmtId="1" fontId="24" fillId="2" borderId="36" xfId="100" applyNumberFormat="1" applyFont="1" applyFill="1" applyBorder="1" applyAlignment="1">
      <alignment horizontal="center"/>
    </xf>
    <xf numFmtId="165" fontId="19" fillId="0" borderId="36" xfId="105" applyNumberFormat="1" applyBorder="1" applyAlignment="1">
      <alignment horizontal="center"/>
    </xf>
    <xf numFmtId="0" fontId="19" fillId="37" borderId="36" xfId="105" applyFill="1" applyBorder="1"/>
    <xf numFmtId="0" fontId="19" fillId="3" borderId="36" xfId="105" applyFill="1" applyBorder="1"/>
    <xf numFmtId="0" fontId="19" fillId="3" borderId="0" xfId="105" applyFill="1"/>
    <xf numFmtId="0" fontId="31" fillId="0" borderId="0" xfId="103" applyFont="1" applyAlignment="1">
      <alignment horizontal="center" vertical="center" wrapText="1"/>
    </xf>
    <xf numFmtId="0" fontId="23" fillId="0" borderId="0" xfId="103" applyFont="1" applyAlignment="1">
      <alignment vertical="center"/>
    </xf>
    <xf numFmtId="0" fontId="24" fillId="0" borderId="0" xfId="194" applyFont="1"/>
    <xf numFmtId="0" fontId="24" fillId="0" borderId="0" xfId="194" applyFont="1" applyAlignment="1">
      <alignment horizontal="center" vertical="center"/>
    </xf>
    <xf numFmtId="0" fontId="24" fillId="0" borderId="0" xfId="104" applyFont="1" applyAlignment="1">
      <alignment horizontal="left" vertical="center"/>
    </xf>
    <xf numFmtId="1" fontId="24" fillId="0" borderId="0" xfId="104" applyNumberFormat="1" applyFont="1" applyAlignment="1">
      <alignment horizontal="left" vertical="center"/>
    </xf>
    <xf numFmtId="0" fontId="15" fillId="0" borderId="0" xfId="0" applyFont="1"/>
    <xf numFmtId="0" fontId="19" fillId="0" borderId="37" xfId="105" applyBorder="1"/>
    <xf numFmtId="0" fontId="19" fillId="0" borderId="38" xfId="105" applyBorder="1"/>
    <xf numFmtId="1" fontId="24" fillId="2" borderId="37" xfId="100" applyNumberFormat="1" applyFont="1" applyFill="1" applyBorder="1" applyAlignment="1">
      <alignment horizontal="center"/>
    </xf>
    <xf numFmtId="1" fontId="24" fillId="0" borderId="37" xfId="100" applyNumberFormat="1" applyFont="1" applyBorder="1" applyAlignment="1">
      <alignment horizontal="center"/>
    </xf>
    <xf numFmtId="0" fontId="27" fillId="0" borderId="0" xfId="0" applyFont="1" applyAlignment="1">
      <alignment horizontal="left" vertical="top" wrapText="1"/>
    </xf>
    <xf numFmtId="1" fontId="28" fillId="0" borderId="36" xfId="100" applyNumberFormat="1" applyFont="1" applyBorder="1"/>
    <xf numFmtId="1" fontId="28" fillId="0" borderId="37" xfId="100" applyNumberFormat="1" applyFont="1" applyBorder="1"/>
    <xf numFmtId="1" fontId="28" fillId="0" borderId="36" xfId="100" applyNumberFormat="1" applyFont="1" applyBorder="1" applyAlignment="1">
      <alignment horizontal="right"/>
    </xf>
    <xf numFmtId="0" fontId="84" fillId="0" borderId="34" xfId="0" applyFont="1" applyBorder="1" applyAlignment="1">
      <alignment vertical="center"/>
    </xf>
    <xf numFmtId="0" fontId="84" fillId="0" borderId="0" xfId="0" applyFont="1" applyAlignment="1">
      <alignment vertical="center"/>
    </xf>
    <xf numFmtId="0" fontId="86" fillId="0" borderId="34" xfId="0" applyFont="1" applyBorder="1" applyAlignment="1">
      <alignment vertical="center"/>
    </xf>
    <xf numFmtId="0" fontId="86" fillId="0" borderId="34" xfId="0" applyFont="1" applyBorder="1" applyAlignment="1">
      <alignment horizontal="center" vertical="center"/>
    </xf>
    <xf numFmtId="0" fontId="87" fillId="0" borderId="34" xfId="0" applyFont="1" applyBorder="1" applyAlignment="1">
      <alignment vertical="center"/>
    </xf>
    <xf numFmtId="0" fontId="88" fillId="0" borderId="34" xfId="0" applyFont="1" applyBorder="1" applyAlignment="1">
      <alignment vertical="center"/>
    </xf>
    <xf numFmtId="0" fontId="86" fillId="0" borderId="0" xfId="0" applyFont="1" applyAlignment="1">
      <alignment vertical="center"/>
    </xf>
    <xf numFmtId="0" fontId="86" fillId="0" borderId="34" xfId="0" applyFont="1" applyBorder="1" applyAlignment="1">
      <alignment horizontal="center" vertical="center" wrapText="1"/>
    </xf>
    <xf numFmtId="0" fontId="87" fillId="0" borderId="34" xfId="0" applyFont="1" applyBorder="1" applyAlignment="1">
      <alignment horizontal="center" vertical="center"/>
    </xf>
    <xf numFmtId="165" fontId="88" fillId="0" borderId="34" xfId="0" applyNumberFormat="1" applyFont="1" applyBorder="1" applyAlignment="1">
      <alignment horizontal="center" vertical="center" wrapText="1"/>
    </xf>
    <xf numFmtId="167" fontId="86" fillId="0" borderId="34" xfId="193" applyNumberFormat="1" applyFont="1" applyFill="1" applyBorder="1" applyAlignment="1">
      <alignment vertical="center"/>
    </xf>
    <xf numFmtId="165" fontId="86" fillId="0" borderId="34" xfId="0" applyNumberFormat="1" applyFont="1" applyBorder="1" applyAlignment="1">
      <alignment horizontal="center" vertical="center" wrapText="1"/>
    </xf>
    <xf numFmtId="0" fontId="86" fillId="0" borderId="34" xfId="0" applyFont="1" applyBorder="1" applyAlignment="1">
      <alignment horizontal="center" vertical="center" textRotation="90" wrapText="1"/>
    </xf>
    <xf numFmtId="0" fontId="88" fillId="0" borderId="34" xfId="0" applyFont="1" applyBorder="1" applyAlignment="1">
      <alignment horizontal="center" vertical="center" wrapText="1"/>
    </xf>
    <xf numFmtId="0" fontId="86" fillId="0" borderId="34" xfId="0" applyFont="1" applyBorder="1" applyAlignment="1">
      <alignment horizontal="left" vertical="center"/>
    </xf>
    <xf numFmtId="2" fontId="86" fillId="0" borderId="34" xfId="0" applyNumberFormat="1" applyFont="1" applyBorder="1" applyAlignment="1">
      <alignment vertical="center" wrapText="1"/>
    </xf>
    <xf numFmtId="2" fontId="86" fillId="0" borderId="34" xfId="0" applyNumberFormat="1" applyFont="1" applyBorder="1" applyAlignment="1">
      <alignment horizontal="center" vertical="center" wrapText="1"/>
    </xf>
    <xf numFmtId="0" fontId="89" fillId="0" borderId="0" xfId="0" applyFont="1" applyAlignment="1">
      <alignment vertical="center"/>
    </xf>
    <xf numFmtId="0" fontId="89" fillId="0" borderId="34" xfId="0" applyFont="1" applyBorder="1" applyAlignment="1">
      <alignment horizontal="center" vertical="center"/>
    </xf>
    <xf numFmtId="0" fontId="89" fillId="0" borderId="34" xfId="0" applyFont="1" applyBorder="1" applyAlignment="1">
      <alignment vertical="center"/>
    </xf>
    <xf numFmtId="0" fontId="90" fillId="0" borderId="34" xfId="0" applyFont="1" applyBorder="1" applyAlignment="1">
      <alignment horizontal="center" vertical="center" wrapText="1"/>
    </xf>
    <xf numFmtId="0" fontId="85" fillId="0" borderId="34" xfId="0" applyFont="1" applyBorder="1" applyAlignment="1">
      <alignment horizontal="center" vertical="center" textRotation="90" wrapText="1"/>
    </xf>
    <xf numFmtId="0" fontId="90" fillId="0" borderId="34" xfId="0" applyFont="1" applyBorder="1" applyAlignment="1">
      <alignment vertical="center" wrapText="1"/>
    </xf>
    <xf numFmtId="0" fontId="90" fillId="0" borderId="0" xfId="0" applyFont="1" applyAlignment="1">
      <alignment vertical="center" wrapText="1"/>
    </xf>
    <xf numFmtId="0" fontId="83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9" fillId="0" borderId="0" xfId="0" applyFont="1" applyAlignment="1">
      <alignment horizontal="center" vertical="center"/>
    </xf>
    <xf numFmtId="0" fontId="92" fillId="0" borderId="0" xfId="0" applyFont="1" applyAlignment="1">
      <alignment vertical="center"/>
    </xf>
    <xf numFmtId="0" fontId="83" fillId="0" borderId="0" xfId="0" applyFont="1" applyAlignment="1">
      <alignment horizontal="center" vertical="center"/>
    </xf>
    <xf numFmtId="165" fontId="85" fillId="0" borderId="0" xfId="0" applyNumberFormat="1" applyFont="1" applyAlignment="1">
      <alignment vertical="center"/>
    </xf>
    <xf numFmtId="165" fontId="83" fillId="0" borderId="0" xfId="0" applyNumberFormat="1" applyFont="1" applyAlignment="1">
      <alignment vertical="center"/>
    </xf>
    <xf numFmtId="165" fontId="83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left" vertical="center"/>
    </xf>
    <xf numFmtId="1" fontId="24" fillId="0" borderId="0" xfId="104" applyNumberFormat="1" applyFont="1" applyAlignment="1">
      <alignment vertical="center"/>
    </xf>
    <xf numFmtId="0" fontId="24" fillId="0" borderId="39" xfId="194" applyFont="1" applyBorder="1" applyAlignment="1">
      <alignment horizontal="center"/>
    </xf>
    <xf numFmtId="0" fontId="23" fillId="0" borderId="39" xfId="194" applyFont="1" applyBorder="1" applyAlignment="1">
      <alignment horizontal="center" vertical="center"/>
    </xf>
    <xf numFmtId="14" fontId="23" fillId="0" borderId="39" xfId="194" applyNumberFormat="1" applyFont="1" applyBorder="1"/>
    <xf numFmtId="14" fontId="23" fillId="0" borderId="39" xfId="194" quotePrefix="1" applyNumberFormat="1" applyFont="1" applyBorder="1"/>
    <xf numFmtId="0" fontId="24" fillId="0" borderId="0" xfId="104" applyFont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wrapText="1"/>
    </xf>
    <xf numFmtId="1" fontId="24" fillId="2" borderId="39" xfId="188" applyNumberFormat="1" applyFont="1" applyFill="1" applyBorder="1" applyAlignment="1">
      <alignment horizontal="center"/>
    </xf>
    <xf numFmtId="165" fontId="93" fillId="0" borderId="36" xfId="105" applyNumberFormat="1" applyFont="1" applyBorder="1" applyAlignment="1">
      <alignment horizontal="left"/>
    </xf>
    <xf numFmtId="0" fontId="93" fillId="0" borderId="36" xfId="105" applyFont="1" applyBorder="1" applyAlignment="1">
      <alignment horizontal="left"/>
    </xf>
    <xf numFmtId="49" fontId="94" fillId="0" borderId="36" xfId="195" applyNumberFormat="1" applyFont="1" applyBorder="1"/>
    <xf numFmtId="0" fontId="96" fillId="0" borderId="36" xfId="194" applyFont="1" applyBorder="1"/>
    <xf numFmtId="0" fontId="96" fillId="0" borderId="36" xfId="194" quotePrefix="1" applyFont="1" applyBorder="1"/>
    <xf numFmtId="0" fontId="97" fillId="0" borderId="36" xfId="194" applyFont="1" applyBorder="1"/>
    <xf numFmtId="165" fontId="93" fillId="3" borderId="36" xfId="105" applyNumberFormat="1" applyFont="1" applyFill="1" applyBorder="1" applyAlignment="1">
      <alignment horizontal="left"/>
    </xf>
    <xf numFmtId="0" fontId="93" fillId="3" borderId="36" xfId="105" applyFont="1" applyFill="1" applyBorder="1" applyAlignment="1">
      <alignment horizontal="left"/>
    </xf>
    <xf numFmtId="0" fontId="97" fillId="0" borderId="36" xfId="194" applyFont="1" applyBorder="1" applyAlignment="1">
      <alignment horizontal="left" vertical="center"/>
    </xf>
    <xf numFmtId="0" fontId="97" fillId="0" borderId="36" xfId="194" quotePrefix="1" applyFont="1" applyBorder="1" applyAlignment="1">
      <alignment horizontal="left" vertical="center"/>
    </xf>
    <xf numFmtId="0" fontId="93" fillId="0" borderId="37" xfId="105" applyFont="1" applyBorder="1" applyAlignment="1">
      <alignment horizontal="left"/>
    </xf>
    <xf numFmtId="0" fontId="19" fillId="0" borderId="3" xfId="105" applyBorder="1"/>
    <xf numFmtId="1" fontId="28" fillId="0" borderId="3" xfId="100" applyNumberFormat="1" applyFont="1" applyBorder="1"/>
    <xf numFmtId="1" fontId="24" fillId="2" borderId="3" xfId="100" applyNumberFormat="1" applyFont="1" applyFill="1" applyBorder="1" applyAlignment="1">
      <alignment horizontal="center"/>
    </xf>
    <xf numFmtId="0" fontId="93" fillId="0" borderId="3" xfId="105" applyFont="1" applyBorder="1" applyAlignment="1">
      <alignment horizontal="left"/>
    </xf>
    <xf numFmtId="1" fontId="24" fillId="0" borderId="4" xfId="100" applyNumberFormat="1" applyFont="1" applyBorder="1" applyAlignment="1">
      <alignment horizontal="center"/>
    </xf>
    <xf numFmtId="1" fontId="28" fillId="0" borderId="4" xfId="100" applyNumberFormat="1" applyFont="1" applyBorder="1"/>
    <xf numFmtId="1" fontId="24" fillId="2" borderId="4" xfId="100" applyNumberFormat="1" applyFont="1" applyFill="1" applyBorder="1" applyAlignment="1">
      <alignment horizontal="center"/>
    </xf>
    <xf numFmtId="1" fontId="19" fillId="0" borderId="4" xfId="105" applyNumberFormat="1" applyBorder="1" applyAlignment="1">
      <alignment horizontal="right"/>
    </xf>
    <xf numFmtId="0" fontId="19" fillId="0" borderId="40" xfId="105" applyBorder="1" applyAlignment="1">
      <alignment horizontal="center" vertical="center" wrapText="1"/>
    </xf>
    <xf numFmtId="0" fontId="19" fillId="2" borderId="40" xfId="105" applyFill="1" applyBorder="1" applyAlignment="1">
      <alignment horizontal="center" vertical="center" wrapText="1"/>
    </xf>
    <xf numFmtId="0" fontId="19" fillId="0" borderId="40" xfId="105" applyBorder="1" applyAlignment="1">
      <alignment vertical="center" wrapText="1"/>
    </xf>
    <xf numFmtId="165" fontId="19" fillId="0" borderId="40" xfId="105" applyNumberFormat="1" applyBorder="1" applyAlignment="1">
      <alignment vertical="center" wrapText="1"/>
    </xf>
    <xf numFmtId="165" fontId="19" fillId="0" borderId="40" xfId="105" applyNumberFormat="1" applyBorder="1" applyAlignment="1">
      <alignment horizontal="left" vertical="center" wrapText="1"/>
    </xf>
    <xf numFmtId="0" fontId="19" fillId="0" borderId="40" xfId="105" applyBorder="1" applyAlignment="1">
      <alignment horizontal="left" vertical="center" wrapText="1"/>
    </xf>
    <xf numFmtId="0" fontId="19" fillId="34" borderId="40" xfId="105" applyFill="1" applyBorder="1" applyAlignment="1">
      <alignment horizontal="center" vertical="center" wrapText="1"/>
    </xf>
    <xf numFmtId="0" fontId="19" fillId="0" borderId="40" xfId="105" applyBorder="1"/>
    <xf numFmtId="1" fontId="28" fillId="0" borderId="40" xfId="100" applyNumberFormat="1" applyFont="1" applyBorder="1"/>
    <xf numFmtId="1" fontId="24" fillId="2" borderId="40" xfId="100" applyNumberFormat="1" applyFont="1" applyFill="1" applyBorder="1" applyAlignment="1">
      <alignment horizontal="center"/>
    </xf>
    <xf numFmtId="0" fontId="19" fillId="0" borderId="40" xfId="105" applyBorder="1" applyAlignment="1">
      <alignment horizontal="center"/>
    </xf>
    <xf numFmtId="0" fontId="93" fillId="0" borderId="40" xfId="105" applyFont="1" applyBorder="1" applyAlignment="1">
      <alignment horizontal="left"/>
    </xf>
    <xf numFmtId="0" fontId="0" fillId="0" borderId="40" xfId="0" applyBorder="1"/>
    <xf numFmtId="1" fontId="0" fillId="0" borderId="40" xfId="0" applyNumberFormat="1" applyBorder="1"/>
    <xf numFmtId="0" fontId="19" fillId="2" borderId="40" xfId="105" applyFill="1" applyBorder="1" applyAlignment="1">
      <alignment horizontal="center"/>
    </xf>
    <xf numFmtId="0" fontId="19" fillId="38" borderId="40" xfId="105" applyFill="1" applyBorder="1" applyAlignment="1">
      <alignment horizontal="center" vertical="center" wrapText="1"/>
    </xf>
    <xf numFmtId="0" fontId="19" fillId="38" borderId="4" xfId="105" applyFill="1" applyBorder="1"/>
    <xf numFmtId="1" fontId="19" fillId="38" borderId="4" xfId="105" applyNumberFormat="1" applyFill="1" applyBorder="1"/>
    <xf numFmtId="0" fontId="19" fillId="38" borderId="36" xfId="105" applyFill="1" applyBorder="1"/>
    <xf numFmtId="1" fontId="19" fillId="38" borderId="36" xfId="105" applyNumberFormat="1" applyFill="1" applyBorder="1"/>
    <xf numFmtId="0" fontId="36" fillId="38" borderId="36" xfId="105" applyFont="1" applyFill="1" applyBorder="1"/>
    <xf numFmtId="0" fontId="19" fillId="38" borderId="3" xfId="105" applyFill="1" applyBorder="1"/>
    <xf numFmtId="0" fontId="19" fillId="38" borderId="40" xfId="105" applyFill="1" applyBorder="1"/>
    <xf numFmtId="0" fontId="19" fillId="38" borderId="37" xfId="105" applyFill="1" applyBorder="1"/>
    <xf numFmtId="0" fontId="19" fillId="38" borderId="0" xfId="105" applyFill="1" applyAlignment="1">
      <alignment horizontal="right"/>
    </xf>
    <xf numFmtId="0" fontId="19" fillId="38" borderId="0" xfId="105" applyFill="1"/>
    <xf numFmtId="0" fontId="26" fillId="0" borderId="40" xfId="103" applyFont="1" applyBorder="1" applyAlignment="1">
      <alignment horizontal="center" vertical="center" textRotation="90" wrapText="1"/>
    </xf>
    <xf numFmtId="0" fontId="19" fillId="0" borderId="42" xfId="105" applyBorder="1"/>
    <xf numFmtId="0" fontId="19" fillId="39" borderId="42" xfId="105" applyFill="1" applyBorder="1" applyAlignment="1">
      <alignment horizontal="center" vertical="center" wrapText="1"/>
    </xf>
    <xf numFmtId="1" fontId="24" fillId="39" borderId="4" xfId="100" applyNumberFormat="1" applyFont="1" applyFill="1" applyBorder="1" applyAlignment="1">
      <alignment horizontal="center"/>
    </xf>
    <xf numFmtId="0" fontId="19" fillId="39" borderId="0" xfId="105" applyFill="1" applyAlignment="1">
      <alignment horizontal="center"/>
    </xf>
    <xf numFmtId="0" fontId="19" fillId="38" borderId="42" xfId="105" applyFill="1" applyBorder="1"/>
    <xf numFmtId="1" fontId="24" fillId="0" borderId="43" xfId="104" applyNumberFormat="1" applyFont="1" applyBorder="1" applyAlignment="1">
      <alignment vertical="center"/>
    </xf>
    <xf numFmtId="0" fontId="15" fillId="0" borderId="4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1" fontId="28" fillId="0" borderId="0" xfId="100" applyNumberFormat="1" applyFont="1"/>
    <xf numFmtId="1" fontId="0" fillId="0" borderId="36" xfId="0" applyNumberFormat="1" applyBorder="1"/>
    <xf numFmtId="0" fontId="19" fillId="2" borderId="4" xfId="105" applyFill="1" applyBorder="1" applyAlignment="1">
      <alignment horizontal="center"/>
    </xf>
    <xf numFmtId="165" fontId="93" fillId="0" borderId="40" xfId="105" applyNumberFormat="1" applyFont="1" applyBorder="1" applyAlignment="1">
      <alignment horizontal="left"/>
    </xf>
    <xf numFmtId="165" fontId="93" fillId="0" borderId="37" xfId="105" applyNumberFormat="1" applyFont="1" applyBorder="1" applyAlignment="1">
      <alignment horizontal="left"/>
    </xf>
    <xf numFmtId="165" fontId="93" fillId="0" borderId="42" xfId="105" applyNumberFormat="1" applyFont="1" applyBorder="1" applyAlignment="1">
      <alignment horizontal="left"/>
    </xf>
    <xf numFmtId="165" fontId="93" fillId="0" borderId="3" xfId="105" applyNumberFormat="1" applyFont="1" applyBorder="1" applyAlignment="1">
      <alignment horizontal="left"/>
    </xf>
    <xf numFmtId="0" fontId="93" fillId="0" borderId="42" xfId="105" applyFont="1" applyBorder="1" applyAlignment="1">
      <alignment horizontal="left"/>
    </xf>
    <xf numFmtId="49" fontId="97" fillId="0" borderId="37" xfId="194" applyNumberFormat="1" applyFont="1" applyBorder="1"/>
    <xf numFmtId="0" fontId="19" fillId="0" borderId="37" xfId="105" applyBorder="1" applyAlignment="1">
      <alignment horizontal="left"/>
    </xf>
    <xf numFmtId="0" fontId="78" fillId="2" borderId="42" xfId="194" applyFont="1" applyFill="1" applyBorder="1" applyAlignment="1">
      <alignment horizontal="left" vertical="top"/>
    </xf>
    <xf numFmtId="1" fontId="93" fillId="0" borderId="42" xfId="105" applyNumberFormat="1" applyFont="1" applyBorder="1" applyAlignment="1">
      <alignment horizontal="left"/>
    </xf>
    <xf numFmtId="0" fontId="78" fillId="2" borderId="42" xfId="194" quotePrefix="1" applyFont="1" applyFill="1" applyBorder="1" applyAlignment="1">
      <alignment horizontal="left" vertical="top"/>
    </xf>
    <xf numFmtId="1" fontId="19" fillId="38" borderId="40" xfId="105" applyNumberFormat="1" applyFill="1" applyBorder="1"/>
    <xf numFmtId="1" fontId="19" fillId="38" borderId="42" xfId="105" applyNumberFormat="1" applyFill="1" applyBorder="1"/>
    <xf numFmtId="1" fontId="19" fillId="38" borderId="37" xfId="105" applyNumberFormat="1" applyFill="1" applyBorder="1"/>
    <xf numFmtId="1" fontId="19" fillId="38" borderId="3" xfId="105" applyNumberFormat="1" applyFill="1" applyBorder="1"/>
    <xf numFmtId="0" fontId="93" fillId="0" borderId="38" xfId="105" applyFont="1" applyBorder="1" applyAlignment="1">
      <alignment horizontal="left"/>
    </xf>
    <xf numFmtId="0" fontId="19" fillId="38" borderId="38" xfId="105" applyFill="1" applyBorder="1"/>
    <xf numFmtId="14" fontId="23" fillId="0" borderId="48" xfId="194" applyNumberFormat="1" applyFont="1" applyBorder="1"/>
    <xf numFmtId="0" fontId="75" fillId="0" borderId="0" xfId="103" applyFont="1" applyAlignment="1">
      <alignment vertical="center"/>
    </xf>
    <xf numFmtId="0" fontId="75" fillId="0" borderId="0" xfId="103" applyFont="1" applyAlignment="1">
      <alignment horizontal="center" vertical="center"/>
    </xf>
    <xf numFmtId="1" fontId="75" fillId="0" borderId="0" xfId="103" applyNumberFormat="1" applyFont="1" applyAlignment="1">
      <alignment vertical="center"/>
    </xf>
    <xf numFmtId="167" fontId="75" fillId="0" borderId="0" xfId="103" applyNumberFormat="1" applyFont="1" applyAlignment="1">
      <alignment vertical="center"/>
    </xf>
    <xf numFmtId="165" fontId="34" fillId="0" borderId="0" xfId="103" applyNumberFormat="1" applyFont="1" applyAlignment="1">
      <alignment vertical="center"/>
    </xf>
    <xf numFmtId="0" fontId="97" fillId="0" borderId="0" xfId="103" applyFont="1" applyAlignment="1">
      <alignment vertical="center"/>
    </xf>
    <xf numFmtId="0" fontId="100" fillId="0" borderId="0" xfId="103" applyFont="1" applyAlignment="1">
      <alignment vertical="center"/>
    </xf>
    <xf numFmtId="0" fontId="19" fillId="0" borderId="48" xfId="105" applyBorder="1"/>
    <xf numFmtId="1" fontId="24" fillId="0" borderId="43" xfId="206" applyNumberFormat="1" applyFont="1" applyBorder="1" applyAlignment="1">
      <alignment vertical="center"/>
    </xf>
    <xf numFmtId="0" fontId="24" fillId="0" borderId="48" xfId="207" quotePrefix="1" applyFont="1" applyBorder="1"/>
    <xf numFmtId="0" fontId="24" fillId="0" borderId="48" xfId="207" applyFont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1" fontId="24" fillId="0" borderId="49" xfId="100" applyNumberFormat="1" applyFont="1" applyBorder="1" applyAlignment="1">
      <alignment horizontal="center"/>
    </xf>
    <xf numFmtId="0" fontId="0" fillId="0" borderId="4" xfId="0" applyBorder="1" applyAlignment="1">
      <alignment wrapText="1"/>
    </xf>
    <xf numFmtId="0" fontId="95" fillId="2" borderId="38" xfId="194" applyFont="1" applyFill="1" applyBorder="1"/>
    <xf numFmtId="165" fontId="93" fillId="0" borderId="38" xfId="105" applyNumberFormat="1" applyFont="1" applyBorder="1" applyAlignment="1">
      <alignment horizontal="left"/>
    </xf>
    <xf numFmtId="0" fontId="98" fillId="0" borderId="4" xfId="194" applyFont="1" applyBorder="1"/>
    <xf numFmtId="49" fontId="96" fillId="2" borderId="38" xfId="194" applyNumberFormat="1" applyFont="1" applyFill="1" applyBorder="1" applyAlignment="1">
      <alignment horizontal="left" vertical="center"/>
    </xf>
    <xf numFmtId="0" fontId="97" fillId="0" borderId="36" xfId="194" quotePrefix="1" applyFont="1" applyBorder="1"/>
    <xf numFmtId="49" fontId="99" fillId="0" borderId="4" xfId="194" quotePrefix="1" applyNumberFormat="1" applyFont="1" applyBorder="1" applyAlignment="1">
      <alignment horizontal="left" vertical="center"/>
    </xf>
    <xf numFmtId="1" fontId="19" fillId="38" borderId="38" xfId="105" applyNumberFormat="1" applyFill="1" applyBorder="1"/>
    <xf numFmtId="0" fontId="19" fillId="38" borderId="50" xfId="105" applyFill="1" applyBorder="1" applyAlignment="1">
      <alignment horizontal="center" vertical="center" wrapText="1"/>
    </xf>
    <xf numFmtId="0" fontId="19" fillId="38" borderId="50" xfId="105" applyFill="1" applyBorder="1"/>
    <xf numFmtId="0" fontId="19" fillId="38" borderId="51" xfId="105" applyFill="1" applyBorder="1"/>
    <xf numFmtId="0" fontId="19" fillId="38" borderId="5" xfId="105" applyFill="1" applyBorder="1"/>
    <xf numFmtId="0" fontId="19" fillId="38" borderId="48" xfId="105" applyFill="1" applyBorder="1" applyAlignment="1">
      <alignment horizontal="center" vertical="center" wrapText="1"/>
    </xf>
    <xf numFmtId="0" fontId="19" fillId="0" borderId="48" xfId="105" applyBorder="1" applyAlignment="1">
      <alignment horizontal="center" vertical="center" wrapText="1"/>
    </xf>
    <xf numFmtId="1" fontId="19" fillId="38" borderId="48" xfId="105" applyNumberFormat="1" applyFill="1" applyBorder="1" applyAlignment="1">
      <alignment horizontal="right"/>
    </xf>
    <xf numFmtId="0" fontId="19" fillId="38" borderId="48" xfId="105" applyFill="1" applyBorder="1" applyAlignment="1">
      <alignment horizontal="right"/>
    </xf>
    <xf numFmtId="14" fontId="23" fillId="0" borderId="48" xfId="194" quotePrefix="1" applyNumberFormat="1" applyFont="1" applyBorder="1"/>
    <xf numFmtId="49" fontId="23" fillId="0" borderId="39" xfId="194" applyNumberFormat="1" applyFont="1" applyBorder="1"/>
    <xf numFmtId="0" fontId="26" fillId="0" borderId="48" xfId="103" applyFont="1" applyBorder="1" applyAlignment="1">
      <alignment horizontal="center" vertical="center" textRotation="90" wrapText="1"/>
    </xf>
    <xf numFmtId="0" fontId="24" fillId="0" borderId="52" xfId="104" applyFont="1" applyBorder="1" applyAlignment="1">
      <alignment vertical="center"/>
    </xf>
    <xf numFmtId="0" fontId="24" fillId="0" borderId="52" xfId="194" applyFont="1" applyBorder="1" applyAlignment="1">
      <alignment horizontal="center" vertical="center"/>
    </xf>
    <xf numFmtId="0" fontId="24" fillId="0" borderId="4" xfId="104" applyFont="1" applyBorder="1" applyAlignment="1">
      <alignment vertical="center"/>
    </xf>
    <xf numFmtId="0" fontId="93" fillId="0" borderId="48" xfId="105" applyFont="1" applyBorder="1" applyAlignment="1">
      <alignment horizontal="left"/>
    </xf>
    <xf numFmtId="0" fontId="19" fillId="38" borderId="48" xfId="105" applyFill="1" applyBorder="1"/>
    <xf numFmtId="1" fontId="24" fillId="0" borderId="41" xfId="100" applyNumberFormat="1" applyFont="1" applyBorder="1" applyAlignment="1">
      <alignment horizontal="center"/>
    </xf>
    <xf numFmtId="0" fontId="19" fillId="0" borderId="41" xfId="105" applyBorder="1"/>
    <xf numFmtId="0" fontId="19" fillId="38" borderId="3" xfId="105" applyFill="1" applyBorder="1" applyAlignment="1">
      <alignment horizontal="right"/>
    </xf>
    <xf numFmtId="0" fontId="19" fillId="0" borderId="48" xfId="105" applyBorder="1" applyAlignment="1">
      <alignment horizontal="center"/>
    </xf>
    <xf numFmtId="1" fontId="78" fillId="0" borderId="48" xfId="0" applyNumberFormat="1" applyFont="1" applyBorder="1"/>
    <xf numFmtId="0" fontId="15" fillId="0" borderId="48" xfId="0" applyFont="1" applyBorder="1"/>
    <xf numFmtId="0" fontId="19" fillId="0" borderId="48" xfId="105" applyBorder="1" applyAlignment="1">
      <alignment horizontal="left"/>
    </xf>
    <xf numFmtId="0" fontId="19" fillId="34" borderId="48" xfId="105" applyFill="1" applyBorder="1"/>
    <xf numFmtId="0" fontId="101" fillId="0" borderId="44" xfId="0" applyFont="1" applyBorder="1" applyAlignment="1">
      <alignment horizontal="center" vertical="center" wrapText="1"/>
    </xf>
    <xf numFmtId="0" fontId="101" fillId="0" borderId="45" xfId="0" applyFont="1" applyBorder="1" applyAlignment="1">
      <alignment horizontal="center" vertical="center" wrapText="1"/>
    </xf>
    <xf numFmtId="0" fontId="101" fillId="2" borderId="45" xfId="0" applyFont="1" applyFill="1" applyBorder="1" applyAlignment="1">
      <alignment horizontal="center" vertical="center" wrapText="1"/>
    </xf>
    <xf numFmtId="0" fontId="101" fillId="41" borderId="45" xfId="0" applyFont="1" applyFill="1" applyBorder="1" applyAlignment="1">
      <alignment horizontal="center" vertical="center" wrapText="1"/>
    </xf>
    <xf numFmtId="0" fontId="101" fillId="42" borderId="45" xfId="0" applyFont="1" applyFill="1" applyBorder="1" applyAlignment="1">
      <alignment horizontal="center" vertical="center" wrapText="1"/>
    </xf>
    <xf numFmtId="0" fontId="15" fillId="41" borderId="45" xfId="0" applyFont="1" applyFill="1" applyBorder="1" applyAlignment="1">
      <alignment horizontal="left" vertical="center" wrapText="1"/>
    </xf>
    <xf numFmtId="0" fontId="102" fillId="0" borderId="46" xfId="0" applyFont="1" applyBorder="1" applyAlignment="1">
      <alignment horizontal="center" vertical="center" wrapText="1"/>
    </xf>
    <xf numFmtId="0" fontId="102" fillId="0" borderId="47" xfId="0" applyFont="1" applyBorder="1" applyAlignment="1">
      <alignment horizontal="left" vertical="center" wrapText="1"/>
    </xf>
    <xf numFmtId="0" fontId="103" fillId="0" borderId="47" xfId="0" applyFont="1" applyBorder="1" applyAlignment="1">
      <alignment horizontal="center" vertical="center" wrapText="1"/>
    </xf>
    <xf numFmtId="0" fontId="24" fillId="0" borderId="56" xfId="104" applyFont="1" applyBorder="1" applyAlignment="1">
      <alignment horizontal="center" vertical="center"/>
    </xf>
    <xf numFmtId="1" fontId="28" fillId="0" borderId="56" xfId="100" applyNumberFormat="1" applyFont="1" applyBorder="1"/>
    <xf numFmtId="0" fontId="24" fillId="0" borderId="56" xfId="104" applyFont="1" applyBorder="1" applyAlignment="1">
      <alignment horizontal="left" vertical="center"/>
    </xf>
    <xf numFmtId="1" fontId="24" fillId="0" borderId="56" xfId="104" applyNumberFormat="1" applyFont="1" applyBorder="1" applyAlignment="1">
      <alignment horizontal="left" vertical="center"/>
    </xf>
    <xf numFmtId="1" fontId="24" fillId="0" borderId="55" xfId="206" applyNumberFormat="1" applyFont="1" applyBorder="1" applyAlignment="1">
      <alignment vertical="center"/>
    </xf>
    <xf numFmtId="0" fontId="24" fillId="0" borderId="56" xfId="104" applyFont="1" applyBorder="1" applyAlignment="1">
      <alignment vertical="center"/>
    </xf>
    <xf numFmtId="1" fontId="24" fillId="0" borderId="0" xfId="206" applyNumberFormat="1" applyFont="1" applyAlignment="1">
      <alignment vertical="center"/>
    </xf>
    <xf numFmtId="14" fontId="23" fillId="0" borderId="0" xfId="194" applyNumberFormat="1" applyFont="1"/>
    <xf numFmtId="1" fontId="24" fillId="0" borderId="56" xfId="104" quotePrefix="1" applyNumberFormat="1" applyFont="1" applyBorder="1" applyAlignment="1">
      <alignment horizontal="left" vertical="center"/>
    </xf>
    <xf numFmtId="0" fontId="24" fillId="0" borderId="56" xfId="0" applyFont="1" applyBorder="1"/>
    <xf numFmtId="49" fontId="24" fillId="0" borderId="56" xfId="0" applyNumberFormat="1" applyFont="1" applyBorder="1"/>
    <xf numFmtId="0" fontId="24" fillId="0" borderId="56" xfId="194" applyFont="1" applyBorder="1" applyAlignment="1">
      <alignment horizontal="center" vertical="center"/>
    </xf>
    <xf numFmtId="0" fontId="24" fillId="0" borderId="56" xfId="194" applyFont="1" applyBorder="1"/>
    <xf numFmtId="0" fontId="24" fillId="0" borderId="56" xfId="194" quotePrefix="1" applyFont="1" applyBorder="1"/>
    <xf numFmtId="12" fontId="24" fillId="0" borderId="56" xfId="0" applyNumberFormat="1" applyFont="1" applyBorder="1" applyAlignment="1">
      <alignment horizontal="left"/>
    </xf>
    <xf numFmtId="12" fontId="24" fillId="0" borderId="56" xfId="0" quotePrefix="1" applyNumberFormat="1" applyFont="1" applyBorder="1" applyAlignment="1">
      <alignment horizontal="left"/>
    </xf>
    <xf numFmtId="0" fontId="24" fillId="0" borderId="56" xfId="194" applyFont="1" applyBorder="1" applyAlignment="1">
      <alignment horizontal="center"/>
    </xf>
    <xf numFmtId="0" fontId="23" fillId="0" borderId="56" xfId="194" applyFont="1" applyBorder="1" applyAlignment="1">
      <alignment horizontal="center" vertical="center"/>
    </xf>
    <xf numFmtId="0" fontId="24" fillId="0" borderId="56" xfId="196" applyFont="1" applyBorder="1" applyAlignment="1">
      <alignment horizontal="left" vertical="center"/>
    </xf>
    <xf numFmtId="1" fontId="24" fillId="0" borderId="56" xfId="196" applyNumberFormat="1" applyFont="1" applyBorder="1" applyAlignment="1">
      <alignment horizontal="left" vertical="center"/>
    </xf>
    <xf numFmtId="49" fontId="30" fillId="0" borderId="56" xfId="194" quotePrefix="1" applyNumberFormat="1" applyFont="1" applyBorder="1" applyAlignment="1">
      <alignment horizontal="left" vertical="center"/>
    </xf>
    <xf numFmtId="0" fontId="97" fillId="0" borderId="56" xfId="194" applyFont="1" applyBorder="1"/>
    <xf numFmtId="0" fontId="97" fillId="0" borderId="56" xfId="194" applyFont="1" applyBorder="1" applyAlignment="1">
      <alignment horizontal="center" vertical="center"/>
    </xf>
    <xf numFmtId="0" fontId="97" fillId="0" borderId="0" xfId="104" applyFont="1" applyAlignment="1">
      <alignment vertical="center"/>
    </xf>
    <xf numFmtId="1" fontId="0" fillId="0" borderId="56" xfId="0" applyNumberFormat="1" applyBorder="1"/>
    <xf numFmtId="0" fontId="78" fillId="0" borderId="0" xfId="0" applyFont="1"/>
    <xf numFmtId="1" fontId="78" fillId="0" borderId="0" xfId="0" applyNumberFormat="1" applyFont="1"/>
    <xf numFmtId="0" fontId="0" fillId="0" borderId="56" xfId="0" applyBorder="1"/>
    <xf numFmtId="0" fontId="19" fillId="0" borderId="56" xfId="105" applyBorder="1"/>
    <xf numFmtId="0" fontId="19" fillId="0" borderId="57" xfId="105" applyBorder="1"/>
    <xf numFmtId="0" fontId="19" fillId="38" borderId="56" xfId="105" applyFill="1" applyBorder="1"/>
    <xf numFmtId="0" fontId="19" fillId="38" borderId="56" xfId="105" applyFill="1" applyBorder="1" applyAlignment="1">
      <alignment horizontal="right"/>
    </xf>
    <xf numFmtId="0" fontId="19" fillId="0" borderId="57" xfId="105" applyBorder="1" applyAlignment="1">
      <alignment horizontal="center"/>
    </xf>
    <xf numFmtId="0" fontId="0" fillId="0" borderId="57" xfId="0" applyBorder="1"/>
    <xf numFmtId="0" fontId="19" fillId="0" borderId="57" xfId="105" applyBorder="1" applyAlignment="1">
      <alignment horizontal="left"/>
    </xf>
    <xf numFmtId="0" fontId="19" fillId="38" borderId="57" xfId="105" applyFill="1" applyBorder="1"/>
    <xf numFmtId="0" fontId="19" fillId="34" borderId="57" xfId="105" applyFill="1" applyBorder="1"/>
    <xf numFmtId="0" fontId="19" fillId="38" borderId="57" xfId="105" applyFill="1" applyBorder="1" applyAlignment="1">
      <alignment horizontal="right"/>
    </xf>
    <xf numFmtId="0" fontId="19" fillId="0" borderId="56" xfId="105" applyBorder="1" applyAlignment="1">
      <alignment horizontal="center"/>
    </xf>
    <xf numFmtId="0" fontId="19" fillId="2" borderId="56" xfId="105" applyFill="1" applyBorder="1" applyAlignment="1">
      <alignment horizontal="center"/>
    </xf>
    <xf numFmtId="1" fontId="28" fillId="0" borderId="56" xfId="100" applyNumberFormat="1" applyFont="1" applyBorder="1" applyAlignment="1">
      <alignment horizontal="right"/>
    </xf>
    <xf numFmtId="0" fontId="19" fillId="0" borderId="56" xfId="105" applyBorder="1" applyAlignment="1">
      <alignment horizontal="left"/>
    </xf>
    <xf numFmtId="0" fontId="19" fillId="34" borderId="56" xfId="105" applyFill="1" applyBorder="1"/>
    <xf numFmtId="1" fontId="24" fillId="0" borderId="59" xfId="206" applyNumberFormat="1" applyFont="1" applyBorder="1" applyAlignment="1">
      <alignment vertical="center"/>
    </xf>
    <xf numFmtId="0" fontId="24" fillId="0" borderId="59" xfId="207" quotePrefix="1" applyFont="1" applyBorder="1"/>
    <xf numFmtId="14" fontId="23" fillId="0" borderId="56" xfId="194" applyNumberFormat="1" applyFont="1" applyBorder="1"/>
    <xf numFmtId="0" fontId="24" fillId="0" borderId="17" xfId="104" applyFont="1" applyBorder="1" applyAlignment="1">
      <alignment vertical="center"/>
    </xf>
    <xf numFmtId="0" fontId="24" fillId="0" borderId="19" xfId="104" applyFont="1" applyBorder="1" applyAlignment="1">
      <alignment vertical="center"/>
    </xf>
    <xf numFmtId="0" fontId="17" fillId="0" borderId="19" xfId="104" applyFont="1" applyBorder="1" applyAlignment="1">
      <alignment horizontal="center"/>
    </xf>
    <xf numFmtId="0" fontId="24" fillId="0" borderId="18" xfId="104" applyFont="1" applyBorder="1" applyAlignment="1">
      <alignment vertical="center"/>
    </xf>
    <xf numFmtId="0" fontId="21" fillId="0" borderId="56" xfId="148" applyFont="1" applyFill="1" applyBorder="1"/>
    <xf numFmtId="0" fontId="21" fillId="0" borderId="56" xfId="148" quotePrefix="1" applyFont="1" applyFill="1" applyBorder="1"/>
    <xf numFmtId="14" fontId="23" fillId="0" borderId="42" xfId="194" applyNumberFormat="1" applyFont="1" applyBorder="1"/>
    <xf numFmtId="17" fontId="24" fillId="0" borderId="56" xfId="98" applyNumberFormat="1" applyFont="1" applyBorder="1" applyAlignment="1">
      <alignment vertical="center"/>
    </xf>
    <xf numFmtId="17" fontId="97" fillId="0" borderId="56" xfId="98" applyNumberFormat="1" applyFont="1" applyBorder="1" applyAlignment="1">
      <alignment vertical="center"/>
    </xf>
    <xf numFmtId="0" fontId="24" fillId="0" borderId="56" xfId="98" applyFont="1" applyBorder="1" applyAlignment="1">
      <alignment horizontal="center" vertical="center"/>
    </xf>
    <xf numFmtId="0" fontId="97" fillId="0" borderId="56" xfId="98" applyFont="1" applyBorder="1" applyAlignment="1">
      <alignment horizontal="center" vertical="center"/>
    </xf>
    <xf numFmtId="0" fontId="24" fillId="0" borderId="56" xfId="98" applyFont="1" applyBorder="1" applyAlignment="1">
      <alignment horizontal="left" vertical="center"/>
    </xf>
    <xf numFmtId="1" fontId="24" fillId="0" borderId="56" xfId="98" applyNumberFormat="1" applyFont="1" applyBorder="1" applyAlignment="1">
      <alignment horizontal="left" vertical="center"/>
    </xf>
    <xf numFmtId="0" fontId="23" fillId="0" borderId="56" xfId="98" applyFont="1" applyBorder="1" applyAlignment="1">
      <alignment horizontal="center" vertical="center"/>
    </xf>
    <xf numFmtId="0" fontId="97" fillId="0" borderId="56" xfId="105" applyFont="1" applyBorder="1"/>
    <xf numFmtId="2" fontId="23" fillId="0" borderId="56" xfId="98" applyNumberFormat="1" applyFont="1" applyBorder="1" applyAlignment="1">
      <alignment horizontal="center" vertical="center"/>
    </xf>
    <xf numFmtId="14" fontId="23" fillId="0" borderId="48" xfId="98" applyNumberFormat="1" applyFont="1" applyBorder="1" applyAlignment="1">
      <alignment horizontal="center" vertical="center"/>
    </xf>
    <xf numFmtId="14" fontId="23" fillId="0" borderId="39" xfId="98" applyNumberFormat="1" applyFont="1" applyBorder="1" applyAlignment="1">
      <alignment horizontal="center" vertical="center"/>
    </xf>
    <xf numFmtId="0" fontId="24" fillId="0" borderId="36" xfId="105" applyFont="1" applyBorder="1"/>
    <xf numFmtId="0" fontId="30" fillId="0" borderId="56" xfId="0" applyFont="1" applyBorder="1"/>
    <xf numFmtId="0" fontId="30" fillId="0" borderId="56" xfId="0" quotePrefix="1" applyFont="1" applyBorder="1"/>
    <xf numFmtId="14" fontId="23" fillId="0" borderId="56" xfId="98" applyNumberFormat="1" applyFont="1" applyBorder="1" applyAlignment="1">
      <alignment horizontal="center" vertical="center"/>
    </xf>
    <xf numFmtId="0" fontId="30" fillId="0" borderId="56" xfId="196" applyFont="1" applyBorder="1" applyAlignment="1">
      <alignment horizontal="left" vertical="center"/>
    </xf>
    <xf numFmtId="1" fontId="30" fillId="0" borderId="56" xfId="196" applyNumberFormat="1" applyFont="1" applyBorder="1" applyAlignment="1">
      <alignment horizontal="left" vertical="center"/>
    </xf>
    <xf numFmtId="14" fontId="23" fillId="0" borderId="39" xfId="98" quotePrefix="1" applyNumberFormat="1" applyFont="1" applyBorder="1" applyAlignment="1">
      <alignment horizontal="center" vertical="center"/>
    </xf>
    <xf numFmtId="14" fontId="23" fillId="0" borderId="48" xfId="98" quotePrefix="1" applyNumberFormat="1" applyFont="1" applyBorder="1" applyAlignment="1">
      <alignment horizontal="center" vertical="center"/>
    </xf>
    <xf numFmtId="14" fontId="23" fillId="0" borderId="56" xfId="98" quotePrefix="1" applyNumberFormat="1" applyFont="1" applyBorder="1" applyAlignment="1">
      <alignment horizontal="center" vertical="center"/>
    </xf>
    <xf numFmtId="0" fontId="96" fillId="0" borderId="56" xfId="0" applyFont="1" applyBorder="1"/>
    <xf numFmtId="0" fontId="30" fillId="0" borderId="56" xfId="194" applyFont="1" applyBorder="1"/>
    <xf numFmtId="49" fontId="30" fillId="0" borderId="56" xfId="194" applyNumberFormat="1" applyFont="1" applyBorder="1" applyAlignment="1">
      <alignment horizontal="left" vertical="center"/>
    </xf>
    <xf numFmtId="0" fontId="24" fillId="0" borderId="56" xfId="105" applyFont="1" applyBorder="1"/>
    <xf numFmtId="1" fontId="24" fillId="0" borderId="48" xfId="98" applyNumberFormat="1" applyFont="1" applyBorder="1" applyAlignment="1">
      <alignment horizontal="left" vertical="center"/>
    </xf>
    <xf numFmtId="49" fontId="100" fillId="0" borderId="56" xfId="0" applyNumberFormat="1" applyFont="1" applyBorder="1"/>
    <xf numFmtId="0" fontId="96" fillId="0" borderId="56" xfId="0" quotePrefix="1" applyFont="1" applyBorder="1"/>
    <xf numFmtId="0" fontId="96" fillId="0" borderId="48" xfId="0" quotePrefix="1" applyFont="1" applyBorder="1"/>
    <xf numFmtId="49" fontId="104" fillId="0" borderId="56" xfId="0" applyNumberFormat="1" applyFont="1" applyBorder="1"/>
    <xf numFmtId="49" fontId="104" fillId="0" borderId="56" xfId="0" quotePrefix="1" applyNumberFormat="1" applyFont="1" applyBorder="1"/>
    <xf numFmtId="14" fontId="23" fillId="0" borderId="0" xfId="98" applyNumberFormat="1" applyFont="1" applyAlignment="1">
      <alignment horizontal="center" vertical="center"/>
    </xf>
    <xf numFmtId="14" fontId="23" fillId="0" borderId="56" xfId="98" quotePrefix="1" applyNumberFormat="1" applyFont="1" applyBorder="1" applyAlignment="1">
      <alignment horizontal="left" vertical="center"/>
    </xf>
    <xf numFmtId="0" fontId="29" fillId="0" borderId="56" xfId="105" applyFont="1" applyBorder="1"/>
    <xf numFmtId="1" fontId="29" fillId="0" borderId="56" xfId="104" applyNumberFormat="1" applyFont="1" applyBorder="1" applyAlignment="1">
      <alignment vertical="center"/>
    </xf>
    <xf numFmtId="167" fontId="88" fillId="0" borderId="56" xfId="0" applyNumberFormat="1" applyFont="1" applyBorder="1" applyAlignment="1">
      <alignment vertical="center" wrapText="1"/>
    </xf>
    <xf numFmtId="0" fontId="29" fillId="0" borderId="56" xfId="104" applyFont="1" applyBorder="1" applyAlignment="1">
      <alignment vertical="center"/>
    </xf>
    <xf numFmtId="1" fontId="29" fillId="0" borderId="56" xfId="104" applyNumberFormat="1" applyFont="1" applyBorder="1" applyAlignment="1">
      <alignment horizontal="right" vertical="center"/>
    </xf>
    <xf numFmtId="167" fontId="88" fillId="0" borderId="56" xfId="0" applyNumberFormat="1" applyFont="1" applyBorder="1" applyAlignment="1">
      <alignment horizontal="right" vertical="center" wrapText="1"/>
    </xf>
    <xf numFmtId="0" fontId="29" fillId="0" borderId="56" xfId="98" applyFont="1" applyBorder="1" applyAlignment="1">
      <alignment horizontal="right" vertical="center"/>
    </xf>
    <xf numFmtId="1" fontId="29" fillId="0" borderId="56" xfId="194" applyNumberFormat="1" applyFont="1" applyBorder="1" applyAlignment="1">
      <alignment horizontal="right"/>
    </xf>
    <xf numFmtId="0" fontId="86" fillId="0" borderId="56" xfId="0" applyFont="1" applyBorder="1" applyAlignment="1">
      <alignment horizontal="center" vertical="center" textRotation="90" wrapText="1"/>
    </xf>
    <xf numFmtId="0" fontId="85" fillId="0" borderId="56" xfId="0" applyFont="1" applyBorder="1" applyAlignment="1">
      <alignment horizontal="center" vertical="center" textRotation="90" wrapText="1"/>
    </xf>
    <xf numFmtId="0" fontId="26" fillId="0" borderId="56" xfId="103" applyFont="1" applyBorder="1" applyAlignment="1">
      <alignment horizontal="center" vertical="center" textRotation="90" wrapText="1"/>
    </xf>
    <xf numFmtId="0" fontId="0" fillId="0" borderId="56" xfId="0" applyBorder="1" applyAlignment="1">
      <alignment wrapText="1"/>
    </xf>
    <xf numFmtId="0" fontId="23" fillId="0" borderId="0" xfId="188" applyFont="1" applyAlignment="1">
      <alignment vertical="center" wrapText="1"/>
    </xf>
    <xf numFmtId="0" fontId="19" fillId="2" borderId="4" xfId="105" applyFill="1" applyBorder="1"/>
    <xf numFmtId="0" fontId="19" fillId="2" borderId="48" xfId="105" applyFill="1" applyBorder="1"/>
    <xf numFmtId="1" fontId="24" fillId="4" borderId="0" xfId="188" applyNumberFormat="1" applyFont="1" applyFill="1"/>
    <xf numFmtId="0" fontId="105" fillId="0" borderId="1" xfId="103" applyFont="1" applyBorder="1" applyAlignment="1">
      <alignment horizontal="center" vertical="center" textRotation="90" wrapText="1"/>
    </xf>
    <xf numFmtId="0" fontId="87" fillId="0" borderId="56" xfId="0" applyFont="1" applyBorder="1" applyAlignment="1">
      <alignment vertical="center"/>
    </xf>
    <xf numFmtId="0" fontId="87" fillId="0" borderId="56" xfId="0" applyFont="1" applyBorder="1" applyAlignment="1">
      <alignment horizontal="center" vertical="center"/>
    </xf>
    <xf numFmtId="0" fontId="91" fillId="0" borderId="56" xfId="0" applyFont="1" applyBorder="1" applyAlignment="1">
      <alignment horizontal="center" vertical="center" wrapText="1"/>
    </xf>
    <xf numFmtId="0" fontId="19" fillId="43" borderId="56" xfId="105" applyFill="1" applyBorder="1"/>
    <xf numFmtId="0" fontId="19" fillId="44" borderId="36" xfId="105" applyFill="1" applyBorder="1"/>
    <xf numFmtId="0" fontId="19" fillId="34" borderId="36" xfId="105" applyFill="1" applyBorder="1"/>
    <xf numFmtId="0" fontId="19" fillId="34" borderId="37" xfId="105" applyFill="1" applyBorder="1"/>
    <xf numFmtId="0" fontId="19" fillId="34" borderId="40" xfId="105" applyFill="1" applyBorder="1"/>
    <xf numFmtId="0" fontId="19" fillId="45" borderId="36" xfId="105" applyFill="1" applyBorder="1"/>
    <xf numFmtId="0" fontId="19" fillId="45" borderId="40" xfId="105" applyFill="1" applyBorder="1"/>
    <xf numFmtId="0" fontId="19" fillId="45" borderId="56" xfId="105" applyFill="1" applyBorder="1"/>
    <xf numFmtId="0" fontId="19" fillId="46" borderId="36" xfId="105" applyFill="1" applyBorder="1"/>
    <xf numFmtId="0" fontId="19" fillId="46" borderId="37" xfId="105" applyFill="1" applyBorder="1"/>
    <xf numFmtId="0" fontId="19" fillId="46" borderId="3" xfId="105" applyFill="1" applyBorder="1"/>
    <xf numFmtId="0" fontId="19" fillId="46" borderId="40" xfId="105" applyFill="1" applyBorder="1"/>
    <xf numFmtId="0" fontId="19" fillId="47" borderId="36" xfId="105" applyFill="1" applyBorder="1"/>
    <xf numFmtId="0" fontId="19" fillId="48" borderId="36" xfId="105" applyFill="1" applyBorder="1"/>
    <xf numFmtId="0" fontId="19" fillId="48" borderId="37" xfId="105" applyFill="1" applyBorder="1"/>
    <xf numFmtId="0" fontId="19" fillId="48" borderId="40" xfId="105" applyFill="1" applyBorder="1"/>
    <xf numFmtId="0" fontId="19" fillId="48" borderId="48" xfId="105" applyFill="1" applyBorder="1"/>
    <xf numFmtId="0" fontId="19" fillId="48" borderId="56" xfId="105" applyFill="1" applyBorder="1"/>
    <xf numFmtId="0" fontId="93" fillId="0" borderId="56" xfId="105" applyFont="1" applyBorder="1" applyAlignment="1">
      <alignment horizontal="left"/>
    </xf>
    <xf numFmtId="1" fontId="0" fillId="0" borderId="57" xfId="0" applyNumberFormat="1" applyBorder="1"/>
    <xf numFmtId="0" fontId="0" fillId="0" borderId="60" xfId="0" applyBorder="1" applyAlignment="1">
      <alignment wrapText="1"/>
    </xf>
    <xf numFmtId="0" fontId="19" fillId="45" borderId="57" xfId="105" applyFill="1" applyBorder="1"/>
    <xf numFmtId="0" fontId="30" fillId="49" borderId="56" xfId="0" applyFont="1" applyFill="1" applyBorder="1"/>
    <xf numFmtId="1" fontId="30" fillId="49" borderId="56" xfId="0" applyNumberFormat="1" applyFont="1" applyFill="1" applyBorder="1"/>
    <xf numFmtId="0" fontId="30" fillId="49" borderId="56" xfId="0" applyFont="1" applyFill="1" applyBorder="1" applyAlignment="1">
      <alignment wrapText="1"/>
    </xf>
    <xf numFmtId="0" fontId="0" fillId="0" borderId="3" xfId="0" applyBorder="1"/>
    <xf numFmtId="0" fontId="19" fillId="0" borderId="56" xfId="105" applyBorder="1" applyAlignment="1">
      <alignment horizontal="left" vertical="center" wrapText="1"/>
    </xf>
    <xf numFmtId="49" fontId="94" fillId="0" borderId="56" xfId="195" applyNumberFormat="1" applyFont="1" applyBorder="1"/>
    <xf numFmtId="0" fontId="96" fillId="0" borderId="56" xfId="194" quotePrefix="1" applyFont="1" applyBorder="1"/>
    <xf numFmtId="0" fontId="93" fillId="3" borderId="56" xfId="105" applyFont="1" applyFill="1" applyBorder="1" applyAlignment="1">
      <alignment horizontal="left"/>
    </xf>
    <xf numFmtId="0" fontId="97" fillId="0" borderId="56" xfId="194" quotePrefix="1" applyFont="1" applyBorder="1"/>
    <xf numFmtId="0" fontId="97" fillId="0" borderId="56" xfId="194" quotePrefix="1" applyFont="1" applyBorder="1" applyAlignment="1">
      <alignment horizontal="left" vertical="center"/>
    </xf>
    <xf numFmtId="0" fontId="93" fillId="0" borderId="57" xfId="105" applyFont="1" applyBorder="1" applyAlignment="1">
      <alignment horizontal="left"/>
    </xf>
    <xf numFmtId="49" fontId="97" fillId="0" borderId="56" xfId="194" applyNumberFormat="1" applyFont="1" applyBorder="1"/>
    <xf numFmtId="1" fontId="93" fillId="0" borderId="56" xfId="105" applyNumberFormat="1" applyFont="1" applyBorder="1" applyAlignment="1">
      <alignment horizontal="left"/>
    </xf>
    <xf numFmtId="0" fontId="78" fillId="2" borderId="56" xfId="194" quotePrefix="1" applyFont="1" applyFill="1" applyBorder="1" applyAlignment="1">
      <alignment horizontal="left" vertical="top"/>
    </xf>
    <xf numFmtId="49" fontId="96" fillId="2" borderId="56" xfId="194" applyNumberFormat="1" applyFont="1" applyFill="1" applyBorder="1" applyAlignment="1">
      <alignment horizontal="left" vertical="center"/>
    </xf>
    <xf numFmtId="165" fontId="31" fillId="0" borderId="0" xfId="103" applyNumberFormat="1" applyFont="1" applyAlignment="1">
      <alignment horizontal="center" vertical="center" wrapText="1"/>
    </xf>
    <xf numFmtId="165" fontId="25" fillId="0" borderId="34" xfId="103" applyNumberFormat="1" applyFont="1" applyBorder="1" applyAlignment="1">
      <alignment horizontal="center" vertical="center" wrapText="1"/>
    </xf>
    <xf numFmtId="165" fontId="23" fillId="0" borderId="0" xfId="103" applyNumberFormat="1" applyFont="1" applyAlignment="1">
      <alignment vertical="center"/>
    </xf>
    <xf numFmtId="49" fontId="23" fillId="0" borderId="56" xfId="194" applyNumberFormat="1" applyFont="1" applyBorder="1"/>
    <xf numFmtId="17" fontId="29" fillId="0" borderId="56" xfId="98" applyNumberFormat="1" applyFont="1" applyBorder="1" applyAlignment="1">
      <alignment vertical="center"/>
    </xf>
    <xf numFmtId="0" fontId="29" fillId="0" borderId="56" xfId="98" applyFont="1" applyBorder="1" applyAlignment="1">
      <alignment vertical="center"/>
    </xf>
    <xf numFmtId="1" fontId="29" fillId="0" borderId="56" xfId="194" applyNumberFormat="1" applyFont="1" applyBorder="1"/>
    <xf numFmtId="0" fontId="29" fillId="0" borderId="56" xfId="194" applyFont="1" applyBorder="1" applyAlignment="1">
      <alignment horizontal="center" vertical="center"/>
    </xf>
    <xf numFmtId="0" fontId="29" fillId="0" borderId="0" xfId="104" applyFont="1" applyAlignment="1">
      <alignment vertical="center"/>
    </xf>
    <xf numFmtId="167" fontId="29" fillId="0" borderId="0" xfId="104" applyNumberFormat="1" applyFont="1" applyAlignment="1">
      <alignment vertical="center"/>
    </xf>
    <xf numFmtId="0" fontId="23" fillId="0" borderId="56" xfId="104" applyFont="1" applyBorder="1" applyAlignment="1">
      <alignment horizontal="left" vertical="center"/>
    </xf>
    <xf numFmtId="1" fontId="23" fillId="0" borderId="56" xfId="104" quotePrefix="1" applyNumberFormat="1" applyFont="1" applyBorder="1" applyAlignment="1">
      <alignment horizontal="left" vertical="center"/>
    </xf>
    <xf numFmtId="167" fontId="83" fillId="0" borderId="0" xfId="0" applyNumberFormat="1" applyFont="1" applyAlignment="1">
      <alignment horizontal="center" vertical="center"/>
    </xf>
    <xf numFmtId="167" fontId="19" fillId="0" borderId="34" xfId="105" applyNumberFormat="1" applyBorder="1"/>
    <xf numFmtId="49" fontId="24" fillId="0" borderId="56" xfId="0" quotePrefix="1" applyNumberFormat="1" applyFont="1" applyBorder="1"/>
    <xf numFmtId="0" fontId="19" fillId="2" borderId="56" xfId="105" applyFill="1" applyBorder="1"/>
    <xf numFmtId="1" fontId="19" fillId="0" borderId="16" xfId="105" applyNumberFormat="1" applyBorder="1"/>
    <xf numFmtId="1" fontId="106" fillId="0" borderId="0" xfId="0" applyNumberFormat="1" applyFont="1"/>
    <xf numFmtId="0" fontId="15" fillId="0" borderId="56" xfId="0" applyFont="1" applyBorder="1"/>
    <xf numFmtId="0" fontId="107" fillId="0" borderId="56" xfId="0" applyFont="1" applyBorder="1" applyAlignment="1">
      <alignment horizontal="center" vertical="center" wrapText="1"/>
    </xf>
    <xf numFmtId="1" fontId="107" fillId="0" borderId="56" xfId="0" applyNumberFormat="1" applyFont="1" applyBorder="1" applyAlignment="1">
      <alignment horizontal="center" vertical="center" wrapText="1"/>
    </xf>
    <xf numFmtId="1" fontId="107" fillId="2" borderId="56" xfId="0" applyNumberFormat="1" applyFont="1" applyFill="1" applyBorder="1" applyAlignment="1">
      <alignment horizontal="center" vertical="center" wrapText="1"/>
    </xf>
    <xf numFmtId="1" fontId="107" fillId="0" borderId="56" xfId="0" applyNumberFormat="1" applyFont="1" applyBorder="1" applyAlignment="1">
      <alignment horizontal="left" vertical="center" wrapText="1"/>
    </xf>
    <xf numFmtId="0" fontId="15" fillId="40" borderId="56" xfId="0" applyFont="1" applyFill="1" applyBorder="1"/>
    <xf numFmtId="0" fontId="78" fillId="40" borderId="56" xfId="0" applyFont="1" applyFill="1" applyBorder="1" applyAlignment="1">
      <alignment horizontal="left" wrapText="1"/>
    </xf>
    <xf numFmtId="1" fontId="93" fillId="40" borderId="56" xfId="105" applyNumberFormat="1" applyFont="1" applyFill="1" applyBorder="1" applyAlignment="1">
      <alignment horizontal="center"/>
    </xf>
    <xf numFmtId="1" fontId="107" fillId="40" borderId="56" xfId="0" applyNumberFormat="1" applyFont="1" applyFill="1" applyBorder="1" applyAlignment="1">
      <alignment horizontal="left" vertical="top" wrapText="1"/>
    </xf>
    <xf numFmtId="1" fontId="24" fillId="0" borderId="56" xfId="100" applyNumberFormat="1" applyFont="1" applyBorder="1" applyAlignment="1">
      <alignment horizontal="center"/>
    </xf>
    <xf numFmtId="1" fontId="24" fillId="39" borderId="56" xfId="100" applyNumberFormat="1" applyFont="1" applyFill="1" applyBorder="1" applyAlignment="1">
      <alignment horizontal="center"/>
    </xf>
    <xf numFmtId="0" fontId="19" fillId="2" borderId="57" xfId="105" applyFill="1" applyBorder="1" applyAlignment="1">
      <alignment horizontal="center"/>
    </xf>
    <xf numFmtId="1" fontId="19" fillId="45" borderId="56" xfId="105" applyNumberFormat="1" applyFill="1" applyBorder="1"/>
    <xf numFmtId="15" fontId="0" fillId="0" borderId="0" xfId="0" applyNumberFormat="1"/>
    <xf numFmtId="0" fontId="0" fillId="50" borderId="56" xfId="0" applyFill="1" applyBorder="1"/>
    <xf numFmtId="0" fontId="0" fillId="50" borderId="57" xfId="0" applyFill="1" applyBorder="1"/>
    <xf numFmtId="1" fontId="0" fillId="50" borderId="56" xfId="0" applyNumberFormat="1" applyFill="1" applyBorder="1"/>
    <xf numFmtId="14" fontId="23" fillId="0" borderId="59" xfId="98" applyNumberFormat="1" applyFont="1" applyBorder="1" applyAlignment="1">
      <alignment horizontal="center" vertical="center"/>
    </xf>
    <xf numFmtId="0" fontId="24" fillId="0" borderId="59" xfId="207" applyFont="1" applyBorder="1" applyAlignment="1">
      <alignment horizontal="center"/>
    </xf>
    <xf numFmtId="0" fontId="24" fillId="0" borderId="59" xfId="207" applyFont="1" applyBorder="1" applyAlignment="1">
      <alignment horizontal="center" vertical="center"/>
    </xf>
    <xf numFmtId="0" fontId="24" fillId="0" borderId="59" xfId="207" applyFont="1" applyBorder="1"/>
    <xf numFmtId="49" fontId="100" fillId="0" borderId="59" xfId="0" applyNumberFormat="1" applyFont="1" applyBorder="1"/>
    <xf numFmtId="167" fontId="29" fillId="0" borderId="56" xfId="104" applyNumberFormat="1" applyFont="1" applyBorder="1" applyAlignment="1">
      <alignment vertical="center"/>
    </xf>
    <xf numFmtId="167" fontId="97" fillId="0" borderId="0" xfId="49" applyNumberFormat="1" applyFont="1" applyFill="1" applyBorder="1" applyAlignment="1">
      <alignment vertical="center"/>
    </xf>
    <xf numFmtId="167" fontId="110" fillId="0" borderId="35" xfId="49" applyNumberFormat="1" applyFont="1" applyFill="1" applyBorder="1" applyAlignment="1">
      <alignment vertical="center"/>
    </xf>
    <xf numFmtId="167" fontId="14" fillId="0" borderId="39" xfId="49" applyNumberFormat="1" applyFont="1" applyFill="1" applyBorder="1" applyAlignment="1">
      <alignment vertical="center"/>
    </xf>
    <xf numFmtId="1" fontId="29" fillId="0" borderId="0" xfId="103" applyNumberFormat="1" applyFont="1" applyAlignment="1">
      <alignment horizontal="center" vertical="center"/>
    </xf>
    <xf numFmtId="167" fontId="18" fillId="0" borderId="0" xfId="49" applyNumberFormat="1" applyFont="1" applyFill="1" applyBorder="1" applyAlignment="1">
      <alignment horizontal="center" vertical="center"/>
    </xf>
    <xf numFmtId="1" fontId="112" fillId="0" borderId="0" xfId="103" applyNumberFormat="1" applyFont="1" applyAlignment="1">
      <alignment horizontal="center" vertical="center"/>
    </xf>
    <xf numFmtId="167" fontId="113" fillId="0" borderId="0" xfId="49" applyNumberFormat="1" applyFont="1" applyFill="1" applyBorder="1" applyAlignment="1">
      <alignment horizontal="center" vertical="center"/>
    </xf>
    <xf numFmtId="43" fontId="83" fillId="0" borderId="0" xfId="49" applyFont="1" applyFill="1" applyBorder="1" applyAlignment="1">
      <alignment horizontal="center" vertical="center"/>
    </xf>
    <xf numFmtId="167" fontId="83" fillId="0" borderId="0" xfId="49" applyNumberFormat="1" applyFont="1" applyFill="1" applyBorder="1" applyAlignment="1">
      <alignment vertical="center"/>
    </xf>
    <xf numFmtId="1" fontId="29" fillId="0" borderId="18" xfId="103" applyNumberFormat="1" applyFont="1" applyBorder="1" applyAlignment="1">
      <alignment vertical="center"/>
    </xf>
    <xf numFmtId="167" fontId="85" fillId="0" borderId="0" xfId="49" applyNumberFormat="1" applyFont="1" applyFill="1" applyBorder="1" applyAlignment="1">
      <alignment horizontal="center" vertical="center"/>
    </xf>
    <xf numFmtId="167" fontId="83" fillId="0" borderId="0" xfId="49" applyNumberFormat="1" applyFont="1" applyFill="1" applyBorder="1" applyAlignment="1">
      <alignment horizontal="center" vertical="center"/>
    </xf>
    <xf numFmtId="167" fontId="29" fillId="0" borderId="35" xfId="49" applyNumberFormat="1" applyFont="1" applyFill="1" applyBorder="1" applyAlignment="1">
      <alignment horizontal="center" vertical="center" wrapText="1"/>
    </xf>
    <xf numFmtId="167" fontId="18" fillId="0" borderId="39" xfId="49" applyNumberFormat="1" applyFont="1" applyFill="1" applyBorder="1" applyAlignment="1">
      <alignment vertical="center"/>
    </xf>
    <xf numFmtId="167" fontId="29" fillId="0" borderId="35" xfId="49" applyNumberFormat="1" applyFont="1" applyFill="1" applyBorder="1" applyAlignment="1">
      <alignment vertical="center"/>
    </xf>
    <xf numFmtId="167" fontId="85" fillId="0" borderId="20" xfId="49" applyNumberFormat="1" applyFont="1" applyFill="1" applyBorder="1" applyAlignment="1">
      <alignment vertical="center"/>
    </xf>
    <xf numFmtId="167" fontId="85" fillId="0" borderId="21" xfId="49" applyNumberFormat="1" applyFont="1" applyFill="1" applyBorder="1" applyAlignment="1">
      <alignment vertical="center"/>
    </xf>
    <xf numFmtId="167" fontId="83" fillId="0" borderId="30" xfId="49" applyNumberFormat="1" applyFont="1" applyFill="1" applyBorder="1" applyAlignment="1">
      <alignment horizontal="center" vertical="center"/>
    </xf>
    <xf numFmtId="167" fontId="83" fillId="0" borderId="0" xfId="49" applyNumberFormat="1" applyFont="1" applyFill="1" applyBorder="1" applyAlignment="1">
      <alignment horizontal="center" vertical="center" wrapText="1"/>
    </xf>
    <xf numFmtId="167" fontId="113" fillId="0" borderId="0" xfId="49" applyNumberFormat="1" applyFont="1" applyFill="1" applyBorder="1" applyAlignment="1">
      <alignment horizontal="center" vertical="center" wrapText="1"/>
    </xf>
    <xf numFmtId="167" fontId="112" fillId="0" borderId="0" xfId="49" applyNumberFormat="1" applyFont="1" applyFill="1" applyBorder="1" applyAlignment="1">
      <alignment vertical="center"/>
    </xf>
    <xf numFmtId="43" fontId="113" fillId="0" borderId="0" xfId="49" applyFont="1" applyFill="1" applyBorder="1" applyAlignment="1">
      <alignment horizontal="center" vertical="center"/>
    </xf>
    <xf numFmtId="43" fontId="29" fillId="0" borderId="39" xfId="49" applyFont="1" applyFill="1" applyBorder="1" applyAlignment="1">
      <alignment horizontal="center" vertical="center"/>
    </xf>
    <xf numFmtId="1" fontId="112" fillId="0" borderId="39" xfId="103" applyNumberFormat="1" applyFont="1" applyBorder="1" applyAlignment="1">
      <alignment horizontal="center" vertical="center"/>
    </xf>
    <xf numFmtId="167" fontId="83" fillId="0" borderId="39" xfId="49" applyNumberFormat="1" applyFont="1" applyFill="1" applyBorder="1" applyAlignment="1">
      <alignment vertical="center"/>
    </xf>
    <xf numFmtId="167" fontId="113" fillId="0" borderId="39" xfId="49" applyNumberFormat="1" applyFont="1" applyFill="1" applyBorder="1" applyAlignment="1">
      <alignment horizontal="center" vertical="center"/>
    </xf>
    <xf numFmtId="167" fontId="111" fillId="0" borderId="39" xfId="49" applyNumberFormat="1" applyFont="1" applyFill="1" applyBorder="1" applyAlignment="1">
      <alignment vertical="center"/>
    </xf>
    <xf numFmtId="167" fontId="85" fillId="0" borderId="23" xfId="49" applyNumberFormat="1" applyFont="1" applyFill="1" applyBorder="1" applyAlignment="1">
      <alignment vertical="center"/>
    </xf>
    <xf numFmtId="167" fontId="85" fillId="0" borderId="24" xfId="49" applyNumberFormat="1" applyFont="1" applyFill="1" applyBorder="1" applyAlignment="1">
      <alignment vertical="center"/>
    </xf>
    <xf numFmtId="1" fontId="29" fillId="0" borderId="29" xfId="103" applyNumberFormat="1" applyFont="1" applyBorder="1" applyAlignment="1">
      <alignment horizontal="center" vertical="center"/>
    </xf>
    <xf numFmtId="167" fontId="111" fillId="0" borderId="0" xfId="49" applyNumberFormat="1" applyFont="1" applyFill="1" applyBorder="1" applyAlignment="1">
      <alignment horizontal="center" vertical="center"/>
    </xf>
    <xf numFmtId="43" fontId="29" fillId="0" borderId="39" xfId="49" applyFont="1" applyFill="1" applyBorder="1" applyAlignment="1">
      <alignment vertical="center"/>
    </xf>
    <xf numFmtId="167" fontId="113" fillId="0" borderId="0" xfId="49" applyNumberFormat="1" applyFont="1" applyFill="1" applyBorder="1" applyAlignment="1">
      <alignment vertical="center"/>
    </xf>
    <xf numFmtId="167" fontId="83" fillId="0" borderId="22" xfId="49" applyNumberFormat="1" applyFont="1" applyFill="1" applyBorder="1" applyAlignment="1">
      <alignment horizontal="center" vertical="center"/>
    </xf>
    <xf numFmtId="43" fontId="83" fillId="0" borderId="0" xfId="49" applyFont="1" applyFill="1" applyBorder="1" applyAlignment="1">
      <alignment vertical="center"/>
    </xf>
    <xf numFmtId="43" fontId="85" fillId="0" borderId="24" xfId="49" applyFont="1" applyFill="1" applyBorder="1" applyAlignment="1">
      <alignment vertical="center"/>
    </xf>
    <xf numFmtId="167" fontId="83" fillId="0" borderId="29" xfId="49" applyNumberFormat="1" applyFont="1" applyFill="1" applyBorder="1" applyAlignment="1">
      <alignment horizontal="center" vertical="center"/>
    </xf>
    <xf numFmtId="1" fontId="112" fillId="0" borderId="0" xfId="103" applyNumberFormat="1" applyFont="1" applyAlignment="1">
      <alignment vertical="center"/>
    </xf>
    <xf numFmtId="167" fontId="85" fillId="0" borderId="29" xfId="49" applyNumberFormat="1" applyFont="1" applyFill="1" applyBorder="1" applyAlignment="1">
      <alignment vertical="center"/>
    </xf>
    <xf numFmtId="167" fontId="85" fillId="0" borderId="24" xfId="49" applyNumberFormat="1" applyFont="1" applyFill="1" applyBorder="1" applyAlignment="1">
      <alignment horizontal="center" vertical="center"/>
    </xf>
    <xf numFmtId="167" fontId="85" fillId="0" borderId="29" xfId="49" applyNumberFormat="1" applyFont="1" applyFill="1" applyBorder="1" applyAlignment="1">
      <alignment horizontal="center" vertical="center"/>
    </xf>
    <xf numFmtId="167" fontId="85" fillId="0" borderId="0" xfId="49" applyNumberFormat="1" applyFont="1" applyFill="1" applyBorder="1" applyAlignment="1">
      <alignment vertical="center"/>
    </xf>
    <xf numFmtId="0" fontId="112" fillId="0" borderId="0" xfId="103" applyFont="1" applyAlignment="1">
      <alignment vertical="center"/>
    </xf>
    <xf numFmtId="167" fontId="83" fillId="0" borderId="25" xfId="49" applyNumberFormat="1" applyFont="1" applyFill="1" applyBorder="1" applyAlignment="1">
      <alignment horizontal="center" vertical="center"/>
    </xf>
    <xf numFmtId="167" fontId="83" fillId="0" borderId="26" xfId="49" applyNumberFormat="1" applyFont="1" applyFill="1" applyBorder="1" applyAlignment="1">
      <alignment vertical="center"/>
    </xf>
    <xf numFmtId="167" fontId="85" fillId="0" borderId="27" xfId="49" applyNumberFormat="1" applyFont="1" applyFill="1" applyBorder="1" applyAlignment="1">
      <alignment vertical="center"/>
    </xf>
    <xf numFmtId="167" fontId="85" fillId="0" borderId="28" xfId="49" applyNumberFormat="1" applyFont="1" applyFill="1" applyBorder="1" applyAlignment="1">
      <alignment vertical="center"/>
    </xf>
    <xf numFmtId="167" fontId="83" fillId="0" borderId="31" xfId="49" applyNumberFormat="1" applyFont="1" applyFill="1" applyBorder="1" applyAlignment="1">
      <alignment horizontal="center" vertical="center"/>
    </xf>
    <xf numFmtId="0" fontId="19" fillId="0" borderId="36" xfId="105" applyBorder="1" applyAlignment="1">
      <alignment wrapText="1"/>
    </xf>
    <xf numFmtId="0" fontId="26" fillId="0" borderId="0" xfId="103" applyFont="1" applyAlignment="1">
      <alignment horizontal="center" vertical="center" wrapText="1"/>
    </xf>
    <xf numFmtId="0" fontId="97" fillId="0" borderId="0" xfId="103" applyFont="1" applyAlignment="1">
      <alignment horizontal="center" vertical="center" wrapText="1"/>
    </xf>
    <xf numFmtId="0" fontId="79" fillId="0" borderId="0" xfId="103" applyFont="1" applyAlignment="1">
      <alignment horizontal="center" vertical="center" wrapText="1"/>
    </xf>
    <xf numFmtId="0" fontId="87" fillId="0" borderId="56" xfId="0" applyFont="1" applyBorder="1" applyAlignment="1">
      <alignment vertical="center" wrapText="1"/>
    </xf>
    <xf numFmtId="0" fontId="87" fillId="0" borderId="56" xfId="0" applyFont="1" applyBorder="1" applyAlignment="1">
      <alignment horizontal="center" vertical="center" wrapText="1"/>
    </xf>
    <xf numFmtId="0" fontId="89" fillId="0" borderId="0" xfId="0" applyFont="1" applyAlignment="1">
      <alignment vertical="center" wrapText="1"/>
    </xf>
    <xf numFmtId="0" fontId="92" fillId="0" borderId="0" xfId="0" applyFont="1" applyAlignment="1">
      <alignment vertical="center" wrapText="1"/>
    </xf>
    <xf numFmtId="1" fontId="78" fillId="0" borderId="56" xfId="0" applyNumberFormat="1" applyFont="1" applyBorder="1"/>
    <xf numFmtId="17" fontId="0" fillId="0" borderId="56" xfId="0" applyNumberFormat="1" applyBorder="1"/>
    <xf numFmtId="0" fontId="24" fillId="0" borderId="4" xfId="104" quotePrefix="1" applyFont="1" applyBorder="1" applyAlignment="1">
      <alignment vertical="center"/>
    </xf>
    <xf numFmtId="0" fontId="114" fillId="0" borderId="56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 wrapText="1"/>
    </xf>
    <xf numFmtId="1" fontId="0" fillId="0" borderId="61" xfId="0" applyNumberFormat="1" applyBorder="1"/>
    <xf numFmtId="1" fontId="0" fillId="0" borderId="0" xfId="0" applyNumberFormat="1" applyAlignment="1">
      <alignment wrapText="1"/>
    </xf>
    <xf numFmtId="1" fontId="24" fillId="0" borderId="53" xfId="100" applyNumberFormat="1" applyFont="1" applyBorder="1" applyAlignment="1">
      <alignment horizontal="center"/>
    </xf>
    <xf numFmtId="0" fontId="0" fillId="0" borderId="53" xfId="0" applyBorder="1"/>
    <xf numFmtId="0" fontId="0" fillId="0" borderId="50" xfId="0" applyBorder="1"/>
    <xf numFmtId="1" fontId="24" fillId="0" borderId="50" xfId="100" applyNumberFormat="1" applyFont="1" applyBorder="1" applyAlignment="1">
      <alignment horizontal="center"/>
    </xf>
    <xf numFmtId="1" fontId="24" fillId="0" borderId="51" xfId="100" applyNumberFormat="1" applyFont="1" applyBorder="1" applyAlignment="1">
      <alignment horizontal="center"/>
    </xf>
    <xf numFmtId="1" fontId="24" fillId="0" borderId="5" xfId="100" applyNumberFormat="1" applyFont="1" applyBorder="1" applyAlignment="1">
      <alignment horizontal="center"/>
    </xf>
    <xf numFmtId="0" fontId="19" fillId="0" borderId="50" xfId="105" applyBorder="1" applyAlignment="1">
      <alignment horizontal="center"/>
    </xf>
    <xf numFmtId="1" fontId="28" fillId="0" borderId="48" xfId="100" applyNumberFormat="1" applyFont="1" applyBorder="1"/>
    <xf numFmtId="0" fontId="19" fillId="2" borderId="48" xfId="105" applyFill="1" applyBorder="1" applyAlignment="1">
      <alignment horizontal="center"/>
    </xf>
    <xf numFmtId="1" fontId="0" fillId="0" borderId="48" xfId="0" applyNumberFormat="1" applyBorder="1"/>
    <xf numFmtId="0" fontId="0" fillId="0" borderId="48" xfId="0" applyBorder="1" applyAlignment="1">
      <alignment wrapText="1"/>
    </xf>
    <xf numFmtId="0" fontId="24" fillId="51" borderId="34" xfId="188" applyFont="1" applyFill="1" applyBorder="1" applyAlignment="1">
      <alignment horizontal="center" vertical="center"/>
    </xf>
    <xf numFmtId="1" fontId="28" fillId="51" borderId="0" xfId="100" applyNumberFormat="1" applyFont="1" applyFill="1"/>
    <xf numFmtId="0" fontId="19" fillId="51" borderId="4" xfId="105" applyFill="1" applyBorder="1" applyAlignment="1">
      <alignment horizontal="center"/>
    </xf>
    <xf numFmtId="0" fontId="19" fillId="51" borderId="34" xfId="105" applyFill="1" applyBorder="1"/>
    <xf numFmtId="1" fontId="24" fillId="51" borderId="34" xfId="190" applyNumberFormat="1" applyFont="1" applyFill="1" applyBorder="1" applyAlignment="1">
      <alignment horizontal="center" vertical="center"/>
    </xf>
    <xf numFmtId="43" fontId="24" fillId="51" borderId="34" xfId="189" applyFont="1" applyFill="1" applyBorder="1" applyAlignment="1">
      <alignment horizontal="center" vertical="center"/>
    </xf>
    <xf numFmtId="167" fontId="24" fillId="51" borderId="34" xfId="189" applyNumberFormat="1" applyFont="1" applyFill="1" applyBorder="1" applyAlignment="1">
      <alignment vertical="center"/>
    </xf>
    <xf numFmtId="167" fontId="24" fillId="51" borderId="34" xfId="189" applyNumberFormat="1" applyFont="1" applyFill="1" applyBorder="1" applyAlignment="1">
      <alignment horizontal="center" vertical="center"/>
    </xf>
    <xf numFmtId="1" fontId="19" fillId="51" borderId="16" xfId="105" applyNumberFormat="1" applyFill="1" applyBorder="1" applyAlignment="1">
      <alignment horizontal="right"/>
    </xf>
    <xf numFmtId="1" fontId="19" fillId="51" borderId="34" xfId="105" applyNumberFormat="1" applyFill="1" applyBorder="1" applyAlignment="1">
      <alignment horizontal="right"/>
    </xf>
    <xf numFmtId="0" fontId="19" fillId="51" borderId="16" xfId="105" applyFill="1" applyBorder="1"/>
    <xf numFmtId="167" fontId="23" fillId="51" borderId="34" xfId="189" applyNumberFormat="1" applyFont="1" applyFill="1" applyBorder="1" applyAlignment="1">
      <alignment vertical="center"/>
    </xf>
    <xf numFmtId="0" fontId="24" fillId="51" borderId="34" xfId="105" applyFont="1" applyFill="1" applyBorder="1"/>
    <xf numFmtId="0" fontId="24" fillId="51" borderId="0" xfId="188" applyFont="1" applyFill="1" applyAlignment="1">
      <alignment vertical="center"/>
    </xf>
    <xf numFmtId="0" fontId="76" fillId="51" borderId="34" xfId="105" applyFont="1" applyFill="1" applyBorder="1" applyAlignment="1">
      <alignment horizontal="left" vertical="top"/>
    </xf>
    <xf numFmtId="0" fontId="0" fillId="51" borderId="36" xfId="0" applyFill="1" applyBorder="1" applyAlignment="1">
      <alignment wrapText="1"/>
    </xf>
    <xf numFmtId="0" fontId="89" fillId="0" borderId="34" xfId="0" applyFont="1" applyBorder="1" applyAlignment="1">
      <alignment horizontal="center" vertical="center" wrapText="1"/>
    </xf>
    <xf numFmtId="0" fontId="89" fillId="0" borderId="34" xfId="0" applyFont="1" applyBorder="1" applyAlignment="1">
      <alignment vertical="center" wrapText="1"/>
    </xf>
    <xf numFmtId="0" fontId="0" fillId="0" borderId="48" xfId="0" applyBorder="1" applyAlignment="1">
      <alignment horizontal="left" vertical="top"/>
    </xf>
    <xf numFmtId="1" fontId="24" fillId="2" borderId="48" xfId="100" applyNumberFormat="1" applyFont="1" applyFill="1" applyBorder="1" applyAlignment="1">
      <alignment horizontal="center"/>
    </xf>
    <xf numFmtId="0" fontId="27" fillId="0" borderId="48" xfId="0" applyFont="1" applyBorder="1" applyAlignment="1">
      <alignment horizontal="left" vertical="top" wrapText="1"/>
    </xf>
    <xf numFmtId="1" fontId="24" fillId="2" borderId="48" xfId="188" applyNumberFormat="1" applyFont="1" applyFill="1" applyBorder="1" applyAlignment="1">
      <alignment horizontal="center"/>
    </xf>
    <xf numFmtId="0" fontId="115" fillId="0" borderId="63" xfId="0" applyFont="1" applyBorder="1" applyAlignment="1">
      <alignment horizontal="left" vertical="center"/>
    </xf>
    <xf numFmtId="1" fontId="115" fillId="0" borderId="63" xfId="0" applyNumberFormat="1" applyFont="1" applyBorder="1" applyAlignment="1">
      <alignment horizontal="left" vertical="center"/>
    </xf>
    <xf numFmtId="0" fontId="116" fillId="0" borderId="63" xfId="0" applyFont="1" applyBorder="1" applyAlignment="1">
      <alignment horizontal="left" vertical="center"/>
    </xf>
    <xf numFmtId="1" fontId="116" fillId="0" borderId="63" xfId="0" applyNumberFormat="1" applyFont="1" applyBorder="1" applyAlignment="1">
      <alignment horizontal="left" vertical="center"/>
    </xf>
    <xf numFmtId="0" fontId="115" fillId="0" borderId="63" xfId="0" applyFont="1" applyBorder="1" applyAlignment="1">
      <alignment vertical="center"/>
    </xf>
    <xf numFmtId="1" fontId="115" fillId="0" borderId="63" xfId="0" applyNumberFormat="1" applyFont="1" applyBorder="1" applyAlignment="1">
      <alignment vertical="center"/>
    </xf>
    <xf numFmtId="0" fontId="117" fillId="35" borderId="63" xfId="0" applyFont="1" applyFill="1" applyBorder="1" applyAlignment="1">
      <alignment horizontal="left" vertical="center"/>
    </xf>
    <xf numFmtId="1" fontId="117" fillId="35" borderId="63" xfId="0" applyNumberFormat="1" applyFont="1" applyFill="1" applyBorder="1" applyAlignment="1">
      <alignment horizontal="left" vertical="center"/>
    </xf>
    <xf numFmtId="0" fontId="115" fillId="52" borderId="64" xfId="0" applyFont="1" applyFill="1" applyBorder="1" applyAlignment="1">
      <alignment horizontal="center" vertical="center"/>
    </xf>
    <xf numFmtId="1" fontId="115" fillId="52" borderId="64" xfId="0" applyNumberFormat="1" applyFont="1" applyFill="1" applyBorder="1" applyAlignment="1">
      <alignment horizontal="center" vertical="center"/>
    </xf>
    <xf numFmtId="0" fontId="115" fillId="52" borderId="65" xfId="0" applyFont="1" applyFill="1" applyBorder="1" applyAlignment="1">
      <alignment horizontal="center" vertical="center"/>
    </xf>
    <xf numFmtId="0" fontId="117" fillId="35" borderId="63" xfId="0" applyFont="1" applyFill="1" applyBorder="1" applyAlignment="1">
      <alignment vertical="center"/>
    </xf>
    <xf numFmtId="0" fontId="117" fillId="35" borderId="66" xfId="0" applyFont="1" applyFill="1" applyBorder="1" applyAlignment="1">
      <alignment vertical="center"/>
    </xf>
    <xf numFmtId="1" fontId="117" fillId="35" borderId="65" xfId="0" applyNumberFormat="1" applyFont="1" applyFill="1" applyBorder="1" applyAlignment="1">
      <alignment horizontal="left" vertical="center"/>
    </xf>
    <xf numFmtId="0" fontId="116" fillId="35" borderId="67" xfId="0" applyFont="1" applyFill="1" applyBorder="1" applyAlignment="1">
      <alignment vertical="center"/>
    </xf>
    <xf numFmtId="0" fontId="116" fillId="35" borderId="63" xfId="0" applyFont="1" applyFill="1" applyBorder="1" applyAlignment="1">
      <alignment horizontal="left" vertical="center"/>
    </xf>
    <xf numFmtId="0" fontId="118" fillId="35" borderId="63" xfId="0" applyFont="1" applyFill="1" applyBorder="1" applyAlignment="1">
      <alignment horizontal="left" vertical="center"/>
    </xf>
    <xf numFmtId="0" fontId="117" fillId="53" borderId="63" xfId="0" applyFont="1" applyFill="1" applyBorder="1" applyAlignment="1">
      <alignment vertical="center"/>
    </xf>
    <xf numFmtId="1" fontId="117" fillId="53" borderId="63" xfId="0" applyNumberFormat="1" applyFont="1" applyFill="1" applyBorder="1" applyAlignment="1">
      <alignment vertical="center"/>
    </xf>
    <xf numFmtId="0" fontId="117" fillId="54" borderId="63" xfId="0" applyFont="1" applyFill="1" applyBorder="1" applyAlignment="1">
      <alignment vertical="center"/>
    </xf>
    <xf numFmtId="1" fontId="117" fillId="54" borderId="63" xfId="0" applyNumberFormat="1" applyFont="1" applyFill="1" applyBorder="1" applyAlignment="1">
      <alignment vertical="center"/>
    </xf>
    <xf numFmtId="0" fontId="117" fillId="55" borderId="63" xfId="0" applyFont="1" applyFill="1" applyBorder="1" applyAlignment="1">
      <alignment vertical="center"/>
    </xf>
    <xf numFmtId="1" fontId="117" fillId="55" borderId="63" xfId="0" applyNumberFormat="1" applyFont="1" applyFill="1" applyBorder="1" applyAlignment="1">
      <alignment vertical="center"/>
    </xf>
    <xf numFmtId="0" fontId="116" fillId="55" borderId="63" xfId="0" applyFont="1" applyFill="1" applyBorder="1" applyAlignment="1">
      <alignment vertical="center"/>
    </xf>
    <xf numFmtId="1" fontId="117" fillId="35" borderId="63" xfId="0" applyNumberFormat="1" applyFont="1" applyFill="1" applyBorder="1" applyAlignment="1">
      <alignment vertical="center"/>
    </xf>
    <xf numFmtId="0" fontId="117" fillId="56" borderId="63" xfId="0" applyFont="1" applyFill="1" applyBorder="1" applyAlignment="1">
      <alignment vertical="center"/>
    </xf>
    <xf numFmtId="0" fontId="117" fillId="57" borderId="63" xfId="0" applyFont="1" applyFill="1" applyBorder="1" applyAlignment="1">
      <alignment vertical="center"/>
    </xf>
    <xf numFmtId="1" fontId="117" fillId="57" borderId="63" xfId="0" applyNumberFormat="1" applyFont="1" applyFill="1" applyBorder="1" applyAlignment="1">
      <alignment vertical="center"/>
    </xf>
    <xf numFmtId="0" fontId="117" fillId="58" borderId="63" xfId="0" applyFont="1" applyFill="1" applyBorder="1" applyAlignment="1">
      <alignment vertical="center"/>
    </xf>
    <xf numFmtId="0" fontId="115" fillId="52" borderId="63" xfId="0" applyFont="1" applyFill="1" applyBorder="1" applyAlignment="1">
      <alignment horizontal="center" vertical="center"/>
    </xf>
    <xf numFmtId="1" fontId="115" fillId="52" borderId="63" xfId="0" applyNumberFormat="1" applyFont="1" applyFill="1" applyBorder="1" applyAlignment="1">
      <alignment horizontal="center" vertical="center"/>
    </xf>
    <xf numFmtId="0" fontId="117" fillId="53" borderId="63" xfId="0" applyFont="1" applyFill="1" applyBorder="1" applyAlignment="1">
      <alignment horizontal="left" vertical="center"/>
    </xf>
    <xf numFmtId="0" fontId="118" fillId="35" borderId="63" xfId="0" applyFont="1" applyFill="1" applyBorder="1" applyAlignment="1">
      <alignment vertical="center"/>
    </xf>
    <xf numFmtId="0" fontId="116" fillId="35" borderId="63" xfId="0" applyFont="1" applyFill="1" applyBorder="1" applyAlignment="1">
      <alignment vertical="center"/>
    </xf>
    <xf numFmtId="0" fontId="116" fillId="53" borderId="63" xfId="0" applyFont="1" applyFill="1" applyBorder="1" applyAlignment="1">
      <alignment vertical="center"/>
    </xf>
    <xf numFmtId="0" fontId="115" fillId="52" borderId="63" xfId="0" applyFont="1" applyFill="1" applyBorder="1" applyAlignment="1">
      <alignment vertical="center"/>
    </xf>
    <xf numFmtId="1" fontId="115" fillId="52" borderId="63" xfId="0" applyNumberFormat="1" applyFont="1" applyFill="1" applyBorder="1" applyAlignment="1">
      <alignment vertical="center"/>
    </xf>
    <xf numFmtId="1" fontId="116" fillId="35" borderId="63" xfId="0" applyNumberFormat="1" applyFont="1" applyFill="1" applyBorder="1" applyAlignment="1">
      <alignment vertical="center"/>
    </xf>
    <xf numFmtId="0" fontId="119" fillId="35" borderId="63" xfId="0" applyFont="1" applyFill="1" applyBorder="1" applyAlignment="1">
      <alignment vertical="center"/>
    </xf>
    <xf numFmtId="0" fontId="120" fillId="0" borderId="0" xfId="0" applyFont="1"/>
    <xf numFmtId="0" fontId="120" fillId="0" borderId="68" xfId="0" applyFont="1" applyBorder="1"/>
    <xf numFmtId="0" fontId="0" fillId="0" borderId="0" xfId="0" applyAlignment="1">
      <alignment horizontal="center" vertical="top"/>
    </xf>
    <xf numFmtId="0" fontId="0" fillId="0" borderId="56" xfId="0" applyBorder="1" applyAlignment="1">
      <alignment horizontal="left" vertical="top"/>
    </xf>
    <xf numFmtId="0" fontId="117" fillId="35" borderId="56" xfId="0" applyFont="1" applyFill="1" applyBorder="1" applyAlignment="1">
      <alignment horizontal="left" vertical="center"/>
    </xf>
    <xf numFmtId="1" fontId="117" fillId="35" borderId="56" xfId="0" applyNumberFormat="1" applyFont="1" applyFill="1" applyBorder="1" applyAlignment="1">
      <alignment horizontal="left" vertical="center"/>
    </xf>
    <xf numFmtId="0" fontId="117" fillId="54" borderId="56" xfId="0" applyFont="1" applyFill="1" applyBorder="1" applyAlignment="1">
      <alignment vertical="center"/>
    </xf>
    <xf numFmtId="0" fontId="121" fillId="53" borderId="56" xfId="0" applyFont="1" applyFill="1" applyBorder="1" applyAlignment="1">
      <alignment horizontal="left" vertical="center"/>
    </xf>
    <xf numFmtId="0" fontId="117" fillId="55" borderId="56" xfId="0" applyFont="1" applyFill="1" applyBorder="1" applyAlignment="1">
      <alignment vertical="center"/>
    </xf>
    <xf numFmtId="0" fontId="116" fillId="55" borderId="56" xfId="0" applyFont="1" applyFill="1" applyBorder="1" applyAlignment="1">
      <alignment vertical="center"/>
    </xf>
    <xf numFmtId="0" fontId="117" fillId="35" borderId="56" xfId="0" applyFont="1" applyFill="1" applyBorder="1" applyAlignment="1">
      <alignment vertical="center"/>
    </xf>
    <xf numFmtId="0" fontId="117" fillId="53" borderId="56" xfId="0" applyFont="1" applyFill="1" applyBorder="1" applyAlignment="1">
      <alignment horizontal="left" vertical="center"/>
    </xf>
    <xf numFmtId="0" fontId="116" fillId="35" borderId="56" xfId="0" applyFont="1" applyFill="1" applyBorder="1" applyAlignment="1">
      <alignment vertical="center"/>
    </xf>
    <xf numFmtId="0" fontId="117" fillId="53" borderId="56" xfId="0" applyFont="1" applyFill="1" applyBorder="1" applyAlignment="1">
      <alignment vertical="center"/>
    </xf>
    <xf numFmtId="0" fontId="116" fillId="53" borderId="56" xfId="0" applyFont="1" applyFill="1" applyBorder="1" applyAlignment="1">
      <alignment vertical="center"/>
    </xf>
    <xf numFmtId="0" fontId="119" fillId="35" borderId="56" xfId="0" applyFont="1" applyFill="1" applyBorder="1" applyAlignment="1">
      <alignment vertical="center"/>
    </xf>
    <xf numFmtId="0" fontId="120" fillId="0" borderId="56" xfId="0" applyFont="1" applyBorder="1"/>
    <xf numFmtId="0" fontId="15" fillId="45" borderId="56" xfId="0" applyFont="1" applyFill="1" applyBorder="1"/>
    <xf numFmtId="0" fontId="107" fillId="45" borderId="56" xfId="0" applyFont="1" applyFill="1" applyBorder="1" applyAlignment="1">
      <alignment horizontal="center" vertical="center" wrapText="1"/>
    </xf>
    <xf numFmtId="1" fontId="107" fillId="45" borderId="56" xfId="0" applyNumberFormat="1" applyFont="1" applyFill="1" applyBorder="1" applyAlignment="1">
      <alignment horizontal="center" vertical="center" wrapText="1"/>
    </xf>
    <xf numFmtId="1" fontId="107" fillId="45" borderId="56" xfId="0" applyNumberFormat="1" applyFont="1" applyFill="1" applyBorder="1" applyAlignment="1">
      <alignment horizontal="left" vertical="center" wrapText="1"/>
    </xf>
    <xf numFmtId="0" fontId="15" fillId="45" borderId="0" xfId="0" applyFont="1" applyFill="1"/>
    <xf numFmtId="0" fontId="107" fillId="45" borderId="56" xfId="0" applyFont="1" applyFill="1" applyBorder="1" applyAlignment="1">
      <alignment horizontal="left" vertical="top" wrapText="1"/>
    </xf>
    <xf numFmtId="1" fontId="107" fillId="45" borderId="56" xfId="0" applyNumberFormat="1" applyFont="1" applyFill="1" applyBorder="1" applyAlignment="1">
      <alignment horizontal="left" vertical="top" wrapText="1"/>
    </xf>
    <xf numFmtId="0" fontId="107" fillId="45" borderId="56" xfId="0" applyFont="1" applyFill="1" applyBorder="1" applyAlignment="1">
      <alignment horizontal="left" wrapText="1"/>
    </xf>
    <xf numFmtId="1" fontId="107" fillId="45" borderId="56" xfId="0" applyNumberFormat="1" applyFont="1" applyFill="1" applyBorder="1" applyAlignment="1">
      <alignment horizontal="left" wrapText="1"/>
    </xf>
    <xf numFmtId="1" fontId="108" fillId="45" borderId="56" xfId="0" applyNumberFormat="1" applyFont="1" applyFill="1" applyBorder="1" applyAlignment="1">
      <alignment horizontal="left" vertical="top" wrapText="1"/>
    </xf>
    <xf numFmtId="1" fontId="107" fillId="45" borderId="56" xfId="0" applyNumberFormat="1" applyFont="1" applyFill="1" applyBorder="1" applyAlignment="1">
      <alignment horizontal="center" vertical="top" wrapText="1"/>
    </xf>
    <xf numFmtId="0" fontId="93" fillId="0" borderId="56" xfId="105" applyFont="1" applyBorder="1"/>
    <xf numFmtId="1" fontId="93" fillId="0" borderId="56" xfId="105" applyNumberFormat="1" applyFont="1" applyBorder="1" applyAlignment="1">
      <alignment horizontal="center"/>
    </xf>
    <xf numFmtId="1" fontId="107" fillId="0" borderId="56" xfId="0" applyNumberFormat="1" applyFont="1" applyBorder="1" applyAlignment="1">
      <alignment horizontal="left" vertical="top" wrapText="1"/>
    </xf>
    <xf numFmtId="1" fontId="107" fillId="0" borderId="56" xfId="0" applyNumberFormat="1" applyFont="1" applyBorder="1" applyAlignment="1">
      <alignment horizontal="left" wrapText="1"/>
    </xf>
    <xf numFmtId="1" fontId="108" fillId="0" borderId="56" xfId="0" applyNumberFormat="1" applyFont="1" applyBorder="1" applyAlignment="1">
      <alignment horizontal="left" vertical="top" wrapText="1"/>
    </xf>
    <xf numFmtId="1" fontId="107" fillId="0" borderId="56" xfId="0" applyNumberFormat="1" applyFont="1" applyBorder="1" applyAlignment="1">
      <alignment horizontal="center" vertical="top" wrapText="1"/>
    </xf>
    <xf numFmtId="0" fontId="93" fillId="3" borderId="56" xfId="105" applyFont="1" applyFill="1" applyBorder="1"/>
    <xf numFmtId="0" fontId="15" fillId="40" borderId="0" xfId="0" applyFont="1" applyFill="1"/>
    <xf numFmtId="0" fontId="15" fillId="59" borderId="56" xfId="0" applyFont="1" applyFill="1" applyBorder="1"/>
    <xf numFmtId="0" fontId="107" fillId="59" borderId="56" xfId="0" applyFont="1" applyFill="1" applyBorder="1" applyAlignment="1">
      <alignment horizontal="left" vertical="center" wrapText="1"/>
    </xf>
    <xf numFmtId="1" fontId="93" fillId="59" borderId="56" xfId="105" applyNumberFormat="1" applyFont="1" applyFill="1" applyBorder="1" applyAlignment="1">
      <alignment horizontal="center"/>
    </xf>
    <xf numFmtId="1" fontId="78" fillId="59" borderId="56" xfId="0" applyNumberFormat="1" applyFont="1" applyFill="1" applyBorder="1" applyAlignment="1">
      <alignment horizontal="left" vertical="center" wrapText="1"/>
    </xf>
    <xf numFmtId="1" fontId="107" fillId="59" borderId="56" xfId="0" applyNumberFormat="1" applyFont="1" applyFill="1" applyBorder="1" applyAlignment="1">
      <alignment horizontal="left" vertical="top" wrapText="1"/>
    </xf>
    <xf numFmtId="0" fontId="15" fillId="59" borderId="0" xfId="0" applyFont="1" applyFill="1"/>
    <xf numFmtId="0" fontId="107" fillId="59" borderId="56" xfId="0" applyFont="1" applyFill="1" applyBorder="1" applyAlignment="1">
      <alignment horizontal="left" vertical="top" wrapText="1"/>
    </xf>
    <xf numFmtId="0" fontId="107" fillId="59" borderId="56" xfId="0" applyFont="1" applyFill="1" applyBorder="1" applyAlignment="1">
      <alignment horizontal="left" wrapText="1"/>
    </xf>
    <xf numFmtId="1" fontId="107" fillId="59" borderId="56" xfId="0" applyNumberFormat="1" applyFont="1" applyFill="1" applyBorder="1" applyAlignment="1">
      <alignment horizontal="left" wrapText="1"/>
    </xf>
    <xf numFmtId="1" fontId="108" fillId="59" borderId="56" xfId="0" applyNumberFormat="1" applyFont="1" applyFill="1" applyBorder="1" applyAlignment="1">
      <alignment horizontal="left" vertical="top" wrapText="1"/>
    </xf>
    <xf numFmtId="1" fontId="107" fillId="59" borderId="56" xfId="0" applyNumberFormat="1" applyFont="1" applyFill="1" applyBorder="1" applyAlignment="1">
      <alignment horizontal="center" vertical="top" wrapText="1"/>
    </xf>
    <xf numFmtId="1" fontId="100" fillId="0" borderId="56" xfId="100" applyNumberFormat="1" applyFont="1" applyBorder="1" applyAlignment="1">
      <alignment horizontal="right"/>
    </xf>
    <xf numFmtId="0" fontId="15" fillId="60" borderId="56" xfId="0" applyFont="1" applyFill="1" applyBorder="1"/>
    <xf numFmtId="0" fontId="107" fillId="60" borderId="56" xfId="0" applyFont="1" applyFill="1" applyBorder="1" applyAlignment="1">
      <alignment horizontal="left" vertical="top" wrapText="1"/>
    </xf>
    <xf numFmtId="1" fontId="93" fillId="60" borderId="56" xfId="105" applyNumberFormat="1" applyFont="1" applyFill="1" applyBorder="1" applyAlignment="1">
      <alignment horizontal="center"/>
    </xf>
    <xf numFmtId="1" fontId="78" fillId="60" borderId="56" xfId="0" applyNumberFormat="1" applyFont="1" applyFill="1" applyBorder="1" applyAlignment="1">
      <alignment horizontal="left" vertical="center" wrapText="1"/>
    </xf>
    <xf numFmtId="1" fontId="107" fillId="60" borderId="56" xfId="0" applyNumberFormat="1" applyFont="1" applyFill="1" applyBorder="1" applyAlignment="1">
      <alignment horizontal="left" vertical="top" wrapText="1"/>
    </xf>
    <xf numFmtId="0" fontId="15" fillId="60" borderId="0" xfId="0" applyFont="1" applyFill="1"/>
    <xf numFmtId="0" fontId="107" fillId="60" borderId="56" xfId="0" applyFont="1" applyFill="1" applyBorder="1" applyAlignment="1">
      <alignment horizontal="left" wrapText="1"/>
    </xf>
    <xf numFmtId="1" fontId="107" fillId="60" borderId="56" xfId="0" applyNumberFormat="1" applyFont="1" applyFill="1" applyBorder="1" applyAlignment="1">
      <alignment horizontal="left" wrapText="1"/>
    </xf>
    <xf numFmtId="1" fontId="108" fillId="60" borderId="56" xfId="0" applyNumberFormat="1" applyFont="1" applyFill="1" applyBorder="1" applyAlignment="1">
      <alignment horizontal="left" vertical="top" wrapText="1"/>
    </xf>
    <xf numFmtId="1" fontId="107" fillId="60" borderId="56" xfId="0" applyNumberFormat="1" applyFont="1" applyFill="1" applyBorder="1" applyAlignment="1">
      <alignment horizontal="center" vertical="top" wrapText="1"/>
    </xf>
    <xf numFmtId="0" fontId="15" fillId="61" borderId="56" xfId="0" applyFont="1" applyFill="1" applyBorder="1"/>
    <xf numFmtId="0" fontId="107" fillId="61" borderId="56" xfId="0" applyFont="1" applyFill="1" applyBorder="1" applyAlignment="1">
      <alignment horizontal="center" vertical="center" wrapText="1"/>
    </xf>
    <xf numFmtId="1" fontId="93" fillId="61" borderId="56" xfId="105" applyNumberFormat="1" applyFont="1" applyFill="1" applyBorder="1" applyAlignment="1">
      <alignment horizontal="center"/>
    </xf>
    <xf numFmtId="1" fontId="78" fillId="61" borderId="56" xfId="0" applyNumberFormat="1" applyFont="1" applyFill="1" applyBorder="1" applyAlignment="1">
      <alignment horizontal="left" vertical="center" wrapText="1"/>
    </xf>
    <xf numFmtId="1" fontId="107" fillId="61" borderId="56" xfId="0" applyNumberFormat="1" applyFont="1" applyFill="1" applyBorder="1" applyAlignment="1">
      <alignment horizontal="left" vertical="top" wrapText="1"/>
    </xf>
    <xf numFmtId="0" fontId="15" fillId="61" borderId="0" xfId="0" applyFont="1" applyFill="1"/>
    <xf numFmtId="0" fontId="107" fillId="61" borderId="56" xfId="0" applyFont="1" applyFill="1" applyBorder="1" applyAlignment="1">
      <alignment horizontal="left" vertical="top" wrapText="1"/>
    </xf>
    <xf numFmtId="0" fontId="107" fillId="61" borderId="56" xfId="0" applyFont="1" applyFill="1" applyBorder="1" applyAlignment="1">
      <alignment horizontal="left" wrapText="1"/>
    </xf>
    <xf numFmtId="1" fontId="107" fillId="61" borderId="56" xfId="0" applyNumberFormat="1" applyFont="1" applyFill="1" applyBorder="1" applyAlignment="1">
      <alignment horizontal="left" wrapText="1"/>
    </xf>
    <xf numFmtId="1" fontId="108" fillId="61" borderId="56" xfId="0" applyNumberFormat="1" applyFont="1" applyFill="1" applyBorder="1" applyAlignment="1">
      <alignment horizontal="left" vertical="top" wrapText="1"/>
    </xf>
    <xf numFmtId="1" fontId="107" fillId="61" borderId="56" xfId="0" applyNumberFormat="1" applyFont="1" applyFill="1" applyBorder="1" applyAlignment="1">
      <alignment horizontal="center" vertical="top" wrapText="1"/>
    </xf>
    <xf numFmtId="1" fontId="107" fillId="40" borderId="56" xfId="0" applyNumberFormat="1" applyFont="1" applyFill="1" applyBorder="1" applyAlignment="1">
      <alignment horizontal="center" vertical="top" wrapText="1"/>
    </xf>
    <xf numFmtId="0" fontId="107" fillId="0" borderId="56" xfId="0" applyFont="1" applyBorder="1" applyAlignment="1">
      <alignment horizontal="center" vertical="top" wrapText="1"/>
    </xf>
    <xf numFmtId="0" fontId="107" fillId="0" borderId="56" xfId="0" applyFont="1" applyBorder="1" applyAlignment="1">
      <alignment horizontal="left" vertical="top" wrapText="1"/>
    </xf>
    <xf numFmtId="1" fontId="107" fillId="3" borderId="56" xfId="0" applyNumberFormat="1" applyFont="1" applyFill="1" applyBorder="1" applyAlignment="1">
      <alignment horizontal="left" vertical="top" wrapText="1"/>
    </xf>
    <xf numFmtId="1" fontId="15" fillId="0" borderId="0" xfId="0" applyNumberFormat="1" applyFont="1"/>
    <xf numFmtId="1" fontId="107" fillId="3" borderId="56" xfId="0" applyNumberFormat="1" applyFont="1" applyFill="1" applyBorder="1" applyAlignment="1">
      <alignment horizontal="left" wrapText="1"/>
    </xf>
    <xf numFmtId="1" fontId="15" fillId="0" borderId="56" xfId="0" applyNumberFormat="1" applyFont="1" applyBorder="1"/>
    <xf numFmtId="0" fontId="78" fillId="0" borderId="56" xfId="0" applyFont="1" applyBorder="1"/>
    <xf numFmtId="0" fontId="109" fillId="0" borderId="56" xfId="0" applyFont="1" applyBorder="1"/>
    <xf numFmtId="0" fontId="109" fillId="0" borderId="0" xfId="0" applyFont="1"/>
    <xf numFmtId="49" fontId="0" fillId="0" borderId="56" xfId="0" applyNumberFormat="1" applyBorder="1"/>
    <xf numFmtId="49" fontId="0" fillId="0" borderId="56" xfId="0" quotePrefix="1" applyNumberFormat="1" applyBorder="1"/>
    <xf numFmtId="49" fontId="0" fillId="0" borderId="0" xfId="0" applyNumberFormat="1"/>
    <xf numFmtId="49" fontId="0" fillId="0" borderId="0" xfId="0" quotePrefix="1" applyNumberFormat="1"/>
    <xf numFmtId="1" fontId="19" fillId="0" borderId="56" xfId="105" applyNumberFormat="1" applyBorder="1"/>
    <xf numFmtId="0" fontId="123" fillId="0" borderId="0" xfId="0" applyFont="1"/>
    <xf numFmtId="173" fontId="123" fillId="0" borderId="0" xfId="0" applyNumberFormat="1" applyFont="1"/>
    <xf numFmtId="1" fontId="123" fillId="0" borderId="0" xfId="0" applyNumberFormat="1" applyFont="1"/>
    <xf numFmtId="172" fontId="123" fillId="0" borderId="0" xfId="0" applyNumberFormat="1" applyFont="1"/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center" vertical="center"/>
    </xf>
    <xf numFmtId="0" fontId="123" fillId="58" borderId="72" xfId="0" applyFont="1" applyFill="1" applyBorder="1" applyAlignment="1">
      <alignment horizontal="center"/>
    </xf>
    <xf numFmtId="0" fontId="123" fillId="58" borderId="73" xfId="0" applyFont="1" applyFill="1" applyBorder="1" applyAlignment="1">
      <alignment horizontal="center"/>
    </xf>
    <xf numFmtId="0" fontId="123" fillId="58" borderId="2" xfId="0" applyFont="1" applyFill="1" applyBorder="1" applyAlignment="1">
      <alignment horizontal="center"/>
    </xf>
    <xf numFmtId="0" fontId="123" fillId="0" borderId="0" xfId="0" applyFont="1" applyAlignment="1">
      <alignment horizontal="center"/>
    </xf>
    <xf numFmtId="174" fontId="127" fillId="53" borderId="2" xfId="0" applyNumberFormat="1" applyFont="1" applyFill="1" applyBorder="1" applyAlignment="1">
      <alignment horizontal="center"/>
    </xf>
    <xf numFmtId="0" fontId="123" fillId="0" borderId="73" xfId="0" applyFont="1" applyBorder="1" applyAlignment="1">
      <alignment horizontal="center"/>
    </xf>
    <xf numFmtId="0" fontId="123" fillId="65" borderId="74" xfId="0" applyFont="1" applyFill="1" applyBorder="1" applyAlignment="1">
      <alignment horizontal="center" vertical="center"/>
    </xf>
    <xf numFmtId="1" fontId="123" fillId="0" borderId="73" xfId="0" applyNumberFormat="1" applyFont="1" applyBorder="1" applyAlignment="1">
      <alignment horizontal="center"/>
    </xf>
    <xf numFmtId="0" fontId="123" fillId="66" borderId="74" xfId="0" applyFont="1" applyFill="1" applyBorder="1" applyAlignment="1">
      <alignment horizontal="center" vertical="center"/>
    </xf>
    <xf numFmtId="175" fontId="123" fillId="0" borderId="0" xfId="0" applyNumberFormat="1" applyFont="1" applyAlignment="1">
      <alignment horizontal="center"/>
    </xf>
    <xf numFmtId="174" fontId="123" fillId="53" borderId="2" xfId="0" applyNumberFormat="1" applyFont="1" applyFill="1" applyBorder="1" applyAlignment="1">
      <alignment horizontal="center"/>
    </xf>
    <xf numFmtId="0" fontId="123" fillId="0" borderId="2" xfId="0" applyFont="1" applyBorder="1" applyAlignment="1">
      <alignment horizontal="center"/>
    </xf>
    <xf numFmtId="1" fontId="123" fillId="67" borderId="73" xfId="0" applyNumberFormat="1" applyFont="1" applyFill="1" applyBorder="1" applyAlignment="1">
      <alignment horizontal="center"/>
    </xf>
    <xf numFmtId="0" fontId="123" fillId="0" borderId="69" xfId="0" applyFont="1" applyBorder="1" applyAlignment="1">
      <alignment horizontal="center"/>
    </xf>
    <xf numFmtId="1" fontId="123" fillId="67" borderId="2" xfId="0" applyNumberFormat="1" applyFont="1" applyFill="1" applyBorder="1" applyAlignment="1">
      <alignment horizontal="center"/>
    </xf>
    <xf numFmtId="1" fontId="128" fillId="0" borderId="0" xfId="0" applyNumberFormat="1" applyFont="1" applyAlignment="1">
      <alignment horizontal="center" vertical="center"/>
    </xf>
    <xf numFmtId="1" fontId="123" fillId="53" borderId="0" xfId="0" applyNumberFormat="1" applyFont="1" applyFill="1" applyAlignment="1">
      <alignment horizontal="center"/>
    </xf>
    <xf numFmtId="0" fontId="129" fillId="68" borderId="2" xfId="0" applyFont="1" applyFill="1" applyBorder="1" applyAlignment="1">
      <alignment horizontal="center" vertical="top"/>
    </xf>
    <xf numFmtId="0" fontId="123" fillId="68" borderId="72" xfId="0" applyFont="1" applyFill="1" applyBorder="1" applyAlignment="1">
      <alignment horizontal="center"/>
    </xf>
    <xf numFmtId="0" fontId="123" fillId="68" borderId="73" xfId="0" applyFont="1" applyFill="1" applyBorder="1" applyAlignment="1">
      <alignment horizontal="center"/>
    </xf>
    <xf numFmtId="0" fontId="123" fillId="68" borderId="2" xfId="0" applyFont="1" applyFill="1" applyBorder="1" applyAlignment="1">
      <alignment horizontal="center"/>
    </xf>
    <xf numFmtId="0" fontId="131" fillId="0" borderId="0" xfId="0" applyFont="1"/>
    <xf numFmtId="1" fontId="132" fillId="0" borderId="0" xfId="0" applyNumberFormat="1" applyFont="1" applyAlignment="1">
      <alignment horizontal="center"/>
    </xf>
    <xf numFmtId="1" fontId="123" fillId="0" borderId="2" xfId="0" applyNumberFormat="1" applyFont="1" applyBorder="1" applyAlignment="1">
      <alignment horizontal="center"/>
    </xf>
    <xf numFmtId="1" fontId="133" fillId="0" borderId="0" xfId="0" applyNumberFormat="1" applyFont="1" applyAlignment="1">
      <alignment horizontal="center"/>
    </xf>
    <xf numFmtId="0" fontId="123" fillId="57" borderId="72" xfId="0" applyFont="1" applyFill="1" applyBorder="1" applyAlignment="1">
      <alignment horizontal="center"/>
    </xf>
    <xf numFmtId="0" fontId="123" fillId="57" borderId="73" xfId="0" applyFont="1" applyFill="1" applyBorder="1" applyAlignment="1">
      <alignment horizontal="center"/>
    </xf>
    <xf numFmtId="0" fontId="123" fillId="57" borderId="2" xfId="0" applyFont="1" applyFill="1" applyBorder="1" applyAlignment="1">
      <alignment horizontal="center"/>
    </xf>
    <xf numFmtId="0" fontId="123" fillId="58" borderId="74" xfId="0" applyFont="1" applyFill="1" applyBorder="1" applyAlignment="1">
      <alignment horizontal="center" vertical="center"/>
    </xf>
    <xf numFmtId="1" fontId="0" fillId="50" borderId="48" xfId="0" applyNumberFormat="1" applyFill="1" applyBorder="1"/>
    <xf numFmtId="0" fontId="46" fillId="0" borderId="56" xfId="0" applyFont="1" applyBorder="1"/>
    <xf numFmtId="1" fontId="30" fillId="0" borderId="56" xfId="0" applyNumberFormat="1" applyFont="1" applyBorder="1"/>
    <xf numFmtId="0" fontId="135" fillId="0" borderId="36" xfId="105" applyFont="1" applyBorder="1" applyAlignment="1">
      <alignment vertical="center"/>
    </xf>
    <xf numFmtId="0" fontId="137" fillId="0" borderId="0" xfId="0" applyFont="1" applyAlignment="1">
      <alignment vertical="center"/>
    </xf>
    <xf numFmtId="0" fontId="135" fillId="2" borderId="36" xfId="105" applyFont="1" applyFill="1" applyBorder="1" applyAlignment="1">
      <alignment vertical="center"/>
    </xf>
    <xf numFmtId="0" fontId="139" fillId="0" borderId="0" xfId="0" applyFont="1" applyAlignment="1">
      <alignment vertical="center"/>
    </xf>
    <xf numFmtId="0" fontId="135" fillId="0" borderId="40" xfId="105" applyFont="1" applyBorder="1" applyAlignment="1">
      <alignment vertical="center"/>
    </xf>
    <xf numFmtId="0" fontId="135" fillId="0" borderId="4" xfId="105" applyFont="1" applyBorder="1" applyAlignment="1">
      <alignment vertical="center"/>
    </xf>
    <xf numFmtId="0" fontId="135" fillId="0" borderId="37" xfId="105" applyFont="1" applyBorder="1" applyAlignment="1">
      <alignment vertical="center"/>
    </xf>
    <xf numFmtId="0" fontId="141" fillId="0" borderId="0" xfId="0" applyFont="1" applyAlignment="1">
      <alignment vertical="center"/>
    </xf>
    <xf numFmtId="0" fontId="135" fillId="0" borderId="42" xfId="105" applyFont="1" applyBorder="1" applyAlignment="1">
      <alignment vertical="center"/>
    </xf>
    <xf numFmtId="0" fontId="135" fillId="0" borderId="38" xfId="105" applyFont="1" applyBorder="1" applyAlignment="1">
      <alignment vertical="center"/>
    </xf>
    <xf numFmtId="0" fontId="137" fillId="2" borderId="0" xfId="0" applyFont="1" applyFill="1" applyAlignment="1">
      <alignment vertical="center"/>
    </xf>
    <xf numFmtId="0" fontId="135" fillId="0" borderId="4" xfId="105" applyFont="1" applyBorder="1" applyAlignment="1">
      <alignment horizontal="center" vertical="center"/>
    </xf>
    <xf numFmtId="0" fontId="135" fillId="0" borderId="36" xfId="105" applyFont="1" applyBorder="1" applyAlignment="1">
      <alignment vertical="center" wrapText="1"/>
    </xf>
    <xf numFmtId="0" fontId="135" fillId="0" borderId="56" xfId="105" applyFont="1" applyBorder="1" applyAlignment="1">
      <alignment vertical="center"/>
    </xf>
    <xf numFmtId="165" fontId="135" fillId="0" borderId="36" xfId="105" applyNumberFormat="1" applyFont="1" applyBorder="1" applyAlignment="1">
      <alignment horizontal="center" vertical="center" wrapText="1"/>
    </xf>
    <xf numFmtId="1" fontId="138" fillId="0" borderId="36" xfId="100" applyNumberFormat="1" applyFont="1" applyBorder="1" applyAlignment="1">
      <alignment vertical="center"/>
    </xf>
    <xf numFmtId="0" fontId="136" fillId="0" borderId="4" xfId="0" applyFont="1" applyBorder="1" applyAlignment="1">
      <alignment vertical="center" wrapText="1"/>
    </xf>
    <xf numFmtId="0" fontId="136" fillId="0" borderId="3" xfId="0" applyFont="1" applyBorder="1" applyAlignment="1">
      <alignment vertical="center" wrapText="1"/>
    </xf>
    <xf numFmtId="0" fontId="135" fillId="2" borderId="4" xfId="105" applyFont="1" applyFill="1" applyBorder="1" applyAlignment="1">
      <alignment horizontal="center" vertical="center"/>
    </xf>
    <xf numFmtId="0" fontId="135" fillId="2" borderId="36" xfId="105" applyFont="1" applyFill="1" applyBorder="1" applyAlignment="1">
      <alignment vertical="center" wrapText="1"/>
    </xf>
    <xf numFmtId="0" fontId="135" fillId="2" borderId="56" xfId="105" applyFont="1" applyFill="1" applyBorder="1" applyAlignment="1">
      <alignment vertical="center"/>
    </xf>
    <xf numFmtId="165" fontId="135" fillId="2" borderId="36" xfId="105" applyNumberFormat="1" applyFont="1" applyFill="1" applyBorder="1" applyAlignment="1">
      <alignment horizontal="center" vertical="center" wrapText="1"/>
    </xf>
    <xf numFmtId="0" fontId="142" fillId="0" borderId="34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43" fillId="0" borderId="34" xfId="0" applyFont="1" applyBorder="1" applyAlignment="1">
      <alignment horizontal="center" vertical="center" wrapText="1"/>
    </xf>
    <xf numFmtId="1" fontId="106" fillId="0" borderId="36" xfId="0" applyNumberFormat="1" applyFont="1" applyBorder="1" applyAlignment="1">
      <alignment vertical="center"/>
    </xf>
    <xf numFmtId="1" fontId="142" fillId="0" borderId="36" xfId="100" applyNumberFormat="1" applyFont="1" applyBorder="1" applyAlignment="1">
      <alignment vertical="center"/>
    </xf>
    <xf numFmtId="1" fontId="142" fillId="0" borderId="40" xfId="100" applyNumberFormat="1" applyFont="1" applyBorder="1" applyAlignment="1">
      <alignment vertical="center"/>
    </xf>
    <xf numFmtId="1" fontId="142" fillId="2" borderId="40" xfId="100" applyNumberFormat="1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35" fillId="0" borderId="36" xfId="105" applyFont="1" applyBorder="1" applyAlignment="1">
      <alignment horizontal="center" vertical="center"/>
    </xf>
    <xf numFmtId="1" fontId="135" fillId="0" borderId="36" xfId="105" applyNumberFormat="1" applyFont="1" applyBorder="1" applyAlignment="1">
      <alignment horizontal="center" vertical="center"/>
    </xf>
    <xf numFmtId="1" fontId="135" fillId="0" borderId="56" xfId="105" applyNumberFormat="1" applyFont="1" applyBorder="1" applyAlignment="1">
      <alignment horizontal="center" vertical="center"/>
    </xf>
    <xf numFmtId="0" fontId="135" fillId="2" borderId="36" xfId="105" applyFont="1" applyFill="1" applyBorder="1" applyAlignment="1">
      <alignment horizontal="center" vertical="center"/>
    </xf>
    <xf numFmtId="0" fontId="140" fillId="0" borderId="36" xfId="105" applyFont="1" applyBorder="1" applyAlignment="1">
      <alignment horizontal="center" vertical="center"/>
    </xf>
    <xf numFmtId="0" fontId="135" fillId="0" borderId="40" xfId="105" applyFont="1" applyBorder="1" applyAlignment="1">
      <alignment horizontal="center" vertical="center"/>
    </xf>
    <xf numFmtId="0" fontId="135" fillId="2" borderId="3" xfId="105" applyFont="1" applyFill="1" applyBorder="1" applyAlignment="1">
      <alignment horizontal="center" vertical="center"/>
    </xf>
    <xf numFmtId="0" fontId="135" fillId="0" borderId="3" xfId="105" applyFont="1" applyBorder="1" applyAlignment="1">
      <alignment horizontal="center" vertical="center"/>
    </xf>
    <xf numFmtId="0" fontId="135" fillId="0" borderId="37" xfId="105" applyFont="1" applyBorder="1" applyAlignment="1">
      <alignment horizontal="center" vertical="center"/>
    </xf>
    <xf numFmtId="0" fontId="135" fillId="0" borderId="42" xfId="105" applyFont="1" applyBorder="1" applyAlignment="1">
      <alignment horizontal="center" vertical="center"/>
    </xf>
    <xf numFmtId="0" fontId="140" fillId="0" borderId="42" xfId="105" applyFont="1" applyBorder="1" applyAlignment="1">
      <alignment horizontal="center" vertical="center"/>
    </xf>
    <xf numFmtId="0" fontId="135" fillId="0" borderId="38" xfId="105" applyFont="1" applyBorder="1" applyAlignment="1">
      <alignment horizontal="center" vertical="center"/>
    </xf>
    <xf numFmtId="0" fontId="135" fillId="2" borderId="40" xfId="105" applyFont="1" applyFill="1" applyBorder="1" applyAlignment="1">
      <alignment horizontal="center" vertical="center"/>
    </xf>
    <xf numFmtId="1" fontId="135" fillId="2" borderId="36" xfId="105" applyNumberFormat="1" applyFont="1" applyFill="1" applyBorder="1" applyAlignment="1">
      <alignment horizontal="center" vertical="center"/>
    </xf>
    <xf numFmtId="1" fontId="135" fillId="2" borderId="56" xfId="105" applyNumberFormat="1" applyFont="1" applyFill="1" applyBorder="1" applyAlignment="1">
      <alignment horizontal="center" vertical="center"/>
    </xf>
    <xf numFmtId="0" fontId="135" fillId="2" borderId="37" xfId="105" applyFont="1" applyFill="1" applyBorder="1" applyAlignment="1">
      <alignment horizontal="center" vertical="center"/>
    </xf>
    <xf numFmtId="0" fontId="139" fillId="0" borderId="1" xfId="103" applyFont="1" applyBorder="1" applyAlignment="1">
      <alignment horizontal="center" vertical="center"/>
    </xf>
    <xf numFmtId="2" fontId="144" fillId="0" borderId="1" xfId="45" applyNumberFormat="1" applyFont="1" applyFill="1" applyBorder="1" applyAlignment="1">
      <alignment horizontal="center" vertical="center" wrapText="1"/>
    </xf>
    <xf numFmtId="170" fontId="139" fillId="0" borderId="1" xfId="49" applyNumberFormat="1" applyFont="1" applyFill="1" applyBorder="1" applyAlignment="1">
      <alignment horizontal="center" vertical="center"/>
    </xf>
    <xf numFmtId="164" fontId="139" fillId="0" borderId="16" xfId="105" applyNumberFormat="1" applyFont="1" applyBorder="1" applyAlignment="1">
      <alignment horizontal="center" vertical="center"/>
    </xf>
    <xf numFmtId="167" fontId="139" fillId="0" borderId="1" xfId="49" applyNumberFormat="1" applyFont="1" applyFill="1" applyBorder="1" applyAlignment="1">
      <alignment vertical="center"/>
    </xf>
    <xf numFmtId="167" fontId="139" fillId="0" borderId="1" xfId="49" applyNumberFormat="1" applyFont="1" applyFill="1" applyBorder="1" applyAlignment="1">
      <alignment horizontal="center" vertical="center"/>
    </xf>
    <xf numFmtId="0" fontId="135" fillId="38" borderId="36" xfId="105" applyFont="1" applyFill="1" applyBorder="1" applyAlignment="1">
      <alignment vertical="center"/>
    </xf>
    <xf numFmtId="167" fontId="139" fillId="0" borderId="16" xfId="105" applyNumberFormat="1" applyFont="1" applyBorder="1" applyAlignment="1">
      <alignment vertical="center"/>
    </xf>
    <xf numFmtId="0" fontId="135" fillId="0" borderId="48" xfId="105" applyFont="1" applyBorder="1" applyAlignment="1">
      <alignment vertical="center"/>
    </xf>
    <xf numFmtId="1" fontId="135" fillId="0" borderId="36" xfId="105" applyNumberFormat="1" applyFont="1" applyBorder="1" applyAlignment="1">
      <alignment horizontal="right" vertical="center"/>
    </xf>
    <xf numFmtId="167" fontId="145" fillId="0" borderId="1" xfId="49" applyNumberFormat="1" applyFont="1" applyFill="1" applyBorder="1" applyAlignment="1">
      <alignment vertical="center"/>
    </xf>
    <xf numFmtId="167" fontId="139" fillId="0" borderId="34" xfId="49" applyNumberFormat="1" applyFont="1" applyFill="1" applyBorder="1" applyAlignment="1">
      <alignment horizontal="center" vertical="center"/>
    </xf>
    <xf numFmtId="0" fontId="139" fillId="0" borderId="16" xfId="105" applyFont="1" applyBorder="1" applyAlignment="1">
      <alignment vertical="center"/>
    </xf>
    <xf numFmtId="167" fontId="145" fillId="0" borderId="34" xfId="49" applyNumberFormat="1" applyFont="1" applyFill="1" applyBorder="1" applyAlignment="1">
      <alignment vertical="center"/>
    </xf>
    <xf numFmtId="0" fontId="137" fillId="0" borderId="0" xfId="103" applyFont="1" applyAlignment="1">
      <alignment vertical="center"/>
    </xf>
    <xf numFmtId="0" fontId="140" fillId="0" borderId="0" xfId="103" applyFont="1" applyAlignment="1">
      <alignment vertical="center"/>
    </xf>
    <xf numFmtId="167" fontId="140" fillId="0" borderId="34" xfId="49" applyNumberFormat="1" applyFont="1" applyFill="1" applyBorder="1" applyAlignment="1">
      <alignment horizontal="center" vertical="center"/>
    </xf>
    <xf numFmtId="2" fontId="146" fillId="0" borderId="1" xfId="45" applyNumberFormat="1" applyFont="1" applyFill="1" applyBorder="1" applyAlignment="1">
      <alignment horizontal="center" vertical="center" wrapText="1"/>
    </xf>
    <xf numFmtId="0" fontId="135" fillId="38" borderId="37" xfId="105" applyFont="1" applyFill="1" applyBorder="1" applyAlignment="1">
      <alignment vertical="center"/>
    </xf>
    <xf numFmtId="1" fontId="138" fillId="0" borderId="37" xfId="100" applyNumberFormat="1" applyFont="1" applyBorder="1" applyAlignment="1">
      <alignment vertical="center"/>
    </xf>
    <xf numFmtId="1" fontId="138" fillId="0" borderId="0" xfId="100" applyNumberFormat="1" applyFont="1" applyAlignment="1">
      <alignment vertical="center"/>
    </xf>
    <xf numFmtId="0" fontId="135" fillId="38" borderId="40" xfId="105" applyFont="1" applyFill="1" applyBorder="1" applyAlignment="1">
      <alignment vertical="center"/>
    </xf>
    <xf numFmtId="0" fontId="135" fillId="38" borderId="42" xfId="105" applyFont="1" applyFill="1" applyBorder="1" applyAlignment="1">
      <alignment vertical="center"/>
    </xf>
    <xf numFmtId="0" fontId="135" fillId="38" borderId="38" xfId="105" applyFont="1" applyFill="1" applyBorder="1" applyAlignment="1">
      <alignment vertical="center"/>
    </xf>
    <xf numFmtId="167" fontId="137" fillId="0" borderId="0" xfId="103" applyNumberFormat="1" applyFont="1" applyAlignment="1">
      <alignment vertical="center"/>
    </xf>
    <xf numFmtId="0" fontId="135" fillId="38" borderId="48" xfId="105" applyFont="1" applyFill="1" applyBorder="1" applyAlignment="1">
      <alignment vertical="center"/>
    </xf>
    <xf numFmtId="0" fontId="135" fillId="38" borderId="56" xfId="105" applyFont="1" applyFill="1" applyBorder="1" applyAlignment="1">
      <alignment vertical="center"/>
    </xf>
    <xf numFmtId="0" fontId="136" fillId="0" borderId="56" xfId="0" applyFont="1" applyBorder="1" applyAlignment="1">
      <alignment vertical="center"/>
    </xf>
    <xf numFmtId="1" fontId="139" fillId="0" borderId="37" xfId="100" applyNumberFormat="1" applyFont="1" applyBorder="1" applyAlignment="1">
      <alignment horizontal="center" vertical="center"/>
    </xf>
    <xf numFmtId="0" fontId="139" fillId="0" borderId="1" xfId="103" applyFont="1" applyBorder="1" applyAlignment="1">
      <alignment vertical="center"/>
    </xf>
    <xf numFmtId="0" fontId="139" fillId="0" borderId="1" xfId="103" applyFont="1" applyBorder="1" applyAlignment="1">
      <alignment horizontal="center" vertical="center" wrapText="1"/>
    </xf>
    <xf numFmtId="1" fontId="145" fillId="0" borderId="1" xfId="103" applyNumberFormat="1" applyFont="1" applyBorder="1" applyAlignment="1">
      <alignment horizontal="center" vertical="center"/>
    </xf>
    <xf numFmtId="0" fontId="24" fillId="0" borderId="56" xfId="104" quotePrefix="1" applyFont="1" applyBorder="1" applyAlignment="1">
      <alignment horizontal="left" vertical="center"/>
    </xf>
    <xf numFmtId="0" fontId="23" fillId="0" borderId="0" xfId="98" applyFont="1" applyAlignment="1">
      <alignment horizontal="center" vertical="center"/>
    </xf>
    <xf numFmtId="0" fontId="23" fillId="0" borderId="59" xfId="98" applyFont="1" applyBorder="1" applyAlignment="1">
      <alignment horizontal="center" vertical="center"/>
    </xf>
    <xf numFmtId="0" fontId="24" fillId="0" borderId="59" xfId="194" applyFont="1" applyBorder="1" applyAlignment="1">
      <alignment horizontal="center"/>
    </xf>
    <xf numFmtId="0" fontId="23" fillId="0" borderId="59" xfId="194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24" fillId="0" borderId="59" xfId="104" applyFont="1" applyBorder="1" applyAlignment="1">
      <alignment horizontal="center" vertical="center"/>
    </xf>
    <xf numFmtId="2" fontId="23" fillId="0" borderId="0" xfId="98" applyNumberFormat="1" applyFont="1" applyAlignment="1">
      <alignment horizontal="center" vertical="center"/>
    </xf>
    <xf numFmtId="2" fontId="23" fillId="0" borderId="59" xfId="98" applyNumberFormat="1" applyFont="1" applyBorder="1" applyAlignment="1">
      <alignment horizontal="center" vertical="center"/>
    </xf>
    <xf numFmtId="0" fontId="19" fillId="0" borderId="59" xfId="105" applyBorder="1"/>
    <xf numFmtId="49" fontId="30" fillId="0" borderId="56" xfId="0" quotePrefix="1" applyNumberFormat="1" applyFont="1" applyBorder="1"/>
    <xf numFmtId="49" fontId="30" fillId="0" borderId="56" xfId="0" applyNumberFormat="1" applyFont="1" applyBorder="1"/>
    <xf numFmtId="0" fontId="97" fillId="0" borderId="4" xfId="105" applyFont="1" applyBorder="1"/>
    <xf numFmtId="0" fontId="21" fillId="0" borderId="4" xfId="148" applyFont="1" applyFill="1" applyBorder="1"/>
    <xf numFmtId="0" fontId="21" fillId="0" borderId="4" xfId="148" quotePrefix="1" applyFont="1" applyFill="1" applyBorder="1"/>
    <xf numFmtId="0" fontId="147" fillId="0" borderId="34" xfId="123" applyFont="1" applyBorder="1"/>
    <xf numFmtId="1" fontId="33" fillId="0" borderId="34" xfId="100" applyNumberFormat="1" applyFont="1" applyBorder="1" applyAlignment="1">
      <alignment horizontal="right" vertical="center"/>
    </xf>
    <xf numFmtId="0" fontId="31" fillId="0" borderId="34" xfId="0" applyFont="1" applyBorder="1" applyAlignment="1">
      <alignment horizontal="left" vertical="top" wrapText="1"/>
    </xf>
    <xf numFmtId="0" fontId="31" fillId="0" borderId="56" xfId="0" applyFont="1" applyBorder="1" applyAlignment="1">
      <alignment horizontal="left" vertical="top" wrapText="1"/>
    </xf>
    <xf numFmtId="167" fontId="148" fillId="0" borderId="34" xfId="123" applyNumberFormat="1" applyFont="1" applyBorder="1" applyAlignment="1">
      <alignment vertical="center"/>
    </xf>
    <xf numFmtId="0" fontId="149" fillId="0" borderId="0" xfId="0" applyFont="1" applyAlignment="1">
      <alignment vertical="center"/>
    </xf>
    <xf numFmtId="14" fontId="24" fillId="0" borderId="56" xfId="104" applyNumberFormat="1" applyFont="1" applyBorder="1" applyAlignment="1">
      <alignment horizontal="center" vertical="center"/>
    </xf>
    <xf numFmtId="1" fontId="29" fillId="0" borderId="17" xfId="103" applyNumberFormat="1" applyFont="1" applyBorder="1" applyAlignment="1">
      <alignment horizontal="center" vertical="center"/>
    </xf>
    <xf numFmtId="1" fontId="29" fillId="0" borderId="19" xfId="103" applyNumberFormat="1" applyFont="1" applyBorder="1" applyAlignment="1">
      <alignment horizontal="center" vertical="center"/>
    </xf>
    <xf numFmtId="1" fontId="29" fillId="0" borderId="18" xfId="103" applyNumberFormat="1" applyFont="1" applyBorder="1" applyAlignment="1">
      <alignment horizontal="center" vertical="center"/>
    </xf>
    <xf numFmtId="0" fontId="26" fillId="0" borderId="34" xfId="103" applyFont="1" applyBorder="1" applyAlignment="1">
      <alignment horizontal="center" vertical="center" wrapText="1"/>
    </xf>
    <xf numFmtId="165" fontId="26" fillId="0" borderId="1" xfId="103" applyNumberFormat="1" applyFont="1" applyBorder="1" applyAlignment="1">
      <alignment horizontal="center" vertical="center" wrapText="1"/>
    </xf>
    <xf numFmtId="0" fontId="32" fillId="0" borderId="1" xfId="103" applyFont="1" applyBorder="1" applyAlignment="1">
      <alignment horizontal="center" vertical="center" wrapText="1"/>
    </xf>
    <xf numFmtId="0" fontId="26" fillId="0" borderId="1" xfId="103" applyFont="1" applyBorder="1" applyAlignment="1">
      <alignment horizontal="center" vertical="center" wrapText="1"/>
    </xf>
    <xf numFmtId="165" fontId="26" fillId="0" borderId="3" xfId="103" applyNumberFormat="1" applyFont="1" applyBorder="1" applyAlignment="1">
      <alignment horizontal="center" vertical="center" wrapText="1"/>
    </xf>
    <xf numFmtId="165" fontId="26" fillId="0" borderId="4" xfId="103" applyNumberFormat="1" applyFont="1" applyBorder="1" applyAlignment="1">
      <alignment horizontal="center" vertical="center" wrapText="1"/>
    </xf>
    <xf numFmtId="0" fontId="26" fillId="0" borderId="3" xfId="103" applyFont="1" applyBorder="1" applyAlignment="1">
      <alignment horizontal="center" vertical="center" wrapText="1"/>
    </xf>
    <xf numFmtId="0" fontId="26" fillId="0" borderId="4" xfId="103" applyFont="1" applyBorder="1" applyAlignment="1">
      <alignment horizontal="center" vertical="center" wrapText="1"/>
    </xf>
    <xf numFmtId="0" fontId="32" fillId="0" borderId="34" xfId="103" applyFont="1" applyBorder="1" applyAlignment="1">
      <alignment horizontal="center" vertical="center" wrapText="1"/>
    </xf>
    <xf numFmtId="0" fontId="29" fillId="0" borderId="0" xfId="103" applyFont="1" applyAlignment="1">
      <alignment horizontal="center" vertical="center" wrapText="1"/>
    </xf>
    <xf numFmtId="0" fontId="26" fillId="0" borderId="40" xfId="103" applyFont="1" applyBorder="1" applyAlignment="1">
      <alignment horizontal="center" vertical="center" wrapText="1"/>
    </xf>
    <xf numFmtId="0" fontId="26" fillId="0" borderId="48" xfId="103" applyFont="1" applyBorder="1" applyAlignment="1">
      <alignment horizontal="center" vertical="center" wrapText="1"/>
    </xf>
    <xf numFmtId="0" fontId="26" fillId="0" borderId="56" xfId="103" applyFont="1" applyBorder="1" applyAlignment="1">
      <alignment horizontal="center" vertical="center" wrapText="1"/>
    </xf>
    <xf numFmtId="0" fontId="26" fillId="0" borderId="36" xfId="103" applyFont="1" applyBorder="1" applyAlignment="1">
      <alignment horizontal="center" vertical="center" wrapText="1"/>
    </xf>
    <xf numFmtId="0" fontId="26" fillId="0" borderId="1" xfId="103" applyFont="1" applyBorder="1" applyAlignment="1">
      <alignment vertical="center" wrapText="1"/>
    </xf>
    <xf numFmtId="165" fontId="31" fillId="0" borderId="1" xfId="103" applyNumberFormat="1" applyFont="1" applyBorder="1" applyAlignment="1">
      <alignment horizontal="center" vertical="center" wrapText="1"/>
    </xf>
    <xf numFmtId="165" fontId="26" fillId="0" borderId="1" xfId="103" applyNumberFormat="1" applyFont="1" applyBorder="1" applyAlignment="1">
      <alignment vertical="center" wrapText="1"/>
    </xf>
    <xf numFmtId="0" fontId="134" fillId="62" borderId="0" xfId="0" applyFont="1" applyFill="1" applyAlignment="1">
      <alignment horizontal="center" vertical="center"/>
    </xf>
    <xf numFmtId="0" fontId="0" fillId="0" borderId="0" xfId="0"/>
    <xf numFmtId="0" fontId="125" fillId="63" borderId="69" xfId="0" applyFont="1" applyFill="1" applyBorder="1" applyAlignment="1">
      <alignment horizontal="center" vertical="center"/>
    </xf>
    <xf numFmtId="0" fontId="126" fillId="0" borderId="70" xfId="0" applyFont="1" applyBorder="1"/>
    <xf numFmtId="0" fontId="126" fillId="0" borderId="71" xfId="0" applyFont="1" applyBorder="1"/>
    <xf numFmtId="0" fontId="130" fillId="64" borderId="69" xfId="0" applyFont="1" applyFill="1" applyBorder="1" applyAlignment="1">
      <alignment horizontal="center"/>
    </xf>
    <xf numFmtId="0" fontId="125" fillId="64" borderId="69" xfId="0" applyFont="1" applyFill="1" applyBorder="1" applyAlignment="1">
      <alignment horizontal="center" vertical="center"/>
    </xf>
    <xf numFmtId="0" fontId="124" fillId="62" borderId="0" xfId="0" applyFont="1" applyFill="1" applyAlignment="1">
      <alignment horizontal="center" vertical="center"/>
    </xf>
    <xf numFmtId="172" fontId="122" fillId="62" borderId="0" xfId="0" applyNumberFormat="1" applyFont="1" applyFill="1" applyAlignment="1">
      <alignment horizontal="center" vertical="center"/>
    </xf>
    <xf numFmtId="165" fontId="24" fillId="0" borderId="34" xfId="188" applyNumberFormat="1" applyFont="1" applyBorder="1" applyAlignment="1">
      <alignment vertical="center" wrapText="1"/>
    </xf>
    <xf numFmtId="0" fontId="24" fillId="0" borderId="34" xfId="188" applyFont="1" applyBorder="1" applyAlignment="1">
      <alignment horizontal="center" vertical="center" wrapText="1"/>
    </xf>
    <xf numFmtId="1" fontId="28" fillId="0" borderId="34" xfId="188" applyNumberFormat="1" applyFont="1" applyBorder="1" applyAlignment="1">
      <alignment horizontal="center" vertical="center" wrapText="1"/>
    </xf>
    <xf numFmtId="0" fontId="24" fillId="0" borderId="34" xfId="188" applyFont="1" applyBorder="1" applyAlignment="1">
      <alignment vertical="center" wrapText="1"/>
    </xf>
    <xf numFmtId="165" fontId="23" fillId="0" borderId="34" xfId="188" applyNumberFormat="1" applyFont="1" applyBorder="1" applyAlignment="1">
      <alignment horizontal="center" vertical="center" wrapText="1"/>
    </xf>
    <xf numFmtId="165" fontId="24" fillId="0" borderId="34" xfId="188" applyNumberFormat="1" applyFont="1" applyBorder="1" applyAlignment="1">
      <alignment horizontal="center" vertical="center" wrapText="1"/>
    </xf>
    <xf numFmtId="0" fontId="23" fillId="0" borderId="34" xfId="188" applyFont="1" applyBorder="1" applyAlignment="1">
      <alignment horizontal="center" vertical="center" wrapText="1"/>
    </xf>
    <xf numFmtId="0" fontId="24" fillId="0" borderId="34" xfId="188" applyFont="1" applyBorder="1" applyAlignment="1">
      <alignment horizontal="center" vertical="center" textRotation="90" wrapText="1"/>
    </xf>
    <xf numFmtId="0" fontId="85" fillId="0" borderId="34" xfId="0" applyFont="1" applyBorder="1" applyAlignment="1">
      <alignment horizontal="center" vertical="center" wrapText="1"/>
    </xf>
    <xf numFmtId="0" fontId="85" fillId="0" borderId="53" xfId="0" applyFont="1" applyBorder="1" applyAlignment="1">
      <alignment horizontal="center" vertical="center" wrapText="1"/>
    </xf>
    <xf numFmtId="0" fontId="85" fillId="0" borderId="54" xfId="0" applyFont="1" applyBorder="1" applyAlignment="1">
      <alignment horizontal="center" vertical="center" wrapText="1"/>
    </xf>
    <xf numFmtId="0" fontId="85" fillId="0" borderId="58" xfId="0" applyFont="1" applyBorder="1" applyAlignment="1">
      <alignment horizontal="center" vertical="center" wrapText="1"/>
    </xf>
    <xf numFmtId="0" fontId="85" fillId="0" borderId="55" xfId="0" applyFont="1" applyBorder="1" applyAlignment="1">
      <alignment horizontal="center" vertical="center" wrapText="1"/>
    </xf>
    <xf numFmtId="0" fontId="85" fillId="0" borderId="36" xfId="0" applyFont="1" applyBorder="1" applyAlignment="1">
      <alignment horizontal="center" vertical="center" wrapText="1"/>
    </xf>
    <xf numFmtId="0" fontId="85" fillId="0" borderId="56" xfId="0" applyFont="1" applyBorder="1" applyAlignment="1">
      <alignment horizontal="center" vertical="center" wrapText="1"/>
    </xf>
    <xf numFmtId="0" fontId="91" fillId="0" borderId="34" xfId="0" applyFont="1" applyBorder="1" applyAlignment="1">
      <alignment horizontal="center" vertical="center" wrapText="1"/>
    </xf>
  </cellXfs>
  <cellStyles count="214">
    <cellStyle name="%" xfId="1" xr:uid="{00000000-0005-0000-0000-000000000000}"/>
    <cellStyle name="=C:\WINNT\SYSTEM32\COMMAND.COM" xfId="2" xr:uid="{00000000-0005-0000-0000-000001000000}"/>
    <cellStyle name="20% - Accent1 2" xfId="3" xr:uid="{00000000-0005-0000-0000-000002000000}"/>
    <cellStyle name="20% - Accent2 2" xfId="4" xr:uid="{00000000-0005-0000-0000-000003000000}"/>
    <cellStyle name="20% - Accent3 2" xfId="5" xr:uid="{00000000-0005-0000-0000-000004000000}"/>
    <cellStyle name="20% - Accent4 2" xfId="6" xr:uid="{00000000-0005-0000-0000-000005000000}"/>
    <cellStyle name="20% - Accent5 2" xfId="7" xr:uid="{00000000-0005-0000-0000-000006000000}"/>
    <cellStyle name="20% - Accent6 2" xfId="8" xr:uid="{00000000-0005-0000-0000-000007000000}"/>
    <cellStyle name="40% - Accent1 2" xfId="9" xr:uid="{00000000-0005-0000-0000-000008000000}"/>
    <cellStyle name="40% - Accent2 2" xfId="10" xr:uid="{00000000-0005-0000-0000-000009000000}"/>
    <cellStyle name="40% - Accent3 2" xfId="11" xr:uid="{00000000-0005-0000-0000-00000A000000}"/>
    <cellStyle name="40% - Accent4 2" xfId="12" xr:uid="{00000000-0005-0000-0000-00000B000000}"/>
    <cellStyle name="40% - Accent5 2" xfId="13" xr:uid="{00000000-0005-0000-0000-00000C000000}"/>
    <cellStyle name="40% - Accent6 2" xfId="14" xr:uid="{00000000-0005-0000-0000-00000D000000}"/>
    <cellStyle name="60% - Accent1 2" xfId="15" xr:uid="{00000000-0005-0000-0000-00000E000000}"/>
    <cellStyle name="60% - Accent2 2" xfId="16" xr:uid="{00000000-0005-0000-0000-00000F000000}"/>
    <cellStyle name="60% - Accent3 2" xfId="17" xr:uid="{00000000-0005-0000-0000-000010000000}"/>
    <cellStyle name="60% - Accent4 2" xfId="18" xr:uid="{00000000-0005-0000-0000-000011000000}"/>
    <cellStyle name="60% - Accent5 2" xfId="19" xr:uid="{00000000-0005-0000-0000-000012000000}"/>
    <cellStyle name="60% - Accent6 2" xfId="20" xr:uid="{00000000-0005-0000-0000-000013000000}"/>
    <cellStyle name="Accent" xfId="21" xr:uid="{00000000-0005-0000-0000-000014000000}"/>
    <cellStyle name="Accent 1" xfId="22" xr:uid="{00000000-0005-0000-0000-000015000000}"/>
    <cellStyle name="Accent 1 2" xfId="23" xr:uid="{00000000-0005-0000-0000-000016000000}"/>
    <cellStyle name="Accent 2" xfId="24" xr:uid="{00000000-0005-0000-0000-000017000000}"/>
    <cellStyle name="Accent 2 2" xfId="25" xr:uid="{00000000-0005-0000-0000-000018000000}"/>
    <cellStyle name="Accent 3" xfId="26" xr:uid="{00000000-0005-0000-0000-000019000000}"/>
    <cellStyle name="Accent 3 2" xfId="27" xr:uid="{00000000-0005-0000-0000-00001A000000}"/>
    <cellStyle name="Accent 4" xfId="28" xr:uid="{00000000-0005-0000-0000-00001B000000}"/>
    <cellStyle name="Accent1 2" xfId="29" xr:uid="{00000000-0005-0000-0000-00001C000000}"/>
    <cellStyle name="Accent2 2" xfId="30" xr:uid="{00000000-0005-0000-0000-00001D000000}"/>
    <cellStyle name="Accent3 2" xfId="31" xr:uid="{00000000-0005-0000-0000-00001E000000}"/>
    <cellStyle name="Accent4 2" xfId="32" xr:uid="{00000000-0005-0000-0000-00001F000000}"/>
    <cellStyle name="Accent5 2" xfId="33" xr:uid="{00000000-0005-0000-0000-000020000000}"/>
    <cellStyle name="Accent6 2" xfId="34" xr:uid="{00000000-0005-0000-0000-000021000000}"/>
    <cellStyle name="Bad 2" xfId="35" xr:uid="{00000000-0005-0000-0000-000022000000}"/>
    <cellStyle name="Bad 2 2" xfId="36" xr:uid="{00000000-0005-0000-0000-000023000000}"/>
    <cellStyle name="Bad 3" xfId="37" xr:uid="{00000000-0005-0000-0000-000024000000}"/>
    <cellStyle name="Calculation 2" xfId="38" xr:uid="{00000000-0005-0000-0000-000025000000}"/>
    <cellStyle name="Calculation 2 2" xfId="39" xr:uid="{00000000-0005-0000-0000-000026000000}"/>
    <cellStyle name="Check Cell 2" xfId="40" xr:uid="{00000000-0005-0000-0000-000027000000}"/>
    <cellStyle name="Comma" xfId="193" builtinId="3"/>
    <cellStyle name="Comma 2" xfId="41" xr:uid="{00000000-0005-0000-0000-000029000000}"/>
    <cellStyle name="Comma 2 2" xfId="42" xr:uid="{00000000-0005-0000-0000-00002A000000}"/>
    <cellStyle name="Comma 2 2 2" xfId="43" xr:uid="{00000000-0005-0000-0000-00002B000000}"/>
    <cellStyle name="Comma 2 2 2 2" xfId="44" xr:uid="{00000000-0005-0000-0000-00002C000000}"/>
    <cellStyle name="Comma 2 2 2 2 2" xfId="45" xr:uid="{00000000-0005-0000-0000-00002D000000}"/>
    <cellStyle name="Comma 2 2 2 2 2 2" xfId="190" xr:uid="{00000000-0005-0000-0000-00002E000000}"/>
    <cellStyle name="Comma 2 2 2 3" xfId="46" xr:uid="{00000000-0005-0000-0000-00002F000000}"/>
    <cellStyle name="Comma 2 2 2 3 2" xfId="201" xr:uid="{00000000-0005-0000-0000-000030000000}"/>
    <cellStyle name="Comma 2 2 2 3 3" xfId="202" xr:uid="{00000000-0005-0000-0000-000031000000}"/>
    <cellStyle name="Comma 2 3" xfId="47" xr:uid="{00000000-0005-0000-0000-000032000000}"/>
    <cellStyle name="Comma 2 4" xfId="48" xr:uid="{00000000-0005-0000-0000-000033000000}"/>
    <cellStyle name="Comma 2 4 2" xfId="49" xr:uid="{00000000-0005-0000-0000-000034000000}"/>
    <cellStyle name="Comma 2 4 2 2" xfId="189" xr:uid="{00000000-0005-0000-0000-000035000000}"/>
    <cellStyle name="Comma 2 4 2 3" xfId="180" xr:uid="{00000000-0005-0000-0000-000036000000}"/>
    <cellStyle name="Comma 3" xfId="50" xr:uid="{00000000-0005-0000-0000-000037000000}"/>
    <cellStyle name="Comma 3 2" xfId="51" xr:uid="{00000000-0005-0000-0000-000038000000}"/>
    <cellStyle name="Comma 4" xfId="52" xr:uid="{00000000-0005-0000-0000-000039000000}"/>
    <cellStyle name="Comma 5" xfId="53" xr:uid="{00000000-0005-0000-0000-00003A000000}"/>
    <cellStyle name="Comma 6" xfId="54" xr:uid="{00000000-0005-0000-0000-00003B000000}"/>
    <cellStyle name="Comma 7" xfId="55" xr:uid="{00000000-0005-0000-0000-00003C000000}"/>
    <cellStyle name="Comma 8" xfId="56" xr:uid="{00000000-0005-0000-0000-00003D000000}"/>
    <cellStyle name="Currency 2" xfId="57" xr:uid="{00000000-0005-0000-0000-00003E000000}"/>
    <cellStyle name="Error" xfId="58" xr:uid="{00000000-0005-0000-0000-00003F000000}"/>
    <cellStyle name="Error 2" xfId="59" xr:uid="{00000000-0005-0000-0000-000040000000}"/>
    <cellStyle name="Excel Built-in Normal" xfId="60" xr:uid="{00000000-0005-0000-0000-000041000000}"/>
    <cellStyle name="Excel Built-in Normal 1" xfId="61" xr:uid="{00000000-0005-0000-0000-000042000000}"/>
    <cellStyle name="Excel Built-in Normal 2" xfId="62" xr:uid="{00000000-0005-0000-0000-000043000000}"/>
    <cellStyle name="Explanatory Text 2" xfId="63" xr:uid="{00000000-0005-0000-0000-000044000000}"/>
    <cellStyle name="Footnote" xfId="64" xr:uid="{00000000-0005-0000-0000-000045000000}"/>
    <cellStyle name="Footnote 2" xfId="65" xr:uid="{00000000-0005-0000-0000-000046000000}"/>
    <cellStyle name="Good 2" xfId="66" xr:uid="{00000000-0005-0000-0000-000047000000}"/>
    <cellStyle name="Good 2 2" xfId="67" xr:uid="{00000000-0005-0000-0000-000048000000}"/>
    <cellStyle name="Good 3" xfId="68" xr:uid="{00000000-0005-0000-0000-000049000000}"/>
    <cellStyle name="Heading" xfId="69" xr:uid="{00000000-0005-0000-0000-00004A000000}"/>
    <cellStyle name="Heading 1 2" xfId="70" xr:uid="{00000000-0005-0000-0000-00004B000000}"/>
    <cellStyle name="Heading 1 2 2" xfId="71" xr:uid="{00000000-0005-0000-0000-00004C000000}"/>
    <cellStyle name="Heading 1 3" xfId="72" xr:uid="{00000000-0005-0000-0000-00004D000000}"/>
    <cellStyle name="Heading 2 2" xfId="73" xr:uid="{00000000-0005-0000-0000-00004E000000}"/>
    <cellStyle name="Heading 2 2 2" xfId="74" xr:uid="{00000000-0005-0000-0000-00004F000000}"/>
    <cellStyle name="Heading 2 3" xfId="75" xr:uid="{00000000-0005-0000-0000-000050000000}"/>
    <cellStyle name="Heading 3 2" xfId="76" xr:uid="{00000000-0005-0000-0000-000051000000}"/>
    <cellStyle name="Heading 4 2" xfId="77" xr:uid="{00000000-0005-0000-0000-000052000000}"/>
    <cellStyle name="Heading 5" xfId="78" xr:uid="{00000000-0005-0000-0000-000053000000}"/>
    <cellStyle name="Heading 5 2" xfId="79" xr:uid="{00000000-0005-0000-0000-000054000000}"/>
    <cellStyle name="Heading 6" xfId="80" xr:uid="{00000000-0005-0000-0000-000055000000}"/>
    <cellStyle name="Heading 7" xfId="81" xr:uid="{00000000-0005-0000-0000-000056000000}"/>
    <cellStyle name="Heading1" xfId="82" xr:uid="{00000000-0005-0000-0000-000057000000}"/>
    <cellStyle name="Heading1 2" xfId="83" xr:uid="{00000000-0005-0000-0000-000058000000}"/>
    <cellStyle name="Heading1 2 2" xfId="84" xr:uid="{00000000-0005-0000-0000-000059000000}"/>
    <cellStyle name="Hyperlink 2" xfId="203" xr:uid="{00000000-0005-0000-0000-00005A000000}"/>
    <cellStyle name="Input 2" xfId="85" xr:uid="{00000000-0005-0000-0000-00005B000000}"/>
    <cellStyle name="Input 2 2" xfId="86" xr:uid="{00000000-0005-0000-0000-00005C000000}"/>
    <cellStyle name="Linked Cell 2" xfId="87" xr:uid="{00000000-0005-0000-0000-00005D000000}"/>
    <cellStyle name="Neutral 2" xfId="88" xr:uid="{00000000-0005-0000-0000-00005E000000}"/>
    <cellStyle name="Neutral 2 2" xfId="89" xr:uid="{00000000-0005-0000-0000-00005F000000}"/>
    <cellStyle name="Neutral 3" xfId="90" xr:uid="{00000000-0005-0000-0000-000060000000}"/>
    <cellStyle name="Normal" xfId="0" builtinId="0"/>
    <cellStyle name="Normal 10" xfId="91" xr:uid="{00000000-0005-0000-0000-000062000000}"/>
    <cellStyle name="Normal 10 2" xfId="92" xr:uid="{00000000-0005-0000-0000-000063000000}"/>
    <cellStyle name="Normal 10 3" xfId="93" xr:uid="{00000000-0005-0000-0000-000064000000}"/>
    <cellStyle name="Normal 10 4" xfId="198" xr:uid="{00000000-0005-0000-0000-000065000000}"/>
    <cellStyle name="Normal 11" xfId="94" xr:uid="{00000000-0005-0000-0000-000066000000}"/>
    <cellStyle name="Normal 12" xfId="95" xr:uid="{00000000-0005-0000-0000-000067000000}"/>
    <cellStyle name="Normal 13" xfId="96" xr:uid="{00000000-0005-0000-0000-000068000000}"/>
    <cellStyle name="Normal 13 2" xfId="97" xr:uid="{00000000-0005-0000-0000-000069000000}"/>
    <cellStyle name="Normal 13 3" xfId="98" xr:uid="{00000000-0005-0000-0000-00006A000000}"/>
    <cellStyle name="Normal 14" xfId="99" xr:uid="{00000000-0005-0000-0000-00006B000000}"/>
    <cellStyle name="Normal 14 2" xfId="100" xr:uid="{00000000-0005-0000-0000-00006C000000}"/>
    <cellStyle name="Normal 14 2 2" xfId="188" xr:uid="{00000000-0005-0000-0000-00006D000000}"/>
    <cellStyle name="Normal 14 2 2 6" xfId="212" xr:uid="{00000000-0005-0000-0000-00006E000000}"/>
    <cellStyle name="Normal 14 2 3" xfId="200" xr:uid="{00000000-0005-0000-0000-00006F000000}"/>
    <cellStyle name="Normal 14 2 4" xfId="204" xr:uid="{00000000-0005-0000-0000-000070000000}"/>
    <cellStyle name="Normal 15" xfId="101" xr:uid="{00000000-0005-0000-0000-000071000000}"/>
    <cellStyle name="Normal 16" xfId="178" xr:uid="{00000000-0005-0000-0000-000072000000}"/>
    <cellStyle name="Normal 16 2" xfId="195" xr:uid="{00000000-0005-0000-0000-000073000000}"/>
    <cellStyle name="Normal 17" xfId="102" xr:uid="{00000000-0005-0000-0000-000074000000}"/>
    <cellStyle name="Normal 17 2" xfId="103" xr:uid="{00000000-0005-0000-0000-000075000000}"/>
    <cellStyle name="Normal 17 2 2" xfId="192" xr:uid="{00000000-0005-0000-0000-000076000000}"/>
    <cellStyle name="Normal 17 2 3" xfId="179" xr:uid="{00000000-0005-0000-0000-000077000000}"/>
    <cellStyle name="Normal 17 3" xfId="104" xr:uid="{00000000-0005-0000-0000-000078000000}"/>
    <cellStyle name="Normal 17 3 2" xfId="196" xr:uid="{00000000-0005-0000-0000-000079000000}"/>
    <cellStyle name="Normal 17 3 2 2" xfId="209" xr:uid="{00000000-0005-0000-0000-00007A000000}"/>
    <cellStyle name="Normal 17 3 2 3" xfId="208" xr:uid="{00000000-0005-0000-0000-00007B000000}"/>
    <cellStyle name="Normal 17 3 3" xfId="205" xr:uid="{00000000-0005-0000-0000-00007C000000}"/>
    <cellStyle name="Normal 17 3 4" xfId="210" xr:uid="{00000000-0005-0000-0000-00007D000000}"/>
    <cellStyle name="Normal 17 3 5" xfId="206" xr:uid="{00000000-0005-0000-0000-00007E000000}"/>
    <cellStyle name="Normal 18" xfId="181" xr:uid="{00000000-0005-0000-0000-00007F000000}"/>
    <cellStyle name="Normal 18 2" xfId="197" xr:uid="{00000000-0005-0000-0000-000080000000}"/>
    <cellStyle name="Normal 19" xfId="182" xr:uid="{00000000-0005-0000-0000-000081000000}"/>
    <cellStyle name="Normal 2" xfId="105" xr:uid="{00000000-0005-0000-0000-000082000000}"/>
    <cellStyle name="Normal 2 10" xfId="106" xr:uid="{00000000-0005-0000-0000-000083000000}"/>
    <cellStyle name="Normal 2 10 2" xfId="107" xr:uid="{00000000-0005-0000-0000-000084000000}"/>
    <cellStyle name="Normal 2 2" xfId="108" xr:uid="{00000000-0005-0000-0000-000085000000}"/>
    <cellStyle name="Normal 2 2 2" xfId="109" xr:uid="{00000000-0005-0000-0000-000086000000}"/>
    <cellStyle name="Normal 2 2 2 2" xfId="110" xr:uid="{00000000-0005-0000-0000-000087000000}"/>
    <cellStyle name="Normal 2 2 2 2 2" xfId="111" xr:uid="{00000000-0005-0000-0000-000088000000}"/>
    <cellStyle name="Normal 2 2 2 3" xfId="112" xr:uid="{00000000-0005-0000-0000-000089000000}"/>
    <cellStyle name="Normal 2 2 3" xfId="113" xr:uid="{00000000-0005-0000-0000-00008A000000}"/>
    <cellStyle name="Normal 2 2 4" xfId="114" xr:uid="{00000000-0005-0000-0000-00008B000000}"/>
    <cellStyle name="Normal 2 2 5" xfId="115" xr:uid="{00000000-0005-0000-0000-00008C000000}"/>
    <cellStyle name="Normal 2 2 5 2" xfId="116" xr:uid="{00000000-0005-0000-0000-00008D000000}"/>
    <cellStyle name="Normal 2 2 6" xfId="117" xr:uid="{00000000-0005-0000-0000-00008E000000}"/>
    <cellStyle name="Normal 2 3" xfId="118" xr:uid="{00000000-0005-0000-0000-00008F000000}"/>
    <cellStyle name="Normal 2 3 2" xfId="119" xr:uid="{00000000-0005-0000-0000-000090000000}"/>
    <cellStyle name="Normal 2 3 3" xfId="120" xr:uid="{00000000-0005-0000-0000-000091000000}"/>
    <cellStyle name="Normal 2 4" xfId="121" xr:uid="{00000000-0005-0000-0000-000092000000}"/>
    <cellStyle name="Normal 2 5" xfId="122" xr:uid="{00000000-0005-0000-0000-000093000000}"/>
    <cellStyle name="Normal 2 6" xfId="123" xr:uid="{00000000-0005-0000-0000-000094000000}"/>
    <cellStyle name="Normal 20" xfId="183" xr:uid="{00000000-0005-0000-0000-000095000000}"/>
    <cellStyle name="Normal 21" xfId="184" xr:uid="{00000000-0005-0000-0000-000096000000}"/>
    <cellStyle name="Normal 22" xfId="185" xr:uid="{00000000-0005-0000-0000-000097000000}"/>
    <cellStyle name="Normal 23" xfId="186" xr:uid="{00000000-0005-0000-0000-000098000000}"/>
    <cellStyle name="Normal 23 2" xfId="199" xr:uid="{00000000-0005-0000-0000-000099000000}"/>
    <cellStyle name="Normal 24" xfId="187" xr:uid="{00000000-0005-0000-0000-00009A000000}"/>
    <cellStyle name="Normal 25" xfId="191" xr:uid="{00000000-0005-0000-0000-00009B000000}"/>
    <cellStyle name="Normal 26" xfId="194" xr:uid="{00000000-0005-0000-0000-00009C000000}"/>
    <cellStyle name="Normal 26 2" xfId="211" xr:uid="{00000000-0005-0000-0000-00009D000000}"/>
    <cellStyle name="Normal 26 3" xfId="207" xr:uid="{00000000-0005-0000-0000-00009E000000}"/>
    <cellStyle name="Normal 27" xfId="213" xr:uid="{00000000-0005-0000-0000-00009F000000}"/>
    <cellStyle name="Normal 3" xfId="124" xr:uid="{00000000-0005-0000-0000-0000A0000000}"/>
    <cellStyle name="Normal 3 2" xfId="125" xr:uid="{00000000-0005-0000-0000-0000A1000000}"/>
    <cellStyle name="Normal 3 2 10" xfId="126" xr:uid="{00000000-0005-0000-0000-0000A2000000}"/>
    <cellStyle name="Normal 3 2 2" xfId="127" xr:uid="{00000000-0005-0000-0000-0000A3000000}"/>
    <cellStyle name="Normal 3 2 3" xfId="128" xr:uid="{00000000-0005-0000-0000-0000A4000000}"/>
    <cellStyle name="Normal 3 2 4" xfId="129" xr:uid="{00000000-0005-0000-0000-0000A5000000}"/>
    <cellStyle name="Normal 3 2 5" xfId="130" xr:uid="{00000000-0005-0000-0000-0000A6000000}"/>
    <cellStyle name="Normal 3 2 6" xfId="131" xr:uid="{00000000-0005-0000-0000-0000A7000000}"/>
    <cellStyle name="Normal 3 2 7" xfId="132" xr:uid="{00000000-0005-0000-0000-0000A8000000}"/>
    <cellStyle name="Normal 3 2 8" xfId="133" xr:uid="{00000000-0005-0000-0000-0000A9000000}"/>
    <cellStyle name="Normal 3 2 9" xfId="134" xr:uid="{00000000-0005-0000-0000-0000AA000000}"/>
    <cellStyle name="Normal 3 3" xfId="135" xr:uid="{00000000-0005-0000-0000-0000AB000000}"/>
    <cellStyle name="Normal 3 4" xfId="136" xr:uid="{00000000-0005-0000-0000-0000AC000000}"/>
    <cellStyle name="Normal 4" xfId="137" xr:uid="{00000000-0005-0000-0000-0000AD000000}"/>
    <cellStyle name="Normal 4 2" xfId="138" xr:uid="{00000000-0005-0000-0000-0000AE000000}"/>
    <cellStyle name="Normal 4 2 2" xfId="139" xr:uid="{00000000-0005-0000-0000-0000AF000000}"/>
    <cellStyle name="Normal 4 2 2 2" xfId="140" xr:uid="{00000000-0005-0000-0000-0000B0000000}"/>
    <cellStyle name="Normal 4 3" xfId="141" xr:uid="{00000000-0005-0000-0000-0000B1000000}"/>
    <cellStyle name="Normal 5" xfId="142" xr:uid="{00000000-0005-0000-0000-0000B2000000}"/>
    <cellStyle name="Normal 5 2" xfId="143" xr:uid="{00000000-0005-0000-0000-0000B3000000}"/>
    <cellStyle name="Normal 5 3" xfId="144" xr:uid="{00000000-0005-0000-0000-0000B4000000}"/>
    <cellStyle name="Normal 6" xfId="145" xr:uid="{00000000-0005-0000-0000-0000B5000000}"/>
    <cellStyle name="Normal 7" xfId="146" xr:uid="{00000000-0005-0000-0000-0000B6000000}"/>
    <cellStyle name="Normal 7 2" xfId="147" xr:uid="{00000000-0005-0000-0000-0000B7000000}"/>
    <cellStyle name="Normal 7 2 2" xfId="148" xr:uid="{00000000-0005-0000-0000-0000B8000000}"/>
    <cellStyle name="Normal 8" xfId="149" xr:uid="{00000000-0005-0000-0000-0000B9000000}"/>
    <cellStyle name="Normal 9" xfId="150" xr:uid="{00000000-0005-0000-0000-0000BA000000}"/>
    <cellStyle name="Normal 9 2" xfId="151" xr:uid="{00000000-0005-0000-0000-0000BB000000}"/>
    <cellStyle name="Normal 9 2 2" xfId="152" xr:uid="{00000000-0005-0000-0000-0000BC000000}"/>
    <cellStyle name="Note 2" xfId="153" xr:uid="{00000000-0005-0000-0000-0000BD000000}"/>
    <cellStyle name="Note 2 2" xfId="154" xr:uid="{00000000-0005-0000-0000-0000BE000000}"/>
    <cellStyle name="Note 2 3" xfId="155" xr:uid="{00000000-0005-0000-0000-0000BF000000}"/>
    <cellStyle name="Note 3" xfId="156" xr:uid="{00000000-0005-0000-0000-0000C0000000}"/>
    <cellStyle name="Output 2" xfId="157" xr:uid="{00000000-0005-0000-0000-0000C1000000}"/>
    <cellStyle name="Output 2 2" xfId="158" xr:uid="{00000000-0005-0000-0000-0000C2000000}"/>
    <cellStyle name="Result" xfId="159" xr:uid="{00000000-0005-0000-0000-0000C3000000}"/>
    <cellStyle name="Result 2" xfId="160" xr:uid="{00000000-0005-0000-0000-0000C4000000}"/>
    <cellStyle name="Result 2 2" xfId="161" xr:uid="{00000000-0005-0000-0000-0000C5000000}"/>
    <cellStyle name="Result2" xfId="162" xr:uid="{00000000-0005-0000-0000-0000C6000000}"/>
    <cellStyle name="Result2 2" xfId="163" xr:uid="{00000000-0005-0000-0000-0000C7000000}"/>
    <cellStyle name="Result2 2 2" xfId="164" xr:uid="{00000000-0005-0000-0000-0000C8000000}"/>
    <cellStyle name="Status" xfId="165" xr:uid="{00000000-0005-0000-0000-0000C9000000}"/>
    <cellStyle name="Status 2" xfId="166" xr:uid="{00000000-0005-0000-0000-0000CA000000}"/>
    <cellStyle name="Style 1" xfId="167" xr:uid="{00000000-0005-0000-0000-0000CB000000}"/>
    <cellStyle name="Text" xfId="168" xr:uid="{00000000-0005-0000-0000-0000CC000000}"/>
    <cellStyle name="Text 2" xfId="169" xr:uid="{00000000-0005-0000-0000-0000CD000000}"/>
    <cellStyle name="Title 2" xfId="170" xr:uid="{00000000-0005-0000-0000-0000CE000000}"/>
    <cellStyle name="Total 2" xfId="171" xr:uid="{00000000-0005-0000-0000-0000CF000000}"/>
    <cellStyle name="Total 2 2" xfId="172" xr:uid="{00000000-0005-0000-0000-0000D0000000}"/>
    <cellStyle name="Warning" xfId="173" xr:uid="{00000000-0005-0000-0000-0000D1000000}"/>
    <cellStyle name="Warning 2" xfId="174" xr:uid="{00000000-0005-0000-0000-0000D2000000}"/>
    <cellStyle name="Warning Text 2" xfId="175" xr:uid="{00000000-0005-0000-0000-0000D3000000}"/>
    <cellStyle name="Yellow" xfId="176" xr:uid="{00000000-0005-0000-0000-0000D4000000}"/>
    <cellStyle name="Yellow 2" xfId="177" xr:uid="{00000000-0005-0000-0000-0000D5000000}"/>
  </cellStyles>
  <dxfs count="32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_COMPANY%20DATA/_FOUNDTECH%20ENGG/03%20KFIL%20SOLAPUR_kirloskar/_%20Monthly%20working/2025-2026/4%20JULY-25/Wages%20July-2025%20Line-01.xlsx" TargetMode="External"/><Relationship Id="rId1" Type="http://schemas.openxmlformats.org/officeDocument/2006/relationships/externalLinkPath" Target="/_COMPANY%20DATA/_FOUNDTECH%20ENGG/03%20KFIL%20SOLAPUR_kirloskar/_%20Monthly%20working/2025-2026/4%20JULY-25/Wages%20July-2025%20Line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D\Downloads\FOUNDTECH%20ENGINEERING%20Canteen%20Apr-202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agesApril-2026%20Line-0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ages%20Mar-2026%20Line-02%20FINAL%2008-04-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_COMPANY%20DATA/_%20Master%20Sheet/2024-2025/_COMPANY%20MASTER%20SHEET_/01%20KFIL%20MASTER%20SHEET%20Dec-24%20aLL%20dATA.xlsx" TargetMode="External"/><Relationship Id="rId1" Type="http://schemas.openxmlformats.org/officeDocument/2006/relationships/externalLinkPath" Target="/_COMPANY%20DATA/_%20Master%20Sheet/2024-2025/_COMPANY%20MASTER%20SHEET_/01%20KFIL%20MASTER%20SHEET%20Dec-24%20aLL%20dAT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_COMPANY%20DATA/_FOUNDTECH%20ENGG/03%20KFIL%20SOLAPUR_kirloskar/_%20Monthly%20working/2026-2027/A)%20APR-26/LINE-1/Attendance%20FS1%20(7).xlsx" TargetMode="External"/><Relationship Id="rId1" Type="http://schemas.openxmlformats.org/officeDocument/2006/relationships/externalLinkPath" Target="/_COMPANY%20DATA/_FOUNDTECH%20ENGG/03%20KFIL%20SOLAPUR_kirloskar/_%20Monthly%20working/2026-2027/A)%20APR-26/LINE-1/Attendance%20FS1%20(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ilesh Send Tannage "/>
      <sheetName val="nilesh sir tannage"/>
      <sheetName val="FINAL TANNAGE AMO."/>
      <sheetName val="REWORK"/>
      <sheetName val="Google sheet attandance Jun-25"/>
      <sheetName val="line-01 cupan"/>
      <sheetName val="Name Details"/>
      <sheetName val="ESIC NAME"/>
      <sheetName val="Work"/>
      <sheetName val="(PF) WAGESH may 25 Line-01 "/>
      <sheetName val="TANNAGE WAGESH Jun-25"/>
      <sheetName val="Regular Jun-25 "/>
      <sheetName val="Bank Pay  JUN-25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0</v>
          </cell>
        </row>
      </sheetData>
      <sheetData sheetId="9"/>
      <sheetData sheetId="10">
        <row r="52">
          <cell r="Q52">
            <v>1393354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-2026"/>
    </sheetNames>
    <sheetDataSet>
      <sheetData sheetId="0">
        <row r="1">
          <cell r="B1" t="str">
            <v>sl_employee_code</v>
          </cell>
          <cell r="C1" t="str">
            <v>sl_employee_name</v>
          </cell>
          <cell r="D1" t="str">
            <v>Sum of Tea</v>
          </cell>
          <cell r="E1" t="str">
            <v>Sum of snack</v>
          </cell>
          <cell r="F1" t="str">
            <v>Sum of lunch</v>
          </cell>
          <cell r="G1" t="str">
            <v>Sum of TeaE</v>
          </cell>
          <cell r="H1" t="str">
            <v>Sum of snacks</v>
          </cell>
          <cell r="I1" t="str">
            <v>Sum of dinner</v>
          </cell>
          <cell r="J1" t="str">
            <v>Sum of empl_cost</v>
          </cell>
        </row>
        <row r="2">
          <cell r="B2" t="str">
            <v>FOU105</v>
          </cell>
          <cell r="C2" t="str">
            <v>BASAVRAJ SHIVANNA KOLI</v>
          </cell>
          <cell r="D2">
            <v>5</v>
          </cell>
          <cell r="E2">
            <v>6</v>
          </cell>
          <cell r="F2">
            <v>6</v>
          </cell>
          <cell r="G2">
            <v>3</v>
          </cell>
          <cell r="H2">
            <v>7</v>
          </cell>
          <cell r="I2">
            <v>6</v>
          </cell>
          <cell r="J2">
            <v>357.03999999999991</v>
          </cell>
        </row>
        <row r="3">
          <cell r="B3" t="str">
            <v>FOU107</v>
          </cell>
          <cell r="C3" t="str">
            <v>ARBAZ ILAI NADAF</v>
          </cell>
          <cell r="D3">
            <v>13</v>
          </cell>
          <cell r="E3">
            <v>19</v>
          </cell>
          <cell r="F3">
            <v>22</v>
          </cell>
          <cell r="G3">
            <v>0</v>
          </cell>
          <cell r="H3">
            <v>0</v>
          </cell>
          <cell r="I3">
            <v>1</v>
          </cell>
          <cell r="J3">
            <v>619.4699999999998</v>
          </cell>
        </row>
        <row r="4">
          <cell r="B4" t="str">
            <v>FOU113</v>
          </cell>
          <cell r="C4" t="str">
            <v>SHAHANAVAJ MURTUJ PATHAN</v>
          </cell>
          <cell r="D4">
            <v>0</v>
          </cell>
          <cell r="E4">
            <v>10</v>
          </cell>
          <cell r="F4">
            <v>13</v>
          </cell>
          <cell r="G4">
            <v>0</v>
          </cell>
          <cell r="H4">
            <v>2</v>
          </cell>
          <cell r="I4">
            <v>7</v>
          </cell>
          <cell r="J4">
            <v>451.4</v>
          </cell>
        </row>
        <row r="5">
          <cell r="B5" t="str">
            <v>FOU114</v>
          </cell>
          <cell r="C5" t="str">
            <v>NAGANATH KASHINATH SONAWANE</v>
          </cell>
          <cell r="D5">
            <v>10</v>
          </cell>
          <cell r="E5">
            <v>10</v>
          </cell>
          <cell r="F5">
            <v>10</v>
          </cell>
          <cell r="G5">
            <v>5</v>
          </cell>
          <cell r="H5">
            <v>1</v>
          </cell>
          <cell r="I5">
            <v>7</v>
          </cell>
          <cell r="J5">
            <v>450.60999999999979</v>
          </cell>
        </row>
        <row r="6">
          <cell r="B6" t="str">
            <v>FOU12</v>
          </cell>
          <cell r="C6" t="str">
            <v>VIJAYKUMAR SHRISHAIL LANDAGE</v>
          </cell>
          <cell r="D6">
            <v>0</v>
          </cell>
          <cell r="E6">
            <v>1</v>
          </cell>
          <cell r="F6">
            <v>5</v>
          </cell>
          <cell r="G6">
            <v>0</v>
          </cell>
          <cell r="H6">
            <v>0</v>
          </cell>
          <cell r="I6">
            <v>5</v>
          </cell>
          <cell r="J6">
            <v>178.70000000000005</v>
          </cell>
        </row>
        <row r="7">
          <cell r="B7" t="str">
            <v>FOU126</v>
          </cell>
          <cell r="C7" t="str">
            <v>JANBAJ IBRAHIM SHAIKH</v>
          </cell>
          <cell r="D7">
            <v>2</v>
          </cell>
          <cell r="E7">
            <v>4</v>
          </cell>
          <cell r="F7">
            <v>4</v>
          </cell>
          <cell r="G7">
            <v>0</v>
          </cell>
          <cell r="H7">
            <v>1</v>
          </cell>
          <cell r="I7">
            <v>2</v>
          </cell>
          <cell r="J7">
            <v>156.50000000000003</v>
          </cell>
        </row>
        <row r="8">
          <cell r="B8" t="str">
            <v>FOU134</v>
          </cell>
          <cell r="C8" t="str">
            <v>GANESH JETTEPPA SHIRANAL</v>
          </cell>
          <cell r="D8">
            <v>3</v>
          </cell>
          <cell r="E8">
            <v>8</v>
          </cell>
          <cell r="F8">
            <v>14</v>
          </cell>
          <cell r="G8">
            <v>0</v>
          </cell>
          <cell r="H8">
            <v>2</v>
          </cell>
          <cell r="I8">
            <v>2</v>
          </cell>
          <cell r="J8">
            <v>376.76000000000005</v>
          </cell>
        </row>
        <row r="9">
          <cell r="B9" t="str">
            <v>FOU135</v>
          </cell>
          <cell r="C9" t="str">
            <v>PRITISHKUMAR SHRISHAIL SWAMI</v>
          </cell>
          <cell r="D9">
            <v>1</v>
          </cell>
          <cell r="E9">
            <v>3</v>
          </cell>
          <cell r="F9">
            <v>14</v>
          </cell>
          <cell r="G9">
            <v>0</v>
          </cell>
          <cell r="H9">
            <v>0</v>
          </cell>
          <cell r="I9">
            <v>14</v>
          </cell>
          <cell r="J9">
            <v>506.2000000000001</v>
          </cell>
        </row>
        <row r="10">
          <cell r="B10" t="str">
            <v>FOU136</v>
          </cell>
          <cell r="C10" t="str">
            <v>DEVENDRA JAGDISH KACHHI</v>
          </cell>
          <cell r="D10">
            <v>1</v>
          </cell>
          <cell r="E10">
            <v>1</v>
          </cell>
          <cell r="F10">
            <v>1</v>
          </cell>
          <cell r="G10">
            <v>0</v>
          </cell>
          <cell r="H10">
            <v>0</v>
          </cell>
          <cell r="I10">
            <v>2</v>
          </cell>
          <cell r="J10">
            <v>64.150000000000006</v>
          </cell>
        </row>
        <row r="11">
          <cell r="B11" t="str">
            <v>FOU137</v>
          </cell>
          <cell r="C11" t="str">
            <v>BASAVRAJ GENSIDDHA KOLI</v>
          </cell>
          <cell r="D11">
            <v>0</v>
          </cell>
          <cell r="E11">
            <v>0</v>
          </cell>
          <cell r="F11">
            <v>8</v>
          </cell>
          <cell r="G11">
            <v>0</v>
          </cell>
          <cell r="H11">
            <v>0</v>
          </cell>
          <cell r="I11">
            <v>8</v>
          </cell>
          <cell r="J11">
            <v>270.88000000000005</v>
          </cell>
        </row>
        <row r="12">
          <cell r="B12" t="str">
            <v>FOU14</v>
          </cell>
          <cell r="C12" t="str">
            <v>SHUBHAM BHARAT GALANDE</v>
          </cell>
          <cell r="D12">
            <v>2</v>
          </cell>
          <cell r="E12">
            <v>5</v>
          </cell>
          <cell r="F12">
            <v>8</v>
          </cell>
          <cell r="G12">
            <v>1</v>
          </cell>
          <cell r="H12">
            <v>2</v>
          </cell>
          <cell r="I12">
            <v>9</v>
          </cell>
          <cell r="J12">
            <v>365.48999999999995</v>
          </cell>
        </row>
        <row r="13">
          <cell r="B13" t="str">
            <v>FOU16</v>
          </cell>
          <cell r="C13" t="str">
            <v>VINAYAK PRABHAKAR SARATE</v>
          </cell>
          <cell r="D13">
            <v>0</v>
          </cell>
          <cell r="E13">
            <v>0</v>
          </cell>
          <cell r="F13">
            <v>5</v>
          </cell>
          <cell r="G13">
            <v>0</v>
          </cell>
          <cell r="H13">
            <v>0</v>
          </cell>
          <cell r="I13">
            <v>5</v>
          </cell>
          <cell r="J13">
            <v>169.30000000000004</v>
          </cell>
        </row>
        <row r="14">
          <cell r="B14" t="str">
            <v>FOU17</v>
          </cell>
          <cell r="C14" t="str">
            <v>PRAMOD KALYANRAO FULARI</v>
          </cell>
          <cell r="D14">
            <v>0</v>
          </cell>
          <cell r="E14">
            <v>7</v>
          </cell>
          <cell r="F14">
            <v>7</v>
          </cell>
          <cell r="G14">
            <v>1</v>
          </cell>
          <cell r="H14">
            <v>1</v>
          </cell>
          <cell r="I14">
            <v>1</v>
          </cell>
          <cell r="J14">
            <v>214.60000000000005</v>
          </cell>
        </row>
        <row r="15">
          <cell r="B15" t="str">
            <v>FOU179</v>
          </cell>
          <cell r="C15" t="str">
            <v>PREM SHIVNATH WAGHAMARE</v>
          </cell>
          <cell r="D15">
            <v>5</v>
          </cell>
          <cell r="E15">
            <v>9</v>
          </cell>
          <cell r="F15">
            <v>12</v>
          </cell>
          <cell r="G15">
            <v>0</v>
          </cell>
          <cell r="H15">
            <v>0</v>
          </cell>
          <cell r="I15">
            <v>0</v>
          </cell>
          <cell r="J15">
            <v>307.56</v>
          </cell>
        </row>
        <row r="16">
          <cell r="B16" t="str">
            <v>FOU18</v>
          </cell>
          <cell r="C16" t="str">
            <v>SANDEEP KUMAR</v>
          </cell>
          <cell r="D16">
            <v>1</v>
          </cell>
          <cell r="E16">
            <v>1</v>
          </cell>
          <cell r="F16">
            <v>23</v>
          </cell>
          <cell r="G16">
            <v>0</v>
          </cell>
          <cell r="H16">
            <v>0</v>
          </cell>
          <cell r="I16">
            <v>10</v>
          </cell>
          <cell r="J16">
            <v>572.04999999999995</v>
          </cell>
        </row>
        <row r="17">
          <cell r="B17" t="str">
            <v>FOU182</v>
          </cell>
          <cell r="C17" t="str">
            <v>DAMODAR MOHAN RATHOD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16.93</v>
          </cell>
        </row>
        <row r="18">
          <cell r="B18" t="str">
            <v>FOU183</v>
          </cell>
          <cell r="C18" t="str">
            <v>LAXMAN SOMANATH SUTAR</v>
          </cell>
          <cell r="D18">
            <v>0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129.78000000000003</v>
          </cell>
        </row>
        <row r="19">
          <cell r="B19" t="str">
            <v>FOU19</v>
          </cell>
          <cell r="C19" t="str">
            <v>NAMDEV BANDGAR</v>
          </cell>
          <cell r="D19">
            <v>1</v>
          </cell>
          <cell r="E19">
            <v>11</v>
          </cell>
          <cell r="F19">
            <v>9</v>
          </cell>
          <cell r="G19">
            <v>0</v>
          </cell>
          <cell r="H19">
            <v>7</v>
          </cell>
          <cell r="I19">
            <v>10</v>
          </cell>
          <cell r="J19">
            <v>494.82999999999993</v>
          </cell>
        </row>
        <row r="20">
          <cell r="B20" t="str">
            <v>FOU198</v>
          </cell>
          <cell r="C20" t="str">
            <v>BIRAPPA PANDIT ISHAWARKATTI</v>
          </cell>
          <cell r="D20">
            <v>1</v>
          </cell>
          <cell r="E20">
            <v>2</v>
          </cell>
          <cell r="F20">
            <v>9</v>
          </cell>
          <cell r="G20">
            <v>3</v>
          </cell>
          <cell r="H20">
            <v>6</v>
          </cell>
          <cell r="I20">
            <v>11</v>
          </cell>
          <cell r="J20">
            <v>429.64</v>
          </cell>
        </row>
        <row r="21">
          <cell r="B21" t="str">
            <v>FOU20</v>
          </cell>
          <cell r="C21" t="str">
            <v>DATTATRAY ASHOK WAGHMODE</v>
          </cell>
          <cell r="D21">
            <v>3</v>
          </cell>
          <cell r="E21">
            <v>9</v>
          </cell>
          <cell r="F21">
            <v>9</v>
          </cell>
          <cell r="G21">
            <v>1</v>
          </cell>
          <cell r="H21">
            <v>9</v>
          </cell>
          <cell r="I21">
            <v>0</v>
          </cell>
          <cell r="J21">
            <v>337.40999999999985</v>
          </cell>
        </row>
        <row r="22">
          <cell r="B22" t="str">
            <v>FOU200</v>
          </cell>
          <cell r="C22" t="str">
            <v>SHUBHAM BALASAHEB RATHOD</v>
          </cell>
          <cell r="D22">
            <v>0</v>
          </cell>
          <cell r="E22">
            <v>0</v>
          </cell>
          <cell r="F22">
            <v>11</v>
          </cell>
          <cell r="G22">
            <v>0</v>
          </cell>
          <cell r="H22">
            <v>1</v>
          </cell>
          <cell r="I22">
            <v>11</v>
          </cell>
          <cell r="J22">
            <v>381.86000000000013</v>
          </cell>
        </row>
        <row r="23">
          <cell r="B23" t="str">
            <v>FOU208</v>
          </cell>
          <cell r="C23" t="str">
            <v>SANDEEP KHATAL</v>
          </cell>
          <cell r="D23">
            <v>0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9.4</v>
          </cell>
        </row>
        <row r="24">
          <cell r="B24" t="str">
            <v>FOU209</v>
          </cell>
          <cell r="C24" t="str">
            <v>SUDHAKAR KOGNURE</v>
          </cell>
          <cell r="D24">
            <v>6</v>
          </cell>
          <cell r="E24">
            <v>6</v>
          </cell>
          <cell r="F24">
            <v>6</v>
          </cell>
          <cell r="G24">
            <v>3</v>
          </cell>
          <cell r="H24">
            <v>6</v>
          </cell>
          <cell r="I24">
            <v>9</v>
          </cell>
          <cell r="J24">
            <v>402.38999999999987</v>
          </cell>
        </row>
        <row r="25">
          <cell r="B25" t="str">
            <v>FOU21</v>
          </cell>
          <cell r="C25" t="str">
            <v>ANIL GOVIND MALI</v>
          </cell>
          <cell r="D25">
            <v>0</v>
          </cell>
          <cell r="E25">
            <v>4</v>
          </cell>
          <cell r="F25">
            <v>0</v>
          </cell>
          <cell r="G25">
            <v>0</v>
          </cell>
          <cell r="H25">
            <v>5</v>
          </cell>
          <cell r="I25">
            <v>0</v>
          </cell>
          <cell r="J25">
            <v>84.600000000000009</v>
          </cell>
        </row>
        <row r="26">
          <cell r="B26" t="str">
            <v>FOU211</v>
          </cell>
          <cell r="C26" t="str">
            <v>SHRIKANT SHROLE</v>
          </cell>
          <cell r="D26">
            <v>13</v>
          </cell>
          <cell r="E26">
            <v>8</v>
          </cell>
          <cell r="F26">
            <v>14</v>
          </cell>
          <cell r="G26">
            <v>0</v>
          </cell>
          <cell r="H26">
            <v>3</v>
          </cell>
          <cell r="I26">
            <v>4</v>
          </cell>
          <cell r="J26">
            <v>459.61999999999983</v>
          </cell>
        </row>
        <row r="27">
          <cell r="B27" t="str">
            <v>FOU216</v>
          </cell>
          <cell r="C27" t="str">
            <v>SHIVRAJ NARUTO</v>
          </cell>
          <cell r="D27">
            <v>0</v>
          </cell>
          <cell r="E27">
            <v>0</v>
          </cell>
          <cell r="F27">
            <v>1</v>
          </cell>
          <cell r="G27">
            <v>1</v>
          </cell>
          <cell r="H27">
            <v>1</v>
          </cell>
          <cell r="I27">
            <v>7</v>
          </cell>
          <cell r="J27">
            <v>148.80000000000004</v>
          </cell>
        </row>
        <row r="28">
          <cell r="B28" t="str">
            <v>FOU218</v>
          </cell>
          <cell r="C28" t="str">
            <v>VISHAL SURESH MANE</v>
          </cell>
          <cell r="D28">
            <v>10</v>
          </cell>
          <cell r="E28">
            <v>8</v>
          </cell>
          <cell r="F28">
            <v>12</v>
          </cell>
          <cell r="G28">
            <v>2</v>
          </cell>
          <cell r="H28">
            <v>4</v>
          </cell>
          <cell r="I28">
            <v>8</v>
          </cell>
          <cell r="J28">
            <v>498.91999999999985</v>
          </cell>
        </row>
        <row r="29">
          <cell r="B29" t="str">
            <v>FOU22</v>
          </cell>
          <cell r="C29" t="str">
            <v>SATISH SHIVAJI SHINDE</v>
          </cell>
          <cell r="D29">
            <v>1</v>
          </cell>
          <cell r="E29">
            <v>7</v>
          </cell>
          <cell r="F29">
            <v>13</v>
          </cell>
          <cell r="G29">
            <v>1</v>
          </cell>
          <cell r="H29">
            <v>6</v>
          </cell>
          <cell r="I29">
            <v>13</v>
          </cell>
          <cell r="J29">
            <v>570.29999999999984</v>
          </cell>
        </row>
        <row r="30">
          <cell r="B30" t="str">
            <v>FOU222</v>
          </cell>
          <cell r="C30" t="str">
            <v>SIDHARAM MAHANIGAPPA DOMBE</v>
          </cell>
          <cell r="D30">
            <v>3</v>
          </cell>
          <cell r="E30">
            <v>0</v>
          </cell>
          <cell r="F30">
            <v>14</v>
          </cell>
          <cell r="G30">
            <v>2</v>
          </cell>
          <cell r="H30">
            <v>0</v>
          </cell>
          <cell r="I30">
            <v>4</v>
          </cell>
          <cell r="J30">
            <v>324.54000000000002</v>
          </cell>
        </row>
        <row r="31">
          <cell r="B31" t="str">
            <v>FOU224</v>
          </cell>
          <cell r="C31" t="str">
            <v>ABHISHEK SUNIL RATHOD</v>
          </cell>
          <cell r="D31">
            <v>0</v>
          </cell>
          <cell r="E31">
            <v>1</v>
          </cell>
          <cell r="F31">
            <v>0</v>
          </cell>
          <cell r="G31">
            <v>0</v>
          </cell>
          <cell r="H31">
            <v>5</v>
          </cell>
          <cell r="I31">
            <v>1</v>
          </cell>
          <cell r="J31">
            <v>73.33</v>
          </cell>
        </row>
        <row r="32">
          <cell r="B32" t="str">
            <v>FOU225</v>
          </cell>
          <cell r="C32" t="str">
            <v>ANIKET SHRIPATI DANGE</v>
          </cell>
          <cell r="D32">
            <v>0</v>
          </cell>
          <cell r="E32">
            <v>1</v>
          </cell>
          <cell r="F32">
            <v>1</v>
          </cell>
          <cell r="G32">
            <v>3</v>
          </cell>
          <cell r="H32">
            <v>5</v>
          </cell>
          <cell r="I32">
            <v>4</v>
          </cell>
          <cell r="J32">
            <v>152.93000000000004</v>
          </cell>
        </row>
        <row r="33">
          <cell r="B33" t="str">
            <v>FOU23</v>
          </cell>
          <cell r="C33" t="str">
            <v>REVENSIDDHA SHIVAPPA ISHWARKATTI</v>
          </cell>
          <cell r="D33">
            <v>6</v>
          </cell>
          <cell r="E33">
            <v>4</v>
          </cell>
          <cell r="F33">
            <v>3</v>
          </cell>
          <cell r="G33">
            <v>0</v>
          </cell>
          <cell r="H33">
            <v>1</v>
          </cell>
          <cell r="I33">
            <v>1</v>
          </cell>
          <cell r="J33">
            <v>138.47999999999999</v>
          </cell>
        </row>
        <row r="34">
          <cell r="B34" t="str">
            <v>FOU234</v>
          </cell>
          <cell r="C34" t="str">
            <v xml:space="preserve">AMOL HANUMANT BHASGI_x000D_
</v>
          </cell>
          <cell r="D34">
            <v>0</v>
          </cell>
          <cell r="E34">
            <v>0</v>
          </cell>
          <cell r="F34">
            <v>24</v>
          </cell>
          <cell r="G34">
            <v>0</v>
          </cell>
          <cell r="H34">
            <v>0</v>
          </cell>
          <cell r="I34">
            <v>0</v>
          </cell>
          <cell r="J34">
            <v>406.32000000000011</v>
          </cell>
        </row>
        <row r="35">
          <cell r="B35" t="str">
            <v>FOU238</v>
          </cell>
          <cell r="C35" t="str">
            <v xml:space="preserve">ASLAM GUDULAL SHAIKH_x000D_
</v>
          </cell>
          <cell r="D35">
            <v>3</v>
          </cell>
          <cell r="E35">
            <v>5</v>
          </cell>
          <cell r="F35">
            <v>7</v>
          </cell>
          <cell r="G35">
            <v>1</v>
          </cell>
          <cell r="H35">
            <v>3</v>
          </cell>
          <cell r="I35">
            <v>6</v>
          </cell>
          <cell r="J35">
            <v>311.13000000000005</v>
          </cell>
        </row>
        <row r="36">
          <cell r="B36" t="str">
            <v>FOU252</v>
          </cell>
          <cell r="C36" t="str">
            <v>OM ASHOK WAGHMARE</v>
          </cell>
          <cell r="D36">
            <v>1</v>
          </cell>
          <cell r="E36">
            <v>5</v>
          </cell>
          <cell r="F36">
            <v>7</v>
          </cell>
          <cell r="G36">
            <v>2</v>
          </cell>
          <cell r="H36">
            <v>1</v>
          </cell>
          <cell r="I36">
            <v>5</v>
          </cell>
          <cell r="J36">
            <v>271.44000000000005</v>
          </cell>
        </row>
        <row r="37">
          <cell r="B37" t="str">
            <v>FOU256</v>
          </cell>
          <cell r="C37" t="str">
            <v>VIKAS NAGANATH RAUT</v>
          </cell>
          <cell r="D37">
            <v>2</v>
          </cell>
          <cell r="E37">
            <v>9</v>
          </cell>
          <cell r="F37">
            <v>12</v>
          </cell>
          <cell r="G37">
            <v>0</v>
          </cell>
          <cell r="H37">
            <v>1</v>
          </cell>
          <cell r="I37">
            <v>6</v>
          </cell>
          <cell r="J37">
            <v>406.65999999999997</v>
          </cell>
        </row>
        <row r="38">
          <cell r="B38" t="str">
            <v>FOU26</v>
          </cell>
          <cell r="C38" t="str">
            <v>PUNDLIK CHANDU JADHAV</v>
          </cell>
          <cell r="D38">
            <v>0</v>
          </cell>
          <cell r="E38">
            <v>0</v>
          </cell>
          <cell r="F38">
            <v>0</v>
          </cell>
          <cell r="G38">
            <v>2</v>
          </cell>
          <cell r="H38">
            <v>3</v>
          </cell>
          <cell r="I38">
            <v>0</v>
          </cell>
          <cell r="J38">
            <v>36.119999999999997</v>
          </cell>
        </row>
        <row r="39">
          <cell r="B39" t="str">
            <v>FOU266</v>
          </cell>
          <cell r="C39" t="str">
            <v>NAGANATH SURYAKANT PATIL</v>
          </cell>
          <cell r="D39">
            <v>14</v>
          </cell>
          <cell r="E39">
            <v>11</v>
          </cell>
          <cell r="F39">
            <v>14</v>
          </cell>
          <cell r="G39">
            <v>11</v>
          </cell>
          <cell r="H39">
            <v>6</v>
          </cell>
          <cell r="I39">
            <v>12</v>
          </cell>
          <cell r="J39">
            <v>698.97999999999956</v>
          </cell>
        </row>
        <row r="40">
          <cell r="B40" t="str">
            <v>FOU267</v>
          </cell>
          <cell r="C40" t="str">
            <v>AKASH RUDARPPA KOLI</v>
          </cell>
          <cell r="D40">
            <v>1</v>
          </cell>
          <cell r="E40">
            <v>9</v>
          </cell>
          <cell r="F40">
            <v>15</v>
          </cell>
          <cell r="G40">
            <v>0</v>
          </cell>
          <cell r="H40">
            <v>0</v>
          </cell>
          <cell r="I40">
            <v>0</v>
          </cell>
          <cell r="J40">
            <v>342.51</v>
          </cell>
        </row>
        <row r="41">
          <cell r="B41" t="str">
            <v>FOU27</v>
          </cell>
          <cell r="C41" t="str">
            <v>KHALID ILAHI SHAIKH</v>
          </cell>
          <cell r="D41">
            <v>0</v>
          </cell>
          <cell r="E41">
            <v>2</v>
          </cell>
          <cell r="F41">
            <v>1</v>
          </cell>
          <cell r="G41">
            <v>0</v>
          </cell>
          <cell r="H41">
            <v>3</v>
          </cell>
          <cell r="I41">
            <v>0</v>
          </cell>
          <cell r="J41">
            <v>63.93</v>
          </cell>
        </row>
        <row r="42">
          <cell r="B42" t="str">
            <v>FOU275</v>
          </cell>
          <cell r="C42" t="str">
            <v>ASHPAK RASHID MUJAWAR</v>
          </cell>
          <cell r="D42">
            <v>0</v>
          </cell>
          <cell r="E42">
            <v>0</v>
          </cell>
          <cell r="F42">
            <v>26</v>
          </cell>
          <cell r="G42">
            <v>0</v>
          </cell>
          <cell r="H42">
            <v>0</v>
          </cell>
          <cell r="I42">
            <v>0</v>
          </cell>
          <cell r="J42">
            <v>440.18000000000012</v>
          </cell>
        </row>
        <row r="43">
          <cell r="B43" t="str">
            <v>FOU277</v>
          </cell>
          <cell r="C43" t="str">
            <v xml:space="preserve">MAHESH BABUSHA LANDGE_x000D_
</v>
          </cell>
          <cell r="D43">
            <v>0</v>
          </cell>
          <cell r="E43">
            <v>0</v>
          </cell>
          <cell r="F43">
            <v>11</v>
          </cell>
          <cell r="G43">
            <v>0</v>
          </cell>
          <cell r="H43">
            <v>2</v>
          </cell>
          <cell r="I43">
            <v>11</v>
          </cell>
          <cell r="J43">
            <v>391.2600000000001</v>
          </cell>
        </row>
        <row r="44">
          <cell r="B44" t="str">
            <v>FOU279</v>
          </cell>
          <cell r="C44" t="str">
            <v xml:space="preserve">SAMIR SAYYAD NAGURE_x000D_
</v>
          </cell>
          <cell r="D44">
            <v>0</v>
          </cell>
          <cell r="E44">
            <v>8</v>
          </cell>
          <cell r="F44">
            <v>13</v>
          </cell>
          <cell r="G44">
            <v>0</v>
          </cell>
          <cell r="H44">
            <v>3</v>
          </cell>
          <cell r="I44">
            <v>10</v>
          </cell>
          <cell r="J44">
            <v>492.79</v>
          </cell>
        </row>
        <row r="45">
          <cell r="B45" t="str">
            <v>FOU28</v>
          </cell>
          <cell r="C45" t="str">
            <v>VIJAY VISHNU MANE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5</v>
          </cell>
          <cell r="I45">
            <v>26</v>
          </cell>
          <cell r="J45">
            <v>487.18000000000012</v>
          </cell>
        </row>
        <row r="46">
          <cell r="B46" t="str">
            <v>FOU286</v>
          </cell>
          <cell r="C46" t="str">
            <v xml:space="preserve">SAMARTH VIJAY LANDAGE_x000D_
</v>
          </cell>
          <cell r="D46">
            <v>0</v>
          </cell>
          <cell r="E46">
            <v>8</v>
          </cell>
          <cell r="F46">
            <v>12</v>
          </cell>
          <cell r="G46">
            <v>0</v>
          </cell>
          <cell r="H46">
            <v>1</v>
          </cell>
          <cell r="I46">
            <v>5</v>
          </cell>
          <cell r="J46">
            <v>372.41000000000008</v>
          </cell>
        </row>
        <row r="47">
          <cell r="B47" t="str">
            <v>FOU290</v>
          </cell>
          <cell r="C47" t="str">
            <v xml:space="preserve">AKASH SHIVANAND HUNJE_x000D_
</v>
          </cell>
          <cell r="D47">
            <v>0</v>
          </cell>
          <cell r="E47">
            <v>1</v>
          </cell>
          <cell r="F47">
            <v>1</v>
          </cell>
          <cell r="G47">
            <v>0</v>
          </cell>
          <cell r="H47">
            <v>3</v>
          </cell>
          <cell r="I47">
            <v>7</v>
          </cell>
          <cell r="J47">
            <v>173.04000000000005</v>
          </cell>
        </row>
        <row r="48">
          <cell r="B48" t="str">
            <v>FOU294</v>
          </cell>
          <cell r="C48" t="str">
            <v xml:space="preserve">HIMONE KHAJASAHEB GULAB_x000D_
</v>
          </cell>
          <cell r="D48">
            <v>0</v>
          </cell>
          <cell r="E48">
            <v>4</v>
          </cell>
          <cell r="F48">
            <v>3</v>
          </cell>
          <cell r="G48">
            <v>0</v>
          </cell>
          <cell r="H48">
            <v>2</v>
          </cell>
          <cell r="I48">
            <v>7</v>
          </cell>
          <cell r="J48">
            <v>225.70000000000007</v>
          </cell>
        </row>
        <row r="49">
          <cell r="B49" t="str">
            <v>FOU298</v>
          </cell>
          <cell r="C49" t="str">
            <v xml:space="preserve">IRFAN KUDLE_x000D_
</v>
          </cell>
          <cell r="D49">
            <v>1</v>
          </cell>
          <cell r="E49">
            <v>0</v>
          </cell>
          <cell r="F49">
            <v>14</v>
          </cell>
          <cell r="G49">
            <v>0</v>
          </cell>
          <cell r="H49">
            <v>0</v>
          </cell>
          <cell r="I49">
            <v>12</v>
          </cell>
          <cell r="J49">
            <v>444.1400000000001</v>
          </cell>
        </row>
        <row r="50">
          <cell r="B50" t="str">
            <v>FOU302</v>
          </cell>
          <cell r="C50" t="str">
            <v>MANOJ RAJABHAU PATIL</v>
          </cell>
          <cell r="D50">
            <v>1</v>
          </cell>
          <cell r="E50">
            <v>1</v>
          </cell>
          <cell r="F50">
            <v>4</v>
          </cell>
          <cell r="G50">
            <v>1</v>
          </cell>
          <cell r="H50">
            <v>1</v>
          </cell>
          <cell r="I50">
            <v>4</v>
          </cell>
          <cell r="J50">
            <v>162.16000000000003</v>
          </cell>
        </row>
        <row r="51">
          <cell r="B51" t="str">
            <v>FOU31</v>
          </cell>
          <cell r="C51" t="str">
            <v>MALLINATH SHIVARAM VHANKADE</v>
          </cell>
          <cell r="D51">
            <v>4</v>
          </cell>
          <cell r="E51">
            <v>3</v>
          </cell>
          <cell r="F51">
            <v>0</v>
          </cell>
          <cell r="G51">
            <v>3</v>
          </cell>
          <cell r="H51">
            <v>2</v>
          </cell>
          <cell r="I51">
            <v>0</v>
          </cell>
          <cell r="J51">
            <v>74.72</v>
          </cell>
        </row>
        <row r="52">
          <cell r="B52" t="str">
            <v>FOU312</v>
          </cell>
          <cell r="C52" t="str">
            <v>MAHESH BHIMASHANKAR KHADAKHADE</v>
          </cell>
          <cell r="D52">
            <v>1</v>
          </cell>
          <cell r="E52">
            <v>3</v>
          </cell>
          <cell r="F52">
            <v>7</v>
          </cell>
          <cell r="G52">
            <v>3</v>
          </cell>
          <cell r="H52">
            <v>3</v>
          </cell>
          <cell r="I52">
            <v>6</v>
          </cell>
          <cell r="J52">
            <v>292.33000000000004</v>
          </cell>
        </row>
        <row r="53">
          <cell r="B53" t="str">
            <v>FOU314</v>
          </cell>
          <cell r="C53" t="str">
            <v xml:space="preserve">SUFIYAN SHEKULAL FULARI_x000D_
</v>
          </cell>
          <cell r="D53">
            <v>0</v>
          </cell>
          <cell r="E53">
            <v>1</v>
          </cell>
          <cell r="F53">
            <v>0</v>
          </cell>
          <cell r="G53">
            <v>0</v>
          </cell>
          <cell r="H53">
            <v>1</v>
          </cell>
          <cell r="I53">
            <v>1</v>
          </cell>
          <cell r="J53">
            <v>35.730000000000004</v>
          </cell>
        </row>
        <row r="54">
          <cell r="B54" t="str">
            <v>FOU32</v>
          </cell>
          <cell r="C54" t="str">
            <v>AKASH JAGNNATH TENGALE</v>
          </cell>
          <cell r="D54">
            <v>1</v>
          </cell>
          <cell r="E54">
            <v>4</v>
          </cell>
          <cell r="F54">
            <v>5</v>
          </cell>
          <cell r="G54">
            <v>1</v>
          </cell>
          <cell r="H54">
            <v>4</v>
          </cell>
          <cell r="I54">
            <v>7</v>
          </cell>
          <cell r="J54">
            <v>286.28000000000003</v>
          </cell>
        </row>
        <row r="55">
          <cell r="B55" t="str">
            <v>FOU321</v>
          </cell>
          <cell r="C55" t="str">
            <v xml:space="preserve">UMESH NAGENDRA BHALE_x000D_
</v>
          </cell>
          <cell r="D55">
            <v>5</v>
          </cell>
          <cell r="E55">
            <v>5</v>
          </cell>
          <cell r="F55">
            <v>5</v>
          </cell>
          <cell r="G55">
            <v>10</v>
          </cell>
          <cell r="H55">
            <v>7</v>
          </cell>
          <cell r="I55">
            <v>11</v>
          </cell>
          <cell r="J55">
            <v>443.07999999999987</v>
          </cell>
        </row>
        <row r="56">
          <cell r="B56" t="str">
            <v>FOU328</v>
          </cell>
          <cell r="C56" t="str">
            <v xml:space="preserve">BANDENAWAJ SAIPAN MULLA_x000D_
</v>
          </cell>
          <cell r="D56">
            <v>3</v>
          </cell>
          <cell r="E56">
            <v>7</v>
          </cell>
          <cell r="F56">
            <v>21</v>
          </cell>
          <cell r="G56">
            <v>0</v>
          </cell>
          <cell r="H56">
            <v>0</v>
          </cell>
          <cell r="I56">
            <v>0</v>
          </cell>
          <cell r="J56">
            <v>433.21000000000009</v>
          </cell>
        </row>
        <row r="57">
          <cell r="B57" t="str">
            <v>FOU346</v>
          </cell>
          <cell r="C57" t="str">
            <v xml:space="preserve">MAHESH BASAVARAJ INDE_x000D_
</v>
          </cell>
          <cell r="D57">
            <v>1</v>
          </cell>
          <cell r="E57">
            <v>8</v>
          </cell>
          <cell r="F57">
            <v>10</v>
          </cell>
          <cell r="G57">
            <v>0</v>
          </cell>
          <cell r="H57">
            <v>0</v>
          </cell>
          <cell r="I57">
            <v>17</v>
          </cell>
          <cell r="J57">
            <v>536.27</v>
          </cell>
        </row>
        <row r="58">
          <cell r="B58" t="str">
            <v>FOU348</v>
          </cell>
          <cell r="C58" t="str">
            <v xml:space="preserve">KRISHNA BINDAGE_x000D_
</v>
          </cell>
          <cell r="D58">
            <v>1</v>
          </cell>
          <cell r="E58">
            <v>10</v>
          </cell>
          <cell r="F58">
            <v>4</v>
          </cell>
          <cell r="G58">
            <v>1</v>
          </cell>
          <cell r="H58">
            <v>0</v>
          </cell>
          <cell r="I58">
            <v>0</v>
          </cell>
          <cell r="J58">
            <v>169.64000000000004</v>
          </cell>
        </row>
        <row r="59">
          <cell r="B59" t="str">
            <v>FOU35</v>
          </cell>
          <cell r="C59" t="str">
            <v>SAGAR RAMESH GHARSANGI</v>
          </cell>
          <cell r="D59">
            <v>0</v>
          </cell>
          <cell r="E59">
            <v>0</v>
          </cell>
          <cell r="F59">
            <v>3</v>
          </cell>
          <cell r="G59">
            <v>0</v>
          </cell>
          <cell r="H59">
            <v>2</v>
          </cell>
          <cell r="I59">
            <v>0</v>
          </cell>
          <cell r="J59">
            <v>69.59</v>
          </cell>
        </row>
        <row r="60">
          <cell r="B60" t="str">
            <v>FOU357</v>
          </cell>
          <cell r="C60" t="str">
            <v xml:space="preserve">SHOAIB DASTAGIR BHONGE_x000D_
</v>
          </cell>
          <cell r="D60">
            <v>3</v>
          </cell>
          <cell r="E60">
            <v>4</v>
          </cell>
          <cell r="F60">
            <v>7</v>
          </cell>
          <cell r="G60">
            <v>1</v>
          </cell>
          <cell r="H60">
            <v>1</v>
          </cell>
          <cell r="I60">
            <v>5</v>
          </cell>
          <cell r="J60">
            <v>266.00000000000006</v>
          </cell>
        </row>
        <row r="61">
          <cell r="B61" t="str">
            <v>FOU36</v>
          </cell>
          <cell r="C61" t="str">
            <v>MAHESH MANE</v>
          </cell>
          <cell r="D61">
            <v>4</v>
          </cell>
          <cell r="E61">
            <v>8</v>
          </cell>
          <cell r="F61">
            <v>14</v>
          </cell>
          <cell r="G61">
            <v>0</v>
          </cell>
          <cell r="H61">
            <v>0</v>
          </cell>
          <cell r="I61">
            <v>0</v>
          </cell>
          <cell r="J61">
            <v>328.06</v>
          </cell>
        </row>
        <row r="62">
          <cell r="B62" t="str">
            <v>FOU360</v>
          </cell>
          <cell r="C62" t="str">
            <v xml:space="preserve">VIJAYAKUMAR BABU PATANE_x000D_
</v>
          </cell>
          <cell r="D62">
            <v>1</v>
          </cell>
          <cell r="E62">
            <v>7</v>
          </cell>
          <cell r="F62">
            <v>7</v>
          </cell>
          <cell r="G62">
            <v>1</v>
          </cell>
          <cell r="H62">
            <v>0</v>
          </cell>
          <cell r="I62">
            <v>1</v>
          </cell>
          <cell r="J62">
            <v>209.16000000000005</v>
          </cell>
        </row>
        <row r="63">
          <cell r="B63" t="str">
            <v>FOU367</v>
          </cell>
          <cell r="C63" t="str">
            <v xml:space="preserve">SAMARTH IRANNA DHAVANE_x000D_
</v>
          </cell>
          <cell r="D63">
            <v>0</v>
          </cell>
          <cell r="E63">
            <v>2</v>
          </cell>
          <cell r="F63">
            <v>7</v>
          </cell>
          <cell r="G63">
            <v>0</v>
          </cell>
          <cell r="H63">
            <v>0</v>
          </cell>
          <cell r="I63">
            <v>1</v>
          </cell>
          <cell r="J63">
            <v>154.24000000000004</v>
          </cell>
        </row>
        <row r="64">
          <cell r="B64" t="str">
            <v>FOU37</v>
          </cell>
          <cell r="C64" t="str">
            <v>NILKANTH BAGALE</v>
          </cell>
          <cell r="D64">
            <v>1</v>
          </cell>
          <cell r="E64">
            <v>0</v>
          </cell>
          <cell r="F64">
            <v>16</v>
          </cell>
          <cell r="G64">
            <v>0</v>
          </cell>
          <cell r="H64">
            <v>0</v>
          </cell>
          <cell r="I64">
            <v>3</v>
          </cell>
          <cell r="J64">
            <v>325.63000000000005</v>
          </cell>
        </row>
        <row r="65">
          <cell r="B65" t="str">
            <v>FOU375</v>
          </cell>
          <cell r="C65" t="str">
            <v xml:space="preserve">PRAKASH SOMANINGA KAMBAR_x000D_
</v>
          </cell>
          <cell r="D65">
            <v>5</v>
          </cell>
          <cell r="E65">
            <v>4</v>
          </cell>
          <cell r="F65">
            <v>4</v>
          </cell>
          <cell r="G65">
            <v>3</v>
          </cell>
          <cell r="H65">
            <v>8</v>
          </cell>
          <cell r="I65">
            <v>14</v>
          </cell>
          <cell r="J65">
            <v>449.21999999999997</v>
          </cell>
        </row>
        <row r="66">
          <cell r="B66" t="str">
            <v>FOU379</v>
          </cell>
          <cell r="C66" t="str">
            <v xml:space="preserve">RAJKUMAR MAHADEV BADIGER_x000D_
</v>
          </cell>
          <cell r="D66">
            <v>5</v>
          </cell>
          <cell r="E66">
            <v>10</v>
          </cell>
          <cell r="F66">
            <v>9</v>
          </cell>
          <cell r="G66">
            <v>5</v>
          </cell>
          <cell r="H66">
            <v>5</v>
          </cell>
          <cell r="I66">
            <v>5</v>
          </cell>
          <cell r="J66">
            <v>417.61999999999989</v>
          </cell>
        </row>
        <row r="67">
          <cell r="B67" t="str">
            <v>FOU38</v>
          </cell>
          <cell r="C67" t="str">
            <v>PRABHAKAR NAYKUDE</v>
          </cell>
          <cell r="D67">
            <v>0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9.4</v>
          </cell>
        </row>
        <row r="68">
          <cell r="B68" t="str">
            <v>FOU395</v>
          </cell>
          <cell r="C68" t="str">
            <v xml:space="preserve">AMBADAS BHAIRU SHIRGIRE_x000D_
</v>
          </cell>
          <cell r="D68">
            <v>0</v>
          </cell>
          <cell r="E68">
            <v>2</v>
          </cell>
          <cell r="F68">
            <v>2</v>
          </cell>
          <cell r="G68">
            <v>0</v>
          </cell>
          <cell r="H68">
            <v>0</v>
          </cell>
          <cell r="I68">
            <v>1</v>
          </cell>
          <cell r="J68">
            <v>69.59</v>
          </cell>
        </row>
        <row r="69">
          <cell r="B69" t="str">
            <v>FOU396</v>
          </cell>
          <cell r="C69" t="str">
            <v xml:space="preserve">AKASH SHRISHAIL PATIL_x000D_
</v>
          </cell>
          <cell r="D69">
            <v>2</v>
          </cell>
          <cell r="E69">
            <v>6</v>
          </cell>
          <cell r="F69">
            <v>14</v>
          </cell>
          <cell r="G69">
            <v>0</v>
          </cell>
          <cell r="H69">
            <v>0</v>
          </cell>
          <cell r="I69">
            <v>5</v>
          </cell>
          <cell r="J69">
            <v>385.99000000000007</v>
          </cell>
        </row>
        <row r="70">
          <cell r="B70" t="str">
            <v>FOU397</v>
          </cell>
          <cell r="C70" t="str">
            <v xml:space="preserve">NITESH SIDDHARAM SAGAR_x000D_
</v>
          </cell>
          <cell r="D70">
            <v>7</v>
          </cell>
          <cell r="E70">
            <v>8</v>
          </cell>
          <cell r="F70">
            <v>10</v>
          </cell>
          <cell r="G70">
            <v>0</v>
          </cell>
          <cell r="H70">
            <v>5</v>
          </cell>
          <cell r="I70">
            <v>7</v>
          </cell>
          <cell r="J70">
            <v>437.7299999999999</v>
          </cell>
        </row>
        <row r="71">
          <cell r="B71" t="str">
            <v>FOU40</v>
          </cell>
          <cell r="C71" t="str">
            <v>KASHINATH JAGANATH BIRJADAR</v>
          </cell>
          <cell r="D71">
            <v>1</v>
          </cell>
          <cell r="E71">
            <v>10</v>
          </cell>
          <cell r="F71">
            <v>4</v>
          </cell>
          <cell r="G71">
            <v>0</v>
          </cell>
          <cell r="H71">
            <v>4</v>
          </cell>
          <cell r="I71">
            <v>0</v>
          </cell>
          <cell r="J71">
            <v>203.28000000000006</v>
          </cell>
        </row>
        <row r="72">
          <cell r="B72" t="str">
            <v>FOU403</v>
          </cell>
          <cell r="C72" t="str">
            <v xml:space="preserve">WAEED NABILAL MULLA_x000D_
</v>
          </cell>
          <cell r="D72">
            <v>3</v>
          </cell>
          <cell r="E72">
            <v>3</v>
          </cell>
          <cell r="F72">
            <v>5</v>
          </cell>
          <cell r="G72">
            <v>7</v>
          </cell>
          <cell r="H72">
            <v>4</v>
          </cell>
          <cell r="I72">
            <v>10</v>
          </cell>
          <cell r="J72">
            <v>359.34999999999997</v>
          </cell>
        </row>
        <row r="73">
          <cell r="B73" t="str">
            <v>FOU404</v>
          </cell>
          <cell r="C73" t="str">
            <v xml:space="preserve">MALLAYYA SANGAYYA GANACHARI_x000D_
</v>
          </cell>
          <cell r="D73">
            <v>0</v>
          </cell>
          <cell r="E73">
            <v>6</v>
          </cell>
          <cell r="F73">
            <v>17</v>
          </cell>
          <cell r="G73">
            <v>0</v>
          </cell>
          <cell r="H73">
            <v>0</v>
          </cell>
          <cell r="I73">
            <v>1</v>
          </cell>
          <cell r="J73">
            <v>361.14000000000004</v>
          </cell>
        </row>
        <row r="74">
          <cell r="B74" t="str">
            <v>FOU414</v>
          </cell>
          <cell r="C74" t="str">
            <v xml:space="preserve">RAMESH AMOGASIDDHA GUJJENAVARU_x000D_
</v>
          </cell>
          <cell r="D74">
            <v>19</v>
          </cell>
          <cell r="E74">
            <v>6</v>
          </cell>
          <cell r="F74">
            <v>18</v>
          </cell>
          <cell r="G74">
            <v>0</v>
          </cell>
          <cell r="H74">
            <v>0</v>
          </cell>
          <cell r="I74">
            <v>0</v>
          </cell>
          <cell r="J74">
            <v>436.37999999999988</v>
          </cell>
        </row>
        <row r="75">
          <cell r="B75" t="str">
            <v>FOU42</v>
          </cell>
          <cell r="C75" t="str">
            <v>GIRISH SIDDHARAM MADYAL</v>
          </cell>
          <cell r="D75">
            <v>0</v>
          </cell>
          <cell r="E75">
            <v>5</v>
          </cell>
          <cell r="F75">
            <v>12</v>
          </cell>
          <cell r="G75">
            <v>0</v>
          </cell>
          <cell r="H75">
            <v>7</v>
          </cell>
          <cell r="I75">
            <v>13</v>
          </cell>
          <cell r="J75">
            <v>536.04999999999995</v>
          </cell>
        </row>
        <row r="76">
          <cell r="B76" t="str">
            <v>FOU422</v>
          </cell>
          <cell r="C76" t="str">
            <v xml:space="preserve">SOMNING MALSIDDHA MUGALE_x000D_
</v>
          </cell>
          <cell r="D76">
            <v>2</v>
          </cell>
          <cell r="E76">
            <v>6</v>
          </cell>
          <cell r="F76">
            <v>0</v>
          </cell>
          <cell r="G76">
            <v>2</v>
          </cell>
          <cell r="H76">
            <v>3</v>
          </cell>
          <cell r="I76">
            <v>1</v>
          </cell>
          <cell r="J76">
            <v>117.37</v>
          </cell>
        </row>
        <row r="77">
          <cell r="B77" t="str">
            <v>FOU429</v>
          </cell>
          <cell r="C77" t="str">
            <v xml:space="preserve">MARUTI SURESH KOLI_x000D_
</v>
          </cell>
          <cell r="D77">
            <v>7</v>
          </cell>
          <cell r="E77">
            <v>11</v>
          </cell>
          <cell r="F77">
            <v>16</v>
          </cell>
          <cell r="G77">
            <v>0</v>
          </cell>
          <cell r="H77">
            <v>0</v>
          </cell>
          <cell r="I77">
            <v>0</v>
          </cell>
          <cell r="J77">
            <v>401.99999999999994</v>
          </cell>
        </row>
        <row r="78">
          <cell r="B78" t="str">
            <v>FOU43</v>
          </cell>
          <cell r="C78" t="str">
            <v>JITENDRA SIDRAM KOLI</v>
          </cell>
          <cell r="D78">
            <v>0</v>
          </cell>
          <cell r="E78">
            <v>8</v>
          </cell>
          <cell r="F78">
            <v>8</v>
          </cell>
          <cell r="G78">
            <v>0</v>
          </cell>
          <cell r="H78">
            <v>4</v>
          </cell>
          <cell r="I78">
            <v>10</v>
          </cell>
          <cell r="J78">
            <v>417.54000000000008</v>
          </cell>
        </row>
        <row r="79">
          <cell r="B79" t="str">
            <v>FOU434</v>
          </cell>
          <cell r="C79" t="str">
            <v xml:space="preserve">BASAVARAJ SHIVAPPA MAYANALE_x000D_
</v>
          </cell>
          <cell r="D79">
            <v>5</v>
          </cell>
          <cell r="E79">
            <v>8</v>
          </cell>
          <cell r="F79">
            <v>10</v>
          </cell>
          <cell r="G79">
            <v>3</v>
          </cell>
          <cell r="H79">
            <v>9</v>
          </cell>
          <cell r="I79">
            <v>12</v>
          </cell>
          <cell r="J79">
            <v>563.93999999999983</v>
          </cell>
        </row>
        <row r="80">
          <cell r="B80" t="str">
            <v>FOU435</v>
          </cell>
          <cell r="C80" t="str">
            <v xml:space="preserve">VIKAS SHANKAR JADHAV_x000D_
</v>
          </cell>
          <cell r="D80">
            <v>0</v>
          </cell>
          <cell r="E80">
            <v>4</v>
          </cell>
          <cell r="F80">
            <v>9</v>
          </cell>
          <cell r="G80">
            <v>0</v>
          </cell>
          <cell r="H80">
            <v>0</v>
          </cell>
          <cell r="I80">
            <v>12</v>
          </cell>
          <cell r="J80">
            <v>393.13000000000011</v>
          </cell>
        </row>
        <row r="81">
          <cell r="B81" t="str">
            <v>FOU455</v>
          </cell>
          <cell r="C81" t="str">
            <v xml:space="preserve">GANESH AVADHUT SHIVAGONDA_x000D_
</v>
          </cell>
          <cell r="D81">
            <v>0</v>
          </cell>
          <cell r="E81">
            <v>0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16.93</v>
          </cell>
        </row>
        <row r="82">
          <cell r="B82" t="str">
            <v>FOU459</v>
          </cell>
          <cell r="C82" t="str">
            <v xml:space="preserve">YUVRAJ MALAKARI HIRKURE_x000D_
</v>
          </cell>
          <cell r="D82">
            <v>1</v>
          </cell>
          <cell r="E82">
            <v>12</v>
          </cell>
          <cell r="F82">
            <v>8</v>
          </cell>
          <cell r="G82">
            <v>1</v>
          </cell>
          <cell r="H82">
            <v>6</v>
          </cell>
          <cell r="I82">
            <v>6</v>
          </cell>
          <cell r="J82">
            <v>414.13999999999993</v>
          </cell>
        </row>
        <row r="83">
          <cell r="B83" t="str">
            <v>FOU461</v>
          </cell>
          <cell r="C83" t="str">
            <v xml:space="preserve">GHENSIDDHA AMASIDHDA VANAMANE_x000D_
</v>
          </cell>
          <cell r="D83">
            <v>1</v>
          </cell>
          <cell r="E83">
            <v>3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49.089999999999996</v>
          </cell>
        </row>
        <row r="84">
          <cell r="B84" t="str">
            <v>FOU465</v>
          </cell>
          <cell r="C84" t="str">
            <v xml:space="preserve">VISHAL DATTATRAY BHARLE_x000D_
</v>
          </cell>
          <cell r="D84">
            <v>0</v>
          </cell>
          <cell r="E84">
            <v>0</v>
          </cell>
          <cell r="F84">
            <v>1</v>
          </cell>
          <cell r="G84">
            <v>0</v>
          </cell>
          <cell r="H84">
            <v>0</v>
          </cell>
          <cell r="I84">
            <v>4</v>
          </cell>
          <cell r="J84">
            <v>84.65</v>
          </cell>
        </row>
        <row r="85">
          <cell r="B85" t="str">
            <v>FOU47</v>
          </cell>
          <cell r="C85" t="str">
            <v>RUSHIKESH CHANDRAKANT CHOUGULE</v>
          </cell>
          <cell r="D85">
            <v>0</v>
          </cell>
          <cell r="E85">
            <v>1</v>
          </cell>
          <cell r="F85">
            <v>14</v>
          </cell>
          <cell r="G85">
            <v>0</v>
          </cell>
          <cell r="H85">
            <v>0</v>
          </cell>
          <cell r="I85">
            <v>0</v>
          </cell>
          <cell r="J85">
            <v>246.42000000000007</v>
          </cell>
        </row>
        <row r="86">
          <cell r="B86" t="str">
            <v>FOU471</v>
          </cell>
          <cell r="C86" t="str">
            <v xml:space="preserve">DIPAK DADARAO GHODAKE_x000D_
</v>
          </cell>
          <cell r="D86">
            <v>2</v>
          </cell>
          <cell r="E86">
            <v>8</v>
          </cell>
          <cell r="F86">
            <v>18</v>
          </cell>
          <cell r="G86">
            <v>0</v>
          </cell>
          <cell r="H86">
            <v>0</v>
          </cell>
          <cell r="I86">
            <v>0</v>
          </cell>
          <cell r="J86">
            <v>387.85999999999996</v>
          </cell>
        </row>
        <row r="87">
          <cell r="B87" t="str">
            <v>FOU485</v>
          </cell>
          <cell r="C87" t="str">
            <v xml:space="preserve">ARBAZ JILANI PATHAN_x000D_
</v>
          </cell>
          <cell r="D87">
            <v>12</v>
          </cell>
          <cell r="E87">
            <v>14</v>
          </cell>
          <cell r="F87">
            <v>19</v>
          </cell>
          <cell r="G87">
            <v>3</v>
          </cell>
          <cell r="H87">
            <v>2</v>
          </cell>
          <cell r="I87">
            <v>7</v>
          </cell>
          <cell r="J87">
            <v>649.97999999999968</v>
          </cell>
        </row>
        <row r="88">
          <cell r="B88" t="str">
            <v>FOU49</v>
          </cell>
          <cell r="C88" t="str">
            <v>ABHIJIT PIRAPPA WAGHMARE</v>
          </cell>
          <cell r="D88">
            <v>1</v>
          </cell>
          <cell r="E88">
            <v>13</v>
          </cell>
          <cell r="F88">
            <v>12</v>
          </cell>
          <cell r="G88">
            <v>4</v>
          </cell>
          <cell r="H88">
            <v>1</v>
          </cell>
          <cell r="I88">
            <v>5</v>
          </cell>
          <cell r="J88">
            <v>439.20999999999992</v>
          </cell>
        </row>
        <row r="89">
          <cell r="B89" t="str">
            <v>FOU492</v>
          </cell>
          <cell r="C89" t="str">
            <v xml:space="preserve">ABHIJIT SOPAN KADAM_x000D_
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16.93</v>
          </cell>
        </row>
        <row r="90">
          <cell r="B90" t="str">
            <v>FOU5</v>
          </cell>
          <cell r="C90" t="str">
            <v>MALLIKARJUN LAXMAN MALI</v>
          </cell>
          <cell r="D90">
            <v>0</v>
          </cell>
          <cell r="E90">
            <v>10</v>
          </cell>
          <cell r="F90">
            <v>5</v>
          </cell>
          <cell r="G90">
            <v>0</v>
          </cell>
          <cell r="H90">
            <v>0</v>
          </cell>
          <cell r="I90">
            <v>0</v>
          </cell>
          <cell r="J90">
            <v>178.65000000000003</v>
          </cell>
        </row>
        <row r="91">
          <cell r="B91" t="str">
            <v>FOU51</v>
          </cell>
          <cell r="C91" t="str">
            <v>KASHINATH ABHIMANU PATIL</v>
          </cell>
          <cell r="D91">
            <v>2</v>
          </cell>
          <cell r="E91">
            <v>6</v>
          </cell>
          <cell r="F91">
            <v>0</v>
          </cell>
          <cell r="G91">
            <v>0</v>
          </cell>
          <cell r="H91">
            <v>7</v>
          </cell>
          <cell r="I91">
            <v>5</v>
          </cell>
          <cell r="J91">
            <v>214.77000000000004</v>
          </cell>
        </row>
        <row r="92">
          <cell r="B92" t="str">
            <v>FOU512</v>
          </cell>
          <cell r="C92" t="str">
            <v>FOU512</v>
          </cell>
          <cell r="D92">
            <v>0</v>
          </cell>
          <cell r="E92">
            <v>1</v>
          </cell>
          <cell r="F92">
            <v>5</v>
          </cell>
          <cell r="G92">
            <v>2</v>
          </cell>
          <cell r="H92">
            <v>1</v>
          </cell>
          <cell r="I92">
            <v>2</v>
          </cell>
          <cell r="J92">
            <v>145.23000000000002</v>
          </cell>
        </row>
        <row r="93">
          <cell r="B93" t="str">
            <v>FOU514</v>
          </cell>
          <cell r="C93" t="str">
            <v xml:space="preserve">MANGESH NAVNATH ANKUSHRAO_x000D_
</v>
          </cell>
          <cell r="D93">
            <v>6</v>
          </cell>
          <cell r="E93">
            <v>8</v>
          </cell>
          <cell r="F93">
            <v>6</v>
          </cell>
          <cell r="G93">
            <v>0</v>
          </cell>
          <cell r="H93">
            <v>1</v>
          </cell>
          <cell r="I93">
            <v>0</v>
          </cell>
          <cell r="J93">
            <v>209.94000000000008</v>
          </cell>
        </row>
        <row r="94">
          <cell r="B94" t="str">
            <v>FOU52</v>
          </cell>
          <cell r="C94" t="str">
            <v>SHAVRSIDDHA KHANDAPPA LANDAGE</v>
          </cell>
          <cell r="D94">
            <v>4</v>
          </cell>
          <cell r="E94">
            <v>6</v>
          </cell>
          <cell r="F94">
            <v>8</v>
          </cell>
          <cell r="G94">
            <v>1</v>
          </cell>
          <cell r="H94">
            <v>3</v>
          </cell>
          <cell r="I94">
            <v>12</v>
          </cell>
          <cell r="J94">
            <v>443</v>
          </cell>
        </row>
        <row r="95">
          <cell r="B95" t="str">
            <v>FOU525</v>
          </cell>
          <cell r="C95" t="str">
            <v>FOU525</v>
          </cell>
          <cell r="D95">
            <v>1</v>
          </cell>
          <cell r="E95">
            <v>2</v>
          </cell>
          <cell r="F95">
            <v>2</v>
          </cell>
          <cell r="G95">
            <v>1</v>
          </cell>
          <cell r="H95">
            <v>1</v>
          </cell>
          <cell r="I95">
            <v>6</v>
          </cell>
          <cell r="J95">
            <v>171.56000000000006</v>
          </cell>
        </row>
        <row r="96">
          <cell r="B96" t="str">
            <v>FOU53</v>
          </cell>
          <cell r="C96" t="str">
            <v>ROHAN BABURAV PANDIT</v>
          </cell>
          <cell r="D96">
            <v>0</v>
          </cell>
          <cell r="E96">
            <v>2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35.729999999999997</v>
          </cell>
        </row>
        <row r="97">
          <cell r="B97" t="str">
            <v>FOU534</v>
          </cell>
          <cell r="C97" t="str">
            <v xml:space="preserve">JAVED AJMODDIN NADAF_x000D_
</v>
          </cell>
          <cell r="D97">
            <v>0</v>
          </cell>
          <cell r="E97">
            <v>0</v>
          </cell>
          <cell r="F97">
            <v>1</v>
          </cell>
          <cell r="G97">
            <v>0</v>
          </cell>
          <cell r="H97">
            <v>13</v>
          </cell>
          <cell r="I97">
            <v>12</v>
          </cell>
          <cell r="J97">
            <v>342.29</v>
          </cell>
        </row>
        <row r="98">
          <cell r="B98" t="str">
            <v>FOU538</v>
          </cell>
          <cell r="C98" t="str">
            <v xml:space="preserve">SHOHEBAKHTAR AYYUB ANSARI_x000D_
</v>
          </cell>
          <cell r="D98">
            <v>0</v>
          </cell>
          <cell r="E98">
            <v>0</v>
          </cell>
          <cell r="F98">
            <v>3</v>
          </cell>
          <cell r="G98">
            <v>0</v>
          </cell>
          <cell r="H98">
            <v>0</v>
          </cell>
          <cell r="I98">
            <v>0</v>
          </cell>
          <cell r="J98">
            <v>50.79</v>
          </cell>
        </row>
        <row r="99">
          <cell r="B99" t="str">
            <v>FOU539</v>
          </cell>
          <cell r="C99" t="str">
            <v xml:space="preserve">ONKAR PRAKASH BIRAJDAR_x000D_
</v>
          </cell>
          <cell r="D99">
            <v>2</v>
          </cell>
          <cell r="E99">
            <v>12</v>
          </cell>
          <cell r="F99">
            <v>1</v>
          </cell>
          <cell r="G99">
            <v>0</v>
          </cell>
          <cell r="H99">
            <v>2</v>
          </cell>
          <cell r="I99">
            <v>2</v>
          </cell>
          <cell r="J99">
            <v>190.31000000000006</v>
          </cell>
        </row>
        <row r="100">
          <cell r="B100" t="str">
            <v>FOU54</v>
          </cell>
          <cell r="C100" t="str">
            <v>SOHEL SAHEBLAL JAMADAR</v>
          </cell>
          <cell r="D100">
            <v>0</v>
          </cell>
          <cell r="E100">
            <v>0</v>
          </cell>
          <cell r="F100">
            <v>3</v>
          </cell>
          <cell r="G100">
            <v>0</v>
          </cell>
          <cell r="H100">
            <v>0</v>
          </cell>
          <cell r="I100">
            <v>14</v>
          </cell>
          <cell r="J100">
            <v>287.81000000000006</v>
          </cell>
        </row>
        <row r="101">
          <cell r="B101" t="str">
            <v>FOU555</v>
          </cell>
          <cell r="C101" t="str">
            <v xml:space="preserve">HARUN BASHA MULLA_x000D_
</v>
          </cell>
          <cell r="D101">
            <v>4</v>
          </cell>
          <cell r="E101">
            <v>4</v>
          </cell>
          <cell r="F101">
            <v>10</v>
          </cell>
          <cell r="G101">
            <v>0</v>
          </cell>
          <cell r="H101">
            <v>6</v>
          </cell>
          <cell r="I101">
            <v>8</v>
          </cell>
          <cell r="J101">
            <v>414.58000000000004</v>
          </cell>
        </row>
        <row r="102">
          <cell r="B102" t="str">
            <v>FOU556</v>
          </cell>
          <cell r="C102" t="str">
            <v xml:space="preserve">BALAJI BHAGAWAN BHOI_x000D_
</v>
          </cell>
          <cell r="D102">
            <v>0</v>
          </cell>
          <cell r="E102">
            <v>0</v>
          </cell>
          <cell r="F102">
            <v>15</v>
          </cell>
          <cell r="G102">
            <v>0</v>
          </cell>
          <cell r="H102">
            <v>4</v>
          </cell>
          <cell r="I102">
            <v>4</v>
          </cell>
          <cell r="J102">
            <v>359.2700000000001</v>
          </cell>
        </row>
        <row r="103">
          <cell r="B103" t="str">
            <v>FOU56</v>
          </cell>
          <cell r="C103" t="str">
            <v>DAVALSAB MATTU NADAF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</v>
          </cell>
          <cell r="I103">
            <v>11</v>
          </cell>
          <cell r="J103">
            <v>195.63000000000005</v>
          </cell>
        </row>
        <row r="104">
          <cell r="B104" t="str">
            <v>FOU564</v>
          </cell>
          <cell r="C104" t="str">
            <v xml:space="preserve">KRUSHNA RAMU RATHOD_x000D_
</v>
          </cell>
          <cell r="D104">
            <v>0</v>
          </cell>
          <cell r="E104">
            <v>0</v>
          </cell>
          <cell r="F104">
            <v>12</v>
          </cell>
          <cell r="G104">
            <v>0</v>
          </cell>
          <cell r="H104">
            <v>2</v>
          </cell>
          <cell r="I104">
            <v>8</v>
          </cell>
          <cell r="J104">
            <v>357.40000000000009</v>
          </cell>
        </row>
        <row r="105">
          <cell r="B105" t="str">
            <v>FOU566</v>
          </cell>
          <cell r="C105" t="str">
            <v xml:space="preserve">CHAITANYA VILAS KOLI_x000D_
</v>
          </cell>
          <cell r="D105">
            <v>5</v>
          </cell>
          <cell r="E105">
            <v>4</v>
          </cell>
          <cell r="F105">
            <v>5</v>
          </cell>
          <cell r="G105">
            <v>0</v>
          </cell>
          <cell r="H105">
            <v>0</v>
          </cell>
          <cell r="I105">
            <v>0</v>
          </cell>
          <cell r="J105">
            <v>142.05000000000001</v>
          </cell>
        </row>
        <row r="106">
          <cell r="B106" t="str">
            <v>FOU571</v>
          </cell>
          <cell r="C106" t="str">
            <v xml:space="preserve">MOHAMADKAIF SHABBIR TAMBOLI_x000D_
</v>
          </cell>
          <cell r="D106">
            <v>0</v>
          </cell>
          <cell r="E106">
            <v>0</v>
          </cell>
          <cell r="F106">
            <v>1</v>
          </cell>
          <cell r="G106">
            <v>1</v>
          </cell>
          <cell r="H106">
            <v>1</v>
          </cell>
          <cell r="I106">
            <v>21</v>
          </cell>
          <cell r="J106">
            <v>385.82000000000005</v>
          </cell>
        </row>
        <row r="107">
          <cell r="B107" t="str">
            <v>FOU579</v>
          </cell>
          <cell r="C107" t="str">
            <v xml:space="preserve">SHIVAJI BHILLU RATHOD_x000D_
</v>
          </cell>
          <cell r="D107">
            <v>0</v>
          </cell>
          <cell r="E107">
            <v>0</v>
          </cell>
          <cell r="F107">
            <v>7</v>
          </cell>
          <cell r="G107">
            <v>0</v>
          </cell>
          <cell r="H107">
            <v>0</v>
          </cell>
          <cell r="I107">
            <v>5</v>
          </cell>
          <cell r="J107">
            <v>203.16000000000005</v>
          </cell>
        </row>
        <row r="108">
          <cell r="B108" t="str">
            <v>FOU58</v>
          </cell>
          <cell r="C108" t="str">
            <v>KISHOR JYOTIBA MORE</v>
          </cell>
          <cell r="D108">
            <v>0</v>
          </cell>
          <cell r="E108">
            <v>0</v>
          </cell>
          <cell r="F108">
            <v>5</v>
          </cell>
          <cell r="G108">
            <v>0</v>
          </cell>
          <cell r="H108">
            <v>0</v>
          </cell>
          <cell r="I108">
            <v>3</v>
          </cell>
          <cell r="J108">
            <v>135.44000000000003</v>
          </cell>
        </row>
        <row r="109">
          <cell r="B109" t="str">
            <v>FOU580</v>
          </cell>
          <cell r="C109" t="str">
            <v xml:space="preserve">IMRAN NAZIR USTAD_x000D_
</v>
          </cell>
          <cell r="D109">
            <v>0</v>
          </cell>
          <cell r="E109">
            <v>0</v>
          </cell>
          <cell r="F109">
            <v>1</v>
          </cell>
          <cell r="G109">
            <v>0</v>
          </cell>
          <cell r="H109">
            <v>0</v>
          </cell>
          <cell r="I109">
            <v>21</v>
          </cell>
          <cell r="J109">
            <v>372.46000000000009</v>
          </cell>
        </row>
        <row r="110">
          <cell r="B110" t="str">
            <v>FOU581</v>
          </cell>
          <cell r="C110" t="str">
            <v xml:space="preserve">DHARMA RAJU BANSODE_x000D_
</v>
          </cell>
          <cell r="D110">
            <v>5</v>
          </cell>
          <cell r="E110">
            <v>18</v>
          </cell>
          <cell r="F110">
            <v>23</v>
          </cell>
          <cell r="G110">
            <v>0</v>
          </cell>
          <cell r="H110">
            <v>0</v>
          </cell>
          <cell r="I110">
            <v>0</v>
          </cell>
          <cell r="J110">
            <v>578.38999999999965</v>
          </cell>
        </row>
        <row r="111">
          <cell r="B111" t="str">
            <v>FOU591</v>
          </cell>
          <cell r="C111" t="str">
            <v xml:space="preserve">SAHIL LAL PATEL_x000D_
</v>
          </cell>
          <cell r="D111">
            <v>0</v>
          </cell>
          <cell r="E111">
            <v>0</v>
          </cell>
          <cell r="F111">
            <v>1</v>
          </cell>
          <cell r="G111">
            <v>0</v>
          </cell>
          <cell r="H111">
            <v>0</v>
          </cell>
          <cell r="I111">
            <v>0</v>
          </cell>
          <cell r="J111">
            <v>16.93</v>
          </cell>
        </row>
        <row r="112">
          <cell r="B112" t="str">
            <v>FOU598</v>
          </cell>
          <cell r="C112" t="str">
            <v xml:space="preserve">KUMAR ARJUN RATHOD_x000D_
</v>
          </cell>
          <cell r="D112">
            <v>6</v>
          </cell>
          <cell r="E112">
            <v>3</v>
          </cell>
          <cell r="F112">
            <v>6</v>
          </cell>
          <cell r="G112">
            <v>3</v>
          </cell>
          <cell r="H112">
            <v>1</v>
          </cell>
          <cell r="I112">
            <v>4</v>
          </cell>
          <cell r="J112">
            <v>242.54000000000011</v>
          </cell>
        </row>
        <row r="113">
          <cell r="B113" t="str">
            <v>FOU60</v>
          </cell>
          <cell r="C113" t="str">
            <v>BASAVRAJ SHRISHAIL SODDE</v>
          </cell>
          <cell r="D113">
            <v>12</v>
          </cell>
          <cell r="E113">
            <v>13</v>
          </cell>
          <cell r="F113">
            <v>12</v>
          </cell>
          <cell r="G113">
            <v>2</v>
          </cell>
          <cell r="H113">
            <v>2</v>
          </cell>
          <cell r="I113">
            <v>8</v>
          </cell>
          <cell r="J113">
            <v>535.03999999999974</v>
          </cell>
        </row>
        <row r="114">
          <cell r="B114" t="str">
            <v>FOU61</v>
          </cell>
          <cell r="C114" t="str">
            <v>DARGAPPA SHIVANAND ARWAT</v>
          </cell>
          <cell r="D114">
            <v>0</v>
          </cell>
          <cell r="E114">
            <v>0</v>
          </cell>
          <cell r="F114">
            <v>0</v>
          </cell>
          <cell r="G114">
            <v>3</v>
          </cell>
          <cell r="H114">
            <v>6</v>
          </cell>
          <cell r="I114">
            <v>7</v>
          </cell>
          <cell r="J114">
            <v>186.79000000000002</v>
          </cell>
        </row>
        <row r="115">
          <cell r="B115" t="str">
            <v>FOU610</v>
          </cell>
          <cell r="C115" t="str">
            <v xml:space="preserve">NAGESH KALAPPA KORE_x000D_
</v>
          </cell>
          <cell r="D115">
            <v>0</v>
          </cell>
          <cell r="E115">
            <v>2</v>
          </cell>
          <cell r="F115">
            <v>2</v>
          </cell>
          <cell r="G115">
            <v>0</v>
          </cell>
          <cell r="H115">
            <v>0</v>
          </cell>
          <cell r="I115">
            <v>0</v>
          </cell>
          <cell r="J115">
            <v>52.66</v>
          </cell>
        </row>
        <row r="116">
          <cell r="B116" t="str">
            <v>FOU625</v>
          </cell>
          <cell r="C116" t="str">
            <v xml:space="preserve">IRANNA SIDDHARAM KANNI_x000D_
</v>
          </cell>
          <cell r="D116">
            <v>0</v>
          </cell>
          <cell r="E116">
            <v>1</v>
          </cell>
          <cell r="F116">
            <v>4</v>
          </cell>
          <cell r="G116">
            <v>3</v>
          </cell>
          <cell r="H116">
            <v>1</v>
          </cell>
          <cell r="I116">
            <v>5</v>
          </cell>
          <cell r="J116">
            <v>183.05000000000004</v>
          </cell>
        </row>
        <row r="117">
          <cell r="B117" t="str">
            <v>FOU628</v>
          </cell>
          <cell r="C117" t="str">
            <v xml:space="preserve">SAISAMARTH VITTHAL ZAMPALE_x000D_
</v>
          </cell>
          <cell r="D117">
            <v>0</v>
          </cell>
          <cell r="E117">
            <v>1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9.4</v>
          </cell>
        </row>
        <row r="118">
          <cell r="B118" t="str">
            <v>FOU63</v>
          </cell>
          <cell r="C118" t="str">
            <v>HEMANT ANAVIRAPPA NANDURE</v>
          </cell>
          <cell r="D118">
            <v>0</v>
          </cell>
          <cell r="E118">
            <v>5</v>
          </cell>
          <cell r="F118">
            <v>4</v>
          </cell>
          <cell r="G118">
            <v>0</v>
          </cell>
          <cell r="H118">
            <v>4</v>
          </cell>
          <cell r="I118">
            <v>5</v>
          </cell>
          <cell r="J118">
            <v>236.97000000000008</v>
          </cell>
        </row>
        <row r="119">
          <cell r="B119" t="str">
            <v>FOU632</v>
          </cell>
          <cell r="C119" t="str">
            <v xml:space="preserve">GANGADHAR TUKARAM WAGHULE_x000D_
</v>
          </cell>
          <cell r="D119">
            <v>2</v>
          </cell>
          <cell r="E119">
            <v>0</v>
          </cell>
          <cell r="F119">
            <v>18</v>
          </cell>
          <cell r="G119">
            <v>0</v>
          </cell>
          <cell r="H119">
            <v>0</v>
          </cell>
          <cell r="I119">
            <v>0</v>
          </cell>
          <cell r="J119">
            <v>312.66000000000008</v>
          </cell>
        </row>
        <row r="120">
          <cell r="B120" t="str">
            <v>FOU64</v>
          </cell>
          <cell r="C120" t="str">
            <v>BHARAT SANTOSH SARADE</v>
          </cell>
          <cell r="D120">
            <v>0</v>
          </cell>
          <cell r="E120">
            <v>5</v>
          </cell>
          <cell r="F120">
            <v>6</v>
          </cell>
          <cell r="G120">
            <v>0</v>
          </cell>
          <cell r="H120">
            <v>5</v>
          </cell>
          <cell r="I120">
            <v>7</v>
          </cell>
          <cell r="J120">
            <v>314.09000000000003</v>
          </cell>
        </row>
        <row r="121">
          <cell r="B121" t="str">
            <v>FOU642</v>
          </cell>
          <cell r="C121" t="str">
            <v xml:space="preserve">PAVAN SAMBHAJI VHARADE_x000D_
</v>
          </cell>
          <cell r="D121">
            <v>2</v>
          </cell>
          <cell r="E121">
            <v>22</v>
          </cell>
          <cell r="F121">
            <v>21</v>
          </cell>
          <cell r="G121">
            <v>0</v>
          </cell>
          <cell r="H121">
            <v>0</v>
          </cell>
          <cell r="I121">
            <v>0</v>
          </cell>
          <cell r="J121">
            <v>570.24999999999977</v>
          </cell>
        </row>
        <row r="122">
          <cell r="B122" t="str">
            <v>FOU647</v>
          </cell>
          <cell r="C122" t="str">
            <v xml:space="preserve">GULCHAND CHUDERAM BHOI_x000D_
</v>
          </cell>
          <cell r="D122">
            <v>1</v>
          </cell>
          <cell r="E122">
            <v>3</v>
          </cell>
          <cell r="F122">
            <v>6</v>
          </cell>
          <cell r="G122">
            <v>11</v>
          </cell>
          <cell r="H122">
            <v>7</v>
          </cell>
          <cell r="I122">
            <v>14</v>
          </cell>
          <cell r="J122">
            <v>480.11999999999983</v>
          </cell>
        </row>
        <row r="123">
          <cell r="B123" t="str">
            <v>FOU653</v>
          </cell>
          <cell r="C123" t="str">
            <v xml:space="preserve">MANIK GURULINGAYA HIREMATH_x000D_
</v>
          </cell>
          <cell r="D123">
            <v>0</v>
          </cell>
          <cell r="E123">
            <v>0</v>
          </cell>
          <cell r="F123">
            <v>0</v>
          </cell>
          <cell r="G123">
            <v>3</v>
          </cell>
          <cell r="H123">
            <v>7</v>
          </cell>
          <cell r="I123">
            <v>18</v>
          </cell>
          <cell r="J123">
            <v>382.42</v>
          </cell>
        </row>
        <row r="124">
          <cell r="B124" t="str">
            <v>FOU654</v>
          </cell>
          <cell r="C124" t="str">
            <v xml:space="preserve">BHUPENDRA GANESH PATEL_x000D_
</v>
          </cell>
          <cell r="D124">
            <v>5</v>
          </cell>
          <cell r="E124">
            <v>5</v>
          </cell>
          <cell r="F124">
            <v>6</v>
          </cell>
          <cell r="G124">
            <v>1</v>
          </cell>
          <cell r="H124">
            <v>1</v>
          </cell>
          <cell r="I124">
            <v>6</v>
          </cell>
          <cell r="J124">
            <v>283.32000000000005</v>
          </cell>
        </row>
        <row r="125">
          <cell r="B125" t="str">
            <v>FOU657</v>
          </cell>
          <cell r="C125" t="str">
            <v xml:space="preserve">ANKIT MANAKLAL KUSHWAHA_x000D_
</v>
          </cell>
          <cell r="D125">
            <v>2</v>
          </cell>
          <cell r="E125">
            <v>2</v>
          </cell>
          <cell r="F125">
            <v>0</v>
          </cell>
          <cell r="G125">
            <v>1</v>
          </cell>
          <cell r="H125">
            <v>1</v>
          </cell>
          <cell r="I125">
            <v>5</v>
          </cell>
          <cell r="J125">
            <v>124.73</v>
          </cell>
        </row>
        <row r="126">
          <cell r="B126" t="str">
            <v>FOU659</v>
          </cell>
          <cell r="C126" t="str">
            <v xml:space="preserve">MOHAMMAD TAJODDIN SALAHUDDIN SHAIKH_x000D_
</v>
          </cell>
          <cell r="D126">
            <v>7</v>
          </cell>
          <cell r="E126">
            <v>4</v>
          </cell>
          <cell r="F126">
            <v>14</v>
          </cell>
          <cell r="G126">
            <v>0</v>
          </cell>
          <cell r="H126">
            <v>0</v>
          </cell>
          <cell r="I126">
            <v>0</v>
          </cell>
          <cell r="J126">
            <v>302.34000000000009</v>
          </cell>
        </row>
        <row r="127">
          <cell r="B127" t="str">
            <v>FOU66</v>
          </cell>
          <cell r="C127" t="str">
            <v>AKASH LAXMAN KALE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10</v>
          </cell>
          <cell r="I127">
            <v>18</v>
          </cell>
          <cell r="J127">
            <v>398.74</v>
          </cell>
        </row>
        <row r="128">
          <cell r="B128" t="str">
            <v>FOU663</v>
          </cell>
          <cell r="C128" t="str">
            <v xml:space="preserve">PRAVIN CHANDRASHEKHAR PATIL_x000D_
</v>
          </cell>
          <cell r="D128">
            <v>0</v>
          </cell>
          <cell r="E128">
            <v>4</v>
          </cell>
          <cell r="F128">
            <v>5</v>
          </cell>
          <cell r="G128">
            <v>0</v>
          </cell>
          <cell r="H128">
            <v>0</v>
          </cell>
          <cell r="I128">
            <v>0</v>
          </cell>
          <cell r="J128">
            <v>122.25000000000003</v>
          </cell>
        </row>
        <row r="129">
          <cell r="B129" t="str">
            <v>FOU67</v>
          </cell>
          <cell r="C129" t="str">
            <v>SACHIN BHAGWAN GHANTE</v>
          </cell>
          <cell r="D129">
            <v>0</v>
          </cell>
          <cell r="E129">
            <v>2</v>
          </cell>
          <cell r="F129">
            <v>6</v>
          </cell>
          <cell r="G129">
            <v>0</v>
          </cell>
          <cell r="H129">
            <v>0</v>
          </cell>
          <cell r="I129">
            <v>3</v>
          </cell>
          <cell r="J129">
            <v>171.17000000000004</v>
          </cell>
        </row>
        <row r="130">
          <cell r="B130" t="str">
            <v>FOU674</v>
          </cell>
          <cell r="C130" t="str">
            <v xml:space="preserve">DHANRAJ DATTATRAY SHINDE_x000D_
</v>
          </cell>
          <cell r="D130">
            <v>2</v>
          </cell>
          <cell r="E130">
            <v>11</v>
          </cell>
          <cell r="F130">
            <v>12</v>
          </cell>
          <cell r="G130">
            <v>2</v>
          </cell>
          <cell r="H130">
            <v>8</v>
          </cell>
          <cell r="I130">
            <v>9</v>
          </cell>
          <cell r="J130">
            <v>549.96999999999991</v>
          </cell>
        </row>
        <row r="131">
          <cell r="B131" t="str">
            <v>FOU675</v>
          </cell>
          <cell r="C131" t="str">
            <v xml:space="preserve">GURURAJ MAHANTESH PAGA_x000D_
</v>
          </cell>
          <cell r="D131">
            <v>1</v>
          </cell>
          <cell r="E131">
            <v>5</v>
          </cell>
          <cell r="F131">
            <v>7</v>
          </cell>
          <cell r="G131">
            <v>1</v>
          </cell>
          <cell r="H131">
            <v>5</v>
          </cell>
          <cell r="I131">
            <v>10</v>
          </cell>
          <cell r="J131">
            <v>389.73</v>
          </cell>
        </row>
        <row r="132">
          <cell r="B132" t="str">
            <v>FOU677</v>
          </cell>
          <cell r="C132" t="str">
            <v xml:space="preserve">SAI MAHESH KATKAR_x000D_
</v>
          </cell>
          <cell r="D132">
            <v>2</v>
          </cell>
          <cell r="E132">
            <v>10</v>
          </cell>
          <cell r="F132">
            <v>15</v>
          </cell>
          <cell r="G132">
            <v>1</v>
          </cell>
          <cell r="H132">
            <v>6</v>
          </cell>
          <cell r="I132">
            <v>8</v>
          </cell>
          <cell r="J132">
            <v>551.66999999999985</v>
          </cell>
        </row>
        <row r="133">
          <cell r="B133" t="str">
            <v>FOU68</v>
          </cell>
          <cell r="C133" t="str">
            <v>MUSHTAK RASHID SHAIKH</v>
          </cell>
          <cell r="D133">
            <v>0</v>
          </cell>
          <cell r="E133">
            <v>4</v>
          </cell>
          <cell r="F133">
            <v>11</v>
          </cell>
          <cell r="G133">
            <v>0</v>
          </cell>
          <cell r="H133">
            <v>0</v>
          </cell>
          <cell r="I133">
            <v>10</v>
          </cell>
          <cell r="J133">
            <v>393.13000000000005</v>
          </cell>
        </row>
        <row r="134">
          <cell r="B134" t="str">
            <v>FOU685</v>
          </cell>
          <cell r="C134" t="str">
            <v xml:space="preserve">KASHINATH SIDHARAM TOLANURE_x000D_
</v>
          </cell>
          <cell r="D134">
            <v>7</v>
          </cell>
          <cell r="E134">
            <v>10</v>
          </cell>
          <cell r="F134">
            <v>11</v>
          </cell>
          <cell r="G134">
            <v>1</v>
          </cell>
          <cell r="H134">
            <v>3</v>
          </cell>
          <cell r="I134">
            <v>6</v>
          </cell>
          <cell r="J134">
            <v>441.68999999999994</v>
          </cell>
        </row>
        <row r="135">
          <cell r="B135" t="str">
            <v>FOU687</v>
          </cell>
          <cell r="C135" t="str">
            <v xml:space="preserve">YUSUF ISMAIL FULARI_x000D_
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16</v>
          </cell>
          <cell r="J135">
            <v>270.88000000000005</v>
          </cell>
        </row>
        <row r="136">
          <cell r="B136" t="str">
            <v>FOU693</v>
          </cell>
          <cell r="C136" t="str">
            <v xml:space="preserve">KHATALSAB ABDULKARIM GODIKAT_x000D_
</v>
          </cell>
          <cell r="D136">
            <v>0</v>
          </cell>
          <cell r="E136">
            <v>4</v>
          </cell>
          <cell r="F136">
            <v>5</v>
          </cell>
          <cell r="G136">
            <v>1</v>
          </cell>
          <cell r="H136">
            <v>2</v>
          </cell>
          <cell r="I136">
            <v>11</v>
          </cell>
          <cell r="J136">
            <v>331.24000000000007</v>
          </cell>
        </row>
        <row r="137">
          <cell r="B137" t="str">
            <v>FOU695</v>
          </cell>
          <cell r="C137" t="str">
            <v xml:space="preserve">SUNIL SIDDHARAM SAKHARE_x000D_
</v>
          </cell>
          <cell r="D137">
            <v>1</v>
          </cell>
          <cell r="E137">
            <v>6</v>
          </cell>
          <cell r="F137">
            <v>12</v>
          </cell>
          <cell r="G137">
            <v>0</v>
          </cell>
          <cell r="H137">
            <v>0</v>
          </cell>
          <cell r="I137">
            <v>4</v>
          </cell>
          <cell r="J137">
            <v>331.24000000000007</v>
          </cell>
        </row>
        <row r="138">
          <cell r="B138" t="str">
            <v>FOU696</v>
          </cell>
          <cell r="C138" t="str">
            <v xml:space="preserve">PARAMESHWAR MAHADEO MHETRE_x000D_
</v>
          </cell>
          <cell r="D138">
            <v>1</v>
          </cell>
          <cell r="E138">
            <v>5</v>
          </cell>
          <cell r="F138">
            <v>10</v>
          </cell>
          <cell r="G138">
            <v>0</v>
          </cell>
          <cell r="H138">
            <v>0</v>
          </cell>
          <cell r="I138">
            <v>5</v>
          </cell>
          <cell r="J138">
            <v>304.91000000000003</v>
          </cell>
        </row>
        <row r="139">
          <cell r="B139" t="str">
            <v>FOU697</v>
          </cell>
          <cell r="C139" t="str">
            <v xml:space="preserve">AJAY ARJUN BHARALE_x000D_
</v>
          </cell>
          <cell r="D139">
            <v>2</v>
          </cell>
          <cell r="E139">
            <v>3</v>
          </cell>
          <cell r="F139">
            <v>9</v>
          </cell>
          <cell r="G139">
            <v>1</v>
          </cell>
          <cell r="H139">
            <v>2</v>
          </cell>
          <cell r="I139">
            <v>2</v>
          </cell>
          <cell r="J139">
            <v>245.1100000000001</v>
          </cell>
        </row>
        <row r="140">
          <cell r="B140" t="str">
            <v>FOU7</v>
          </cell>
          <cell r="C140" t="str">
            <v>ASHAPAK BASHIR SHAIKH</v>
          </cell>
          <cell r="D140">
            <v>6</v>
          </cell>
          <cell r="E140">
            <v>23</v>
          </cell>
          <cell r="F140">
            <v>15</v>
          </cell>
          <cell r="G140">
            <v>0</v>
          </cell>
          <cell r="H140">
            <v>0</v>
          </cell>
          <cell r="I140">
            <v>0</v>
          </cell>
          <cell r="J140">
            <v>493.90999999999985</v>
          </cell>
        </row>
        <row r="141">
          <cell r="B141" t="str">
            <v>FOU70</v>
          </cell>
          <cell r="C141" t="str">
            <v>ANKUSH SANJAY BHALE</v>
          </cell>
          <cell r="D141">
            <v>0</v>
          </cell>
          <cell r="E141">
            <v>9</v>
          </cell>
          <cell r="F141">
            <v>3</v>
          </cell>
          <cell r="G141">
            <v>0</v>
          </cell>
          <cell r="H141">
            <v>3</v>
          </cell>
          <cell r="I141">
            <v>0</v>
          </cell>
          <cell r="J141">
            <v>163.59000000000003</v>
          </cell>
        </row>
        <row r="142">
          <cell r="B142" t="str">
            <v>FOU703</v>
          </cell>
          <cell r="C142" t="str">
            <v xml:space="preserve">VISHAL RAJKUMAR KOLI_x000D_
</v>
          </cell>
          <cell r="D142">
            <v>2</v>
          </cell>
          <cell r="E142">
            <v>4</v>
          </cell>
          <cell r="F142">
            <v>11</v>
          </cell>
          <cell r="G142">
            <v>3</v>
          </cell>
          <cell r="H142">
            <v>2</v>
          </cell>
          <cell r="I142">
            <v>11</v>
          </cell>
          <cell r="J142">
            <v>448.66</v>
          </cell>
        </row>
        <row r="143">
          <cell r="B143" t="str">
            <v>FOU707</v>
          </cell>
          <cell r="C143" t="str">
            <v xml:space="preserve">AMAN RAMAYAN CHAUDHARI_x000D_
</v>
          </cell>
          <cell r="D143">
            <v>7</v>
          </cell>
          <cell r="E143">
            <v>7</v>
          </cell>
          <cell r="F143">
            <v>6</v>
          </cell>
          <cell r="G143">
            <v>0</v>
          </cell>
          <cell r="H143">
            <v>0</v>
          </cell>
          <cell r="I143">
            <v>3</v>
          </cell>
          <cell r="J143">
            <v>245.89000000000007</v>
          </cell>
        </row>
        <row r="144">
          <cell r="B144" t="str">
            <v>FOU72</v>
          </cell>
          <cell r="C144" t="str">
            <v>DNYANESHWAR BHAGAVANT WAGHMARE</v>
          </cell>
          <cell r="D144">
            <v>0</v>
          </cell>
          <cell r="E144">
            <v>1</v>
          </cell>
          <cell r="F144">
            <v>1</v>
          </cell>
          <cell r="G144">
            <v>1</v>
          </cell>
          <cell r="H144">
            <v>3</v>
          </cell>
          <cell r="I144">
            <v>11</v>
          </cell>
          <cell r="J144">
            <v>244.72000000000008</v>
          </cell>
        </row>
        <row r="145">
          <cell r="B145" t="str">
            <v>FOU728</v>
          </cell>
          <cell r="C145" t="str">
            <v xml:space="preserve">AMIR SHAFIK SHAIKH_x000D_
</v>
          </cell>
          <cell r="D145">
            <v>4</v>
          </cell>
          <cell r="E145">
            <v>23</v>
          </cell>
          <cell r="F145">
            <v>11</v>
          </cell>
          <cell r="G145">
            <v>0</v>
          </cell>
          <cell r="H145">
            <v>0</v>
          </cell>
          <cell r="I145">
            <v>1</v>
          </cell>
          <cell r="J145">
            <v>435.19999999999993</v>
          </cell>
        </row>
        <row r="146">
          <cell r="B146" t="str">
            <v>FOU73</v>
          </cell>
          <cell r="C146" t="str">
            <v>BHIMASHANKAR SHARNAPPA ISHWARKATTI</v>
          </cell>
          <cell r="D146">
            <v>1</v>
          </cell>
          <cell r="E146">
            <v>0</v>
          </cell>
          <cell r="F146">
            <v>1</v>
          </cell>
          <cell r="G146">
            <v>1</v>
          </cell>
          <cell r="H146">
            <v>6</v>
          </cell>
          <cell r="I146">
            <v>6</v>
          </cell>
          <cell r="J146">
            <v>182.83</v>
          </cell>
        </row>
        <row r="147">
          <cell r="B147" t="str">
            <v>FOU730</v>
          </cell>
          <cell r="C147" t="str">
            <v xml:space="preserve">AAKASH ARJUN BAMANE_x000D_
</v>
          </cell>
          <cell r="D147">
            <v>0</v>
          </cell>
          <cell r="E147">
            <v>1</v>
          </cell>
          <cell r="F147">
            <v>0</v>
          </cell>
          <cell r="G147">
            <v>0</v>
          </cell>
          <cell r="H147">
            <v>0</v>
          </cell>
          <cell r="I147">
            <v>8</v>
          </cell>
          <cell r="J147">
            <v>144.84000000000003</v>
          </cell>
        </row>
        <row r="148">
          <cell r="B148" t="str">
            <v>FOU734</v>
          </cell>
          <cell r="C148" t="str">
            <v xml:space="preserve">MARUTI CHANDRASHANKHAR DOGE_x000D_
</v>
          </cell>
          <cell r="D148">
            <v>0</v>
          </cell>
          <cell r="E148">
            <v>0</v>
          </cell>
          <cell r="F148">
            <v>1</v>
          </cell>
          <cell r="G148">
            <v>0</v>
          </cell>
          <cell r="H148">
            <v>0</v>
          </cell>
          <cell r="I148">
            <v>0</v>
          </cell>
          <cell r="J148">
            <v>16.93</v>
          </cell>
        </row>
        <row r="149">
          <cell r="B149" t="str">
            <v>FOU736</v>
          </cell>
          <cell r="C149" t="str">
            <v xml:space="preserve">PRASHANT RAJU KOLI_x000D_
</v>
          </cell>
          <cell r="D149">
            <v>1</v>
          </cell>
          <cell r="E149">
            <v>10</v>
          </cell>
          <cell r="F149">
            <v>16</v>
          </cell>
          <cell r="G149">
            <v>0</v>
          </cell>
          <cell r="H149">
            <v>2</v>
          </cell>
          <cell r="I149">
            <v>7</v>
          </cell>
          <cell r="J149">
            <v>506.15000000000003</v>
          </cell>
        </row>
        <row r="150">
          <cell r="B150" t="str">
            <v>FOU737</v>
          </cell>
          <cell r="C150" t="str">
            <v xml:space="preserve">KUNDAN SANJAY GAIKWAD_x000D_
</v>
          </cell>
          <cell r="D150">
            <v>1</v>
          </cell>
          <cell r="E150">
            <v>17</v>
          </cell>
          <cell r="F150">
            <v>7</v>
          </cell>
          <cell r="G150">
            <v>0</v>
          </cell>
          <cell r="H150">
            <v>2</v>
          </cell>
          <cell r="I150">
            <v>4</v>
          </cell>
          <cell r="J150">
            <v>368.78999999999996</v>
          </cell>
        </row>
        <row r="151">
          <cell r="B151" t="str">
            <v>FOU74</v>
          </cell>
          <cell r="C151" t="str">
            <v>SHARANAPPA KHEDAGIKAR</v>
          </cell>
          <cell r="D151">
            <v>0</v>
          </cell>
          <cell r="E151">
            <v>7</v>
          </cell>
          <cell r="F151">
            <v>7</v>
          </cell>
          <cell r="G151">
            <v>0</v>
          </cell>
          <cell r="H151">
            <v>5</v>
          </cell>
          <cell r="I151">
            <v>5</v>
          </cell>
          <cell r="J151">
            <v>315.96000000000004</v>
          </cell>
        </row>
        <row r="152">
          <cell r="B152" t="str">
            <v>FOU741</v>
          </cell>
          <cell r="C152" t="str">
            <v xml:space="preserve">ANILKUMAR RAMLAL RAWAT_x000D_
</v>
          </cell>
          <cell r="D152">
            <v>0</v>
          </cell>
          <cell r="E152">
            <v>4</v>
          </cell>
          <cell r="F152">
            <v>11</v>
          </cell>
          <cell r="G152">
            <v>1</v>
          </cell>
          <cell r="H152">
            <v>1</v>
          </cell>
          <cell r="I152">
            <v>7</v>
          </cell>
          <cell r="J152">
            <v>355.70000000000005</v>
          </cell>
        </row>
        <row r="153">
          <cell r="B153" t="str">
            <v>FOU746</v>
          </cell>
          <cell r="C153" t="str">
            <v xml:space="preserve">AMAN </v>
          </cell>
          <cell r="D153">
            <v>5</v>
          </cell>
          <cell r="E153">
            <v>3</v>
          </cell>
          <cell r="F153">
            <v>8</v>
          </cell>
          <cell r="G153">
            <v>0</v>
          </cell>
          <cell r="H153">
            <v>1</v>
          </cell>
          <cell r="I153">
            <v>5</v>
          </cell>
          <cell r="J153">
            <v>277.49000000000007</v>
          </cell>
        </row>
        <row r="154">
          <cell r="B154" t="str">
            <v>FOU749</v>
          </cell>
          <cell r="C154" t="str">
            <v xml:space="preserve">ATIK MEHABUB SHAIKH_x000D_
</v>
          </cell>
          <cell r="D154">
            <v>0</v>
          </cell>
          <cell r="E154">
            <v>0</v>
          </cell>
          <cell r="F154">
            <v>20</v>
          </cell>
          <cell r="G154">
            <v>0</v>
          </cell>
          <cell r="H154">
            <v>0</v>
          </cell>
          <cell r="I154">
            <v>0</v>
          </cell>
          <cell r="J154">
            <v>338.60000000000008</v>
          </cell>
        </row>
        <row r="155">
          <cell r="B155" t="str">
            <v>FOU75</v>
          </cell>
          <cell r="C155" t="str">
            <v>SAKIB SALIM SAYYED</v>
          </cell>
          <cell r="D155">
            <v>0</v>
          </cell>
          <cell r="E155">
            <v>0</v>
          </cell>
          <cell r="F155">
            <v>20</v>
          </cell>
          <cell r="G155">
            <v>0</v>
          </cell>
          <cell r="H155">
            <v>0</v>
          </cell>
          <cell r="I155">
            <v>5</v>
          </cell>
          <cell r="J155">
            <v>423.25000000000011</v>
          </cell>
        </row>
        <row r="156">
          <cell r="B156" t="str">
            <v>FOU755</v>
          </cell>
          <cell r="C156" t="str">
            <v xml:space="preserve">ABHISHEK DILIP RATHOD_x000D_
</v>
          </cell>
          <cell r="D156">
            <v>0</v>
          </cell>
          <cell r="E156">
            <v>0</v>
          </cell>
          <cell r="F156">
            <v>0</v>
          </cell>
          <cell r="G156">
            <v>1</v>
          </cell>
          <cell r="H156">
            <v>6</v>
          </cell>
          <cell r="I156">
            <v>11</v>
          </cell>
          <cell r="J156">
            <v>246.59000000000009</v>
          </cell>
        </row>
        <row r="157">
          <cell r="B157" t="str">
            <v>FOU757</v>
          </cell>
          <cell r="C157" t="str">
            <v xml:space="preserve">YOGINATH TUKARAM GHODAKE_x000D_
</v>
          </cell>
          <cell r="D157">
            <v>3</v>
          </cell>
          <cell r="E157">
            <v>13</v>
          </cell>
          <cell r="F157">
            <v>21</v>
          </cell>
          <cell r="G157">
            <v>0</v>
          </cell>
          <cell r="H157">
            <v>0</v>
          </cell>
          <cell r="I157">
            <v>0</v>
          </cell>
          <cell r="J157">
            <v>489.61</v>
          </cell>
        </row>
        <row r="158">
          <cell r="B158" t="str">
            <v>FOU774</v>
          </cell>
          <cell r="C158" t="str">
            <v xml:space="preserve">ASHISH JAGAN THAKARE_x000D_
</v>
          </cell>
          <cell r="D158">
            <v>4</v>
          </cell>
          <cell r="E158">
            <v>6</v>
          </cell>
          <cell r="F158">
            <v>7</v>
          </cell>
          <cell r="G158">
            <v>1</v>
          </cell>
          <cell r="H158">
            <v>0</v>
          </cell>
          <cell r="I158">
            <v>3</v>
          </cell>
          <cell r="J158">
            <v>245.50000000000009</v>
          </cell>
        </row>
        <row r="159">
          <cell r="B159" t="str">
            <v>FOU779</v>
          </cell>
          <cell r="C159" t="str">
            <v xml:space="preserve">SOMASHEKHAR SHREESHAIL GOJJI_x000D_
</v>
          </cell>
          <cell r="D159">
            <v>10</v>
          </cell>
          <cell r="E159">
            <v>25</v>
          </cell>
          <cell r="F159">
            <v>25</v>
          </cell>
          <cell r="G159">
            <v>0</v>
          </cell>
          <cell r="H159">
            <v>0</v>
          </cell>
          <cell r="I159">
            <v>0</v>
          </cell>
          <cell r="J159">
            <v>697.84999999999945</v>
          </cell>
        </row>
        <row r="160">
          <cell r="B160" t="str">
            <v>FOU781</v>
          </cell>
          <cell r="C160" t="str">
            <v xml:space="preserve">ROHAN SANJAY PAWAR_x000D_
</v>
          </cell>
          <cell r="D160">
            <v>0</v>
          </cell>
          <cell r="E160">
            <v>3</v>
          </cell>
          <cell r="F160">
            <v>5</v>
          </cell>
          <cell r="G160">
            <v>0</v>
          </cell>
          <cell r="H160">
            <v>0</v>
          </cell>
          <cell r="I160">
            <v>7</v>
          </cell>
          <cell r="J160">
            <v>231.36000000000007</v>
          </cell>
        </row>
        <row r="161">
          <cell r="B161" t="str">
            <v>FOU782</v>
          </cell>
          <cell r="C161" t="str">
            <v xml:space="preserve">ANKUSH VISHWANATH MAAMURE_x000D_
</v>
          </cell>
          <cell r="D161">
            <v>0</v>
          </cell>
          <cell r="E161">
            <v>0</v>
          </cell>
          <cell r="F161">
            <v>16</v>
          </cell>
          <cell r="G161">
            <v>0</v>
          </cell>
          <cell r="H161">
            <v>0</v>
          </cell>
          <cell r="I161">
            <v>1</v>
          </cell>
          <cell r="J161">
            <v>287.81000000000006</v>
          </cell>
        </row>
        <row r="162">
          <cell r="B162" t="str">
            <v>FOU79</v>
          </cell>
          <cell r="C162" t="str">
            <v>AVINASH NILKANTH PATANGE</v>
          </cell>
          <cell r="D162">
            <v>0</v>
          </cell>
          <cell r="E162">
            <v>3</v>
          </cell>
          <cell r="F162">
            <v>7</v>
          </cell>
          <cell r="G162">
            <v>0</v>
          </cell>
          <cell r="H162">
            <v>0</v>
          </cell>
          <cell r="I162">
            <v>0</v>
          </cell>
          <cell r="J162">
            <v>146.71000000000004</v>
          </cell>
        </row>
        <row r="163">
          <cell r="B163" t="str">
            <v>FOU791</v>
          </cell>
          <cell r="C163" t="str">
            <v xml:space="preserve">AJAY SHRIVNIVAS PENTA_x000D_
</v>
          </cell>
          <cell r="D163">
            <v>2</v>
          </cell>
          <cell r="E163">
            <v>5</v>
          </cell>
          <cell r="F163">
            <v>11</v>
          </cell>
          <cell r="G163">
            <v>1</v>
          </cell>
          <cell r="H163">
            <v>1</v>
          </cell>
          <cell r="I163">
            <v>9</v>
          </cell>
          <cell r="J163">
            <v>406.88000000000011</v>
          </cell>
        </row>
        <row r="164">
          <cell r="B164" t="str">
            <v>FOU792</v>
          </cell>
          <cell r="C164" t="str">
            <v xml:space="preserve">ANIKET VIJAY DESHPANDE_x000D_
</v>
          </cell>
          <cell r="D164">
            <v>9</v>
          </cell>
          <cell r="E164">
            <v>13</v>
          </cell>
          <cell r="F164">
            <v>13</v>
          </cell>
          <cell r="G164">
            <v>1</v>
          </cell>
          <cell r="H164">
            <v>2</v>
          </cell>
          <cell r="I164">
            <v>6</v>
          </cell>
          <cell r="J164">
            <v>502.26999999999981</v>
          </cell>
        </row>
        <row r="165">
          <cell r="B165" t="str">
            <v>FOU793</v>
          </cell>
          <cell r="C165" t="str">
            <v xml:space="preserve">SOHEL HAJARAT RAMPURE_x000D_
</v>
          </cell>
          <cell r="D165">
            <v>0</v>
          </cell>
          <cell r="E165">
            <v>1</v>
          </cell>
          <cell r="F165">
            <v>12</v>
          </cell>
          <cell r="G165">
            <v>0</v>
          </cell>
          <cell r="H165">
            <v>0</v>
          </cell>
          <cell r="I165">
            <v>7</v>
          </cell>
          <cell r="J165">
            <v>331.07000000000005</v>
          </cell>
        </row>
        <row r="166">
          <cell r="B166" t="str">
            <v>FOU794</v>
          </cell>
          <cell r="C166" t="str">
            <v xml:space="preserve">SAGAR GUNDAPPA JAMADAR_x000D_
</v>
          </cell>
          <cell r="D166">
            <v>0</v>
          </cell>
          <cell r="E166">
            <v>0</v>
          </cell>
          <cell r="F166">
            <v>0</v>
          </cell>
          <cell r="G166">
            <v>2</v>
          </cell>
          <cell r="H166">
            <v>2</v>
          </cell>
          <cell r="I166">
            <v>3</v>
          </cell>
          <cell r="J166">
            <v>77.510000000000005</v>
          </cell>
        </row>
        <row r="167">
          <cell r="B167" t="str">
            <v>FOU796</v>
          </cell>
          <cell r="C167" t="str">
            <v xml:space="preserve">HARIOM LALSHEB THAKUR_x000D_
</v>
          </cell>
          <cell r="D167">
            <v>1</v>
          </cell>
          <cell r="E167">
            <v>4</v>
          </cell>
          <cell r="F167">
            <v>6</v>
          </cell>
          <cell r="G167">
            <v>1</v>
          </cell>
          <cell r="H167">
            <v>0</v>
          </cell>
          <cell r="I167">
            <v>6</v>
          </cell>
          <cell r="J167">
            <v>248.68000000000009</v>
          </cell>
        </row>
        <row r="168">
          <cell r="B168" t="str">
            <v>FOU797</v>
          </cell>
          <cell r="C168" t="str">
            <v xml:space="preserve">DEEPAK RAMPRATAP PAL_x000D_
</v>
          </cell>
          <cell r="D168">
            <v>2</v>
          </cell>
          <cell r="E168">
            <v>2</v>
          </cell>
          <cell r="F168">
            <v>7</v>
          </cell>
          <cell r="G168">
            <v>4</v>
          </cell>
          <cell r="H168">
            <v>4</v>
          </cell>
          <cell r="I168">
            <v>14</v>
          </cell>
          <cell r="J168">
            <v>435.69000000000011</v>
          </cell>
        </row>
        <row r="169">
          <cell r="B169" t="str">
            <v>FOU799</v>
          </cell>
          <cell r="C169" t="str">
            <v xml:space="preserve">SHUKRAM GORELAL GOUND_x000D_
</v>
          </cell>
          <cell r="D169">
            <v>4</v>
          </cell>
          <cell r="E169">
            <v>4</v>
          </cell>
          <cell r="F169">
            <v>6</v>
          </cell>
          <cell r="G169">
            <v>0</v>
          </cell>
          <cell r="H169">
            <v>1</v>
          </cell>
          <cell r="I169">
            <v>5</v>
          </cell>
          <cell r="J169">
            <v>249.07000000000011</v>
          </cell>
        </row>
        <row r="170">
          <cell r="B170" t="str">
            <v>FOU8</v>
          </cell>
          <cell r="C170" t="str">
            <v>VAIBHAV SANTOSH BHARALE</v>
          </cell>
          <cell r="D170">
            <v>14</v>
          </cell>
          <cell r="E170">
            <v>16</v>
          </cell>
          <cell r="F170">
            <v>17</v>
          </cell>
          <cell r="G170">
            <v>0</v>
          </cell>
          <cell r="H170">
            <v>0</v>
          </cell>
          <cell r="I170">
            <v>0</v>
          </cell>
          <cell r="J170">
            <v>493.64999999999975</v>
          </cell>
        </row>
        <row r="171">
          <cell r="B171" t="str">
            <v>FOU80</v>
          </cell>
          <cell r="C171" t="str">
            <v>VISHAL MOHAN MANE</v>
          </cell>
          <cell r="D171">
            <v>1</v>
          </cell>
          <cell r="E171">
            <v>2</v>
          </cell>
          <cell r="F171">
            <v>3</v>
          </cell>
          <cell r="G171">
            <v>0</v>
          </cell>
          <cell r="H171">
            <v>3</v>
          </cell>
          <cell r="I171">
            <v>3</v>
          </cell>
          <cell r="J171">
            <v>152.54000000000002</v>
          </cell>
        </row>
        <row r="172">
          <cell r="B172" t="str">
            <v>FOU800</v>
          </cell>
          <cell r="C172" t="str">
            <v xml:space="preserve">SURAJ MUKESH THAKUR_x000D_
</v>
          </cell>
          <cell r="D172">
            <v>4</v>
          </cell>
          <cell r="E172">
            <v>4</v>
          </cell>
          <cell r="F172">
            <v>6</v>
          </cell>
          <cell r="G172">
            <v>1</v>
          </cell>
          <cell r="H172">
            <v>1</v>
          </cell>
          <cell r="I172">
            <v>5</v>
          </cell>
          <cell r="J172">
            <v>253.03000000000011</v>
          </cell>
        </row>
        <row r="173">
          <cell r="B173" t="str">
            <v>FOU801</v>
          </cell>
          <cell r="C173" t="str">
            <v xml:space="preserve">SHRIKANT BHIMRAO JAVIR_x000D_
</v>
          </cell>
          <cell r="D173">
            <v>12</v>
          </cell>
          <cell r="E173">
            <v>22</v>
          </cell>
          <cell r="F173">
            <v>6</v>
          </cell>
          <cell r="G173">
            <v>0</v>
          </cell>
          <cell r="H173">
            <v>0</v>
          </cell>
          <cell r="I173">
            <v>0</v>
          </cell>
          <cell r="J173">
            <v>355.89999999999992</v>
          </cell>
        </row>
        <row r="174">
          <cell r="B174" t="str">
            <v>FOU805</v>
          </cell>
          <cell r="C174" t="str">
            <v xml:space="preserve">BILAL LADALEMSHAK NADAF_x000D_
</v>
          </cell>
          <cell r="D174">
            <v>0</v>
          </cell>
          <cell r="E174">
            <v>1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9.4</v>
          </cell>
        </row>
        <row r="175">
          <cell r="B175" t="str">
            <v>FOU809</v>
          </cell>
          <cell r="C175" t="str">
            <v xml:space="preserve">SAHEBLAL CHAND MULLA_x000D_
</v>
          </cell>
          <cell r="D175">
            <v>10</v>
          </cell>
          <cell r="E175">
            <v>13</v>
          </cell>
          <cell r="F175">
            <v>12</v>
          </cell>
          <cell r="G175">
            <v>0</v>
          </cell>
          <cell r="H175">
            <v>0</v>
          </cell>
          <cell r="I175">
            <v>0</v>
          </cell>
          <cell r="J175">
            <v>364.95999999999992</v>
          </cell>
        </row>
        <row r="176">
          <cell r="B176" t="str">
            <v>FOU81</v>
          </cell>
          <cell r="C176" t="str">
            <v>ARBAJ AMIN JAMADAR</v>
          </cell>
          <cell r="D176">
            <v>0</v>
          </cell>
          <cell r="E176">
            <v>6</v>
          </cell>
          <cell r="F176">
            <v>8</v>
          </cell>
          <cell r="G176">
            <v>0</v>
          </cell>
          <cell r="H176">
            <v>0</v>
          </cell>
          <cell r="I176">
            <v>11</v>
          </cell>
          <cell r="J176">
            <v>378.07000000000005</v>
          </cell>
        </row>
        <row r="177">
          <cell r="B177" t="str">
            <v>FOU810</v>
          </cell>
          <cell r="C177" t="str">
            <v xml:space="preserve">SHASHIKANT DATTATRAY ALURE_x000D_
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</v>
          </cell>
          <cell r="I177">
            <v>20</v>
          </cell>
          <cell r="J177">
            <v>366.80000000000007</v>
          </cell>
        </row>
        <row r="178">
          <cell r="B178" t="str">
            <v>FOU814</v>
          </cell>
          <cell r="C178" t="str">
            <v xml:space="preserve">MAHESH CHANDRAKANT GAVADE_x000D_
</v>
          </cell>
          <cell r="D178">
            <v>1</v>
          </cell>
          <cell r="E178">
            <v>11</v>
          </cell>
          <cell r="F178">
            <v>20</v>
          </cell>
          <cell r="G178">
            <v>0</v>
          </cell>
          <cell r="H178">
            <v>0</v>
          </cell>
          <cell r="I178">
            <v>0</v>
          </cell>
          <cell r="J178">
            <v>445.96000000000004</v>
          </cell>
        </row>
        <row r="179">
          <cell r="B179" t="str">
            <v>FOU817</v>
          </cell>
          <cell r="C179" t="str">
            <v xml:space="preserve">RAHUL BALU CHAVHAN_x000D_
</v>
          </cell>
          <cell r="D179">
            <v>0</v>
          </cell>
          <cell r="E179">
            <v>1</v>
          </cell>
          <cell r="F179">
            <v>7</v>
          </cell>
          <cell r="G179">
            <v>0</v>
          </cell>
          <cell r="H179">
            <v>1</v>
          </cell>
          <cell r="I179">
            <v>5</v>
          </cell>
          <cell r="J179">
            <v>221.96000000000006</v>
          </cell>
        </row>
        <row r="180">
          <cell r="B180" t="str">
            <v>FOU82</v>
          </cell>
          <cell r="C180" t="str">
            <v>VIJAY BHARLE</v>
          </cell>
          <cell r="D180">
            <v>5</v>
          </cell>
          <cell r="E180">
            <v>7</v>
          </cell>
          <cell r="F180">
            <v>3</v>
          </cell>
          <cell r="G180">
            <v>2</v>
          </cell>
          <cell r="H180">
            <v>6</v>
          </cell>
          <cell r="I180">
            <v>2</v>
          </cell>
          <cell r="J180">
            <v>234.57000000000008</v>
          </cell>
        </row>
        <row r="181">
          <cell r="B181" t="str">
            <v>FOU823</v>
          </cell>
          <cell r="C181" t="str">
            <v xml:space="preserve">KIRAN BHAGWAN CHAVAN_x000D_
</v>
          </cell>
          <cell r="D181">
            <v>0</v>
          </cell>
          <cell r="E181">
            <v>2</v>
          </cell>
          <cell r="F181">
            <v>2</v>
          </cell>
          <cell r="G181">
            <v>0</v>
          </cell>
          <cell r="H181">
            <v>0</v>
          </cell>
          <cell r="I181">
            <v>0</v>
          </cell>
          <cell r="J181">
            <v>52.66</v>
          </cell>
        </row>
        <row r="182">
          <cell r="B182" t="str">
            <v>FOU827</v>
          </cell>
          <cell r="C182" t="str">
            <v xml:space="preserve">SANJAY GOPINATH BANDGAR_x000D_
</v>
          </cell>
          <cell r="D182">
            <v>0</v>
          </cell>
          <cell r="E182">
            <v>7</v>
          </cell>
          <cell r="F182">
            <v>6</v>
          </cell>
          <cell r="G182">
            <v>0</v>
          </cell>
          <cell r="H182">
            <v>5</v>
          </cell>
          <cell r="I182">
            <v>4</v>
          </cell>
          <cell r="J182">
            <v>282.10000000000002</v>
          </cell>
        </row>
        <row r="183">
          <cell r="B183" t="str">
            <v>FOU828</v>
          </cell>
          <cell r="C183" t="str">
            <v xml:space="preserve">ARJUN HIRACHAND BANDAGAR_x000D_
</v>
          </cell>
          <cell r="D183">
            <v>0</v>
          </cell>
          <cell r="E183">
            <v>3</v>
          </cell>
          <cell r="F183">
            <v>5</v>
          </cell>
          <cell r="G183">
            <v>0</v>
          </cell>
          <cell r="H183">
            <v>5</v>
          </cell>
          <cell r="I183">
            <v>5</v>
          </cell>
          <cell r="J183">
            <v>244.50000000000009</v>
          </cell>
        </row>
        <row r="184">
          <cell r="B184" t="str">
            <v>FOU831</v>
          </cell>
          <cell r="C184" t="str">
            <v xml:space="preserve">TAUSEEF MD DESHMUKH_x000D_
</v>
          </cell>
          <cell r="D184">
            <v>0</v>
          </cell>
          <cell r="E184">
            <v>0</v>
          </cell>
          <cell r="F184">
            <v>1</v>
          </cell>
          <cell r="G184">
            <v>0</v>
          </cell>
          <cell r="H184">
            <v>0</v>
          </cell>
          <cell r="I184">
            <v>15</v>
          </cell>
          <cell r="J184">
            <v>270.88000000000005</v>
          </cell>
        </row>
        <row r="185">
          <cell r="B185" t="str">
            <v>FOU836</v>
          </cell>
          <cell r="C185" t="str">
            <v xml:space="preserve">UMESH PUJARI_x000D_
</v>
          </cell>
          <cell r="D185">
            <v>5</v>
          </cell>
          <cell r="E185">
            <v>14</v>
          </cell>
          <cell r="F185">
            <v>14</v>
          </cell>
          <cell r="G185">
            <v>0</v>
          </cell>
          <cell r="H185">
            <v>0</v>
          </cell>
          <cell r="I185">
            <v>0</v>
          </cell>
          <cell r="J185">
            <v>388.41999999999996</v>
          </cell>
        </row>
        <row r="186">
          <cell r="B186" t="str">
            <v>FOU837</v>
          </cell>
          <cell r="C186" t="str">
            <v xml:space="preserve">VIJAYKUMAR KOLI_x000D_
</v>
          </cell>
          <cell r="D186">
            <v>12</v>
          </cell>
          <cell r="E186">
            <v>18</v>
          </cell>
          <cell r="F186">
            <v>16</v>
          </cell>
          <cell r="G186">
            <v>0</v>
          </cell>
          <cell r="H186">
            <v>0</v>
          </cell>
          <cell r="I186">
            <v>0</v>
          </cell>
          <cell r="J186">
            <v>487.5999999999998</v>
          </cell>
        </row>
        <row r="187">
          <cell r="B187" t="str">
            <v>FOU839</v>
          </cell>
          <cell r="C187" t="str">
            <v xml:space="preserve">M.KAIF ISMAIL PAGDIWALE_x000D_
</v>
          </cell>
          <cell r="D187">
            <v>0</v>
          </cell>
          <cell r="E187">
            <v>3</v>
          </cell>
          <cell r="F187">
            <v>23</v>
          </cell>
          <cell r="G187">
            <v>0</v>
          </cell>
          <cell r="H187">
            <v>0</v>
          </cell>
          <cell r="I187">
            <v>1</v>
          </cell>
          <cell r="J187">
            <v>434.5200000000001</v>
          </cell>
        </row>
        <row r="188">
          <cell r="B188" t="str">
            <v>FOU84</v>
          </cell>
          <cell r="C188" t="str">
            <v>BSAVRAJ IRANNA TALWAR</v>
          </cell>
          <cell r="D188">
            <v>0</v>
          </cell>
          <cell r="E188">
            <v>7</v>
          </cell>
          <cell r="F188">
            <v>13</v>
          </cell>
          <cell r="G188">
            <v>0</v>
          </cell>
          <cell r="H188">
            <v>1</v>
          </cell>
          <cell r="I188">
            <v>7</v>
          </cell>
          <cell r="J188">
            <v>413.8</v>
          </cell>
        </row>
        <row r="189">
          <cell r="B189" t="str">
            <v>FOU840</v>
          </cell>
          <cell r="C189" t="str">
            <v xml:space="preserve">SUPRIM SIDDHARAM MENDGUDLE_x000D_
</v>
          </cell>
          <cell r="D189">
            <v>0</v>
          </cell>
          <cell r="E189">
            <v>0</v>
          </cell>
          <cell r="F189">
            <v>9</v>
          </cell>
          <cell r="G189">
            <v>0</v>
          </cell>
          <cell r="H189">
            <v>0</v>
          </cell>
          <cell r="I189">
            <v>0</v>
          </cell>
          <cell r="J189">
            <v>152.37000000000003</v>
          </cell>
        </row>
        <row r="190">
          <cell r="B190" t="str">
            <v>FOU841</v>
          </cell>
          <cell r="C190" t="str">
            <v xml:space="preserve">SHRINIWAS AMBAJI MADGUNDI_x000D_
</v>
          </cell>
          <cell r="D190">
            <v>0</v>
          </cell>
          <cell r="E190">
            <v>1</v>
          </cell>
          <cell r="F190">
            <v>0</v>
          </cell>
          <cell r="G190">
            <v>0</v>
          </cell>
          <cell r="H190">
            <v>0</v>
          </cell>
          <cell r="I190">
            <v>2</v>
          </cell>
          <cell r="J190">
            <v>43.26</v>
          </cell>
        </row>
        <row r="191">
          <cell r="B191" t="str">
            <v>FOU842</v>
          </cell>
          <cell r="C191" t="str">
            <v xml:space="preserve">GURUNATH SHRIDHAR KULKARNI_x000D_
</v>
          </cell>
          <cell r="D191">
            <v>0</v>
          </cell>
          <cell r="E191">
            <v>0</v>
          </cell>
          <cell r="F191">
            <v>9</v>
          </cell>
          <cell r="G191">
            <v>0</v>
          </cell>
          <cell r="H191">
            <v>0</v>
          </cell>
          <cell r="I191">
            <v>0</v>
          </cell>
          <cell r="J191">
            <v>152.37000000000003</v>
          </cell>
        </row>
        <row r="192">
          <cell r="B192" t="str">
            <v>FOU843</v>
          </cell>
          <cell r="C192" t="str">
            <v xml:space="preserve">ROHIT RAMHARI PALKAR_x000D_
</v>
          </cell>
          <cell r="D192">
            <v>0</v>
          </cell>
          <cell r="E192">
            <v>0</v>
          </cell>
          <cell r="F192">
            <v>0</v>
          </cell>
          <cell r="G192">
            <v>2</v>
          </cell>
          <cell r="H192">
            <v>3</v>
          </cell>
          <cell r="I192">
            <v>10</v>
          </cell>
          <cell r="J192">
            <v>205.42000000000004</v>
          </cell>
        </row>
        <row r="193">
          <cell r="B193" t="str">
            <v>FOU844</v>
          </cell>
          <cell r="C193" t="str">
            <v xml:space="preserve">MALSIDDHA AUDUSIDDHA KAMBLE_x000D_
</v>
          </cell>
          <cell r="D193">
            <v>0</v>
          </cell>
          <cell r="E193">
            <v>0</v>
          </cell>
          <cell r="F193">
            <v>0</v>
          </cell>
          <cell r="G193">
            <v>1</v>
          </cell>
          <cell r="H193">
            <v>1</v>
          </cell>
          <cell r="I193">
            <v>4</v>
          </cell>
          <cell r="J193">
            <v>81.080000000000013</v>
          </cell>
        </row>
        <row r="194">
          <cell r="B194" t="str">
            <v>FOU845</v>
          </cell>
          <cell r="C194" t="str">
            <v xml:space="preserve">LAXMAN MALLIKARJUN SUTAR_x000D_
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4</v>
          </cell>
          <cell r="J194">
            <v>77.12</v>
          </cell>
        </row>
        <row r="195">
          <cell r="B195" t="str">
            <v>FOU846</v>
          </cell>
          <cell r="C195" t="str">
            <v xml:space="preserve">CHANNAYYA GURLINGAYYA SAWMI_x000D_
</v>
          </cell>
          <cell r="D195">
            <v>0</v>
          </cell>
          <cell r="E195">
            <v>11</v>
          </cell>
          <cell r="F195">
            <v>11</v>
          </cell>
          <cell r="G195">
            <v>0</v>
          </cell>
          <cell r="H195">
            <v>5</v>
          </cell>
          <cell r="I195">
            <v>6</v>
          </cell>
          <cell r="J195">
            <v>438.20999999999992</v>
          </cell>
        </row>
        <row r="196">
          <cell r="B196" t="str">
            <v>FOU849</v>
          </cell>
          <cell r="C196" t="str">
            <v xml:space="preserve">NAGESH REVANSIDDHA BIRAJDAR_x000D_
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5</v>
          </cell>
          <cell r="J196">
            <v>84.65</v>
          </cell>
        </row>
        <row r="197">
          <cell r="B197" t="str">
            <v>FOU850</v>
          </cell>
          <cell r="C197" t="str">
            <v xml:space="preserve">PARASHURAM MARUTI TURBE_x000D_
</v>
          </cell>
          <cell r="D197">
            <v>12</v>
          </cell>
          <cell r="E197">
            <v>11</v>
          </cell>
          <cell r="F197">
            <v>11</v>
          </cell>
          <cell r="G197">
            <v>0</v>
          </cell>
          <cell r="H197">
            <v>0</v>
          </cell>
          <cell r="I197">
            <v>0</v>
          </cell>
          <cell r="J197">
            <v>337.15</v>
          </cell>
        </row>
        <row r="198">
          <cell r="B198" t="str">
            <v>FOU851</v>
          </cell>
          <cell r="C198" t="str">
            <v xml:space="preserve">SHANKAR GIRMAL MALI_x000D_
</v>
          </cell>
          <cell r="D198">
            <v>5</v>
          </cell>
          <cell r="E198">
            <v>6</v>
          </cell>
          <cell r="F198">
            <v>7</v>
          </cell>
          <cell r="G198">
            <v>0</v>
          </cell>
          <cell r="H198">
            <v>0</v>
          </cell>
          <cell r="I198">
            <v>6</v>
          </cell>
          <cell r="J198">
            <v>296.29000000000002</v>
          </cell>
        </row>
        <row r="199">
          <cell r="B199" t="str">
            <v>FOU852</v>
          </cell>
          <cell r="C199" t="str">
            <v xml:space="preserve">YASH LAVHU KUMBHAR_x000D_
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1</v>
          </cell>
          <cell r="I199">
            <v>1</v>
          </cell>
          <cell r="J199">
            <v>26.33</v>
          </cell>
        </row>
        <row r="200">
          <cell r="B200" t="str">
            <v>FOU853</v>
          </cell>
          <cell r="C200" t="str">
            <v xml:space="preserve">KAILASHSINGH JARHASINGH MARAVI_x000D_
</v>
          </cell>
          <cell r="D200">
            <v>3</v>
          </cell>
          <cell r="E200">
            <v>3</v>
          </cell>
          <cell r="F200">
            <v>3</v>
          </cell>
          <cell r="G200">
            <v>0</v>
          </cell>
          <cell r="H200">
            <v>0</v>
          </cell>
          <cell r="I200">
            <v>2</v>
          </cell>
          <cell r="J200">
            <v>124.72999999999999</v>
          </cell>
        </row>
        <row r="201">
          <cell r="B201" t="str">
            <v>FOU855</v>
          </cell>
          <cell r="C201" t="str">
            <v xml:space="preserve">KUSHALPRASAD NARAD SANT_x000D_
</v>
          </cell>
          <cell r="D201">
            <v>3</v>
          </cell>
          <cell r="E201">
            <v>3</v>
          </cell>
          <cell r="F201">
            <v>3</v>
          </cell>
          <cell r="G201">
            <v>0</v>
          </cell>
          <cell r="H201">
            <v>0</v>
          </cell>
          <cell r="I201">
            <v>1</v>
          </cell>
          <cell r="J201">
            <v>107.80000000000001</v>
          </cell>
        </row>
        <row r="202">
          <cell r="B202" t="str">
            <v>FOU856</v>
          </cell>
          <cell r="C202" t="str">
            <v xml:space="preserve">CHANDRABHANSING ODAME_x000D_
</v>
          </cell>
          <cell r="D202">
            <v>0</v>
          </cell>
          <cell r="E202">
            <v>0</v>
          </cell>
          <cell r="F202">
            <v>0</v>
          </cell>
          <cell r="G202">
            <v>1</v>
          </cell>
          <cell r="H202">
            <v>3</v>
          </cell>
          <cell r="I202">
            <v>7</v>
          </cell>
          <cell r="J202">
            <v>150.67000000000002</v>
          </cell>
        </row>
        <row r="203">
          <cell r="B203" t="str">
            <v>FOU857</v>
          </cell>
          <cell r="C203" t="str">
            <v xml:space="preserve">YUPENDRAKUMAR ANAND SANT_x000D_
</v>
          </cell>
          <cell r="D203">
            <v>5</v>
          </cell>
          <cell r="E203">
            <v>7</v>
          </cell>
          <cell r="F203">
            <v>7</v>
          </cell>
          <cell r="G203">
            <v>13</v>
          </cell>
          <cell r="H203">
            <v>15</v>
          </cell>
          <cell r="I203">
            <v>19</v>
          </cell>
          <cell r="J203">
            <v>718.25999999999954</v>
          </cell>
        </row>
        <row r="204">
          <cell r="B204" t="str">
            <v>FOU859</v>
          </cell>
          <cell r="C204" t="str">
            <v xml:space="preserve">RAGHVENDRASINGH ODAME_x000D_
</v>
          </cell>
          <cell r="D204">
            <v>0</v>
          </cell>
          <cell r="E204">
            <v>0</v>
          </cell>
          <cell r="F204">
            <v>0</v>
          </cell>
          <cell r="G204">
            <v>1</v>
          </cell>
          <cell r="H204">
            <v>2</v>
          </cell>
          <cell r="I204">
            <v>5</v>
          </cell>
          <cell r="J204">
            <v>107.41</v>
          </cell>
        </row>
        <row r="205">
          <cell r="B205" t="str">
            <v>FOU86</v>
          </cell>
          <cell r="C205" t="str">
            <v>SHIVANAND KANTAPPA KOSHTI</v>
          </cell>
          <cell r="D205">
            <v>0</v>
          </cell>
          <cell r="E205">
            <v>2</v>
          </cell>
          <cell r="F205">
            <v>12</v>
          </cell>
          <cell r="G205">
            <v>0</v>
          </cell>
          <cell r="H205">
            <v>1</v>
          </cell>
          <cell r="I205">
            <v>10</v>
          </cell>
          <cell r="J205">
            <v>400.66000000000008</v>
          </cell>
        </row>
        <row r="206">
          <cell r="B206" t="str">
            <v>FOU860</v>
          </cell>
          <cell r="C206" t="str">
            <v xml:space="preserve">CHAINSINGH CHINTASINGH MASAR_x000D_
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1</v>
          </cell>
          <cell r="I206">
            <v>2</v>
          </cell>
          <cell r="J206">
            <v>43.26</v>
          </cell>
        </row>
        <row r="207">
          <cell r="B207" t="str">
            <v>FOU862</v>
          </cell>
          <cell r="C207" t="str">
            <v xml:space="preserve">KHULEL RAMESH SINGH_x000D_
</v>
          </cell>
          <cell r="D207">
            <v>0</v>
          </cell>
          <cell r="E207">
            <v>0</v>
          </cell>
          <cell r="F207">
            <v>0</v>
          </cell>
          <cell r="G207">
            <v>1</v>
          </cell>
          <cell r="H207">
            <v>1</v>
          </cell>
          <cell r="I207">
            <v>2</v>
          </cell>
          <cell r="J207">
            <v>47.22</v>
          </cell>
        </row>
        <row r="208">
          <cell r="B208" t="str">
            <v>FOU863</v>
          </cell>
          <cell r="C208" t="str">
            <v xml:space="preserve">ZAFAR TAJODDIN SHAIKH_x000D_
</v>
          </cell>
          <cell r="D208">
            <v>0</v>
          </cell>
          <cell r="E208">
            <v>0</v>
          </cell>
          <cell r="F208">
            <v>26</v>
          </cell>
          <cell r="G208">
            <v>0</v>
          </cell>
          <cell r="H208">
            <v>0</v>
          </cell>
          <cell r="I208">
            <v>0</v>
          </cell>
          <cell r="J208">
            <v>440.18000000000012</v>
          </cell>
        </row>
        <row r="209">
          <cell r="B209" t="str">
            <v>FOU864</v>
          </cell>
          <cell r="C209" t="str">
            <v xml:space="preserve">AKASH LAXMAN KHADAKHADE_x000D_
</v>
          </cell>
          <cell r="D209">
            <v>1</v>
          </cell>
          <cell r="E209">
            <v>3</v>
          </cell>
          <cell r="F209">
            <v>12</v>
          </cell>
          <cell r="G209">
            <v>0</v>
          </cell>
          <cell r="H209">
            <v>0</v>
          </cell>
          <cell r="I209">
            <v>0</v>
          </cell>
          <cell r="J209">
            <v>235.32000000000008</v>
          </cell>
        </row>
        <row r="210">
          <cell r="B210" t="str">
            <v>FOU865</v>
          </cell>
          <cell r="C210" t="str">
            <v xml:space="preserve">SURAJ YALLAPPA WAGHAMARE_x000D_
</v>
          </cell>
          <cell r="D210">
            <v>10</v>
          </cell>
          <cell r="E210">
            <v>10</v>
          </cell>
          <cell r="F210">
            <v>9</v>
          </cell>
          <cell r="G210">
            <v>0</v>
          </cell>
          <cell r="H210">
            <v>0</v>
          </cell>
          <cell r="I210">
            <v>0</v>
          </cell>
          <cell r="J210">
            <v>285.97000000000003</v>
          </cell>
        </row>
        <row r="211">
          <cell r="B211" t="str">
            <v>FOU866</v>
          </cell>
          <cell r="C211" t="str">
            <v xml:space="preserve">DEVENDRA YADAV_x000D_
</v>
          </cell>
          <cell r="D211">
            <v>0</v>
          </cell>
          <cell r="E211">
            <v>4</v>
          </cell>
          <cell r="F211">
            <v>4</v>
          </cell>
          <cell r="G211">
            <v>0</v>
          </cell>
          <cell r="H211">
            <v>1</v>
          </cell>
          <cell r="I211">
            <v>7</v>
          </cell>
          <cell r="J211">
            <v>233.23000000000008</v>
          </cell>
        </row>
        <row r="212">
          <cell r="B212" t="str">
            <v>FOU867</v>
          </cell>
          <cell r="C212" t="str">
            <v xml:space="preserve">AKASH RAJSHEKHAR HADAPAD_x000D_
</v>
          </cell>
          <cell r="D212">
            <v>0</v>
          </cell>
          <cell r="E212">
            <v>3</v>
          </cell>
          <cell r="F212">
            <v>4</v>
          </cell>
          <cell r="G212">
            <v>0</v>
          </cell>
          <cell r="H212">
            <v>0</v>
          </cell>
          <cell r="I212">
            <v>0</v>
          </cell>
          <cell r="J212">
            <v>95.920000000000016</v>
          </cell>
        </row>
        <row r="213">
          <cell r="B213" t="str">
            <v>FOU868</v>
          </cell>
          <cell r="C213" t="str">
            <v xml:space="preserve">AMIR SOHEL SHAKIL SHAIKH_x000D_
</v>
          </cell>
          <cell r="D213">
            <v>0</v>
          </cell>
          <cell r="E213">
            <v>0</v>
          </cell>
          <cell r="F213">
            <v>1</v>
          </cell>
          <cell r="G213">
            <v>0</v>
          </cell>
          <cell r="H213">
            <v>0</v>
          </cell>
          <cell r="I213">
            <v>0</v>
          </cell>
          <cell r="J213">
            <v>16.93</v>
          </cell>
        </row>
        <row r="214">
          <cell r="B214" t="str">
            <v>FOU869</v>
          </cell>
          <cell r="C214" t="str">
            <v xml:space="preserve">MD. TAQI ZAKIR ALIM_x000D_
</v>
          </cell>
          <cell r="D214">
            <v>0</v>
          </cell>
          <cell r="E214">
            <v>0</v>
          </cell>
          <cell r="F214">
            <v>1</v>
          </cell>
          <cell r="G214">
            <v>0</v>
          </cell>
          <cell r="H214">
            <v>0</v>
          </cell>
          <cell r="I214">
            <v>0</v>
          </cell>
          <cell r="J214">
            <v>16.93</v>
          </cell>
        </row>
        <row r="215">
          <cell r="B215" t="str">
            <v>FOU87</v>
          </cell>
          <cell r="C215" t="str">
            <v>BASVRAJ SOMNATH KARKALE</v>
          </cell>
          <cell r="D215">
            <v>0</v>
          </cell>
          <cell r="E215">
            <v>10</v>
          </cell>
          <cell r="F215">
            <v>10</v>
          </cell>
          <cell r="G215">
            <v>0</v>
          </cell>
          <cell r="H215">
            <v>4</v>
          </cell>
          <cell r="I215">
            <v>8</v>
          </cell>
          <cell r="J215">
            <v>436.34</v>
          </cell>
        </row>
        <row r="216">
          <cell r="B216" t="str">
            <v>FOU870</v>
          </cell>
          <cell r="C216" t="str">
            <v xml:space="preserve">DIPAK RAJKUMAR PATIL_x000D_
</v>
          </cell>
          <cell r="D216">
            <v>0</v>
          </cell>
          <cell r="E216">
            <v>0</v>
          </cell>
          <cell r="F216">
            <v>1</v>
          </cell>
          <cell r="G216">
            <v>0</v>
          </cell>
          <cell r="H216">
            <v>0</v>
          </cell>
          <cell r="I216">
            <v>0</v>
          </cell>
          <cell r="J216">
            <v>16.93</v>
          </cell>
        </row>
        <row r="217">
          <cell r="B217" t="str">
            <v>FOU871</v>
          </cell>
          <cell r="C217" t="str">
            <v xml:space="preserve">RATIKANT SIDDHARAM KOTGI_x000D_
</v>
          </cell>
          <cell r="D217">
            <v>0</v>
          </cell>
          <cell r="E217">
            <v>3</v>
          </cell>
          <cell r="F217">
            <v>4</v>
          </cell>
          <cell r="G217">
            <v>0</v>
          </cell>
          <cell r="H217">
            <v>0</v>
          </cell>
          <cell r="I217">
            <v>0</v>
          </cell>
          <cell r="J217">
            <v>95.920000000000016</v>
          </cell>
        </row>
        <row r="218">
          <cell r="B218" t="str">
            <v>FOU872</v>
          </cell>
          <cell r="C218" t="str">
            <v xml:space="preserve">MALLIKARJUN GURAPPA PUJARI_x000D_
</v>
          </cell>
          <cell r="D218">
            <v>0</v>
          </cell>
          <cell r="E218">
            <v>0</v>
          </cell>
          <cell r="F218">
            <v>5</v>
          </cell>
          <cell r="G218">
            <v>0</v>
          </cell>
          <cell r="H218">
            <v>0</v>
          </cell>
          <cell r="I218">
            <v>1</v>
          </cell>
          <cell r="J218">
            <v>101.58000000000001</v>
          </cell>
        </row>
        <row r="219">
          <cell r="B219" t="str">
            <v>FOU873</v>
          </cell>
          <cell r="C219" t="str">
            <v xml:space="preserve">AMIN ISMAIL NAGURE_x000D_
</v>
          </cell>
          <cell r="D219">
            <v>0</v>
          </cell>
          <cell r="E219">
            <v>4</v>
          </cell>
          <cell r="F219">
            <v>6</v>
          </cell>
          <cell r="G219">
            <v>0</v>
          </cell>
          <cell r="H219">
            <v>5</v>
          </cell>
          <cell r="I219">
            <v>9</v>
          </cell>
          <cell r="J219">
            <v>338.55</v>
          </cell>
        </row>
        <row r="220">
          <cell r="B220" t="str">
            <v>FOU874</v>
          </cell>
          <cell r="C220" t="str">
            <v xml:space="preserve">AJITKUMAR GENSIDDHA ANDODAGI_x000D_
</v>
          </cell>
          <cell r="D220">
            <v>0</v>
          </cell>
          <cell r="E220">
            <v>0</v>
          </cell>
          <cell r="F220">
            <v>2</v>
          </cell>
          <cell r="G220">
            <v>0</v>
          </cell>
          <cell r="H220">
            <v>0</v>
          </cell>
          <cell r="I220">
            <v>1</v>
          </cell>
          <cell r="J220">
            <v>50.79</v>
          </cell>
        </row>
        <row r="221">
          <cell r="B221" t="str">
            <v>FOU875</v>
          </cell>
          <cell r="C221" t="str">
            <v xml:space="preserve">MAHIBOOB FARDIN NADAF_x000D_
</v>
          </cell>
          <cell r="D221">
            <v>0</v>
          </cell>
          <cell r="E221">
            <v>7</v>
          </cell>
          <cell r="F221">
            <v>7</v>
          </cell>
          <cell r="G221">
            <v>0</v>
          </cell>
          <cell r="H221">
            <v>3</v>
          </cell>
          <cell r="I221">
            <v>7</v>
          </cell>
          <cell r="J221">
            <v>331.02000000000004</v>
          </cell>
        </row>
        <row r="222">
          <cell r="B222" t="str">
            <v>FOU876</v>
          </cell>
          <cell r="C222" t="str">
            <v xml:space="preserve">ROHIT CHANDRAKANT SALE_x000D_
</v>
          </cell>
          <cell r="D222">
            <v>3</v>
          </cell>
          <cell r="E222">
            <v>3</v>
          </cell>
          <cell r="F222">
            <v>8</v>
          </cell>
          <cell r="G222">
            <v>6</v>
          </cell>
          <cell r="H222">
            <v>3</v>
          </cell>
          <cell r="I222">
            <v>7</v>
          </cell>
          <cell r="J222">
            <v>345.98999999999995</v>
          </cell>
        </row>
        <row r="223">
          <cell r="B223" t="str">
            <v>FOU877</v>
          </cell>
          <cell r="C223" t="str">
            <v xml:space="preserve">USMANGANI M.RAFIK MULLA_x000D_
</v>
          </cell>
          <cell r="D223">
            <v>0</v>
          </cell>
          <cell r="E223">
            <v>0</v>
          </cell>
          <cell r="F223">
            <v>1</v>
          </cell>
          <cell r="G223">
            <v>0</v>
          </cell>
          <cell r="H223">
            <v>0</v>
          </cell>
          <cell r="I223">
            <v>0</v>
          </cell>
          <cell r="J223">
            <v>16.93</v>
          </cell>
        </row>
        <row r="224">
          <cell r="B224" t="str">
            <v>FOU878</v>
          </cell>
          <cell r="C224" t="str">
            <v xml:space="preserve">SHRISHAIL SHIVANAND KORE_x000D_
</v>
          </cell>
          <cell r="D224">
            <v>3</v>
          </cell>
          <cell r="E224">
            <v>7</v>
          </cell>
          <cell r="F224">
            <v>6</v>
          </cell>
          <cell r="G224">
            <v>0</v>
          </cell>
          <cell r="H224">
            <v>0</v>
          </cell>
          <cell r="I224">
            <v>1</v>
          </cell>
          <cell r="J224">
            <v>196.19000000000005</v>
          </cell>
        </row>
        <row r="225">
          <cell r="B225" t="str">
            <v>FOU879</v>
          </cell>
          <cell r="C225" t="str">
            <v xml:space="preserve">IRESH KALAPPA SUTAR_x000D_
</v>
          </cell>
          <cell r="D225">
            <v>3</v>
          </cell>
          <cell r="E225">
            <v>3</v>
          </cell>
          <cell r="F225">
            <v>10</v>
          </cell>
          <cell r="G225">
            <v>0</v>
          </cell>
          <cell r="H225">
            <v>0</v>
          </cell>
          <cell r="I225">
            <v>0</v>
          </cell>
          <cell r="J225">
            <v>209.38000000000008</v>
          </cell>
        </row>
        <row r="226">
          <cell r="B226" t="str">
            <v>FOU880</v>
          </cell>
          <cell r="C226" t="str">
            <v xml:space="preserve">NILESH GURULING JODMODE_x000D_
</v>
          </cell>
          <cell r="D226">
            <v>1</v>
          </cell>
          <cell r="E226">
            <v>7</v>
          </cell>
          <cell r="F226">
            <v>12</v>
          </cell>
          <cell r="G226">
            <v>0</v>
          </cell>
          <cell r="H226">
            <v>0</v>
          </cell>
          <cell r="I226">
            <v>0</v>
          </cell>
          <cell r="J226">
            <v>272.92</v>
          </cell>
        </row>
        <row r="227">
          <cell r="B227" t="str">
            <v>FOU881</v>
          </cell>
          <cell r="C227" t="str">
            <v xml:space="preserve">SUNIL GANPAT WAGHMARE_x000D_
</v>
          </cell>
          <cell r="D227">
            <v>0</v>
          </cell>
          <cell r="E227">
            <v>1</v>
          </cell>
          <cell r="F227">
            <v>2</v>
          </cell>
          <cell r="G227">
            <v>0</v>
          </cell>
          <cell r="H227">
            <v>0</v>
          </cell>
          <cell r="I227">
            <v>0</v>
          </cell>
          <cell r="J227">
            <v>43.26</v>
          </cell>
        </row>
        <row r="228">
          <cell r="B228" t="str">
            <v>FOU882</v>
          </cell>
          <cell r="C228" t="str">
            <v xml:space="preserve">ABHISHEK SAYBANNA SARSAMBI_x000D_
</v>
          </cell>
          <cell r="D228">
            <v>0</v>
          </cell>
          <cell r="E228">
            <v>0</v>
          </cell>
          <cell r="F228">
            <v>2</v>
          </cell>
          <cell r="G228">
            <v>0</v>
          </cell>
          <cell r="H228">
            <v>0</v>
          </cell>
          <cell r="I228">
            <v>2</v>
          </cell>
          <cell r="J228">
            <v>67.72</v>
          </cell>
        </row>
        <row r="229">
          <cell r="B229" t="str">
            <v>FOU883</v>
          </cell>
          <cell r="C229" t="str">
            <v xml:space="preserve">ANIL SHILSIDDHA DESHMUKH_x000D_
</v>
          </cell>
          <cell r="D229">
            <v>0</v>
          </cell>
          <cell r="E229">
            <v>1</v>
          </cell>
          <cell r="F229">
            <v>4</v>
          </cell>
          <cell r="G229">
            <v>0</v>
          </cell>
          <cell r="H229">
            <v>0</v>
          </cell>
          <cell r="I229">
            <v>0</v>
          </cell>
          <cell r="J229">
            <v>77.12</v>
          </cell>
        </row>
        <row r="230">
          <cell r="B230" t="str">
            <v>FOU884</v>
          </cell>
          <cell r="C230" t="str">
            <v xml:space="preserve">SANTOSH MAHADU KHUDE_x000D_
</v>
          </cell>
          <cell r="D230">
            <v>0</v>
          </cell>
          <cell r="E230">
            <v>2</v>
          </cell>
          <cell r="F230">
            <v>7</v>
          </cell>
          <cell r="G230">
            <v>0</v>
          </cell>
          <cell r="H230">
            <v>0</v>
          </cell>
          <cell r="I230">
            <v>5</v>
          </cell>
          <cell r="J230">
            <v>221.96000000000006</v>
          </cell>
        </row>
        <row r="231">
          <cell r="B231" t="str">
            <v>FOU885</v>
          </cell>
          <cell r="C231" t="str">
            <v xml:space="preserve">DHREPPA PANCHPPA ARAVAT_x000D_
</v>
          </cell>
          <cell r="D231">
            <v>0</v>
          </cell>
          <cell r="E231">
            <v>0</v>
          </cell>
          <cell r="F231">
            <v>1</v>
          </cell>
          <cell r="G231">
            <v>4</v>
          </cell>
          <cell r="H231">
            <v>4</v>
          </cell>
          <cell r="I231">
            <v>6</v>
          </cell>
          <cell r="J231">
            <v>171.95000000000002</v>
          </cell>
        </row>
        <row r="232">
          <cell r="B232" t="str">
            <v>FOU886</v>
          </cell>
          <cell r="C232" t="str">
            <v xml:space="preserve">MAHESH HATTARAKI_x000D_
</v>
          </cell>
          <cell r="D232">
            <v>0</v>
          </cell>
          <cell r="E232">
            <v>2</v>
          </cell>
          <cell r="F232">
            <v>4</v>
          </cell>
          <cell r="G232">
            <v>0</v>
          </cell>
          <cell r="H232">
            <v>0</v>
          </cell>
          <cell r="I232">
            <v>0</v>
          </cell>
          <cell r="J232">
            <v>86.52000000000001</v>
          </cell>
        </row>
        <row r="233">
          <cell r="B233" t="str">
            <v>FOU887</v>
          </cell>
          <cell r="C233" t="str">
            <v xml:space="preserve">NAGESH SUNIL CHALWADI_x000D_
</v>
          </cell>
          <cell r="D233">
            <v>0</v>
          </cell>
          <cell r="E233">
            <v>0</v>
          </cell>
          <cell r="F233">
            <v>2</v>
          </cell>
          <cell r="G233">
            <v>0</v>
          </cell>
          <cell r="H233">
            <v>0</v>
          </cell>
          <cell r="I233">
            <v>0</v>
          </cell>
          <cell r="J233">
            <v>33.86</v>
          </cell>
        </row>
        <row r="234">
          <cell r="B234" t="str">
            <v>FOU888</v>
          </cell>
          <cell r="C234" t="str">
            <v xml:space="preserve">SANTOSH SHRIMANT VHORADE_x000D_
</v>
          </cell>
          <cell r="D234">
            <v>1</v>
          </cell>
          <cell r="E234">
            <v>2</v>
          </cell>
          <cell r="F234">
            <v>3</v>
          </cell>
          <cell r="G234">
            <v>0</v>
          </cell>
          <cell r="H234">
            <v>0</v>
          </cell>
          <cell r="I234">
            <v>0</v>
          </cell>
          <cell r="J234">
            <v>73.55</v>
          </cell>
        </row>
        <row r="235">
          <cell r="B235" t="str">
            <v>FOU889</v>
          </cell>
          <cell r="C235" t="str">
            <v xml:space="preserve">SAMARTH JAYENDRA ZAMPLE_x000D_
</v>
          </cell>
          <cell r="D235">
            <v>4</v>
          </cell>
          <cell r="E235">
            <v>5</v>
          </cell>
          <cell r="F235">
            <v>6</v>
          </cell>
          <cell r="G235">
            <v>0</v>
          </cell>
          <cell r="H235">
            <v>0</v>
          </cell>
          <cell r="I235">
            <v>0</v>
          </cell>
          <cell r="J235">
            <v>164.42</v>
          </cell>
        </row>
        <row r="236">
          <cell r="B236" t="str">
            <v>FOU890</v>
          </cell>
          <cell r="C236" t="str">
            <v xml:space="preserve">VAIBHAV SUKHDEV MANE_x000D_
</v>
          </cell>
          <cell r="D236">
            <v>0</v>
          </cell>
          <cell r="E236">
            <v>2</v>
          </cell>
          <cell r="F236">
            <v>5</v>
          </cell>
          <cell r="G236">
            <v>0</v>
          </cell>
          <cell r="H236">
            <v>0</v>
          </cell>
          <cell r="I236">
            <v>0</v>
          </cell>
          <cell r="J236">
            <v>103.45000000000002</v>
          </cell>
        </row>
        <row r="237">
          <cell r="B237" t="str">
            <v>FOU891</v>
          </cell>
          <cell r="C237" t="str">
            <v xml:space="preserve">IFTEKAR NOORAHMAD BHAIKATTI_x000D_
</v>
          </cell>
          <cell r="D237">
            <v>0</v>
          </cell>
          <cell r="E237">
            <v>0</v>
          </cell>
          <cell r="F237">
            <v>4</v>
          </cell>
          <cell r="G237">
            <v>0</v>
          </cell>
          <cell r="H237">
            <v>0</v>
          </cell>
          <cell r="I237">
            <v>0</v>
          </cell>
          <cell r="J237">
            <v>67.72</v>
          </cell>
        </row>
        <row r="238">
          <cell r="B238" t="str">
            <v>FOU892</v>
          </cell>
          <cell r="C238" t="str">
            <v xml:space="preserve">RIYAJ SAHEBALI MAKANDAR_x000D_
</v>
          </cell>
          <cell r="D238">
            <v>0</v>
          </cell>
          <cell r="E238">
            <v>0</v>
          </cell>
          <cell r="F238">
            <v>1</v>
          </cell>
          <cell r="G238">
            <v>0</v>
          </cell>
          <cell r="H238">
            <v>0</v>
          </cell>
          <cell r="I238">
            <v>0</v>
          </cell>
          <cell r="J238">
            <v>16.93</v>
          </cell>
        </row>
        <row r="239">
          <cell r="B239" t="str">
            <v>FOU894</v>
          </cell>
          <cell r="C239" t="str">
            <v xml:space="preserve">VISHAL SHAM SURGULE_x000D_
</v>
          </cell>
          <cell r="D239">
            <v>0</v>
          </cell>
          <cell r="E239">
            <v>0</v>
          </cell>
          <cell r="F239">
            <v>2</v>
          </cell>
          <cell r="G239">
            <v>0</v>
          </cell>
          <cell r="H239">
            <v>0</v>
          </cell>
          <cell r="I239">
            <v>1</v>
          </cell>
          <cell r="J239">
            <v>50.79</v>
          </cell>
        </row>
        <row r="240">
          <cell r="B240" t="str">
            <v>FOU895</v>
          </cell>
          <cell r="C240" t="str">
            <v xml:space="preserve">VASANT VENKAT RAO MANE_x000D_
</v>
          </cell>
          <cell r="D240">
            <v>0</v>
          </cell>
          <cell r="E240">
            <v>0</v>
          </cell>
          <cell r="F240">
            <v>1</v>
          </cell>
          <cell r="G240">
            <v>0</v>
          </cell>
          <cell r="H240">
            <v>1</v>
          </cell>
          <cell r="I240">
            <v>1</v>
          </cell>
          <cell r="J240">
            <v>43.26</v>
          </cell>
        </row>
        <row r="241">
          <cell r="B241" t="str">
            <v>FOU9</v>
          </cell>
          <cell r="C241" t="str">
            <v>UBEULLAH MAINODDIN SHAIKH</v>
          </cell>
          <cell r="D241">
            <v>5</v>
          </cell>
          <cell r="E241">
            <v>1</v>
          </cell>
          <cell r="F241">
            <v>11</v>
          </cell>
          <cell r="G241">
            <v>0</v>
          </cell>
          <cell r="H241">
            <v>0</v>
          </cell>
          <cell r="I241">
            <v>0</v>
          </cell>
          <cell r="J241">
            <v>215.43000000000004</v>
          </cell>
        </row>
        <row r="242">
          <cell r="B242" t="str">
            <v>FOU90</v>
          </cell>
          <cell r="C242" t="str">
            <v>AKIB SHAIKH</v>
          </cell>
          <cell r="D242">
            <v>0</v>
          </cell>
          <cell r="E242">
            <v>5</v>
          </cell>
          <cell r="F242">
            <v>6</v>
          </cell>
          <cell r="G242">
            <v>0</v>
          </cell>
          <cell r="H242">
            <v>0</v>
          </cell>
          <cell r="I242">
            <v>1</v>
          </cell>
          <cell r="J242">
            <v>165.51000000000005</v>
          </cell>
        </row>
        <row r="243">
          <cell r="B243" t="str">
            <v>FOU91</v>
          </cell>
          <cell r="C243" t="str">
            <v>SAGAR PATIL</v>
          </cell>
          <cell r="D243">
            <v>0</v>
          </cell>
          <cell r="E243">
            <v>0</v>
          </cell>
          <cell r="F243">
            <v>0</v>
          </cell>
          <cell r="G243">
            <v>1</v>
          </cell>
          <cell r="H243">
            <v>1</v>
          </cell>
          <cell r="I243">
            <v>0</v>
          </cell>
          <cell r="J243">
            <v>13.36</v>
          </cell>
        </row>
        <row r="244">
          <cell r="B244" t="str">
            <v>FOU97</v>
          </cell>
          <cell r="C244" t="str">
            <v>DIPAK DATTATRAY KUMBHAR</v>
          </cell>
          <cell r="D244">
            <v>0</v>
          </cell>
          <cell r="E244">
            <v>4</v>
          </cell>
          <cell r="F244">
            <v>4</v>
          </cell>
          <cell r="G244">
            <v>1</v>
          </cell>
          <cell r="H244">
            <v>5</v>
          </cell>
          <cell r="I244">
            <v>2</v>
          </cell>
          <cell r="J244">
            <v>190.14000000000004</v>
          </cell>
        </row>
        <row r="245">
          <cell r="D245">
            <v>475</v>
          </cell>
          <cell r="E245">
            <v>1084</v>
          </cell>
          <cell r="F245">
            <v>1762</v>
          </cell>
          <cell r="G245">
            <v>181</v>
          </cell>
          <cell r="H245">
            <v>427</v>
          </cell>
          <cell r="I245">
            <v>1122</v>
          </cell>
          <cell r="J245">
            <v>65627.280000000028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E TANNAGE"/>
      <sheetName val="MANE TANNAGE (2)"/>
      <sheetName val="MANE Final"/>
      <sheetName val="mp Sheet1"/>
      <sheetName val="Attandance April-26"/>
      <sheetName val="Line-2 Cupan April-26"/>
      <sheetName val="ESIC Name"/>
      <sheetName val="PF Name"/>
      <sheetName val="work "/>
      <sheetName val="(PF) PUNCHING WAGESH April-26"/>
      <sheetName val="TANNAGE WAGESH April-26"/>
      <sheetName val="Line 2 &amp; Wages April-26 "/>
      <sheetName val="MP Tannag Wages "/>
      <sheetName val="Account April -26 "/>
      <sheetName val="Insentiv"/>
      <sheetName val="MP ACCOUNT DETAILE"/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C3" t="str">
            <v>FOU36</v>
          </cell>
          <cell r="D3">
            <v>101524068964</v>
          </cell>
        </row>
        <row r="4">
          <cell r="C4" t="str">
            <v>FOU136</v>
          </cell>
          <cell r="D4">
            <v>101968625283</v>
          </cell>
        </row>
        <row r="5">
          <cell r="C5" t="str">
            <v>FOU794</v>
          </cell>
          <cell r="D5" t="str">
            <v xml:space="preserve">SAGAR JAMADAR </v>
          </cell>
        </row>
        <row r="6">
          <cell r="C6" t="str">
            <v>FOU66</v>
          </cell>
          <cell r="D6">
            <v>101980353275</v>
          </cell>
        </row>
        <row r="7">
          <cell r="C7" t="str">
            <v>FOU840</v>
          </cell>
          <cell r="D7" t="str">
            <v>SUPRIM  S.  MENDGUDLE</v>
          </cell>
        </row>
        <row r="8">
          <cell r="C8" t="str">
            <v>FOU844</v>
          </cell>
          <cell r="D8" t="str">
            <v>MALSIDDH  A  KAMBALE</v>
          </cell>
        </row>
        <row r="9">
          <cell r="C9" t="str">
            <v>FOU687</v>
          </cell>
          <cell r="D9">
            <v>102261340182</v>
          </cell>
        </row>
        <row r="10">
          <cell r="C10" t="str">
            <v>FOU612</v>
          </cell>
          <cell r="D10">
            <v>102228228310</v>
          </cell>
        </row>
        <row r="11">
          <cell r="C11" t="str">
            <v>FOU578</v>
          </cell>
          <cell r="D11">
            <v>102223031362</v>
          </cell>
        </row>
        <row r="12">
          <cell r="C12" t="str">
            <v>FOU730</v>
          </cell>
          <cell r="D12">
            <v>101404550353</v>
          </cell>
        </row>
        <row r="13">
          <cell r="C13" t="str">
            <v>FOU707</v>
          </cell>
          <cell r="D13" t="str">
            <v>AMAN CHODARI</v>
          </cell>
        </row>
        <row r="14">
          <cell r="C14" t="str">
            <v>FOU179</v>
          </cell>
          <cell r="D14" t="str">
            <v xml:space="preserve">PREM WAGHMARE </v>
          </cell>
        </row>
        <row r="15">
          <cell r="C15" t="str">
            <v>FOU566</v>
          </cell>
          <cell r="D15">
            <v>101447270820</v>
          </cell>
        </row>
        <row r="16">
          <cell r="C16" t="str">
            <v>FOU422</v>
          </cell>
          <cell r="D16">
            <v>102179938679</v>
          </cell>
        </row>
        <row r="17">
          <cell r="C17" t="str">
            <v>FOU321</v>
          </cell>
          <cell r="D17">
            <v>102129105055</v>
          </cell>
        </row>
        <row r="18">
          <cell r="C18" t="str">
            <v>FOU238</v>
          </cell>
          <cell r="D18">
            <v>102103918166</v>
          </cell>
        </row>
        <row r="19">
          <cell r="C19" t="str">
            <v>FOU403</v>
          </cell>
          <cell r="D19">
            <v>102149742697</v>
          </cell>
        </row>
        <row r="20">
          <cell r="C20" t="str">
            <v>FOU598</v>
          </cell>
          <cell r="D20">
            <v>100002746003</v>
          </cell>
        </row>
        <row r="21">
          <cell r="C21" t="str">
            <v>FOU647</v>
          </cell>
          <cell r="D21">
            <v>101600313060</v>
          </cell>
        </row>
        <row r="22">
          <cell r="C22" t="str">
            <v>FOU693</v>
          </cell>
          <cell r="D22">
            <v>102265907999</v>
          </cell>
        </row>
        <row r="23">
          <cell r="C23" t="str">
            <v>FOU524</v>
          </cell>
          <cell r="D23">
            <v>101627199674</v>
          </cell>
        </row>
        <row r="24">
          <cell r="C24" t="str">
            <v>FOU796</v>
          </cell>
          <cell r="D24" t="str">
            <v xml:space="preserve">HARIOM. THAKUR </v>
          </cell>
        </row>
        <row r="25">
          <cell r="C25" t="str">
            <v>FOU799</v>
          </cell>
          <cell r="D25" t="str">
            <v xml:space="preserve">SHUKRAM  THAKUR </v>
          </cell>
        </row>
        <row r="26">
          <cell r="C26" t="str">
            <v>FOU800</v>
          </cell>
          <cell r="D26" t="str">
            <v xml:space="preserve">SURAJ THAKUR </v>
          </cell>
        </row>
        <row r="27">
          <cell r="C27" t="str">
            <v>FOU797</v>
          </cell>
          <cell r="D27">
            <v>101906588836</v>
          </cell>
        </row>
        <row r="28">
          <cell r="C28" t="str">
            <v>FOU657</v>
          </cell>
          <cell r="D28" t="str">
            <v>ANKIT KUSAWA</v>
          </cell>
        </row>
        <row r="29">
          <cell r="C29">
            <v>0</v>
          </cell>
          <cell r="D29" t="str">
            <v xml:space="preserve">SATYAM PATEL </v>
          </cell>
        </row>
        <row r="30">
          <cell r="C30" t="str">
            <v>FOU654</v>
          </cell>
          <cell r="D30" t="str">
            <v>BHUPENDER PATEL</v>
          </cell>
        </row>
        <row r="31">
          <cell r="C31" t="str">
            <v>FOU866</v>
          </cell>
          <cell r="D31" t="str">
            <v xml:space="preserve">DEVENDRA  YADAV </v>
          </cell>
        </row>
        <row r="32">
          <cell r="C32" t="str">
            <v>FOU346</v>
          </cell>
          <cell r="D32">
            <v>101591991767</v>
          </cell>
        </row>
        <row r="33">
          <cell r="C33" t="str">
            <v>FOU485</v>
          </cell>
          <cell r="D33">
            <v>102194665449</v>
          </cell>
        </row>
        <row r="34">
          <cell r="C34" t="str">
            <v>FOU411</v>
          </cell>
          <cell r="D34">
            <v>101033096273</v>
          </cell>
        </row>
        <row r="35">
          <cell r="C35" t="str">
            <v>FOU126</v>
          </cell>
          <cell r="D35">
            <v>101326689678</v>
          </cell>
        </row>
        <row r="36">
          <cell r="C36" t="str">
            <v>FOU137</v>
          </cell>
          <cell r="D36">
            <v>101821573392</v>
          </cell>
        </row>
        <row r="37">
          <cell r="C37" t="str">
            <v>FOU211</v>
          </cell>
          <cell r="D37">
            <v>100351117645</v>
          </cell>
        </row>
        <row r="38">
          <cell r="C38" t="str">
            <v>FOU279</v>
          </cell>
          <cell r="D38">
            <v>102117137122</v>
          </cell>
        </row>
        <row r="39">
          <cell r="C39" t="str">
            <v>FOU434</v>
          </cell>
          <cell r="D39">
            <v>102180270324</v>
          </cell>
        </row>
        <row r="40">
          <cell r="C40" t="str">
            <v>FOU435</v>
          </cell>
          <cell r="D40">
            <v>101925525891</v>
          </cell>
        </row>
        <row r="41">
          <cell r="C41" t="str">
            <v>FOU266</v>
          </cell>
          <cell r="D41">
            <v>101947765907</v>
          </cell>
        </row>
        <row r="42">
          <cell r="C42" t="str">
            <v>FOU135</v>
          </cell>
          <cell r="D42">
            <v>102050710205</v>
          </cell>
        </row>
        <row r="43">
          <cell r="C43" t="str">
            <v>FOU198</v>
          </cell>
          <cell r="D43">
            <v>101660720983</v>
          </cell>
        </row>
        <row r="44">
          <cell r="C44" t="str">
            <v>FOU465</v>
          </cell>
          <cell r="D44">
            <v>101896853381</v>
          </cell>
        </row>
        <row r="45">
          <cell r="C45" t="str">
            <v>FOU298</v>
          </cell>
          <cell r="D45">
            <v>102120964622</v>
          </cell>
        </row>
        <row r="46">
          <cell r="C46" t="str">
            <v>FOU564</v>
          </cell>
          <cell r="D46">
            <v>102217224354</v>
          </cell>
        </row>
        <row r="47">
          <cell r="C47" t="str">
            <v>FOU697</v>
          </cell>
          <cell r="D47">
            <v>102265909833</v>
          </cell>
        </row>
        <row r="48">
          <cell r="C48" t="str">
            <v>FOU200</v>
          </cell>
          <cell r="D48">
            <v>102091488455</v>
          </cell>
        </row>
        <row r="49">
          <cell r="C49" t="str">
            <v>FOU216</v>
          </cell>
          <cell r="D49">
            <v>101761523045</v>
          </cell>
        </row>
        <row r="50">
          <cell r="C50" t="str">
            <v>FOU234</v>
          </cell>
          <cell r="D50">
            <v>101357603671</v>
          </cell>
        </row>
        <row r="51">
          <cell r="C51">
            <v>0</v>
          </cell>
          <cell r="D51">
            <v>102199764627</v>
          </cell>
        </row>
        <row r="52">
          <cell r="C52" t="str">
            <v>FOU579</v>
          </cell>
          <cell r="D52">
            <v>102223031410</v>
          </cell>
        </row>
        <row r="53">
          <cell r="C53" t="str">
            <v>FOU134</v>
          </cell>
          <cell r="D53">
            <v>102050710185</v>
          </cell>
        </row>
        <row r="54">
          <cell r="C54" t="str">
            <v>FOU414</v>
          </cell>
          <cell r="D54">
            <v>102151257318</v>
          </cell>
        </row>
        <row r="55">
          <cell r="C55" t="str">
            <v>FOU571</v>
          </cell>
          <cell r="D55">
            <v>102223031423</v>
          </cell>
        </row>
        <row r="56">
          <cell r="C56" t="str">
            <v>FOU642</v>
          </cell>
          <cell r="D56">
            <v>102240938237</v>
          </cell>
        </row>
        <row r="57">
          <cell r="C57" t="str">
            <v>FOU645</v>
          </cell>
          <cell r="D57">
            <v>102243375885</v>
          </cell>
        </row>
        <row r="58">
          <cell r="C58" t="str">
            <v>FOU659</v>
          </cell>
          <cell r="D58">
            <v>100388432887</v>
          </cell>
        </row>
        <row r="59">
          <cell r="C59" t="str">
            <v>FOU696</v>
          </cell>
          <cell r="D59">
            <v>101481508832</v>
          </cell>
        </row>
        <row r="60">
          <cell r="C60" t="str">
            <v>FOU695</v>
          </cell>
          <cell r="D60">
            <v>101200213596</v>
          </cell>
        </row>
        <row r="61">
          <cell r="C61" t="str">
            <v>FOU746</v>
          </cell>
          <cell r="D61" t="str">
            <v>AMAN M SHETSANDI</v>
          </cell>
        </row>
        <row r="62">
          <cell r="C62" t="str">
            <v>FOU492</v>
          </cell>
          <cell r="D62">
            <v>101558583039</v>
          </cell>
        </row>
        <row r="63">
          <cell r="C63">
            <v>0</v>
          </cell>
          <cell r="D63" t="str">
            <v>VIJAY GUJJI</v>
          </cell>
        </row>
        <row r="64">
          <cell r="C64" t="str">
            <v>FOU580</v>
          </cell>
          <cell r="D64">
            <v>102223031358</v>
          </cell>
        </row>
        <row r="65">
          <cell r="C65" t="str">
            <v>FOU782</v>
          </cell>
          <cell r="D65" t="str">
            <v>ANKUSH V  MAMURE</v>
          </cell>
        </row>
        <row r="66">
          <cell r="C66">
            <v>0</v>
          </cell>
          <cell r="D66">
            <v>102232697469</v>
          </cell>
        </row>
        <row r="67">
          <cell r="C67" t="str">
            <v>FOU810</v>
          </cell>
          <cell r="D67" t="str">
            <v>SHASHIKANT ALURE</v>
          </cell>
        </row>
        <row r="68">
          <cell r="C68" t="str">
            <v>FOU836</v>
          </cell>
          <cell r="D68" t="str">
            <v>UMESH D PUJARE</v>
          </cell>
        </row>
        <row r="69">
          <cell r="C69" t="str">
            <v>FOU839</v>
          </cell>
          <cell r="D69" t="str">
            <v>M KAIF PAGDIWALE</v>
          </cell>
        </row>
        <row r="70">
          <cell r="C70" t="str">
            <v>FOU845</v>
          </cell>
          <cell r="D70" t="str">
            <v>LAKSHIMAN M  SUTAR</v>
          </cell>
        </row>
        <row r="71">
          <cell r="C71" t="str">
            <v>FOU843</v>
          </cell>
          <cell r="D71" t="str">
            <v>ROHIT R PALKAR</v>
          </cell>
        </row>
        <row r="72">
          <cell r="C72" t="str">
            <v>FOU842</v>
          </cell>
          <cell r="D72" t="str">
            <v xml:space="preserve">GURUNATH S KULKARNI </v>
          </cell>
        </row>
        <row r="73">
          <cell r="C73" t="str">
            <v>FOU846</v>
          </cell>
          <cell r="D73" t="str">
            <v>CHANNAYYA G. SWAMI</v>
          </cell>
        </row>
        <row r="74">
          <cell r="C74" t="str">
            <v>FOU755</v>
          </cell>
          <cell r="D74" t="str">
            <v xml:space="preserve">ABHISHEK D RATHOD </v>
          </cell>
        </row>
        <row r="75">
          <cell r="C75" t="str">
            <v>FOU831</v>
          </cell>
          <cell r="D75" t="str">
            <v xml:space="preserve">TAUSEEF DESHMUKH </v>
          </cell>
        </row>
        <row r="76">
          <cell r="C76" t="str">
            <v>FOU864</v>
          </cell>
          <cell r="D76" t="str">
            <v>AKASH  L. KHADAKHADE</v>
          </cell>
        </row>
        <row r="77">
          <cell r="C77" t="str">
            <v>FOU865</v>
          </cell>
          <cell r="D77" t="str">
            <v xml:space="preserve">SURAJ  Y.  WAGHMARE </v>
          </cell>
        </row>
        <row r="78">
          <cell r="C78" t="str">
            <v>FOU873</v>
          </cell>
          <cell r="D78" t="str">
            <v>AMIN  ISMAIL  NAGURE</v>
          </cell>
        </row>
        <row r="79">
          <cell r="C79" t="str">
            <v>FOU874</v>
          </cell>
          <cell r="D79" t="str">
            <v>AJITKUMAR G ANDODAGI</v>
          </cell>
        </row>
        <row r="80">
          <cell r="C80" t="str">
            <v>FOU872</v>
          </cell>
          <cell r="D80" t="str">
            <v>MALLIKARJUN G PUJARI</v>
          </cell>
        </row>
        <row r="81">
          <cell r="C81" t="str">
            <v>FOU875</v>
          </cell>
          <cell r="D81" t="str">
            <v>MAHIBOOB F NADAF</v>
          </cell>
        </row>
        <row r="82">
          <cell r="C82" t="str">
            <v>FOU878</v>
          </cell>
          <cell r="D82" t="str">
            <v>SHRISHAIL  S  KORE</v>
          </cell>
        </row>
        <row r="83">
          <cell r="C83" t="str">
            <v>FOU876</v>
          </cell>
          <cell r="D83" t="str">
            <v>ROHIT C SALE</v>
          </cell>
        </row>
        <row r="84">
          <cell r="C84" t="str">
            <v>FOU877</v>
          </cell>
          <cell r="D84" t="str">
            <v>USMAN GANI  R  MULLA</v>
          </cell>
        </row>
        <row r="85">
          <cell r="C85" t="str">
            <v>FOU888</v>
          </cell>
          <cell r="D85" t="str">
            <v>SANTOSH S VHORADE</v>
          </cell>
        </row>
        <row r="86">
          <cell r="C86" t="str">
            <v>FOU889</v>
          </cell>
          <cell r="D86" t="str">
            <v xml:space="preserve">SAMRAT J ZHAPLE </v>
          </cell>
        </row>
        <row r="87">
          <cell r="C87" t="str">
            <v>FOU885</v>
          </cell>
          <cell r="D87" t="str">
            <v>DHAREPPA  P ARAVAT</v>
          </cell>
        </row>
        <row r="88">
          <cell r="C88" t="str">
            <v>FOU890</v>
          </cell>
          <cell r="D88" t="str">
            <v>VAIBHAV S MANE</v>
          </cell>
        </row>
        <row r="89">
          <cell r="C89" t="str">
            <v>FOU891</v>
          </cell>
          <cell r="D89" t="str">
            <v>IFTEKAR   N BHAI KATTI</v>
          </cell>
        </row>
        <row r="90">
          <cell r="C90" t="str">
            <v>FOU895</v>
          </cell>
          <cell r="D90" t="str">
            <v>Vasant V Mane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E TANNAGE"/>
      <sheetName val="MANE TANNAGE (2)"/>
      <sheetName val="MANE Final"/>
      <sheetName val="mp Sheet1"/>
      <sheetName val="Attandance Mar-26"/>
      <sheetName val="Line-2 Cupan Jan-26"/>
      <sheetName val="ESIC Name"/>
      <sheetName val="PF Name"/>
      <sheetName val="work "/>
      <sheetName val="(PF) PUNCHING WAGESH Mar-26"/>
      <sheetName val="TANNAGE WAGESH Mar-26"/>
      <sheetName val="Line 2 &amp; Wages Mar-26 "/>
      <sheetName val="MP Tannag Wages "/>
      <sheetName val="Account MAR -26 "/>
      <sheetName val="MP ACCOUNT DETAIL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D1">
            <v>0</v>
          </cell>
          <cell r="E1" t="str">
            <v>PF Name</v>
          </cell>
          <cell r="F1" t="str">
            <v>ESIC Name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 t="str">
            <v>Attandance Name</v>
          </cell>
          <cell r="N1">
            <v>0</v>
          </cell>
          <cell r="O1">
            <v>0</v>
          </cell>
        </row>
        <row r="2">
          <cell r="D2">
            <v>3313980111</v>
          </cell>
          <cell r="E2" t="str">
            <v>Mr. BASAVRAJ GENSIDDHA KOLI</v>
          </cell>
          <cell r="F2" t="str">
            <v>BASAVRAJ GENSIDDHA KOLI</v>
          </cell>
          <cell r="G2" t="str">
            <v>FINAL</v>
          </cell>
          <cell r="H2">
            <v>0</v>
          </cell>
          <cell r="I2" t="str">
            <v>KFIL/250</v>
          </cell>
          <cell r="J2" t="e">
            <v>#N/A</v>
          </cell>
          <cell r="K2">
            <v>101821573392</v>
          </cell>
          <cell r="L2">
            <v>3313980111</v>
          </cell>
          <cell r="M2" t="str">
            <v>BASAVRAJ GENSIDDHA KOLI</v>
          </cell>
          <cell r="N2" t="e">
            <v>#N/A</v>
          </cell>
          <cell r="O2">
            <v>101821573392</v>
          </cell>
        </row>
        <row r="3">
          <cell r="D3">
            <v>3317384311</v>
          </cell>
          <cell r="E3" t="str">
            <v>Mr. MAHESH PARAMESHWAR DHOPARE</v>
          </cell>
          <cell r="F3" t="str">
            <v>MAHESH PARAMESHWAR DHOPARE</v>
          </cell>
          <cell r="G3" t="str">
            <v>SNAG &amp;  DECORING</v>
          </cell>
          <cell r="H3">
            <v>0</v>
          </cell>
          <cell r="I3" t="str">
            <v>KFIL/562</v>
          </cell>
          <cell r="J3" t="e">
            <v>#N/A</v>
          </cell>
          <cell r="K3">
            <v>102008905234</v>
          </cell>
          <cell r="L3">
            <v>3317384311</v>
          </cell>
          <cell r="M3" t="str">
            <v>MAHESH PARAMESHWAR DHOPARE</v>
          </cell>
          <cell r="N3" t="e">
            <v>#N/A</v>
          </cell>
          <cell r="O3">
            <v>102008905234</v>
          </cell>
        </row>
        <row r="4">
          <cell r="D4">
            <v>3316611111</v>
          </cell>
          <cell r="E4" t="str">
            <v>Mr. SHIVARAJ MARUTI NARUTE</v>
          </cell>
          <cell r="F4" t="str">
            <v>SHIVARAJ MARUTI NARUTE</v>
          </cell>
          <cell r="G4" t="str">
            <v>PAINTING  REWORK</v>
          </cell>
          <cell r="H4">
            <v>0</v>
          </cell>
          <cell r="I4" t="str">
            <v>KFIL/416</v>
          </cell>
          <cell r="J4" t="e">
            <v>#N/A</v>
          </cell>
          <cell r="K4">
            <v>101761523045</v>
          </cell>
          <cell r="L4">
            <v>3316611111</v>
          </cell>
          <cell r="M4" t="str">
            <v>SHIVARAJ MARUTI NARUTE</v>
          </cell>
          <cell r="N4" t="e">
            <v>#N/A</v>
          </cell>
          <cell r="O4">
            <v>101761523045</v>
          </cell>
        </row>
        <row r="5">
          <cell r="D5">
            <v>3316821994</v>
          </cell>
          <cell r="E5" t="str">
            <v>Mr. SAMIR SAYYAD NAGURE</v>
          </cell>
          <cell r="F5" t="str">
            <v>SAMIR SAYYAD NAGURE</v>
          </cell>
          <cell r="G5" t="str">
            <v>FINAL</v>
          </cell>
          <cell r="H5">
            <v>0</v>
          </cell>
          <cell r="I5" t="str">
            <v>KFIL/457</v>
          </cell>
          <cell r="J5" t="e">
            <v>#N/A</v>
          </cell>
          <cell r="K5">
            <v>102117137122</v>
          </cell>
          <cell r="L5">
            <v>3316821994</v>
          </cell>
          <cell r="M5" t="str">
            <v>SAMIR SAYYAD NAGURE</v>
          </cell>
          <cell r="N5" t="e">
            <v>#N/A</v>
          </cell>
          <cell r="O5">
            <v>102117137122</v>
          </cell>
        </row>
        <row r="6">
          <cell r="D6">
            <v>3317143175</v>
          </cell>
          <cell r="E6" t="str">
            <v>Mr. RAMESH AMOGASIDDHA GUJJENAVARU</v>
          </cell>
          <cell r="F6" t="str">
            <v>RAMESH AMOGASIDDHA GUJJENAVARU</v>
          </cell>
          <cell r="G6" t="str">
            <v>PAINT</v>
          </cell>
          <cell r="H6">
            <v>0</v>
          </cell>
          <cell r="I6" t="str">
            <v>KFIL/558</v>
          </cell>
          <cell r="J6" t="e">
            <v>#N/A</v>
          </cell>
          <cell r="K6">
            <v>102151257318</v>
          </cell>
          <cell r="L6">
            <v>3317143175</v>
          </cell>
          <cell r="M6" t="str">
            <v>RAMESH AMOGASIDDHA GUJJENAVARU</v>
          </cell>
          <cell r="N6" t="e">
            <v>#N/A</v>
          </cell>
          <cell r="O6">
            <v>102151257318</v>
          </cell>
        </row>
        <row r="7">
          <cell r="D7">
            <v>3316545755</v>
          </cell>
          <cell r="E7" t="str">
            <v>Mr. RATHOD KUMAR</v>
          </cell>
          <cell r="F7" t="str">
            <v>KUMAR ARJUN RATHOD</v>
          </cell>
          <cell r="G7" t="str">
            <v>HE-01</v>
          </cell>
          <cell r="H7">
            <v>0</v>
          </cell>
          <cell r="I7" t="str">
            <v>KFIL/364</v>
          </cell>
          <cell r="J7" t="e">
            <v>#N/A</v>
          </cell>
          <cell r="K7">
            <v>100002746003</v>
          </cell>
          <cell r="L7">
            <v>3316545755</v>
          </cell>
          <cell r="M7" t="str">
            <v>KUMAR ARJUN RATHOD</v>
          </cell>
          <cell r="N7" t="e">
            <v>#N/A</v>
          </cell>
          <cell r="O7">
            <v>100002746003</v>
          </cell>
        </row>
        <row r="8">
          <cell r="D8">
            <v>3316518362</v>
          </cell>
          <cell r="E8" t="str">
            <v>Mr. BIRAPPA PANDIT ISHWARKATTI</v>
          </cell>
          <cell r="F8" t="str">
            <v>BIRAPPA PANDIT ISHWAKATTI</v>
          </cell>
          <cell r="G8" t="str">
            <v>FINAL</v>
          </cell>
          <cell r="H8">
            <v>0</v>
          </cell>
          <cell r="I8" t="str">
            <v>KFIL/347</v>
          </cell>
          <cell r="J8" t="e">
            <v>#N/A</v>
          </cell>
          <cell r="K8">
            <v>101660720983</v>
          </cell>
          <cell r="L8">
            <v>3316518362</v>
          </cell>
          <cell r="M8" t="str">
            <v>BIRAPPA PANDIT ISHWAKATTI</v>
          </cell>
          <cell r="N8" t="e">
            <v>#N/A</v>
          </cell>
          <cell r="O8">
            <v>101660720983</v>
          </cell>
        </row>
        <row r="9">
          <cell r="D9">
            <v>3316712438</v>
          </cell>
          <cell r="E9" t="str">
            <v>Mr. AMOL HANUMANTU BHASGI</v>
          </cell>
          <cell r="F9" t="str">
            <v>AMOL HANUMANTU BHASGI</v>
          </cell>
          <cell r="G9" t="str">
            <v>PAINTING  REWORK</v>
          </cell>
          <cell r="H9">
            <v>0</v>
          </cell>
          <cell r="I9" t="str">
            <v>KFIL/333</v>
          </cell>
          <cell r="J9" t="e">
            <v>#N/A</v>
          </cell>
          <cell r="K9">
            <v>101357603671</v>
          </cell>
          <cell r="L9">
            <v>3316712438</v>
          </cell>
          <cell r="M9" t="str">
            <v>AMOL HANUMANTU BHASGI</v>
          </cell>
          <cell r="N9" t="e">
            <v>#N/A</v>
          </cell>
          <cell r="O9">
            <v>101357603671</v>
          </cell>
        </row>
        <row r="10">
          <cell r="D10">
            <v>3317009391</v>
          </cell>
          <cell r="E10" t="str">
            <v>Mr. MAHESH BASAVARAJ INDE</v>
          </cell>
          <cell r="F10" t="str">
            <v>MAHESH BASAVRAJ INDE</v>
          </cell>
          <cell r="G10" t="str">
            <v>SHOT BLAST</v>
          </cell>
          <cell r="H10">
            <v>0</v>
          </cell>
          <cell r="I10" t="e">
            <v>#N/A</v>
          </cell>
          <cell r="J10" t="e">
            <v>#N/A</v>
          </cell>
          <cell r="K10">
            <v>101591991767</v>
          </cell>
          <cell r="L10">
            <v>3317009391</v>
          </cell>
          <cell r="M10" t="str">
            <v>MAHESH BASAVRAJ INDE</v>
          </cell>
          <cell r="N10" t="e">
            <v>#N/A</v>
          </cell>
          <cell r="O10">
            <v>101591991767</v>
          </cell>
        </row>
        <row r="11">
          <cell r="D11">
            <v>3316601521</v>
          </cell>
          <cell r="E11" t="str">
            <v>Mr. SHUBHAM  RATHOD</v>
          </cell>
          <cell r="F11" t="str">
            <v>SHUBHAM RATHOD</v>
          </cell>
          <cell r="G11" t="str">
            <v>PAINTING  REWORK</v>
          </cell>
          <cell r="H11">
            <v>0</v>
          </cell>
          <cell r="I11" t="str">
            <v>KFIL/421</v>
          </cell>
          <cell r="J11" t="e">
            <v>#N/A</v>
          </cell>
          <cell r="K11">
            <v>102091488455</v>
          </cell>
          <cell r="L11">
            <v>3316601521</v>
          </cell>
          <cell r="M11" t="str">
            <v>SHUBHAM RATHOD</v>
          </cell>
          <cell r="N11" t="e">
            <v>#N/A</v>
          </cell>
          <cell r="O11">
            <v>102091488455</v>
          </cell>
        </row>
        <row r="12">
          <cell r="D12">
            <v>3316928234</v>
          </cell>
          <cell r="E12" t="str">
            <v>Mr. UMESH NAGENDRA BHALE</v>
          </cell>
          <cell r="F12" t="str">
            <v>UMESH NAGENDRA BHALE</v>
          </cell>
          <cell r="G12" t="str">
            <v>HE-01</v>
          </cell>
          <cell r="H12">
            <v>0</v>
          </cell>
          <cell r="I12" t="e">
            <v>#N/A</v>
          </cell>
          <cell r="J12" t="e">
            <v>#N/A</v>
          </cell>
          <cell r="K12">
            <v>102129105055</v>
          </cell>
          <cell r="L12">
            <v>3316928234</v>
          </cell>
          <cell r="M12" t="str">
            <v>UMESH NAGENDRA BHALE</v>
          </cell>
          <cell r="N12" t="e">
            <v>#N/A</v>
          </cell>
          <cell r="O12">
            <v>102129105055</v>
          </cell>
        </row>
        <row r="13">
          <cell r="D13">
            <v>3316853275</v>
          </cell>
          <cell r="E13" t="str">
            <v>Mr. IRFAN KUDLE</v>
          </cell>
          <cell r="F13" t="str">
            <v>IRFAN KUDLE</v>
          </cell>
          <cell r="G13" t="str">
            <v>FINAL</v>
          </cell>
          <cell r="H13">
            <v>0</v>
          </cell>
          <cell r="I13" t="str">
            <v>KFIL/479</v>
          </cell>
          <cell r="J13" t="e">
            <v>#N/A</v>
          </cell>
          <cell r="K13">
            <v>102120964622</v>
          </cell>
          <cell r="L13">
            <v>3316853275</v>
          </cell>
          <cell r="M13" t="str">
            <v>IRFAN KUDLE</v>
          </cell>
          <cell r="N13" t="e">
            <v>#N/A</v>
          </cell>
          <cell r="O13">
            <v>102120964622</v>
          </cell>
        </row>
        <row r="14">
          <cell r="D14">
            <v>3316162580</v>
          </cell>
          <cell r="E14" t="str">
            <v>Mr. JANBAJ IBRAHIM SHAIKH</v>
          </cell>
          <cell r="F14" t="str">
            <v>JANBAJ IBRHIM SHAIKH</v>
          </cell>
          <cell r="G14" t="str">
            <v>FINAL</v>
          </cell>
          <cell r="H14">
            <v>0</v>
          </cell>
          <cell r="I14" t="str">
            <v>KFIL/254</v>
          </cell>
          <cell r="J14" t="e">
            <v>#N/A</v>
          </cell>
          <cell r="K14">
            <v>101326689678</v>
          </cell>
          <cell r="L14">
            <v>3316162580</v>
          </cell>
          <cell r="M14" t="str">
            <v>JANBAJ IBRHIM SHAIKH</v>
          </cell>
          <cell r="N14" t="e">
            <v>#N/A</v>
          </cell>
          <cell r="O14">
            <v>101326689678</v>
          </cell>
        </row>
        <row r="15">
          <cell r="D15">
            <v>3317115443</v>
          </cell>
          <cell r="E15" t="str">
            <v>Mr. WAEED NABILAL MULLA</v>
          </cell>
          <cell r="F15" t="str">
            <v>WAEED NABILAL MULLA</v>
          </cell>
          <cell r="G15" t="str">
            <v>HE-01</v>
          </cell>
          <cell r="H15">
            <v>0</v>
          </cell>
          <cell r="I15" t="e">
            <v>#N/A</v>
          </cell>
          <cell r="J15" t="e">
            <v>#N/A</v>
          </cell>
          <cell r="K15">
            <v>102149742697</v>
          </cell>
          <cell r="L15">
            <v>3317115443</v>
          </cell>
          <cell r="M15" t="str">
            <v>WAEED NABILAL MULLA</v>
          </cell>
          <cell r="N15" t="e">
            <v>#N/A</v>
          </cell>
          <cell r="O15">
            <v>102149742697</v>
          </cell>
        </row>
        <row r="16">
          <cell r="D16">
            <v>3315150193</v>
          </cell>
          <cell r="E16" t="str">
            <v>Mr. NAGANATH SURYAKANT PATIL</v>
          </cell>
          <cell r="F16" t="str">
            <v>Naganath Suryakant Patil</v>
          </cell>
          <cell r="G16" t="str">
            <v>FINAL</v>
          </cell>
          <cell r="H16">
            <v>0</v>
          </cell>
          <cell r="I16" t="e">
            <v>#N/A</v>
          </cell>
          <cell r="J16" t="e">
            <v>#N/A</v>
          </cell>
          <cell r="K16">
            <v>101947765907</v>
          </cell>
          <cell r="L16">
            <v>3315150193</v>
          </cell>
          <cell r="M16" t="str">
            <v>Naganath Suryakant Patil</v>
          </cell>
          <cell r="N16" t="e">
            <v>#N/A</v>
          </cell>
          <cell r="O16">
            <v>101947765907</v>
          </cell>
        </row>
        <row r="17">
          <cell r="D17">
            <v>3316711146</v>
          </cell>
          <cell r="E17" t="str">
            <v>Mr. ASLAM GUDULA SHEKH</v>
          </cell>
          <cell r="F17" t="str">
            <v>ASLAM GUDULA SHEKH</v>
          </cell>
          <cell r="G17" t="str">
            <v>HE-01</v>
          </cell>
          <cell r="H17">
            <v>0</v>
          </cell>
          <cell r="I17" t="str">
            <v>KFIL/343</v>
          </cell>
          <cell r="J17" t="e">
            <v>#N/A</v>
          </cell>
          <cell r="K17">
            <v>102103918166</v>
          </cell>
          <cell r="L17">
            <v>3316711146</v>
          </cell>
          <cell r="M17" t="str">
            <v>ASLAM GUDULA SHEKH</v>
          </cell>
          <cell r="N17" t="e">
            <v>#N/A</v>
          </cell>
          <cell r="O17">
            <v>102103918166</v>
          </cell>
        </row>
        <row r="18">
          <cell r="D18">
            <v>3316162629</v>
          </cell>
          <cell r="E18" t="str">
            <v>Mr. GANESH JETTEPPA SHIRANAL</v>
          </cell>
          <cell r="F18" t="str">
            <v>GANESH JETTEPPA SHIRANAL</v>
          </cell>
          <cell r="G18" t="str">
            <v>PAINT</v>
          </cell>
          <cell r="H18">
            <v>0</v>
          </cell>
          <cell r="I18" t="str">
            <v>KFIL/253</v>
          </cell>
          <cell r="J18" t="e">
            <v>#N/A</v>
          </cell>
          <cell r="K18">
            <v>102050710185</v>
          </cell>
          <cell r="L18">
            <v>3316162629</v>
          </cell>
          <cell r="M18" t="str">
            <v>GANESH JETTEPPA SHIRANAL</v>
          </cell>
          <cell r="N18" t="e">
            <v>#N/A</v>
          </cell>
          <cell r="O18">
            <v>102050710185</v>
          </cell>
        </row>
        <row r="19">
          <cell r="D19">
            <v>3317409057</v>
          </cell>
          <cell r="E19" t="str">
            <v>Mr. SOMNING MALSIDDHA MUGALE</v>
          </cell>
          <cell r="F19" t="str">
            <v>SOMNING MALSIDDHA MUGALE</v>
          </cell>
          <cell r="G19" t="str">
            <v>HE-01</v>
          </cell>
          <cell r="H19">
            <v>0</v>
          </cell>
          <cell r="I19" t="str">
            <v>KFIL/568</v>
          </cell>
          <cell r="J19" t="e">
            <v>#N/A</v>
          </cell>
          <cell r="K19">
            <v>102179938679</v>
          </cell>
          <cell r="L19">
            <v>3317409057</v>
          </cell>
          <cell r="M19" t="str">
            <v>SOMNING MALSIDDHA MUGALE</v>
          </cell>
          <cell r="N19" t="e">
            <v>#N/A</v>
          </cell>
          <cell r="O19">
            <v>102179938679</v>
          </cell>
        </row>
        <row r="20">
          <cell r="D20">
            <v>3316506495</v>
          </cell>
          <cell r="E20" t="str">
            <v>Mr. SHRIKANT GIREPPA SHIROLE</v>
          </cell>
          <cell r="F20" t="str">
            <v>SHRIKANT GIREPPA SHIROLE</v>
          </cell>
          <cell r="G20" t="str">
            <v>FINAL</v>
          </cell>
          <cell r="H20">
            <v>0</v>
          </cell>
          <cell r="I20" t="str">
            <v>KFIL/418</v>
          </cell>
          <cell r="J20" t="e">
            <v>#N/A</v>
          </cell>
          <cell r="K20">
            <v>100351117645</v>
          </cell>
          <cell r="L20">
            <v>3316506495</v>
          </cell>
          <cell r="M20" t="str">
            <v>SHRIKANT GIREPPA SHIROLE</v>
          </cell>
          <cell r="N20" t="e">
            <v>#N/A</v>
          </cell>
          <cell r="O20">
            <v>100351117645</v>
          </cell>
        </row>
        <row r="21">
          <cell r="D21">
            <v>3317412344</v>
          </cell>
          <cell r="E21" t="str">
            <v>Mr. VIKAS SHANKAR JADHAV</v>
          </cell>
          <cell r="F21" t="str">
            <v>VIKAS SHANKAR JADHAV</v>
          </cell>
          <cell r="G21" t="str">
            <v>FINAL</v>
          </cell>
          <cell r="H21">
            <v>0</v>
          </cell>
          <cell r="I21" t="str">
            <v>KFIL/578</v>
          </cell>
          <cell r="J21" t="e">
            <v>#N/A</v>
          </cell>
          <cell r="K21">
            <v>101925525891</v>
          </cell>
          <cell r="L21">
            <v>3317412344</v>
          </cell>
          <cell r="M21" t="str">
            <v>VIKAS SHANKAR JADHAV</v>
          </cell>
          <cell r="N21" t="e">
            <v>#N/A</v>
          </cell>
          <cell r="O21">
            <v>101925525891</v>
          </cell>
        </row>
        <row r="22">
          <cell r="D22">
            <v>3316162500</v>
          </cell>
          <cell r="E22" t="str">
            <v>Mr. PRITISHKUMAR SHRISHAIL SWAMI</v>
          </cell>
          <cell r="F22" t="str">
            <v>PRITISHIKUMAR SHRISHAIL SWAMI</v>
          </cell>
          <cell r="G22" t="str">
            <v>FINAL</v>
          </cell>
          <cell r="H22">
            <v>0</v>
          </cell>
          <cell r="I22" t="str">
            <v>KFIL/262</v>
          </cell>
          <cell r="J22" t="e">
            <v>#N/A</v>
          </cell>
          <cell r="K22">
            <v>102050710205</v>
          </cell>
          <cell r="L22">
            <v>3316162500</v>
          </cell>
          <cell r="M22" t="str">
            <v>PRITISHIKUMAR SHRISHAIL SWAMI</v>
          </cell>
          <cell r="N22" t="e">
            <v>#N/A</v>
          </cell>
          <cell r="O22">
            <v>102050710205</v>
          </cell>
        </row>
        <row r="23">
          <cell r="D23">
            <v>3317412227</v>
          </cell>
          <cell r="E23" t="str">
            <v>Mr. BASAVARAJ SHIVAPPA MAYANALE</v>
          </cell>
          <cell r="F23" t="str">
            <v>BASAVARAJ SHIVAPPA MAYANALE</v>
          </cell>
          <cell r="G23" t="str">
            <v>FINAL</v>
          </cell>
          <cell r="H23">
            <v>0</v>
          </cell>
          <cell r="I23" t="str">
            <v>KFIL/577</v>
          </cell>
          <cell r="J23" t="e">
            <v>#N/A</v>
          </cell>
          <cell r="K23">
            <v>102180270324</v>
          </cell>
          <cell r="L23">
            <v>3317412227</v>
          </cell>
          <cell r="M23" t="str">
            <v>BASAVARAJ SHIVAPPA MAYANALE</v>
          </cell>
          <cell r="N23" t="e">
            <v>#N/A</v>
          </cell>
          <cell r="O23">
            <v>102180270324</v>
          </cell>
        </row>
        <row r="24">
          <cell r="D24">
            <v>3317556278</v>
          </cell>
          <cell r="E24" t="str">
            <v>Mr. ARBAZ JILANI PATHAN</v>
          </cell>
          <cell r="F24" t="str">
            <v>ARBAZ JILANI PATHAN</v>
          </cell>
          <cell r="G24" t="str">
            <v>SHOT BLAST</v>
          </cell>
          <cell r="H24">
            <v>0</v>
          </cell>
          <cell r="I24" t="e">
            <v>#N/A</v>
          </cell>
          <cell r="J24" t="e">
            <v>#N/A</v>
          </cell>
          <cell r="K24">
            <v>102194665449</v>
          </cell>
          <cell r="L24">
            <v>3317556278</v>
          </cell>
          <cell r="M24" t="str">
            <v>ARBAZ JILANI PATHAN</v>
          </cell>
          <cell r="N24" t="e">
            <v>#N/A</v>
          </cell>
          <cell r="O24">
            <v>102194665449</v>
          </cell>
        </row>
        <row r="25">
          <cell r="D25">
            <v>3317136544</v>
          </cell>
          <cell r="E25" t="str">
            <v>Mr. BASAVARAJ BHIMASHANKAR SUTAR</v>
          </cell>
          <cell r="F25" t="str">
            <v>BASAVARAJ BHIMASHANKAR SUTAR</v>
          </cell>
          <cell r="G25" t="str">
            <v>SHOT BLAST</v>
          </cell>
          <cell r="H25">
            <v>0</v>
          </cell>
          <cell r="I25" t="str">
            <v>KFIL/525</v>
          </cell>
          <cell r="J25" t="e">
            <v>#N/A</v>
          </cell>
          <cell r="K25">
            <v>101033096273</v>
          </cell>
          <cell r="L25">
            <v>3317136544</v>
          </cell>
          <cell r="M25" t="str">
            <v>BASAVARAJ BHIMASHANKAR SUTAR</v>
          </cell>
          <cell r="N25" t="e">
            <v>#N/A</v>
          </cell>
          <cell r="O25">
            <v>101033096273</v>
          </cell>
        </row>
        <row r="26">
          <cell r="D26">
            <v>3317596053</v>
          </cell>
          <cell r="E26" t="str">
            <v>Mr. MALAKARSIDHA NAGNATH DHULAVE</v>
          </cell>
          <cell r="F26" t="str">
            <v>MALAKARSIDHA NAGNATH DHULAVE</v>
          </cell>
          <cell r="G26" t="str">
            <v>PAINTING  REWORK</v>
          </cell>
          <cell r="H26">
            <v>0</v>
          </cell>
          <cell r="I26" t="str">
            <v>KFIL/636</v>
          </cell>
          <cell r="J26" t="e">
            <v>#N/A</v>
          </cell>
          <cell r="K26">
            <v>102199764627</v>
          </cell>
          <cell r="L26">
            <v>3317596053</v>
          </cell>
          <cell r="M26" t="str">
            <v>MALAKARSIDHA NAGNATH DHULAVE</v>
          </cell>
          <cell r="N26" t="e">
            <v>#N/A</v>
          </cell>
          <cell r="O26">
            <v>102199764627</v>
          </cell>
        </row>
        <row r="27">
          <cell r="D27">
            <v>3313391345</v>
          </cell>
          <cell r="E27" t="str">
            <v>Mr. SADANAND SHIVANAND NAGATHAN</v>
          </cell>
          <cell r="F27" t="str">
            <v>SADANAND SHIVANAND NAGATHAN</v>
          </cell>
          <cell r="G27" t="str">
            <v>PAINT</v>
          </cell>
          <cell r="H27">
            <v>0</v>
          </cell>
          <cell r="I27" t="e">
            <v>#N/A</v>
          </cell>
          <cell r="J27" t="e">
            <v>#N/A</v>
          </cell>
          <cell r="K27">
            <v>101768230360</v>
          </cell>
          <cell r="L27">
            <v>3313391345</v>
          </cell>
          <cell r="M27" t="str">
            <v>SADANAND SHIVANAND NAGATHAN</v>
          </cell>
          <cell r="N27" t="e">
            <v>#N/A</v>
          </cell>
          <cell r="O27">
            <v>101768230360</v>
          </cell>
        </row>
        <row r="28">
          <cell r="D28">
            <v>3317611400</v>
          </cell>
          <cell r="E28" t="str">
            <v>Mr. SUDEEP KUMAR THAKUR</v>
          </cell>
          <cell r="F28" t="str">
            <v>SUDEEP KUMAR THAKUR</v>
          </cell>
          <cell r="G28" t="str">
            <v>HE -02</v>
          </cell>
          <cell r="H28" t="str">
            <v>MP Tannage</v>
          </cell>
          <cell r="I28" t="str">
            <v>KFIL/652</v>
          </cell>
          <cell r="J28" t="e">
            <v>#N/A</v>
          </cell>
          <cell r="K28">
            <v>101627199674</v>
          </cell>
          <cell r="L28">
            <v>3317611400</v>
          </cell>
          <cell r="M28" t="str">
            <v>SUDEEP KUMAR THAKUR</v>
          </cell>
          <cell r="N28" t="e">
            <v>#N/A</v>
          </cell>
          <cell r="O28">
            <v>101627199674</v>
          </cell>
        </row>
        <row r="29">
          <cell r="D29">
            <v>3317531612</v>
          </cell>
          <cell r="E29" t="str">
            <v>Mr. VISHAL BHARLE</v>
          </cell>
          <cell r="F29" t="str">
            <v>VISHAL BHARLE</v>
          </cell>
          <cell r="G29" t="str">
            <v>FINAL</v>
          </cell>
          <cell r="H29">
            <v>0</v>
          </cell>
          <cell r="I29" t="e">
            <v>#N/A</v>
          </cell>
          <cell r="J29" t="e">
            <v>#N/A</v>
          </cell>
          <cell r="K29">
            <v>101896853381</v>
          </cell>
          <cell r="L29">
            <v>3317531612</v>
          </cell>
          <cell r="M29" t="str">
            <v>VISHAL BHARLE</v>
          </cell>
          <cell r="N29" t="e">
            <v>#N/A</v>
          </cell>
          <cell r="O29">
            <v>101896853381</v>
          </cell>
        </row>
        <row r="30">
          <cell r="D30">
            <v>3317779888</v>
          </cell>
          <cell r="E30" t="str">
            <v>Mr. KRUSHNA RAMU RATHOD</v>
          </cell>
          <cell r="F30" t="str">
            <v>KRUSHNA RAMU RATHOD</v>
          </cell>
          <cell r="G30" t="str">
            <v>FINAL</v>
          </cell>
          <cell r="H30">
            <v>0</v>
          </cell>
          <cell r="I30" t="e">
            <v>#N/A</v>
          </cell>
          <cell r="J30" t="e">
            <v>#N/A</v>
          </cell>
          <cell r="K30">
            <v>102217224354</v>
          </cell>
          <cell r="L30">
            <v>3317779888</v>
          </cell>
          <cell r="M30" t="str">
            <v>KRUSHNA RAMU RATHOD</v>
          </cell>
          <cell r="N30" t="e">
            <v>#N/A</v>
          </cell>
          <cell r="O30">
            <v>102217224354</v>
          </cell>
        </row>
        <row r="31">
          <cell r="D31">
            <v>3317745424</v>
          </cell>
          <cell r="E31" t="str">
            <v>Mr. CHAITANYA VILAS KOLI</v>
          </cell>
          <cell r="F31" t="str">
            <v>CHAITANYA VILAS KOLI</v>
          </cell>
          <cell r="G31" t="str">
            <v>HE-01</v>
          </cell>
          <cell r="H31">
            <v>0</v>
          </cell>
          <cell r="I31" t="str">
            <v>KFIL/709</v>
          </cell>
          <cell r="J31" t="e">
            <v>#N/A</v>
          </cell>
          <cell r="K31">
            <v>101447270820</v>
          </cell>
          <cell r="L31">
            <v>3317745424</v>
          </cell>
          <cell r="M31" t="str">
            <v>CHAITANYA VILAS KOLI</v>
          </cell>
          <cell r="N31" t="e">
            <v>#N/A</v>
          </cell>
          <cell r="O31">
            <v>101447270820</v>
          </cell>
        </row>
        <row r="32">
          <cell r="D32">
            <v>3317817285</v>
          </cell>
          <cell r="E32" t="str">
            <v>Mr. MOHAMADKAIF TAMBOLI</v>
          </cell>
          <cell r="F32" t="str">
            <v>MOHAMADKAIF TAMBOLI</v>
          </cell>
          <cell r="G32" t="str">
            <v>PAINT</v>
          </cell>
          <cell r="H32">
            <v>0</v>
          </cell>
          <cell r="I32" t="e">
            <v>#N/A</v>
          </cell>
          <cell r="J32" t="e">
            <v>#N/A</v>
          </cell>
          <cell r="K32">
            <v>102223031423</v>
          </cell>
          <cell r="L32">
            <v>3317817285</v>
          </cell>
          <cell r="M32" t="str">
            <v>MOHAMADKAIF TAMBOLI</v>
          </cell>
          <cell r="N32" t="e">
            <v>#N/A</v>
          </cell>
          <cell r="O32">
            <v>102223031423</v>
          </cell>
        </row>
        <row r="33">
          <cell r="D33">
            <v>3317816118</v>
          </cell>
          <cell r="E33" t="str">
            <v>Mr. MALLIKARJUN REVANSIDDH FAKARE</v>
          </cell>
          <cell r="F33" t="str">
            <v>MALLIKARJUN REVANSIDDH FAKARE</v>
          </cell>
          <cell r="G33" t="str">
            <v>SNAG &amp;  DECORING</v>
          </cell>
          <cell r="H33">
            <v>0</v>
          </cell>
          <cell r="I33" t="e">
            <v>#N/A</v>
          </cell>
          <cell r="J33" t="e">
            <v>#N/A</v>
          </cell>
          <cell r="K33">
            <v>102223031362</v>
          </cell>
          <cell r="L33">
            <v>3317816118</v>
          </cell>
          <cell r="M33" t="str">
            <v>MALLIKARJUN REVANSIDDH FAKARE</v>
          </cell>
          <cell r="N33" t="e">
            <v>#N/A</v>
          </cell>
          <cell r="O33">
            <v>102223031362</v>
          </cell>
        </row>
        <row r="34">
          <cell r="D34">
            <v>3317816548</v>
          </cell>
          <cell r="E34" t="str">
            <v>Mr. SHIVAJI BHILLU RATHOD</v>
          </cell>
          <cell r="F34" t="str">
            <v>SHIVAJI BHILLU RATHOD</v>
          </cell>
          <cell r="G34" t="str">
            <v>PAINTING  REWORK</v>
          </cell>
          <cell r="H34">
            <v>0</v>
          </cell>
          <cell r="I34" t="e">
            <v>#N/A</v>
          </cell>
          <cell r="J34" t="e">
            <v>#N/A</v>
          </cell>
          <cell r="K34">
            <v>102223031410</v>
          </cell>
          <cell r="L34">
            <v>3317816548</v>
          </cell>
          <cell r="M34" t="str">
            <v>SHIVAJI BHILLU RATHOD</v>
          </cell>
          <cell r="N34" t="e">
            <v>#N/A</v>
          </cell>
          <cell r="O34">
            <v>102223031410</v>
          </cell>
        </row>
        <row r="35">
          <cell r="D35">
            <v>3317869188</v>
          </cell>
          <cell r="E35" t="str">
            <v>Mr. RAHUL LAXMAN DEVKATE</v>
          </cell>
          <cell r="F35" t="str">
            <v>RAHUL LAXMAN DEVKATE</v>
          </cell>
          <cell r="G35" t="str">
            <v>SNAG &amp;  DECORING</v>
          </cell>
          <cell r="H35">
            <v>0</v>
          </cell>
          <cell r="I35">
            <v>0</v>
          </cell>
          <cell r="J35" t="e">
            <v>#N/A</v>
          </cell>
          <cell r="K35">
            <v>102228228310</v>
          </cell>
          <cell r="L35">
            <v>3317869188</v>
          </cell>
          <cell r="M35" t="str">
            <v>RAHUL LAXMAN DEVKATE</v>
          </cell>
          <cell r="N35" t="e">
            <v>#N/A</v>
          </cell>
          <cell r="O35">
            <v>102228228310</v>
          </cell>
        </row>
        <row r="36">
          <cell r="D36">
            <v>3317948131</v>
          </cell>
          <cell r="E36" t="str">
            <v>Mr. PAVAN SAMBHAJI VHARADE</v>
          </cell>
          <cell r="F36" t="str">
            <v>PAVAN SAMBHAJI VHARADE</v>
          </cell>
          <cell r="G36" t="str">
            <v>PAINT</v>
          </cell>
          <cell r="H36">
            <v>0</v>
          </cell>
          <cell r="I36">
            <v>0</v>
          </cell>
          <cell r="J36" t="e">
            <v>#N/A</v>
          </cell>
          <cell r="K36">
            <v>102240938237</v>
          </cell>
          <cell r="L36">
            <v>3317948131</v>
          </cell>
          <cell r="M36" t="str">
            <v>PAVAN SAMBHAJI VHARADE</v>
          </cell>
          <cell r="N36" t="e">
            <v>#N/A</v>
          </cell>
          <cell r="O36">
            <v>102240938237</v>
          </cell>
        </row>
        <row r="37">
          <cell r="D37">
            <v>3317956170</v>
          </cell>
          <cell r="E37" t="str">
            <v>Mr. JYOTIBA BHIM AVATADE</v>
          </cell>
          <cell r="F37" t="str">
            <v>JYOTIBA BHIM AVATADE</v>
          </cell>
          <cell r="G37" t="str">
            <v>PAINT</v>
          </cell>
          <cell r="H37">
            <v>0</v>
          </cell>
          <cell r="I37">
            <v>0</v>
          </cell>
          <cell r="J37" t="e">
            <v>#N/A</v>
          </cell>
          <cell r="K37">
            <v>102243375885</v>
          </cell>
          <cell r="L37">
            <v>3317956170</v>
          </cell>
          <cell r="M37" t="str">
            <v>JYOTIBA BHIM AVATADE</v>
          </cell>
          <cell r="N37" t="e">
            <v>#N/A</v>
          </cell>
          <cell r="O37">
            <v>102243375885</v>
          </cell>
        </row>
        <row r="38">
          <cell r="D38">
            <v>3317956258</v>
          </cell>
          <cell r="E38" t="str">
            <v>Mr. GULCHAND CHUDERAM BHOI</v>
          </cell>
          <cell r="F38" t="str">
            <v>GULCHAND CHUDERAM BHOI</v>
          </cell>
          <cell r="G38" t="str">
            <v>HE-01</v>
          </cell>
          <cell r="H38">
            <v>0</v>
          </cell>
          <cell r="I38">
            <v>0</v>
          </cell>
          <cell r="J38" t="e">
            <v>#N/A</v>
          </cell>
          <cell r="K38">
            <v>101600313060</v>
          </cell>
          <cell r="L38">
            <v>3317956258</v>
          </cell>
          <cell r="M38" t="str">
            <v>GULCHAND CHUDERAM BHOI</v>
          </cell>
          <cell r="N38" t="e">
            <v>#N/A</v>
          </cell>
          <cell r="O38">
            <v>101600313060</v>
          </cell>
        </row>
        <row r="39">
          <cell r="D39">
            <v>3309293229</v>
          </cell>
          <cell r="E39" t="str">
            <v>Mr. MOHAMMAD TAJODDIN SHAIKH</v>
          </cell>
          <cell r="F39" t="str">
            <v>Mohammad Tajoddin Salahuddin Shaikh</v>
          </cell>
          <cell r="G39" t="str">
            <v>PAINT</v>
          </cell>
          <cell r="H39">
            <v>0</v>
          </cell>
          <cell r="I39">
            <v>0</v>
          </cell>
          <cell r="J39" t="e">
            <v>#N/A</v>
          </cell>
          <cell r="K39">
            <v>100388432887</v>
          </cell>
          <cell r="L39">
            <v>3309293229</v>
          </cell>
          <cell r="M39" t="str">
            <v>Mohammad Tajoddin Salahuddin Shaikh</v>
          </cell>
          <cell r="N39" t="e">
            <v>#N/A</v>
          </cell>
          <cell r="O39">
            <v>100388432887</v>
          </cell>
        </row>
        <row r="40">
          <cell r="D40">
            <v>3318096397</v>
          </cell>
          <cell r="E40" t="str">
            <v>Mr. YUSUF ISMAIL FULARI</v>
          </cell>
          <cell r="F40" t="str">
            <v>YUSUF ISMAIL FULARI</v>
          </cell>
          <cell r="G40" t="str">
            <v>SNAG &amp;  DECORING</v>
          </cell>
          <cell r="H40">
            <v>0</v>
          </cell>
          <cell r="I40">
            <v>0</v>
          </cell>
          <cell r="J40" t="e">
            <v>#N/A</v>
          </cell>
          <cell r="K40">
            <v>102261340182</v>
          </cell>
          <cell r="L40">
            <v>3318096397</v>
          </cell>
          <cell r="M40" t="str">
            <v>YUSUF ISMAIL FULARI</v>
          </cell>
          <cell r="N40" t="e">
            <v>#N/A</v>
          </cell>
          <cell r="O40">
            <v>102261340182</v>
          </cell>
        </row>
        <row r="41">
          <cell r="D41">
            <v>3318134535</v>
          </cell>
          <cell r="E41" t="str">
            <v>Mr. AJAY BHARALE</v>
          </cell>
          <cell r="F41" t="str">
            <v>AJAY BHARALE</v>
          </cell>
          <cell r="G41" t="str">
            <v>FINAL</v>
          </cell>
          <cell r="H41">
            <v>0</v>
          </cell>
          <cell r="I41">
            <v>0</v>
          </cell>
          <cell r="J41" t="e">
            <v>#N/A</v>
          </cell>
          <cell r="K41">
            <v>102265909833</v>
          </cell>
          <cell r="L41">
            <v>3318134535</v>
          </cell>
          <cell r="M41" t="str">
            <v>AJAY BHARALE</v>
          </cell>
          <cell r="N41" t="e">
            <v>#N/A</v>
          </cell>
          <cell r="O41">
            <v>102265909833</v>
          </cell>
        </row>
        <row r="42">
          <cell r="D42">
            <v>3318135223</v>
          </cell>
          <cell r="E42" t="str">
            <v>Mr. PARAMESHWAR MAHADEO MHETRE</v>
          </cell>
          <cell r="F42" t="str">
            <v>PARAMESHWAR MAHADEO MHETRE</v>
          </cell>
          <cell r="G42" t="str">
            <v>PAINT</v>
          </cell>
          <cell r="H42">
            <v>0</v>
          </cell>
          <cell r="I42">
            <v>0</v>
          </cell>
          <cell r="J42" t="e">
            <v>#N/A</v>
          </cell>
          <cell r="K42">
            <v>101481508832</v>
          </cell>
          <cell r="L42">
            <v>3318135223</v>
          </cell>
          <cell r="M42" t="str">
            <v>PARAMESHWAR MAHADEO MHETRE</v>
          </cell>
          <cell r="N42" t="e">
            <v>#N/A</v>
          </cell>
          <cell r="O42">
            <v>101481508832</v>
          </cell>
        </row>
        <row r="43">
          <cell r="D43">
            <v>3308839978</v>
          </cell>
          <cell r="E43" t="str">
            <v>Mr. SUNIL SIDRAM SAKHARE</v>
          </cell>
          <cell r="F43" t="str">
            <v>Sunil Siddharam Sakhare</v>
          </cell>
          <cell r="G43" t="str">
            <v>PAINT</v>
          </cell>
          <cell r="H43">
            <v>0</v>
          </cell>
          <cell r="I43">
            <v>0</v>
          </cell>
          <cell r="J43" t="e">
            <v>#N/A</v>
          </cell>
          <cell r="K43">
            <v>101200213596</v>
          </cell>
          <cell r="L43">
            <v>3308839978</v>
          </cell>
          <cell r="M43" t="str">
            <v>Sunil Siddharam Sakhare</v>
          </cell>
          <cell r="N43" t="e">
            <v>#N/A</v>
          </cell>
          <cell r="O43">
            <v>101200213596</v>
          </cell>
        </row>
        <row r="44">
          <cell r="D44">
            <v>3318134665</v>
          </cell>
          <cell r="E44" t="str">
            <v>Mr. KHATALSAB ABDULKARIM GODIKAT</v>
          </cell>
          <cell r="F44" t="str">
            <v>KHATALSAB ABDULKARIM GADIKAT</v>
          </cell>
          <cell r="G44" t="str">
            <v>HE-01</v>
          </cell>
          <cell r="H44">
            <v>0</v>
          </cell>
          <cell r="I44">
            <v>0</v>
          </cell>
          <cell r="J44" t="e">
            <v>#N/A</v>
          </cell>
          <cell r="K44">
            <v>102265907999</v>
          </cell>
          <cell r="L44">
            <v>3318134665</v>
          </cell>
          <cell r="M44" t="str">
            <v>KHATALSAB ABDULKARIM GADIKAT</v>
          </cell>
          <cell r="N44" t="e">
            <v>#N/A</v>
          </cell>
          <cell r="O44">
            <v>102265907999</v>
          </cell>
        </row>
        <row r="45">
          <cell r="D45">
            <v>3318201856</v>
          </cell>
          <cell r="E45" t="str">
            <v>Mr. PRASAD SHRIMANT HANCHNAL</v>
          </cell>
          <cell r="F45" t="str">
            <v>PRASAD SHRIMANT HANCHNAL</v>
          </cell>
          <cell r="G45" t="str">
            <v>PAINT</v>
          </cell>
          <cell r="H45">
            <v>0</v>
          </cell>
          <cell r="I45">
            <v>0</v>
          </cell>
          <cell r="J45" t="e">
            <v>#N/A</v>
          </cell>
          <cell r="K45">
            <v>102079011493</v>
          </cell>
          <cell r="L45">
            <v>3318201856</v>
          </cell>
          <cell r="M45" t="str">
            <v>PRASAD SHRIMANT HANCHNAL</v>
          </cell>
          <cell r="N45" t="e">
            <v>#N/A</v>
          </cell>
          <cell r="O45">
            <v>102079011493</v>
          </cell>
        </row>
        <row r="46">
          <cell r="D46">
            <v>3318226437</v>
          </cell>
          <cell r="E46" t="str">
            <v>Mr. AKASH BHIMRAO BAMANE</v>
          </cell>
          <cell r="F46" t="str">
            <v>AKASH ARJUN BAMANE</v>
          </cell>
          <cell r="G46" t="str">
            <v>SNAG &amp;  DECORING</v>
          </cell>
          <cell r="H46">
            <v>0</v>
          </cell>
          <cell r="I46">
            <v>0</v>
          </cell>
          <cell r="J46" t="e">
            <v>#N/A</v>
          </cell>
          <cell r="K46">
            <v>101404550353</v>
          </cell>
          <cell r="L46">
            <v>3318226437</v>
          </cell>
          <cell r="M46" t="str">
            <v>AKASH ARJUN BAMANE</v>
          </cell>
          <cell r="N46" t="e">
            <v>#N/A</v>
          </cell>
          <cell r="O46">
            <v>101404550353</v>
          </cell>
        </row>
        <row r="47">
          <cell r="D47">
            <v>3317556190</v>
          </cell>
          <cell r="E47" t="str">
            <v>Mr. ABHIJIT SOPAN KADAM</v>
          </cell>
          <cell r="F47" t="str">
            <v>ABHIJIT SOPAN KADAM</v>
          </cell>
          <cell r="G47" t="str">
            <v>PAINT</v>
          </cell>
          <cell r="H47">
            <v>0</v>
          </cell>
          <cell r="I47">
            <v>0</v>
          </cell>
          <cell r="J47" t="e">
            <v>#N/A</v>
          </cell>
          <cell r="K47">
            <v>101558583039</v>
          </cell>
          <cell r="L47">
            <v>3317556190</v>
          </cell>
          <cell r="M47" t="str">
            <v>Mr. ABHIJIT SOPAN KADAM</v>
          </cell>
          <cell r="N47" t="e">
            <v>#N/A</v>
          </cell>
          <cell r="O47">
            <v>101558583039</v>
          </cell>
        </row>
        <row r="48">
          <cell r="D48">
            <v>3318333195</v>
          </cell>
          <cell r="E48" t="str">
            <v xml:space="preserve">SAGAR JAMADAR </v>
          </cell>
          <cell r="F48" t="str">
            <v>SAGAR GUNDPPA JAMDAR</v>
          </cell>
          <cell r="G48" t="str">
            <v>FOUNDTECH SUP</v>
          </cell>
          <cell r="H48">
            <v>0</v>
          </cell>
          <cell r="I48">
            <v>0</v>
          </cell>
          <cell r="J48" t="e">
            <v>#N/A</v>
          </cell>
          <cell r="K48" t="str">
            <v xml:space="preserve">SAGAR JAMADAR </v>
          </cell>
          <cell r="L48">
            <v>3318333195</v>
          </cell>
          <cell r="M48" t="str">
            <v>Sagar V Jamadar</v>
          </cell>
          <cell r="N48" t="e">
            <v>#N/A</v>
          </cell>
          <cell r="O48" t="str">
            <v xml:space="preserve">SAGAR JAMADAR </v>
          </cell>
        </row>
        <row r="49">
          <cell r="D49">
            <v>3318277343</v>
          </cell>
          <cell r="E49" t="str">
            <v>VIJAY GUJJI</v>
          </cell>
          <cell r="F49" t="str">
            <v>VIJAY HANAMANT GUJJE</v>
          </cell>
          <cell r="G49" t="str">
            <v>PAINT</v>
          </cell>
          <cell r="H49">
            <v>0</v>
          </cell>
          <cell r="I49">
            <v>0</v>
          </cell>
          <cell r="J49" t="e">
            <v>#N/A</v>
          </cell>
          <cell r="K49">
            <v>0</v>
          </cell>
          <cell r="L49">
            <v>0</v>
          </cell>
          <cell r="M49" t="str">
            <v>VIJAY GUJJI</v>
          </cell>
          <cell r="N49" t="e">
            <v>#N/A</v>
          </cell>
          <cell r="O49" t="str">
            <v>VIJAY GUJJI</v>
          </cell>
        </row>
        <row r="50">
          <cell r="D50">
            <v>3315339143</v>
          </cell>
          <cell r="E50" t="str">
            <v>Mr. IMRAN PATHAN</v>
          </cell>
          <cell r="F50" t="str">
            <v>IMRAN SULTAN PATHAN</v>
          </cell>
          <cell r="G50" t="str">
            <v>PAINT</v>
          </cell>
          <cell r="H50">
            <v>0</v>
          </cell>
          <cell r="I50">
            <v>0</v>
          </cell>
          <cell r="J50" t="e">
            <v>#N/A</v>
          </cell>
          <cell r="K50">
            <v>0</v>
          </cell>
          <cell r="L50">
            <v>0</v>
          </cell>
          <cell r="M50" t="str">
            <v xml:space="preserve">IMRAN SULTAN PATHAN </v>
          </cell>
          <cell r="N50" t="e">
            <v>#N/A</v>
          </cell>
          <cell r="O50">
            <v>101487538044</v>
          </cell>
        </row>
        <row r="51">
          <cell r="D51">
            <v>3318334248</v>
          </cell>
          <cell r="E51" t="str">
            <v xml:space="preserve">HARIOM. THAKUR </v>
          </cell>
          <cell r="F51" t="str">
            <v>HARIOM THAKUR</v>
          </cell>
          <cell r="G51" t="str">
            <v>HE -02</v>
          </cell>
          <cell r="H51" t="str">
            <v>MP Tannage</v>
          </cell>
          <cell r="I51">
            <v>0</v>
          </cell>
          <cell r="J51" t="e">
            <v>#N/A</v>
          </cell>
          <cell r="K51">
            <v>0</v>
          </cell>
          <cell r="L51">
            <v>0</v>
          </cell>
          <cell r="M51" t="str">
            <v xml:space="preserve">HARIOM. THAKUR </v>
          </cell>
          <cell r="N51" t="e">
            <v>#N/A</v>
          </cell>
          <cell r="O51" t="str">
            <v xml:space="preserve">HARIOM. THAKUR </v>
          </cell>
        </row>
        <row r="52">
          <cell r="D52">
            <v>3318334817</v>
          </cell>
          <cell r="E52" t="str">
            <v xml:space="preserve">SHUKRAM  THAKUR </v>
          </cell>
          <cell r="F52" t="str">
            <v>SHUKRAM</v>
          </cell>
          <cell r="G52" t="str">
            <v>HE -02</v>
          </cell>
          <cell r="H52" t="str">
            <v>MP Tannage</v>
          </cell>
          <cell r="I52">
            <v>0</v>
          </cell>
          <cell r="J52" t="e">
            <v>#N/A</v>
          </cell>
          <cell r="K52">
            <v>0</v>
          </cell>
          <cell r="L52">
            <v>0</v>
          </cell>
          <cell r="M52" t="str">
            <v xml:space="preserve">SHUKRAM  THAKUR </v>
          </cell>
          <cell r="N52" t="e">
            <v>#N/A</v>
          </cell>
          <cell r="O52" t="str">
            <v xml:space="preserve">SHUKRAM  THAKUR </v>
          </cell>
        </row>
        <row r="53">
          <cell r="D53">
            <v>3318334758</v>
          </cell>
          <cell r="E53" t="str">
            <v xml:space="preserve">SURAJ THAKUR </v>
          </cell>
          <cell r="F53" t="str">
            <v>SURAJ</v>
          </cell>
          <cell r="G53" t="str">
            <v>HE -02</v>
          </cell>
          <cell r="H53" t="str">
            <v>MP Tannage</v>
          </cell>
          <cell r="I53">
            <v>0</v>
          </cell>
          <cell r="J53" t="e">
            <v>#N/A</v>
          </cell>
          <cell r="K53">
            <v>0</v>
          </cell>
          <cell r="L53">
            <v>0</v>
          </cell>
          <cell r="M53" t="str">
            <v xml:space="preserve">SURAJ THAKUR </v>
          </cell>
          <cell r="N53" t="e">
            <v>#N/A</v>
          </cell>
          <cell r="O53" t="str">
            <v xml:space="preserve">SURAJ THAKUR </v>
          </cell>
        </row>
        <row r="54">
          <cell r="D54">
            <v>3318334899</v>
          </cell>
          <cell r="E54" t="str">
            <v>Mr. DEEPAK PAL</v>
          </cell>
          <cell r="F54" t="str">
            <v>DEEPAK PAL</v>
          </cell>
          <cell r="G54" t="str">
            <v>HE -02</v>
          </cell>
          <cell r="H54" t="str">
            <v>MP Tannage</v>
          </cell>
          <cell r="I54">
            <v>0</v>
          </cell>
          <cell r="J54" t="e">
            <v>#N/A</v>
          </cell>
          <cell r="K54">
            <v>0</v>
          </cell>
          <cell r="L54">
            <v>0</v>
          </cell>
          <cell r="M54" t="str">
            <v>DIPAK PAL</v>
          </cell>
          <cell r="N54" t="e">
            <v>#N/A</v>
          </cell>
          <cell r="O54">
            <v>101906588836</v>
          </cell>
        </row>
        <row r="55">
          <cell r="D55">
            <v>3317817322</v>
          </cell>
          <cell r="E55" t="str">
            <v>Mr. IMRAN USTAD</v>
          </cell>
          <cell r="F55" t="str">
            <v>IMRAN USTAD</v>
          </cell>
          <cell r="G55" t="str">
            <v>PAINT</v>
          </cell>
          <cell r="H55">
            <v>0</v>
          </cell>
          <cell r="I55">
            <v>0</v>
          </cell>
          <cell r="J55" t="e">
            <v>#N/A</v>
          </cell>
          <cell r="K55">
            <v>0</v>
          </cell>
          <cell r="L55">
            <v>0</v>
          </cell>
          <cell r="M55" t="str">
            <v xml:space="preserve">Imran ustad </v>
          </cell>
          <cell r="N55">
            <v>0</v>
          </cell>
          <cell r="O55">
            <v>102223031358</v>
          </cell>
        </row>
        <row r="56">
          <cell r="D56">
            <v>3314292252</v>
          </cell>
          <cell r="E56" t="str">
            <v>TEJAS BENGARE</v>
          </cell>
          <cell r="F56" t="str">
            <v>TEJAS BHINGARE</v>
          </cell>
          <cell r="G56" t="str">
            <v>PAINT</v>
          </cell>
          <cell r="H56">
            <v>0</v>
          </cell>
          <cell r="I56">
            <v>0</v>
          </cell>
          <cell r="J56" t="e">
            <v>#N/A</v>
          </cell>
          <cell r="K56">
            <v>0</v>
          </cell>
          <cell r="L56">
            <v>0</v>
          </cell>
          <cell r="M56" t="str">
            <v>TEJAS BENGARE</v>
          </cell>
          <cell r="N56">
            <v>0</v>
          </cell>
          <cell r="O56" t="str">
            <v>TEJAS BENGARE</v>
          </cell>
        </row>
        <row r="57">
          <cell r="D57">
            <v>3317901038</v>
          </cell>
          <cell r="E57" t="str">
            <v>Mr. SHRISHAIL GAURISHANKAR HIRAPURE</v>
          </cell>
          <cell r="F57" t="str">
            <v>SHRISHAIL GAURISHANKAR HIRAPURE</v>
          </cell>
          <cell r="G57" t="str">
            <v>PAINT</v>
          </cell>
          <cell r="H57">
            <v>0</v>
          </cell>
          <cell r="I57">
            <v>0</v>
          </cell>
          <cell r="J57" t="e">
            <v>#N/A</v>
          </cell>
          <cell r="K57">
            <v>0</v>
          </cell>
          <cell r="L57">
            <v>0</v>
          </cell>
          <cell r="M57" t="str">
            <v>SHRISHAIL HERAPURE</v>
          </cell>
          <cell r="N57">
            <v>0</v>
          </cell>
          <cell r="O57">
            <v>102232697469</v>
          </cell>
        </row>
        <row r="58">
          <cell r="D58">
            <v>2504535280</v>
          </cell>
          <cell r="E58" t="str">
            <v>SHASHIKANT ALURE</v>
          </cell>
          <cell r="F58" t="str">
            <v>SHASHIKANT DATTATRAY ALURE</v>
          </cell>
          <cell r="G58" t="str">
            <v>PAINT</v>
          </cell>
          <cell r="H58">
            <v>0</v>
          </cell>
          <cell r="I58">
            <v>0</v>
          </cell>
          <cell r="J58" t="e">
            <v>#N/A</v>
          </cell>
          <cell r="K58">
            <v>0</v>
          </cell>
          <cell r="L58">
            <v>0</v>
          </cell>
          <cell r="M58" t="str">
            <v>SHASHIKANT ALURE</v>
          </cell>
          <cell r="N58">
            <v>0</v>
          </cell>
          <cell r="O58" t="str">
            <v>SHASHIKANT ALURE</v>
          </cell>
        </row>
        <row r="59">
          <cell r="D59">
            <v>3315464818</v>
          </cell>
          <cell r="E59" t="str">
            <v>Mr. AKASH LAXMAN KALE</v>
          </cell>
          <cell r="F59" t="str">
            <v>AKASH LAXMAN KALE</v>
          </cell>
          <cell r="G59" t="str">
            <v>FOUNDTECH SUP</v>
          </cell>
          <cell r="H59">
            <v>0</v>
          </cell>
          <cell r="I59">
            <v>0</v>
          </cell>
          <cell r="J59" t="e">
            <v>#N/A</v>
          </cell>
          <cell r="K59">
            <v>0</v>
          </cell>
          <cell r="L59">
            <v>0</v>
          </cell>
          <cell r="M59" t="str">
            <v>AAKASH LAXMAN KALE(sup)</v>
          </cell>
          <cell r="N59">
            <v>0</v>
          </cell>
          <cell r="O59">
            <v>101980353275</v>
          </cell>
        </row>
        <row r="60">
          <cell r="D60">
            <v>3318475957</v>
          </cell>
          <cell r="E60" t="str">
            <v>SUPRIM  S.  MENDGUDLE</v>
          </cell>
          <cell r="F60" t="str">
            <v>SUPRIM SIDDHARAM MENDGUDLE</v>
          </cell>
          <cell r="G60" t="str">
            <v>FOUNDTECH SUP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SUPRIM  S.  MENDGUDLE</v>
          </cell>
          <cell r="N60">
            <v>0</v>
          </cell>
          <cell r="O60" t="str">
            <v>SUPRIM  S.  MENDGUDLE</v>
          </cell>
        </row>
        <row r="61">
          <cell r="D61">
            <v>3318432266</v>
          </cell>
          <cell r="E61" t="str">
            <v>MALSIDDH  A  KAMBALE</v>
          </cell>
          <cell r="F61" t="str">
            <v>AVINASH AMOGSIDDHA KAMBLE</v>
          </cell>
          <cell r="G61" t="str">
            <v>FOUNDTECH SUP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MALSIDDH  A  KAMBALE</v>
          </cell>
          <cell r="N61">
            <v>0</v>
          </cell>
          <cell r="O61" t="str">
            <v>MALSIDDH  A  KAMBALE</v>
          </cell>
        </row>
        <row r="62">
          <cell r="D62">
            <v>3318242917</v>
          </cell>
          <cell r="E62" t="str">
            <v>AMAN CHODARI</v>
          </cell>
          <cell r="F62" t="str">
            <v>AMAN M PAIGAMBAR SHETSANDI</v>
          </cell>
          <cell r="G62" t="str">
            <v>SNAG &amp;  DECORING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AMAN CHODARI</v>
          </cell>
          <cell r="N62">
            <v>0</v>
          </cell>
          <cell r="O62" t="str">
            <v>AMAN CHODARI</v>
          </cell>
        </row>
        <row r="63">
          <cell r="D63">
            <v>0</v>
          </cell>
          <cell r="E63" t="str">
            <v>ANKIT KUSAWA</v>
          </cell>
          <cell r="F63" t="e">
            <v>#N/A</v>
          </cell>
          <cell r="G63" t="str">
            <v>HE -02</v>
          </cell>
          <cell r="H63" t="str">
            <v>MP Tannage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ANKIT KUSAWA</v>
          </cell>
          <cell r="N63">
            <v>0</v>
          </cell>
          <cell r="O63" t="str">
            <v>ANKIT KUSAWA</v>
          </cell>
        </row>
        <row r="64">
          <cell r="D64">
            <v>0</v>
          </cell>
          <cell r="E64" t="str">
            <v xml:space="preserve">SATYAM PATEL </v>
          </cell>
          <cell r="F64" t="e">
            <v>#N/A</v>
          </cell>
          <cell r="G64" t="str">
            <v>HE -02</v>
          </cell>
          <cell r="H64" t="str">
            <v>MP Tannage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 xml:space="preserve">SATYAM PATEL </v>
          </cell>
          <cell r="N64">
            <v>0</v>
          </cell>
          <cell r="O64" t="str">
            <v xml:space="preserve">SATYAM PATEL </v>
          </cell>
        </row>
        <row r="65">
          <cell r="D65">
            <v>0</v>
          </cell>
          <cell r="E65" t="str">
            <v>BHUPENDER PATEL</v>
          </cell>
          <cell r="F65" t="e">
            <v>#N/A</v>
          </cell>
          <cell r="G65" t="str">
            <v>HE -02</v>
          </cell>
          <cell r="H65" t="str">
            <v>MP Tannage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BHUPENDER PATEL</v>
          </cell>
          <cell r="N65">
            <v>0</v>
          </cell>
          <cell r="O65" t="str">
            <v>BHUPENDER PATEL</v>
          </cell>
        </row>
        <row r="66">
          <cell r="D66">
            <v>3318509513</v>
          </cell>
          <cell r="E66" t="str">
            <v>ANKIT SEN</v>
          </cell>
          <cell r="F66" t="str">
            <v>ANKIT SEN</v>
          </cell>
          <cell r="G66" t="str">
            <v>HE -02</v>
          </cell>
          <cell r="H66" t="str">
            <v>MP Tannage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 t="str">
            <v>ANKIT SEN</v>
          </cell>
          <cell r="N66">
            <v>0</v>
          </cell>
          <cell r="O66" t="str">
            <v>ANKIT SEN</v>
          </cell>
        </row>
        <row r="67">
          <cell r="D67">
            <v>0</v>
          </cell>
          <cell r="E67" t="str">
            <v>AMAN M SHETSANDI</v>
          </cell>
          <cell r="F67" t="e">
            <v>#N/A</v>
          </cell>
          <cell r="G67" t="str">
            <v>PAINT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 t="str">
            <v>AMAN M SHETSANDI</v>
          </cell>
          <cell r="N67">
            <v>0</v>
          </cell>
          <cell r="O67" t="str">
            <v>AMAN M SHETSANDI</v>
          </cell>
        </row>
        <row r="68">
          <cell r="D68">
            <v>3318316287</v>
          </cell>
          <cell r="E68" t="str">
            <v>ANKUSH V  MAMURE</v>
          </cell>
          <cell r="F68" t="str">
            <v>ANKUSH VISHWANATH MAAMURE</v>
          </cell>
          <cell r="G68" t="str">
            <v>PAINT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 t="str">
            <v>ANKUSH V  MAMURE</v>
          </cell>
          <cell r="N68">
            <v>0</v>
          </cell>
          <cell r="O68" t="str">
            <v>ANKUSH V  MAMURE</v>
          </cell>
        </row>
        <row r="69">
          <cell r="D69">
            <v>3318496138</v>
          </cell>
          <cell r="E69" t="str">
            <v>UMESH D PUJARE</v>
          </cell>
          <cell r="F69" t="str">
            <v>UMESH DHARMANNA PUJARI</v>
          </cell>
          <cell r="G69" t="str">
            <v>PAINT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UMESH D PUJARE</v>
          </cell>
          <cell r="N69">
            <v>0</v>
          </cell>
          <cell r="O69" t="str">
            <v>UMESH D PUJARE</v>
          </cell>
        </row>
        <row r="70">
          <cell r="D70">
            <v>3318489045</v>
          </cell>
          <cell r="E70" t="str">
            <v xml:space="preserve">BHAGESH B  KOLKUR </v>
          </cell>
          <cell r="F70" t="str">
            <v>BAGESH BASAVARAJ KOLKUR</v>
          </cell>
          <cell r="G70" t="str">
            <v>PAINT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 xml:space="preserve">BHAGESH B  KOLKUR </v>
          </cell>
          <cell r="N70">
            <v>0</v>
          </cell>
          <cell r="O70" t="str">
            <v xml:space="preserve">BHAGESH B  KOLKUR </v>
          </cell>
        </row>
        <row r="71">
          <cell r="D71">
            <v>3318500104</v>
          </cell>
          <cell r="E71" t="str">
            <v>M KAIF PAGDIWALE</v>
          </cell>
          <cell r="F71" t="str">
            <v>M KAIF ISMAIL PAGDIWALE</v>
          </cell>
          <cell r="G71" t="str">
            <v>PAINT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M KAIF PAGDIWALE</v>
          </cell>
          <cell r="N71">
            <v>0</v>
          </cell>
          <cell r="O71" t="str">
            <v>M KAIF PAGDIWALE</v>
          </cell>
        </row>
        <row r="72">
          <cell r="D72">
            <v>3318507357</v>
          </cell>
          <cell r="E72" t="str">
            <v>LAKSHIMAN M  SUTAR</v>
          </cell>
          <cell r="F72" t="str">
            <v>LAXMAN MALLIKARJUN SUTAR</v>
          </cell>
          <cell r="G72" t="str">
            <v>PAINT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 t="str">
            <v>LAKSHIMAN M  SUTAR</v>
          </cell>
          <cell r="N72">
            <v>0</v>
          </cell>
          <cell r="O72" t="str">
            <v>LAKSHIMAN M  SUTAR</v>
          </cell>
        </row>
        <row r="73">
          <cell r="D73">
            <v>3318506622</v>
          </cell>
          <cell r="E73" t="str">
            <v>ROHIT R PALKAR</v>
          </cell>
          <cell r="F73" t="str">
            <v>ROHIT RAMHARI PALKAR</v>
          </cell>
          <cell r="G73" t="str">
            <v>PAINT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 t="str">
            <v>ROHIT R PALKAR</v>
          </cell>
          <cell r="N73">
            <v>0</v>
          </cell>
          <cell r="O73" t="str">
            <v>ROHIT R PALKAR</v>
          </cell>
        </row>
        <row r="74">
          <cell r="D74">
            <v>3318506538</v>
          </cell>
          <cell r="E74" t="str">
            <v xml:space="preserve">GURUNATH S KULKARNI </v>
          </cell>
          <cell r="F74" t="str">
            <v>GURUNATH SHRIDHAR KULKARNI</v>
          </cell>
          <cell r="G74" t="str">
            <v>PAINT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 t="str">
            <v xml:space="preserve">GURUNATH S KULKARNI </v>
          </cell>
          <cell r="N74">
            <v>0</v>
          </cell>
          <cell r="O74" t="str">
            <v xml:space="preserve">GURUNATH S KULKARNI </v>
          </cell>
        </row>
        <row r="75">
          <cell r="D75">
            <v>3318507474</v>
          </cell>
          <cell r="E75" t="str">
            <v>CHANNAYYA G. SWAMI</v>
          </cell>
          <cell r="F75" t="str">
            <v>CHANNAYYA GURLINGAYYA SWAMI</v>
          </cell>
          <cell r="G75" t="str">
            <v>PAINT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 t="str">
            <v>CHANNAYYA G. SWAMI</v>
          </cell>
          <cell r="N75">
            <v>0</v>
          </cell>
          <cell r="O75" t="str">
            <v>CHANNAYYA G. SWAMI</v>
          </cell>
        </row>
        <row r="76">
          <cell r="D76">
            <v>0</v>
          </cell>
          <cell r="E76" t="str">
            <v xml:space="preserve">ABHISHEK D RATHOD </v>
          </cell>
          <cell r="F76" t="e">
            <v>#N/A</v>
          </cell>
          <cell r="G76" t="str">
            <v>PAINT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 xml:space="preserve">ABHISHEK D RATHOD </v>
          </cell>
          <cell r="N76">
            <v>0</v>
          </cell>
          <cell r="O76" t="str">
            <v xml:space="preserve">ABHISHEK D RATHOD </v>
          </cell>
        </row>
        <row r="77">
          <cell r="D77">
            <v>0</v>
          </cell>
          <cell r="E77">
            <v>0</v>
          </cell>
          <cell r="F77" t="e">
            <v>#N/A</v>
          </cell>
          <cell r="G77">
            <v>0</v>
          </cell>
          <cell r="H77">
            <v>0</v>
          </cell>
          <cell r="I77">
            <v>0</v>
          </cell>
          <cell r="J77" t="e">
            <v>#N/A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90">
          <cell r="I90">
            <v>1666.3478260869565</v>
          </cell>
        </row>
        <row r="91">
          <cell r="G91">
            <v>113471</v>
          </cell>
        </row>
        <row r="92">
          <cell r="G92">
            <v>26471</v>
          </cell>
        </row>
        <row r="93">
          <cell r="G93">
            <v>2036.2307692307693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fil Solapur"/>
      <sheetName val="Sheet2"/>
      <sheetName val="Sheet3"/>
    </sheetNames>
    <sheetDataSet>
      <sheetData sheetId="0"/>
      <sheetData sheetId="1">
        <row r="1">
          <cell r="D1" t="str">
            <v>UAN NO</v>
          </cell>
          <cell r="E1" t="str">
            <v xml:space="preserve">ESICNO </v>
          </cell>
          <cell r="F1" t="str">
            <v>FULL NAME OF EMPLOYEE</v>
          </cell>
        </row>
        <row r="2">
          <cell r="D2">
            <v>101447270865</v>
          </cell>
          <cell r="E2">
            <v>3314278646</v>
          </cell>
          <cell r="F2" t="str">
            <v>ABHIJIT P WAGHMARE</v>
          </cell>
        </row>
        <row r="3">
          <cell r="D3">
            <v>101747190938</v>
          </cell>
          <cell r="E3">
            <v>3313290894</v>
          </cell>
          <cell r="F3" t="str">
            <v>AKASH J TINGALE</v>
          </cell>
        </row>
        <row r="4">
          <cell r="D4">
            <v>101980353275</v>
          </cell>
          <cell r="E4">
            <v>3315464818</v>
          </cell>
          <cell r="F4" t="str">
            <v>AKASH KALE</v>
          </cell>
        </row>
        <row r="5">
          <cell r="D5">
            <v>101882090529</v>
          </cell>
          <cell r="E5">
            <v>3314505091</v>
          </cell>
          <cell r="F5" t="str">
            <v>AKASH RAWAT</v>
          </cell>
        </row>
        <row r="6">
          <cell r="D6">
            <v>102043325356</v>
          </cell>
          <cell r="E6">
            <v>3316016132</v>
          </cell>
          <cell r="F6" t="str">
            <v>AKIB SADIK SHAIKH</v>
          </cell>
        </row>
        <row r="7">
          <cell r="D7">
            <v>101507199941</v>
          </cell>
          <cell r="E7">
            <v>3312776193</v>
          </cell>
          <cell r="F7" t="str">
            <v>AMAR PRAKASH WADGAON</v>
          </cell>
        </row>
        <row r="8">
          <cell r="D8">
            <v>101571483695</v>
          </cell>
          <cell r="E8">
            <v>3307305901</v>
          </cell>
          <cell r="F8" t="str">
            <v>AMOGSIDDHA   MHAMANE</v>
          </cell>
        </row>
        <row r="9">
          <cell r="D9">
            <v>101509952020</v>
          </cell>
          <cell r="E9">
            <v>3311275186</v>
          </cell>
          <cell r="F9" t="str">
            <v>AMOL TEJU RATHOD</v>
          </cell>
        </row>
        <row r="10">
          <cell r="D10">
            <v>102056969235</v>
          </cell>
          <cell r="E10">
            <v>3316230356</v>
          </cell>
          <cell r="F10" t="str">
            <v>ANIKET DANGE</v>
          </cell>
        </row>
        <row r="11">
          <cell r="D11">
            <v>101475240602</v>
          </cell>
          <cell r="E11">
            <v>3310877479</v>
          </cell>
          <cell r="F11" t="str">
            <v>ANIL G MALI</v>
          </cell>
        </row>
        <row r="12">
          <cell r="D12">
            <v>101835374035</v>
          </cell>
          <cell r="E12">
            <v>3315576432</v>
          </cell>
          <cell r="F12" t="str">
            <v>ANKUSH BHALE</v>
          </cell>
        </row>
        <row r="13">
          <cell r="D13">
            <v>102025154331</v>
          </cell>
          <cell r="E13">
            <v>3315898061</v>
          </cell>
          <cell r="F13" t="str">
            <v>ARBAJ AMIN JAMADAR</v>
          </cell>
        </row>
        <row r="14">
          <cell r="D14">
            <v>101281737627</v>
          </cell>
          <cell r="E14">
            <v>3315008810</v>
          </cell>
          <cell r="F14" t="str">
            <v>AVINASH   PATANGE</v>
          </cell>
        </row>
        <row r="15">
          <cell r="D15">
            <v>101996014836</v>
          </cell>
          <cell r="E15">
            <v>3317686283</v>
          </cell>
          <cell r="F15" t="str">
            <v>AYAN SHAIKH</v>
          </cell>
        </row>
        <row r="16">
          <cell r="D16">
            <v>102143026061</v>
          </cell>
          <cell r="E16">
            <v>3317026055</v>
          </cell>
          <cell r="F16" t="str">
            <v>BADIGER RAJKUMAR</v>
          </cell>
        </row>
        <row r="17">
          <cell r="D17">
            <v>101623086404</v>
          </cell>
          <cell r="E17">
            <v>3316938981</v>
          </cell>
          <cell r="F17" t="str">
            <v>BANDENAWAJ SAIPAN MULLA</v>
          </cell>
        </row>
        <row r="18">
          <cell r="D18">
            <v>102028098436</v>
          </cell>
          <cell r="E18">
            <v>3315926963</v>
          </cell>
          <cell r="F18" t="str">
            <v>BSAVRAJ IRANNA TALWAR</v>
          </cell>
        </row>
        <row r="19">
          <cell r="D19">
            <v>102062761038</v>
          </cell>
          <cell r="E19">
            <v>3316249185</v>
          </cell>
          <cell r="F19" t="str">
            <v>BASAVRAJ SHIVANNA KOLI</v>
          </cell>
        </row>
        <row r="20">
          <cell r="D20">
            <v>101966176359</v>
          </cell>
          <cell r="E20">
            <v>3315359696</v>
          </cell>
          <cell r="F20" t="str">
            <v>BASAVARAJ SHRISHAIL SODDE</v>
          </cell>
        </row>
        <row r="21">
          <cell r="D21">
            <v>101868848739</v>
          </cell>
          <cell r="E21">
            <v>3317632048</v>
          </cell>
          <cell r="F21" t="str">
            <v>BASAVRAJ KARKEL</v>
          </cell>
        </row>
        <row r="22">
          <cell r="D22">
            <v>102151333482</v>
          </cell>
          <cell r="E22">
            <v>3317308461</v>
          </cell>
          <cell r="F22" t="str">
            <v>RAHUL SURESH BHADOLE</v>
          </cell>
        </row>
        <row r="23">
          <cell r="D23">
            <v>101972731570</v>
          </cell>
          <cell r="E23">
            <v>3315397620</v>
          </cell>
          <cell r="F23" t="str">
            <v>BHARAT SARADE</v>
          </cell>
        </row>
        <row r="24">
          <cell r="D24">
            <v>102004077854</v>
          </cell>
          <cell r="E24">
            <v>3315667432</v>
          </cell>
          <cell r="F24" t="str">
            <v>BHIMASHANKAR ISHWARKATTI</v>
          </cell>
        </row>
        <row r="25">
          <cell r="D25">
            <v>101410043453</v>
          </cell>
          <cell r="E25">
            <v>3314106884</v>
          </cell>
          <cell r="F25" t="str">
            <v>CHITAMANI S KADERKAR</v>
          </cell>
        </row>
        <row r="26">
          <cell r="D26">
            <v>101388345766</v>
          </cell>
          <cell r="E26">
            <v>3310279715</v>
          </cell>
          <cell r="F26" t="str">
            <v>RUSHIKESH CHANDRAKANT CHOUGULE</v>
          </cell>
        </row>
        <row r="27">
          <cell r="D27">
            <v>100590315745</v>
          </cell>
          <cell r="E27">
            <v>3315291117</v>
          </cell>
          <cell r="F27" t="str">
            <v>DRAGAPPA ARWAT</v>
          </cell>
        </row>
        <row r="28">
          <cell r="D28">
            <v>101391642731</v>
          </cell>
          <cell r="E28">
            <v>3310860091</v>
          </cell>
          <cell r="F28" t="str">
            <v>DATTATRAY WAGHMODE</v>
          </cell>
        </row>
        <row r="29">
          <cell r="D29">
            <v>101951607402</v>
          </cell>
          <cell r="E29">
            <v>3315195309</v>
          </cell>
          <cell r="F29" t="str">
            <v>DAVALSAB NADHAF</v>
          </cell>
        </row>
        <row r="30">
          <cell r="D30">
            <v>102204674261</v>
          </cell>
          <cell r="E30">
            <v>3317652369</v>
          </cell>
          <cell r="F30" t="str">
            <v>SOMNATH KASHINATH DHANURE</v>
          </cell>
        </row>
        <row r="31">
          <cell r="D31">
            <v>102049318682</v>
          </cell>
          <cell r="E31">
            <v>3316137391</v>
          </cell>
          <cell r="F31" t="str">
            <v>DHARMANNA SIDDHARAM ARJUN</v>
          </cell>
        </row>
        <row r="32">
          <cell r="D32">
            <v>102053057886</v>
          </cell>
          <cell r="E32">
            <v>3316182475</v>
          </cell>
          <cell r="F32" t="str">
            <v xml:space="preserve">DINESH VASANT SALGAR </v>
          </cell>
        </row>
        <row r="33">
          <cell r="D33">
            <v>102052667942</v>
          </cell>
          <cell r="E33">
            <v>3316185594</v>
          </cell>
          <cell r="F33" t="str">
            <v>DIPAK DATTRAY KUMBHAR</v>
          </cell>
        </row>
        <row r="34">
          <cell r="D34">
            <v>101976571122</v>
          </cell>
          <cell r="E34">
            <v>3315689420</v>
          </cell>
          <cell r="F34" t="str">
            <v>DNYANESHWAR BHAGAVANT WAGHMARE</v>
          </cell>
        </row>
        <row r="35">
          <cell r="D35">
            <v>102081665259</v>
          </cell>
          <cell r="E35">
            <v>3316492655</v>
          </cell>
          <cell r="F35" t="str">
            <v>SIDHRAM DOMBE</v>
          </cell>
        </row>
        <row r="36">
          <cell r="D36">
            <v>101678665637</v>
          </cell>
          <cell r="E36">
            <v>3317510655</v>
          </cell>
          <cell r="F36" t="str">
            <v>GENSIDHHA AMASIDHHA VAMANE</v>
          </cell>
        </row>
        <row r="37">
          <cell r="D37">
            <v>100450352070</v>
          </cell>
          <cell r="E37">
            <v>3315397405</v>
          </cell>
          <cell r="F37" t="str">
            <v>SACHIN GHANTE</v>
          </cell>
        </row>
        <row r="38">
          <cell r="D38">
            <v>101826609019</v>
          </cell>
          <cell r="E38">
            <v>3314020788</v>
          </cell>
          <cell r="F38" t="str">
            <v>GIRESH S MADYAL</v>
          </cell>
        </row>
        <row r="39">
          <cell r="D39">
            <v>102209140373</v>
          </cell>
          <cell r="E39">
            <v>3317686370</v>
          </cell>
          <cell r="F39" t="str">
            <v>HARUN MULLA</v>
          </cell>
        </row>
        <row r="40">
          <cell r="D40">
            <v>101969547233</v>
          </cell>
          <cell r="E40">
            <v>3315368099</v>
          </cell>
          <cell r="F40" t="str">
            <v>NANDURE HEMANT ANAVIRAPPA</v>
          </cell>
        </row>
        <row r="41">
          <cell r="D41">
            <v>102190249257</v>
          </cell>
          <cell r="E41">
            <v>3317510361</v>
          </cell>
          <cell r="F41" t="str">
            <v>YUVRAJ MALAKARI HIKKURE</v>
          </cell>
        </row>
        <row r="42">
          <cell r="D42">
            <v>102053057864</v>
          </cell>
          <cell r="E42">
            <v>3317629009</v>
          </cell>
          <cell r="F42" t="str">
            <v>JAVED AJMODDIN NADAF</v>
          </cell>
        </row>
        <row r="43">
          <cell r="D43">
            <v>101603294918</v>
          </cell>
          <cell r="E43">
            <v>3312027406</v>
          </cell>
          <cell r="F43" t="str">
            <v>JETINDAR S KOLI</v>
          </cell>
        </row>
        <row r="44">
          <cell r="D44">
            <v>101520450548</v>
          </cell>
          <cell r="E44">
            <v>3311362160</v>
          </cell>
          <cell r="F44" t="str">
            <v>KASHINATH ABHIMANU PATIL</v>
          </cell>
        </row>
        <row r="45">
          <cell r="D45">
            <v>101818174092</v>
          </cell>
          <cell r="E45">
            <v>3313938725</v>
          </cell>
          <cell r="F45" t="str">
            <v>KASHINATH J BIRAJADAR</v>
          </cell>
        </row>
        <row r="46">
          <cell r="D46">
            <v>101373078654</v>
          </cell>
          <cell r="E46">
            <v>3311531000</v>
          </cell>
          <cell r="F46" t="str">
            <v>KHALID ILAI SHAIKH</v>
          </cell>
        </row>
        <row r="47">
          <cell r="D47">
            <v>102006995460</v>
          </cell>
          <cell r="E47">
            <v>3315640897</v>
          </cell>
          <cell r="F47" t="str">
            <v>SAGAR CHANDRAKANT KHATAL</v>
          </cell>
        </row>
        <row r="48">
          <cell r="D48">
            <v>102086533444</v>
          </cell>
          <cell r="E48">
            <v>3316550718</v>
          </cell>
          <cell r="F48" t="str">
            <v>SANDIP CHANDRAKANT KHATAL</v>
          </cell>
        </row>
        <row r="49">
          <cell r="D49">
            <v>102120964651</v>
          </cell>
          <cell r="E49">
            <v>3316853397</v>
          </cell>
          <cell r="F49" t="str">
            <v>KHAJASAHEB GULAB HIMONE</v>
          </cell>
        </row>
        <row r="50">
          <cell r="D50">
            <v>101428896909</v>
          </cell>
          <cell r="E50">
            <v>3315285176</v>
          </cell>
          <cell r="F50" t="str">
            <v>KISHOR MORE</v>
          </cell>
        </row>
        <row r="51">
          <cell r="D51">
            <v>102066098989</v>
          </cell>
          <cell r="E51">
            <v>3317652679</v>
          </cell>
          <cell r="F51" t="str">
            <v>KAUSHIK KESHAV KULKARNI</v>
          </cell>
        </row>
        <row r="52">
          <cell r="D52">
            <v>102032852951</v>
          </cell>
          <cell r="E52">
            <v>3317057005</v>
          </cell>
          <cell r="F52" t="str">
            <v>PRAKASH</v>
          </cell>
        </row>
        <row r="53">
          <cell r="D53">
            <v>101951607397</v>
          </cell>
          <cell r="E53">
            <v>3315199534</v>
          </cell>
          <cell r="F53" t="str">
            <v>SHAVRSIDDHA LANDAGE</v>
          </cell>
        </row>
        <row r="54">
          <cell r="D54">
            <v>102090872186</v>
          </cell>
          <cell r="E54">
            <v>3316481452</v>
          </cell>
          <cell r="F54" t="str">
            <v>MAHESH BABUSHA LANDAGE</v>
          </cell>
        </row>
        <row r="55">
          <cell r="D55">
            <v>102202210834</v>
          </cell>
          <cell r="E55">
            <v>3317626606</v>
          </cell>
          <cell r="F55" t="str">
            <v>MALLESH AMBANNA CHAUGULE</v>
          </cell>
        </row>
        <row r="56">
          <cell r="D56">
            <v>101522138160</v>
          </cell>
          <cell r="E56">
            <v>3311953721</v>
          </cell>
          <cell r="F56" t="str">
            <v>MALLINATH SHIVARAM VHANAKADE</v>
          </cell>
        </row>
        <row r="57">
          <cell r="D57">
            <v>101084612898</v>
          </cell>
          <cell r="E57">
            <v>3317595184</v>
          </cell>
          <cell r="F57" t="str">
            <v>MANGESH NAVNATH ANKUSHRAO</v>
          </cell>
        </row>
        <row r="58">
          <cell r="D58">
            <v>101732689727</v>
          </cell>
          <cell r="E58">
            <v>3316185376</v>
          </cell>
          <cell r="F58" t="str">
            <v>MOIN GULAB MULLA</v>
          </cell>
        </row>
        <row r="59">
          <cell r="D59">
            <v>101902123648</v>
          </cell>
          <cell r="E59">
            <v>3315199679</v>
          </cell>
          <cell r="F59" t="str">
            <v>MUSHTAK SHAIKH</v>
          </cell>
        </row>
        <row r="60">
          <cell r="D60">
            <v>102062806876</v>
          </cell>
          <cell r="E60">
            <v>3316290554</v>
          </cell>
          <cell r="F60" t="str">
            <v>NADAF ARBAJ ILAHI</v>
          </cell>
        </row>
        <row r="61">
          <cell r="D61">
            <v>101407413648</v>
          </cell>
          <cell r="E61">
            <v>3310316931</v>
          </cell>
          <cell r="F61" t="str">
            <v>NAMDEV DURGAPPA BANDGAR</v>
          </cell>
        </row>
        <row r="62">
          <cell r="D62">
            <v>101316345119</v>
          </cell>
          <cell r="E62">
            <v>3317408729</v>
          </cell>
          <cell r="F62" t="str">
            <v>NITIIN ASHOK JADHAV</v>
          </cell>
        </row>
        <row r="63">
          <cell r="D63">
            <v>102017027845</v>
          </cell>
          <cell r="E63">
            <v>3317459188</v>
          </cell>
          <cell r="F63" t="str">
            <v>NITIN DHABEE</v>
          </cell>
        </row>
        <row r="64">
          <cell r="D64">
            <v>101931400073</v>
          </cell>
          <cell r="E64">
            <v>3316313423</v>
          </cell>
          <cell r="F64" t="str">
            <v>PATHAN SHAHNAVAJ MURTUJ</v>
          </cell>
        </row>
        <row r="65">
          <cell r="D65">
            <v>101805790352</v>
          </cell>
          <cell r="E65">
            <v>3313806736</v>
          </cell>
          <cell r="F65" t="str">
            <v>PRABHAKAR B NAYKUDE</v>
          </cell>
        </row>
        <row r="66">
          <cell r="D66">
            <v>101486099649</v>
          </cell>
          <cell r="E66">
            <v>3311361569</v>
          </cell>
          <cell r="F66" t="str">
            <v>PUNDALIK CHANDU JADHAV</v>
          </cell>
        </row>
        <row r="67">
          <cell r="D67">
            <v>101825087496</v>
          </cell>
          <cell r="E67">
            <v>3314013802</v>
          </cell>
          <cell r="F67" t="str">
            <v>RAHUL S MASALI</v>
          </cell>
        </row>
        <row r="68">
          <cell r="D68">
            <v>102149533100</v>
          </cell>
          <cell r="E68">
            <v>3317113283</v>
          </cell>
          <cell r="F68" t="str">
            <v>RAKATE MALLIKARJUN SHIVAJI</v>
          </cell>
        </row>
        <row r="69">
          <cell r="D69">
            <v>102078951370</v>
          </cell>
          <cell r="E69">
            <v>3316473499</v>
          </cell>
          <cell r="F69" t="str">
            <v>ABHISHEK SUNIL RATHOD</v>
          </cell>
        </row>
        <row r="70">
          <cell r="D70">
            <v>101492178974</v>
          </cell>
          <cell r="E70">
            <v>3311090288</v>
          </cell>
          <cell r="F70" t="str">
            <v>REVANASIDDH SHIVAPPA ISHWARKATTI</v>
          </cell>
        </row>
        <row r="71">
          <cell r="D71">
            <v>102008905332</v>
          </cell>
          <cell r="E71">
            <v>3317732854</v>
          </cell>
          <cell r="F71" t="str">
            <v>SACHIN S SANMUKH</v>
          </cell>
        </row>
        <row r="72">
          <cell r="D72">
            <v>102043325341</v>
          </cell>
          <cell r="E72">
            <v>3316063261</v>
          </cell>
          <cell r="F72" t="str">
            <v>SAGAR PATIL</v>
          </cell>
        </row>
        <row r="73">
          <cell r="D73">
            <v>101821692693</v>
          </cell>
          <cell r="E73">
            <v>3313965630</v>
          </cell>
          <cell r="F73" t="str">
            <v>SAGAR B ARJUN</v>
          </cell>
        </row>
        <row r="74">
          <cell r="D74">
            <v>101591620411</v>
          </cell>
          <cell r="E74">
            <v>3313948482</v>
          </cell>
          <cell r="F74" t="str">
            <v>SAGAR M KOLI</v>
          </cell>
        </row>
        <row r="75">
          <cell r="D75">
            <v>101154454730</v>
          </cell>
          <cell r="E75">
            <v>3308695163</v>
          </cell>
          <cell r="F75" t="str">
            <v>SAGAR R GHARSANGE</v>
          </cell>
        </row>
        <row r="76">
          <cell r="D76">
            <v>102192361344</v>
          </cell>
          <cell r="E76">
            <v>3317533557</v>
          </cell>
          <cell r="F76" t="str">
            <v>SAMARTH LAXMAN NANDURE</v>
          </cell>
        </row>
        <row r="77">
          <cell r="D77">
            <v>101960331774</v>
          </cell>
          <cell r="E77">
            <v>3315285018</v>
          </cell>
          <cell r="F77" t="str">
            <v>SAMART DHAVANDE</v>
          </cell>
        </row>
        <row r="78">
          <cell r="D78">
            <v>102199764636</v>
          </cell>
          <cell r="E78">
            <v>3317595266</v>
          </cell>
          <cell r="F78" t="str">
            <v>SANJAYA DHADAKE</v>
          </cell>
        </row>
        <row r="79">
          <cell r="D79">
            <v>101540070377</v>
          </cell>
          <cell r="E79">
            <v>3311838965</v>
          </cell>
          <cell r="F79" t="str">
            <v>Mr.SANTOSH LAXMAN KOLI</v>
          </cell>
        </row>
        <row r="80">
          <cell r="D80">
            <v>101475170616</v>
          </cell>
          <cell r="E80">
            <v>3310906192</v>
          </cell>
          <cell r="F80" t="str">
            <v>SATISH SHIVAJI SHINDE</v>
          </cell>
        </row>
        <row r="81">
          <cell r="D81">
            <v>101605752622</v>
          </cell>
          <cell r="E81">
            <v>3317686244</v>
          </cell>
          <cell r="F81" t="str">
            <v>ASHPAK HAJIMALANG SHAIKH</v>
          </cell>
        </row>
        <row r="82">
          <cell r="D82">
            <v>102211278046</v>
          </cell>
          <cell r="E82">
            <v>3317712555</v>
          </cell>
          <cell r="F82" t="str">
            <v>IBRAHIM RAFIK SHAIKH</v>
          </cell>
        </row>
        <row r="83">
          <cell r="D83">
            <v>100632132561</v>
          </cell>
          <cell r="E83">
            <v>3316711072</v>
          </cell>
          <cell r="F83" t="str">
            <v>RAJEBHAI AHAMAD SHAIKH</v>
          </cell>
        </row>
        <row r="84">
          <cell r="D84">
            <v>101923650899</v>
          </cell>
          <cell r="E84">
            <v>3315707279</v>
          </cell>
          <cell r="F84" t="str">
            <v>SAIB SYAEEL</v>
          </cell>
        </row>
        <row r="85">
          <cell r="D85">
            <v>101396804599</v>
          </cell>
          <cell r="E85">
            <v>3315708668</v>
          </cell>
          <cell r="F85" t="str">
            <v>SHARNAPPA KHEDAGILAR</v>
          </cell>
        </row>
        <row r="86">
          <cell r="D86">
            <v>101817173110</v>
          </cell>
          <cell r="E86">
            <v>3315929520</v>
          </cell>
          <cell r="F86" t="str">
            <v>SHIVANAND KANTAPPA KOSHTI</v>
          </cell>
        </row>
        <row r="87">
          <cell r="D87">
            <v>101934615110</v>
          </cell>
          <cell r="E87">
            <v>3315529289</v>
          </cell>
          <cell r="F87" t="str">
            <v>SHIVALINGPPA MALI</v>
          </cell>
        </row>
        <row r="88">
          <cell r="D88">
            <v>101764198474</v>
          </cell>
          <cell r="E88">
            <v>3315747749</v>
          </cell>
          <cell r="F88" t="str">
            <v>SHRIRAM BALASAHEB SARVAGOD</v>
          </cell>
        </row>
        <row r="89">
          <cell r="D89">
            <v>101909060608</v>
          </cell>
          <cell r="E89">
            <v>3314771015</v>
          </cell>
          <cell r="F89" t="str">
            <v>SOHIL JAMADAR</v>
          </cell>
        </row>
        <row r="90">
          <cell r="D90">
            <v>102067179570</v>
          </cell>
          <cell r="E90">
            <v>3316330556</v>
          </cell>
          <cell r="F90" t="str">
            <v>SONAWANE NAGNATH KASHINATH</v>
          </cell>
        </row>
        <row r="91">
          <cell r="D91">
            <v>102086487131</v>
          </cell>
          <cell r="E91">
            <v>3316548526</v>
          </cell>
          <cell r="F91" t="str">
            <v>SUDHAKAR BHIMASHANKAR KOGANURE</v>
          </cell>
        </row>
        <row r="92">
          <cell r="D92">
            <v>102125816854</v>
          </cell>
          <cell r="E92">
            <v>3316906128</v>
          </cell>
          <cell r="F92" t="str">
            <v>SUFIYAN SHEKULAL FULARI</v>
          </cell>
        </row>
        <row r="93">
          <cell r="D93">
            <v>101121366005</v>
          </cell>
          <cell r="E93">
            <v>3317686983</v>
          </cell>
          <cell r="F93" t="str">
            <v>MAHADEV AMBANNA VANJARI</v>
          </cell>
        </row>
        <row r="94">
          <cell r="D94">
            <v>101944505682</v>
          </cell>
          <cell r="E94">
            <v>3315530821</v>
          </cell>
          <cell r="F94" t="str">
            <v>VIJAY BHARALE</v>
          </cell>
        </row>
        <row r="95">
          <cell r="D95">
            <v>101424675655</v>
          </cell>
          <cell r="E95">
            <v>3311838973</v>
          </cell>
          <cell r="F95" t="str">
            <v>Mr.VIJAY MANE</v>
          </cell>
        </row>
        <row r="96">
          <cell r="D96">
            <v>101235372414</v>
          </cell>
          <cell r="E96">
            <v>3315883972</v>
          </cell>
          <cell r="F96" t="str">
            <v>VISHAL MOHAN MANE</v>
          </cell>
        </row>
        <row r="97">
          <cell r="D97">
            <v>101432431093</v>
          </cell>
          <cell r="E97">
            <v>3316592493</v>
          </cell>
          <cell r="F97" t="str">
            <v xml:space="preserve">VISHAL  SURESH MANE 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LIDAY WORKING."/>
      <sheetName val="Holiday working"/>
      <sheetName val="safety april 26"/>
      <sheetName val="MAY-26"/>
      <sheetName val="APRIL -26"/>
      <sheetName val="MAR -26"/>
      <sheetName val="FEB-26"/>
      <sheetName val=" JAN-26"/>
      <sheetName val="Dec-25"/>
      <sheetName val=" NOV-25"/>
      <sheetName val=" OCT-25"/>
      <sheetName val="SEPT-25"/>
      <sheetName val="AUG-25"/>
      <sheetName val="JULY-25"/>
      <sheetName val="Sheet12"/>
      <sheetName val="Sheet13"/>
      <sheetName val="Sheet14"/>
      <sheetName val="Sheet15"/>
      <sheetName val="JUNE-25"/>
      <sheetName val="  MAY-25"/>
      <sheetName val=" APRIL-25"/>
      <sheetName val="Mar-25"/>
      <sheetName val="FEB-25"/>
      <sheetName val="JAN-25"/>
      <sheetName val="DEC-24"/>
      <sheetName val=" NOV-24"/>
      <sheetName val=" OCT-24"/>
      <sheetName val="SEPT-24"/>
      <sheetName val="Sheet9"/>
      <sheetName val="Sheet10"/>
      <sheetName val="Sheet11"/>
      <sheetName val="Sheet8"/>
      <sheetName val="AUG-24"/>
      <sheetName val="JULY-24"/>
      <sheetName val="Jun-24"/>
      <sheetName val="May-24"/>
      <sheetName val="shoes no list"/>
      <sheetName val="list"/>
      <sheetName val="D-10 HOLDER ISSUE RECORD"/>
      <sheetName val="Sheet7"/>
      <sheetName val="Sheet5"/>
      <sheetName val="Advance payment"/>
      <sheetName val="ADVANCE LIST"/>
    </sheetNames>
    <sheetDataSet>
      <sheetData sheetId="0"/>
      <sheetData sheetId="1">
        <row r="1">
          <cell r="D1">
            <v>0</v>
          </cell>
          <cell r="E1">
            <v>0</v>
          </cell>
        </row>
        <row r="2">
          <cell r="D2">
            <v>0</v>
          </cell>
          <cell r="E2">
            <v>0</v>
          </cell>
        </row>
        <row r="3">
          <cell r="D3">
            <v>0</v>
          </cell>
          <cell r="E3">
            <v>0</v>
          </cell>
        </row>
        <row r="4">
          <cell r="D4">
            <v>0</v>
          </cell>
          <cell r="E4">
            <v>0</v>
          </cell>
        </row>
        <row r="5">
          <cell r="D5" t="str">
            <v>Name</v>
          </cell>
          <cell r="E5" t="str">
            <v xml:space="preserve">shift </v>
          </cell>
        </row>
        <row r="6">
          <cell r="D6" t="str">
            <v>SHIVPRASAD SOMVANSHI</v>
          </cell>
          <cell r="E6" t="str">
            <v>A+C</v>
          </cell>
        </row>
        <row r="7">
          <cell r="D7" t="str">
            <v>RAHUL BIRAJDAR</v>
          </cell>
          <cell r="E7" t="str">
            <v>B</v>
          </cell>
        </row>
        <row r="8">
          <cell r="D8" t="str">
            <v>VIRENDRA CHINTALWAR</v>
          </cell>
          <cell r="E8" t="str">
            <v>A</v>
          </cell>
        </row>
        <row r="9">
          <cell r="D9" t="str">
            <v>AMAR TAKBHATE</v>
          </cell>
          <cell r="E9" t="str">
            <v>B+C</v>
          </cell>
        </row>
        <row r="10">
          <cell r="D10">
            <v>0</v>
          </cell>
          <cell r="E10">
            <v>0</v>
          </cell>
        </row>
        <row r="11">
          <cell r="D11" t="str">
            <v>KULKARNI B.I.</v>
          </cell>
          <cell r="E11" t="str">
            <v>A</v>
          </cell>
        </row>
        <row r="12">
          <cell r="D12">
            <v>0</v>
          </cell>
          <cell r="E12">
            <v>0</v>
          </cell>
        </row>
        <row r="13">
          <cell r="D13" t="str">
            <v>TURBE PARSHURAM MARUTI</v>
          </cell>
          <cell r="E13" t="str">
            <v>A</v>
          </cell>
        </row>
        <row r="14">
          <cell r="D14" t="str">
            <v>MAHESH BABUSHA LANDAGE</v>
          </cell>
          <cell r="E14" t="str">
            <v>B</v>
          </cell>
        </row>
        <row r="15">
          <cell r="D15" t="str">
            <v xml:space="preserve"> VISHAL RAJKUMAR KOLI</v>
          </cell>
          <cell r="E15" t="str">
            <v>B</v>
          </cell>
        </row>
        <row r="16">
          <cell r="D16">
            <v>0</v>
          </cell>
          <cell r="E16">
            <v>0</v>
          </cell>
        </row>
        <row r="17">
          <cell r="D17" t="str">
            <v>DAVALSAB NADAF MATTU</v>
          </cell>
          <cell r="E17" t="str">
            <v>C</v>
          </cell>
        </row>
        <row r="18">
          <cell r="D18" t="str">
            <v>IRANNA IDDHARAM KANNI</v>
          </cell>
          <cell r="E18" t="str">
            <v>C</v>
          </cell>
        </row>
        <row r="19">
          <cell r="D19" t="str">
            <v xml:space="preserve">SAGAR  PATIL </v>
          </cell>
          <cell r="E19" t="str">
            <v>C</v>
          </cell>
        </row>
        <row r="20">
          <cell r="D20" t="str">
            <v xml:space="preserve">BASAVARAJ TALWAR </v>
          </cell>
          <cell r="E20" t="str">
            <v>A</v>
          </cell>
        </row>
        <row r="21">
          <cell r="D21" t="str">
            <v>JADHAV PUNDLIK C</v>
          </cell>
          <cell r="E21" t="str">
            <v>A</v>
          </cell>
        </row>
        <row r="22">
          <cell r="D22">
            <v>0</v>
          </cell>
          <cell r="E22">
            <v>0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  <row r="27">
          <cell r="D27">
            <v>0</v>
          </cell>
          <cell r="E27">
            <v>0</v>
          </cell>
        </row>
        <row r="28">
          <cell r="D28">
            <v>0</v>
          </cell>
          <cell r="E28" t="str">
            <v>Shift Engg/HOD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  <row r="35">
          <cell r="D35">
            <v>0</v>
          </cell>
          <cell r="E35">
            <v>0</v>
          </cell>
        </row>
        <row r="36">
          <cell r="D36">
            <v>0</v>
          </cell>
          <cell r="E36">
            <v>0</v>
          </cell>
        </row>
        <row r="37">
          <cell r="D37">
            <v>0</v>
          </cell>
          <cell r="E37">
            <v>0</v>
          </cell>
        </row>
        <row r="38">
          <cell r="D38">
            <v>0</v>
          </cell>
          <cell r="E38">
            <v>0</v>
          </cell>
        </row>
        <row r="39">
          <cell r="D39">
            <v>0</v>
          </cell>
          <cell r="E39">
            <v>0</v>
          </cell>
        </row>
        <row r="40">
          <cell r="D40">
            <v>0</v>
          </cell>
          <cell r="E40">
            <v>0</v>
          </cell>
        </row>
        <row r="41">
          <cell r="D41">
            <v>0</v>
          </cell>
          <cell r="E41">
            <v>0</v>
          </cell>
        </row>
        <row r="42">
          <cell r="D42">
            <v>0</v>
          </cell>
          <cell r="E42">
            <v>0</v>
          </cell>
        </row>
        <row r="43">
          <cell r="D43">
            <v>0</v>
          </cell>
          <cell r="E43">
            <v>0</v>
          </cell>
        </row>
        <row r="44">
          <cell r="D44">
            <v>0</v>
          </cell>
          <cell r="E44">
            <v>0</v>
          </cell>
        </row>
        <row r="45">
          <cell r="D45">
            <v>0</v>
          </cell>
          <cell r="E45">
            <v>0</v>
          </cell>
        </row>
        <row r="46">
          <cell r="D46">
            <v>0</v>
          </cell>
          <cell r="E46">
            <v>0</v>
          </cell>
        </row>
        <row r="47">
          <cell r="D47">
            <v>0</v>
          </cell>
          <cell r="E47">
            <v>0</v>
          </cell>
        </row>
        <row r="48">
          <cell r="D48">
            <v>0</v>
          </cell>
          <cell r="E48">
            <v>0</v>
          </cell>
        </row>
        <row r="49">
          <cell r="D49">
            <v>0</v>
          </cell>
          <cell r="E49">
            <v>0</v>
          </cell>
        </row>
        <row r="50">
          <cell r="D50">
            <v>0</v>
          </cell>
          <cell r="E50">
            <v>0</v>
          </cell>
        </row>
        <row r="51">
          <cell r="D51" t="str">
            <v>Name</v>
          </cell>
          <cell r="E51">
            <v>0</v>
          </cell>
        </row>
        <row r="52">
          <cell r="D52" t="str">
            <v xml:space="preserve">SANTOSH LAXMAN KOLI </v>
          </cell>
          <cell r="E52" t="str">
            <v>Yes</v>
          </cell>
        </row>
        <row r="53">
          <cell r="D53" t="str">
            <v xml:space="preserve">VIJAY VISHNU MANE </v>
          </cell>
          <cell r="E53" t="str">
            <v>Yes</v>
          </cell>
        </row>
        <row r="54">
          <cell r="D54" t="str">
            <v>BANDENAVAJ MULLA</v>
          </cell>
          <cell r="E54" t="str">
            <v>Yes</v>
          </cell>
        </row>
        <row r="55">
          <cell r="D55" t="str">
            <v>DAVALSAB NADAF MATTU</v>
          </cell>
          <cell r="E55" t="str">
            <v>Yes</v>
          </cell>
        </row>
        <row r="56">
          <cell r="D56" t="str">
            <v>HEMANT ANAVIRAPPA NANDURE</v>
          </cell>
          <cell r="E56" t="str">
            <v>Yes</v>
          </cell>
        </row>
        <row r="57">
          <cell r="D57" t="str">
            <v>AKIB SHAIKH</v>
          </cell>
          <cell r="E57" t="str">
            <v>Yes</v>
          </cell>
        </row>
        <row r="58">
          <cell r="D58" t="str">
            <v>SAQIB SAYYAD</v>
          </cell>
          <cell r="E58" t="str">
            <v>Yes</v>
          </cell>
        </row>
        <row r="59">
          <cell r="D59" t="str">
            <v xml:space="preserve">SAGAR  PATIL </v>
          </cell>
          <cell r="E59" t="str">
            <v>Yes</v>
          </cell>
        </row>
        <row r="60">
          <cell r="D60" t="str">
            <v>GIRISH SIDDHRAM MADYAL</v>
          </cell>
          <cell r="E60" t="str">
            <v>Yes</v>
          </cell>
        </row>
        <row r="61">
          <cell r="D61" t="str">
            <v>KHAWAJASAHAB GULAB HIMONE</v>
          </cell>
          <cell r="E61" t="str">
            <v>Yes</v>
          </cell>
        </row>
        <row r="62">
          <cell r="D62" t="str">
            <v>BHIMASHANKAR SHARANAPPA ISHWARKATTI</v>
          </cell>
          <cell r="E62" t="str">
            <v>Yes</v>
          </cell>
        </row>
        <row r="63">
          <cell r="D63" t="str">
            <v>VISHAL SURESH MANE</v>
          </cell>
          <cell r="E63" t="str">
            <v>Yes</v>
          </cell>
        </row>
        <row r="64">
          <cell r="D64" t="str">
            <v>SHIVANAND KANTAPPA KOSHTI</v>
          </cell>
          <cell r="E64" t="str">
            <v>Yes</v>
          </cell>
        </row>
        <row r="65">
          <cell r="D65" t="str">
            <v>KHALID ILAHI SHIAKH</v>
          </cell>
          <cell r="E65" t="str">
            <v>Yes</v>
          </cell>
        </row>
        <row r="66">
          <cell r="D66" t="str">
            <v>KASHINATH  ABHIMANU PATIL</v>
          </cell>
          <cell r="E66" t="str">
            <v>Yes</v>
          </cell>
        </row>
        <row r="67">
          <cell r="D67" t="str">
            <v xml:space="preserve">SATISH SHIVAJI SHINDE </v>
          </cell>
          <cell r="E67" t="str">
            <v>Yes</v>
          </cell>
        </row>
        <row r="68">
          <cell r="D68" t="str">
            <v>AJAY SHRINIVAS PENTA</v>
          </cell>
          <cell r="E68" t="str">
            <v>Yes</v>
          </cell>
        </row>
        <row r="69">
          <cell r="D69" t="str">
            <v>HARUN MULLA</v>
          </cell>
          <cell r="E69" t="str">
            <v>Yes</v>
          </cell>
        </row>
        <row r="70">
          <cell r="D70" t="str">
            <v>RAJSHEKHAR ANDODGI</v>
          </cell>
          <cell r="E70" t="str">
            <v>Yes</v>
          </cell>
        </row>
        <row r="71">
          <cell r="D71" t="str">
            <v>SAISAMARTH VITTHAL ZAMPALE</v>
          </cell>
          <cell r="E71" t="str">
            <v>Yes</v>
          </cell>
        </row>
        <row r="72">
          <cell r="D72" t="str">
            <v>HIRKUR YUVRAJ MALAKARI</v>
          </cell>
          <cell r="E72" t="str">
            <v>Yes</v>
          </cell>
        </row>
        <row r="73">
          <cell r="D73" t="str">
            <v>ARJUN HIRACHAND BANDAGAR</v>
          </cell>
          <cell r="E73" t="str">
            <v>Yes</v>
          </cell>
        </row>
        <row r="74">
          <cell r="D74" t="str">
            <v>PATHAN SHAHNAVAJ MURTUJ</v>
          </cell>
          <cell r="E74" t="str">
            <v>Yes</v>
          </cell>
        </row>
        <row r="75">
          <cell r="D75" t="str">
            <v>BASVRAJ SOMNATH KARKALE</v>
          </cell>
          <cell r="E75" t="str">
            <v>Yes</v>
          </cell>
        </row>
        <row r="76">
          <cell r="D76" t="str">
            <v xml:space="preserve">SUFIYAN FULARI </v>
          </cell>
          <cell r="E76" t="str">
            <v>Yes</v>
          </cell>
        </row>
        <row r="77">
          <cell r="D77" t="str">
            <v>GHANTE SACHIN BHAGWAN</v>
          </cell>
          <cell r="E77" t="str">
            <v>Yes</v>
          </cell>
        </row>
        <row r="78">
          <cell r="D78" t="str">
            <v>HIREMATH MANIK GURULINGAYA</v>
          </cell>
          <cell r="E78" t="str">
            <v>Yes</v>
          </cell>
        </row>
        <row r="79">
          <cell r="D79" t="str">
            <v>DOMBE SIDRAM</v>
          </cell>
          <cell r="E79" t="str">
            <v>Yes</v>
          </cell>
        </row>
        <row r="80">
          <cell r="D80" t="str">
            <v>SHARNAPPA KHEDAGIKAR</v>
          </cell>
          <cell r="E80" t="str">
            <v>Yes</v>
          </cell>
        </row>
        <row r="81">
          <cell r="D81" t="str">
            <v>SONAWANE NAGNATH KASHINATH</v>
          </cell>
          <cell r="E81" t="str">
            <v>Yes</v>
          </cell>
        </row>
        <row r="82">
          <cell r="D82" t="str">
            <v>SUDHAKAR BHIMASHANKAR KOGANURE</v>
          </cell>
          <cell r="E82" t="str">
            <v>Yes</v>
          </cell>
        </row>
        <row r="83">
          <cell r="D83" t="str">
            <v>KUMBHAR PRAKASH SHEMNIG</v>
          </cell>
          <cell r="E83" t="str">
            <v>Yes</v>
          </cell>
        </row>
        <row r="84">
          <cell r="D84" t="str">
            <v>KATAKAR SAI MAHESH</v>
          </cell>
          <cell r="E84" t="str">
            <v>Yes</v>
          </cell>
        </row>
        <row r="85">
          <cell r="D85" t="str">
            <v>YUPENDRA KUMAR SANT</v>
          </cell>
          <cell r="E85" t="str">
            <v>Yes</v>
          </cell>
        </row>
        <row r="86">
          <cell r="D86" t="str">
            <v>NADAF ARBAJ ILAHI</v>
          </cell>
          <cell r="E86" t="str">
            <v>Yes</v>
          </cell>
        </row>
        <row r="87">
          <cell r="D87" t="str">
            <v>PRASHANT RAJU KOLI</v>
          </cell>
          <cell r="E87" t="str">
            <v>Yes</v>
          </cell>
        </row>
        <row r="88">
          <cell r="D88" t="str">
            <v>KUNDAN SANJAY GAIKWAD</v>
          </cell>
          <cell r="E88" t="str">
            <v>Yes</v>
          </cell>
        </row>
        <row r="89">
          <cell r="D89" t="str">
            <v>ANIKET DANGE</v>
          </cell>
          <cell r="E89" t="str">
            <v>Yes</v>
          </cell>
        </row>
        <row r="90">
          <cell r="D90" t="str">
            <v>WAGHULE  GANAGADHAR</v>
          </cell>
          <cell r="E90" t="str">
            <v>Yes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  <row r="94">
          <cell r="D94">
            <v>0</v>
          </cell>
          <cell r="E94">
            <v>0</v>
          </cell>
        </row>
        <row r="95">
          <cell r="D95">
            <v>0</v>
          </cell>
          <cell r="E95">
            <v>0</v>
          </cell>
        </row>
        <row r="96">
          <cell r="D96">
            <v>0</v>
          </cell>
          <cell r="E96">
            <v>0</v>
          </cell>
        </row>
        <row r="97">
          <cell r="D97">
            <v>0</v>
          </cell>
          <cell r="E97">
            <v>0</v>
          </cell>
        </row>
        <row r="98">
          <cell r="D98">
            <v>0</v>
          </cell>
          <cell r="E98">
            <v>0</v>
          </cell>
        </row>
        <row r="99">
          <cell r="D99">
            <v>0</v>
          </cell>
          <cell r="E99">
            <v>0</v>
          </cell>
        </row>
        <row r="100">
          <cell r="D100">
            <v>0</v>
          </cell>
          <cell r="E100">
            <v>0</v>
          </cell>
        </row>
        <row r="101">
          <cell r="D101">
            <v>0</v>
          </cell>
          <cell r="E101">
            <v>0</v>
          </cell>
        </row>
        <row r="102">
          <cell r="D102">
            <v>0</v>
          </cell>
          <cell r="E102">
            <v>0</v>
          </cell>
        </row>
        <row r="103">
          <cell r="D103">
            <v>0</v>
          </cell>
          <cell r="E103">
            <v>0</v>
          </cell>
        </row>
        <row r="104">
          <cell r="D104">
            <v>0</v>
          </cell>
          <cell r="E104">
            <v>0</v>
          </cell>
        </row>
        <row r="105">
          <cell r="D105">
            <v>0</v>
          </cell>
          <cell r="E105">
            <v>0</v>
          </cell>
        </row>
        <row r="106">
          <cell r="D106">
            <v>0</v>
          </cell>
          <cell r="E106">
            <v>0</v>
          </cell>
        </row>
        <row r="107">
          <cell r="D107">
            <v>0</v>
          </cell>
          <cell r="E107">
            <v>0</v>
          </cell>
        </row>
        <row r="108">
          <cell r="D108">
            <v>0</v>
          </cell>
          <cell r="E108">
            <v>0</v>
          </cell>
        </row>
        <row r="109">
          <cell r="D109">
            <v>0</v>
          </cell>
          <cell r="E109">
            <v>0</v>
          </cell>
        </row>
        <row r="110">
          <cell r="D110">
            <v>0</v>
          </cell>
          <cell r="E110">
            <v>0</v>
          </cell>
        </row>
        <row r="111">
          <cell r="D111">
            <v>0</v>
          </cell>
          <cell r="E111">
            <v>0</v>
          </cell>
        </row>
        <row r="112">
          <cell r="D112">
            <v>0</v>
          </cell>
          <cell r="E112">
            <v>0</v>
          </cell>
        </row>
        <row r="113">
          <cell r="D113">
            <v>0</v>
          </cell>
          <cell r="E113">
            <v>0</v>
          </cell>
        </row>
        <row r="114">
          <cell r="D114">
            <v>0</v>
          </cell>
          <cell r="E114">
            <v>0</v>
          </cell>
        </row>
        <row r="115">
          <cell r="D115">
            <v>0</v>
          </cell>
          <cell r="E115">
            <v>0</v>
          </cell>
        </row>
        <row r="116">
          <cell r="D116">
            <v>0</v>
          </cell>
          <cell r="E116">
            <v>0</v>
          </cell>
        </row>
        <row r="117">
          <cell r="D117">
            <v>0</v>
          </cell>
          <cell r="E117">
            <v>0</v>
          </cell>
        </row>
        <row r="118">
          <cell r="D118">
            <v>0</v>
          </cell>
          <cell r="E118">
            <v>0</v>
          </cell>
        </row>
        <row r="119">
          <cell r="D119">
            <v>0</v>
          </cell>
          <cell r="E119">
            <v>0</v>
          </cell>
        </row>
        <row r="120">
          <cell r="D120">
            <v>0</v>
          </cell>
          <cell r="E120">
            <v>0</v>
          </cell>
        </row>
        <row r="121">
          <cell r="D121">
            <v>0</v>
          </cell>
          <cell r="E121">
            <v>0</v>
          </cell>
        </row>
        <row r="122">
          <cell r="D122">
            <v>0</v>
          </cell>
          <cell r="E122">
            <v>0</v>
          </cell>
        </row>
        <row r="123">
          <cell r="D123">
            <v>0</v>
          </cell>
          <cell r="E123">
            <v>0</v>
          </cell>
        </row>
        <row r="124">
          <cell r="D124">
            <v>0</v>
          </cell>
          <cell r="E124">
            <v>0</v>
          </cell>
        </row>
        <row r="125">
          <cell r="D125">
            <v>0</v>
          </cell>
          <cell r="E125">
            <v>0</v>
          </cell>
        </row>
        <row r="126">
          <cell r="D126">
            <v>0</v>
          </cell>
          <cell r="E126">
            <v>0</v>
          </cell>
        </row>
        <row r="127">
          <cell r="D127">
            <v>0</v>
          </cell>
          <cell r="E127">
            <v>0</v>
          </cell>
        </row>
        <row r="128">
          <cell r="D128">
            <v>0</v>
          </cell>
          <cell r="E128">
            <v>0</v>
          </cell>
        </row>
        <row r="129">
          <cell r="D129">
            <v>0</v>
          </cell>
          <cell r="E129">
            <v>0</v>
          </cell>
        </row>
        <row r="130">
          <cell r="D130">
            <v>0</v>
          </cell>
          <cell r="E130">
            <v>0</v>
          </cell>
        </row>
        <row r="131">
          <cell r="D131">
            <v>0</v>
          </cell>
          <cell r="E131">
            <v>0</v>
          </cell>
        </row>
        <row r="132">
          <cell r="D132">
            <v>0</v>
          </cell>
          <cell r="E132">
            <v>0</v>
          </cell>
        </row>
        <row r="133">
          <cell r="D133">
            <v>0</v>
          </cell>
          <cell r="E133">
            <v>0</v>
          </cell>
        </row>
        <row r="134">
          <cell r="D134">
            <v>0</v>
          </cell>
          <cell r="E134">
            <v>0</v>
          </cell>
        </row>
        <row r="135">
          <cell r="D135">
            <v>0</v>
          </cell>
          <cell r="E135">
            <v>0</v>
          </cell>
        </row>
        <row r="136">
          <cell r="D136">
            <v>0</v>
          </cell>
          <cell r="E136">
            <v>0</v>
          </cell>
        </row>
        <row r="137">
          <cell r="D137">
            <v>0</v>
          </cell>
          <cell r="E137">
            <v>0</v>
          </cell>
        </row>
        <row r="138">
          <cell r="D138">
            <v>0</v>
          </cell>
          <cell r="E138">
            <v>0</v>
          </cell>
        </row>
        <row r="139">
          <cell r="D139">
            <v>0</v>
          </cell>
          <cell r="E139">
            <v>0</v>
          </cell>
        </row>
        <row r="140">
          <cell r="D140">
            <v>0</v>
          </cell>
          <cell r="E140">
            <v>0</v>
          </cell>
        </row>
        <row r="141">
          <cell r="D141">
            <v>0</v>
          </cell>
          <cell r="E141">
            <v>0</v>
          </cell>
        </row>
        <row r="142">
          <cell r="D142">
            <v>0</v>
          </cell>
          <cell r="E142">
            <v>0</v>
          </cell>
        </row>
        <row r="143">
          <cell r="D143">
            <v>0</v>
          </cell>
          <cell r="E143">
            <v>0</v>
          </cell>
        </row>
        <row r="144">
          <cell r="D144">
            <v>0</v>
          </cell>
          <cell r="E144">
            <v>0</v>
          </cell>
        </row>
        <row r="145">
          <cell r="D145">
            <v>0</v>
          </cell>
          <cell r="E145">
            <v>0</v>
          </cell>
        </row>
        <row r="146">
          <cell r="D146">
            <v>0</v>
          </cell>
          <cell r="E146">
            <v>0</v>
          </cell>
        </row>
        <row r="147">
          <cell r="D147">
            <v>0</v>
          </cell>
          <cell r="E147">
            <v>0</v>
          </cell>
        </row>
        <row r="148">
          <cell r="D148">
            <v>0</v>
          </cell>
          <cell r="E148">
            <v>0</v>
          </cell>
        </row>
        <row r="149">
          <cell r="D149">
            <v>0</v>
          </cell>
          <cell r="E149">
            <v>0</v>
          </cell>
        </row>
        <row r="150">
          <cell r="D150">
            <v>0</v>
          </cell>
          <cell r="E150">
            <v>0</v>
          </cell>
        </row>
        <row r="151">
          <cell r="D151">
            <v>0</v>
          </cell>
          <cell r="E151">
            <v>0</v>
          </cell>
        </row>
        <row r="152">
          <cell r="D152">
            <v>0</v>
          </cell>
          <cell r="E152">
            <v>0</v>
          </cell>
        </row>
        <row r="153">
          <cell r="D153">
            <v>0</v>
          </cell>
          <cell r="E153">
            <v>0</v>
          </cell>
        </row>
        <row r="154">
          <cell r="D154">
            <v>0</v>
          </cell>
          <cell r="E154">
            <v>0</v>
          </cell>
        </row>
        <row r="155">
          <cell r="D155">
            <v>0</v>
          </cell>
          <cell r="E155">
            <v>0</v>
          </cell>
        </row>
        <row r="156">
          <cell r="D156">
            <v>0</v>
          </cell>
          <cell r="E156">
            <v>0</v>
          </cell>
        </row>
        <row r="157">
          <cell r="D157">
            <v>0</v>
          </cell>
          <cell r="E157">
            <v>0</v>
          </cell>
        </row>
        <row r="158">
          <cell r="D158">
            <v>0</v>
          </cell>
          <cell r="E158">
            <v>0</v>
          </cell>
        </row>
        <row r="159">
          <cell r="D159">
            <v>0</v>
          </cell>
          <cell r="E159">
            <v>0</v>
          </cell>
        </row>
        <row r="160">
          <cell r="D160">
            <v>0</v>
          </cell>
          <cell r="E160">
            <v>0</v>
          </cell>
        </row>
        <row r="161">
          <cell r="D161">
            <v>0</v>
          </cell>
          <cell r="E161">
            <v>0</v>
          </cell>
        </row>
        <row r="162">
          <cell r="D162">
            <v>0</v>
          </cell>
          <cell r="E162">
            <v>0</v>
          </cell>
        </row>
        <row r="163">
          <cell r="D163">
            <v>0</v>
          </cell>
          <cell r="E163">
            <v>0</v>
          </cell>
        </row>
        <row r="164">
          <cell r="D164">
            <v>0</v>
          </cell>
          <cell r="E164">
            <v>0</v>
          </cell>
        </row>
        <row r="165">
          <cell r="D165">
            <v>0</v>
          </cell>
          <cell r="E165">
            <v>0</v>
          </cell>
        </row>
        <row r="166">
          <cell r="D166">
            <v>0</v>
          </cell>
          <cell r="E166">
            <v>0</v>
          </cell>
        </row>
        <row r="167">
          <cell r="D167">
            <v>0</v>
          </cell>
          <cell r="E167">
            <v>0</v>
          </cell>
        </row>
        <row r="168">
          <cell r="D168">
            <v>0</v>
          </cell>
          <cell r="E168">
            <v>0</v>
          </cell>
        </row>
        <row r="169">
          <cell r="D169">
            <v>0</v>
          </cell>
          <cell r="E169">
            <v>0</v>
          </cell>
        </row>
        <row r="170">
          <cell r="D170">
            <v>0</v>
          </cell>
          <cell r="E170">
            <v>0</v>
          </cell>
        </row>
        <row r="171">
          <cell r="D171">
            <v>0</v>
          </cell>
          <cell r="E171">
            <v>0</v>
          </cell>
        </row>
        <row r="172">
          <cell r="D172">
            <v>0</v>
          </cell>
          <cell r="E172">
            <v>0</v>
          </cell>
        </row>
        <row r="173">
          <cell r="D173">
            <v>0</v>
          </cell>
          <cell r="E173">
            <v>0</v>
          </cell>
        </row>
        <row r="174">
          <cell r="D174">
            <v>0</v>
          </cell>
          <cell r="E174">
            <v>0</v>
          </cell>
        </row>
        <row r="175">
          <cell r="D175">
            <v>0</v>
          </cell>
          <cell r="E175">
            <v>0</v>
          </cell>
        </row>
        <row r="176">
          <cell r="D176">
            <v>0</v>
          </cell>
          <cell r="E176">
            <v>0</v>
          </cell>
        </row>
        <row r="177">
          <cell r="D177">
            <v>0</v>
          </cell>
          <cell r="E177">
            <v>0</v>
          </cell>
        </row>
        <row r="178">
          <cell r="D178">
            <v>0</v>
          </cell>
          <cell r="E178">
            <v>0</v>
          </cell>
        </row>
        <row r="179">
          <cell r="D179">
            <v>0</v>
          </cell>
          <cell r="E179">
            <v>0</v>
          </cell>
        </row>
        <row r="180">
          <cell r="D180">
            <v>0</v>
          </cell>
          <cell r="E180">
            <v>0</v>
          </cell>
        </row>
        <row r="181">
          <cell r="D181">
            <v>0</v>
          </cell>
          <cell r="E181">
            <v>0</v>
          </cell>
        </row>
        <row r="182">
          <cell r="D182">
            <v>0</v>
          </cell>
          <cell r="E182">
            <v>0</v>
          </cell>
        </row>
        <row r="183">
          <cell r="D183">
            <v>0</v>
          </cell>
          <cell r="E183">
            <v>0</v>
          </cell>
        </row>
        <row r="184">
          <cell r="D184">
            <v>0</v>
          </cell>
          <cell r="E184">
            <v>0</v>
          </cell>
        </row>
        <row r="185">
          <cell r="D185">
            <v>0</v>
          </cell>
          <cell r="E185">
            <v>0</v>
          </cell>
        </row>
        <row r="186">
          <cell r="D186">
            <v>0</v>
          </cell>
          <cell r="E186">
            <v>0</v>
          </cell>
        </row>
        <row r="187">
          <cell r="D187">
            <v>0</v>
          </cell>
          <cell r="E187">
            <v>0</v>
          </cell>
        </row>
        <row r="188">
          <cell r="D188">
            <v>0</v>
          </cell>
          <cell r="E188">
            <v>0</v>
          </cell>
        </row>
        <row r="189">
          <cell r="D189">
            <v>0</v>
          </cell>
          <cell r="E189">
            <v>0</v>
          </cell>
        </row>
        <row r="190">
          <cell r="D190">
            <v>0</v>
          </cell>
          <cell r="E190">
            <v>0</v>
          </cell>
        </row>
        <row r="191">
          <cell r="D191">
            <v>0</v>
          </cell>
          <cell r="E191">
            <v>0</v>
          </cell>
        </row>
        <row r="192">
          <cell r="D192">
            <v>0</v>
          </cell>
          <cell r="E192">
            <v>0</v>
          </cell>
        </row>
        <row r="193">
          <cell r="D193">
            <v>0</v>
          </cell>
          <cell r="E193">
            <v>0</v>
          </cell>
        </row>
        <row r="194">
          <cell r="D194">
            <v>0</v>
          </cell>
          <cell r="E194">
            <v>0</v>
          </cell>
        </row>
        <row r="195">
          <cell r="D195">
            <v>0</v>
          </cell>
          <cell r="E195">
            <v>0</v>
          </cell>
        </row>
        <row r="196">
          <cell r="D196">
            <v>0</v>
          </cell>
          <cell r="E196">
            <v>0</v>
          </cell>
        </row>
        <row r="197">
          <cell r="D197">
            <v>0</v>
          </cell>
          <cell r="E197">
            <v>0</v>
          </cell>
        </row>
        <row r="198">
          <cell r="D198">
            <v>0</v>
          </cell>
          <cell r="E198">
            <v>0</v>
          </cell>
        </row>
        <row r="199">
          <cell r="D199">
            <v>0</v>
          </cell>
          <cell r="E199">
            <v>0</v>
          </cell>
        </row>
        <row r="200">
          <cell r="D200">
            <v>0</v>
          </cell>
          <cell r="E200">
            <v>0</v>
          </cell>
        </row>
        <row r="201">
          <cell r="D201">
            <v>0</v>
          </cell>
          <cell r="E201">
            <v>0</v>
          </cell>
        </row>
        <row r="202">
          <cell r="D202">
            <v>0</v>
          </cell>
          <cell r="E202">
            <v>0</v>
          </cell>
        </row>
        <row r="203">
          <cell r="D203">
            <v>0</v>
          </cell>
          <cell r="E203">
            <v>0</v>
          </cell>
        </row>
        <row r="204">
          <cell r="D204">
            <v>0</v>
          </cell>
          <cell r="E204">
            <v>0</v>
          </cell>
        </row>
        <row r="205">
          <cell r="D205">
            <v>0</v>
          </cell>
          <cell r="E205">
            <v>0</v>
          </cell>
        </row>
        <row r="206">
          <cell r="D206">
            <v>0</v>
          </cell>
          <cell r="E206">
            <v>0</v>
          </cell>
        </row>
        <row r="207">
          <cell r="D207">
            <v>0</v>
          </cell>
          <cell r="E207">
            <v>0</v>
          </cell>
        </row>
        <row r="208">
          <cell r="D208">
            <v>0</v>
          </cell>
          <cell r="E208">
            <v>0</v>
          </cell>
        </row>
        <row r="209">
          <cell r="D209">
            <v>0</v>
          </cell>
          <cell r="E209">
            <v>0</v>
          </cell>
        </row>
        <row r="210">
          <cell r="D210">
            <v>0</v>
          </cell>
          <cell r="E210">
            <v>0</v>
          </cell>
        </row>
        <row r="211">
          <cell r="D211">
            <v>0</v>
          </cell>
          <cell r="E211">
            <v>0</v>
          </cell>
        </row>
        <row r="212">
          <cell r="D212">
            <v>0</v>
          </cell>
          <cell r="E212">
            <v>0</v>
          </cell>
        </row>
        <row r="213">
          <cell r="D213">
            <v>0</v>
          </cell>
          <cell r="E213">
            <v>0</v>
          </cell>
        </row>
        <row r="214">
          <cell r="D214">
            <v>0</v>
          </cell>
          <cell r="E214">
            <v>0</v>
          </cell>
        </row>
        <row r="215">
          <cell r="D215">
            <v>0</v>
          </cell>
          <cell r="E215">
            <v>0</v>
          </cell>
        </row>
        <row r="216">
          <cell r="D216">
            <v>0</v>
          </cell>
          <cell r="E216">
            <v>0</v>
          </cell>
        </row>
        <row r="217">
          <cell r="D217">
            <v>0</v>
          </cell>
          <cell r="E217">
            <v>0</v>
          </cell>
        </row>
        <row r="218">
          <cell r="D218">
            <v>0</v>
          </cell>
          <cell r="E218">
            <v>0</v>
          </cell>
        </row>
        <row r="219">
          <cell r="D219">
            <v>0</v>
          </cell>
          <cell r="E219">
            <v>0</v>
          </cell>
        </row>
        <row r="220">
          <cell r="D220">
            <v>0</v>
          </cell>
          <cell r="E220">
            <v>0</v>
          </cell>
        </row>
        <row r="221">
          <cell r="D221">
            <v>0</v>
          </cell>
          <cell r="E221">
            <v>0</v>
          </cell>
        </row>
        <row r="222">
          <cell r="D222">
            <v>0</v>
          </cell>
          <cell r="E222">
            <v>0</v>
          </cell>
        </row>
        <row r="223">
          <cell r="D223">
            <v>0</v>
          </cell>
          <cell r="E223">
            <v>0</v>
          </cell>
        </row>
        <row r="224">
          <cell r="D224">
            <v>0</v>
          </cell>
          <cell r="E224">
            <v>0</v>
          </cell>
        </row>
        <row r="225">
          <cell r="D225">
            <v>0</v>
          </cell>
          <cell r="E225">
            <v>0</v>
          </cell>
        </row>
        <row r="226">
          <cell r="D226">
            <v>0</v>
          </cell>
          <cell r="E226">
            <v>0</v>
          </cell>
        </row>
        <row r="227">
          <cell r="D227">
            <v>0</v>
          </cell>
          <cell r="E227">
            <v>0</v>
          </cell>
        </row>
        <row r="228">
          <cell r="D228">
            <v>0</v>
          </cell>
          <cell r="E228">
            <v>0</v>
          </cell>
        </row>
        <row r="229">
          <cell r="D229">
            <v>0</v>
          </cell>
          <cell r="E229">
            <v>0</v>
          </cell>
        </row>
        <row r="230">
          <cell r="D230">
            <v>0</v>
          </cell>
          <cell r="E230">
            <v>0</v>
          </cell>
        </row>
        <row r="231">
          <cell r="D231">
            <v>0</v>
          </cell>
          <cell r="E231">
            <v>0</v>
          </cell>
        </row>
        <row r="232">
          <cell r="D232">
            <v>0</v>
          </cell>
          <cell r="E232">
            <v>0</v>
          </cell>
        </row>
        <row r="233">
          <cell r="D233">
            <v>0</v>
          </cell>
          <cell r="E233">
            <v>0</v>
          </cell>
        </row>
        <row r="234">
          <cell r="D234">
            <v>0</v>
          </cell>
          <cell r="E234">
            <v>0</v>
          </cell>
        </row>
        <row r="235">
          <cell r="D235">
            <v>0</v>
          </cell>
          <cell r="E235">
            <v>0</v>
          </cell>
        </row>
        <row r="236">
          <cell r="D236">
            <v>0</v>
          </cell>
          <cell r="E236">
            <v>0</v>
          </cell>
        </row>
        <row r="237">
          <cell r="D237">
            <v>0</v>
          </cell>
          <cell r="E237">
            <v>0</v>
          </cell>
        </row>
        <row r="238">
          <cell r="D238">
            <v>0</v>
          </cell>
          <cell r="E238">
            <v>0</v>
          </cell>
        </row>
        <row r="239">
          <cell r="D239">
            <v>0</v>
          </cell>
          <cell r="E239">
            <v>0</v>
          </cell>
        </row>
        <row r="240">
          <cell r="D240">
            <v>0</v>
          </cell>
          <cell r="E240">
            <v>0</v>
          </cell>
        </row>
        <row r="241">
          <cell r="D241">
            <v>0</v>
          </cell>
          <cell r="E241">
            <v>0</v>
          </cell>
        </row>
        <row r="242">
          <cell r="D242">
            <v>0</v>
          </cell>
          <cell r="E242">
            <v>0</v>
          </cell>
        </row>
        <row r="243">
          <cell r="D243">
            <v>0</v>
          </cell>
          <cell r="E243">
            <v>0</v>
          </cell>
        </row>
        <row r="244">
          <cell r="D244">
            <v>0</v>
          </cell>
          <cell r="E244">
            <v>0</v>
          </cell>
        </row>
        <row r="245">
          <cell r="D245">
            <v>0</v>
          </cell>
          <cell r="E245">
            <v>0</v>
          </cell>
        </row>
        <row r="246">
          <cell r="D246">
            <v>0</v>
          </cell>
          <cell r="E246">
            <v>0</v>
          </cell>
        </row>
        <row r="247">
          <cell r="D247">
            <v>0</v>
          </cell>
          <cell r="E247">
            <v>0</v>
          </cell>
        </row>
        <row r="248">
          <cell r="D248">
            <v>0</v>
          </cell>
          <cell r="E248">
            <v>0</v>
          </cell>
        </row>
        <row r="249">
          <cell r="D249">
            <v>0</v>
          </cell>
          <cell r="E249">
            <v>0</v>
          </cell>
        </row>
        <row r="250">
          <cell r="D250">
            <v>0</v>
          </cell>
          <cell r="E250">
            <v>0</v>
          </cell>
        </row>
        <row r="251">
          <cell r="D251">
            <v>0</v>
          </cell>
          <cell r="E251">
            <v>0</v>
          </cell>
        </row>
        <row r="252">
          <cell r="D252">
            <v>0</v>
          </cell>
          <cell r="E252">
            <v>0</v>
          </cell>
        </row>
        <row r="253">
          <cell r="D253">
            <v>0</v>
          </cell>
          <cell r="E253">
            <v>0</v>
          </cell>
        </row>
        <row r="254">
          <cell r="D254">
            <v>0</v>
          </cell>
          <cell r="E254">
            <v>0</v>
          </cell>
        </row>
        <row r="255">
          <cell r="D255">
            <v>0</v>
          </cell>
          <cell r="E255">
            <v>0</v>
          </cell>
        </row>
        <row r="256">
          <cell r="D256">
            <v>0</v>
          </cell>
          <cell r="E256">
            <v>0</v>
          </cell>
        </row>
        <row r="257">
          <cell r="D257">
            <v>0</v>
          </cell>
          <cell r="E257">
            <v>0</v>
          </cell>
        </row>
        <row r="258">
          <cell r="D258">
            <v>0</v>
          </cell>
          <cell r="E258">
            <v>0</v>
          </cell>
        </row>
        <row r="259">
          <cell r="D259">
            <v>0</v>
          </cell>
          <cell r="E259">
            <v>0</v>
          </cell>
        </row>
        <row r="260">
          <cell r="D260">
            <v>0</v>
          </cell>
          <cell r="E260">
            <v>0</v>
          </cell>
        </row>
        <row r="261">
          <cell r="D261">
            <v>0</v>
          </cell>
          <cell r="E261">
            <v>0</v>
          </cell>
        </row>
        <row r="262">
          <cell r="D262">
            <v>0</v>
          </cell>
          <cell r="E262">
            <v>0</v>
          </cell>
        </row>
        <row r="263">
          <cell r="D263">
            <v>0</v>
          </cell>
          <cell r="E263">
            <v>0</v>
          </cell>
        </row>
        <row r="264">
          <cell r="D264">
            <v>0</v>
          </cell>
          <cell r="E264">
            <v>0</v>
          </cell>
        </row>
        <row r="265">
          <cell r="D265">
            <v>0</v>
          </cell>
          <cell r="E265">
            <v>0</v>
          </cell>
        </row>
        <row r="266">
          <cell r="D266">
            <v>0</v>
          </cell>
          <cell r="E266">
            <v>0</v>
          </cell>
        </row>
        <row r="267">
          <cell r="D267">
            <v>0</v>
          </cell>
          <cell r="E267">
            <v>0</v>
          </cell>
        </row>
        <row r="268">
          <cell r="D268">
            <v>0</v>
          </cell>
          <cell r="E268">
            <v>0</v>
          </cell>
        </row>
        <row r="269">
          <cell r="D269">
            <v>0</v>
          </cell>
          <cell r="E269">
            <v>0</v>
          </cell>
        </row>
        <row r="270">
          <cell r="D270">
            <v>0</v>
          </cell>
          <cell r="E270">
            <v>0</v>
          </cell>
        </row>
        <row r="271">
          <cell r="D271">
            <v>0</v>
          </cell>
          <cell r="E271">
            <v>0</v>
          </cell>
        </row>
        <row r="272">
          <cell r="D272">
            <v>0</v>
          </cell>
          <cell r="E272">
            <v>0</v>
          </cell>
        </row>
        <row r="273">
          <cell r="D273">
            <v>0</v>
          </cell>
          <cell r="E273">
            <v>0</v>
          </cell>
        </row>
        <row r="274">
          <cell r="D274">
            <v>0</v>
          </cell>
          <cell r="E274">
            <v>0</v>
          </cell>
        </row>
        <row r="275">
          <cell r="D275">
            <v>0</v>
          </cell>
          <cell r="E275">
            <v>0</v>
          </cell>
        </row>
        <row r="276">
          <cell r="D276">
            <v>0</v>
          </cell>
          <cell r="E276">
            <v>0</v>
          </cell>
        </row>
        <row r="277">
          <cell r="D277">
            <v>0</v>
          </cell>
          <cell r="E277">
            <v>0</v>
          </cell>
        </row>
        <row r="278">
          <cell r="D278">
            <v>0</v>
          </cell>
          <cell r="E278">
            <v>0</v>
          </cell>
        </row>
        <row r="279">
          <cell r="D279">
            <v>0</v>
          </cell>
          <cell r="E279">
            <v>0</v>
          </cell>
        </row>
        <row r="280">
          <cell r="D280">
            <v>0</v>
          </cell>
          <cell r="E280">
            <v>0</v>
          </cell>
        </row>
        <row r="281">
          <cell r="D281">
            <v>0</v>
          </cell>
          <cell r="E281">
            <v>0</v>
          </cell>
        </row>
        <row r="282">
          <cell r="D282">
            <v>0</v>
          </cell>
          <cell r="E282">
            <v>0</v>
          </cell>
        </row>
        <row r="283">
          <cell r="D283">
            <v>0</v>
          </cell>
          <cell r="E283">
            <v>0</v>
          </cell>
        </row>
        <row r="284">
          <cell r="D284">
            <v>0</v>
          </cell>
          <cell r="E284">
            <v>0</v>
          </cell>
        </row>
        <row r="285">
          <cell r="D285">
            <v>0</v>
          </cell>
          <cell r="E285">
            <v>0</v>
          </cell>
        </row>
        <row r="286">
          <cell r="D286">
            <v>0</v>
          </cell>
          <cell r="E286">
            <v>0</v>
          </cell>
        </row>
        <row r="287">
          <cell r="D287">
            <v>0</v>
          </cell>
          <cell r="E287">
            <v>0</v>
          </cell>
        </row>
        <row r="288">
          <cell r="D288">
            <v>0</v>
          </cell>
          <cell r="E288">
            <v>0</v>
          </cell>
        </row>
        <row r="289">
          <cell r="D289">
            <v>0</v>
          </cell>
          <cell r="E289">
            <v>0</v>
          </cell>
        </row>
        <row r="290">
          <cell r="D290">
            <v>0</v>
          </cell>
          <cell r="E290">
            <v>0</v>
          </cell>
        </row>
        <row r="291">
          <cell r="D291">
            <v>0</v>
          </cell>
          <cell r="E291">
            <v>0</v>
          </cell>
        </row>
        <row r="292">
          <cell r="D292">
            <v>0</v>
          </cell>
          <cell r="E292">
            <v>0</v>
          </cell>
        </row>
        <row r="293">
          <cell r="D293">
            <v>0</v>
          </cell>
          <cell r="E293">
            <v>0</v>
          </cell>
        </row>
        <row r="294">
          <cell r="D294">
            <v>0</v>
          </cell>
          <cell r="E294">
            <v>0</v>
          </cell>
        </row>
        <row r="295">
          <cell r="D295">
            <v>0</v>
          </cell>
          <cell r="E295">
            <v>0</v>
          </cell>
        </row>
        <row r="296">
          <cell r="D296">
            <v>0</v>
          </cell>
          <cell r="E296">
            <v>0</v>
          </cell>
        </row>
        <row r="297">
          <cell r="D297">
            <v>0</v>
          </cell>
          <cell r="E297">
            <v>0</v>
          </cell>
        </row>
        <row r="298">
          <cell r="D298">
            <v>0</v>
          </cell>
          <cell r="E298">
            <v>0</v>
          </cell>
        </row>
        <row r="299">
          <cell r="D299">
            <v>0</v>
          </cell>
          <cell r="E299">
            <v>0</v>
          </cell>
        </row>
        <row r="300">
          <cell r="D300">
            <v>0</v>
          </cell>
          <cell r="E300">
            <v>0</v>
          </cell>
        </row>
        <row r="301">
          <cell r="D301">
            <v>0</v>
          </cell>
          <cell r="E301">
            <v>0</v>
          </cell>
        </row>
        <row r="302">
          <cell r="D302">
            <v>0</v>
          </cell>
          <cell r="E302">
            <v>0</v>
          </cell>
        </row>
        <row r="303">
          <cell r="D303">
            <v>0</v>
          </cell>
          <cell r="E303">
            <v>0</v>
          </cell>
        </row>
        <row r="304">
          <cell r="D304">
            <v>0</v>
          </cell>
          <cell r="E304">
            <v>0</v>
          </cell>
        </row>
        <row r="305">
          <cell r="D305">
            <v>0</v>
          </cell>
          <cell r="E305">
            <v>0</v>
          </cell>
        </row>
        <row r="306">
          <cell r="D306">
            <v>0</v>
          </cell>
          <cell r="E306">
            <v>0</v>
          </cell>
        </row>
        <row r="307">
          <cell r="D307">
            <v>0</v>
          </cell>
          <cell r="E307">
            <v>0</v>
          </cell>
        </row>
        <row r="308">
          <cell r="D308">
            <v>0</v>
          </cell>
          <cell r="E308">
            <v>0</v>
          </cell>
        </row>
        <row r="309">
          <cell r="D309">
            <v>0</v>
          </cell>
          <cell r="E309">
            <v>0</v>
          </cell>
        </row>
        <row r="310">
          <cell r="D310">
            <v>0</v>
          </cell>
          <cell r="E310">
            <v>0</v>
          </cell>
        </row>
        <row r="311">
          <cell r="D311">
            <v>0</v>
          </cell>
          <cell r="E311">
            <v>0</v>
          </cell>
        </row>
        <row r="312">
          <cell r="D312">
            <v>0</v>
          </cell>
          <cell r="E312">
            <v>0</v>
          </cell>
        </row>
        <row r="313">
          <cell r="D313">
            <v>0</v>
          </cell>
          <cell r="E313">
            <v>0</v>
          </cell>
        </row>
        <row r="314">
          <cell r="D314">
            <v>0</v>
          </cell>
          <cell r="E314">
            <v>0</v>
          </cell>
        </row>
        <row r="315">
          <cell r="D315">
            <v>0</v>
          </cell>
          <cell r="E315">
            <v>0</v>
          </cell>
        </row>
        <row r="316">
          <cell r="D316">
            <v>0</v>
          </cell>
          <cell r="E316">
            <v>0</v>
          </cell>
        </row>
        <row r="317">
          <cell r="D317">
            <v>0</v>
          </cell>
          <cell r="E317">
            <v>0</v>
          </cell>
        </row>
        <row r="318">
          <cell r="D318">
            <v>0</v>
          </cell>
          <cell r="E318">
            <v>0</v>
          </cell>
        </row>
        <row r="319">
          <cell r="D319">
            <v>0</v>
          </cell>
          <cell r="E319">
            <v>0</v>
          </cell>
        </row>
        <row r="320">
          <cell r="D320">
            <v>0</v>
          </cell>
          <cell r="E320">
            <v>0</v>
          </cell>
        </row>
        <row r="321">
          <cell r="D321">
            <v>0</v>
          </cell>
          <cell r="E321">
            <v>0</v>
          </cell>
        </row>
        <row r="322">
          <cell r="D322">
            <v>0</v>
          </cell>
          <cell r="E322">
            <v>0</v>
          </cell>
        </row>
        <row r="323">
          <cell r="D323">
            <v>0</v>
          </cell>
          <cell r="E323">
            <v>0</v>
          </cell>
        </row>
        <row r="324">
          <cell r="D324">
            <v>0</v>
          </cell>
          <cell r="E324">
            <v>0</v>
          </cell>
        </row>
        <row r="325">
          <cell r="D325">
            <v>0</v>
          </cell>
          <cell r="E325">
            <v>0</v>
          </cell>
        </row>
        <row r="326">
          <cell r="D326">
            <v>0</v>
          </cell>
          <cell r="E326">
            <v>0</v>
          </cell>
        </row>
        <row r="327">
          <cell r="D327">
            <v>0</v>
          </cell>
          <cell r="E327">
            <v>0</v>
          </cell>
        </row>
        <row r="328">
          <cell r="D328">
            <v>0</v>
          </cell>
          <cell r="E328">
            <v>0</v>
          </cell>
        </row>
        <row r="329">
          <cell r="D329">
            <v>0</v>
          </cell>
          <cell r="E329">
            <v>0</v>
          </cell>
        </row>
        <row r="330">
          <cell r="D330">
            <v>0</v>
          </cell>
          <cell r="E330">
            <v>0</v>
          </cell>
        </row>
        <row r="331">
          <cell r="D331">
            <v>0</v>
          </cell>
          <cell r="E331">
            <v>0</v>
          </cell>
        </row>
        <row r="332">
          <cell r="D332">
            <v>0</v>
          </cell>
          <cell r="E332">
            <v>0</v>
          </cell>
        </row>
        <row r="333">
          <cell r="D333">
            <v>0</v>
          </cell>
          <cell r="E333">
            <v>0</v>
          </cell>
        </row>
        <row r="334">
          <cell r="D334">
            <v>0</v>
          </cell>
          <cell r="E334">
            <v>0</v>
          </cell>
        </row>
        <row r="335">
          <cell r="D335">
            <v>0</v>
          </cell>
          <cell r="E335">
            <v>0</v>
          </cell>
        </row>
        <row r="336">
          <cell r="D336">
            <v>0</v>
          </cell>
          <cell r="E336">
            <v>0</v>
          </cell>
        </row>
        <row r="337">
          <cell r="D337">
            <v>0</v>
          </cell>
          <cell r="E337">
            <v>0</v>
          </cell>
        </row>
        <row r="338">
          <cell r="D338">
            <v>0</v>
          </cell>
          <cell r="E338">
            <v>0</v>
          </cell>
        </row>
        <row r="339">
          <cell r="D339">
            <v>0</v>
          </cell>
          <cell r="E339">
            <v>0</v>
          </cell>
        </row>
        <row r="340">
          <cell r="D340">
            <v>0</v>
          </cell>
          <cell r="E340">
            <v>0</v>
          </cell>
        </row>
        <row r="341">
          <cell r="D341">
            <v>0</v>
          </cell>
          <cell r="E341">
            <v>0</v>
          </cell>
        </row>
        <row r="342">
          <cell r="D342">
            <v>0</v>
          </cell>
          <cell r="E342">
            <v>0</v>
          </cell>
        </row>
        <row r="343">
          <cell r="D343">
            <v>0</v>
          </cell>
          <cell r="E343">
            <v>0</v>
          </cell>
        </row>
        <row r="344">
          <cell r="D344">
            <v>0</v>
          </cell>
          <cell r="E344">
            <v>0</v>
          </cell>
        </row>
        <row r="345">
          <cell r="D345">
            <v>0</v>
          </cell>
          <cell r="E345">
            <v>0</v>
          </cell>
        </row>
        <row r="346">
          <cell r="D346">
            <v>0</v>
          </cell>
          <cell r="E346">
            <v>0</v>
          </cell>
        </row>
        <row r="347">
          <cell r="D347">
            <v>0</v>
          </cell>
          <cell r="E347">
            <v>0</v>
          </cell>
        </row>
        <row r="348">
          <cell r="D348">
            <v>0</v>
          </cell>
          <cell r="E348">
            <v>0</v>
          </cell>
        </row>
        <row r="349">
          <cell r="D349">
            <v>0</v>
          </cell>
          <cell r="E349">
            <v>0</v>
          </cell>
        </row>
        <row r="350">
          <cell r="D350">
            <v>0</v>
          </cell>
          <cell r="E350">
            <v>0</v>
          </cell>
        </row>
        <row r="351">
          <cell r="D351">
            <v>0</v>
          </cell>
          <cell r="E351">
            <v>0</v>
          </cell>
        </row>
        <row r="352">
          <cell r="D352">
            <v>0</v>
          </cell>
          <cell r="E352">
            <v>0</v>
          </cell>
        </row>
        <row r="353">
          <cell r="D353">
            <v>0</v>
          </cell>
          <cell r="E353">
            <v>0</v>
          </cell>
        </row>
        <row r="354">
          <cell r="D354">
            <v>0</v>
          </cell>
          <cell r="E354">
            <v>0</v>
          </cell>
        </row>
        <row r="355">
          <cell r="D355">
            <v>0</v>
          </cell>
          <cell r="E355">
            <v>0</v>
          </cell>
        </row>
        <row r="356">
          <cell r="D356">
            <v>0</v>
          </cell>
          <cell r="E356">
            <v>0</v>
          </cell>
        </row>
        <row r="357">
          <cell r="D357">
            <v>0</v>
          </cell>
          <cell r="E357">
            <v>0</v>
          </cell>
        </row>
        <row r="358">
          <cell r="D358">
            <v>0</v>
          </cell>
          <cell r="E358">
            <v>0</v>
          </cell>
        </row>
        <row r="359">
          <cell r="D359">
            <v>0</v>
          </cell>
          <cell r="E359">
            <v>0</v>
          </cell>
        </row>
        <row r="360">
          <cell r="D360">
            <v>0</v>
          </cell>
          <cell r="E360">
            <v>0</v>
          </cell>
        </row>
        <row r="361">
          <cell r="D361">
            <v>0</v>
          </cell>
          <cell r="E361">
            <v>0</v>
          </cell>
        </row>
        <row r="362">
          <cell r="D362">
            <v>0</v>
          </cell>
          <cell r="E362">
            <v>0</v>
          </cell>
        </row>
        <row r="363">
          <cell r="D363">
            <v>0</v>
          </cell>
          <cell r="E363">
            <v>0</v>
          </cell>
        </row>
        <row r="364">
          <cell r="D364">
            <v>0</v>
          </cell>
          <cell r="E364">
            <v>0</v>
          </cell>
        </row>
        <row r="365">
          <cell r="D365">
            <v>0</v>
          </cell>
          <cell r="E365">
            <v>0</v>
          </cell>
        </row>
        <row r="366">
          <cell r="D366">
            <v>0</v>
          </cell>
          <cell r="E366">
            <v>0</v>
          </cell>
        </row>
        <row r="367">
          <cell r="D367">
            <v>0</v>
          </cell>
          <cell r="E367">
            <v>0</v>
          </cell>
        </row>
        <row r="368">
          <cell r="D368">
            <v>0</v>
          </cell>
          <cell r="E368">
            <v>0</v>
          </cell>
        </row>
        <row r="369">
          <cell r="D369">
            <v>0</v>
          </cell>
          <cell r="E369">
            <v>0</v>
          </cell>
        </row>
        <row r="370">
          <cell r="D370">
            <v>0</v>
          </cell>
          <cell r="E370">
            <v>0</v>
          </cell>
        </row>
        <row r="371">
          <cell r="D371">
            <v>0</v>
          </cell>
          <cell r="E371">
            <v>0</v>
          </cell>
        </row>
        <row r="372">
          <cell r="D372">
            <v>0</v>
          </cell>
          <cell r="E372">
            <v>0</v>
          </cell>
        </row>
        <row r="373">
          <cell r="D373">
            <v>0</v>
          </cell>
          <cell r="E373">
            <v>0</v>
          </cell>
        </row>
        <row r="374">
          <cell r="D374">
            <v>0</v>
          </cell>
          <cell r="E374">
            <v>0</v>
          </cell>
        </row>
        <row r="375">
          <cell r="D375">
            <v>0</v>
          </cell>
          <cell r="E375">
            <v>0</v>
          </cell>
        </row>
        <row r="376">
          <cell r="D376">
            <v>0</v>
          </cell>
          <cell r="E376">
            <v>0</v>
          </cell>
        </row>
        <row r="377">
          <cell r="D377">
            <v>0</v>
          </cell>
          <cell r="E377">
            <v>0</v>
          </cell>
        </row>
        <row r="378">
          <cell r="D378">
            <v>0</v>
          </cell>
          <cell r="E378">
            <v>0</v>
          </cell>
        </row>
        <row r="379">
          <cell r="D379">
            <v>0</v>
          </cell>
          <cell r="E379">
            <v>0</v>
          </cell>
        </row>
        <row r="380">
          <cell r="D380">
            <v>0</v>
          </cell>
          <cell r="E380">
            <v>0</v>
          </cell>
        </row>
        <row r="381">
          <cell r="D381">
            <v>0</v>
          </cell>
          <cell r="E381">
            <v>0</v>
          </cell>
        </row>
        <row r="382">
          <cell r="D382">
            <v>0</v>
          </cell>
          <cell r="E382">
            <v>0</v>
          </cell>
        </row>
        <row r="383">
          <cell r="D383">
            <v>0</v>
          </cell>
          <cell r="E383">
            <v>0</v>
          </cell>
        </row>
        <row r="384">
          <cell r="D384">
            <v>0</v>
          </cell>
          <cell r="E384">
            <v>0</v>
          </cell>
        </row>
        <row r="385">
          <cell r="D385">
            <v>0</v>
          </cell>
          <cell r="E385">
            <v>0</v>
          </cell>
        </row>
        <row r="386">
          <cell r="D386">
            <v>0</v>
          </cell>
          <cell r="E386">
            <v>0</v>
          </cell>
        </row>
        <row r="387">
          <cell r="D387">
            <v>0</v>
          </cell>
          <cell r="E387">
            <v>0</v>
          </cell>
        </row>
        <row r="388">
          <cell r="D388">
            <v>0</v>
          </cell>
          <cell r="E388">
            <v>0</v>
          </cell>
        </row>
        <row r="389">
          <cell r="D389">
            <v>0</v>
          </cell>
          <cell r="E389">
            <v>0</v>
          </cell>
        </row>
        <row r="390">
          <cell r="D390">
            <v>0</v>
          </cell>
          <cell r="E390">
            <v>0</v>
          </cell>
        </row>
        <row r="391">
          <cell r="D391">
            <v>0</v>
          </cell>
          <cell r="E391">
            <v>0</v>
          </cell>
        </row>
        <row r="392">
          <cell r="D392">
            <v>0</v>
          </cell>
          <cell r="E392">
            <v>0</v>
          </cell>
        </row>
        <row r="393">
          <cell r="D393">
            <v>0</v>
          </cell>
          <cell r="E393">
            <v>0</v>
          </cell>
        </row>
        <row r="394">
          <cell r="D394">
            <v>0</v>
          </cell>
          <cell r="E394">
            <v>0</v>
          </cell>
        </row>
        <row r="395">
          <cell r="D395">
            <v>0</v>
          </cell>
          <cell r="E395">
            <v>0</v>
          </cell>
        </row>
        <row r="396">
          <cell r="D396">
            <v>0</v>
          </cell>
          <cell r="E396">
            <v>0</v>
          </cell>
        </row>
        <row r="397">
          <cell r="D397">
            <v>0</v>
          </cell>
          <cell r="E397">
            <v>0</v>
          </cell>
        </row>
        <row r="398">
          <cell r="D398">
            <v>0</v>
          </cell>
          <cell r="E398">
            <v>0</v>
          </cell>
        </row>
        <row r="399">
          <cell r="D399">
            <v>0</v>
          </cell>
          <cell r="E399">
            <v>0</v>
          </cell>
        </row>
        <row r="400">
          <cell r="D400">
            <v>0</v>
          </cell>
          <cell r="E400">
            <v>0</v>
          </cell>
        </row>
        <row r="401">
          <cell r="D401">
            <v>0</v>
          </cell>
          <cell r="E401">
            <v>0</v>
          </cell>
        </row>
        <row r="402">
          <cell r="D402">
            <v>0</v>
          </cell>
          <cell r="E402">
            <v>0</v>
          </cell>
        </row>
        <row r="403">
          <cell r="D403">
            <v>0</v>
          </cell>
          <cell r="E403">
            <v>0</v>
          </cell>
        </row>
        <row r="404">
          <cell r="D404">
            <v>0</v>
          </cell>
          <cell r="E404">
            <v>0</v>
          </cell>
        </row>
        <row r="405">
          <cell r="D405">
            <v>0</v>
          </cell>
          <cell r="E405">
            <v>0</v>
          </cell>
        </row>
        <row r="406">
          <cell r="D406">
            <v>0</v>
          </cell>
          <cell r="E406">
            <v>0</v>
          </cell>
        </row>
        <row r="407">
          <cell r="D407">
            <v>0</v>
          </cell>
          <cell r="E407">
            <v>0</v>
          </cell>
        </row>
        <row r="408">
          <cell r="D408">
            <v>0</v>
          </cell>
          <cell r="E408">
            <v>0</v>
          </cell>
        </row>
        <row r="409">
          <cell r="D409">
            <v>0</v>
          </cell>
          <cell r="E409">
            <v>0</v>
          </cell>
        </row>
        <row r="410">
          <cell r="D410">
            <v>0</v>
          </cell>
          <cell r="E410">
            <v>0</v>
          </cell>
        </row>
        <row r="411">
          <cell r="D411">
            <v>0</v>
          </cell>
          <cell r="E411">
            <v>0</v>
          </cell>
        </row>
        <row r="412">
          <cell r="D412">
            <v>0</v>
          </cell>
          <cell r="E412">
            <v>0</v>
          </cell>
        </row>
        <row r="413">
          <cell r="D413">
            <v>0</v>
          </cell>
          <cell r="E413">
            <v>0</v>
          </cell>
        </row>
        <row r="414">
          <cell r="D414">
            <v>0</v>
          </cell>
          <cell r="E414">
            <v>0</v>
          </cell>
        </row>
        <row r="415">
          <cell r="D415">
            <v>0</v>
          </cell>
          <cell r="E415">
            <v>0</v>
          </cell>
        </row>
        <row r="416">
          <cell r="D416">
            <v>0</v>
          </cell>
          <cell r="E416">
            <v>0</v>
          </cell>
        </row>
        <row r="417">
          <cell r="D417">
            <v>0</v>
          </cell>
          <cell r="E417">
            <v>0</v>
          </cell>
        </row>
        <row r="418">
          <cell r="D418">
            <v>0</v>
          </cell>
          <cell r="E418">
            <v>0</v>
          </cell>
        </row>
        <row r="419">
          <cell r="D419">
            <v>0</v>
          </cell>
          <cell r="E419">
            <v>0</v>
          </cell>
        </row>
        <row r="420">
          <cell r="D420">
            <v>0</v>
          </cell>
          <cell r="E420">
            <v>0</v>
          </cell>
        </row>
        <row r="421">
          <cell r="D421">
            <v>0</v>
          </cell>
          <cell r="E421">
            <v>0</v>
          </cell>
        </row>
        <row r="422">
          <cell r="D422">
            <v>0</v>
          </cell>
          <cell r="E422">
            <v>0</v>
          </cell>
        </row>
        <row r="423">
          <cell r="D423">
            <v>0</v>
          </cell>
          <cell r="E423">
            <v>0</v>
          </cell>
        </row>
        <row r="424">
          <cell r="D424">
            <v>0</v>
          </cell>
          <cell r="E424">
            <v>0</v>
          </cell>
        </row>
        <row r="425">
          <cell r="D425">
            <v>0</v>
          </cell>
          <cell r="E425">
            <v>0</v>
          </cell>
        </row>
        <row r="426">
          <cell r="D426">
            <v>0</v>
          </cell>
          <cell r="E426">
            <v>0</v>
          </cell>
        </row>
        <row r="427">
          <cell r="D427">
            <v>0</v>
          </cell>
          <cell r="E427">
            <v>0</v>
          </cell>
        </row>
        <row r="428">
          <cell r="D428">
            <v>0</v>
          </cell>
          <cell r="E428">
            <v>0</v>
          </cell>
        </row>
        <row r="429">
          <cell r="D429">
            <v>0</v>
          </cell>
          <cell r="E429">
            <v>0</v>
          </cell>
        </row>
        <row r="430">
          <cell r="D430">
            <v>0</v>
          </cell>
          <cell r="E430">
            <v>0</v>
          </cell>
        </row>
        <row r="431">
          <cell r="D431">
            <v>0</v>
          </cell>
          <cell r="E431">
            <v>0</v>
          </cell>
        </row>
        <row r="432">
          <cell r="D432">
            <v>0</v>
          </cell>
          <cell r="E432">
            <v>0</v>
          </cell>
        </row>
        <row r="433">
          <cell r="D433">
            <v>0</v>
          </cell>
          <cell r="E433">
            <v>0</v>
          </cell>
        </row>
        <row r="434">
          <cell r="D434">
            <v>0</v>
          </cell>
          <cell r="E434">
            <v>0</v>
          </cell>
        </row>
        <row r="435">
          <cell r="D435">
            <v>0</v>
          </cell>
          <cell r="E435">
            <v>0</v>
          </cell>
        </row>
        <row r="436">
          <cell r="D436">
            <v>0</v>
          </cell>
          <cell r="E436">
            <v>0</v>
          </cell>
        </row>
        <row r="437">
          <cell r="D437">
            <v>0</v>
          </cell>
          <cell r="E437">
            <v>0</v>
          </cell>
        </row>
        <row r="438">
          <cell r="D438">
            <v>0</v>
          </cell>
          <cell r="E438">
            <v>0</v>
          </cell>
        </row>
        <row r="439">
          <cell r="D439">
            <v>0</v>
          </cell>
          <cell r="E439">
            <v>0</v>
          </cell>
        </row>
        <row r="440">
          <cell r="D440">
            <v>0</v>
          </cell>
          <cell r="E440">
            <v>0</v>
          </cell>
        </row>
        <row r="441">
          <cell r="D441">
            <v>0</v>
          </cell>
          <cell r="E441">
            <v>0</v>
          </cell>
        </row>
        <row r="442">
          <cell r="D442">
            <v>0</v>
          </cell>
          <cell r="E442">
            <v>0</v>
          </cell>
        </row>
        <row r="443">
          <cell r="D443">
            <v>0</v>
          </cell>
          <cell r="E443">
            <v>0</v>
          </cell>
        </row>
        <row r="444">
          <cell r="D444">
            <v>0</v>
          </cell>
          <cell r="E444">
            <v>0</v>
          </cell>
        </row>
        <row r="445">
          <cell r="D445">
            <v>0</v>
          </cell>
          <cell r="E445">
            <v>0</v>
          </cell>
        </row>
        <row r="446">
          <cell r="D446">
            <v>0</v>
          </cell>
          <cell r="E446">
            <v>0</v>
          </cell>
        </row>
        <row r="447">
          <cell r="D447">
            <v>0</v>
          </cell>
          <cell r="E447">
            <v>0</v>
          </cell>
        </row>
        <row r="448">
          <cell r="D448">
            <v>0</v>
          </cell>
          <cell r="E448">
            <v>0</v>
          </cell>
        </row>
        <row r="449">
          <cell r="D449">
            <v>0</v>
          </cell>
          <cell r="E449">
            <v>0</v>
          </cell>
        </row>
        <row r="450">
          <cell r="D450">
            <v>0</v>
          </cell>
          <cell r="E450">
            <v>0</v>
          </cell>
        </row>
        <row r="451">
          <cell r="D451">
            <v>0</v>
          </cell>
          <cell r="E451">
            <v>0</v>
          </cell>
        </row>
        <row r="452">
          <cell r="D452">
            <v>0</v>
          </cell>
          <cell r="E452">
            <v>0</v>
          </cell>
        </row>
        <row r="453">
          <cell r="D453">
            <v>0</v>
          </cell>
          <cell r="E453">
            <v>0</v>
          </cell>
        </row>
        <row r="454">
          <cell r="D454">
            <v>0</v>
          </cell>
          <cell r="E454">
            <v>0</v>
          </cell>
        </row>
        <row r="455">
          <cell r="D455">
            <v>0</v>
          </cell>
          <cell r="E455">
            <v>0</v>
          </cell>
        </row>
        <row r="456">
          <cell r="D456">
            <v>0</v>
          </cell>
          <cell r="E456">
            <v>0</v>
          </cell>
        </row>
        <row r="457">
          <cell r="D457">
            <v>0</v>
          </cell>
          <cell r="E457">
            <v>0</v>
          </cell>
        </row>
        <row r="458">
          <cell r="D458">
            <v>0</v>
          </cell>
          <cell r="E458">
            <v>0</v>
          </cell>
        </row>
        <row r="459">
          <cell r="D459">
            <v>0</v>
          </cell>
          <cell r="E459">
            <v>0</v>
          </cell>
        </row>
        <row r="460">
          <cell r="D460">
            <v>0</v>
          </cell>
          <cell r="E460">
            <v>0</v>
          </cell>
        </row>
        <row r="461">
          <cell r="D461">
            <v>0</v>
          </cell>
          <cell r="E461">
            <v>0</v>
          </cell>
        </row>
        <row r="462">
          <cell r="D462">
            <v>0</v>
          </cell>
          <cell r="E462">
            <v>0</v>
          </cell>
        </row>
        <row r="463">
          <cell r="D463">
            <v>0</v>
          </cell>
          <cell r="E463">
            <v>0</v>
          </cell>
        </row>
        <row r="464">
          <cell r="D464">
            <v>0</v>
          </cell>
          <cell r="E464">
            <v>0</v>
          </cell>
        </row>
        <row r="465">
          <cell r="D465">
            <v>0</v>
          </cell>
          <cell r="E465">
            <v>0</v>
          </cell>
        </row>
        <row r="466">
          <cell r="D466">
            <v>0</v>
          </cell>
          <cell r="E466">
            <v>0</v>
          </cell>
        </row>
        <row r="467">
          <cell r="D467">
            <v>0</v>
          </cell>
          <cell r="E467">
            <v>0</v>
          </cell>
        </row>
        <row r="468">
          <cell r="D468">
            <v>0</v>
          </cell>
          <cell r="E468">
            <v>0</v>
          </cell>
        </row>
        <row r="469">
          <cell r="D469">
            <v>0</v>
          </cell>
          <cell r="E469">
            <v>0</v>
          </cell>
        </row>
        <row r="470">
          <cell r="D470">
            <v>0</v>
          </cell>
          <cell r="E470">
            <v>0</v>
          </cell>
        </row>
        <row r="471">
          <cell r="D471">
            <v>0</v>
          </cell>
          <cell r="E471">
            <v>0</v>
          </cell>
        </row>
        <row r="472">
          <cell r="D472">
            <v>0</v>
          </cell>
          <cell r="E472">
            <v>0</v>
          </cell>
        </row>
        <row r="473">
          <cell r="D473">
            <v>0</v>
          </cell>
          <cell r="E473">
            <v>0</v>
          </cell>
        </row>
        <row r="474">
          <cell r="D474">
            <v>0</v>
          </cell>
          <cell r="E474">
            <v>0</v>
          </cell>
        </row>
        <row r="475">
          <cell r="D475">
            <v>0</v>
          </cell>
          <cell r="E475">
            <v>0</v>
          </cell>
        </row>
        <row r="476">
          <cell r="D476">
            <v>0</v>
          </cell>
          <cell r="E476">
            <v>0</v>
          </cell>
        </row>
        <row r="477">
          <cell r="D477">
            <v>0</v>
          </cell>
          <cell r="E477">
            <v>0</v>
          </cell>
        </row>
        <row r="478">
          <cell r="D478">
            <v>0</v>
          </cell>
          <cell r="E478">
            <v>0</v>
          </cell>
        </row>
        <row r="479">
          <cell r="D479">
            <v>0</v>
          </cell>
          <cell r="E479">
            <v>0</v>
          </cell>
        </row>
        <row r="480">
          <cell r="D480">
            <v>0</v>
          </cell>
          <cell r="E480">
            <v>0</v>
          </cell>
        </row>
        <row r="481">
          <cell r="D481">
            <v>0</v>
          </cell>
          <cell r="E481">
            <v>0</v>
          </cell>
        </row>
        <row r="482">
          <cell r="D482">
            <v>0</v>
          </cell>
          <cell r="E482">
            <v>0</v>
          </cell>
        </row>
        <row r="483">
          <cell r="D483">
            <v>0</v>
          </cell>
          <cell r="E483">
            <v>0</v>
          </cell>
        </row>
        <row r="484">
          <cell r="D484">
            <v>0</v>
          </cell>
          <cell r="E484">
            <v>0</v>
          </cell>
        </row>
        <row r="485">
          <cell r="D485">
            <v>0</v>
          </cell>
          <cell r="E485">
            <v>0</v>
          </cell>
        </row>
        <row r="486">
          <cell r="D486">
            <v>0</v>
          </cell>
          <cell r="E486">
            <v>0</v>
          </cell>
        </row>
        <row r="487">
          <cell r="D487">
            <v>0</v>
          </cell>
          <cell r="E487">
            <v>0</v>
          </cell>
        </row>
        <row r="488">
          <cell r="D488">
            <v>0</v>
          </cell>
          <cell r="E488">
            <v>0</v>
          </cell>
        </row>
        <row r="489">
          <cell r="D489">
            <v>0</v>
          </cell>
          <cell r="E489">
            <v>0</v>
          </cell>
        </row>
        <row r="490">
          <cell r="D490">
            <v>0</v>
          </cell>
          <cell r="E490">
            <v>0</v>
          </cell>
        </row>
        <row r="491">
          <cell r="D491">
            <v>0</v>
          </cell>
          <cell r="E491">
            <v>0</v>
          </cell>
        </row>
        <row r="492">
          <cell r="D492">
            <v>0</v>
          </cell>
          <cell r="E492">
            <v>0</v>
          </cell>
        </row>
        <row r="493">
          <cell r="D493">
            <v>0</v>
          </cell>
          <cell r="E493">
            <v>0</v>
          </cell>
        </row>
        <row r="494">
          <cell r="D494">
            <v>0</v>
          </cell>
          <cell r="E494">
            <v>0</v>
          </cell>
        </row>
        <row r="495">
          <cell r="D495">
            <v>0</v>
          </cell>
          <cell r="E495">
            <v>0</v>
          </cell>
        </row>
        <row r="496">
          <cell r="D496">
            <v>0</v>
          </cell>
          <cell r="E496">
            <v>0</v>
          </cell>
        </row>
        <row r="497">
          <cell r="D497">
            <v>0</v>
          </cell>
          <cell r="E497">
            <v>0</v>
          </cell>
        </row>
        <row r="498">
          <cell r="D498">
            <v>0</v>
          </cell>
          <cell r="E498">
            <v>0</v>
          </cell>
        </row>
        <row r="499">
          <cell r="D499">
            <v>0</v>
          </cell>
          <cell r="E499">
            <v>0</v>
          </cell>
        </row>
        <row r="500">
          <cell r="D500">
            <v>0</v>
          </cell>
          <cell r="E500">
            <v>0</v>
          </cell>
        </row>
        <row r="501">
          <cell r="D501">
            <v>0</v>
          </cell>
          <cell r="E501">
            <v>0</v>
          </cell>
        </row>
        <row r="502">
          <cell r="D502">
            <v>0</v>
          </cell>
          <cell r="E502">
            <v>0</v>
          </cell>
        </row>
        <row r="503">
          <cell r="D503">
            <v>0</v>
          </cell>
          <cell r="E503">
            <v>0</v>
          </cell>
        </row>
        <row r="504">
          <cell r="D504">
            <v>0</v>
          </cell>
          <cell r="E504">
            <v>0</v>
          </cell>
        </row>
        <row r="505">
          <cell r="D505">
            <v>0</v>
          </cell>
          <cell r="E505">
            <v>0</v>
          </cell>
        </row>
        <row r="506">
          <cell r="D506">
            <v>0</v>
          </cell>
          <cell r="E506">
            <v>0</v>
          </cell>
        </row>
        <row r="507">
          <cell r="D507">
            <v>0</v>
          </cell>
          <cell r="E507">
            <v>0</v>
          </cell>
        </row>
        <row r="508">
          <cell r="D508">
            <v>0</v>
          </cell>
          <cell r="E508">
            <v>0</v>
          </cell>
        </row>
        <row r="509">
          <cell r="D509">
            <v>0</v>
          </cell>
          <cell r="E509">
            <v>0</v>
          </cell>
        </row>
        <row r="510">
          <cell r="D510">
            <v>0</v>
          </cell>
          <cell r="E510">
            <v>0</v>
          </cell>
        </row>
        <row r="511">
          <cell r="D511">
            <v>0</v>
          </cell>
          <cell r="E511">
            <v>0</v>
          </cell>
        </row>
        <row r="512">
          <cell r="D512">
            <v>0</v>
          </cell>
          <cell r="E512">
            <v>0</v>
          </cell>
        </row>
        <row r="513">
          <cell r="D513">
            <v>0</v>
          </cell>
          <cell r="E513">
            <v>0</v>
          </cell>
        </row>
        <row r="514">
          <cell r="D514">
            <v>0</v>
          </cell>
          <cell r="E514">
            <v>0</v>
          </cell>
        </row>
        <row r="515">
          <cell r="D515">
            <v>0</v>
          </cell>
          <cell r="E515">
            <v>0</v>
          </cell>
        </row>
        <row r="516">
          <cell r="D516">
            <v>0</v>
          </cell>
          <cell r="E516">
            <v>0</v>
          </cell>
        </row>
        <row r="517">
          <cell r="D517">
            <v>0</v>
          </cell>
          <cell r="E517">
            <v>0</v>
          </cell>
        </row>
        <row r="518">
          <cell r="D518">
            <v>0</v>
          </cell>
          <cell r="E518">
            <v>0</v>
          </cell>
        </row>
        <row r="519">
          <cell r="D519">
            <v>0</v>
          </cell>
          <cell r="E519">
            <v>0</v>
          </cell>
        </row>
        <row r="520">
          <cell r="D520">
            <v>0</v>
          </cell>
          <cell r="E520">
            <v>0</v>
          </cell>
        </row>
        <row r="521">
          <cell r="D521">
            <v>0</v>
          </cell>
          <cell r="E521">
            <v>0</v>
          </cell>
        </row>
        <row r="522">
          <cell r="D522">
            <v>0</v>
          </cell>
          <cell r="E522">
            <v>0</v>
          </cell>
        </row>
        <row r="523">
          <cell r="D523">
            <v>0</v>
          </cell>
          <cell r="E523">
            <v>0</v>
          </cell>
        </row>
        <row r="524">
          <cell r="D524">
            <v>0</v>
          </cell>
          <cell r="E524">
            <v>0</v>
          </cell>
        </row>
        <row r="525">
          <cell r="D525">
            <v>0</v>
          </cell>
          <cell r="E525">
            <v>0</v>
          </cell>
        </row>
        <row r="526">
          <cell r="D526">
            <v>0</v>
          </cell>
          <cell r="E526">
            <v>0</v>
          </cell>
        </row>
        <row r="527">
          <cell r="D527">
            <v>0</v>
          </cell>
          <cell r="E527">
            <v>0</v>
          </cell>
        </row>
        <row r="528">
          <cell r="D528">
            <v>0</v>
          </cell>
          <cell r="E528">
            <v>0</v>
          </cell>
        </row>
        <row r="529">
          <cell r="D529">
            <v>0</v>
          </cell>
          <cell r="E529">
            <v>0</v>
          </cell>
        </row>
        <row r="530">
          <cell r="D530">
            <v>0</v>
          </cell>
          <cell r="E530">
            <v>0</v>
          </cell>
        </row>
        <row r="531">
          <cell r="D531">
            <v>0</v>
          </cell>
          <cell r="E531">
            <v>0</v>
          </cell>
        </row>
        <row r="532">
          <cell r="D532">
            <v>0</v>
          </cell>
          <cell r="E532">
            <v>0</v>
          </cell>
        </row>
        <row r="533">
          <cell r="D533">
            <v>0</v>
          </cell>
          <cell r="E533">
            <v>0</v>
          </cell>
        </row>
        <row r="534">
          <cell r="D534">
            <v>0</v>
          </cell>
          <cell r="E534">
            <v>0</v>
          </cell>
        </row>
        <row r="535">
          <cell r="D535">
            <v>0</v>
          </cell>
          <cell r="E535">
            <v>0</v>
          </cell>
        </row>
        <row r="536">
          <cell r="D536">
            <v>0</v>
          </cell>
          <cell r="E536">
            <v>0</v>
          </cell>
        </row>
        <row r="537">
          <cell r="D537">
            <v>0</v>
          </cell>
          <cell r="E537">
            <v>0</v>
          </cell>
        </row>
        <row r="538">
          <cell r="D538">
            <v>0</v>
          </cell>
          <cell r="E538">
            <v>0</v>
          </cell>
        </row>
        <row r="539">
          <cell r="D539">
            <v>0</v>
          </cell>
          <cell r="E539">
            <v>0</v>
          </cell>
        </row>
        <row r="540">
          <cell r="D540">
            <v>0</v>
          </cell>
          <cell r="E540">
            <v>0</v>
          </cell>
        </row>
        <row r="541">
          <cell r="D541">
            <v>0</v>
          </cell>
          <cell r="E541">
            <v>0</v>
          </cell>
        </row>
        <row r="542">
          <cell r="D542">
            <v>0</v>
          </cell>
          <cell r="E542">
            <v>0</v>
          </cell>
        </row>
        <row r="543">
          <cell r="D543">
            <v>0</v>
          </cell>
          <cell r="E543">
            <v>0</v>
          </cell>
        </row>
        <row r="544">
          <cell r="D544">
            <v>0</v>
          </cell>
          <cell r="E544">
            <v>0</v>
          </cell>
        </row>
        <row r="545">
          <cell r="D545">
            <v>0</v>
          </cell>
          <cell r="E545">
            <v>0</v>
          </cell>
        </row>
        <row r="546">
          <cell r="D546">
            <v>0</v>
          </cell>
          <cell r="E546">
            <v>0</v>
          </cell>
        </row>
        <row r="547">
          <cell r="D547">
            <v>0</v>
          </cell>
          <cell r="E547">
            <v>0</v>
          </cell>
        </row>
        <row r="548">
          <cell r="D548">
            <v>0</v>
          </cell>
          <cell r="E548">
            <v>0</v>
          </cell>
        </row>
        <row r="549">
          <cell r="D549">
            <v>0</v>
          </cell>
          <cell r="E549">
            <v>0</v>
          </cell>
        </row>
        <row r="550">
          <cell r="D550">
            <v>0</v>
          </cell>
          <cell r="E550">
            <v>0</v>
          </cell>
        </row>
        <row r="551">
          <cell r="D551">
            <v>0</v>
          </cell>
          <cell r="E551">
            <v>0</v>
          </cell>
        </row>
        <row r="552">
          <cell r="D552">
            <v>0</v>
          </cell>
          <cell r="E552">
            <v>0</v>
          </cell>
        </row>
        <row r="553">
          <cell r="D553">
            <v>0</v>
          </cell>
          <cell r="E553">
            <v>0</v>
          </cell>
        </row>
        <row r="554">
          <cell r="D554">
            <v>0</v>
          </cell>
          <cell r="E554">
            <v>0</v>
          </cell>
        </row>
        <row r="555">
          <cell r="D555">
            <v>0</v>
          </cell>
          <cell r="E555">
            <v>0</v>
          </cell>
        </row>
        <row r="556">
          <cell r="D556">
            <v>0</v>
          </cell>
          <cell r="E556">
            <v>0</v>
          </cell>
        </row>
        <row r="557">
          <cell r="D557">
            <v>0</v>
          </cell>
          <cell r="E557">
            <v>0</v>
          </cell>
        </row>
        <row r="558">
          <cell r="D558">
            <v>0</v>
          </cell>
          <cell r="E558">
            <v>0</v>
          </cell>
        </row>
        <row r="559">
          <cell r="D559">
            <v>0</v>
          </cell>
          <cell r="E559">
            <v>0</v>
          </cell>
        </row>
        <row r="560">
          <cell r="D560">
            <v>0</v>
          </cell>
          <cell r="E560">
            <v>0</v>
          </cell>
        </row>
        <row r="561">
          <cell r="D561">
            <v>0</v>
          </cell>
          <cell r="E561">
            <v>0</v>
          </cell>
        </row>
        <row r="562">
          <cell r="D562">
            <v>0</v>
          </cell>
          <cell r="E562">
            <v>0</v>
          </cell>
        </row>
        <row r="563">
          <cell r="D563">
            <v>0</v>
          </cell>
          <cell r="E563">
            <v>0</v>
          </cell>
        </row>
        <row r="564">
          <cell r="D564">
            <v>0</v>
          </cell>
          <cell r="E564">
            <v>0</v>
          </cell>
        </row>
        <row r="565">
          <cell r="D565">
            <v>0</v>
          </cell>
          <cell r="E565">
            <v>0</v>
          </cell>
        </row>
        <row r="566">
          <cell r="D566">
            <v>0</v>
          </cell>
          <cell r="E566">
            <v>0</v>
          </cell>
        </row>
        <row r="567">
          <cell r="D567">
            <v>0</v>
          </cell>
          <cell r="E567">
            <v>0</v>
          </cell>
        </row>
        <row r="568">
          <cell r="D568">
            <v>0</v>
          </cell>
          <cell r="E568">
            <v>0</v>
          </cell>
        </row>
        <row r="569">
          <cell r="D569">
            <v>0</v>
          </cell>
          <cell r="E569">
            <v>0</v>
          </cell>
        </row>
        <row r="570">
          <cell r="D570">
            <v>0</v>
          </cell>
          <cell r="E570">
            <v>0</v>
          </cell>
        </row>
        <row r="571">
          <cell r="D571">
            <v>0</v>
          </cell>
          <cell r="E571">
            <v>0</v>
          </cell>
        </row>
        <row r="572">
          <cell r="D572">
            <v>0</v>
          </cell>
          <cell r="E572">
            <v>0</v>
          </cell>
        </row>
        <row r="573">
          <cell r="D573">
            <v>0</v>
          </cell>
          <cell r="E573">
            <v>0</v>
          </cell>
        </row>
        <row r="574">
          <cell r="D574">
            <v>0</v>
          </cell>
          <cell r="E574">
            <v>0</v>
          </cell>
        </row>
        <row r="575">
          <cell r="D575">
            <v>0</v>
          </cell>
          <cell r="E575">
            <v>0</v>
          </cell>
        </row>
        <row r="576">
          <cell r="D576">
            <v>0</v>
          </cell>
          <cell r="E576">
            <v>0</v>
          </cell>
        </row>
        <row r="577">
          <cell r="D577">
            <v>0</v>
          </cell>
          <cell r="E577">
            <v>0</v>
          </cell>
        </row>
        <row r="578">
          <cell r="D578">
            <v>0</v>
          </cell>
          <cell r="E578">
            <v>0</v>
          </cell>
        </row>
        <row r="579">
          <cell r="D579">
            <v>0</v>
          </cell>
          <cell r="E579">
            <v>0</v>
          </cell>
        </row>
        <row r="580">
          <cell r="D580">
            <v>0</v>
          </cell>
          <cell r="E580">
            <v>0</v>
          </cell>
        </row>
        <row r="581">
          <cell r="D581">
            <v>0</v>
          </cell>
          <cell r="E581">
            <v>0</v>
          </cell>
        </row>
        <row r="582">
          <cell r="D582">
            <v>0</v>
          </cell>
          <cell r="E582">
            <v>0</v>
          </cell>
        </row>
        <row r="583">
          <cell r="D583">
            <v>0</v>
          </cell>
          <cell r="E583">
            <v>0</v>
          </cell>
        </row>
        <row r="584">
          <cell r="D584">
            <v>0</v>
          </cell>
          <cell r="E584">
            <v>0</v>
          </cell>
        </row>
        <row r="585">
          <cell r="D585">
            <v>0</v>
          </cell>
          <cell r="E585">
            <v>0</v>
          </cell>
        </row>
        <row r="586">
          <cell r="D586">
            <v>0</v>
          </cell>
          <cell r="E586">
            <v>0</v>
          </cell>
        </row>
        <row r="587">
          <cell r="D587">
            <v>0</v>
          </cell>
          <cell r="E587">
            <v>0</v>
          </cell>
        </row>
        <row r="588">
          <cell r="D588">
            <v>0</v>
          </cell>
          <cell r="E588">
            <v>0</v>
          </cell>
        </row>
        <row r="589">
          <cell r="D589">
            <v>0</v>
          </cell>
          <cell r="E589">
            <v>0</v>
          </cell>
        </row>
        <row r="590">
          <cell r="D590">
            <v>0</v>
          </cell>
          <cell r="E590">
            <v>0</v>
          </cell>
        </row>
        <row r="591">
          <cell r="D591">
            <v>0</v>
          </cell>
          <cell r="E591">
            <v>0</v>
          </cell>
        </row>
        <row r="592">
          <cell r="D592">
            <v>0</v>
          </cell>
          <cell r="E592">
            <v>0</v>
          </cell>
        </row>
        <row r="593">
          <cell r="D593">
            <v>0</v>
          </cell>
          <cell r="E593">
            <v>0</v>
          </cell>
        </row>
        <row r="594">
          <cell r="D594">
            <v>0</v>
          </cell>
          <cell r="E594">
            <v>0</v>
          </cell>
        </row>
        <row r="595">
          <cell r="D595">
            <v>0</v>
          </cell>
          <cell r="E595">
            <v>0</v>
          </cell>
        </row>
        <row r="596">
          <cell r="D596">
            <v>0</v>
          </cell>
          <cell r="E596">
            <v>0</v>
          </cell>
        </row>
        <row r="597">
          <cell r="D597">
            <v>0</v>
          </cell>
          <cell r="E597">
            <v>0</v>
          </cell>
        </row>
        <row r="598">
          <cell r="D598">
            <v>0</v>
          </cell>
          <cell r="E598">
            <v>0</v>
          </cell>
        </row>
        <row r="599">
          <cell r="D599">
            <v>0</v>
          </cell>
          <cell r="E599">
            <v>0</v>
          </cell>
        </row>
        <row r="600">
          <cell r="D600">
            <v>0</v>
          </cell>
          <cell r="E600">
            <v>0</v>
          </cell>
        </row>
        <row r="601">
          <cell r="D601">
            <v>0</v>
          </cell>
          <cell r="E601">
            <v>0</v>
          </cell>
        </row>
        <row r="602">
          <cell r="D602">
            <v>0</v>
          </cell>
          <cell r="E602">
            <v>0</v>
          </cell>
        </row>
        <row r="603">
          <cell r="D603">
            <v>0</v>
          </cell>
          <cell r="E603">
            <v>0</v>
          </cell>
        </row>
        <row r="604">
          <cell r="D604">
            <v>0</v>
          </cell>
          <cell r="E604">
            <v>0</v>
          </cell>
        </row>
        <row r="605">
          <cell r="D605">
            <v>0</v>
          </cell>
          <cell r="E605">
            <v>0</v>
          </cell>
        </row>
        <row r="606">
          <cell r="D606">
            <v>0</v>
          </cell>
          <cell r="E606">
            <v>0</v>
          </cell>
        </row>
        <row r="607">
          <cell r="D607">
            <v>0</v>
          </cell>
          <cell r="E607">
            <v>0</v>
          </cell>
        </row>
        <row r="608">
          <cell r="D608">
            <v>0</v>
          </cell>
          <cell r="E608">
            <v>0</v>
          </cell>
        </row>
        <row r="609">
          <cell r="D609">
            <v>0</v>
          </cell>
          <cell r="E609">
            <v>0</v>
          </cell>
        </row>
        <row r="610">
          <cell r="D610">
            <v>0</v>
          </cell>
          <cell r="E610">
            <v>0</v>
          </cell>
        </row>
        <row r="611">
          <cell r="D611">
            <v>0</v>
          </cell>
          <cell r="E611">
            <v>0</v>
          </cell>
        </row>
        <row r="612">
          <cell r="D612">
            <v>0</v>
          </cell>
          <cell r="E612">
            <v>0</v>
          </cell>
        </row>
        <row r="613">
          <cell r="D613">
            <v>0</v>
          </cell>
          <cell r="E613">
            <v>0</v>
          </cell>
        </row>
        <row r="614">
          <cell r="D614">
            <v>0</v>
          </cell>
          <cell r="E614">
            <v>0</v>
          </cell>
        </row>
        <row r="615">
          <cell r="D615">
            <v>0</v>
          </cell>
          <cell r="E615">
            <v>0</v>
          </cell>
        </row>
        <row r="616">
          <cell r="D616">
            <v>0</v>
          </cell>
          <cell r="E616">
            <v>0</v>
          </cell>
        </row>
        <row r="617">
          <cell r="D617">
            <v>0</v>
          </cell>
          <cell r="E617">
            <v>0</v>
          </cell>
        </row>
        <row r="618">
          <cell r="D618">
            <v>0</v>
          </cell>
          <cell r="E618">
            <v>0</v>
          </cell>
        </row>
        <row r="619">
          <cell r="D619">
            <v>0</v>
          </cell>
          <cell r="E619">
            <v>0</v>
          </cell>
        </row>
        <row r="620">
          <cell r="D620">
            <v>0</v>
          </cell>
          <cell r="E620">
            <v>0</v>
          </cell>
        </row>
        <row r="621">
          <cell r="D621">
            <v>0</v>
          </cell>
          <cell r="E621">
            <v>0</v>
          </cell>
        </row>
        <row r="622">
          <cell r="D622">
            <v>0</v>
          </cell>
          <cell r="E622">
            <v>0</v>
          </cell>
        </row>
        <row r="623">
          <cell r="D623">
            <v>0</v>
          </cell>
          <cell r="E623">
            <v>0</v>
          </cell>
        </row>
        <row r="624">
          <cell r="D624">
            <v>0</v>
          </cell>
          <cell r="E624">
            <v>0</v>
          </cell>
        </row>
        <row r="625">
          <cell r="D625">
            <v>0</v>
          </cell>
          <cell r="E625">
            <v>0</v>
          </cell>
        </row>
        <row r="626">
          <cell r="D626">
            <v>0</v>
          </cell>
          <cell r="E626">
            <v>0</v>
          </cell>
        </row>
        <row r="627">
          <cell r="D627">
            <v>0</v>
          </cell>
          <cell r="E627">
            <v>0</v>
          </cell>
        </row>
        <row r="628">
          <cell r="D628">
            <v>0</v>
          </cell>
          <cell r="E628">
            <v>0</v>
          </cell>
        </row>
        <row r="629">
          <cell r="D629">
            <v>0</v>
          </cell>
          <cell r="E629">
            <v>0</v>
          </cell>
        </row>
        <row r="630">
          <cell r="D630">
            <v>0</v>
          </cell>
          <cell r="E630">
            <v>0</v>
          </cell>
        </row>
        <row r="631">
          <cell r="D631">
            <v>0</v>
          </cell>
          <cell r="E631">
            <v>0</v>
          </cell>
        </row>
        <row r="632">
          <cell r="D632">
            <v>0</v>
          </cell>
          <cell r="E632">
            <v>0</v>
          </cell>
        </row>
        <row r="633">
          <cell r="D633">
            <v>0</v>
          </cell>
          <cell r="E633">
            <v>0</v>
          </cell>
        </row>
        <row r="634">
          <cell r="D634">
            <v>0</v>
          </cell>
          <cell r="E634">
            <v>0</v>
          </cell>
        </row>
        <row r="635">
          <cell r="D635">
            <v>0</v>
          </cell>
          <cell r="E635">
            <v>0</v>
          </cell>
        </row>
        <row r="636">
          <cell r="D636">
            <v>0</v>
          </cell>
          <cell r="E636">
            <v>0</v>
          </cell>
        </row>
        <row r="637">
          <cell r="D637">
            <v>0</v>
          </cell>
          <cell r="E637">
            <v>0</v>
          </cell>
        </row>
        <row r="638">
          <cell r="D638">
            <v>0</v>
          </cell>
          <cell r="E638">
            <v>0</v>
          </cell>
        </row>
        <row r="639">
          <cell r="D639">
            <v>0</v>
          </cell>
          <cell r="E639">
            <v>0</v>
          </cell>
        </row>
        <row r="640">
          <cell r="D640">
            <v>0</v>
          </cell>
          <cell r="E640">
            <v>0</v>
          </cell>
        </row>
        <row r="641">
          <cell r="D641">
            <v>0</v>
          </cell>
          <cell r="E641">
            <v>0</v>
          </cell>
        </row>
        <row r="642">
          <cell r="D642">
            <v>0</v>
          </cell>
          <cell r="E642">
            <v>0</v>
          </cell>
        </row>
        <row r="643">
          <cell r="D643">
            <v>0</v>
          </cell>
          <cell r="E643">
            <v>0</v>
          </cell>
        </row>
        <row r="644">
          <cell r="D644">
            <v>0</v>
          </cell>
          <cell r="E644">
            <v>0</v>
          </cell>
        </row>
        <row r="645">
          <cell r="D645">
            <v>0</v>
          </cell>
          <cell r="E645">
            <v>0</v>
          </cell>
        </row>
        <row r="646">
          <cell r="D646">
            <v>0</v>
          </cell>
          <cell r="E646">
            <v>0</v>
          </cell>
        </row>
        <row r="647">
          <cell r="D647">
            <v>0</v>
          </cell>
          <cell r="E647">
            <v>0</v>
          </cell>
        </row>
        <row r="648">
          <cell r="D648">
            <v>0</v>
          </cell>
          <cell r="E648">
            <v>0</v>
          </cell>
        </row>
        <row r="649">
          <cell r="D649">
            <v>0</v>
          </cell>
          <cell r="E649">
            <v>0</v>
          </cell>
        </row>
        <row r="650">
          <cell r="D650">
            <v>0</v>
          </cell>
          <cell r="E650">
            <v>0</v>
          </cell>
        </row>
        <row r="651">
          <cell r="D651">
            <v>0</v>
          </cell>
          <cell r="E651">
            <v>0</v>
          </cell>
        </row>
        <row r="652">
          <cell r="D652">
            <v>0</v>
          </cell>
          <cell r="E652">
            <v>0</v>
          </cell>
        </row>
        <row r="653">
          <cell r="D653">
            <v>0</v>
          </cell>
          <cell r="E653">
            <v>0</v>
          </cell>
        </row>
        <row r="654">
          <cell r="D654">
            <v>0</v>
          </cell>
          <cell r="E654">
            <v>0</v>
          </cell>
        </row>
        <row r="655">
          <cell r="D655">
            <v>0</v>
          </cell>
          <cell r="E655">
            <v>0</v>
          </cell>
        </row>
        <row r="656">
          <cell r="D656">
            <v>0</v>
          </cell>
          <cell r="E656">
            <v>0</v>
          </cell>
        </row>
        <row r="657">
          <cell r="D657">
            <v>0</v>
          </cell>
          <cell r="E657">
            <v>0</v>
          </cell>
        </row>
        <row r="658">
          <cell r="D658">
            <v>0</v>
          </cell>
          <cell r="E658">
            <v>0</v>
          </cell>
        </row>
        <row r="659">
          <cell r="D659">
            <v>0</v>
          </cell>
          <cell r="E659">
            <v>0</v>
          </cell>
        </row>
        <row r="660">
          <cell r="D660">
            <v>0</v>
          </cell>
          <cell r="E660">
            <v>0</v>
          </cell>
        </row>
        <row r="661">
          <cell r="D661">
            <v>0</v>
          </cell>
          <cell r="E661">
            <v>0</v>
          </cell>
        </row>
        <row r="662">
          <cell r="D662">
            <v>0</v>
          </cell>
          <cell r="E662">
            <v>0</v>
          </cell>
        </row>
        <row r="663">
          <cell r="D663">
            <v>0</v>
          </cell>
          <cell r="E663">
            <v>0</v>
          </cell>
        </row>
        <row r="664">
          <cell r="D664">
            <v>0</v>
          </cell>
          <cell r="E664">
            <v>0</v>
          </cell>
        </row>
        <row r="665">
          <cell r="D665">
            <v>0</v>
          </cell>
          <cell r="E665">
            <v>0</v>
          </cell>
        </row>
        <row r="666">
          <cell r="D666">
            <v>0</v>
          </cell>
          <cell r="E666">
            <v>0</v>
          </cell>
        </row>
        <row r="667">
          <cell r="D667">
            <v>0</v>
          </cell>
          <cell r="E667">
            <v>0</v>
          </cell>
        </row>
        <row r="668">
          <cell r="D668">
            <v>0</v>
          </cell>
          <cell r="E668">
            <v>0</v>
          </cell>
        </row>
        <row r="669">
          <cell r="D669">
            <v>0</v>
          </cell>
          <cell r="E669">
            <v>0</v>
          </cell>
        </row>
        <row r="670">
          <cell r="D670">
            <v>0</v>
          </cell>
          <cell r="E670">
            <v>0</v>
          </cell>
        </row>
        <row r="671">
          <cell r="D671">
            <v>0</v>
          </cell>
          <cell r="E671">
            <v>0</v>
          </cell>
        </row>
        <row r="672">
          <cell r="D672">
            <v>0</v>
          </cell>
          <cell r="E672">
            <v>0</v>
          </cell>
        </row>
        <row r="673">
          <cell r="D673">
            <v>0</v>
          </cell>
          <cell r="E673">
            <v>0</v>
          </cell>
        </row>
        <row r="674">
          <cell r="D674">
            <v>0</v>
          </cell>
          <cell r="E674">
            <v>0</v>
          </cell>
        </row>
        <row r="675">
          <cell r="D675">
            <v>0</v>
          </cell>
          <cell r="E675">
            <v>0</v>
          </cell>
        </row>
        <row r="676">
          <cell r="D676">
            <v>0</v>
          </cell>
          <cell r="E676">
            <v>0</v>
          </cell>
        </row>
        <row r="677">
          <cell r="D677">
            <v>0</v>
          </cell>
          <cell r="E677">
            <v>0</v>
          </cell>
        </row>
        <row r="678">
          <cell r="D678">
            <v>0</v>
          </cell>
          <cell r="E678">
            <v>0</v>
          </cell>
        </row>
        <row r="679">
          <cell r="D679">
            <v>0</v>
          </cell>
          <cell r="E679">
            <v>0</v>
          </cell>
        </row>
        <row r="680">
          <cell r="D680">
            <v>0</v>
          </cell>
          <cell r="E680">
            <v>0</v>
          </cell>
        </row>
        <row r="681">
          <cell r="D681">
            <v>0</v>
          </cell>
          <cell r="E681">
            <v>0</v>
          </cell>
        </row>
        <row r="682">
          <cell r="D682">
            <v>0</v>
          </cell>
          <cell r="E682">
            <v>0</v>
          </cell>
        </row>
        <row r="683">
          <cell r="D683">
            <v>0</v>
          </cell>
          <cell r="E683">
            <v>0</v>
          </cell>
        </row>
        <row r="684">
          <cell r="D684">
            <v>0</v>
          </cell>
          <cell r="E684">
            <v>0</v>
          </cell>
        </row>
        <row r="685">
          <cell r="D685">
            <v>0</v>
          </cell>
          <cell r="E685">
            <v>0</v>
          </cell>
        </row>
        <row r="686">
          <cell r="D686">
            <v>0</v>
          </cell>
          <cell r="E686">
            <v>0</v>
          </cell>
        </row>
        <row r="687">
          <cell r="D687">
            <v>0</v>
          </cell>
          <cell r="E687">
            <v>0</v>
          </cell>
        </row>
        <row r="688">
          <cell r="D688">
            <v>0</v>
          </cell>
          <cell r="E688">
            <v>0</v>
          </cell>
        </row>
        <row r="689">
          <cell r="D689">
            <v>0</v>
          </cell>
          <cell r="E689">
            <v>0</v>
          </cell>
        </row>
        <row r="690">
          <cell r="D690">
            <v>0</v>
          </cell>
          <cell r="E690">
            <v>0</v>
          </cell>
        </row>
        <row r="691">
          <cell r="D691">
            <v>0</v>
          </cell>
          <cell r="E691">
            <v>0</v>
          </cell>
        </row>
        <row r="692">
          <cell r="D692">
            <v>0</v>
          </cell>
          <cell r="E692">
            <v>0</v>
          </cell>
        </row>
        <row r="693">
          <cell r="D693">
            <v>0</v>
          </cell>
          <cell r="E693">
            <v>0</v>
          </cell>
        </row>
        <row r="694">
          <cell r="D694">
            <v>0</v>
          </cell>
          <cell r="E694">
            <v>0</v>
          </cell>
        </row>
        <row r="695">
          <cell r="D695">
            <v>0</v>
          </cell>
          <cell r="E695">
            <v>0</v>
          </cell>
        </row>
        <row r="696">
          <cell r="D696">
            <v>0</v>
          </cell>
          <cell r="E696">
            <v>0</v>
          </cell>
        </row>
        <row r="697">
          <cell r="D697">
            <v>0</v>
          </cell>
          <cell r="E697">
            <v>0</v>
          </cell>
        </row>
        <row r="698">
          <cell r="D698">
            <v>0</v>
          </cell>
          <cell r="E698">
            <v>0</v>
          </cell>
        </row>
        <row r="699">
          <cell r="D699">
            <v>0</v>
          </cell>
          <cell r="E699">
            <v>0</v>
          </cell>
        </row>
        <row r="700">
          <cell r="D700">
            <v>0</v>
          </cell>
          <cell r="E700">
            <v>0</v>
          </cell>
        </row>
        <row r="701">
          <cell r="D701">
            <v>0</v>
          </cell>
          <cell r="E701">
            <v>0</v>
          </cell>
        </row>
        <row r="702">
          <cell r="D702">
            <v>0</v>
          </cell>
          <cell r="E702">
            <v>0</v>
          </cell>
        </row>
        <row r="703">
          <cell r="D703">
            <v>0</v>
          </cell>
          <cell r="E703">
            <v>0</v>
          </cell>
        </row>
        <row r="704">
          <cell r="D704">
            <v>0</v>
          </cell>
          <cell r="E704">
            <v>0</v>
          </cell>
        </row>
        <row r="705">
          <cell r="D705">
            <v>0</v>
          </cell>
          <cell r="E705">
            <v>0</v>
          </cell>
        </row>
        <row r="706">
          <cell r="D706">
            <v>0</v>
          </cell>
          <cell r="E706">
            <v>0</v>
          </cell>
        </row>
        <row r="707">
          <cell r="D707">
            <v>0</v>
          </cell>
          <cell r="E707">
            <v>0</v>
          </cell>
        </row>
        <row r="708">
          <cell r="D708">
            <v>0</v>
          </cell>
          <cell r="E708">
            <v>0</v>
          </cell>
        </row>
        <row r="709">
          <cell r="D709">
            <v>0</v>
          </cell>
          <cell r="E709">
            <v>0</v>
          </cell>
        </row>
        <row r="710">
          <cell r="D710">
            <v>0</v>
          </cell>
          <cell r="E710">
            <v>0</v>
          </cell>
        </row>
        <row r="711">
          <cell r="D711">
            <v>0</v>
          </cell>
          <cell r="E711">
            <v>0</v>
          </cell>
        </row>
        <row r="712">
          <cell r="D712">
            <v>0</v>
          </cell>
          <cell r="E712">
            <v>0</v>
          </cell>
        </row>
        <row r="713">
          <cell r="D713">
            <v>0</v>
          </cell>
          <cell r="E713">
            <v>0</v>
          </cell>
        </row>
        <row r="714">
          <cell r="D714">
            <v>0</v>
          </cell>
          <cell r="E714">
            <v>0</v>
          </cell>
        </row>
        <row r="715">
          <cell r="D715">
            <v>0</v>
          </cell>
          <cell r="E715">
            <v>0</v>
          </cell>
        </row>
        <row r="716">
          <cell r="D716">
            <v>0</v>
          </cell>
          <cell r="E716">
            <v>0</v>
          </cell>
        </row>
        <row r="717">
          <cell r="D717">
            <v>0</v>
          </cell>
          <cell r="E717">
            <v>0</v>
          </cell>
        </row>
        <row r="718">
          <cell r="D718">
            <v>0</v>
          </cell>
          <cell r="E718">
            <v>0</v>
          </cell>
        </row>
        <row r="719">
          <cell r="D719">
            <v>0</v>
          </cell>
          <cell r="E719">
            <v>0</v>
          </cell>
        </row>
        <row r="720">
          <cell r="D720">
            <v>0</v>
          </cell>
          <cell r="E720">
            <v>0</v>
          </cell>
        </row>
        <row r="721">
          <cell r="D721">
            <v>0</v>
          </cell>
          <cell r="E721">
            <v>0</v>
          </cell>
        </row>
        <row r="722">
          <cell r="D722">
            <v>0</v>
          </cell>
          <cell r="E722">
            <v>0</v>
          </cell>
        </row>
        <row r="723">
          <cell r="D723">
            <v>0</v>
          </cell>
          <cell r="E723">
            <v>0</v>
          </cell>
        </row>
        <row r="724">
          <cell r="D724">
            <v>0</v>
          </cell>
          <cell r="E724">
            <v>0</v>
          </cell>
        </row>
        <row r="725">
          <cell r="D725">
            <v>0</v>
          </cell>
          <cell r="E725">
            <v>0</v>
          </cell>
        </row>
        <row r="726">
          <cell r="D726">
            <v>0</v>
          </cell>
          <cell r="E726">
            <v>0</v>
          </cell>
        </row>
        <row r="727">
          <cell r="D727">
            <v>0</v>
          </cell>
          <cell r="E727">
            <v>0</v>
          </cell>
        </row>
        <row r="728">
          <cell r="D728">
            <v>0</v>
          </cell>
          <cell r="E728">
            <v>0</v>
          </cell>
        </row>
        <row r="729">
          <cell r="D729">
            <v>0</v>
          </cell>
          <cell r="E729">
            <v>0</v>
          </cell>
        </row>
        <row r="730">
          <cell r="D730">
            <v>0</v>
          </cell>
          <cell r="E730">
            <v>0</v>
          </cell>
        </row>
        <row r="731">
          <cell r="D731">
            <v>0</v>
          </cell>
          <cell r="E731">
            <v>0</v>
          </cell>
        </row>
        <row r="732">
          <cell r="D732">
            <v>0</v>
          </cell>
          <cell r="E732">
            <v>0</v>
          </cell>
        </row>
        <row r="733">
          <cell r="D733">
            <v>0</v>
          </cell>
          <cell r="E733">
            <v>0</v>
          </cell>
        </row>
        <row r="734">
          <cell r="D734">
            <v>0</v>
          </cell>
          <cell r="E734">
            <v>0</v>
          </cell>
        </row>
        <row r="735">
          <cell r="D735">
            <v>0</v>
          </cell>
          <cell r="E735">
            <v>0</v>
          </cell>
        </row>
        <row r="736">
          <cell r="D736">
            <v>0</v>
          </cell>
          <cell r="E736">
            <v>0</v>
          </cell>
        </row>
        <row r="737">
          <cell r="D737">
            <v>0</v>
          </cell>
          <cell r="E737">
            <v>0</v>
          </cell>
        </row>
        <row r="738">
          <cell r="D738">
            <v>0</v>
          </cell>
          <cell r="E738">
            <v>0</v>
          </cell>
        </row>
        <row r="739">
          <cell r="D739">
            <v>0</v>
          </cell>
          <cell r="E739">
            <v>0</v>
          </cell>
        </row>
        <row r="740">
          <cell r="D740">
            <v>0</v>
          </cell>
          <cell r="E740">
            <v>0</v>
          </cell>
        </row>
        <row r="741">
          <cell r="D741">
            <v>0</v>
          </cell>
          <cell r="E741">
            <v>0</v>
          </cell>
        </row>
        <row r="742">
          <cell r="D742">
            <v>0</v>
          </cell>
          <cell r="E742">
            <v>0</v>
          </cell>
        </row>
        <row r="743">
          <cell r="D743">
            <v>0</v>
          </cell>
          <cell r="E743">
            <v>0</v>
          </cell>
        </row>
        <row r="744">
          <cell r="D744">
            <v>0</v>
          </cell>
          <cell r="E744">
            <v>0</v>
          </cell>
        </row>
        <row r="745">
          <cell r="D745">
            <v>0</v>
          </cell>
          <cell r="E745">
            <v>0</v>
          </cell>
        </row>
        <row r="746">
          <cell r="D746">
            <v>0</v>
          </cell>
          <cell r="E746">
            <v>0</v>
          </cell>
        </row>
        <row r="747">
          <cell r="D747">
            <v>0</v>
          </cell>
          <cell r="E747">
            <v>0</v>
          </cell>
        </row>
        <row r="748">
          <cell r="D748">
            <v>0</v>
          </cell>
          <cell r="E748">
            <v>0</v>
          </cell>
        </row>
        <row r="749">
          <cell r="D749">
            <v>0</v>
          </cell>
          <cell r="E749">
            <v>0</v>
          </cell>
        </row>
        <row r="750">
          <cell r="D750">
            <v>0</v>
          </cell>
          <cell r="E750">
            <v>0</v>
          </cell>
        </row>
        <row r="751">
          <cell r="D751">
            <v>0</v>
          </cell>
          <cell r="E751">
            <v>0</v>
          </cell>
        </row>
        <row r="752">
          <cell r="D752">
            <v>0</v>
          </cell>
          <cell r="E752">
            <v>0</v>
          </cell>
        </row>
        <row r="753">
          <cell r="D753">
            <v>0</v>
          </cell>
          <cell r="E753">
            <v>0</v>
          </cell>
        </row>
        <row r="754">
          <cell r="D754">
            <v>0</v>
          </cell>
          <cell r="E754">
            <v>0</v>
          </cell>
        </row>
        <row r="755">
          <cell r="D755">
            <v>0</v>
          </cell>
          <cell r="E755">
            <v>0</v>
          </cell>
        </row>
        <row r="756">
          <cell r="D756">
            <v>0</v>
          </cell>
          <cell r="E756">
            <v>0</v>
          </cell>
        </row>
        <row r="757">
          <cell r="D757">
            <v>0</v>
          </cell>
          <cell r="E757">
            <v>0</v>
          </cell>
        </row>
        <row r="758">
          <cell r="D758">
            <v>0</v>
          </cell>
          <cell r="E758">
            <v>0</v>
          </cell>
        </row>
        <row r="759">
          <cell r="D759">
            <v>0</v>
          </cell>
          <cell r="E759">
            <v>0</v>
          </cell>
        </row>
        <row r="760">
          <cell r="D760">
            <v>0</v>
          </cell>
          <cell r="E760">
            <v>0</v>
          </cell>
        </row>
        <row r="761">
          <cell r="D761">
            <v>0</v>
          </cell>
          <cell r="E761">
            <v>0</v>
          </cell>
        </row>
        <row r="762">
          <cell r="D762">
            <v>0</v>
          </cell>
          <cell r="E762">
            <v>0</v>
          </cell>
        </row>
        <row r="763">
          <cell r="D763">
            <v>0</v>
          </cell>
          <cell r="E763">
            <v>0</v>
          </cell>
        </row>
        <row r="764">
          <cell r="D764">
            <v>0</v>
          </cell>
          <cell r="E764">
            <v>0</v>
          </cell>
        </row>
        <row r="765">
          <cell r="D765">
            <v>0</v>
          </cell>
          <cell r="E765">
            <v>0</v>
          </cell>
        </row>
        <row r="766">
          <cell r="D766">
            <v>0</v>
          </cell>
          <cell r="E766">
            <v>0</v>
          </cell>
        </row>
        <row r="767">
          <cell r="D767">
            <v>0</v>
          </cell>
          <cell r="E767">
            <v>0</v>
          </cell>
        </row>
        <row r="768">
          <cell r="D768">
            <v>0</v>
          </cell>
          <cell r="E768">
            <v>0</v>
          </cell>
        </row>
        <row r="769">
          <cell r="D769">
            <v>0</v>
          </cell>
          <cell r="E769">
            <v>0</v>
          </cell>
        </row>
        <row r="770">
          <cell r="D770">
            <v>0</v>
          </cell>
          <cell r="E770">
            <v>0</v>
          </cell>
        </row>
        <row r="771">
          <cell r="D771">
            <v>0</v>
          </cell>
          <cell r="E771">
            <v>0</v>
          </cell>
        </row>
        <row r="772">
          <cell r="D772">
            <v>0</v>
          </cell>
          <cell r="E772">
            <v>0</v>
          </cell>
        </row>
        <row r="773">
          <cell r="D773">
            <v>0</v>
          </cell>
          <cell r="E773">
            <v>0</v>
          </cell>
        </row>
        <row r="774">
          <cell r="D774">
            <v>0</v>
          </cell>
          <cell r="E774">
            <v>0</v>
          </cell>
        </row>
        <row r="775">
          <cell r="D775">
            <v>0</v>
          </cell>
          <cell r="E775">
            <v>0</v>
          </cell>
        </row>
        <row r="776">
          <cell r="D776">
            <v>0</v>
          </cell>
          <cell r="E776">
            <v>0</v>
          </cell>
        </row>
        <row r="777">
          <cell r="D777">
            <v>0</v>
          </cell>
          <cell r="E777">
            <v>0</v>
          </cell>
        </row>
        <row r="778">
          <cell r="D778">
            <v>0</v>
          </cell>
          <cell r="E778">
            <v>0</v>
          </cell>
        </row>
        <row r="779">
          <cell r="D779">
            <v>0</v>
          </cell>
          <cell r="E779">
            <v>0</v>
          </cell>
        </row>
        <row r="780">
          <cell r="D780">
            <v>0</v>
          </cell>
          <cell r="E780">
            <v>0</v>
          </cell>
        </row>
        <row r="781">
          <cell r="D781">
            <v>0</v>
          </cell>
          <cell r="E781">
            <v>0</v>
          </cell>
        </row>
        <row r="782">
          <cell r="D782">
            <v>0</v>
          </cell>
          <cell r="E782">
            <v>0</v>
          </cell>
        </row>
        <row r="783">
          <cell r="D783">
            <v>0</v>
          </cell>
          <cell r="E783">
            <v>0</v>
          </cell>
        </row>
        <row r="784">
          <cell r="D784">
            <v>0</v>
          </cell>
          <cell r="E784">
            <v>0</v>
          </cell>
        </row>
        <row r="785">
          <cell r="D785">
            <v>0</v>
          </cell>
          <cell r="E785">
            <v>0</v>
          </cell>
        </row>
        <row r="786">
          <cell r="D786">
            <v>0</v>
          </cell>
          <cell r="E786">
            <v>0</v>
          </cell>
        </row>
        <row r="787">
          <cell r="D787">
            <v>0</v>
          </cell>
          <cell r="E787">
            <v>0</v>
          </cell>
        </row>
        <row r="788">
          <cell r="D788">
            <v>0</v>
          </cell>
          <cell r="E788">
            <v>0</v>
          </cell>
        </row>
        <row r="789">
          <cell r="D789">
            <v>0</v>
          </cell>
          <cell r="E789">
            <v>0</v>
          </cell>
        </row>
        <row r="790">
          <cell r="D790">
            <v>0</v>
          </cell>
          <cell r="E790">
            <v>0</v>
          </cell>
        </row>
        <row r="791">
          <cell r="D791">
            <v>0</v>
          </cell>
          <cell r="E791">
            <v>0</v>
          </cell>
        </row>
        <row r="792">
          <cell r="D792">
            <v>0</v>
          </cell>
          <cell r="E792">
            <v>0</v>
          </cell>
        </row>
        <row r="793">
          <cell r="D793">
            <v>0</v>
          </cell>
          <cell r="E793">
            <v>0</v>
          </cell>
        </row>
        <row r="794">
          <cell r="D794">
            <v>0</v>
          </cell>
          <cell r="E794">
            <v>0</v>
          </cell>
        </row>
        <row r="795">
          <cell r="D795">
            <v>0</v>
          </cell>
          <cell r="E795">
            <v>0</v>
          </cell>
        </row>
        <row r="796">
          <cell r="D796">
            <v>0</v>
          </cell>
          <cell r="E796">
            <v>0</v>
          </cell>
        </row>
        <row r="797">
          <cell r="D797">
            <v>0</v>
          </cell>
          <cell r="E797">
            <v>0</v>
          </cell>
        </row>
        <row r="798">
          <cell r="D798">
            <v>0</v>
          </cell>
          <cell r="E798">
            <v>0</v>
          </cell>
        </row>
        <row r="799">
          <cell r="D799">
            <v>0</v>
          </cell>
          <cell r="E799">
            <v>0</v>
          </cell>
        </row>
        <row r="800">
          <cell r="D800">
            <v>0</v>
          </cell>
          <cell r="E800">
            <v>0</v>
          </cell>
        </row>
        <row r="801">
          <cell r="D801">
            <v>0</v>
          </cell>
          <cell r="E801">
            <v>0</v>
          </cell>
        </row>
        <row r="802">
          <cell r="D802">
            <v>0</v>
          </cell>
          <cell r="E802">
            <v>0</v>
          </cell>
        </row>
        <row r="803">
          <cell r="D803">
            <v>0</v>
          </cell>
          <cell r="E803">
            <v>0</v>
          </cell>
        </row>
        <row r="804">
          <cell r="D804">
            <v>0</v>
          </cell>
          <cell r="E804">
            <v>0</v>
          </cell>
        </row>
        <row r="805">
          <cell r="D805">
            <v>0</v>
          </cell>
          <cell r="E805">
            <v>0</v>
          </cell>
        </row>
        <row r="806">
          <cell r="D806">
            <v>0</v>
          </cell>
          <cell r="E806">
            <v>0</v>
          </cell>
        </row>
        <row r="807">
          <cell r="D807">
            <v>0</v>
          </cell>
          <cell r="E807">
            <v>0</v>
          </cell>
        </row>
        <row r="808">
          <cell r="D808">
            <v>0</v>
          </cell>
          <cell r="E808">
            <v>0</v>
          </cell>
        </row>
        <row r="809">
          <cell r="D809">
            <v>0</v>
          </cell>
          <cell r="E809">
            <v>0</v>
          </cell>
        </row>
        <row r="810">
          <cell r="D810">
            <v>0</v>
          </cell>
          <cell r="E810">
            <v>0</v>
          </cell>
        </row>
        <row r="811">
          <cell r="D811">
            <v>0</v>
          </cell>
          <cell r="E811">
            <v>0</v>
          </cell>
        </row>
        <row r="812">
          <cell r="D812">
            <v>0</v>
          </cell>
          <cell r="E812">
            <v>0</v>
          </cell>
        </row>
        <row r="813">
          <cell r="D813">
            <v>0</v>
          </cell>
          <cell r="E813">
            <v>0</v>
          </cell>
        </row>
        <row r="814">
          <cell r="D814">
            <v>0</v>
          </cell>
          <cell r="E814">
            <v>0</v>
          </cell>
        </row>
        <row r="815">
          <cell r="D815">
            <v>0</v>
          </cell>
          <cell r="E815">
            <v>0</v>
          </cell>
        </row>
        <row r="816">
          <cell r="D816">
            <v>0</v>
          </cell>
          <cell r="E816">
            <v>0</v>
          </cell>
        </row>
        <row r="817">
          <cell r="D817">
            <v>0</v>
          </cell>
          <cell r="E817">
            <v>0</v>
          </cell>
        </row>
        <row r="818">
          <cell r="D818">
            <v>0</v>
          </cell>
          <cell r="E818">
            <v>0</v>
          </cell>
        </row>
        <row r="819">
          <cell r="D819">
            <v>0</v>
          </cell>
          <cell r="E819">
            <v>0</v>
          </cell>
        </row>
        <row r="820">
          <cell r="D820">
            <v>0</v>
          </cell>
          <cell r="E820">
            <v>0</v>
          </cell>
        </row>
        <row r="821">
          <cell r="D821">
            <v>0</v>
          </cell>
          <cell r="E821">
            <v>0</v>
          </cell>
        </row>
        <row r="822">
          <cell r="D822">
            <v>0</v>
          </cell>
          <cell r="E822">
            <v>0</v>
          </cell>
        </row>
        <row r="823">
          <cell r="D823">
            <v>0</v>
          </cell>
          <cell r="E823">
            <v>0</v>
          </cell>
        </row>
        <row r="824">
          <cell r="D824">
            <v>0</v>
          </cell>
          <cell r="E824">
            <v>0</v>
          </cell>
        </row>
        <row r="825">
          <cell r="D825">
            <v>0</v>
          </cell>
          <cell r="E825">
            <v>0</v>
          </cell>
        </row>
        <row r="826">
          <cell r="D826">
            <v>0</v>
          </cell>
          <cell r="E826">
            <v>0</v>
          </cell>
        </row>
        <row r="827">
          <cell r="D827">
            <v>0</v>
          </cell>
          <cell r="E827">
            <v>0</v>
          </cell>
        </row>
        <row r="828">
          <cell r="D828">
            <v>0</v>
          </cell>
          <cell r="E828">
            <v>0</v>
          </cell>
        </row>
        <row r="829">
          <cell r="D829">
            <v>0</v>
          </cell>
          <cell r="E829">
            <v>0</v>
          </cell>
        </row>
        <row r="830">
          <cell r="D830">
            <v>0</v>
          </cell>
          <cell r="E830">
            <v>0</v>
          </cell>
        </row>
        <row r="831">
          <cell r="D831">
            <v>0</v>
          </cell>
          <cell r="E831">
            <v>0</v>
          </cell>
        </row>
        <row r="832">
          <cell r="D832">
            <v>0</v>
          </cell>
          <cell r="E832">
            <v>0</v>
          </cell>
        </row>
        <row r="833">
          <cell r="D833">
            <v>0</v>
          </cell>
          <cell r="E833">
            <v>0</v>
          </cell>
        </row>
        <row r="834">
          <cell r="D834">
            <v>0</v>
          </cell>
          <cell r="E834">
            <v>0</v>
          </cell>
        </row>
        <row r="835">
          <cell r="D835">
            <v>0</v>
          </cell>
          <cell r="E835">
            <v>0</v>
          </cell>
        </row>
        <row r="836">
          <cell r="D836">
            <v>0</v>
          </cell>
          <cell r="E836">
            <v>0</v>
          </cell>
        </row>
        <row r="837">
          <cell r="D837">
            <v>0</v>
          </cell>
          <cell r="E837">
            <v>0</v>
          </cell>
        </row>
        <row r="838">
          <cell r="D838">
            <v>0</v>
          </cell>
          <cell r="E838">
            <v>0</v>
          </cell>
        </row>
        <row r="839">
          <cell r="D839">
            <v>0</v>
          </cell>
          <cell r="E839">
            <v>0</v>
          </cell>
        </row>
        <row r="840">
          <cell r="D840">
            <v>0</v>
          </cell>
          <cell r="E840">
            <v>0</v>
          </cell>
        </row>
        <row r="841">
          <cell r="D841">
            <v>0</v>
          </cell>
          <cell r="E841">
            <v>0</v>
          </cell>
        </row>
        <row r="842">
          <cell r="D842">
            <v>0</v>
          </cell>
          <cell r="E842">
            <v>0</v>
          </cell>
        </row>
        <row r="843">
          <cell r="D843">
            <v>0</v>
          </cell>
          <cell r="E843">
            <v>0</v>
          </cell>
        </row>
        <row r="844">
          <cell r="D844">
            <v>0</v>
          </cell>
          <cell r="E844">
            <v>0</v>
          </cell>
        </row>
        <row r="845">
          <cell r="D845">
            <v>0</v>
          </cell>
          <cell r="E845">
            <v>0</v>
          </cell>
        </row>
        <row r="846">
          <cell r="D846">
            <v>0</v>
          </cell>
          <cell r="E846">
            <v>0</v>
          </cell>
        </row>
        <row r="847">
          <cell r="D847">
            <v>0</v>
          </cell>
          <cell r="E847">
            <v>0</v>
          </cell>
        </row>
        <row r="848">
          <cell r="D848">
            <v>0</v>
          </cell>
          <cell r="E848">
            <v>0</v>
          </cell>
        </row>
        <row r="849">
          <cell r="D849">
            <v>0</v>
          </cell>
          <cell r="E849">
            <v>0</v>
          </cell>
        </row>
        <row r="850">
          <cell r="D850">
            <v>0</v>
          </cell>
          <cell r="E850">
            <v>0</v>
          </cell>
        </row>
        <row r="851">
          <cell r="D851">
            <v>0</v>
          </cell>
          <cell r="E851">
            <v>0</v>
          </cell>
        </row>
        <row r="852">
          <cell r="D852">
            <v>0</v>
          </cell>
          <cell r="E852">
            <v>0</v>
          </cell>
        </row>
        <row r="853">
          <cell r="D853">
            <v>0</v>
          </cell>
          <cell r="E853">
            <v>0</v>
          </cell>
        </row>
        <row r="854">
          <cell r="D854">
            <v>0</v>
          </cell>
          <cell r="E854">
            <v>0</v>
          </cell>
        </row>
        <row r="855">
          <cell r="D855">
            <v>0</v>
          </cell>
          <cell r="E855">
            <v>0</v>
          </cell>
        </row>
        <row r="856">
          <cell r="D856">
            <v>0</v>
          </cell>
          <cell r="E856">
            <v>0</v>
          </cell>
        </row>
        <row r="857">
          <cell r="D857">
            <v>0</v>
          </cell>
          <cell r="E857">
            <v>0</v>
          </cell>
        </row>
        <row r="858">
          <cell r="D858">
            <v>0</v>
          </cell>
          <cell r="E858">
            <v>0</v>
          </cell>
        </row>
        <row r="859">
          <cell r="D859">
            <v>0</v>
          </cell>
          <cell r="E859">
            <v>0</v>
          </cell>
        </row>
        <row r="860">
          <cell r="D860">
            <v>0</v>
          </cell>
          <cell r="E860">
            <v>0</v>
          </cell>
        </row>
        <row r="861">
          <cell r="D861">
            <v>0</v>
          </cell>
          <cell r="E861">
            <v>0</v>
          </cell>
        </row>
        <row r="862">
          <cell r="D862">
            <v>0</v>
          </cell>
          <cell r="E862">
            <v>0</v>
          </cell>
        </row>
        <row r="863">
          <cell r="D863">
            <v>0</v>
          </cell>
          <cell r="E863">
            <v>0</v>
          </cell>
        </row>
        <row r="864">
          <cell r="D864">
            <v>0</v>
          </cell>
          <cell r="E864">
            <v>0</v>
          </cell>
        </row>
        <row r="865">
          <cell r="D865">
            <v>0</v>
          </cell>
          <cell r="E865">
            <v>0</v>
          </cell>
        </row>
        <row r="866">
          <cell r="D866">
            <v>0</v>
          </cell>
          <cell r="E866">
            <v>0</v>
          </cell>
        </row>
        <row r="867">
          <cell r="D867">
            <v>0</v>
          </cell>
          <cell r="E867">
            <v>0</v>
          </cell>
        </row>
        <row r="868">
          <cell r="D868">
            <v>0</v>
          </cell>
          <cell r="E868">
            <v>0</v>
          </cell>
        </row>
        <row r="869">
          <cell r="D869">
            <v>0</v>
          </cell>
          <cell r="E869">
            <v>0</v>
          </cell>
        </row>
        <row r="870">
          <cell r="D870">
            <v>0</v>
          </cell>
          <cell r="E870">
            <v>0</v>
          </cell>
        </row>
        <row r="871">
          <cell r="D871">
            <v>0</v>
          </cell>
          <cell r="E871">
            <v>0</v>
          </cell>
        </row>
        <row r="872">
          <cell r="D872">
            <v>0</v>
          </cell>
          <cell r="E872">
            <v>0</v>
          </cell>
        </row>
        <row r="873">
          <cell r="D873">
            <v>0</v>
          </cell>
          <cell r="E873">
            <v>0</v>
          </cell>
        </row>
        <row r="874">
          <cell r="D874">
            <v>0</v>
          </cell>
          <cell r="E874">
            <v>0</v>
          </cell>
        </row>
        <row r="875">
          <cell r="D875">
            <v>0</v>
          </cell>
          <cell r="E875">
            <v>0</v>
          </cell>
        </row>
        <row r="876">
          <cell r="D876">
            <v>0</v>
          </cell>
          <cell r="E876">
            <v>0</v>
          </cell>
        </row>
        <row r="877">
          <cell r="D877">
            <v>0</v>
          </cell>
          <cell r="E877">
            <v>0</v>
          </cell>
        </row>
        <row r="878">
          <cell r="D878">
            <v>0</v>
          </cell>
          <cell r="E878">
            <v>0</v>
          </cell>
        </row>
        <row r="879">
          <cell r="D879">
            <v>0</v>
          </cell>
          <cell r="E879">
            <v>0</v>
          </cell>
        </row>
        <row r="880">
          <cell r="D880">
            <v>0</v>
          </cell>
          <cell r="E880">
            <v>0</v>
          </cell>
        </row>
        <row r="881">
          <cell r="D881">
            <v>0</v>
          </cell>
          <cell r="E881">
            <v>0</v>
          </cell>
        </row>
        <row r="882">
          <cell r="D882">
            <v>0</v>
          </cell>
          <cell r="E882">
            <v>0</v>
          </cell>
        </row>
        <row r="883">
          <cell r="D883">
            <v>0</v>
          </cell>
          <cell r="E883">
            <v>0</v>
          </cell>
        </row>
        <row r="884">
          <cell r="D884">
            <v>0</v>
          </cell>
          <cell r="E88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960"/>
  <sheetViews>
    <sheetView zoomScale="115" zoomScaleNormal="115" workbookViewId="0">
      <selection activeCell="F26" sqref="F26"/>
    </sheetView>
  </sheetViews>
  <sheetFormatPr defaultColWidth="26.77734375" defaultRowHeight="15" customHeight="1"/>
  <cols>
    <col min="1" max="1" width="3.109375" style="219" bestFit="1" customWidth="1"/>
    <col min="2" max="2" width="42" style="424" bestFit="1" customWidth="1"/>
    <col min="3" max="3" width="13.33203125" style="424" bestFit="1" customWidth="1"/>
    <col min="4" max="12" width="7.6640625" style="425" bestFit="1" customWidth="1"/>
    <col min="13" max="33" width="8.77734375" style="425" bestFit="1" customWidth="1"/>
    <col min="34" max="34" width="8.33203125" style="425" bestFit="1" customWidth="1"/>
    <col min="35" max="16384" width="26.77734375" style="219"/>
  </cols>
  <sheetData>
    <row r="1" spans="1:34" ht="15" customHeight="1">
      <c r="A1" s="559"/>
      <c r="B1" s="560" t="s">
        <v>22143</v>
      </c>
      <c r="C1" s="560"/>
      <c r="D1" s="561">
        <v>1</v>
      </c>
      <c r="E1" s="561">
        <v>2</v>
      </c>
      <c r="F1" s="561">
        <v>3</v>
      </c>
      <c r="G1" s="562">
        <v>4</v>
      </c>
      <c r="H1" s="561">
        <v>5</v>
      </c>
      <c r="I1" s="561">
        <v>6</v>
      </c>
      <c r="J1" s="561">
        <v>7</v>
      </c>
      <c r="K1" s="561">
        <v>8</v>
      </c>
      <c r="L1" s="561">
        <v>9</v>
      </c>
      <c r="M1" s="561">
        <v>10</v>
      </c>
      <c r="N1" s="562">
        <v>11</v>
      </c>
      <c r="O1" s="561">
        <v>12</v>
      </c>
      <c r="P1" s="561">
        <v>13</v>
      </c>
      <c r="Q1" s="561">
        <v>14</v>
      </c>
      <c r="R1" s="561">
        <v>15</v>
      </c>
      <c r="S1" s="561">
        <v>16</v>
      </c>
      <c r="T1" s="561">
        <v>17</v>
      </c>
      <c r="U1" s="562">
        <v>18</v>
      </c>
      <c r="V1" s="561">
        <v>19</v>
      </c>
      <c r="W1" s="561">
        <v>20</v>
      </c>
      <c r="X1" s="561">
        <v>21</v>
      </c>
      <c r="Y1" s="561">
        <v>22</v>
      </c>
      <c r="Z1" s="561">
        <v>23</v>
      </c>
      <c r="AA1" s="561">
        <v>24</v>
      </c>
      <c r="AB1" s="562">
        <v>25</v>
      </c>
      <c r="AC1" s="561">
        <v>26</v>
      </c>
      <c r="AD1" s="561">
        <v>27</v>
      </c>
      <c r="AE1" s="561">
        <v>28</v>
      </c>
      <c r="AF1" s="561">
        <v>29</v>
      </c>
      <c r="AG1" s="561">
        <v>30</v>
      </c>
      <c r="AH1" s="563" t="s">
        <v>20829</v>
      </c>
    </row>
    <row r="2" spans="1:34" s="738" customFormat="1" ht="15" customHeight="1">
      <c r="A2" s="734"/>
      <c r="B2" s="735" t="s">
        <v>21836</v>
      </c>
      <c r="C2" s="735"/>
      <c r="D2" s="736">
        <v>1</v>
      </c>
      <c r="E2" s="736">
        <v>2</v>
      </c>
      <c r="F2" s="736">
        <v>3</v>
      </c>
      <c r="G2" s="736">
        <v>4</v>
      </c>
      <c r="H2" s="736">
        <v>5</v>
      </c>
      <c r="I2" s="736">
        <v>6</v>
      </c>
      <c r="J2" s="736">
        <v>7</v>
      </c>
      <c r="K2" s="736">
        <v>8</v>
      </c>
      <c r="L2" s="736">
        <v>9</v>
      </c>
      <c r="M2" s="736">
        <v>10</v>
      </c>
      <c r="N2" s="736">
        <v>11</v>
      </c>
      <c r="O2" s="736">
        <v>12</v>
      </c>
      <c r="P2" s="736">
        <v>13</v>
      </c>
      <c r="Q2" s="736">
        <v>14</v>
      </c>
      <c r="R2" s="736">
        <v>15</v>
      </c>
      <c r="S2" s="736">
        <v>16</v>
      </c>
      <c r="T2" s="736">
        <v>17</v>
      </c>
      <c r="U2" s="736">
        <v>18</v>
      </c>
      <c r="V2" s="736">
        <v>19</v>
      </c>
      <c r="W2" s="736">
        <v>20</v>
      </c>
      <c r="X2" s="736">
        <v>21</v>
      </c>
      <c r="Y2" s="736">
        <v>22</v>
      </c>
      <c r="Z2" s="736">
        <v>23</v>
      </c>
      <c r="AA2" s="736">
        <v>24</v>
      </c>
      <c r="AB2" s="736">
        <v>25</v>
      </c>
      <c r="AC2" s="736">
        <v>26</v>
      </c>
      <c r="AD2" s="736">
        <v>27</v>
      </c>
      <c r="AE2" s="736">
        <v>28</v>
      </c>
      <c r="AF2" s="736">
        <v>29</v>
      </c>
      <c r="AG2" s="736">
        <v>30</v>
      </c>
      <c r="AH2" s="737" t="s">
        <v>20829</v>
      </c>
    </row>
    <row r="3" spans="1:34" s="738" customFormat="1" ht="15" customHeight="1">
      <c r="A3" s="734"/>
      <c r="B3" s="739" t="s">
        <v>21837</v>
      </c>
      <c r="C3" s="739"/>
      <c r="D3" s="740">
        <f>D5*D4</f>
        <v>0</v>
      </c>
      <c r="E3" s="740">
        <f t="shared" ref="E3:AG3" si="0">E5*E4</f>
        <v>4704.92</v>
      </c>
      <c r="F3" s="740">
        <f t="shared" si="0"/>
        <v>5196.62</v>
      </c>
      <c r="G3" s="740">
        <f t="shared" si="0"/>
        <v>5555.22</v>
      </c>
      <c r="H3" s="740">
        <f t="shared" si="0"/>
        <v>5927.6799999999994</v>
      </c>
      <c r="I3" s="740">
        <f t="shared" si="0"/>
        <v>4180.22</v>
      </c>
      <c r="J3" s="740">
        <f>J5*J4</f>
        <v>5725.2800000000007</v>
      </c>
      <c r="K3" s="740">
        <f t="shared" si="0"/>
        <v>0</v>
      </c>
      <c r="L3" s="740">
        <f t="shared" si="0"/>
        <v>4169.4400000000005</v>
      </c>
      <c r="M3" s="740">
        <f t="shared" si="0"/>
        <v>6844.2</v>
      </c>
      <c r="N3" s="740">
        <f t="shared" si="0"/>
        <v>5542.0199999999995</v>
      </c>
      <c r="O3" s="740">
        <f t="shared" si="0"/>
        <v>4519.9000000000005</v>
      </c>
      <c r="P3" s="740">
        <f t="shared" si="0"/>
        <v>4596.46</v>
      </c>
      <c r="Q3" s="740">
        <f t="shared" si="0"/>
        <v>3897.74</v>
      </c>
      <c r="R3" s="740">
        <f t="shared" si="0"/>
        <v>0</v>
      </c>
      <c r="S3" s="740">
        <f t="shared" si="0"/>
        <v>3657.7200000000003</v>
      </c>
      <c r="T3" s="740">
        <f t="shared" si="0"/>
        <v>5108.3999999999996</v>
      </c>
      <c r="U3" s="740">
        <f t="shared" si="0"/>
        <v>5199.04</v>
      </c>
      <c r="V3" s="740">
        <f t="shared" si="0"/>
        <v>5900.84</v>
      </c>
      <c r="W3" s="740">
        <f t="shared" si="0"/>
        <v>4710.8599999999997</v>
      </c>
      <c r="X3" s="740">
        <f t="shared" si="0"/>
        <v>7063.3200000000006</v>
      </c>
      <c r="Y3" s="740">
        <f t="shared" si="0"/>
        <v>0</v>
      </c>
      <c r="Z3" s="740">
        <f t="shared" si="0"/>
        <v>4682.4799999999996</v>
      </c>
      <c r="AA3" s="740">
        <f t="shared" si="0"/>
        <v>4199.3600000000006</v>
      </c>
      <c r="AB3" s="740">
        <f t="shared" si="0"/>
        <v>4588.9800000000005</v>
      </c>
      <c r="AC3" s="740">
        <f t="shared" si="0"/>
        <v>4182.8600000000006</v>
      </c>
      <c r="AD3" s="740">
        <f t="shared" si="0"/>
        <v>4754.42</v>
      </c>
      <c r="AE3" s="740">
        <f t="shared" si="0"/>
        <v>4109.38</v>
      </c>
      <c r="AF3" s="740">
        <f t="shared" si="0"/>
        <v>4365.24</v>
      </c>
      <c r="AG3" s="740">
        <f t="shared" si="0"/>
        <v>5278.46</v>
      </c>
      <c r="AH3" s="740">
        <f>SUM(D3:AG3)</f>
        <v>128661.06</v>
      </c>
    </row>
    <row r="4" spans="1:34" s="738" customFormat="1" ht="15" customHeight="1">
      <c r="A4" s="734"/>
      <c r="B4" s="739" t="s">
        <v>21838</v>
      </c>
      <c r="C4" s="741"/>
      <c r="D4" s="740"/>
      <c r="E4" s="740">
        <v>21.385999999999999</v>
      </c>
      <c r="F4" s="740">
        <v>23.620999999999999</v>
      </c>
      <c r="G4" s="742">
        <v>25.251000000000001</v>
      </c>
      <c r="H4" s="740">
        <v>26.943999999999999</v>
      </c>
      <c r="I4" s="740">
        <v>19.001000000000001</v>
      </c>
      <c r="J4" s="743">
        <v>26.024000000000001</v>
      </c>
      <c r="K4" s="740"/>
      <c r="L4" s="740">
        <v>18.952000000000002</v>
      </c>
      <c r="M4" s="740">
        <v>31.11</v>
      </c>
      <c r="N4" s="740">
        <v>25.190999999999999</v>
      </c>
      <c r="O4" s="740">
        <v>20.545000000000002</v>
      </c>
      <c r="P4" s="742">
        <v>20.893000000000001</v>
      </c>
      <c r="Q4" s="740">
        <v>17.716999999999999</v>
      </c>
      <c r="R4" s="744"/>
      <c r="S4" s="740">
        <v>16.626000000000001</v>
      </c>
      <c r="T4" s="740">
        <v>23.22</v>
      </c>
      <c r="U4" s="740">
        <v>23.632000000000001</v>
      </c>
      <c r="V4" s="740">
        <v>26.821999999999999</v>
      </c>
      <c r="W4" s="740">
        <v>21.413</v>
      </c>
      <c r="X4" s="740">
        <v>32.106000000000002</v>
      </c>
      <c r="Y4" s="740"/>
      <c r="Z4" s="740">
        <v>21.283999999999999</v>
      </c>
      <c r="AA4" s="740">
        <v>19.088000000000001</v>
      </c>
      <c r="AB4" s="740">
        <v>20.859000000000002</v>
      </c>
      <c r="AC4" s="740">
        <v>19.013000000000002</v>
      </c>
      <c r="AD4" s="740">
        <v>21.611000000000001</v>
      </c>
      <c r="AE4" s="742">
        <v>18.678999999999998</v>
      </c>
      <c r="AF4" s="740">
        <v>19.841999999999999</v>
      </c>
      <c r="AG4" s="740">
        <v>23.992999999999999</v>
      </c>
      <c r="AH4" s="740">
        <f>SUM(D4:AG4)</f>
        <v>584.82299999999998</v>
      </c>
    </row>
    <row r="5" spans="1:34" s="738" customFormat="1" ht="15" customHeight="1">
      <c r="A5" s="734"/>
      <c r="B5" s="741" t="s">
        <v>20957</v>
      </c>
      <c r="C5" s="741"/>
      <c r="D5" s="742">
        <v>220</v>
      </c>
      <c r="E5" s="742">
        <v>220</v>
      </c>
      <c r="F5" s="742">
        <v>220</v>
      </c>
      <c r="G5" s="742">
        <v>220</v>
      </c>
      <c r="H5" s="742">
        <v>220</v>
      </c>
      <c r="I5" s="742">
        <v>220</v>
      </c>
      <c r="J5" s="742">
        <v>220</v>
      </c>
      <c r="K5" s="742">
        <v>220</v>
      </c>
      <c r="L5" s="742">
        <v>220</v>
      </c>
      <c r="M5" s="742">
        <v>220</v>
      </c>
      <c r="N5" s="742">
        <v>220</v>
      </c>
      <c r="O5" s="742">
        <v>220</v>
      </c>
      <c r="P5" s="742">
        <v>220</v>
      </c>
      <c r="Q5" s="742">
        <v>220</v>
      </c>
      <c r="R5" s="742">
        <v>220</v>
      </c>
      <c r="S5" s="742">
        <v>220</v>
      </c>
      <c r="T5" s="742">
        <v>220</v>
      </c>
      <c r="U5" s="742">
        <v>220</v>
      </c>
      <c r="V5" s="742">
        <v>220</v>
      </c>
      <c r="W5" s="742">
        <v>220</v>
      </c>
      <c r="X5" s="742">
        <v>220</v>
      </c>
      <c r="Y5" s="742">
        <v>220</v>
      </c>
      <c r="Z5" s="742">
        <v>220</v>
      </c>
      <c r="AA5" s="742">
        <v>220</v>
      </c>
      <c r="AB5" s="742">
        <v>220</v>
      </c>
      <c r="AC5" s="742">
        <v>220</v>
      </c>
      <c r="AD5" s="742">
        <v>220</v>
      </c>
      <c r="AE5" s="742">
        <v>220</v>
      </c>
      <c r="AF5" s="742">
        <v>220</v>
      </c>
      <c r="AG5" s="742">
        <v>220</v>
      </c>
      <c r="AH5" s="740"/>
    </row>
    <row r="6" spans="1:34" s="738" customFormat="1" ht="15" customHeight="1">
      <c r="A6" s="734"/>
      <c r="B6" s="741" t="s">
        <v>21839</v>
      </c>
      <c r="C6" s="741"/>
      <c r="D6" s="740"/>
      <c r="E6" s="740">
        <v>5</v>
      </c>
      <c r="F6" s="740">
        <v>6</v>
      </c>
      <c r="G6" s="742">
        <v>6</v>
      </c>
      <c r="H6" s="740">
        <v>6</v>
      </c>
      <c r="I6" s="740">
        <v>6</v>
      </c>
      <c r="J6" s="743">
        <v>6</v>
      </c>
      <c r="K6" s="740"/>
      <c r="L6" s="740">
        <v>5</v>
      </c>
      <c r="M6" s="740">
        <v>6</v>
      </c>
      <c r="N6" s="740">
        <v>6</v>
      </c>
      <c r="O6" s="740">
        <v>6</v>
      </c>
      <c r="P6" s="742">
        <v>5</v>
      </c>
      <c r="Q6" s="740">
        <v>5</v>
      </c>
      <c r="R6" s="744"/>
      <c r="S6" s="740">
        <v>6</v>
      </c>
      <c r="T6" s="740">
        <v>6</v>
      </c>
      <c r="U6" s="740">
        <v>6</v>
      </c>
      <c r="V6" s="740">
        <v>6</v>
      </c>
      <c r="W6" s="740">
        <v>6</v>
      </c>
      <c r="X6" s="740">
        <v>5</v>
      </c>
      <c r="Y6" s="740"/>
      <c r="Z6" s="740">
        <v>5</v>
      </c>
      <c r="AA6" s="740">
        <v>5</v>
      </c>
      <c r="AB6" s="740">
        <v>5</v>
      </c>
      <c r="AC6" s="740">
        <v>5</v>
      </c>
      <c r="AD6" s="740">
        <v>5</v>
      </c>
      <c r="AE6" s="742">
        <v>5</v>
      </c>
      <c r="AF6" s="740">
        <v>5</v>
      </c>
      <c r="AG6" s="740">
        <v>6</v>
      </c>
      <c r="AH6" s="740">
        <f t="shared" ref="AH6:AH18" si="1">SUM(D6:AG6)</f>
        <v>144</v>
      </c>
    </row>
    <row r="7" spans="1:34" s="738" customFormat="1" ht="15" customHeight="1">
      <c r="A7" s="734"/>
      <c r="B7" s="741" t="s">
        <v>21840</v>
      </c>
      <c r="C7" s="741"/>
      <c r="D7" s="742" t="e">
        <f>D3/D6</f>
        <v>#DIV/0!</v>
      </c>
      <c r="E7" s="742">
        <f t="shared" ref="E7:AG7" si="2">E3/E6</f>
        <v>940.98400000000004</v>
      </c>
      <c r="F7" s="742">
        <f t="shared" si="2"/>
        <v>866.10333333333335</v>
      </c>
      <c r="G7" s="742">
        <f>G3/G6</f>
        <v>925.87</v>
      </c>
      <c r="H7" s="742">
        <f t="shared" si="2"/>
        <v>987.9466666666666</v>
      </c>
      <c r="I7" s="742">
        <f t="shared" si="2"/>
        <v>696.70333333333338</v>
      </c>
      <c r="J7" s="742">
        <f t="shared" si="2"/>
        <v>954.21333333333348</v>
      </c>
      <c r="K7" s="742" t="e">
        <f t="shared" si="2"/>
        <v>#DIV/0!</v>
      </c>
      <c r="L7" s="742">
        <f t="shared" si="2"/>
        <v>833.88800000000015</v>
      </c>
      <c r="M7" s="742">
        <f t="shared" si="2"/>
        <v>1140.7</v>
      </c>
      <c r="N7" s="742">
        <f t="shared" si="2"/>
        <v>923.67</v>
      </c>
      <c r="O7" s="742">
        <f t="shared" si="2"/>
        <v>753.31666666666672</v>
      </c>
      <c r="P7" s="742">
        <f t="shared" si="2"/>
        <v>919.29200000000003</v>
      </c>
      <c r="Q7" s="742">
        <f t="shared" si="2"/>
        <v>779.548</v>
      </c>
      <c r="R7" s="742" t="e">
        <f t="shared" si="2"/>
        <v>#DIV/0!</v>
      </c>
      <c r="S7" s="742">
        <f t="shared" si="2"/>
        <v>609.62</v>
      </c>
      <c r="T7" s="742">
        <f t="shared" si="2"/>
        <v>851.4</v>
      </c>
      <c r="U7" s="742">
        <f t="shared" si="2"/>
        <v>866.50666666666666</v>
      </c>
      <c r="V7" s="742">
        <f t="shared" si="2"/>
        <v>983.47333333333336</v>
      </c>
      <c r="W7" s="742">
        <f t="shared" si="2"/>
        <v>785.14333333333332</v>
      </c>
      <c r="X7" s="742">
        <f t="shared" si="2"/>
        <v>1412.6640000000002</v>
      </c>
      <c r="Y7" s="742" t="e">
        <f t="shared" si="2"/>
        <v>#DIV/0!</v>
      </c>
      <c r="Z7" s="742">
        <f t="shared" si="2"/>
        <v>936.49599999999987</v>
      </c>
      <c r="AA7" s="742">
        <f t="shared" si="2"/>
        <v>839.87200000000007</v>
      </c>
      <c r="AB7" s="742">
        <f t="shared" si="2"/>
        <v>917.79600000000005</v>
      </c>
      <c r="AC7" s="742">
        <f t="shared" si="2"/>
        <v>836.57200000000012</v>
      </c>
      <c r="AD7" s="742">
        <f t="shared" si="2"/>
        <v>950.88400000000001</v>
      </c>
      <c r="AE7" s="742">
        <f t="shared" si="2"/>
        <v>821.87599999999998</v>
      </c>
      <c r="AF7" s="742">
        <f t="shared" si="2"/>
        <v>873.048</v>
      </c>
      <c r="AG7" s="742">
        <f t="shared" si="2"/>
        <v>879.74333333333334</v>
      </c>
      <c r="AH7" s="740" t="e">
        <f t="shared" si="1"/>
        <v>#DIV/0!</v>
      </c>
    </row>
    <row r="8" spans="1:34" ht="15" customHeight="1">
      <c r="A8" s="559">
        <v>1</v>
      </c>
      <c r="B8" s="745" t="s">
        <v>506</v>
      </c>
      <c r="C8" s="746">
        <v>101475240602</v>
      </c>
      <c r="D8" s="747"/>
      <c r="E8" s="747">
        <v>940</v>
      </c>
      <c r="F8" s="747">
        <v>1130</v>
      </c>
      <c r="G8" s="748">
        <v>925</v>
      </c>
      <c r="H8" s="747">
        <v>987</v>
      </c>
      <c r="I8" s="747">
        <v>836</v>
      </c>
      <c r="J8" s="749">
        <v>954</v>
      </c>
      <c r="K8" s="747"/>
      <c r="L8" s="747"/>
      <c r="M8" s="747"/>
      <c r="N8" s="747">
        <v>923</v>
      </c>
      <c r="O8" s="747"/>
      <c r="P8" s="748">
        <v>919</v>
      </c>
      <c r="Q8" s="747">
        <v>779</v>
      </c>
      <c r="R8" s="750"/>
      <c r="S8" s="747">
        <v>609</v>
      </c>
      <c r="T8" s="747">
        <v>851</v>
      </c>
      <c r="U8" s="747">
        <v>888</v>
      </c>
      <c r="V8" s="747">
        <v>983</v>
      </c>
      <c r="W8" s="747">
        <v>510</v>
      </c>
      <c r="X8" s="748">
        <v>1941</v>
      </c>
      <c r="Y8" s="747"/>
      <c r="Z8" s="747"/>
      <c r="AA8" s="747"/>
      <c r="AB8" s="747">
        <v>917</v>
      </c>
      <c r="AC8" s="747">
        <v>836</v>
      </c>
      <c r="AD8" s="747">
        <v>950</v>
      </c>
      <c r="AE8" s="748">
        <v>889</v>
      </c>
      <c r="AF8" s="747">
        <v>873</v>
      </c>
      <c r="AG8" s="747">
        <v>879</v>
      </c>
      <c r="AH8" s="747">
        <f t="shared" si="1"/>
        <v>19519</v>
      </c>
    </row>
    <row r="9" spans="1:34" ht="15" customHeight="1">
      <c r="A9" s="559">
        <v>2</v>
      </c>
      <c r="B9" s="745" t="s">
        <v>505</v>
      </c>
      <c r="C9" s="746">
        <v>101492178974</v>
      </c>
      <c r="D9" s="747">
        <v>550</v>
      </c>
      <c r="E9" s="747">
        <v>940</v>
      </c>
      <c r="F9" s="747">
        <v>1130</v>
      </c>
      <c r="G9" s="748">
        <v>925</v>
      </c>
      <c r="H9" s="747">
        <v>987</v>
      </c>
      <c r="I9" s="747">
        <v>836</v>
      </c>
      <c r="J9" s="749">
        <v>954</v>
      </c>
      <c r="K9" s="747">
        <v>550</v>
      </c>
      <c r="L9" s="747">
        <v>833</v>
      </c>
      <c r="M9" s="747">
        <v>1140</v>
      </c>
      <c r="N9" s="747">
        <v>923</v>
      </c>
      <c r="O9" s="747">
        <v>903</v>
      </c>
      <c r="P9" s="748">
        <v>919</v>
      </c>
      <c r="Q9" s="747">
        <v>779</v>
      </c>
      <c r="R9" s="750">
        <v>550</v>
      </c>
      <c r="S9" s="747">
        <v>609</v>
      </c>
      <c r="T9" s="747">
        <v>851</v>
      </c>
      <c r="U9" s="747">
        <v>888</v>
      </c>
      <c r="V9" s="747">
        <v>983</v>
      </c>
      <c r="W9" s="747">
        <v>1050</v>
      </c>
      <c r="X9" s="748">
        <v>1941</v>
      </c>
      <c r="Y9" s="747">
        <v>550</v>
      </c>
      <c r="Z9" s="747">
        <v>936</v>
      </c>
      <c r="AA9" s="747"/>
      <c r="AB9" s="747"/>
      <c r="AC9" s="747"/>
      <c r="AD9" s="747"/>
      <c r="AE9" s="748"/>
      <c r="AF9" s="747">
        <v>873</v>
      </c>
      <c r="AG9" s="747">
        <v>879</v>
      </c>
      <c r="AH9" s="747">
        <f t="shared" si="1"/>
        <v>22479</v>
      </c>
    </row>
    <row r="10" spans="1:34" ht="15" customHeight="1">
      <c r="A10" s="559">
        <v>3</v>
      </c>
      <c r="B10" s="745" t="s">
        <v>492</v>
      </c>
      <c r="C10" s="746">
        <v>101603294918</v>
      </c>
      <c r="D10" s="747"/>
      <c r="E10" s="747">
        <v>940</v>
      </c>
      <c r="F10" s="747">
        <v>1130</v>
      </c>
      <c r="G10" s="748">
        <v>925</v>
      </c>
      <c r="H10" s="747">
        <v>987</v>
      </c>
      <c r="I10" s="747">
        <v>836</v>
      </c>
      <c r="J10" s="749">
        <v>954</v>
      </c>
      <c r="K10" s="747"/>
      <c r="L10" s="747">
        <v>833</v>
      </c>
      <c r="M10" s="747">
        <v>1140</v>
      </c>
      <c r="N10" s="747">
        <v>923</v>
      </c>
      <c r="O10" s="747">
        <v>903</v>
      </c>
      <c r="P10" s="748">
        <v>919</v>
      </c>
      <c r="Q10" s="747"/>
      <c r="R10" s="750"/>
      <c r="S10" s="747">
        <v>609</v>
      </c>
      <c r="T10" s="747">
        <v>851</v>
      </c>
      <c r="U10" s="747">
        <v>888</v>
      </c>
      <c r="V10" s="747">
        <v>983</v>
      </c>
      <c r="W10" s="747">
        <v>1050</v>
      </c>
      <c r="X10" s="748">
        <v>690</v>
      </c>
      <c r="Y10" s="747"/>
      <c r="Z10" s="747">
        <v>936</v>
      </c>
      <c r="AA10" s="747">
        <v>839</v>
      </c>
      <c r="AB10" s="747">
        <v>917</v>
      </c>
      <c r="AC10" s="747">
        <v>836</v>
      </c>
      <c r="AD10" s="747"/>
      <c r="AE10" s="748">
        <v>889</v>
      </c>
      <c r="AF10" s="747">
        <v>873</v>
      </c>
      <c r="AG10" s="747">
        <v>879</v>
      </c>
      <c r="AH10" s="747">
        <f t="shared" si="1"/>
        <v>21730</v>
      </c>
    </row>
    <row r="11" spans="1:34" ht="15" customHeight="1">
      <c r="A11" s="559">
        <v>4</v>
      </c>
      <c r="B11" s="745" t="s">
        <v>472</v>
      </c>
      <c r="C11" s="746">
        <v>101944505682</v>
      </c>
      <c r="D11" s="747"/>
      <c r="E11" s="747"/>
      <c r="F11" s="747">
        <v>176</v>
      </c>
      <c r="G11" s="748">
        <v>925</v>
      </c>
      <c r="H11" s="747">
        <v>987</v>
      </c>
      <c r="I11" s="747"/>
      <c r="J11" s="749">
        <v>954</v>
      </c>
      <c r="K11" s="747"/>
      <c r="L11" s="747">
        <v>833</v>
      </c>
      <c r="M11" s="747">
        <v>1140</v>
      </c>
      <c r="N11" s="747">
        <v>923</v>
      </c>
      <c r="O11" s="747">
        <v>903</v>
      </c>
      <c r="P11" s="748"/>
      <c r="Q11" s="747">
        <v>779</v>
      </c>
      <c r="R11" s="750"/>
      <c r="S11" s="747">
        <v>609</v>
      </c>
      <c r="T11" s="747">
        <v>851</v>
      </c>
      <c r="U11" s="747">
        <v>888</v>
      </c>
      <c r="V11" s="747">
        <v>983</v>
      </c>
      <c r="W11" s="747">
        <v>1050</v>
      </c>
      <c r="X11" s="748"/>
      <c r="Y11" s="747"/>
      <c r="Z11" s="747">
        <v>936</v>
      </c>
      <c r="AA11" s="747">
        <v>839</v>
      </c>
      <c r="AB11" s="747">
        <v>917</v>
      </c>
      <c r="AC11" s="747">
        <v>836</v>
      </c>
      <c r="AD11" s="747">
        <v>950</v>
      </c>
      <c r="AE11" s="748"/>
      <c r="AF11" s="747"/>
      <c r="AG11" s="747">
        <v>879</v>
      </c>
      <c r="AH11" s="747">
        <f t="shared" si="1"/>
        <v>17358</v>
      </c>
    </row>
    <row r="12" spans="1:34" ht="15" customHeight="1">
      <c r="A12" s="559">
        <v>6</v>
      </c>
      <c r="B12" s="745" t="s">
        <v>456</v>
      </c>
      <c r="C12" s="746">
        <v>102052667942</v>
      </c>
      <c r="D12" s="747"/>
      <c r="E12" s="747">
        <v>940</v>
      </c>
      <c r="F12" s="747"/>
      <c r="G12" s="748">
        <v>925</v>
      </c>
      <c r="H12" s="747">
        <v>987</v>
      </c>
      <c r="I12" s="747">
        <v>836</v>
      </c>
      <c r="J12" s="749">
        <v>954</v>
      </c>
      <c r="K12" s="747">
        <v>550</v>
      </c>
      <c r="L12" s="747">
        <v>833</v>
      </c>
      <c r="M12" s="747">
        <v>1140</v>
      </c>
      <c r="N12" s="747">
        <v>923</v>
      </c>
      <c r="O12" s="747">
        <v>903</v>
      </c>
      <c r="P12" s="748">
        <v>919</v>
      </c>
      <c r="Q12" s="747">
        <v>779</v>
      </c>
      <c r="R12" s="750"/>
      <c r="S12" s="747">
        <v>609</v>
      </c>
      <c r="T12" s="747">
        <v>851</v>
      </c>
      <c r="U12" s="747">
        <v>756</v>
      </c>
      <c r="V12" s="747">
        <v>983</v>
      </c>
      <c r="W12" s="747"/>
      <c r="X12" s="748"/>
      <c r="Y12" s="747"/>
      <c r="Z12" s="747">
        <v>936</v>
      </c>
      <c r="AA12" s="747">
        <v>839</v>
      </c>
      <c r="AB12" s="747">
        <v>917</v>
      </c>
      <c r="AC12" s="747">
        <v>836</v>
      </c>
      <c r="AD12" s="747">
        <v>950</v>
      </c>
      <c r="AE12" s="748">
        <v>889</v>
      </c>
      <c r="AF12" s="747"/>
      <c r="AG12" s="747">
        <v>879</v>
      </c>
      <c r="AH12" s="747">
        <f t="shared" si="1"/>
        <v>20134</v>
      </c>
    </row>
    <row r="13" spans="1:34" ht="15" customHeight="1">
      <c r="A13" s="559">
        <v>7</v>
      </c>
      <c r="B13" s="745" t="s">
        <v>490</v>
      </c>
      <c r="C13" s="746">
        <v>101826609019</v>
      </c>
      <c r="D13" s="747"/>
      <c r="E13" s="747">
        <v>940</v>
      </c>
      <c r="F13" s="747">
        <v>1130</v>
      </c>
      <c r="G13" s="748">
        <v>925</v>
      </c>
      <c r="H13" s="747">
        <v>987</v>
      </c>
      <c r="I13" s="747">
        <v>836</v>
      </c>
      <c r="J13" s="749">
        <v>954</v>
      </c>
      <c r="K13" s="747"/>
      <c r="L13" s="747"/>
      <c r="M13" s="747">
        <v>1140</v>
      </c>
      <c r="N13" s="747">
        <v>923</v>
      </c>
      <c r="O13" s="747">
        <v>903</v>
      </c>
      <c r="P13" s="748">
        <v>919</v>
      </c>
      <c r="Q13" s="747">
        <v>779</v>
      </c>
      <c r="R13" s="750"/>
      <c r="S13" s="747">
        <v>609</v>
      </c>
      <c r="T13" s="747">
        <v>851</v>
      </c>
      <c r="U13" s="747">
        <v>888</v>
      </c>
      <c r="V13" s="747">
        <v>983</v>
      </c>
      <c r="W13" s="747">
        <v>1050</v>
      </c>
      <c r="X13" s="748">
        <v>1941</v>
      </c>
      <c r="Y13" s="747"/>
      <c r="Z13" s="747">
        <v>936</v>
      </c>
      <c r="AA13" s="747">
        <v>839</v>
      </c>
      <c r="AB13" s="747">
        <v>917</v>
      </c>
      <c r="AC13" s="747">
        <v>836</v>
      </c>
      <c r="AD13" s="747">
        <v>950</v>
      </c>
      <c r="AE13" s="748">
        <v>889</v>
      </c>
      <c r="AF13" s="747">
        <v>873</v>
      </c>
      <c r="AG13" s="747">
        <v>879</v>
      </c>
      <c r="AH13" s="747">
        <f t="shared" si="1"/>
        <v>23877</v>
      </c>
    </row>
    <row r="14" spans="1:34" ht="15" customHeight="1">
      <c r="A14" s="559"/>
      <c r="B14" s="745" t="s">
        <v>469</v>
      </c>
      <c r="C14" s="746">
        <v>102004077854</v>
      </c>
      <c r="D14" s="747"/>
      <c r="E14" s="747"/>
      <c r="F14" s="747"/>
      <c r="G14" s="748"/>
      <c r="H14" s="747"/>
      <c r="I14" s="747"/>
      <c r="J14" s="749"/>
      <c r="K14" s="747"/>
      <c r="L14" s="747"/>
      <c r="M14" s="747"/>
      <c r="N14" s="747"/>
      <c r="O14" s="747"/>
      <c r="P14" s="748"/>
      <c r="Q14" s="747"/>
      <c r="R14" s="750"/>
      <c r="S14" s="747"/>
      <c r="T14" s="747"/>
      <c r="U14" s="747"/>
      <c r="V14" s="747"/>
      <c r="W14" s="747"/>
      <c r="X14" s="748"/>
      <c r="Y14" s="747"/>
      <c r="Z14" s="747"/>
      <c r="AA14" s="747"/>
      <c r="AB14" s="747"/>
      <c r="AC14" s="747"/>
      <c r="AD14" s="747"/>
      <c r="AE14" s="748"/>
      <c r="AF14" s="747">
        <v>873</v>
      </c>
      <c r="AG14" s="747"/>
      <c r="AH14" s="747">
        <f t="shared" si="1"/>
        <v>873</v>
      </c>
    </row>
    <row r="15" spans="1:34" ht="15" customHeight="1">
      <c r="A15" s="559"/>
      <c r="B15" s="751" t="s">
        <v>22144</v>
      </c>
      <c r="C15" s="746"/>
      <c r="D15" s="747"/>
      <c r="E15" s="747"/>
      <c r="F15" s="747"/>
      <c r="G15" s="748"/>
      <c r="H15" s="747"/>
      <c r="I15" s="747"/>
      <c r="J15" s="749"/>
      <c r="K15" s="747"/>
      <c r="L15" s="747">
        <v>833</v>
      </c>
      <c r="M15" s="747"/>
      <c r="N15" s="747"/>
      <c r="O15" s="747"/>
      <c r="P15" s="748"/>
      <c r="Q15" s="747"/>
      <c r="R15" s="750"/>
      <c r="S15" s="747"/>
      <c r="T15" s="747"/>
      <c r="U15" s="747"/>
      <c r="V15" s="747"/>
      <c r="W15" s="747"/>
      <c r="X15" s="748"/>
      <c r="Y15" s="747"/>
      <c r="Z15" s="747"/>
      <c r="AA15" s="747"/>
      <c r="AB15" s="747"/>
      <c r="AC15" s="747"/>
      <c r="AD15" s="747"/>
      <c r="AE15" s="748"/>
      <c r="AF15" s="747"/>
      <c r="AG15" s="747"/>
      <c r="AH15" s="747">
        <f t="shared" si="1"/>
        <v>833</v>
      </c>
    </row>
    <row r="16" spans="1:34" ht="15" customHeight="1">
      <c r="A16" s="559"/>
      <c r="B16" s="745" t="s">
        <v>644</v>
      </c>
      <c r="C16" s="746"/>
      <c r="D16" s="747"/>
      <c r="E16" s="747"/>
      <c r="F16" s="747"/>
      <c r="G16" s="748"/>
      <c r="H16" s="747"/>
      <c r="I16" s="747"/>
      <c r="J16" s="749"/>
      <c r="K16" s="747"/>
      <c r="L16" s="747"/>
      <c r="M16" s="747"/>
      <c r="N16" s="747"/>
      <c r="O16" s="747"/>
      <c r="P16" s="748"/>
      <c r="Q16" s="747"/>
      <c r="R16" s="750"/>
      <c r="S16" s="747"/>
      <c r="T16" s="747"/>
      <c r="U16" s="747"/>
      <c r="V16" s="747"/>
      <c r="W16" s="747"/>
      <c r="X16" s="748">
        <v>550</v>
      </c>
      <c r="Y16" s="747"/>
      <c r="Z16" s="747"/>
      <c r="AA16" s="747"/>
      <c r="AB16" s="747"/>
      <c r="AC16" s="747"/>
      <c r="AD16" s="747"/>
      <c r="AE16" s="748"/>
      <c r="AF16" s="747"/>
      <c r="AG16" s="747"/>
      <c r="AH16" s="747">
        <f t="shared" si="1"/>
        <v>550</v>
      </c>
    </row>
    <row r="17" spans="1:34" ht="15" customHeight="1">
      <c r="A17" s="559"/>
      <c r="B17" s="745" t="s">
        <v>22145</v>
      </c>
      <c r="C17" s="746"/>
      <c r="D17" s="747"/>
      <c r="E17" s="747"/>
      <c r="F17" s="747"/>
      <c r="G17" s="748"/>
      <c r="H17" s="747"/>
      <c r="I17" s="747"/>
      <c r="J17" s="749"/>
      <c r="K17" s="747"/>
      <c r="L17" s="747"/>
      <c r="M17" s="747"/>
      <c r="N17" s="747"/>
      <c r="O17" s="747"/>
      <c r="P17" s="748"/>
      <c r="Q17" s="747"/>
      <c r="R17" s="750"/>
      <c r="S17" s="747"/>
      <c r="T17" s="747"/>
      <c r="U17" s="747"/>
      <c r="V17" s="747"/>
      <c r="W17" s="747"/>
      <c r="X17" s="748"/>
      <c r="Y17" s="747"/>
      <c r="Z17" s="747"/>
      <c r="AA17" s="747"/>
      <c r="AB17" s="747"/>
      <c r="AC17" s="747"/>
      <c r="AD17" s="747"/>
      <c r="AE17" s="748">
        <v>550</v>
      </c>
      <c r="AF17" s="747"/>
      <c r="AG17" s="747"/>
      <c r="AH17" s="747">
        <f t="shared" si="1"/>
        <v>550</v>
      </c>
    </row>
    <row r="18" spans="1:34" ht="15" customHeight="1">
      <c r="A18" s="559">
        <v>7</v>
      </c>
      <c r="B18" s="745" t="s">
        <v>22146</v>
      </c>
      <c r="C18" s="746"/>
      <c r="D18" s="747"/>
      <c r="E18" s="747"/>
      <c r="F18" s="747"/>
      <c r="G18" s="748"/>
      <c r="H18" s="747"/>
      <c r="I18" s="747"/>
      <c r="J18" s="749"/>
      <c r="K18" s="747"/>
      <c r="L18" s="747"/>
      <c r="M18" s="747">
        <v>1140</v>
      </c>
      <c r="N18" s="747"/>
      <c r="O18" s="747"/>
      <c r="P18" s="748"/>
      <c r="Q18" s="747"/>
      <c r="R18" s="750"/>
      <c r="S18" s="747"/>
      <c r="T18" s="747"/>
      <c r="U18" s="747"/>
      <c r="V18" s="747"/>
      <c r="W18" s="747"/>
      <c r="X18" s="748"/>
      <c r="Y18" s="747"/>
      <c r="Z18" s="747"/>
      <c r="AA18" s="747">
        <v>839</v>
      </c>
      <c r="AB18" s="747"/>
      <c r="AC18" s="747"/>
      <c r="AD18" s="747">
        <v>950</v>
      </c>
      <c r="AE18" s="748"/>
      <c r="AF18" s="747"/>
      <c r="AG18" s="747"/>
      <c r="AH18" s="747">
        <f t="shared" si="1"/>
        <v>2929</v>
      </c>
    </row>
    <row r="19" spans="1:34" s="752" customFormat="1" ht="15" customHeight="1">
      <c r="A19" s="564"/>
      <c r="B19" s="565" t="s">
        <v>20829</v>
      </c>
      <c r="C19" s="566"/>
      <c r="D19" s="567">
        <f t="shared" ref="D19:AH19" si="3">SUM(D8:D18)</f>
        <v>550</v>
      </c>
      <c r="E19" s="567">
        <f t="shared" si="3"/>
        <v>4700</v>
      </c>
      <c r="F19" s="567">
        <f t="shared" si="3"/>
        <v>4696</v>
      </c>
      <c r="G19" s="567">
        <f t="shared" si="3"/>
        <v>5550</v>
      </c>
      <c r="H19" s="567">
        <f t="shared" si="3"/>
        <v>5922</v>
      </c>
      <c r="I19" s="567">
        <f t="shared" si="3"/>
        <v>4180</v>
      </c>
      <c r="J19" s="567">
        <f t="shared" si="3"/>
        <v>5724</v>
      </c>
      <c r="K19" s="567">
        <f t="shared" si="3"/>
        <v>1100</v>
      </c>
      <c r="L19" s="567">
        <f t="shared" si="3"/>
        <v>4165</v>
      </c>
      <c r="M19" s="567">
        <f t="shared" si="3"/>
        <v>6840</v>
      </c>
      <c r="N19" s="567">
        <f t="shared" si="3"/>
        <v>5538</v>
      </c>
      <c r="O19" s="567">
        <f t="shared" si="3"/>
        <v>4515</v>
      </c>
      <c r="P19" s="567">
        <f t="shared" si="3"/>
        <v>4595</v>
      </c>
      <c r="Q19" s="567">
        <f t="shared" si="3"/>
        <v>3895</v>
      </c>
      <c r="R19" s="567">
        <f t="shared" si="3"/>
        <v>550</v>
      </c>
      <c r="S19" s="567">
        <f t="shared" si="3"/>
        <v>3654</v>
      </c>
      <c r="T19" s="567">
        <f t="shared" si="3"/>
        <v>5106</v>
      </c>
      <c r="U19" s="567">
        <f t="shared" si="3"/>
        <v>5196</v>
      </c>
      <c r="V19" s="567">
        <f t="shared" si="3"/>
        <v>5898</v>
      </c>
      <c r="W19" s="567">
        <f t="shared" si="3"/>
        <v>4710</v>
      </c>
      <c r="X19" s="567">
        <f t="shared" si="3"/>
        <v>7063</v>
      </c>
      <c r="Y19" s="567">
        <f t="shared" si="3"/>
        <v>550</v>
      </c>
      <c r="Z19" s="567">
        <f t="shared" si="3"/>
        <v>4680</v>
      </c>
      <c r="AA19" s="567">
        <f t="shared" si="3"/>
        <v>4195</v>
      </c>
      <c r="AB19" s="567">
        <f t="shared" si="3"/>
        <v>4585</v>
      </c>
      <c r="AC19" s="567">
        <f t="shared" si="3"/>
        <v>4180</v>
      </c>
      <c r="AD19" s="567">
        <f t="shared" si="3"/>
        <v>4750</v>
      </c>
      <c r="AE19" s="567">
        <f t="shared" si="3"/>
        <v>4106</v>
      </c>
      <c r="AF19" s="567">
        <f t="shared" si="3"/>
        <v>4365</v>
      </c>
      <c r="AG19" s="567">
        <f t="shared" si="3"/>
        <v>5274</v>
      </c>
      <c r="AH19" s="567">
        <f t="shared" si="3"/>
        <v>130832</v>
      </c>
    </row>
    <row r="20" spans="1:34" s="758" customFormat="1" ht="15" customHeight="1">
      <c r="A20" s="753"/>
      <c r="B20" s="754" t="s">
        <v>21841</v>
      </c>
      <c r="C20" s="755"/>
      <c r="D20" s="756">
        <f t="shared" ref="D20:AG20" si="4">D19-D3</f>
        <v>550</v>
      </c>
      <c r="E20" s="756">
        <f t="shared" si="4"/>
        <v>-4.9200000000000728</v>
      </c>
      <c r="F20" s="756">
        <f t="shared" si="4"/>
        <v>-500.61999999999989</v>
      </c>
      <c r="G20" s="756">
        <f t="shared" si="4"/>
        <v>-5.2200000000002547</v>
      </c>
      <c r="H20" s="756">
        <f t="shared" si="4"/>
        <v>-5.6799999999993815</v>
      </c>
      <c r="I20" s="756">
        <f t="shared" si="4"/>
        <v>-0.22000000000025466</v>
      </c>
      <c r="J20" s="756">
        <f t="shared" si="4"/>
        <v>-1.2800000000006548</v>
      </c>
      <c r="K20" s="756">
        <f t="shared" si="4"/>
        <v>1100</v>
      </c>
      <c r="L20" s="756">
        <f t="shared" si="4"/>
        <v>-4.4400000000005093</v>
      </c>
      <c r="M20" s="756">
        <f t="shared" si="4"/>
        <v>-4.1999999999998181</v>
      </c>
      <c r="N20" s="756">
        <f t="shared" si="4"/>
        <v>-4.0199999999995271</v>
      </c>
      <c r="O20" s="756">
        <f t="shared" si="4"/>
        <v>-4.9000000000005457</v>
      </c>
      <c r="P20" s="756">
        <f t="shared" si="4"/>
        <v>-1.4600000000000364</v>
      </c>
      <c r="Q20" s="756">
        <f t="shared" si="4"/>
        <v>-2.7399999999997817</v>
      </c>
      <c r="R20" s="756">
        <f t="shared" si="4"/>
        <v>550</v>
      </c>
      <c r="S20" s="756">
        <f t="shared" si="4"/>
        <v>-3.7200000000002547</v>
      </c>
      <c r="T20" s="756">
        <f t="shared" si="4"/>
        <v>-2.3999999999996362</v>
      </c>
      <c r="U20" s="756">
        <f t="shared" si="4"/>
        <v>-3.0399999999999636</v>
      </c>
      <c r="V20" s="756">
        <f t="shared" si="4"/>
        <v>-2.8400000000001455</v>
      </c>
      <c r="W20" s="756">
        <f t="shared" si="4"/>
        <v>-0.85999999999967258</v>
      </c>
      <c r="X20" s="756">
        <f t="shared" si="4"/>
        <v>-0.32000000000061846</v>
      </c>
      <c r="Y20" s="756">
        <f t="shared" si="4"/>
        <v>550</v>
      </c>
      <c r="Z20" s="756">
        <f t="shared" si="4"/>
        <v>-2.4799999999995634</v>
      </c>
      <c r="AA20" s="756">
        <f t="shared" si="4"/>
        <v>-4.3600000000005821</v>
      </c>
      <c r="AB20" s="756">
        <f t="shared" si="4"/>
        <v>-3.9800000000004729</v>
      </c>
      <c r="AC20" s="756">
        <f t="shared" si="4"/>
        <v>-2.8600000000005821</v>
      </c>
      <c r="AD20" s="756">
        <f t="shared" si="4"/>
        <v>-4.4200000000000728</v>
      </c>
      <c r="AE20" s="756">
        <f t="shared" si="4"/>
        <v>-3.3800000000001091</v>
      </c>
      <c r="AF20" s="756">
        <f t="shared" si="4"/>
        <v>-0.23999999999978172</v>
      </c>
      <c r="AG20" s="756">
        <f t="shared" si="4"/>
        <v>-4.4600000000000364</v>
      </c>
      <c r="AH20" s="757">
        <f>SUM(D20:AG20)</f>
        <v>2170.9399999999978</v>
      </c>
    </row>
    <row r="21" spans="1:34" s="758" customFormat="1" ht="15" customHeight="1">
      <c r="A21" s="753"/>
      <c r="B21" s="759" t="s">
        <v>21837</v>
      </c>
      <c r="C21" s="755"/>
      <c r="D21" s="757">
        <f>D23*D22</f>
        <v>0</v>
      </c>
      <c r="E21" s="757">
        <f t="shared" ref="E21:AG21" si="5">E23*E22</f>
        <v>4045.1400000000003</v>
      </c>
      <c r="F21" s="757">
        <f t="shared" si="5"/>
        <v>3550.8</v>
      </c>
      <c r="G21" s="757">
        <f t="shared" si="5"/>
        <v>5346.66</v>
      </c>
      <c r="H21" s="757">
        <f t="shared" si="5"/>
        <v>3077.14</v>
      </c>
      <c r="I21" s="757">
        <f t="shared" si="5"/>
        <v>6698.34</v>
      </c>
      <c r="J21" s="757">
        <f t="shared" si="5"/>
        <v>4063.62</v>
      </c>
      <c r="K21" s="757">
        <f t="shared" si="5"/>
        <v>0</v>
      </c>
      <c r="L21" s="757">
        <f t="shared" si="5"/>
        <v>6997.3200000000006</v>
      </c>
      <c r="M21" s="757">
        <f t="shared" si="5"/>
        <v>5235.12</v>
      </c>
      <c r="N21" s="757">
        <f t="shared" si="5"/>
        <v>6391.88</v>
      </c>
      <c r="O21" s="757">
        <f t="shared" si="5"/>
        <v>4556.2</v>
      </c>
      <c r="P21" s="757">
        <f t="shared" si="5"/>
        <v>4996.6400000000003</v>
      </c>
      <c r="Q21" s="757">
        <f t="shared" si="5"/>
        <v>4324.9799999999996</v>
      </c>
      <c r="R21" s="757">
        <f t="shared" si="5"/>
        <v>0</v>
      </c>
      <c r="S21" s="757">
        <f t="shared" si="5"/>
        <v>4849.68</v>
      </c>
      <c r="T21" s="757">
        <f t="shared" si="5"/>
        <v>4438.0599999999995</v>
      </c>
      <c r="U21" s="757">
        <f t="shared" si="5"/>
        <v>5450.2800000000007</v>
      </c>
      <c r="V21" s="757">
        <f t="shared" si="5"/>
        <v>3658.82</v>
      </c>
      <c r="W21" s="757">
        <f t="shared" si="5"/>
        <v>0</v>
      </c>
      <c r="X21" s="757">
        <f t="shared" si="5"/>
        <v>6632.5599999999995</v>
      </c>
      <c r="Y21" s="757">
        <f t="shared" si="5"/>
        <v>0</v>
      </c>
      <c r="Z21" s="757">
        <f t="shared" si="5"/>
        <v>4438.5</v>
      </c>
      <c r="AA21" s="757">
        <f t="shared" si="5"/>
        <v>5099.8200000000006</v>
      </c>
      <c r="AB21" s="757">
        <f t="shared" si="5"/>
        <v>4865.5199999999995</v>
      </c>
      <c r="AC21" s="757">
        <f t="shared" si="5"/>
        <v>3782.02</v>
      </c>
      <c r="AD21" s="757">
        <f t="shared" si="5"/>
        <v>4544.54</v>
      </c>
      <c r="AE21" s="757">
        <f t="shared" si="5"/>
        <v>5018.42</v>
      </c>
      <c r="AF21" s="757">
        <f t="shared" si="5"/>
        <v>3084.84</v>
      </c>
      <c r="AG21" s="757">
        <f t="shared" si="5"/>
        <v>5463.04</v>
      </c>
      <c r="AH21" s="757">
        <f>SUM(D21:AG21)</f>
        <v>120609.94</v>
      </c>
    </row>
    <row r="22" spans="1:34" s="758" customFormat="1" ht="15" customHeight="1">
      <c r="A22" s="753"/>
      <c r="B22" s="759" t="s">
        <v>21838</v>
      </c>
      <c r="C22" s="760"/>
      <c r="D22" s="757"/>
      <c r="E22" s="757">
        <v>18.387</v>
      </c>
      <c r="F22" s="757">
        <v>16.14</v>
      </c>
      <c r="G22" s="761">
        <v>24.303000000000001</v>
      </c>
      <c r="H22" s="757">
        <v>13.987</v>
      </c>
      <c r="I22" s="757">
        <v>30.446999999999999</v>
      </c>
      <c r="J22" s="762">
        <v>18.471</v>
      </c>
      <c r="K22" s="757"/>
      <c r="L22" s="757">
        <v>31.806000000000001</v>
      </c>
      <c r="M22" s="757">
        <v>23.795999999999999</v>
      </c>
      <c r="N22" s="757">
        <v>29.053999999999998</v>
      </c>
      <c r="O22" s="757">
        <v>20.71</v>
      </c>
      <c r="P22" s="761">
        <v>22.712</v>
      </c>
      <c r="Q22" s="757">
        <v>19.658999999999999</v>
      </c>
      <c r="R22" s="763"/>
      <c r="S22" s="757">
        <v>22.044</v>
      </c>
      <c r="T22" s="757">
        <v>20.172999999999998</v>
      </c>
      <c r="U22" s="757">
        <v>24.774000000000001</v>
      </c>
      <c r="V22" s="757">
        <v>16.631</v>
      </c>
      <c r="W22" s="757"/>
      <c r="X22" s="757">
        <v>30.148</v>
      </c>
      <c r="Y22" s="757"/>
      <c r="Z22" s="757">
        <v>20.175000000000001</v>
      </c>
      <c r="AA22" s="757">
        <v>23.181000000000001</v>
      </c>
      <c r="AB22" s="757">
        <v>22.116</v>
      </c>
      <c r="AC22" s="757">
        <v>17.190999999999999</v>
      </c>
      <c r="AD22" s="757">
        <v>20.657</v>
      </c>
      <c r="AE22" s="761">
        <v>22.811</v>
      </c>
      <c r="AF22" s="757">
        <v>14.022</v>
      </c>
      <c r="AG22" s="757">
        <v>24.832000000000001</v>
      </c>
      <c r="AH22" s="757">
        <f>SUM(D22:AG22)</f>
        <v>548.22699999999986</v>
      </c>
    </row>
    <row r="23" spans="1:34" s="758" customFormat="1" ht="15" customHeight="1">
      <c r="A23" s="753"/>
      <c r="B23" s="760" t="s">
        <v>20957</v>
      </c>
      <c r="C23" s="755"/>
      <c r="D23" s="761">
        <v>220</v>
      </c>
      <c r="E23" s="761">
        <v>220</v>
      </c>
      <c r="F23" s="761">
        <v>220</v>
      </c>
      <c r="G23" s="761">
        <v>220</v>
      </c>
      <c r="H23" s="761">
        <v>220</v>
      </c>
      <c r="I23" s="761">
        <v>220</v>
      </c>
      <c r="J23" s="761">
        <v>220</v>
      </c>
      <c r="K23" s="761">
        <v>220</v>
      </c>
      <c r="L23" s="761">
        <v>220</v>
      </c>
      <c r="M23" s="761">
        <v>220</v>
      </c>
      <c r="N23" s="761">
        <v>220</v>
      </c>
      <c r="O23" s="761">
        <v>220</v>
      </c>
      <c r="P23" s="761">
        <v>220</v>
      </c>
      <c r="Q23" s="761">
        <v>220</v>
      </c>
      <c r="R23" s="761">
        <v>220</v>
      </c>
      <c r="S23" s="761">
        <v>220</v>
      </c>
      <c r="T23" s="761">
        <v>220</v>
      </c>
      <c r="U23" s="761">
        <v>220</v>
      </c>
      <c r="V23" s="761">
        <v>220</v>
      </c>
      <c r="W23" s="761">
        <v>220</v>
      </c>
      <c r="X23" s="761">
        <v>220</v>
      </c>
      <c r="Y23" s="761">
        <v>220</v>
      </c>
      <c r="Z23" s="761">
        <v>220</v>
      </c>
      <c r="AA23" s="761">
        <v>220</v>
      </c>
      <c r="AB23" s="761">
        <v>220</v>
      </c>
      <c r="AC23" s="761">
        <v>220</v>
      </c>
      <c r="AD23" s="761">
        <v>220</v>
      </c>
      <c r="AE23" s="761">
        <v>220</v>
      </c>
      <c r="AF23" s="761">
        <v>220</v>
      </c>
      <c r="AG23" s="761">
        <v>220</v>
      </c>
      <c r="AH23" s="757"/>
    </row>
    <row r="24" spans="1:34" s="758" customFormat="1" ht="15" customHeight="1">
      <c r="A24" s="753"/>
      <c r="B24" s="760" t="s">
        <v>21839</v>
      </c>
      <c r="C24" s="760"/>
      <c r="D24" s="757"/>
      <c r="E24" s="757">
        <v>5</v>
      </c>
      <c r="F24" s="757">
        <v>6</v>
      </c>
      <c r="G24" s="761">
        <v>6</v>
      </c>
      <c r="H24" s="757">
        <v>6</v>
      </c>
      <c r="I24" s="757">
        <v>5</v>
      </c>
      <c r="J24" s="762">
        <v>4</v>
      </c>
      <c r="K24" s="757"/>
      <c r="L24" s="757">
        <v>6</v>
      </c>
      <c r="M24" s="757">
        <v>5</v>
      </c>
      <c r="N24" s="757">
        <v>6</v>
      </c>
      <c r="O24" s="757">
        <v>6</v>
      </c>
      <c r="P24" s="761">
        <v>6</v>
      </c>
      <c r="Q24" s="757">
        <v>6</v>
      </c>
      <c r="R24" s="763"/>
      <c r="S24" s="757">
        <v>6</v>
      </c>
      <c r="T24" s="757">
        <v>6</v>
      </c>
      <c r="U24" s="757">
        <v>6</v>
      </c>
      <c r="V24" s="757">
        <v>5</v>
      </c>
      <c r="W24" s="757"/>
      <c r="X24" s="757">
        <v>5</v>
      </c>
      <c r="Y24" s="757"/>
      <c r="Z24" s="757">
        <v>6</v>
      </c>
      <c r="AA24" s="757">
        <v>5</v>
      </c>
      <c r="AB24" s="757">
        <v>5</v>
      </c>
      <c r="AC24" s="757">
        <v>5</v>
      </c>
      <c r="AD24" s="757">
        <v>5</v>
      </c>
      <c r="AE24" s="761">
        <v>5</v>
      </c>
      <c r="AF24" s="757">
        <v>5</v>
      </c>
      <c r="AG24" s="757">
        <v>5</v>
      </c>
      <c r="AH24" s="757">
        <f t="shared" ref="AH24:AH31" si="6">SUM(D24:AG24)</f>
        <v>136</v>
      </c>
    </row>
    <row r="25" spans="1:34" s="758" customFormat="1" ht="15" customHeight="1">
      <c r="A25" s="753"/>
      <c r="B25" s="760" t="s">
        <v>21840</v>
      </c>
      <c r="C25" s="755"/>
      <c r="D25" s="761" t="e">
        <f>D21/D24</f>
        <v>#DIV/0!</v>
      </c>
      <c r="E25" s="761">
        <f t="shared" ref="E25:AG25" si="7">E21/E24</f>
        <v>809.02800000000002</v>
      </c>
      <c r="F25" s="761">
        <f t="shared" si="7"/>
        <v>591.80000000000007</v>
      </c>
      <c r="G25" s="761">
        <f t="shared" si="7"/>
        <v>891.11</v>
      </c>
      <c r="H25" s="761">
        <f t="shared" si="7"/>
        <v>512.85666666666668</v>
      </c>
      <c r="I25" s="761">
        <f t="shared" si="7"/>
        <v>1339.6680000000001</v>
      </c>
      <c r="J25" s="761">
        <f t="shared" si="7"/>
        <v>1015.905</v>
      </c>
      <c r="K25" s="761" t="e">
        <f t="shared" si="7"/>
        <v>#DIV/0!</v>
      </c>
      <c r="L25" s="761">
        <f t="shared" si="7"/>
        <v>1166.22</v>
      </c>
      <c r="M25" s="761">
        <f t="shared" si="7"/>
        <v>1047.0239999999999</v>
      </c>
      <c r="N25" s="761">
        <f t="shared" si="7"/>
        <v>1065.3133333333333</v>
      </c>
      <c r="O25" s="761">
        <f t="shared" si="7"/>
        <v>759.36666666666667</v>
      </c>
      <c r="P25" s="761">
        <f t="shared" si="7"/>
        <v>832.77333333333343</v>
      </c>
      <c r="Q25" s="761">
        <f t="shared" si="7"/>
        <v>720.82999999999993</v>
      </c>
      <c r="R25" s="761" t="e">
        <f t="shared" si="7"/>
        <v>#DIV/0!</v>
      </c>
      <c r="S25" s="761">
        <f t="shared" si="7"/>
        <v>808.28000000000009</v>
      </c>
      <c r="T25" s="761">
        <f t="shared" si="7"/>
        <v>739.67666666666662</v>
      </c>
      <c r="U25" s="761">
        <f t="shared" si="7"/>
        <v>908.38000000000011</v>
      </c>
      <c r="V25" s="761">
        <f t="shared" si="7"/>
        <v>731.76400000000001</v>
      </c>
      <c r="W25" s="761" t="e">
        <f t="shared" si="7"/>
        <v>#DIV/0!</v>
      </c>
      <c r="X25" s="761">
        <f t="shared" si="7"/>
        <v>1326.5119999999999</v>
      </c>
      <c r="Y25" s="761" t="e">
        <f t="shared" si="7"/>
        <v>#DIV/0!</v>
      </c>
      <c r="Z25" s="761">
        <f t="shared" si="7"/>
        <v>739.75</v>
      </c>
      <c r="AA25" s="761">
        <f t="shared" si="7"/>
        <v>1019.9640000000002</v>
      </c>
      <c r="AB25" s="761">
        <f t="shared" si="7"/>
        <v>973.10399999999993</v>
      </c>
      <c r="AC25" s="761">
        <f t="shared" si="7"/>
        <v>756.404</v>
      </c>
      <c r="AD25" s="761">
        <f t="shared" si="7"/>
        <v>908.90800000000002</v>
      </c>
      <c r="AE25" s="761">
        <f t="shared" si="7"/>
        <v>1003.684</v>
      </c>
      <c r="AF25" s="761">
        <f t="shared" si="7"/>
        <v>616.96800000000007</v>
      </c>
      <c r="AG25" s="761">
        <f t="shared" si="7"/>
        <v>1092.6079999999999</v>
      </c>
      <c r="AH25" s="757" t="e">
        <f t="shared" si="6"/>
        <v>#DIV/0!</v>
      </c>
    </row>
    <row r="26" spans="1:34" ht="15" customHeight="1">
      <c r="A26" s="559">
        <v>1</v>
      </c>
      <c r="B26" s="745" t="s">
        <v>21842</v>
      </c>
      <c r="C26" s="746"/>
      <c r="D26" s="747"/>
      <c r="E26" s="747"/>
      <c r="F26" s="747">
        <v>591</v>
      </c>
      <c r="G26" s="748">
        <v>891</v>
      </c>
      <c r="H26" s="747">
        <v>280</v>
      </c>
      <c r="I26" s="747"/>
      <c r="J26" s="749"/>
      <c r="K26" s="747"/>
      <c r="L26" s="747">
        <v>982</v>
      </c>
      <c r="M26" s="747"/>
      <c r="N26" s="747">
        <v>1065</v>
      </c>
      <c r="O26" s="747">
        <v>865</v>
      </c>
      <c r="P26" s="748">
        <v>686</v>
      </c>
      <c r="Q26" s="747">
        <v>610</v>
      </c>
      <c r="R26" s="750"/>
      <c r="S26" s="747">
        <v>551</v>
      </c>
      <c r="T26" s="747">
        <v>740</v>
      </c>
      <c r="U26" s="747">
        <v>908</v>
      </c>
      <c r="V26" s="747">
        <v>732</v>
      </c>
      <c r="W26" s="747">
        <v>550</v>
      </c>
      <c r="X26" s="748">
        <v>1326</v>
      </c>
      <c r="Y26" s="747"/>
      <c r="Z26" s="747">
        <v>739</v>
      </c>
      <c r="AA26" s="747"/>
      <c r="AB26" s="747">
        <v>973</v>
      </c>
      <c r="AC26" s="747"/>
      <c r="AD26" s="747"/>
      <c r="AE26" s="748"/>
      <c r="AF26" s="747"/>
      <c r="AG26" s="747"/>
      <c r="AH26" s="747">
        <f t="shared" si="6"/>
        <v>12489</v>
      </c>
    </row>
    <row r="27" spans="1:34" ht="15" customHeight="1">
      <c r="A27" s="559">
        <v>2</v>
      </c>
      <c r="B27" s="745" t="s">
        <v>495</v>
      </c>
      <c r="C27" s="746">
        <v>101818174092</v>
      </c>
      <c r="D27" s="747"/>
      <c r="E27" s="747">
        <v>809</v>
      </c>
      <c r="F27" s="747">
        <v>591</v>
      </c>
      <c r="G27" s="748">
        <v>891</v>
      </c>
      <c r="H27" s="747">
        <v>559</v>
      </c>
      <c r="I27" s="747">
        <v>1339</v>
      </c>
      <c r="J27" s="749">
        <v>1015</v>
      </c>
      <c r="K27" s="747"/>
      <c r="L27" s="747">
        <v>1202</v>
      </c>
      <c r="M27" s="747">
        <v>1047</v>
      </c>
      <c r="N27" s="747">
        <v>1065</v>
      </c>
      <c r="O27" s="747">
        <v>865</v>
      </c>
      <c r="P27" s="748">
        <v>862</v>
      </c>
      <c r="Q27" s="747">
        <v>742</v>
      </c>
      <c r="R27" s="750"/>
      <c r="S27" s="747">
        <v>859</v>
      </c>
      <c r="T27" s="425">
        <v>740</v>
      </c>
      <c r="U27" s="747">
        <v>908</v>
      </c>
      <c r="V27" s="747"/>
      <c r="W27" s="747">
        <v>550</v>
      </c>
      <c r="X27" s="748">
        <v>1326</v>
      </c>
      <c r="Y27" s="747"/>
      <c r="Z27" s="747">
        <v>739</v>
      </c>
      <c r="AA27" s="747">
        <v>1019</v>
      </c>
      <c r="AB27" s="747"/>
      <c r="AC27" s="747">
        <v>756</v>
      </c>
      <c r="AD27" s="747">
        <v>908</v>
      </c>
      <c r="AE27" s="748">
        <v>1003</v>
      </c>
      <c r="AF27" s="747">
        <v>616</v>
      </c>
      <c r="AG27" s="747">
        <v>1004</v>
      </c>
      <c r="AH27" s="747">
        <f t="shared" si="6"/>
        <v>21415</v>
      </c>
    </row>
    <row r="28" spans="1:34" ht="15" customHeight="1">
      <c r="A28" s="559">
        <v>3</v>
      </c>
      <c r="B28" s="745" t="s">
        <v>469</v>
      </c>
      <c r="C28" s="746">
        <v>102004077854</v>
      </c>
      <c r="D28" s="747"/>
      <c r="E28" s="747">
        <v>809</v>
      </c>
      <c r="F28" s="747">
        <v>591</v>
      </c>
      <c r="G28" s="748">
        <v>891</v>
      </c>
      <c r="H28" s="747">
        <v>559</v>
      </c>
      <c r="I28" s="747">
        <v>1339</v>
      </c>
      <c r="J28" s="749">
        <v>1015</v>
      </c>
      <c r="K28" s="747"/>
      <c r="L28" s="747">
        <v>1202</v>
      </c>
      <c r="M28" s="747">
        <v>1047</v>
      </c>
      <c r="N28" s="747">
        <v>1065</v>
      </c>
      <c r="O28" s="747">
        <v>865</v>
      </c>
      <c r="P28" s="748">
        <v>862</v>
      </c>
      <c r="Q28" s="747">
        <v>742</v>
      </c>
      <c r="R28" s="750"/>
      <c r="S28" s="747">
        <v>859</v>
      </c>
      <c r="T28" s="747">
        <v>740</v>
      </c>
      <c r="U28" s="747">
        <v>908</v>
      </c>
      <c r="V28" s="747">
        <v>732</v>
      </c>
      <c r="W28" s="747">
        <v>550</v>
      </c>
      <c r="X28" s="748">
        <v>1326</v>
      </c>
      <c r="Y28" s="747"/>
      <c r="Z28" s="747">
        <v>739</v>
      </c>
      <c r="AA28" s="747">
        <v>1019</v>
      </c>
      <c r="AB28" s="747">
        <v>973</v>
      </c>
      <c r="AC28" s="747">
        <v>756</v>
      </c>
      <c r="AD28" s="747">
        <v>908</v>
      </c>
      <c r="AE28" s="748">
        <v>1003</v>
      </c>
      <c r="AF28" s="747">
        <v>616</v>
      </c>
      <c r="AG28" s="747">
        <v>1114</v>
      </c>
      <c r="AH28" s="747">
        <f t="shared" si="6"/>
        <v>23230</v>
      </c>
    </row>
    <row r="29" spans="1:34" ht="15" customHeight="1">
      <c r="A29" s="559">
        <v>4</v>
      </c>
      <c r="B29" s="745" t="s">
        <v>461</v>
      </c>
      <c r="C29" s="746">
        <v>101817173110</v>
      </c>
      <c r="D29" s="747"/>
      <c r="E29" s="747">
        <v>809</v>
      </c>
      <c r="F29" s="747">
        <v>591</v>
      </c>
      <c r="G29" s="748">
        <v>891</v>
      </c>
      <c r="H29" s="747">
        <v>559</v>
      </c>
      <c r="I29" s="747">
        <v>1339</v>
      </c>
      <c r="J29" s="749"/>
      <c r="K29" s="747"/>
      <c r="L29" s="747">
        <v>1202</v>
      </c>
      <c r="M29" s="747">
        <v>1047</v>
      </c>
      <c r="N29" s="747">
        <v>1065</v>
      </c>
      <c r="O29" s="747">
        <v>230</v>
      </c>
      <c r="P29" s="748">
        <v>862</v>
      </c>
      <c r="Q29" s="747">
        <v>742</v>
      </c>
      <c r="R29" s="750"/>
      <c r="S29" s="747">
        <v>859</v>
      </c>
      <c r="T29" s="747">
        <v>740</v>
      </c>
      <c r="U29" s="747">
        <v>908</v>
      </c>
      <c r="V29" s="747">
        <v>732</v>
      </c>
      <c r="W29" s="747"/>
      <c r="X29" s="748">
        <v>1326</v>
      </c>
      <c r="Y29" s="747"/>
      <c r="Z29" s="747">
        <v>739</v>
      </c>
      <c r="AA29" s="747">
        <v>1019</v>
      </c>
      <c r="AB29" s="747">
        <v>973</v>
      </c>
      <c r="AC29" s="747">
        <v>756</v>
      </c>
      <c r="AD29" s="747">
        <v>908</v>
      </c>
      <c r="AE29" s="748">
        <v>1003</v>
      </c>
      <c r="AF29" s="747">
        <v>616</v>
      </c>
      <c r="AG29" s="747">
        <v>1114</v>
      </c>
      <c r="AH29" s="747">
        <f t="shared" si="6"/>
        <v>21030</v>
      </c>
    </row>
    <row r="30" spans="1:34" ht="15" customHeight="1">
      <c r="A30" s="559">
        <v>5</v>
      </c>
      <c r="B30" s="745" t="s">
        <v>441</v>
      </c>
      <c r="C30" s="746">
        <v>102120964651</v>
      </c>
      <c r="D30" s="747"/>
      <c r="E30" s="747">
        <v>809</v>
      </c>
      <c r="F30" s="747">
        <v>591</v>
      </c>
      <c r="G30" s="748">
        <v>891</v>
      </c>
      <c r="H30" s="747">
        <v>559</v>
      </c>
      <c r="I30" s="747">
        <v>1339</v>
      </c>
      <c r="J30" s="749">
        <v>1015</v>
      </c>
      <c r="K30" s="747"/>
      <c r="L30" s="747">
        <v>1202</v>
      </c>
      <c r="M30" s="747">
        <v>1047</v>
      </c>
      <c r="N30" s="747">
        <v>1065</v>
      </c>
      <c r="O30" s="747">
        <v>865</v>
      </c>
      <c r="P30" s="748">
        <v>862</v>
      </c>
      <c r="Q30" s="747">
        <v>742</v>
      </c>
      <c r="R30" s="750"/>
      <c r="S30" s="747">
        <v>859</v>
      </c>
      <c r="T30" s="747">
        <v>740</v>
      </c>
      <c r="U30" s="747">
        <v>908</v>
      </c>
      <c r="V30" s="747">
        <v>732</v>
      </c>
      <c r="W30" s="747">
        <v>550</v>
      </c>
      <c r="X30" s="748">
        <v>1326</v>
      </c>
      <c r="Y30" s="747"/>
      <c r="Z30" s="747">
        <v>739</v>
      </c>
      <c r="AA30" s="747">
        <v>1019</v>
      </c>
      <c r="AB30" s="747">
        <v>973</v>
      </c>
      <c r="AC30" s="747">
        <v>756</v>
      </c>
      <c r="AD30" s="747">
        <v>908</v>
      </c>
      <c r="AE30" s="748">
        <v>1003</v>
      </c>
      <c r="AF30" s="747">
        <v>616</v>
      </c>
      <c r="AG30" s="747">
        <v>1114</v>
      </c>
      <c r="AH30" s="747">
        <f t="shared" si="6"/>
        <v>23230</v>
      </c>
    </row>
    <row r="31" spans="1:34" ht="15" customHeight="1">
      <c r="A31" s="559">
        <v>6</v>
      </c>
      <c r="B31" s="745" t="s">
        <v>444</v>
      </c>
      <c r="C31" s="764">
        <v>101432431093</v>
      </c>
      <c r="D31" s="747"/>
      <c r="E31" s="747">
        <v>809</v>
      </c>
      <c r="F31" s="747">
        <v>591</v>
      </c>
      <c r="G31" s="748">
        <v>891</v>
      </c>
      <c r="H31" s="747">
        <v>559</v>
      </c>
      <c r="I31" s="747">
        <v>1339</v>
      </c>
      <c r="J31" s="749">
        <v>1015</v>
      </c>
      <c r="K31" s="747"/>
      <c r="L31" s="747">
        <v>1202</v>
      </c>
      <c r="M31" s="747">
        <v>1047</v>
      </c>
      <c r="N31" s="747">
        <v>1065</v>
      </c>
      <c r="O31" s="747">
        <v>865</v>
      </c>
      <c r="P31" s="748">
        <v>862</v>
      </c>
      <c r="Q31" s="747">
        <v>742</v>
      </c>
      <c r="R31" s="750"/>
      <c r="S31" s="747">
        <v>859</v>
      </c>
      <c r="T31" s="747">
        <v>740</v>
      </c>
      <c r="U31" s="747">
        <v>908</v>
      </c>
      <c r="V31" s="747">
        <v>732</v>
      </c>
      <c r="W31" s="747"/>
      <c r="X31" s="748"/>
      <c r="Y31" s="747"/>
      <c r="Z31" s="747">
        <v>739</v>
      </c>
      <c r="AA31" s="747">
        <v>1019</v>
      </c>
      <c r="AB31" s="747">
        <v>973</v>
      </c>
      <c r="AC31" s="747">
        <v>756</v>
      </c>
      <c r="AD31" s="747">
        <v>908</v>
      </c>
      <c r="AE31" s="748">
        <v>1003</v>
      </c>
      <c r="AF31" s="747">
        <v>616</v>
      </c>
      <c r="AG31" s="747">
        <v>1114</v>
      </c>
      <c r="AH31" s="747">
        <f t="shared" si="6"/>
        <v>21354</v>
      </c>
    </row>
    <row r="32" spans="1:34" s="752" customFormat="1" ht="15" customHeight="1">
      <c r="A32" s="564"/>
      <c r="B32" s="565" t="s">
        <v>20829</v>
      </c>
      <c r="C32" s="566"/>
      <c r="D32" s="567">
        <f t="shared" ref="D32:AG32" si="8">SUM(D26:D31)</f>
        <v>0</v>
      </c>
      <c r="E32" s="567">
        <f t="shared" si="8"/>
        <v>4045</v>
      </c>
      <c r="F32" s="567">
        <f t="shared" si="8"/>
        <v>3546</v>
      </c>
      <c r="G32" s="567">
        <f t="shared" si="8"/>
        <v>5346</v>
      </c>
      <c r="H32" s="567">
        <f t="shared" si="8"/>
        <v>3075</v>
      </c>
      <c r="I32" s="567">
        <f t="shared" si="8"/>
        <v>6695</v>
      </c>
      <c r="J32" s="567">
        <f t="shared" si="8"/>
        <v>4060</v>
      </c>
      <c r="K32" s="567">
        <f t="shared" si="8"/>
        <v>0</v>
      </c>
      <c r="L32" s="567">
        <f t="shared" si="8"/>
        <v>6992</v>
      </c>
      <c r="M32" s="567">
        <f t="shared" si="8"/>
        <v>5235</v>
      </c>
      <c r="N32" s="567">
        <f t="shared" si="8"/>
        <v>6390</v>
      </c>
      <c r="O32" s="567">
        <f t="shared" si="8"/>
        <v>4555</v>
      </c>
      <c r="P32" s="567">
        <f t="shared" si="8"/>
        <v>4996</v>
      </c>
      <c r="Q32" s="567">
        <f t="shared" si="8"/>
        <v>4320</v>
      </c>
      <c r="R32" s="567">
        <f t="shared" si="8"/>
        <v>0</v>
      </c>
      <c r="S32" s="567">
        <f t="shared" si="8"/>
        <v>4846</v>
      </c>
      <c r="T32" s="567">
        <f t="shared" si="8"/>
        <v>4440</v>
      </c>
      <c r="U32" s="567">
        <f t="shared" si="8"/>
        <v>5448</v>
      </c>
      <c r="V32" s="567">
        <f t="shared" si="8"/>
        <v>3660</v>
      </c>
      <c r="W32" s="567">
        <f t="shared" si="8"/>
        <v>2200</v>
      </c>
      <c r="X32" s="567">
        <f t="shared" si="8"/>
        <v>6630</v>
      </c>
      <c r="Y32" s="567">
        <f t="shared" si="8"/>
        <v>0</v>
      </c>
      <c r="Z32" s="567">
        <f t="shared" si="8"/>
        <v>4434</v>
      </c>
      <c r="AA32" s="567">
        <f t="shared" si="8"/>
        <v>5095</v>
      </c>
      <c r="AB32" s="567">
        <f t="shared" si="8"/>
        <v>4865</v>
      </c>
      <c r="AC32" s="567">
        <f t="shared" si="8"/>
        <v>3780</v>
      </c>
      <c r="AD32" s="567">
        <f t="shared" si="8"/>
        <v>4540</v>
      </c>
      <c r="AE32" s="567">
        <f t="shared" si="8"/>
        <v>5015</v>
      </c>
      <c r="AF32" s="567">
        <f t="shared" si="8"/>
        <v>3080</v>
      </c>
      <c r="AG32" s="567">
        <f t="shared" si="8"/>
        <v>5460</v>
      </c>
      <c r="AH32" s="567">
        <f>SUM(AH26:AH31)</f>
        <v>122748</v>
      </c>
    </row>
    <row r="33" spans="1:34" s="770" customFormat="1" ht="15" customHeight="1">
      <c r="A33" s="765"/>
      <c r="B33" s="766" t="s">
        <v>21843</v>
      </c>
      <c r="C33" s="767"/>
      <c r="D33" s="768">
        <f t="shared" ref="D33:AG33" si="9">D32-D21</f>
        <v>0</v>
      </c>
      <c r="E33" s="768">
        <f t="shared" si="9"/>
        <v>-0.14000000000032742</v>
      </c>
      <c r="F33" s="768">
        <f t="shared" si="9"/>
        <v>-4.8000000000001819</v>
      </c>
      <c r="G33" s="768">
        <f t="shared" si="9"/>
        <v>-0.65999999999985448</v>
      </c>
      <c r="H33" s="768">
        <f t="shared" si="9"/>
        <v>-2.1399999999998727</v>
      </c>
      <c r="I33" s="768">
        <f t="shared" si="9"/>
        <v>-3.3400000000001455</v>
      </c>
      <c r="J33" s="768">
        <f t="shared" si="9"/>
        <v>-3.6199999999998909</v>
      </c>
      <c r="K33" s="768">
        <f t="shared" si="9"/>
        <v>0</v>
      </c>
      <c r="L33" s="768">
        <f t="shared" si="9"/>
        <v>-5.3200000000006185</v>
      </c>
      <c r="M33" s="768">
        <f t="shared" si="9"/>
        <v>-0.11999999999989086</v>
      </c>
      <c r="N33" s="768">
        <f t="shared" si="9"/>
        <v>-1.8800000000001091</v>
      </c>
      <c r="O33" s="768">
        <f t="shared" si="9"/>
        <v>-1.1999999999998181</v>
      </c>
      <c r="P33" s="768">
        <f t="shared" si="9"/>
        <v>-0.64000000000032742</v>
      </c>
      <c r="Q33" s="768">
        <f t="shared" si="9"/>
        <v>-4.9799999999995634</v>
      </c>
      <c r="R33" s="768">
        <f t="shared" si="9"/>
        <v>0</v>
      </c>
      <c r="S33" s="768">
        <f t="shared" si="9"/>
        <v>-3.680000000000291</v>
      </c>
      <c r="T33" s="768">
        <f t="shared" si="9"/>
        <v>1.9400000000005093</v>
      </c>
      <c r="U33" s="768">
        <f t="shared" si="9"/>
        <v>-2.2800000000006548</v>
      </c>
      <c r="V33" s="768">
        <f t="shared" si="9"/>
        <v>1.1799999999998363</v>
      </c>
      <c r="W33" s="768">
        <f t="shared" si="9"/>
        <v>2200</v>
      </c>
      <c r="X33" s="768">
        <f t="shared" si="9"/>
        <v>-2.5599999999994907</v>
      </c>
      <c r="Y33" s="768">
        <f t="shared" si="9"/>
        <v>0</v>
      </c>
      <c r="Z33" s="768">
        <f t="shared" si="9"/>
        <v>-4.5</v>
      </c>
      <c r="AA33" s="768">
        <f t="shared" si="9"/>
        <v>-4.8200000000006185</v>
      </c>
      <c r="AB33" s="768">
        <f t="shared" si="9"/>
        <v>-0.51999999999952706</v>
      </c>
      <c r="AC33" s="768">
        <f t="shared" si="9"/>
        <v>-2.0199999999999818</v>
      </c>
      <c r="AD33" s="768">
        <f t="shared" si="9"/>
        <v>-4.5399999999999636</v>
      </c>
      <c r="AE33" s="768">
        <f t="shared" si="9"/>
        <v>-3.4200000000000728</v>
      </c>
      <c r="AF33" s="768">
        <f t="shared" si="9"/>
        <v>-4.8400000000001455</v>
      </c>
      <c r="AG33" s="768">
        <f t="shared" si="9"/>
        <v>-3.0399999999999636</v>
      </c>
      <c r="AH33" s="769">
        <f>SUM(D33:AG33)</f>
        <v>2138.059999999999</v>
      </c>
    </row>
    <row r="34" spans="1:34" s="770" customFormat="1" ht="15" customHeight="1">
      <c r="A34" s="765"/>
      <c r="B34" s="766" t="s">
        <v>21837</v>
      </c>
      <c r="C34" s="767"/>
      <c r="D34" s="769">
        <f>D35*D36</f>
        <v>0</v>
      </c>
      <c r="E34" s="769">
        <f t="shared" ref="E34:AG34" si="10">E35*E36</f>
        <v>6940.8</v>
      </c>
      <c r="F34" s="769">
        <f t="shared" si="10"/>
        <v>8104.96</v>
      </c>
      <c r="G34" s="769">
        <f t="shared" si="10"/>
        <v>7467.0079999999998</v>
      </c>
      <c r="H34" s="769">
        <f t="shared" si="10"/>
        <v>8408.32</v>
      </c>
      <c r="I34" s="769">
        <f t="shared" si="10"/>
        <v>6601.92</v>
      </c>
      <c r="J34" s="769">
        <f t="shared" si="10"/>
        <v>5987.2000000000007</v>
      </c>
      <c r="K34" s="769">
        <f t="shared" si="10"/>
        <v>0</v>
      </c>
      <c r="L34" s="769">
        <f t="shared" si="10"/>
        <v>6572.7999999999993</v>
      </c>
      <c r="M34" s="769">
        <f t="shared" si="10"/>
        <v>7908.48</v>
      </c>
      <c r="N34" s="769">
        <f t="shared" si="10"/>
        <v>5625.5999999999995</v>
      </c>
      <c r="O34" s="769">
        <f t="shared" si="10"/>
        <v>6212.4800000000005</v>
      </c>
      <c r="P34" s="769">
        <f t="shared" si="10"/>
        <v>4666.5600000000004</v>
      </c>
      <c r="Q34" s="769">
        <f t="shared" si="10"/>
        <v>4760.6400000000003</v>
      </c>
      <c r="R34" s="769">
        <f t="shared" si="10"/>
        <v>5442.5599999999995</v>
      </c>
      <c r="S34" s="769">
        <f t="shared" si="10"/>
        <v>4214.3999999999996</v>
      </c>
      <c r="T34" s="769">
        <f t="shared" si="10"/>
        <v>5418.24</v>
      </c>
      <c r="U34" s="769">
        <f t="shared" si="10"/>
        <v>6288.9599999999991</v>
      </c>
      <c r="V34" s="769">
        <f t="shared" si="10"/>
        <v>5682.88</v>
      </c>
      <c r="W34" s="769">
        <f t="shared" si="10"/>
        <v>6723.5199999999995</v>
      </c>
      <c r="X34" s="769">
        <f t="shared" si="10"/>
        <v>6944</v>
      </c>
      <c r="Y34" s="769">
        <f t="shared" si="10"/>
        <v>3639.6800000000003</v>
      </c>
      <c r="Z34" s="769">
        <f t="shared" si="10"/>
        <v>3934.08</v>
      </c>
      <c r="AA34" s="769">
        <f t="shared" si="10"/>
        <v>4705.92</v>
      </c>
      <c r="AB34" s="769">
        <f t="shared" si="10"/>
        <v>5404.8</v>
      </c>
      <c r="AC34" s="769">
        <f t="shared" si="10"/>
        <v>6412.7999999999993</v>
      </c>
      <c r="AD34" s="769">
        <f t="shared" si="10"/>
        <v>6653.4400000000005</v>
      </c>
      <c r="AE34" s="769">
        <f t="shared" si="10"/>
        <v>5612.7999999999993</v>
      </c>
      <c r="AF34" s="769">
        <f t="shared" si="10"/>
        <v>5330.8799999999992</v>
      </c>
      <c r="AG34" s="769">
        <f t="shared" si="10"/>
        <v>6517.7599999999993</v>
      </c>
      <c r="AH34" s="769">
        <f>SUM(D34:AG34)</f>
        <v>168183.48799999998</v>
      </c>
    </row>
    <row r="35" spans="1:34" s="770" customFormat="1" ht="15" customHeight="1">
      <c r="A35" s="765"/>
      <c r="B35" s="766" t="s">
        <v>21838</v>
      </c>
      <c r="C35" s="771"/>
      <c r="D35" s="769"/>
      <c r="E35" s="769">
        <v>21.69</v>
      </c>
      <c r="F35" s="769">
        <v>25.327999999999999</v>
      </c>
      <c r="G35" s="772">
        <v>23.334399999999999</v>
      </c>
      <c r="H35" s="769">
        <v>26.276</v>
      </c>
      <c r="I35" s="769">
        <v>20.631</v>
      </c>
      <c r="J35" s="773">
        <v>18.71</v>
      </c>
      <c r="K35" s="769"/>
      <c r="L35" s="769">
        <v>20.54</v>
      </c>
      <c r="M35" s="769">
        <v>24.713999999999999</v>
      </c>
      <c r="N35" s="769">
        <v>17.579999999999998</v>
      </c>
      <c r="O35" s="769">
        <v>19.414000000000001</v>
      </c>
      <c r="P35" s="772">
        <v>14.583</v>
      </c>
      <c r="Q35" s="769">
        <v>14.877000000000001</v>
      </c>
      <c r="R35" s="774">
        <v>17.007999999999999</v>
      </c>
      <c r="S35" s="769">
        <v>13.17</v>
      </c>
      <c r="T35" s="769">
        <v>16.931999999999999</v>
      </c>
      <c r="U35" s="769">
        <v>19.652999999999999</v>
      </c>
      <c r="V35" s="769">
        <v>17.759</v>
      </c>
      <c r="W35" s="769">
        <v>21.010999999999999</v>
      </c>
      <c r="X35" s="769">
        <v>21.7</v>
      </c>
      <c r="Y35" s="769">
        <v>11.374000000000001</v>
      </c>
      <c r="Z35" s="769">
        <v>12.294</v>
      </c>
      <c r="AA35" s="769">
        <v>14.706</v>
      </c>
      <c r="AB35" s="769">
        <v>16.89</v>
      </c>
      <c r="AC35" s="769">
        <v>20.04</v>
      </c>
      <c r="AD35" s="769">
        <v>20.792000000000002</v>
      </c>
      <c r="AE35" s="772">
        <v>17.54</v>
      </c>
      <c r="AF35" s="769">
        <v>16.658999999999999</v>
      </c>
      <c r="AG35" s="769">
        <v>20.367999999999999</v>
      </c>
      <c r="AH35" s="769">
        <f>SUM(D35:AG35)</f>
        <v>525.57340000000011</v>
      </c>
    </row>
    <row r="36" spans="1:34" s="770" customFormat="1" ht="15" customHeight="1">
      <c r="A36" s="765"/>
      <c r="B36" s="766" t="s">
        <v>20957</v>
      </c>
      <c r="C36" s="767"/>
      <c r="D36" s="772">
        <v>320</v>
      </c>
      <c r="E36" s="772">
        <v>320</v>
      </c>
      <c r="F36" s="772">
        <v>320</v>
      </c>
      <c r="G36" s="772">
        <v>320</v>
      </c>
      <c r="H36" s="772">
        <v>320</v>
      </c>
      <c r="I36" s="772">
        <v>320</v>
      </c>
      <c r="J36" s="772">
        <v>320</v>
      </c>
      <c r="K36" s="772">
        <v>320</v>
      </c>
      <c r="L36" s="772">
        <v>320</v>
      </c>
      <c r="M36" s="772">
        <v>320</v>
      </c>
      <c r="N36" s="772">
        <v>320</v>
      </c>
      <c r="O36" s="772">
        <v>320</v>
      </c>
      <c r="P36" s="772">
        <v>320</v>
      </c>
      <c r="Q36" s="772">
        <v>320</v>
      </c>
      <c r="R36" s="772">
        <v>320</v>
      </c>
      <c r="S36" s="772">
        <v>320</v>
      </c>
      <c r="T36" s="772">
        <v>320</v>
      </c>
      <c r="U36" s="772">
        <v>320</v>
      </c>
      <c r="V36" s="772">
        <v>320</v>
      </c>
      <c r="W36" s="772">
        <v>320</v>
      </c>
      <c r="X36" s="772">
        <v>320</v>
      </c>
      <c r="Y36" s="772">
        <v>320</v>
      </c>
      <c r="Z36" s="772">
        <v>320</v>
      </c>
      <c r="AA36" s="772">
        <v>320</v>
      </c>
      <c r="AB36" s="772">
        <v>320</v>
      </c>
      <c r="AC36" s="772">
        <v>320</v>
      </c>
      <c r="AD36" s="772">
        <v>320</v>
      </c>
      <c r="AE36" s="772">
        <v>320</v>
      </c>
      <c r="AF36" s="772">
        <v>320</v>
      </c>
      <c r="AG36" s="772">
        <v>320</v>
      </c>
      <c r="AH36" s="769"/>
    </row>
    <row r="37" spans="1:34" s="770" customFormat="1" ht="15" customHeight="1">
      <c r="A37" s="765"/>
      <c r="B37" s="771" t="s">
        <v>21839</v>
      </c>
      <c r="C37" s="771"/>
      <c r="D37" s="769"/>
      <c r="E37" s="769">
        <v>7</v>
      </c>
      <c r="F37" s="769">
        <v>7</v>
      </c>
      <c r="G37" s="772">
        <v>7</v>
      </c>
      <c r="H37" s="769">
        <v>8</v>
      </c>
      <c r="I37" s="769">
        <v>7</v>
      </c>
      <c r="J37" s="773">
        <v>7</v>
      </c>
      <c r="K37" s="769"/>
      <c r="L37" s="769">
        <v>7</v>
      </c>
      <c r="M37" s="769">
        <v>7</v>
      </c>
      <c r="N37" s="769">
        <v>6</v>
      </c>
      <c r="O37" s="769">
        <v>6</v>
      </c>
      <c r="P37" s="772">
        <v>7</v>
      </c>
      <c r="Q37" s="769">
        <v>7</v>
      </c>
      <c r="R37" s="774">
        <v>7</v>
      </c>
      <c r="S37" s="769">
        <v>5</v>
      </c>
      <c r="T37" s="769">
        <v>7</v>
      </c>
      <c r="U37" s="769">
        <v>7</v>
      </c>
      <c r="V37" s="769">
        <v>6</v>
      </c>
      <c r="W37" s="769">
        <v>8</v>
      </c>
      <c r="X37" s="769">
        <v>8</v>
      </c>
      <c r="Y37" s="769">
        <v>6</v>
      </c>
      <c r="Z37" s="769">
        <v>6</v>
      </c>
      <c r="AA37" s="769">
        <v>7</v>
      </c>
      <c r="AB37" s="769">
        <v>7</v>
      </c>
      <c r="AC37" s="769">
        <v>8</v>
      </c>
      <c r="AD37" s="769">
        <v>8</v>
      </c>
      <c r="AE37" s="772">
        <v>7</v>
      </c>
      <c r="AF37" s="769">
        <v>7</v>
      </c>
      <c r="AG37" s="769">
        <v>8</v>
      </c>
      <c r="AH37" s="769">
        <f t="shared" ref="AH37:AH57" si="11">SUM(D37:AG37)</f>
        <v>195</v>
      </c>
    </row>
    <row r="38" spans="1:34" s="770" customFormat="1" ht="15" customHeight="1">
      <c r="A38" s="765"/>
      <c r="B38" s="771" t="s">
        <v>21840</v>
      </c>
      <c r="C38" s="767"/>
      <c r="D38" s="772" t="e">
        <f t="shared" ref="D38:AG38" si="12">D34/D37</f>
        <v>#DIV/0!</v>
      </c>
      <c r="E38" s="772">
        <f t="shared" si="12"/>
        <v>991.5428571428572</v>
      </c>
      <c r="F38" s="772">
        <f t="shared" si="12"/>
        <v>1157.8514285714286</v>
      </c>
      <c r="G38" s="772">
        <f t="shared" si="12"/>
        <v>1066.7154285714284</v>
      </c>
      <c r="H38" s="772">
        <f t="shared" si="12"/>
        <v>1051.04</v>
      </c>
      <c r="I38" s="772">
        <f t="shared" si="12"/>
        <v>943.13142857142861</v>
      </c>
      <c r="J38" s="772">
        <f t="shared" si="12"/>
        <v>855.3142857142858</v>
      </c>
      <c r="K38" s="772" t="e">
        <f t="shared" si="12"/>
        <v>#DIV/0!</v>
      </c>
      <c r="L38" s="772">
        <f t="shared" si="12"/>
        <v>938.97142857142842</v>
      </c>
      <c r="M38" s="772">
        <f t="shared" si="12"/>
        <v>1129.782857142857</v>
      </c>
      <c r="N38" s="772">
        <f t="shared" si="12"/>
        <v>937.59999999999991</v>
      </c>
      <c r="O38" s="772">
        <f t="shared" si="12"/>
        <v>1035.4133333333334</v>
      </c>
      <c r="P38" s="772">
        <f t="shared" si="12"/>
        <v>666.6514285714286</v>
      </c>
      <c r="Q38" s="772">
        <f t="shared" si="12"/>
        <v>680.09142857142865</v>
      </c>
      <c r="R38" s="772">
        <f t="shared" si="12"/>
        <v>777.50857142857137</v>
      </c>
      <c r="S38" s="772">
        <f t="shared" si="12"/>
        <v>842.87999999999988</v>
      </c>
      <c r="T38" s="772">
        <f t="shared" si="12"/>
        <v>774.03428571428572</v>
      </c>
      <c r="U38" s="772">
        <f t="shared" si="12"/>
        <v>898.42285714285697</v>
      </c>
      <c r="V38" s="772">
        <f t="shared" si="12"/>
        <v>947.14666666666665</v>
      </c>
      <c r="W38" s="772">
        <f t="shared" si="12"/>
        <v>840.43999999999994</v>
      </c>
      <c r="X38" s="772">
        <f t="shared" si="12"/>
        <v>868</v>
      </c>
      <c r="Y38" s="772">
        <f t="shared" si="12"/>
        <v>606.61333333333334</v>
      </c>
      <c r="Z38" s="772">
        <f t="shared" si="12"/>
        <v>655.68</v>
      </c>
      <c r="AA38" s="772">
        <f t="shared" si="12"/>
        <v>672.27428571428572</v>
      </c>
      <c r="AB38" s="772">
        <f t="shared" si="12"/>
        <v>772.11428571428576</v>
      </c>
      <c r="AC38" s="772">
        <f t="shared" si="12"/>
        <v>801.59999999999991</v>
      </c>
      <c r="AD38" s="772">
        <f t="shared" si="12"/>
        <v>831.68000000000006</v>
      </c>
      <c r="AE38" s="772">
        <f t="shared" si="12"/>
        <v>801.82857142857131</v>
      </c>
      <c r="AF38" s="772">
        <f t="shared" si="12"/>
        <v>761.55428571428558</v>
      </c>
      <c r="AG38" s="772">
        <f t="shared" si="12"/>
        <v>814.71999999999991</v>
      </c>
      <c r="AH38" s="769" t="e">
        <f t="shared" si="11"/>
        <v>#DIV/0!</v>
      </c>
    </row>
    <row r="39" spans="1:34" ht="15" customHeight="1">
      <c r="A39" s="559">
        <v>1</v>
      </c>
      <c r="B39" s="745" t="s">
        <v>509</v>
      </c>
      <c r="C39" s="746">
        <v>101407413648</v>
      </c>
      <c r="D39" s="747"/>
      <c r="E39" s="747"/>
      <c r="F39" s="747"/>
      <c r="G39" s="748"/>
      <c r="H39" s="747">
        <v>1131</v>
      </c>
      <c r="I39" s="747">
        <v>1008</v>
      </c>
      <c r="J39" s="749">
        <v>906</v>
      </c>
      <c r="K39" s="747"/>
      <c r="L39" s="747">
        <v>1003</v>
      </c>
      <c r="M39" s="747">
        <v>1226</v>
      </c>
      <c r="N39" s="747">
        <v>1025</v>
      </c>
      <c r="O39" s="747">
        <v>1132</v>
      </c>
      <c r="P39" s="748">
        <v>686</v>
      </c>
      <c r="Q39" s="747">
        <v>701</v>
      </c>
      <c r="R39" s="750">
        <v>815</v>
      </c>
      <c r="S39" s="747"/>
      <c r="T39" s="747">
        <v>811</v>
      </c>
      <c r="U39" s="747">
        <v>956</v>
      </c>
      <c r="V39" s="747">
        <v>1026</v>
      </c>
      <c r="W39" s="747">
        <v>900</v>
      </c>
      <c r="X39" s="748">
        <v>1065</v>
      </c>
      <c r="Y39" s="747">
        <v>617</v>
      </c>
      <c r="Z39" s="747">
        <v>708</v>
      </c>
      <c r="AA39" s="747">
        <v>721</v>
      </c>
      <c r="AB39" s="747">
        <v>809</v>
      </c>
      <c r="AC39" s="747">
        <v>837</v>
      </c>
      <c r="AD39" s="747"/>
      <c r="AE39" s="748"/>
      <c r="AF39" s="747"/>
      <c r="AG39" s="747">
        <v>902</v>
      </c>
      <c r="AH39" s="747">
        <f t="shared" si="11"/>
        <v>18985</v>
      </c>
    </row>
    <row r="40" spans="1:34" ht="15" customHeight="1">
      <c r="A40" s="559">
        <v>2</v>
      </c>
      <c r="B40" s="745" t="s">
        <v>501</v>
      </c>
      <c r="C40" s="746">
        <v>101373078654</v>
      </c>
      <c r="D40" s="747"/>
      <c r="E40" s="747">
        <v>1108</v>
      </c>
      <c r="F40" s="747">
        <v>1259</v>
      </c>
      <c r="G40" s="748">
        <v>1265</v>
      </c>
      <c r="H40" s="747">
        <v>1131</v>
      </c>
      <c r="I40" s="747">
        <v>1008</v>
      </c>
      <c r="J40" s="749">
        <v>906</v>
      </c>
      <c r="K40" s="747"/>
      <c r="L40" s="747">
        <v>1003</v>
      </c>
      <c r="M40" s="747">
        <v>1226</v>
      </c>
      <c r="N40" s="747">
        <v>1025</v>
      </c>
      <c r="O40" s="747">
        <v>1132</v>
      </c>
      <c r="P40" s="748">
        <v>686</v>
      </c>
      <c r="Q40" s="747">
        <v>701</v>
      </c>
      <c r="R40" s="750"/>
      <c r="S40" s="747">
        <v>1038</v>
      </c>
      <c r="T40" s="747">
        <v>811</v>
      </c>
      <c r="U40" s="747">
        <v>956</v>
      </c>
      <c r="V40" s="747"/>
      <c r="W40" s="747">
        <v>900</v>
      </c>
      <c r="X40" s="748">
        <v>1065</v>
      </c>
      <c r="Y40" s="747"/>
      <c r="Z40" s="747">
        <v>708</v>
      </c>
      <c r="AA40" s="747">
        <v>721</v>
      </c>
      <c r="AB40" s="747">
        <v>809</v>
      </c>
      <c r="AC40" s="747">
        <v>837</v>
      </c>
      <c r="AD40" s="747"/>
      <c r="AE40" s="748"/>
      <c r="AF40" s="747"/>
      <c r="AG40" s="747">
        <v>902</v>
      </c>
      <c r="AH40" s="747">
        <f t="shared" si="11"/>
        <v>21197</v>
      </c>
    </row>
    <row r="41" spans="1:34" ht="15" customHeight="1">
      <c r="A41" s="559">
        <v>3</v>
      </c>
      <c r="B41" s="745" t="s">
        <v>508</v>
      </c>
      <c r="C41" s="746">
        <v>101391642731</v>
      </c>
      <c r="D41" s="747"/>
      <c r="E41" s="747">
        <v>1108</v>
      </c>
      <c r="F41" s="747">
        <v>1259</v>
      </c>
      <c r="G41" s="748">
        <v>1265</v>
      </c>
      <c r="H41" s="747">
        <v>1131</v>
      </c>
      <c r="I41" s="747">
        <v>1008</v>
      </c>
      <c r="J41" s="749">
        <v>906</v>
      </c>
      <c r="K41" s="747"/>
      <c r="L41" s="747">
        <v>1003</v>
      </c>
      <c r="M41" s="747">
        <v>1226</v>
      </c>
      <c r="N41" s="747">
        <v>1025</v>
      </c>
      <c r="O41" s="747">
        <v>1132</v>
      </c>
      <c r="P41" s="748">
        <v>686</v>
      </c>
      <c r="Q41" s="747">
        <v>701</v>
      </c>
      <c r="R41" s="750"/>
      <c r="S41" s="747"/>
      <c r="T41" s="747">
        <v>811</v>
      </c>
      <c r="U41" s="747">
        <v>956</v>
      </c>
      <c r="V41" s="747">
        <v>1026</v>
      </c>
      <c r="W41" s="747">
        <v>900</v>
      </c>
      <c r="X41" s="748">
        <v>659</v>
      </c>
      <c r="Y41" s="747">
        <v>617</v>
      </c>
      <c r="Z41" s="747"/>
      <c r="AA41" s="747">
        <v>721</v>
      </c>
      <c r="AB41" s="747">
        <v>809</v>
      </c>
      <c r="AC41" s="747">
        <v>837</v>
      </c>
      <c r="AD41" s="747">
        <v>925</v>
      </c>
      <c r="AE41" s="748">
        <v>902</v>
      </c>
      <c r="AF41" s="747">
        <v>705</v>
      </c>
      <c r="AG41" s="747">
        <v>902</v>
      </c>
      <c r="AH41" s="747">
        <f t="shared" si="11"/>
        <v>23220</v>
      </c>
    </row>
    <row r="42" spans="1:34" ht="15" customHeight="1">
      <c r="A42" s="559">
        <v>7</v>
      </c>
      <c r="B42" s="745" t="s">
        <v>507</v>
      </c>
      <c r="C42" s="746">
        <v>101475170616</v>
      </c>
      <c r="D42" s="747"/>
      <c r="E42" s="747">
        <v>1108</v>
      </c>
      <c r="F42" s="747">
        <v>1259</v>
      </c>
      <c r="G42" s="748">
        <v>1265</v>
      </c>
      <c r="H42" s="747">
        <v>1131</v>
      </c>
      <c r="I42" s="747">
        <v>1008</v>
      </c>
      <c r="J42" s="749">
        <v>906</v>
      </c>
      <c r="K42" s="747"/>
      <c r="L42" s="747">
        <v>1003</v>
      </c>
      <c r="M42" s="747">
        <v>1226</v>
      </c>
      <c r="N42" s="747">
        <v>1025</v>
      </c>
      <c r="O42" s="747">
        <v>1132</v>
      </c>
      <c r="P42" s="748">
        <v>686</v>
      </c>
      <c r="Q42" s="747">
        <v>701</v>
      </c>
      <c r="R42" s="750"/>
      <c r="S42" s="747">
        <v>1038</v>
      </c>
      <c r="T42" s="747">
        <v>811</v>
      </c>
      <c r="U42" s="747">
        <v>956</v>
      </c>
      <c r="V42" s="747">
        <v>1026</v>
      </c>
      <c r="W42" s="747">
        <v>900</v>
      </c>
      <c r="X42" s="748">
        <v>1065</v>
      </c>
      <c r="Y42" s="747"/>
      <c r="Z42" s="747">
        <v>708</v>
      </c>
      <c r="AA42" s="747"/>
      <c r="AB42" s="747">
        <v>809</v>
      </c>
      <c r="AC42" s="747">
        <v>837</v>
      </c>
      <c r="AD42" s="747">
        <v>925</v>
      </c>
      <c r="AE42" s="748">
        <v>902</v>
      </c>
      <c r="AF42" s="747">
        <v>705</v>
      </c>
      <c r="AG42" s="747">
        <v>902</v>
      </c>
      <c r="AH42" s="747">
        <f t="shared" si="11"/>
        <v>24034</v>
      </c>
    </row>
    <row r="43" spans="1:34" ht="15" customHeight="1">
      <c r="A43" s="559">
        <v>8</v>
      </c>
      <c r="B43" s="745" t="s">
        <v>503</v>
      </c>
      <c r="C43" s="746">
        <v>101520450548</v>
      </c>
      <c r="D43" s="747"/>
      <c r="E43" s="747">
        <v>1108</v>
      </c>
      <c r="F43" s="747">
        <v>1259</v>
      </c>
      <c r="G43" s="748">
        <v>1265</v>
      </c>
      <c r="H43" s="747">
        <v>1131</v>
      </c>
      <c r="I43" s="747">
        <v>1008</v>
      </c>
      <c r="J43" s="749">
        <v>906</v>
      </c>
      <c r="K43" s="747"/>
      <c r="L43" s="747">
        <v>1003</v>
      </c>
      <c r="M43" s="747">
        <v>1226</v>
      </c>
      <c r="N43" s="747">
        <v>1025</v>
      </c>
      <c r="O43" s="747">
        <v>1132</v>
      </c>
      <c r="P43" s="748">
        <v>686</v>
      </c>
      <c r="Q43" s="747">
        <v>701</v>
      </c>
      <c r="R43" s="750">
        <v>815</v>
      </c>
      <c r="S43" s="747"/>
      <c r="T43" s="747">
        <v>811</v>
      </c>
      <c r="U43" s="747">
        <v>956</v>
      </c>
      <c r="V43" s="747">
        <v>1026</v>
      </c>
      <c r="W43" s="747">
        <v>900</v>
      </c>
      <c r="X43" s="748">
        <v>1065</v>
      </c>
      <c r="Y43" s="747">
        <v>617</v>
      </c>
      <c r="Z43" s="747">
        <v>708</v>
      </c>
      <c r="AA43" s="747">
        <v>721</v>
      </c>
      <c r="AB43" s="747">
        <v>809</v>
      </c>
      <c r="AC43" s="747">
        <v>837</v>
      </c>
      <c r="AD43" s="747">
        <v>925</v>
      </c>
      <c r="AE43" s="748">
        <v>902</v>
      </c>
      <c r="AF43" s="747">
        <v>705</v>
      </c>
      <c r="AG43" s="747">
        <v>902</v>
      </c>
      <c r="AH43" s="747">
        <f t="shared" si="11"/>
        <v>25149</v>
      </c>
    </row>
    <row r="44" spans="1:34" ht="15" customHeight="1">
      <c r="A44" s="559">
        <v>10</v>
      </c>
      <c r="B44" s="745" t="s">
        <v>21844</v>
      </c>
      <c r="C44" s="764"/>
      <c r="D44" s="747"/>
      <c r="E44" s="747">
        <v>850</v>
      </c>
      <c r="F44" s="747">
        <v>1259</v>
      </c>
      <c r="G44" s="748">
        <v>592</v>
      </c>
      <c r="H44" s="747">
        <v>1131</v>
      </c>
      <c r="I44" s="747"/>
      <c r="J44" s="749"/>
      <c r="K44" s="747"/>
      <c r="L44" s="747"/>
      <c r="M44" s="747"/>
      <c r="N44" s="747"/>
      <c r="O44" s="747"/>
      <c r="P44" s="748"/>
      <c r="Q44" s="747"/>
      <c r="R44" s="750"/>
      <c r="S44" s="747"/>
      <c r="T44" s="747"/>
      <c r="U44" s="747"/>
      <c r="V44" s="747"/>
      <c r="W44" s="747">
        <v>770</v>
      </c>
      <c r="X44" s="748"/>
      <c r="Y44" s="747"/>
      <c r="Z44" s="747"/>
      <c r="AA44" s="747"/>
      <c r="AB44" s="747">
        <v>809</v>
      </c>
      <c r="AC44" s="747">
        <v>837</v>
      </c>
      <c r="AD44" s="747">
        <v>925</v>
      </c>
      <c r="AE44" s="748">
        <v>902</v>
      </c>
      <c r="AF44" s="747">
        <v>705</v>
      </c>
      <c r="AG44" s="747">
        <v>902</v>
      </c>
      <c r="AH44" s="747">
        <f t="shared" si="11"/>
        <v>9682</v>
      </c>
    </row>
    <row r="45" spans="1:34" ht="15" customHeight="1">
      <c r="A45" s="559">
        <v>13</v>
      </c>
      <c r="B45" s="745" t="s">
        <v>21850</v>
      </c>
      <c r="C45" s="764"/>
      <c r="D45" s="747"/>
      <c r="E45" s="747"/>
      <c r="F45" s="747">
        <v>1259</v>
      </c>
      <c r="G45" s="748"/>
      <c r="H45" s="747"/>
      <c r="I45" s="747"/>
      <c r="J45" s="749"/>
      <c r="K45" s="747"/>
      <c r="L45" s="747"/>
      <c r="M45" s="747"/>
      <c r="N45" s="747"/>
      <c r="O45" s="747"/>
      <c r="P45" s="748"/>
      <c r="Q45" s="747"/>
      <c r="R45" s="750"/>
      <c r="S45" s="747"/>
      <c r="T45" s="747"/>
      <c r="U45" s="747"/>
      <c r="V45" s="747"/>
      <c r="W45" s="747"/>
      <c r="X45" s="748"/>
      <c r="Y45" s="747"/>
      <c r="Z45" s="747"/>
      <c r="AA45" s="747"/>
      <c r="AB45" s="747"/>
      <c r="AC45" s="747"/>
      <c r="AD45" s="747"/>
      <c r="AE45" s="748"/>
      <c r="AF45" s="747"/>
      <c r="AG45" s="747"/>
      <c r="AH45" s="747">
        <f t="shared" si="11"/>
        <v>1259</v>
      </c>
    </row>
    <row r="46" spans="1:34" ht="15" customHeight="1">
      <c r="A46" s="559"/>
      <c r="B46" s="745" t="s">
        <v>21845</v>
      </c>
      <c r="C46" s="746"/>
      <c r="D46" s="747"/>
      <c r="E46" s="747">
        <v>550</v>
      </c>
      <c r="F46" s="747">
        <v>550</v>
      </c>
      <c r="G46" s="748"/>
      <c r="H46" s="747">
        <v>550</v>
      </c>
      <c r="I46" s="747">
        <v>550</v>
      </c>
      <c r="J46" s="749">
        <v>550</v>
      </c>
      <c r="K46" s="747"/>
      <c r="L46" s="747"/>
      <c r="M46" s="747"/>
      <c r="N46" s="747"/>
      <c r="O46" s="747"/>
      <c r="P46" s="748"/>
      <c r="Q46" s="747">
        <v>550</v>
      </c>
      <c r="R46" s="750"/>
      <c r="S46" s="747">
        <v>550</v>
      </c>
      <c r="T46" s="747">
        <v>550</v>
      </c>
      <c r="U46" s="747">
        <v>550</v>
      </c>
      <c r="V46" s="747">
        <v>550</v>
      </c>
      <c r="W46" s="747">
        <v>550</v>
      </c>
      <c r="X46" s="748">
        <v>550</v>
      </c>
      <c r="Y46" s="747"/>
      <c r="Z46" s="747">
        <v>550</v>
      </c>
      <c r="AA46" s="747">
        <v>550</v>
      </c>
      <c r="AB46" s="747">
        <v>550</v>
      </c>
      <c r="AC46" s="747">
        <v>550</v>
      </c>
      <c r="AD46" s="747">
        <v>550</v>
      </c>
      <c r="AE46" s="748">
        <v>550</v>
      </c>
      <c r="AF46" s="747">
        <v>550</v>
      </c>
      <c r="AG46" s="747">
        <v>550</v>
      </c>
      <c r="AH46" s="747">
        <f t="shared" si="11"/>
        <v>11000</v>
      </c>
    </row>
    <row r="47" spans="1:34" ht="15" customHeight="1">
      <c r="A47" s="559">
        <v>11</v>
      </c>
      <c r="B47" s="745" t="s">
        <v>22147</v>
      </c>
      <c r="C47" s="764"/>
      <c r="D47" s="747"/>
      <c r="E47" s="747"/>
      <c r="F47" s="747"/>
      <c r="G47" s="748">
        <v>550</v>
      </c>
      <c r="H47" s="747"/>
      <c r="I47" s="747"/>
      <c r="J47" s="749"/>
      <c r="K47" s="747"/>
      <c r="L47" s="747"/>
      <c r="M47" s="747"/>
      <c r="N47" s="747"/>
      <c r="O47" s="747"/>
      <c r="P47" s="748"/>
      <c r="Q47" s="747"/>
      <c r="R47" s="750"/>
      <c r="S47" s="747"/>
      <c r="T47" s="747"/>
      <c r="U47" s="747"/>
      <c r="V47" s="747"/>
      <c r="W47" s="747"/>
      <c r="X47" s="748"/>
      <c r="Y47" s="747"/>
      <c r="Z47" s="747"/>
      <c r="AA47" s="747"/>
      <c r="AB47" s="747"/>
      <c r="AC47" s="747"/>
      <c r="AD47" s="747"/>
      <c r="AE47" s="748"/>
      <c r="AF47" s="747"/>
      <c r="AG47" s="747"/>
      <c r="AH47" s="747">
        <f t="shared" si="11"/>
        <v>550</v>
      </c>
    </row>
    <row r="48" spans="1:34" ht="15" customHeight="1">
      <c r="A48" s="559"/>
      <c r="B48" s="745" t="s">
        <v>644</v>
      </c>
      <c r="C48" s="746"/>
      <c r="D48" s="747"/>
      <c r="E48" s="747"/>
      <c r="F48" s="747"/>
      <c r="G48" s="748"/>
      <c r="H48" s="747"/>
      <c r="I48" s="747"/>
      <c r="J48" s="749"/>
      <c r="K48" s="747"/>
      <c r="L48" s="747">
        <v>550</v>
      </c>
      <c r="M48" s="747">
        <v>550</v>
      </c>
      <c r="N48" s="747"/>
      <c r="O48" s="747">
        <v>550</v>
      </c>
      <c r="P48" s="748">
        <v>550</v>
      </c>
      <c r="Q48" s="747"/>
      <c r="R48" s="750">
        <v>550</v>
      </c>
      <c r="S48" s="747">
        <v>550</v>
      </c>
      <c r="T48" s="747"/>
      <c r="U48" s="747"/>
      <c r="V48" s="747"/>
      <c r="W48" s="747"/>
      <c r="X48" s="748"/>
      <c r="Y48" s="747">
        <v>550</v>
      </c>
      <c r="Z48" s="747">
        <v>550</v>
      </c>
      <c r="AA48" s="747">
        <v>550</v>
      </c>
      <c r="AB48" s="747"/>
      <c r="AC48" s="747"/>
      <c r="AD48" s="747">
        <v>550</v>
      </c>
      <c r="AE48" s="748">
        <v>550</v>
      </c>
      <c r="AF48" s="747">
        <v>550</v>
      </c>
      <c r="AG48" s="747">
        <v>550</v>
      </c>
      <c r="AH48" s="747">
        <f t="shared" si="11"/>
        <v>7150</v>
      </c>
    </row>
    <row r="49" spans="1:34" ht="15" customHeight="1">
      <c r="A49" s="559"/>
      <c r="B49" s="745" t="s">
        <v>22148</v>
      </c>
      <c r="C49" s="746"/>
      <c r="D49" s="747"/>
      <c r="E49" s="747"/>
      <c r="F49" s="747"/>
      <c r="G49" s="748"/>
      <c r="H49" s="747"/>
      <c r="I49" s="747"/>
      <c r="J49" s="749"/>
      <c r="K49" s="747"/>
      <c r="L49" s="747"/>
      <c r="M49" s="747"/>
      <c r="N49" s="747">
        <v>500</v>
      </c>
      <c r="O49" s="747"/>
      <c r="P49" s="748"/>
      <c r="Q49" s="747"/>
      <c r="R49" s="750"/>
      <c r="S49" s="747"/>
      <c r="T49" s="747"/>
      <c r="U49" s="747"/>
      <c r="V49" s="747"/>
      <c r="W49" s="747"/>
      <c r="X49" s="748"/>
      <c r="Y49" s="747"/>
      <c r="Z49" s="747"/>
      <c r="AA49" s="747"/>
      <c r="AB49" s="747"/>
      <c r="AC49" s="747"/>
      <c r="AD49" s="747"/>
      <c r="AE49" s="748"/>
      <c r="AF49" s="747"/>
      <c r="AG49" s="747"/>
      <c r="AH49" s="747">
        <f t="shared" si="11"/>
        <v>500</v>
      </c>
    </row>
    <row r="50" spans="1:34" ht="15" customHeight="1">
      <c r="A50" s="559"/>
      <c r="B50" s="745" t="s">
        <v>22146</v>
      </c>
      <c r="C50" s="746"/>
      <c r="D50" s="747"/>
      <c r="E50" s="747"/>
      <c r="F50" s="747"/>
      <c r="G50" s="748"/>
      <c r="H50" s="747"/>
      <c r="I50" s="747"/>
      <c r="J50" s="749"/>
      <c r="K50" s="747"/>
      <c r="L50" s="747"/>
      <c r="M50" s="747"/>
      <c r="N50" s="747"/>
      <c r="O50" s="747"/>
      <c r="P50" s="748">
        <v>686</v>
      </c>
      <c r="Q50" s="747"/>
      <c r="R50" s="750"/>
      <c r="S50" s="747"/>
      <c r="T50" s="747"/>
      <c r="U50" s="747"/>
      <c r="V50" s="747"/>
      <c r="W50" s="747"/>
      <c r="X50" s="748"/>
      <c r="Y50" s="747"/>
      <c r="Z50" s="747"/>
      <c r="AA50" s="747"/>
      <c r="AB50" s="747"/>
      <c r="AC50" s="747"/>
      <c r="AD50" s="747"/>
      <c r="AE50" s="748"/>
      <c r="AF50" s="747"/>
      <c r="AG50" s="747"/>
      <c r="AH50" s="747">
        <f t="shared" si="11"/>
        <v>686</v>
      </c>
    </row>
    <row r="51" spans="1:34" ht="15" customHeight="1">
      <c r="A51" s="559"/>
      <c r="B51" s="745" t="s">
        <v>21848</v>
      </c>
      <c r="C51" s="746"/>
      <c r="D51" s="747"/>
      <c r="E51" s="747"/>
      <c r="F51" s="747"/>
      <c r="G51" s="748"/>
      <c r="H51" s="747"/>
      <c r="I51" s="747"/>
      <c r="J51" s="749"/>
      <c r="K51" s="747"/>
      <c r="L51" s="747"/>
      <c r="M51" s="747"/>
      <c r="N51" s="747"/>
      <c r="O51" s="747"/>
      <c r="P51" s="748"/>
      <c r="Q51" s="747">
        <v>701</v>
      </c>
      <c r="R51" s="750"/>
      <c r="S51" s="747"/>
      <c r="T51" s="747"/>
      <c r="U51" s="747"/>
      <c r="V51" s="747"/>
      <c r="W51" s="747"/>
      <c r="X51" s="748"/>
      <c r="Y51" s="747"/>
      <c r="Z51" s="747"/>
      <c r="AA51" s="747"/>
      <c r="AB51" s="747"/>
      <c r="AC51" s="747"/>
      <c r="AD51" s="747">
        <v>925</v>
      </c>
      <c r="AE51" s="748"/>
      <c r="AF51" s="747"/>
      <c r="AG51" s="747"/>
      <c r="AH51" s="747">
        <f t="shared" si="11"/>
        <v>1626</v>
      </c>
    </row>
    <row r="52" spans="1:34" ht="15" customHeight="1">
      <c r="A52" s="559"/>
      <c r="B52" s="745" t="s">
        <v>22149</v>
      </c>
      <c r="C52" s="746"/>
      <c r="D52" s="747"/>
      <c r="E52" s="747"/>
      <c r="F52" s="747"/>
      <c r="G52" s="748"/>
      <c r="H52" s="747"/>
      <c r="I52" s="747"/>
      <c r="J52" s="749"/>
      <c r="K52" s="747"/>
      <c r="L52" s="747"/>
      <c r="M52" s="747"/>
      <c r="N52" s="747"/>
      <c r="O52" s="747"/>
      <c r="P52" s="748"/>
      <c r="Q52" s="747"/>
      <c r="R52" s="750"/>
      <c r="S52" s="747">
        <v>1038</v>
      </c>
      <c r="T52" s="747">
        <v>811</v>
      </c>
      <c r="U52" s="747">
        <v>956</v>
      </c>
      <c r="V52" s="747">
        <v>1026</v>
      </c>
      <c r="W52" s="747">
        <v>900</v>
      </c>
      <c r="X52" s="748">
        <v>1065</v>
      </c>
      <c r="Y52" s="747"/>
      <c r="Z52" s="747"/>
      <c r="AA52" s="747"/>
      <c r="AB52" s="747"/>
      <c r="AC52" s="747"/>
      <c r="AD52" s="747"/>
      <c r="AE52" s="748"/>
      <c r="AF52" s="747"/>
      <c r="AG52" s="747"/>
      <c r="AH52" s="747">
        <f t="shared" si="11"/>
        <v>5796</v>
      </c>
    </row>
    <row r="53" spans="1:34" ht="15" customHeight="1">
      <c r="A53" s="559"/>
      <c r="B53" s="745" t="s">
        <v>22150</v>
      </c>
      <c r="C53" s="746"/>
      <c r="D53" s="747"/>
      <c r="E53" s="747"/>
      <c r="F53" s="747"/>
      <c r="G53" s="748"/>
      <c r="H53" s="747"/>
      <c r="I53" s="747"/>
      <c r="J53" s="749"/>
      <c r="K53" s="747"/>
      <c r="L53" s="747"/>
      <c r="M53" s="747"/>
      <c r="N53" s="747"/>
      <c r="O53" s="747"/>
      <c r="P53" s="748"/>
      <c r="Q53" s="747"/>
      <c r="R53" s="750">
        <v>815</v>
      </c>
      <c r="S53" s="747"/>
      <c r="T53" s="747"/>
      <c r="U53" s="747"/>
      <c r="V53" s="747"/>
      <c r="W53" s="747"/>
      <c r="X53" s="748">
        <v>406</v>
      </c>
      <c r="Y53" s="747">
        <v>617</v>
      </c>
      <c r="Z53" s="747"/>
      <c r="AA53" s="747"/>
      <c r="AB53" s="747"/>
      <c r="AC53" s="747"/>
      <c r="AD53" s="747"/>
      <c r="AE53" s="748"/>
      <c r="AF53" s="747"/>
      <c r="AG53" s="747"/>
      <c r="AH53" s="747">
        <f t="shared" si="11"/>
        <v>1838</v>
      </c>
    </row>
    <row r="54" spans="1:34" ht="15" customHeight="1">
      <c r="A54" s="559"/>
      <c r="B54" s="745" t="s">
        <v>22151</v>
      </c>
      <c r="C54" s="746"/>
      <c r="D54" s="747"/>
      <c r="E54" s="747"/>
      <c r="F54" s="747"/>
      <c r="G54" s="748"/>
      <c r="H54" s="747"/>
      <c r="I54" s="747"/>
      <c r="J54" s="749"/>
      <c r="K54" s="747"/>
      <c r="L54" s="747"/>
      <c r="M54" s="747"/>
      <c r="N54" s="747"/>
      <c r="O54" s="747"/>
      <c r="P54" s="748"/>
      <c r="Q54" s="747"/>
      <c r="R54" s="750">
        <v>815</v>
      </c>
      <c r="S54" s="747"/>
      <c r="T54" s="747"/>
      <c r="U54" s="747"/>
      <c r="V54" s="747"/>
      <c r="W54" s="747"/>
      <c r="X54" s="748"/>
      <c r="Y54" s="747">
        <v>617</v>
      </c>
      <c r="Z54" s="747"/>
      <c r="AA54" s="747">
        <v>721</v>
      </c>
      <c r="AB54" s="747"/>
      <c r="AC54" s="747"/>
      <c r="AD54" s="747"/>
      <c r="AE54" s="748"/>
      <c r="AF54" s="747"/>
      <c r="AG54" s="747"/>
      <c r="AH54" s="747">
        <f t="shared" si="11"/>
        <v>2153</v>
      </c>
    </row>
    <row r="55" spans="1:34" ht="15" customHeight="1">
      <c r="A55" s="559"/>
      <c r="B55" s="745" t="s">
        <v>21851</v>
      </c>
      <c r="C55" s="746"/>
      <c r="D55" s="747"/>
      <c r="E55" s="747"/>
      <c r="F55" s="747"/>
      <c r="G55" s="748"/>
      <c r="H55" s="747"/>
      <c r="I55" s="747"/>
      <c r="J55" s="749"/>
      <c r="K55" s="747"/>
      <c r="L55" s="747"/>
      <c r="M55" s="747"/>
      <c r="N55" s="747"/>
      <c r="O55" s="747"/>
      <c r="P55" s="748"/>
      <c r="Q55" s="747"/>
      <c r="R55" s="750">
        <v>815</v>
      </c>
      <c r="S55" s="747"/>
      <c r="T55" s="747"/>
      <c r="U55" s="747"/>
      <c r="V55" s="747"/>
      <c r="W55" s="747"/>
      <c r="X55" s="748"/>
      <c r="Y55" s="747"/>
      <c r="Z55" s="747"/>
      <c r="AA55" s="747"/>
      <c r="AB55" s="747"/>
      <c r="AC55" s="747"/>
      <c r="AD55" s="747"/>
      <c r="AE55" s="748"/>
      <c r="AF55" s="747">
        <v>705</v>
      </c>
      <c r="AG55" s="747"/>
      <c r="AH55" s="747">
        <f t="shared" si="11"/>
        <v>1520</v>
      </c>
    </row>
    <row r="56" spans="1:34" ht="15" customHeight="1">
      <c r="A56" s="559"/>
      <c r="B56" s="745" t="s">
        <v>22152</v>
      </c>
      <c r="C56" s="746"/>
      <c r="D56" s="747"/>
      <c r="E56" s="747"/>
      <c r="F56" s="747"/>
      <c r="G56" s="748"/>
      <c r="H56" s="747"/>
      <c r="I56" s="747"/>
      <c r="J56" s="749"/>
      <c r="K56" s="747"/>
      <c r="L56" s="747"/>
      <c r="M56" s="747"/>
      <c r="N56" s="747"/>
      <c r="O56" s="747"/>
      <c r="P56" s="748"/>
      <c r="Q56" s="747"/>
      <c r="R56" s="750">
        <v>815</v>
      </c>
      <c r="S56" s="747"/>
      <c r="T56" s="747"/>
      <c r="U56" s="747"/>
      <c r="V56" s="747"/>
      <c r="W56" s="747"/>
      <c r="X56" s="748"/>
      <c r="Y56" s="747"/>
      <c r="Z56" s="747"/>
      <c r="AA56" s="747"/>
      <c r="AB56" s="747"/>
      <c r="AC56" s="747"/>
      <c r="AD56" s="747"/>
      <c r="AE56" s="748"/>
      <c r="AF56" s="747"/>
      <c r="AG56" s="747"/>
      <c r="AH56" s="747">
        <f t="shared" si="11"/>
        <v>815</v>
      </c>
    </row>
    <row r="57" spans="1:34" ht="15" customHeight="1">
      <c r="A57" s="559">
        <v>4</v>
      </c>
      <c r="B57" s="745" t="s">
        <v>496</v>
      </c>
      <c r="C57" s="746">
        <v>101747190938</v>
      </c>
      <c r="D57" s="747"/>
      <c r="E57" s="747">
        <v>1108</v>
      </c>
      <c r="F57" s="747"/>
      <c r="G57" s="748">
        <v>1265</v>
      </c>
      <c r="H57" s="747">
        <v>1131</v>
      </c>
      <c r="I57" s="747">
        <v>1008</v>
      </c>
      <c r="J57" s="749">
        <v>906</v>
      </c>
      <c r="K57" s="747"/>
      <c r="L57" s="747">
        <v>1003</v>
      </c>
      <c r="M57" s="747">
        <v>1226</v>
      </c>
      <c r="N57" s="747"/>
      <c r="O57" s="747"/>
      <c r="P57" s="748"/>
      <c r="Q57" s="747"/>
      <c r="R57" s="750"/>
      <c r="S57" s="747"/>
      <c r="T57" s="747"/>
      <c r="U57" s="747"/>
      <c r="V57" s="747"/>
      <c r="W57" s="747"/>
      <c r="X57" s="748"/>
      <c r="Y57" s="747"/>
      <c r="Z57" s="747"/>
      <c r="AA57" s="747"/>
      <c r="AB57" s="747"/>
      <c r="AC57" s="747">
        <v>837</v>
      </c>
      <c r="AD57" s="747">
        <v>925</v>
      </c>
      <c r="AE57" s="748">
        <v>902</v>
      </c>
      <c r="AF57" s="747">
        <v>705</v>
      </c>
      <c r="AG57" s="747"/>
      <c r="AH57" s="747">
        <f t="shared" si="11"/>
        <v>11016</v>
      </c>
    </row>
    <row r="58" spans="1:34" s="752" customFormat="1" ht="15" customHeight="1">
      <c r="A58" s="564"/>
      <c r="B58" s="565" t="s">
        <v>20829</v>
      </c>
      <c r="C58" s="566"/>
      <c r="D58" s="567">
        <f t="shared" ref="D58:AG58" si="13">SUM(D39:D57)</f>
        <v>0</v>
      </c>
      <c r="E58" s="567">
        <f t="shared" si="13"/>
        <v>6940</v>
      </c>
      <c r="F58" s="567">
        <f t="shared" si="13"/>
        <v>8104</v>
      </c>
      <c r="G58" s="567">
        <f t="shared" si="13"/>
        <v>7467</v>
      </c>
      <c r="H58" s="567">
        <f t="shared" si="13"/>
        <v>8467</v>
      </c>
      <c r="I58" s="567">
        <f t="shared" si="13"/>
        <v>6598</v>
      </c>
      <c r="J58" s="567">
        <f t="shared" si="13"/>
        <v>5986</v>
      </c>
      <c r="K58" s="567">
        <f t="shared" si="13"/>
        <v>0</v>
      </c>
      <c r="L58" s="567">
        <f t="shared" si="13"/>
        <v>6568</v>
      </c>
      <c r="M58" s="567">
        <f t="shared" si="13"/>
        <v>7906</v>
      </c>
      <c r="N58" s="567">
        <f t="shared" si="13"/>
        <v>5625</v>
      </c>
      <c r="O58" s="567">
        <f t="shared" si="13"/>
        <v>6210</v>
      </c>
      <c r="P58" s="567">
        <f t="shared" si="13"/>
        <v>4666</v>
      </c>
      <c r="Q58" s="567">
        <f t="shared" si="13"/>
        <v>4756</v>
      </c>
      <c r="R58" s="567">
        <f t="shared" si="13"/>
        <v>5440</v>
      </c>
      <c r="S58" s="567">
        <f t="shared" si="13"/>
        <v>4214</v>
      </c>
      <c r="T58" s="567">
        <f t="shared" si="13"/>
        <v>5416</v>
      </c>
      <c r="U58" s="567">
        <f t="shared" si="13"/>
        <v>6286</v>
      </c>
      <c r="V58" s="567">
        <f t="shared" si="13"/>
        <v>5680</v>
      </c>
      <c r="W58" s="567">
        <f t="shared" si="13"/>
        <v>6720</v>
      </c>
      <c r="X58" s="567">
        <f t="shared" si="13"/>
        <v>6940</v>
      </c>
      <c r="Y58" s="567">
        <f t="shared" si="13"/>
        <v>3635</v>
      </c>
      <c r="Z58" s="567">
        <f t="shared" si="13"/>
        <v>3932</v>
      </c>
      <c r="AA58" s="567">
        <f t="shared" si="13"/>
        <v>4705</v>
      </c>
      <c r="AB58" s="567">
        <f t="shared" si="13"/>
        <v>5404</v>
      </c>
      <c r="AC58" s="567">
        <f t="shared" si="13"/>
        <v>6409</v>
      </c>
      <c r="AD58" s="567">
        <f t="shared" si="13"/>
        <v>6650</v>
      </c>
      <c r="AE58" s="567">
        <f t="shared" si="13"/>
        <v>5610</v>
      </c>
      <c r="AF58" s="567">
        <f t="shared" si="13"/>
        <v>5330</v>
      </c>
      <c r="AG58" s="567">
        <f t="shared" si="13"/>
        <v>6512</v>
      </c>
      <c r="AH58" s="567">
        <f>SUM(AH39:AH45)</f>
        <v>123526</v>
      </c>
    </row>
    <row r="59" spans="1:34" s="780" customFormat="1" ht="15" customHeight="1">
      <c r="A59" s="775"/>
      <c r="B59" s="776" t="s">
        <v>21846</v>
      </c>
      <c r="C59" s="777"/>
      <c r="D59" s="778">
        <f t="shared" ref="D59:AG59" si="14">D58-D34</f>
        <v>0</v>
      </c>
      <c r="E59" s="778">
        <f t="shared" si="14"/>
        <v>-0.8000000000001819</v>
      </c>
      <c r="F59" s="778">
        <f t="shared" si="14"/>
        <v>-0.96000000000003638</v>
      </c>
      <c r="G59" s="778">
        <f t="shared" si="14"/>
        <v>-7.9999999998108251E-3</v>
      </c>
      <c r="H59" s="778">
        <f t="shared" si="14"/>
        <v>58.680000000000291</v>
      </c>
      <c r="I59" s="778">
        <f t="shared" si="14"/>
        <v>-3.9200000000000728</v>
      </c>
      <c r="J59" s="778">
        <f t="shared" si="14"/>
        <v>-1.2000000000007276</v>
      </c>
      <c r="K59" s="778">
        <f t="shared" si="14"/>
        <v>0</v>
      </c>
      <c r="L59" s="778">
        <f t="shared" si="14"/>
        <v>-4.7999999999992724</v>
      </c>
      <c r="M59" s="778">
        <f t="shared" si="14"/>
        <v>-2.4799999999995634</v>
      </c>
      <c r="N59" s="778">
        <f t="shared" si="14"/>
        <v>-0.5999999999994543</v>
      </c>
      <c r="O59" s="778">
        <f t="shared" si="14"/>
        <v>-2.4800000000004729</v>
      </c>
      <c r="P59" s="778">
        <f t="shared" si="14"/>
        <v>-0.56000000000040018</v>
      </c>
      <c r="Q59" s="778">
        <f t="shared" si="14"/>
        <v>-4.6400000000003274</v>
      </c>
      <c r="R59" s="778">
        <f t="shared" si="14"/>
        <v>-2.5599999999994907</v>
      </c>
      <c r="S59" s="778">
        <f t="shared" si="14"/>
        <v>-0.3999999999996362</v>
      </c>
      <c r="T59" s="778">
        <f t="shared" si="14"/>
        <v>-2.2399999999997817</v>
      </c>
      <c r="U59" s="778">
        <f t="shared" si="14"/>
        <v>-2.9599999999991269</v>
      </c>
      <c r="V59" s="778">
        <f t="shared" si="14"/>
        <v>-2.8800000000001091</v>
      </c>
      <c r="W59" s="778">
        <f t="shared" si="14"/>
        <v>-3.5199999999995271</v>
      </c>
      <c r="X59" s="778">
        <f t="shared" si="14"/>
        <v>-4</v>
      </c>
      <c r="Y59" s="778">
        <f t="shared" si="14"/>
        <v>-4.680000000000291</v>
      </c>
      <c r="Z59" s="778">
        <f t="shared" si="14"/>
        <v>-2.0799999999999272</v>
      </c>
      <c r="AA59" s="778">
        <f t="shared" si="14"/>
        <v>-0.92000000000007276</v>
      </c>
      <c r="AB59" s="778">
        <f t="shared" si="14"/>
        <v>-0.8000000000001819</v>
      </c>
      <c r="AC59" s="778">
        <f t="shared" si="14"/>
        <v>-3.7999999999992724</v>
      </c>
      <c r="AD59" s="778">
        <f t="shared" si="14"/>
        <v>-3.4400000000005093</v>
      </c>
      <c r="AE59" s="778">
        <f t="shared" si="14"/>
        <v>-2.7999999999992724</v>
      </c>
      <c r="AF59" s="778">
        <f t="shared" si="14"/>
        <v>-0.87999999999919964</v>
      </c>
      <c r="AG59" s="778">
        <f t="shared" si="14"/>
        <v>-5.7599999999993088</v>
      </c>
      <c r="AH59" s="779">
        <f>SUM(D59:AG59)</f>
        <v>-7.4879999999957363</v>
      </c>
    </row>
    <row r="60" spans="1:34" s="780" customFormat="1" ht="15" customHeight="1">
      <c r="A60" s="775"/>
      <c r="B60" s="781" t="s">
        <v>21847</v>
      </c>
      <c r="C60" s="777"/>
      <c r="D60" s="779">
        <f>D62*D61</f>
        <v>0</v>
      </c>
      <c r="E60" s="779">
        <f t="shared" ref="E60:AG60" si="15">E62*E61</f>
        <v>3753.6000000000004</v>
      </c>
      <c r="F60" s="779">
        <f t="shared" si="15"/>
        <v>7260.8</v>
      </c>
      <c r="G60" s="779">
        <f t="shared" si="15"/>
        <v>6987.5199999999995</v>
      </c>
      <c r="H60" s="779">
        <f t="shared" si="15"/>
        <v>5436.16</v>
      </c>
      <c r="I60" s="779">
        <f t="shared" si="15"/>
        <v>8242.56</v>
      </c>
      <c r="J60" s="779">
        <f t="shared" si="15"/>
        <v>6662.4</v>
      </c>
      <c r="K60" s="779">
        <f t="shared" si="15"/>
        <v>0</v>
      </c>
      <c r="L60" s="779">
        <f t="shared" si="15"/>
        <v>5531.52</v>
      </c>
      <c r="M60" s="779">
        <f t="shared" si="15"/>
        <v>6628.8</v>
      </c>
      <c r="N60" s="779">
        <f t="shared" si="15"/>
        <v>7375.36</v>
      </c>
      <c r="O60" s="779">
        <f t="shared" si="15"/>
        <v>6785.92</v>
      </c>
      <c r="P60" s="779">
        <f t="shared" si="15"/>
        <v>5867.2000000000007</v>
      </c>
      <c r="Q60" s="779">
        <f t="shared" si="15"/>
        <v>6677.7599999999993</v>
      </c>
      <c r="R60" s="779">
        <f t="shared" si="15"/>
        <v>0</v>
      </c>
      <c r="S60" s="779">
        <f t="shared" si="15"/>
        <v>5405.76</v>
      </c>
      <c r="T60" s="779">
        <f t="shared" si="15"/>
        <v>5323.2000000000007</v>
      </c>
      <c r="U60" s="779">
        <f t="shared" si="15"/>
        <v>7133.12</v>
      </c>
      <c r="V60" s="779">
        <f t="shared" si="15"/>
        <v>6407.0399999999991</v>
      </c>
      <c r="W60" s="779">
        <f t="shared" si="15"/>
        <v>8024</v>
      </c>
      <c r="X60" s="779">
        <f t="shared" si="15"/>
        <v>5621.12</v>
      </c>
      <c r="Y60" s="779">
        <f t="shared" si="15"/>
        <v>0</v>
      </c>
      <c r="Z60" s="779">
        <f t="shared" si="15"/>
        <v>4435.2</v>
      </c>
      <c r="AA60" s="779">
        <f t="shared" si="15"/>
        <v>6256.96</v>
      </c>
      <c r="AB60" s="779">
        <f t="shared" si="15"/>
        <v>5702.4</v>
      </c>
      <c r="AC60" s="779">
        <f t="shared" si="15"/>
        <v>6057.28</v>
      </c>
      <c r="AD60" s="779">
        <f t="shared" si="15"/>
        <v>6512</v>
      </c>
      <c r="AE60" s="779">
        <f t="shared" si="15"/>
        <v>6400</v>
      </c>
      <c r="AF60" s="779">
        <f t="shared" si="15"/>
        <v>6000</v>
      </c>
      <c r="AG60" s="779">
        <f t="shared" si="15"/>
        <v>7408</v>
      </c>
      <c r="AH60" s="779">
        <f>SUM(D60:AG60)</f>
        <v>163895.67999999996</v>
      </c>
    </row>
    <row r="61" spans="1:34" s="780" customFormat="1" ht="15" customHeight="1">
      <c r="A61" s="775"/>
      <c r="B61" s="781" t="s">
        <v>21838</v>
      </c>
      <c r="C61" s="782"/>
      <c r="D61" s="779"/>
      <c r="E61" s="779">
        <v>11.73</v>
      </c>
      <c r="F61" s="779">
        <v>22.69</v>
      </c>
      <c r="G61" s="783">
        <v>21.835999999999999</v>
      </c>
      <c r="H61" s="779">
        <v>16.988</v>
      </c>
      <c r="I61" s="779">
        <v>25.757999999999999</v>
      </c>
      <c r="J61" s="784">
        <v>20.82</v>
      </c>
      <c r="K61" s="779"/>
      <c r="L61" s="779">
        <v>17.286000000000001</v>
      </c>
      <c r="M61" s="779">
        <v>20.715</v>
      </c>
      <c r="N61" s="779">
        <v>23.047999999999998</v>
      </c>
      <c r="O61" s="779">
        <v>21.206</v>
      </c>
      <c r="P61" s="783">
        <v>18.335000000000001</v>
      </c>
      <c r="Q61" s="779">
        <v>20.867999999999999</v>
      </c>
      <c r="R61" s="785"/>
      <c r="S61" s="779">
        <v>16.893000000000001</v>
      </c>
      <c r="T61" s="779">
        <v>16.635000000000002</v>
      </c>
      <c r="U61" s="779">
        <v>22.291</v>
      </c>
      <c r="V61" s="779">
        <v>20.021999999999998</v>
      </c>
      <c r="W61" s="779">
        <v>25.074999999999999</v>
      </c>
      <c r="X61" s="779">
        <v>17.565999999999999</v>
      </c>
      <c r="Y61" s="779"/>
      <c r="Z61" s="779">
        <v>13.86</v>
      </c>
      <c r="AA61" s="779">
        <v>19.553000000000001</v>
      </c>
      <c r="AB61" s="779">
        <v>17.82</v>
      </c>
      <c r="AC61" s="779">
        <v>18.928999999999998</v>
      </c>
      <c r="AD61" s="779">
        <v>20.350000000000001</v>
      </c>
      <c r="AE61" s="783">
        <v>20</v>
      </c>
      <c r="AF61" s="779">
        <v>18.75</v>
      </c>
      <c r="AG61" s="779">
        <v>23.15</v>
      </c>
      <c r="AH61" s="779">
        <f>SUM(D61:AG61)</f>
        <v>512.17399999999998</v>
      </c>
    </row>
    <row r="62" spans="1:34" s="780" customFormat="1" ht="15" customHeight="1">
      <c r="A62" s="775"/>
      <c r="B62" s="782" t="s">
        <v>20957</v>
      </c>
      <c r="C62" s="777"/>
      <c r="D62" s="783">
        <v>320</v>
      </c>
      <c r="E62" s="783">
        <v>320</v>
      </c>
      <c r="F62" s="783">
        <v>320</v>
      </c>
      <c r="G62" s="783">
        <v>320</v>
      </c>
      <c r="H62" s="783">
        <v>320</v>
      </c>
      <c r="I62" s="783">
        <v>320</v>
      </c>
      <c r="J62" s="783">
        <v>320</v>
      </c>
      <c r="K62" s="783">
        <v>320</v>
      </c>
      <c r="L62" s="783">
        <v>320</v>
      </c>
      <c r="M62" s="783">
        <v>320</v>
      </c>
      <c r="N62" s="783">
        <v>320</v>
      </c>
      <c r="O62" s="783">
        <v>320</v>
      </c>
      <c r="P62" s="783">
        <v>320</v>
      </c>
      <c r="Q62" s="783">
        <v>320</v>
      </c>
      <c r="R62" s="783">
        <v>320</v>
      </c>
      <c r="S62" s="783">
        <v>320</v>
      </c>
      <c r="T62" s="783">
        <v>320</v>
      </c>
      <c r="U62" s="783">
        <v>320</v>
      </c>
      <c r="V62" s="783">
        <v>320</v>
      </c>
      <c r="W62" s="783">
        <v>320</v>
      </c>
      <c r="X62" s="783">
        <v>320</v>
      </c>
      <c r="Y62" s="783">
        <v>320</v>
      </c>
      <c r="Z62" s="783">
        <v>320</v>
      </c>
      <c r="AA62" s="783">
        <v>320</v>
      </c>
      <c r="AB62" s="783">
        <v>320</v>
      </c>
      <c r="AC62" s="783">
        <v>320</v>
      </c>
      <c r="AD62" s="783">
        <v>320</v>
      </c>
      <c r="AE62" s="783">
        <v>320</v>
      </c>
      <c r="AF62" s="783">
        <v>320</v>
      </c>
      <c r="AG62" s="783">
        <v>320</v>
      </c>
      <c r="AH62" s="779"/>
    </row>
    <row r="63" spans="1:34" s="780" customFormat="1" ht="15" customHeight="1">
      <c r="A63" s="775"/>
      <c r="B63" s="782" t="s">
        <v>21839</v>
      </c>
      <c r="C63" s="782"/>
      <c r="D63" s="779"/>
      <c r="E63" s="779">
        <v>5</v>
      </c>
      <c r="F63" s="779">
        <v>8</v>
      </c>
      <c r="G63" s="783">
        <v>8</v>
      </c>
      <c r="H63" s="779">
        <v>7</v>
      </c>
      <c r="I63" s="779">
        <v>8</v>
      </c>
      <c r="J63" s="784">
        <v>7</v>
      </c>
      <c r="K63" s="779"/>
      <c r="L63" s="779">
        <v>7</v>
      </c>
      <c r="M63" s="779">
        <v>7</v>
      </c>
      <c r="N63" s="779">
        <v>8</v>
      </c>
      <c r="O63" s="779">
        <v>7</v>
      </c>
      <c r="P63" s="783">
        <v>8</v>
      </c>
      <c r="Q63" s="779">
        <v>8</v>
      </c>
      <c r="R63" s="785"/>
      <c r="S63" s="779">
        <v>6</v>
      </c>
      <c r="T63" s="779">
        <v>8</v>
      </c>
      <c r="U63" s="779">
        <v>7</v>
      </c>
      <c r="V63" s="779">
        <v>8</v>
      </c>
      <c r="W63" s="779">
        <v>8</v>
      </c>
      <c r="X63" s="779">
        <v>7</v>
      </c>
      <c r="Y63" s="779"/>
      <c r="Z63" s="779">
        <v>7</v>
      </c>
      <c r="AA63" s="779">
        <v>9</v>
      </c>
      <c r="AB63" s="779">
        <v>8</v>
      </c>
      <c r="AC63" s="779">
        <v>7</v>
      </c>
      <c r="AD63" s="779">
        <v>8</v>
      </c>
      <c r="AE63" s="783">
        <v>7</v>
      </c>
      <c r="AF63" s="779">
        <v>7</v>
      </c>
      <c r="AG63" s="779">
        <v>8</v>
      </c>
      <c r="AH63" s="779">
        <f t="shared" ref="AH63:AH80" si="16">SUM(D63:AG63)</f>
        <v>193</v>
      </c>
    </row>
    <row r="64" spans="1:34" s="780" customFormat="1" ht="15" customHeight="1">
      <c r="A64" s="775"/>
      <c r="B64" s="782" t="s">
        <v>21840</v>
      </c>
      <c r="C64" s="777"/>
      <c r="D64" s="783" t="e">
        <f>D60/D63</f>
        <v>#DIV/0!</v>
      </c>
      <c r="E64" s="783">
        <f>E60/E63</f>
        <v>750.72</v>
      </c>
      <c r="F64" s="783">
        <f t="shared" ref="F64:AG64" si="17">F60/F63</f>
        <v>907.6</v>
      </c>
      <c r="G64" s="783">
        <f t="shared" si="17"/>
        <v>873.43999999999994</v>
      </c>
      <c r="H64" s="783">
        <f t="shared" si="17"/>
        <v>776.59428571428566</v>
      </c>
      <c r="I64" s="783">
        <f t="shared" si="17"/>
        <v>1030.32</v>
      </c>
      <c r="J64" s="783">
        <f t="shared" si="17"/>
        <v>951.77142857142849</v>
      </c>
      <c r="K64" s="783" t="e">
        <f t="shared" si="17"/>
        <v>#DIV/0!</v>
      </c>
      <c r="L64" s="783">
        <f t="shared" si="17"/>
        <v>790.2171428571429</v>
      </c>
      <c r="M64" s="783">
        <f t="shared" si="17"/>
        <v>946.97142857142865</v>
      </c>
      <c r="N64" s="783">
        <f t="shared" si="17"/>
        <v>921.92</v>
      </c>
      <c r="O64" s="783">
        <f t="shared" si="17"/>
        <v>969.41714285714284</v>
      </c>
      <c r="P64" s="783">
        <f t="shared" si="17"/>
        <v>733.40000000000009</v>
      </c>
      <c r="Q64" s="783">
        <f t="shared" si="17"/>
        <v>834.71999999999991</v>
      </c>
      <c r="R64" s="783" t="e">
        <f t="shared" si="17"/>
        <v>#DIV/0!</v>
      </c>
      <c r="S64" s="783">
        <f t="shared" si="17"/>
        <v>900.96</v>
      </c>
      <c r="T64" s="783">
        <f t="shared" si="17"/>
        <v>665.40000000000009</v>
      </c>
      <c r="U64" s="783">
        <f t="shared" si="17"/>
        <v>1019.0171428571429</v>
      </c>
      <c r="V64" s="783">
        <f t="shared" si="17"/>
        <v>800.87999999999988</v>
      </c>
      <c r="W64" s="783">
        <f t="shared" si="17"/>
        <v>1003</v>
      </c>
      <c r="X64" s="783">
        <f t="shared" si="17"/>
        <v>803.01714285714286</v>
      </c>
      <c r="Y64" s="783" t="e">
        <f t="shared" si="17"/>
        <v>#DIV/0!</v>
      </c>
      <c r="Z64" s="783">
        <f t="shared" si="17"/>
        <v>633.6</v>
      </c>
      <c r="AA64" s="783">
        <f t="shared" si="17"/>
        <v>695.21777777777777</v>
      </c>
      <c r="AB64" s="783">
        <f t="shared" si="17"/>
        <v>712.8</v>
      </c>
      <c r="AC64" s="783">
        <f t="shared" si="17"/>
        <v>865.3257142857143</v>
      </c>
      <c r="AD64" s="783">
        <f t="shared" si="17"/>
        <v>814</v>
      </c>
      <c r="AE64" s="783">
        <f t="shared" si="17"/>
        <v>914.28571428571433</v>
      </c>
      <c r="AF64" s="783">
        <f t="shared" si="17"/>
        <v>857.14285714285711</v>
      </c>
      <c r="AG64" s="783">
        <f t="shared" si="17"/>
        <v>926</v>
      </c>
      <c r="AH64" s="779" t="e">
        <f t="shared" si="16"/>
        <v>#DIV/0!</v>
      </c>
    </row>
    <row r="65" spans="1:34" ht="15" customHeight="1">
      <c r="A65" s="559">
        <v>1</v>
      </c>
      <c r="B65" s="745" t="s">
        <v>504</v>
      </c>
      <c r="C65" s="746">
        <v>101509952020</v>
      </c>
      <c r="D65" s="747"/>
      <c r="E65" s="747">
        <v>750</v>
      </c>
      <c r="F65" s="747">
        <v>956</v>
      </c>
      <c r="G65" s="748">
        <v>873</v>
      </c>
      <c r="H65" s="747">
        <v>856</v>
      </c>
      <c r="I65" s="747">
        <v>1030</v>
      </c>
      <c r="J65" s="749"/>
      <c r="K65" s="747"/>
      <c r="L65" s="747">
        <v>830</v>
      </c>
      <c r="M65" s="747">
        <v>946</v>
      </c>
      <c r="N65" s="747">
        <v>921</v>
      </c>
      <c r="O65" s="747">
        <v>909</v>
      </c>
      <c r="P65" s="748">
        <v>858</v>
      </c>
      <c r="Q65" s="747">
        <v>834</v>
      </c>
      <c r="R65" s="750"/>
      <c r="S65" s="747">
        <v>900</v>
      </c>
      <c r="T65" s="747">
        <v>677</v>
      </c>
      <c r="U65" s="747">
        <v>1019</v>
      </c>
      <c r="V65" s="747">
        <v>800</v>
      </c>
      <c r="W65" s="747">
        <v>1003</v>
      </c>
      <c r="X65" s="748"/>
      <c r="Y65" s="747"/>
      <c r="Z65" s="747">
        <v>659</v>
      </c>
      <c r="AA65" s="747">
        <v>842</v>
      </c>
      <c r="AB65" s="747">
        <v>731</v>
      </c>
      <c r="AC65" s="747">
        <v>772</v>
      </c>
      <c r="AD65" s="747"/>
      <c r="AE65" s="748">
        <v>957</v>
      </c>
      <c r="AF65" s="747">
        <v>857</v>
      </c>
      <c r="AG65" s="747">
        <v>953</v>
      </c>
      <c r="AH65" s="747">
        <f t="shared" si="16"/>
        <v>19933</v>
      </c>
    </row>
    <row r="66" spans="1:34" ht="15" customHeight="1">
      <c r="A66" s="559">
        <v>2</v>
      </c>
      <c r="B66" s="745" t="s">
        <v>21848</v>
      </c>
      <c r="C66" s="638">
        <v>101835374035</v>
      </c>
      <c r="D66" s="747"/>
      <c r="E66" s="747">
        <v>750</v>
      </c>
      <c r="F66" s="747">
        <v>956</v>
      </c>
      <c r="G66" s="748">
        <v>873</v>
      </c>
      <c r="H66" s="747">
        <v>343</v>
      </c>
      <c r="I66" s="747">
        <v>1030</v>
      </c>
      <c r="J66" s="749"/>
      <c r="K66" s="747"/>
      <c r="L66" s="747">
        <v>830</v>
      </c>
      <c r="M66" s="747">
        <v>946</v>
      </c>
      <c r="N66" s="747">
        <v>921</v>
      </c>
      <c r="O66" s="747">
        <v>418</v>
      </c>
      <c r="P66" s="748"/>
      <c r="Q66" s="747"/>
      <c r="R66" s="750"/>
      <c r="S66" s="747"/>
      <c r="T66" s="747">
        <v>582</v>
      </c>
      <c r="U66" s="747"/>
      <c r="V66" s="747"/>
      <c r="W66" s="747"/>
      <c r="X66" s="748"/>
      <c r="Y66" s="747"/>
      <c r="Z66" s="747"/>
      <c r="AA66" s="747"/>
      <c r="AB66" s="747"/>
      <c r="AC66" s="747">
        <v>772</v>
      </c>
      <c r="AD66" s="747"/>
      <c r="AE66" s="748">
        <v>957</v>
      </c>
      <c r="AF66" s="747">
        <v>857</v>
      </c>
      <c r="AG66" s="747">
        <v>953</v>
      </c>
      <c r="AH66" s="747">
        <f t="shared" si="16"/>
        <v>11188</v>
      </c>
    </row>
    <row r="67" spans="1:34" ht="15" customHeight="1">
      <c r="A67" s="559">
        <v>4</v>
      </c>
      <c r="B67" s="745" t="s">
        <v>498</v>
      </c>
      <c r="C67" s="746">
        <v>101522138160</v>
      </c>
      <c r="D67" s="747"/>
      <c r="E67" s="747"/>
      <c r="F67" s="747"/>
      <c r="G67" s="748"/>
      <c r="H67" s="747"/>
      <c r="I67" s="747">
        <v>1030</v>
      </c>
      <c r="J67" s="749">
        <v>951</v>
      </c>
      <c r="K67" s="747"/>
      <c r="L67" s="747">
        <v>830</v>
      </c>
      <c r="M67" s="747">
        <v>946</v>
      </c>
      <c r="N67" s="747">
        <v>921</v>
      </c>
      <c r="O67" s="747">
        <v>909</v>
      </c>
      <c r="P67" s="748">
        <v>858</v>
      </c>
      <c r="Q67" s="747">
        <v>834</v>
      </c>
      <c r="R67" s="750"/>
      <c r="S67" s="747">
        <v>900</v>
      </c>
      <c r="T67" s="747">
        <v>677</v>
      </c>
      <c r="U67" s="747">
        <v>1019</v>
      </c>
      <c r="V67" s="747">
        <v>800</v>
      </c>
      <c r="W67" s="747">
        <v>1003</v>
      </c>
      <c r="X67" s="748">
        <v>803</v>
      </c>
      <c r="Y67" s="747"/>
      <c r="Z67" s="747">
        <v>659</v>
      </c>
      <c r="AA67" s="747">
        <v>842</v>
      </c>
      <c r="AB67" s="747"/>
      <c r="AC67" s="747"/>
      <c r="AD67" s="747"/>
      <c r="AE67" s="748"/>
      <c r="AF67" s="747">
        <v>857</v>
      </c>
      <c r="AG67" s="747">
        <v>953</v>
      </c>
      <c r="AH67" s="747">
        <f t="shared" si="16"/>
        <v>15792</v>
      </c>
    </row>
    <row r="68" spans="1:34" ht="15" customHeight="1">
      <c r="A68" s="559">
        <v>5</v>
      </c>
      <c r="B68" s="745" t="s">
        <v>455</v>
      </c>
      <c r="C68" s="746">
        <v>102053057886</v>
      </c>
      <c r="D68" s="747"/>
      <c r="E68" s="747">
        <v>750</v>
      </c>
      <c r="F68" s="747">
        <v>956</v>
      </c>
      <c r="G68" s="748">
        <v>873</v>
      </c>
      <c r="H68" s="747">
        <v>856</v>
      </c>
      <c r="I68" s="747">
        <v>1030</v>
      </c>
      <c r="J68" s="749">
        <v>951</v>
      </c>
      <c r="K68" s="747"/>
      <c r="L68" s="747">
        <v>830</v>
      </c>
      <c r="M68" s="747">
        <v>946</v>
      </c>
      <c r="N68" s="747">
        <v>921</v>
      </c>
      <c r="O68" s="747">
        <v>909</v>
      </c>
      <c r="P68" s="748">
        <v>714</v>
      </c>
      <c r="Q68" s="747">
        <v>834</v>
      </c>
      <c r="R68" s="750"/>
      <c r="S68" s="747">
        <v>900</v>
      </c>
      <c r="T68" s="747">
        <v>677</v>
      </c>
      <c r="U68" s="747">
        <v>1019</v>
      </c>
      <c r="V68" s="747">
        <v>800</v>
      </c>
      <c r="W68" s="747">
        <v>1003</v>
      </c>
      <c r="X68" s="748">
        <v>803</v>
      </c>
      <c r="Y68" s="747"/>
      <c r="Z68" s="747">
        <v>659</v>
      </c>
      <c r="AA68" s="747"/>
      <c r="AB68" s="747">
        <v>731</v>
      </c>
      <c r="AC68" s="747">
        <v>772</v>
      </c>
      <c r="AD68" s="747">
        <v>901</v>
      </c>
      <c r="AE68" s="748">
        <v>957</v>
      </c>
      <c r="AF68" s="747"/>
      <c r="AG68" s="747">
        <v>953</v>
      </c>
      <c r="AH68" s="747">
        <f t="shared" si="16"/>
        <v>20745</v>
      </c>
    </row>
    <row r="69" spans="1:34" ht="15" customHeight="1">
      <c r="A69" s="559">
        <v>6</v>
      </c>
      <c r="B69" s="745" t="s">
        <v>21849</v>
      </c>
      <c r="C69" s="746"/>
      <c r="D69" s="747"/>
      <c r="E69" s="747"/>
      <c r="F69" s="747">
        <v>956</v>
      </c>
      <c r="G69" s="748">
        <v>873</v>
      </c>
      <c r="H69" s="747">
        <v>856</v>
      </c>
      <c r="I69" s="747">
        <v>1030</v>
      </c>
      <c r="J69" s="749">
        <v>951</v>
      </c>
      <c r="K69" s="747"/>
      <c r="L69" s="747">
        <v>550</v>
      </c>
      <c r="M69" s="747"/>
      <c r="N69" s="747">
        <v>921</v>
      </c>
      <c r="O69" s="747">
        <v>909</v>
      </c>
      <c r="P69" s="748">
        <v>858</v>
      </c>
      <c r="Q69" s="747">
        <v>834</v>
      </c>
      <c r="R69" s="750"/>
      <c r="S69" s="747">
        <v>900</v>
      </c>
      <c r="T69" s="747">
        <v>677</v>
      </c>
      <c r="U69" s="747">
        <v>1019</v>
      </c>
      <c r="V69" s="747">
        <v>800</v>
      </c>
      <c r="W69" s="747">
        <v>1003</v>
      </c>
      <c r="X69" s="748">
        <v>803</v>
      </c>
      <c r="Y69" s="747"/>
      <c r="Z69" s="747"/>
      <c r="AA69" s="747">
        <v>413</v>
      </c>
      <c r="AB69" s="747">
        <v>731</v>
      </c>
      <c r="AC69" s="747">
        <v>772</v>
      </c>
      <c r="AD69" s="747"/>
      <c r="AE69" s="748"/>
      <c r="AF69" s="747"/>
      <c r="AG69" s="747">
        <v>732</v>
      </c>
      <c r="AH69" s="747">
        <f t="shared" si="16"/>
        <v>16588</v>
      </c>
    </row>
    <row r="70" spans="1:34" ht="15" customHeight="1">
      <c r="A70" s="559">
        <v>8</v>
      </c>
      <c r="B70" s="745" t="s">
        <v>22153</v>
      </c>
      <c r="C70" s="746"/>
      <c r="D70" s="747"/>
      <c r="E70" s="747"/>
      <c r="F70" s="747"/>
      <c r="G70" s="748"/>
      <c r="H70" s="747"/>
      <c r="I70" s="747"/>
      <c r="J70" s="749">
        <v>951</v>
      </c>
      <c r="K70" s="747"/>
      <c r="L70" s="747"/>
      <c r="M70" s="747"/>
      <c r="N70" s="747"/>
      <c r="O70" s="747"/>
      <c r="P70" s="748"/>
      <c r="Q70" s="747"/>
      <c r="R70" s="750"/>
      <c r="S70" s="747">
        <v>900</v>
      </c>
      <c r="T70" s="747"/>
      <c r="U70" s="747">
        <v>1019</v>
      </c>
      <c r="V70" s="747">
        <v>800</v>
      </c>
      <c r="W70" s="747">
        <v>1003</v>
      </c>
      <c r="X70" s="748">
        <v>803</v>
      </c>
      <c r="Y70" s="747"/>
      <c r="Z70" s="747">
        <v>659</v>
      </c>
      <c r="AA70" s="747">
        <v>652</v>
      </c>
      <c r="AB70" s="747">
        <v>731</v>
      </c>
      <c r="AC70" s="747">
        <v>772</v>
      </c>
      <c r="AD70" s="747">
        <v>901</v>
      </c>
      <c r="AE70" s="748">
        <v>957</v>
      </c>
      <c r="AF70" s="747">
        <v>857</v>
      </c>
      <c r="AG70" s="747">
        <v>953</v>
      </c>
      <c r="AH70" s="747">
        <f t="shared" si="16"/>
        <v>11958</v>
      </c>
    </row>
    <row r="71" spans="1:34" ht="15" customHeight="1">
      <c r="A71" s="559">
        <v>9</v>
      </c>
      <c r="B71" s="745" t="s">
        <v>448</v>
      </c>
      <c r="C71" s="746">
        <v>102078951370</v>
      </c>
      <c r="D71" s="747"/>
      <c r="E71" s="747"/>
      <c r="F71" s="747">
        <v>956</v>
      </c>
      <c r="G71" s="748">
        <v>873</v>
      </c>
      <c r="H71" s="747">
        <v>856</v>
      </c>
      <c r="I71" s="747">
        <v>1030</v>
      </c>
      <c r="J71" s="749"/>
      <c r="K71" s="747"/>
      <c r="L71" s="747"/>
      <c r="M71" s="747"/>
      <c r="N71" s="747">
        <v>921</v>
      </c>
      <c r="O71" s="747">
        <v>909</v>
      </c>
      <c r="P71" s="748">
        <v>858</v>
      </c>
      <c r="Q71" s="747">
        <v>834</v>
      </c>
      <c r="R71" s="750"/>
      <c r="S71" s="747"/>
      <c r="T71" s="747"/>
      <c r="U71" s="747"/>
      <c r="V71" s="747">
        <v>800</v>
      </c>
      <c r="W71" s="747">
        <v>1003</v>
      </c>
      <c r="X71" s="748"/>
      <c r="Y71" s="747"/>
      <c r="Z71" s="747">
        <v>659</v>
      </c>
      <c r="AA71" s="747">
        <v>842</v>
      </c>
      <c r="AB71" s="747">
        <v>731</v>
      </c>
      <c r="AC71" s="747"/>
      <c r="AD71" s="747">
        <v>494</v>
      </c>
      <c r="AE71" s="748"/>
      <c r="AF71" s="747"/>
      <c r="AG71" s="747"/>
      <c r="AH71" s="747">
        <f t="shared" si="16"/>
        <v>11766</v>
      </c>
    </row>
    <row r="72" spans="1:34" ht="15" customHeight="1">
      <c r="A72" s="559">
        <v>10</v>
      </c>
      <c r="B72" s="745" t="s">
        <v>436</v>
      </c>
      <c r="C72" s="746">
        <v>102143026061</v>
      </c>
      <c r="D72" s="747"/>
      <c r="E72" s="747"/>
      <c r="F72" s="747"/>
      <c r="G72" s="748"/>
      <c r="H72" s="747"/>
      <c r="I72" s="747"/>
      <c r="J72" s="749"/>
      <c r="K72" s="747"/>
      <c r="L72" s="747"/>
      <c r="M72" s="747">
        <v>946</v>
      </c>
      <c r="N72" s="747"/>
      <c r="O72" s="747">
        <v>909</v>
      </c>
      <c r="P72" s="748"/>
      <c r="Q72" s="747">
        <v>834</v>
      </c>
      <c r="R72" s="750"/>
      <c r="S72" s="747">
        <v>900</v>
      </c>
      <c r="T72" s="747">
        <v>677</v>
      </c>
      <c r="U72" s="747">
        <v>1019</v>
      </c>
      <c r="V72" s="747">
        <v>800</v>
      </c>
      <c r="W72" s="747">
        <v>1003</v>
      </c>
      <c r="X72" s="748">
        <v>803</v>
      </c>
      <c r="Y72" s="747"/>
      <c r="Z72" s="747">
        <v>480</v>
      </c>
      <c r="AA72" s="747">
        <v>426</v>
      </c>
      <c r="AB72" s="747">
        <v>583</v>
      </c>
      <c r="AC72" s="747"/>
      <c r="AD72" s="747">
        <v>901</v>
      </c>
      <c r="AE72" s="748"/>
      <c r="AF72" s="747">
        <v>857</v>
      </c>
      <c r="AG72" s="747">
        <v>953</v>
      </c>
      <c r="AH72" s="747">
        <f t="shared" si="16"/>
        <v>12091</v>
      </c>
    </row>
    <row r="73" spans="1:34" ht="15" customHeight="1">
      <c r="A73" s="559"/>
      <c r="B73" s="745" t="s">
        <v>21850</v>
      </c>
      <c r="C73" s="746"/>
      <c r="D73" s="747"/>
      <c r="E73" s="747">
        <v>750</v>
      </c>
      <c r="F73" s="747"/>
      <c r="G73" s="748">
        <v>873</v>
      </c>
      <c r="H73" s="747"/>
      <c r="I73" s="747">
        <v>1030</v>
      </c>
      <c r="J73" s="749">
        <v>951</v>
      </c>
      <c r="K73" s="747"/>
      <c r="L73" s="747">
        <v>830</v>
      </c>
      <c r="M73" s="747">
        <v>946</v>
      </c>
      <c r="N73" s="747">
        <v>921</v>
      </c>
      <c r="O73" s="747">
        <v>990</v>
      </c>
      <c r="P73" s="748">
        <v>858</v>
      </c>
      <c r="Q73" s="747">
        <v>834</v>
      </c>
      <c r="R73" s="750"/>
      <c r="S73" s="747"/>
      <c r="T73" s="747">
        <v>677</v>
      </c>
      <c r="U73" s="747"/>
      <c r="V73" s="747"/>
      <c r="W73" s="747"/>
      <c r="X73" s="748">
        <v>803</v>
      </c>
      <c r="Y73" s="747"/>
      <c r="Z73" s="747">
        <v>659</v>
      </c>
      <c r="AA73" s="747">
        <v>842</v>
      </c>
      <c r="AB73" s="747">
        <v>731</v>
      </c>
      <c r="AC73" s="747">
        <v>772</v>
      </c>
      <c r="AD73" s="747">
        <v>901</v>
      </c>
      <c r="AE73" s="748">
        <v>957</v>
      </c>
      <c r="AF73" s="747">
        <v>857</v>
      </c>
      <c r="AG73" s="747">
        <v>953</v>
      </c>
      <c r="AH73" s="747">
        <f t="shared" si="16"/>
        <v>17135</v>
      </c>
    </row>
    <row r="74" spans="1:34" ht="15" customHeight="1">
      <c r="A74" s="559"/>
      <c r="B74" s="745" t="s">
        <v>22150</v>
      </c>
      <c r="C74" s="746"/>
      <c r="D74" s="747"/>
      <c r="E74" s="747"/>
      <c r="F74" s="747">
        <v>956</v>
      </c>
      <c r="G74" s="748">
        <v>873</v>
      </c>
      <c r="H74" s="747">
        <v>856</v>
      </c>
      <c r="I74" s="747"/>
      <c r="J74" s="749"/>
      <c r="K74" s="747"/>
      <c r="L74" s="747">
        <v>830</v>
      </c>
      <c r="M74" s="747">
        <v>946</v>
      </c>
      <c r="N74" s="747">
        <v>921</v>
      </c>
      <c r="O74" s="747"/>
      <c r="P74" s="748">
        <v>858</v>
      </c>
      <c r="Q74" s="747">
        <v>834</v>
      </c>
      <c r="R74" s="750"/>
      <c r="S74" s="747"/>
      <c r="T74" s="747">
        <v>677</v>
      </c>
      <c r="U74" s="747">
        <v>1019</v>
      </c>
      <c r="V74" s="747">
        <v>800</v>
      </c>
      <c r="W74" s="747">
        <v>1003</v>
      </c>
      <c r="X74" s="748">
        <v>803</v>
      </c>
      <c r="Y74" s="747"/>
      <c r="Z74" s="747"/>
      <c r="AA74" s="747">
        <v>842</v>
      </c>
      <c r="AB74" s="747">
        <v>731</v>
      </c>
      <c r="AC74" s="747">
        <v>650</v>
      </c>
      <c r="AD74" s="747">
        <v>901</v>
      </c>
      <c r="AE74" s="748">
        <v>806</v>
      </c>
      <c r="AF74" s="747"/>
      <c r="AG74" s="747"/>
      <c r="AH74" s="747">
        <f t="shared" si="16"/>
        <v>15306</v>
      </c>
    </row>
    <row r="75" spans="1:34" ht="15" customHeight="1">
      <c r="A75" s="559"/>
      <c r="B75" s="745" t="s">
        <v>22149</v>
      </c>
      <c r="C75" s="746"/>
      <c r="D75" s="747"/>
      <c r="E75" s="747"/>
      <c r="F75" s="747">
        <v>956</v>
      </c>
      <c r="G75" s="748">
        <v>873</v>
      </c>
      <c r="H75" s="747">
        <v>811</v>
      </c>
      <c r="I75" s="747">
        <v>1030</v>
      </c>
      <c r="J75" s="749">
        <v>951</v>
      </c>
      <c r="K75" s="747"/>
      <c r="L75" s="747"/>
      <c r="M75" s="747"/>
      <c r="N75" s="747"/>
      <c r="O75" s="747"/>
      <c r="P75" s="748"/>
      <c r="Q75" s="747"/>
      <c r="R75" s="750"/>
      <c r="S75" s="747"/>
      <c r="T75" s="747"/>
      <c r="U75" s="747"/>
      <c r="V75" s="747"/>
      <c r="W75" s="747"/>
      <c r="X75" s="748"/>
      <c r="Y75" s="747"/>
      <c r="Z75" s="747"/>
      <c r="AA75" s="747"/>
      <c r="AB75" s="747"/>
      <c r="AC75" s="747"/>
      <c r="AD75" s="747"/>
      <c r="AE75" s="748"/>
      <c r="AF75" s="747"/>
      <c r="AG75" s="747"/>
      <c r="AH75" s="747">
        <f t="shared" si="16"/>
        <v>4621</v>
      </c>
    </row>
    <row r="76" spans="1:34" ht="15" customHeight="1">
      <c r="A76" s="559"/>
      <c r="B76" s="745" t="s">
        <v>507</v>
      </c>
      <c r="C76" s="746">
        <v>101475170616</v>
      </c>
      <c r="D76" s="747"/>
      <c r="E76" s="747"/>
      <c r="F76" s="747"/>
      <c r="G76" s="748"/>
      <c r="H76" s="747"/>
      <c r="I76" s="747"/>
      <c r="J76" s="749"/>
      <c r="K76" s="747"/>
      <c r="L76" s="747"/>
      <c r="M76" s="747"/>
      <c r="N76" s="747"/>
      <c r="O76" s="747"/>
      <c r="P76" s="748"/>
      <c r="Q76" s="747"/>
      <c r="R76" s="750"/>
      <c r="S76" s="747"/>
      <c r="T76" s="747"/>
      <c r="U76" s="747"/>
      <c r="V76" s="747"/>
      <c r="W76" s="747"/>
      <c r="X76" s="748"/>
      <c r="Y76" s="747"/>
      <c r="Z76" s="747"/>
      <c r="AA76" s="747">
        <v>553</v>
      </c>
      <c r="AB76" s="747"/>
      <c r="AC76" s="747"/>
      <c r="AD76" s="747"/>
      <c r="AE76" s="748"/>
      <c r="AF76" s="747"/>
      <c r="AG76" s="747"/>
      <c r="AH76" s="747">
        <f t="shared" si="16"/>
        <v>553</v>
      </c>
    </row>
    <row r="77" spans="1:34" ht="15" customHeight="1">
      <c r="A77" s="559"/>
      <c r="B77" s="745" t="s">
        <v>509</v>
      </c>
      <c r="C77" s="746">
        <v>101407413648</v>
      </c>
      <c r="D77" s="747"/>
      <c r="E77" s="747"/>
      <c r="F77" s="747"/>
      <c r="G77" s="748"/>
      <c r="H77" s="747"/>
      <c r="I77" s="747"/>
      <c r="J77" s="749"/>
      <c r="K77" s="747"/>
      <c r="L77" s="747"/>
      <c r="M77" s="747"/>
      <c r="N77" s="747"/>
      <c r="O77" s="747"/>
      <c r="P77" s="748"/>
      <c r="Q77" s="747"/>
      <c r="R77" s="750"/>
      <c r="S77" s="747"/>
      <c r="T77" s="747"/>
      <c r="U77" s="747"/>
      <c r="V77" s="747"/>
      <c r="W77" s="747"/>
      <c r="X77" s="748"/>
      <c r="Y77" s="747"/>
      <c r="Z77" s="747"/>
      <c r="AA77" s="747"/>
      <c r="AB77" s="747"/>
      <c r="AC77" s="747">
        <v>772</v>
      </c>
      <c r="AD77" s="747">
        <v>783</v>
      </c>
      <c r="AE77" s="748"/>
      <c r="AF77" s="747"/>
      <c r="AG77" s="747"/>
      <c r="AH77" s="747">
        <f t="shared" si="16"/>
        <v>1555</v>
      </c>
    </row>
    <row r="78" spans="1:34" ht="15" customHeight="1">
      <c r="A78" s="559"/>
      <c r="B78" s="745" t="s">
        <v>501</v>
      </c>
      <c r="C78" s="746">
        <v>101373078654</v>
      </c>
      <c r="D78" s="747"/>
      <c r="E78" s="747"/>
      <c r="F78" s="747"/>
      <c r="G78" s="748"/>
      <c r="H78" s="747"/>
      <c r="I78" s="747"/>
      <c r="J78" s="749"/>
      <c r="K78" s="747"/>
      <c r="L78" s="747"/>
      <c r="M78" s="747"/>
      <c r="N78" s="747"/>
      <c r="O78" s="747"/>
      <c r="P78" s="748"/>
      <c r="Q78" s="747"/>
      <c r="R78" s="750"/>
      <c r="S78" s="747"/>
      <c r="T78" s="747"/>
      <c r="U78" s="747"/>
      <c r="V78" s="747"/>
      <c r="W78" s="747"/>
      <c r="X78" s="748"/>
      <c r="Y78" s="747"/>
      <c r="Z78" s="747"/>
      <c r="AA78" s="747"/>
      <c r="AB78" s="747"/>
      <c r="AC78" s="747"/>
      <c r="AD78" s="747">
        <v>713</v>
      </c>
      <c r="AE78" s="748">
        <v>806</v>
      </c>
      <c r="AF78" s="747">
        <v>857</v>
      </c>
      <c r="AG78" s="747"/>
      <c r="AH78" s="747">
        <f t="shared" si="16"/>
        <v>2376</v>
      </c>
    </row>
    <row r="79" spans="1:34" ht="15" customHeight="1">
      <c r="A79" s="559"/>
      <c r="B79" s="745" t="s">
        <v>22146</v>
      </c>
      <c r="C79" s="746"/>
      <c r="D79" s="747"/>
      <c r="E79" s="747">
        <v>750</v>
      </c>
      <c r="F79" s="747"/>
      <c r="G79" s="748"/>
      <c r="H79" s="747"/>
      <c r="I79" s="747"/>
      <c r="J79" s="749">
        <v>951</v>
      </c>
      <c r="K79" s="747"/>
      <c r="L79" s="747"/>
      <c r="M79" s="747"/>
      <c r="N79" s="747"/>
      <c r="O79" s="747"/>
      <c r="P79" s="748"/>
      <c r="Q79" s="747"/>
      <c r="R79" s="750"/>
      <c r="S79" s="747"/>
      <c r="T79" s="747"/>
      <c r="U79" s="747"/>
      <c r="V79" s="747"/>
      <c r="W79" s="747"/>
      <c r="X79" s="748"/>
      <c r="Y79" s="747"/>
      <c r="Z79" s="747"/>
      <c r="AA79" s="747"/>
      <c r="AB79" s="747"/>
      <c r="AC79" s="747"/>
      <c r="AD79" s="747"/>
      <c r="AE79" s="748"/>
      <c r="AF79" s="747"/>
      <c r="AG79" s="747"/>
      <c r="AH79" s="747">
        <f t="shared" si="16"/>
        <v>1701</v>
      </c>
    </row>
    <row r="80" spans="1:34" ht="15" customHeight="1">
      <c r="A80" s="559"/>
      <c r="B80" s="745" t="s">
        <v>496</v>
      </c>
      <c r="C80" s="746">
        <v>101747190938</v>
      </c>
      <c r="D80" s="747"/>
      <c r="E80" s="747"/>
      <c r="F80" s="747">
        <v>565</v>
      </c>
      <c r="G80" s="748"/>
      <c r="H80" s="747"/>
      <c r="I80" s="747"/>
      <c r="J80" s="749"/>
      <c r="K80" s="747"/>
      <c r="L80" s="747"/>
      <c r="M80" s="747"/>
      <c r="N80" s="747"/>
      <c r="O80" s="747"/>
      <c r="P80" s="748"/>
      <c r="Q80" s="747"/>
      <c r="R80" s="750"/>
      <c r="S80" s="747"/>
      <c r="T80" s="747"/>
      <c r="U80" s="747"/>
      <c r="V80" s="747"/>
      <c r="W80" s="747"/>
      <c r="X80" s="748"/>
      <c r="Y80" s="747"/>
      <c r="Z80" s="747"/>
      <c r="AA80" s="747"/>
      <c r="AB80" s="747"/>
      <c r="AC80" s="747"/>
      <c r="AD80" s="747"/>
      <c r="AE80" s="748"/>
      <c r="AF80" s="747"/>
      <c r="AG80" s="747"/>
      <c r="AH80" s="747">
        <f t="shared" si="16"/>
        <v>565</v>
      </c>
    </row>
    <row r="81" spans="1:34" s="752" customFormat="1" ht="15" customHeight="1">
      <c r="A81" s="564"/>
      <c r="B81" s="565" t="s">
        <v>20829</v>
      </c>
      <c r="C81" s="565"/>
      <c r="D81" s="786">
        <f t="shared" ref="D81:AH81" si="18">SUM(D65:D80)</f>
        <v>0</v>
      </c>
      <c r="E81" s="786">
        <f t="shared" si="18"/>
        <v>3750</v>
      </c>
      <c r="F81" s="786">
        <f t="shared" si="18"/>
        <v>7257</v>
      </c>
      <c r="G81" s="786">
        <f t="shared" si="18"/>
        <v>6984</v>
      </c>
      <c r="H81" s="786">
        <f t="shared" si="18"/>
        <v>5434</v>
      </c>
      <c r="I81" s="786">
        <f t="shared" si="18"/>
        <v>8240</v>
      </c>
      <c r="J81" s="786">
        <f t="shared" si="18"/>
        <v>6657</v>
      </c>
      <c r="K81" s="786">
        <f t="shared" si="18"/>
        <v>0</v>
      </c>
      <c r="L81" s="786">
        <f t="shared" si="18"/>
        <v>5530</v>
      </c>
      <c r="M81" s="786">
        <f t="shared" si="18"/>
        <v>6622</v>
      </c>
      <c r="N81" s="786">
        <f t="shared" si="18"/>
        <v>7368</v>
      </c>
      <c r="O81" s="786">
        <f t="shared" si="18"/>
        <v>6862</v>
      </c>
      <c r="P81" s="786">
        <f t="shared" si="18"/>
        <v>5862</v>
      </c>
      <c r="Q81" s="786">
        <f t="shared" si="18"/>
        <v>6672</v>
      </c>
      <c r="R81" s="786">
        <f t="shared" si="18"/>
        <v>0</v>
      </c>
      <c r="S81" s="786">
        <f t="shared" si="18"/>
        <v>5400</v>
      </c>
      <c r="T81" s="786">
        <f t="shared" si="18"/>
        <v>5321</v>
      </c>
      <c r="U81" s="786">
        <f t="shared" si="18"/>
        <v>7133</v>
      </c>
      <c r="V81" s="786">
        <f t="shared" si="18"/>
        <v>6400</v>
      </c>
      <c r="W81" s="786">
        <f t="shared" si="18"/>
        <v>8024</v>
      </c>
      <c r="X81" s="786">
        <f t="shared" si="18"/>
        <v>5621</v>
      </c>
      <c r="Y81" s="786">
        <f t="shared" si="18"/>
        <v>0</v>
      </c>
      <c r="Z81" s="786">
        <f t="shared" si="18"/>
        <v>4434</v>
      </c>
      <c r="AA81" s="786">
        <f t="shared" si="18"/>
        <v>6254</v>
      </c>
      <c r="AB81" s="786">
        <f t="shared" si="18"/>
        <v>5700</v>
      </c>
      <c r="AC81" s="786">
        <f t="shared" si="18"/>
        <v>6054</v>
      </c>
      <c r="AD81" s="786">
        <f t="shared" si="18"/>
        <v>6495</v>
      </c>
      <c r="AE81" s="786">
        <f t="shared" si="18"/>
        <v>6397</v>
      </c>
      <c r="AF81" s="786">
        <f t="shared" si="18"/>
        <v>5999</v>
      </c>
      <c r="AG81" s="786">
        <f t="shared" si="18"/>
        <v>7403</v>
      </c>
      <c r="AH81" s="786">
        <f t="shared" si="18"/>
        <v>163873</v>
      </c>
    </row>
    <row r="82" spans="1:34" ht="15" customHeight="1">
      <c r="A82" s="559"/>
      <c r="B82" s="787"/>
      <c r="C82" s="787"/>
      <c r="D82" s="750">
        <f t="shared" ref="D82:AG82" si="19">D81-D60</f>
        <v>0</v>
      </c>
      <c r="E82" s="750">
        <f t="shared" si="19"/>
        <v>-3.6000000000003638</v>
      </c>
      <c r="F82" s="750">
        <f t="shared" si="19"/>
        <v>-3.8000000000001819</v>
      </c>
      <c r="G82" s="750">
        <f t="shared" si="19"/>
        <v>-3.5199999999995271</v>
      </c>
      <c r="H82" s="750">
        <f t="shared" si="19"/>
        <v>-2.1599999999998545</v>
      </c>
      <c r="I82" s="750">
        <f t="shared" si="19"/>
        <v>-2.5599999999994907</v>
      </c>
      <c r="J82" s="750">
        <f t="shared" si="19"/>
        <v>-5.3999999999996362</v>
      </c>
      <c r="K82" s="750">
        <f t="shared" si="19"/>
        <v>0</v>
      </c>
      <c r="L82" s="750">
        <f t="shared" si="19"/>
        <v>-1.5200000000004366</v>
      </c>
      <c r="M82" s="750">
        <f t="shared" si="19"/>
        <v>-6.8000000000001819</v>
      </c>
      <c r="N82" s="750">
        <f t="shared" si="19"/>
        <v>-7.3599999999996726</v>
      </c>
      <c r="O82" s="750">
        <f t="shared" si="19"/>
        <v>76.079999999999927</v>
      </c>
      <c r="P82" s="750">
        <f t="shared" si="19"/>
        <v>-5.2000000000007276</v>
      </c>
      <c r="Q82" s="750">
        <f t="shared" si="19"/>
        <v>-5.7599999999993088</v>
      </c>
      <c r="R82" s="750">
        <f t="shared" si="19"/>
        <v>0</v>
      </c>
      <c r="S82" s="750">
        <f t="shared" si="19"/>
        <v>-5.7600000000002183</v>
      </c>
      <c r="T82" s="750">
        <f t="shared" si="19"/>
        <v>-2.2000000000007276</v>
      </c>
      <c r="U82" s="750">
        <f t="shared" si="19"/>
        <v>-0.11999999999989086</v>
      </c>
      <c r="V82" s="750">
        <f t="shared" si="19"/>
        <v>-7.0399999999990541</v>
      </c>
      <c r="W82" s="750">
        <f t="shared" si="19"/>
        <v>0</v>
      </c>
      <c r="X82" s="750">
        <f t="shared" si="19"/>
        <v>-0.11999999999989086</v>
      </c>
      <c r="Y82" s="750">
        <f t="shared" si="19"/>
        <v>0</v>
      </c>
      <c r="Z82" s="750">
        <f t="shared" si="19"/>
        <v>-1.1999999999998181</v>
      </c>
      <c r="AA82" s="750">
        <f t="shared" si="19"/>
        <v>-2.9600000000000364</v>
      </c>
      <c r="AB82" s="750">
        <f t="shared" si="19"/>
        <v>-2.3999999999996362</v>
      </c>
      <c r="AC82" s="750">
        <f t="shared" si="19"/>
        <v>-3.2799999999997453</v>
      </c>
      <c r="AD82" s="750">
        <f t="shared" si="19"/>
        <v>-17</v>
      </c>
      <c r="AE82" s="750">
        <f t="shared" si="19"/>
        <v>-3</v>
      </c>
      <c r="AF82" s="750">
        <f t="shared" si="19"/>
        <v>-1</v>
      </c>
      <c r="AG82" s="750">
        <f t="shared" si="19"/>
        <v>-5</v>
      </c>
      <c r="AH82" s="747">
        <f>SUM(D82:AE82)</f>
        <v>-16.679999999998472</v>
      </c>
    </row>
    <row r="83" spans="1:34" ht="15" customHeight="1">
      <c r="A83" s="559"/>
      <c r="B83" s="788" t="s">
        <v>22154</v>
      </c>
      <c r="C83" s="788"/>
      <c r="D83" s="747">
        <f t="shared" ref="D83:AH83" si="20">D19+D32</f>
        <v>550</v>
      </c>
      <c r="E83" s="747">
        <f t="shared" si="20"/>
        <v>8745</v>
      </c>
      <c r="F83" s="747">
        <f t="shared" si="20"/>
        <v>8242</v>
      </c>
      <c r="G83" s="747">
        <f t="shared" si="20"/>
        <v>10896</v>
      </c>
      <c r="H83" s="747">
        <f t="shared" si="20"/>
        <v>8997</v>
      </c>
      <c r="I83" s="747">
        <f t="shared" si="20"/>
        <v>10875</v>
      </c>
      <c r="J83" s="747">
        <f t="shared" si="20"/>
        <v>9784</v>
      </c>
      <c r="K83" s="747">
        <f t="shared" si="20"/>
        <v>1100</v>
      </c>
      <c r="L83" s="747">
        <f t="shared" si="20"/>
        <v>11157</v>
      </c>
      <c r="M83" s="747">
        <f t="shared" si="20"/>
        <v>12075</v>
      </c>
      <c r="N83" s="747">
        <f t="shared" si="20"/>
        <v>11928</v>
      </c>
      <c r="O83" s="747">
        <f t="shared" si="20"/>
        <v>9070</v>
      </c>
      <c r="P83" s="747">
        <f t="shared" si="20"/>
        <v>9591</v>
      </c>
      <c r="Q83" s="747">
        <f t="shared" si="20"/>
        <v>8215</v>
      </c>
      <c r="R83" s="747">
        <f t="shared" si="20"/>
        <v>550</v>
      </c>
      <c r="S83" s="747">
        <f t="shared" si="20"/>
        <v>8500</v>
      </c>
      <c r="T83" s="747">
        <f t="shared" si="20"/>
        <v>9546</v>
      </c>
      <c r="U83" s="747">
        <f t="shared" si="20"/>
        <v>10644</v>
      </c>
      <c r="V83" s="747">
        <f t="shared" si="20"/>
        <v>9558</v>
      </c>
      <c r="W83" s="747">
        <f t="shared" si="20"/>
        <v>6910</v>
      </c>
      <c r="X83" s="747">
        <f t="shared" si="20"/>
        <v>13693</v>
      </c>
      <c r="Y83" s="747">
        <f t="shared" si="20"/>
        <v>550</v>
      </c>
      <c r="Z83" s="747">
        <f t="shared" si="20"/>
        <v>9114</v>
      </c>
      <c r="AA83" s="747">
        <f t="shared" si="20"/>
        <v>9290</v>
      </c>
      <c r="AB83" s="747">
        <f t="shared" si="20"/>
        <v>9450</v>
      </c>
      <c r="AC83" s="747">
        <f t="shared" si="20"/>
        <v>7960</v>
      </c>
      <c r="AD83" s="747">
        <f t="shared" si="20"/>
        <v>9290</v>
      </c>
      <c r="AE83" s="747">
        <f t="shared" si="20"/>
        <v>9121</v>
      </c>
      <c r="AF83" s="747">
        <f t="shared" si="20"/>
        <v>7445</v>
      </c>
      <c r="AG83" s="747">
        <f t="shared" si="20"/>
        <v>10734</v>
      </c>
      <c r="AH83" s="747">
        <f t="shared" si="20"/>
        <v>253580</v>
      </c>
    </row>
    <row r="84" spans="1:34" ht="15" customHeight="1">
      <c r="A84" s="559"/>
      <c r="B84" s="788" t="s">
        <v>22155</v>
      </c>
      <c r="C84" s="788"/>
      <c r="D84" s="747">
        <f t="shared" ref="D84:AH84" si="21">D4+D22</f>
        <v>0</v>
      </c>
      <c r="E84" s="747">
        <f t="shared" si="21"/>
        <v>39.772999999999996</v>
      </c>
      <c r="F84" s="747">
        <f t="shared" si="21"/>
        <v>39.760999999999996</v>
      </c>
      <c r="G84" s="747">
        <f t="shared" si="21"/>
        <v>49.554000000000002</v>
      </c>
      <c r="H84" s="747">
        <f t="shared" si="21"/>
        <v>40.930999999999997</v>
      </c>
      <c r="I84" s="747">
        <f t="shared" si="21"/>
        <v>49.448</v>
      </c>
      <c r="J84" s="747">
        <f t="shared" si="21"/>
        <v>44.495000000000005</v>
      </c>
      <c r="K84" s="747">
        <f t="shared" si="21"/>
        <v>0</v>
      </c>
      <c r="L84" s="747">
        <f t="shared" si="21"/>
        <v>50.758000000000003</v>
      </c>
      <c r="M84" s="747">
        <f t="shared" si="21"/>
        <v>54.905999999999999</v>
      </c>
      <c r="N84" s="747">
        <f t="shared" si="21"/>
        <v>54.244999999999997</v>
      </c>
      <c r="O84" s="747">
        <f t="shared" si="21"/>
        <v>41.255000000000003</v>
      </c>
      <c r="P84" s="747">
        <f t="shared" si="21"/>
        <v>43.605000000000004</v>
      </c>
      <c r="Q84" s="747">
        <f t="shared" si="21"/>
        <v>37.375999999999998</v>
      </c>
      <c r="R84" s="747">
        <f t="shared" si="21"/>
        <v>0</v>
      </c>
      <c r="S84" s="747">
        <f t="shared" si="21"/>
        <v>38.67</v>
      </c>
      <c r="T84" s="747">
        <f t="shared" si="21"/>
        <v>43.393000000000001</v>
      </c>
      <c r="U84" s="747">
        <f t="shared" si="21"/>
        <v>48.406000000000006</v>
      </c>
      <c r="V84" s="747">
        <f t="shared" si="21"/>
        <v>43.453000000000003</v>
      </c>
      <c r="W84" s="747">
        <f t="shared" si="21"/>
        <v>21.413</v>
      </c>
      <c r="X84" s="747">
        <f t="shared" si="21"/>
        <v>62.254000000000005</v>
      </c>
      <c r="Y84" s="747">
        <f t="shared" si="21"/>
        <v>0</v>
      </c>
      <c r="Z84" s="747">
        <f t="shared" si="21"/>
        <v>41.459000000000003</v>
      </c>
      <c r="AA84" s="747">
        <f t="shared" si="21"/>
        <v>42.269000000000005</v>
      </c>
      <c r="AB84" s="747">
        <f t="shared" si="21"/>
        <v>42.975000000000001</v>
      </c>
      <c r="AC84" s="747">
        <f t="shared" si="21"/>
        <v>36.204000000000001</v>
      </c>
      <c r="AD84" s="747">
        <f t="shared" si="21"/>
        <v>42.268000000000001</v>
      </c>
      <c r="AE84" s="747">
        <f t="shared" si="21"/>
        <v>41.489999999999995</v>
      </c>
      <c r="AF84" s="747">
        <f t="shared" si="21"/>
        <v>33.863999999999997</v>
      </c>
      <c r="AG84" s="747">
        <f t="shared" si="21"/>
        <v>48.825000000000003</v>
      </c>
      <c r="AH84" s="747">
        <f t="shared" si="21"/>
        <v>1133.0499999999997</v>
      </c>
    </row>
    <row r="85" spans="1:34" ht="15" customHeight="1">
      <c r="A85" s="559"/>
      <c r="B85" s="788" t="s">
        <v>22156</v>
      </c>
      <c r="C85" s="788"/>
      <c r="D85" s="747">
        <f t="shared" ref="D85:AH85" si="22">D81+D58</f>
        <v>0</v>
      </c>
      <c r="E85" s="747">
        <f t="shared" si="22"/>
        <v>10690</v>
      </c>
      <c r="F85" s="747">
        <f t="shared" si="22"/>
        <v>15361</v>
      </c>
      <c r="G85" s="747">
        <f t="shared" si="22"/>
        <v>14451</v>
      </c>
      <c r="H85" s="747">
        <f t="shared" si="22"/>
        <v>13901</v>
      </c>
      <c r="I85" s="747">
        <f t="shared" si="22"/>
        <v>14838</v>
      </c>
      <c r="J85" s="747">
        <f t="shared" si="22"/>
        <v>12643</v>
      </c>
      <c r="K85" s="747">
        <f t="shared" si="22"/>
        <v>0</v>
      </c>
      <c r="L85" s="747">
        <f t="shared" si="22"/>
        <v>12098</v>
      </c>
      <c r="M85" s="747">
        <f t="shared" si="22"/>
        <v>14528</v>
      </c>
      <c r="N85" s="747">
        <f t="shared" si="22"/>
        <v>12993</v>
      </c>
      <c r="O85" s="747">
        <f t="shared" si="22"/>
        <v>13072</v>
      </c>
      <c r="P85" s="747">
        <f t="shared" si="22"/>
        <v>10528</v>
      </c>
      <c r="Q85" s="747">
        <f t="shared" si="22"/>
        <v>11428</v>
      </c>
      <c r="R85" s="747">
        <f t="shared" si="22"/>
        <v>5440</v>
      </c>
      <c r="S85" s="747">
        <f t="shared" si="22"/>
        <v>9614</v>
      </c>
      <c r="T85" s="747">
        <f t="shared" si="22"/>
        <v>10737</v>
      </c>
      <c r="U85" s="747">
        <f t="shared" si="22"/>
        <v>13419</v>
      </c>
      <c r="V85" s="747">
        <f t="shared" si="22"/>
        <v>12080</v>
      </c>
      <c r="W85" s="747">
        <f t="shared" si="22"/>
        <v>14744</v>
      </c>
      <c r="X85" s="747">
        <f t="shared" si="22"/>
        <v>12561</v>
      </c>
      <c r="Y85" s="747">
        <f t="shared" si="22"/>
        <v>3635</v>
      </c>
      <c r="Z85" s="747">
        <f t="shared" si="22"/>
        <v>8366</v>
      </c>
      <c r="AA85" s="747">
        <f t="shared" si="22"/>
        <v>10959</v>
      </c>
      <c r="AB85" s="747">
        <f t="shared" si="22"/>
        <v>11104</v>
      </c>
      <c r="AC85" s="747">
        <f t="shared" si="22"/>
        <v>12463</v>
      </c>
      <c r="AD85" s="747">
        <f t="shared" si="22"/>
        <v>13145</v>
      </c>
      <c r="AE85" s="747">
        <f t="shared" si="22"/>
        <v>12007</v>
      </c>
      <c r="AF85" s="747">
        <f t="shared" si="22"/>
        <v>11329</v>
      </c>
      <c r="AG85" s="747">
        <f t="shared" si="22"/>
        <v>13915</v>
      </c>
      <c r="AH85" s="747">
        <f t="shared" si="22"/>
        <v>287399</v>
      </c>
    </row>
    <row r="86" spans="1:34" ht="15" customHeight="1">
      <c r="A86" s="559"/>
      <c r="B86" s="788" t="s">
        <v>22157</v>
      </c>
      <c r="C86" s="788"/>
      <c r="D86" s="747">
        <f t="shared" ref="D86:AH86" si="23">D61+D35</f>
        <v>0</v>
      </c>
      <c r="E86" s="747">
        <f t="shared" si="23"/>
        <v>33.42</v>
      </c>
      <c r="F86" s="747">
        <f t="shared" si="23"/>
        <v>48.018000000000001</v>
      </c>
      <c r="G86" s="747">
        <f t="shared" si="23"/>
        <v>45.170400000000001</v>
      </c>
      <c r="H86" s="747">
        <f t="shared" si="23"/>
        <v>43.263999999999996</v>
      </c>
      <c r="I86" s="747">
        <f t="shared" si="23"/>
        <v>46.388999999999996</v>
      </c>
      <c r="J86" s="747">
        <f t="shared" si="23"/>
        <v>39.53</v>
      </c>
      <c r="K86" s="747">
        <f t="shared" si="23"/>
        <v>0</v>
      </c>
      <c r="L86" s="747">
        <f t="shared" si="23"/>
        <v>37.826000000000001</v>
      </c>
      <c r="M86" s="747">
        <f t="shared" si="23"/>
        <v>45.429000000000002</v>
      </c>
      <c r="N86" s="747">
        <f t="shared" si="23"/>
        <v>40.628</v>
      </c>
      <c r="O86" s="747">
        <f t="shared" si="23"/>
        <v>40.620000000000005</v>
      </c>
      <c r="P86" s="747">
        <f t="shared" si="23"/>
        <v>32.917999999999999</v>
      </c>
      <c r="Q86" s="747">
        <f t="shared" si="23"/>
        <v>35.744999999999997</v>
      </c>
      <c r="R86" s="747">
        <f t="shared" si="23"/>
        <v>17.007999999999999</v>
      </c>
      <c r="S86" s="747">
        <f t="shared" si="23"/>
        <v>30.063000000000002</v>
      </c>
      <c r="T86" s="747">
        <f t="shared" si="23"/>
        <v>33.567</v>
      </c>
      <c r="U86" s="747">
        <f t="shared" si="23"/>
        <v>41.944000000000003</v>
      </c>
      <c r="V86" s="747">
        <f t="shared" si="23"/>
        <v>37.780999999999999</v>
      </c>
      <c r="W86" s="747">
        <f t="shared" si="23"/>
        <v>46.085999999999999</v>
      </c>
      <c r="X86" s="747">
        <f t="shared" si="23"/>
        <v>39.265999999999998</v>
      </c>
      <c r="Y86" s="747">
        <f t="shared" si="23"/>
        <v>11.374000000000001</v>
      </c>
      <c r="Z86" s="747">
        <f t="shared" si="23"/>
        <v>26.154</v>
      </c>
      <c r="AA86" s="747">
        <f t="shared" si="23"/>
        <v>34.259</v>
      </c>
      <c r="AB86" s="747">
        <f t="shared" si="23"/>
        <v>34.71</v>
      </c>
      <c r="AC86" s="747">
        <f t="shared" si="23"/>
        <v>38.968999999999994</v>
      </c>
      <c r="AD86" s="747">
        <f t="shared" si="23"/>
        <v>41.142000000000003</v>
      </c>
      <c r="AE86" s="747">
        <f t="shared" si="23"/>
        <v>37.54</v>
      </c>
      <c r="AF86" s="747">
        <f t="shared" si="23"/>
        <v>35.408999999999999</v>
      </c>
      <c r="AG86" s="747">
        <f t="shared" si="23"/>
        <v>43.518000000000001</v>
      </c>
      <c r="AH86" s="747">
        <f t="shared" si="23"/>
        <v>1037.7474000000002</v>
      </c>
    </row>
    <row r="88" spans="1:34" ht="15" customHeight="1"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  <c r="AD88" s="219"/>
      <c r="AE88" s="219"/>
      <c r="AF88" s="219"/>
      <c r="AG88" s="219"/>
      <c r="AH88" s="219"/>
    </row>
    <row r="89" spans="1:34" ht="15" customHeight="1"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  <c r="AA89" s="219"/>
      <c r="AB89" s="219"/>
      <c r="AC89" s="219"/>
      <c r="AD89" s="219"/>
      <c r="AE89" s="219"/>
      <c r="AF89" s="219"/>
      <c r="AG89" s="219"/>
      <c r="AH89" s="219"/>
    </row>
    <row r="90" spans="1:34" ht="15" customHeight="1"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  <c r="AA90" s="219"/>
      <c r="AB90" s="219"/>
      <c r="AC90" s="219"/>
      <c r="AD90" s="219"/>
      <c r="AE90" s="219"/>
      <c r="AF90" s="219"/>
      <c r="AG90" s="219"/>
      <c r="AH90" s="219"/>
    </row>
    <row r="91" spans="1:34" ht="15" customHeight="1"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19"/>
      <c r="AD91" s="219"/>
      <c r="AE91" s="219"/>
      <c r="AF91" s="219"/>
      <c r="AG91" s="219"/>
      <c r="AH91" s="219"/>
    </row>
    <row r="92" spans="1:34" ht="15" customHeight="1"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9"/>
      <c r="AB92" s="219"/>
      <c r="AC92" s="219"/>
      <c r="AD92" s="219"/>
      <c r="AE92" s="219"/>
      <c r="AF92" s="219"/>
      <c r="AG92" s="219"/>
      <c r="AH92" s="219"/>
    </row>
    <row r="93" spans="1:34" ht="15" customHeight="1"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19"/>
      <c r="AC93" s="219"/>
      <c r="AD93" s="219"/>
      <c r="AE93" s="219"/>
      <c r="AF93" s="219"/>
      <c r="AG93" s="219"/>
      <c r="AH93" s="219"/>
    </row>
    <row r="94" spans="1:34" ht="15" customHeight="1"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  <c r="AA94" s="219"/>
      <c r="AB94" s="219"/>
      <c r="AC94" s="219"/>
      <c r="AD94" s="219"/>
      <c r="AE94" s="219"/>
      <c r="AF94" s="219"/>
      <c r="AG94" s="219"/>
      <c r="AH94" s="219"/>
    </row>
    <row r="95" spans="1:34" ht="15" customHeight="1"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  <c r="AA95" s="219"/>
      <c r="AB95" s="219"/>
      <c r="AC95" s="219"/>
      <c r="AD95" s="219"/>
      <c r="AE95" s="219"/>
      <c r="AF95" s="219"/>
      <c r="AG95" s="219"/>
      <c r="AH95" s="219"/>
    </row>
    <row r="96" spans="1:34" ht="15" customHeight="1"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  <c r="AA96" s="219"/>
      <c r="AB96" s="219"/>
      <c r="AC96" s="219"/>
      <c r="AD96" s="219"/>
      <c r="AE96" s="219"/>
      <c r="AF96" s="219"/>
      <c r="AG96" s="219"/>
      <c r="AH96" s="219"/>
    </row>
    <row r="97" s="219" customFormat="1" ht="15" customHeight="1"/>
    <row r="98" s="219" customFormat="1" ht="15" customHeight="1"/>
    <row r="99" s="219" customFormat="1" ht="15" customHeight="1"/>
    <row r="100" s="219" customFormat="1" ht="15" customHeight="1"/>
    <row r="101" s="219" customFormat="1" ht="15" customHeight="1"/>
    <row r="102" s="219" customFormat="1" ht="15" customHeight="1"/>
    <row r="103" s="219" customFormat="1" ht="15" customHeight="1"/>
    <row r="104" s="219" customFormat="1" ht="15" customHeight="1"/>
    <row r="105" s="219" customFormat="1" ht="15" customHeight="1"/>
    <row r="106" s="219" customFormat="1" ht="15" customHeight="1"/>
    <row r="107" s="219" customFormat="1" ht="15" customHeight="1"/>
    <row r="108" s="219" customFormat="1" ht="15" customHeight="1"/>
    <row r="109" s="219" customFormat="1" ht="15" customHeight="1"/>
    <row r="110" s="219" customFormat="1" ht="15" customHeight="1"/>
    <row r="111" s="219" customFormat="1" ht="15" customHeight="1"/>
    <row r="112" s="219" customFormat="1" ht="15" customHeight="1"/>
    <row r="113" s="219" customFormat="1" ht="15" customHeight="1"/>
    <row r="114" s="219" customFormat="1" ht="15" customHeight="1"/>
    <row r="115" s="219" customFormat="1" ht="15" customHeight="1"/>
    <row r="116" s="219" customFormat="1" ht="15" customHeight="1"/>
    <row r="117" s="219" customFormat="1" ht="15" customHeight="1"/>
    <row r="118" s="219" customFormat="1" ht="15" customHeight="1"/>
    <row r="119" s="219" customFormat="1" ht="15" customHeight="1"/>
    <row r="120" s="219" customFormat="1" ht="15" customHeight="1"/>
    <row r="121" s="219" customFormat="1" ht="15" customHeight="1"/>
    <row r="122" s="219" customFormat="1" ht="15" customHeight="1"/>
    <row r="123" s="219" customFormat="1" ht="15" customHeight="1"/>
    <row r="124" s="219" customFormat="1" ht="15" customHeight="1"/>
    <row r="125" s="219" customFormat="1" ht="15" customHeight="1"/>
    <row r="126" s="219" customFormat="1" ht="15" customHeight="1"/>
    <row r="127" s="219" customFormat="1" ht="15" customHeight="1"/>
    <row r="128" s="219" customFormat="1" ht="15" customHeight="1"/>
    <row r="129" s="219" customFormat="1" ht="15" customHeight="1"/>
    <row r="130" s="219" customFormat="1" ht="15" customHeight="1"/>
    <row r="131" s="219" customFormat="1" ht="15" customHeight="1"/>
    <row r="132" s="219" customFormat="1" ht="15" customHeight="1"/>
    <row r="133" s="219" customFormat="1" ht="15" customHeight="1"/>
    <row r="134" s="219" customFormat="1" ht="15" customHeight="1"/>
    <row r="135" s="219" customFormat="1" ht="15" customHeight="1"/>
    <row r="136" s="219" customFormat="1" ht="15" customHeight="1"/>
    <row r="137" s="219" customFormat="1" ht="15" customHeight="1"/>
    <row r="138" s="219" customFormat="1" ht="15" customHeight="1"/>
    <row r="139" s="219" customFormat="1" ht="15" customHeight="1"/>
    <row r="140" s="219" customFormat="1" ht="15" customHeight="1"/>
    <row r="141" s="219" customFormat="1" ht="15" customHeight="1"/>
    <row r="142" s="219" customFormat="1" ht="15" customHeight="1"/>
    <row r="143" s="219" customFormat="1" ht="15" customHeight="1"/>
    <row r="144" s="219" customFormat="1" ht="15" customHeight="1"/>
    <row r="145" s="219" customFormat="1" ht="15" customHeight="1"/>
    <row r="146" s="219" customFormat="1" ht="15" customHeight="1"/>
    <row r="147" s="219" customFormat="1" ht="15" customHeight="1"/>
    <row r="148" s="219" customFormat="1" ht="15" customHeight="1"/>
    <row r="149" s="219" customFormat="1" ht="15" customHeight="1"/>
    <row r="150" s="219" customFormat="1" ht="15" customHeight="1"/>
    <row r="151" s="219" customFormat="1" ht="15" customHeight="1"/>
    <row r="152" s="219" customFormat="1" ht="15" customHeight="1"/>
    <row r="153" s="219" customFormat="1" ht="15" customHeight="1"/>
    <row r="154" s="219" customFormat="1" ht="15" customHeight="1"/>
    <row r="155" s="219" customFormat="1" ht="15" customHeight="1"/>
    <row r="156" s="219" customFormat="1" ht="15" customHeight="1"/>
    <row r="157" s="219" customFormat="1" ht="15" customHeight="1"/>
    <row r="158" s="219" customFormat="1" ht="15" customHeight="1"/>
    <row r="159" s="219" customFormat="1" ht="15" customHeight="1"/>
    <row r="160" s="219" customFormat="1" ht="15" customHeight="1"/>
    <row r="161" s="219" customFormat="1" ht="15" customHeight="1"/>
    <row r="162" s="219" customFormat="1" ht="15" customHeight="1"/>
    <row r="163" s="219" customFormat="1" ht="15" customHeight="1"/>
    <row r="164" s="219" customFormat="1" ht="15" customHeight="1"/>
    <row r="165" s="219" customFormat="1" ht="15" customHeight="1"/>
    <row r="166" s="219" customFormat="1" ht="15" customHeight="1"/>
    <row r="167" s="219" customFormat="1" ht="15" customHeight="1"/>
    <row r="168" s="219" customFormat="1" ht="15" customHeight="1"/>
    <row r="169" s="219" customFormat="1" ht="15" customHeight="1"/>
    <row r="170" s="219" customFormat="1" ht="15" customHeight="1"/>
    <row r="171" s="219" customFormat="1" ht="15" customHeight="1"/>
    <row r="172" s="219" customFormat="1" ht="15" customHeight="1"/>
    <row r="173" s="219" customFormat="1" ht="15" customHeight="1"/>
    <row r="174" s="219" customFormat="1" ht="15" customHeight="1"/>
    <row r="175" s="219" customFormat="1" ht="15" customHeight="1"/>
    <row r="176" s="219" customFormat="1" ht="15" customHeight="1"/>
    <row r="177" s="219" customFormat="1" ht="15" customHeight="1"/>
    <row r="178" s="219" customFormat="1" ht="15" customHeight="1"/>
    <row r="179" s="219" customFormat="1" ht="15" customHeight="1"/>
    <row r="180" s="219" customFormat="1" ht="15" customHeight="1"/>
    <row r="181" s="219" customFormat="1" ht="15" customHeight="1"/>
    <row r="182" s="219" customFormat="1" ht="15" customHeight="1"/>
    <row r="183" s="219" customFormat="1" ht="15" customHeight="1"/>
    <row r="184" s="219" customFormat="1" ht="15" customHeight="1"/>
    <row r="185" s="219" customFormat="1" ht="15" customHeight="1"/>
    <row r="186" s="219" customFormat="1" ht="15" customHeight="1"/>
    <row r="187" s="219" customFormat="1" ht="15" customHeight="1"/>
    <row r="188" s="219" customFormat="1" ht="15" customHeight="1"/>
    <row r="189" s="219" customFormat="1" ht="15" customHeight="1"/>
    <row r="190" s="219" customFormat="1" ht="15" customHeight="1"/>
    <row r="191" s="219" customFormat="1" ht="15" customHeight="1"/>
    <row r="192" s="219" customFormat="1" ht="15" customHeight="1"/>
    <row r="193" s="219" customFormat="1" ht="15" customHeight="1"/>
    <row r="194" s="219" customFormat="1" ht="15" customHeight="1"/>
    <row r="195" s="219" customFormat="1" ht="15" customHeight="1"/>
    <row r="196" s="219" customFormat="1" ht="15" customHeight="1"/>
    <row r="197" s="219" customFormat="1" ht="15" customHeight="1"/>
    <row r="198" s="219" customFormat="1" ht="15" customHeight="1"/>
    <row r="199" s="219" customFormat="1" ht="15" customHeight="1"/>
    <row r="200" s="219" customFormat="1" ht="15" customHeight="1"/>
    <row r="201" s="219" customFormat="1" ht="15" customHeight="1"/>
    <row r="202" s="219" customFormat="1" ht="15" customHeight="1"/>
    <row r="203" s="219" customFormat="1" ht="15" customHeight="1"/>
    <row r="204" s="219" customFormat="1" ht="15" customHeight="1"/>
    <row r="205" s="219" customFormat="1" ht="15" customHeight="1"/>
    <row r="206" s="219" customFormat="1" ht="15" customHeight="1"/>
    <row r="207" s="219" customFormat="1" ht="15" customHeight="1"/>
    <row r="208" s="219" customFormat="1" ht="15" customHeight="1"/>
    <row r="209" s="219" customFormat="1" ht="15" customHeight="1"/>
    <row r="210" s="219" customFormat="1" ht="15" customHeight="1"/>
    <row r="211" s="219" customFormat="1" ht="15" customHeight="1"/>
    <row r="212" s="219" customFormat="1" ht="15" customHeight="1"/>
    <row r="213" s="219" customFormat="1" ht="15" customHeight="1"/>
    <row r="214" s="219" customFormat="1" ht="15" customHeight="1"/>
    <row r="215" s="219" customFormat="1" ht="15" customHeight="1"/>
    <row r="216" s="219" customFormat="1" ht="15" customHeight="1"/>
    <row r="217" s="219" customFormat="1" ht="15" customHeight="1"/>
    <row r="218" s="219" customFormat="1" ht="15" customHeight="1"/>
    <row r="219" s="219" customFormat="1" ht="15" customHeight="1"/>
    <row r="220" s="219" customFormat="1" ht="15" customHeight="1"/>
    <row r="221" s="219" customFormat="1" ht="15" customHeight="1"/>
    <row r="222" s="219" customFormat="1" ht="15" customHeight="1"/>
    <row r="223" s="219" customFormat="1" ht="15" customHeight="1"/>
    <row r="224" s="219" customFormat="1" ht="15" customHeight="1"/>
    <row r="225" s="219" customFormat="1" ht="15" customHeight="1"/>
    <row r="226" s="219" customFormat="1" ht="15" customHeight="1"/>
    <row r="227" s="219" customFormat="1" ht="15" customHeight="1"/>
    <row r="228" s="219" customFormat="1" ht="15" customHeight="1"/>
    <row r="229" s="219" customFormat="1" ht="15" customHeight="1"/>
    <row r="230" s="219" customFormat="1" ht="15" customHeight="1"/>
    <row r="231" s="219" customFormat="1" ht="15" customHeight="1"/>
    <row r="232" s="219" customFormat="1" ht="15" customHeight="1"/>
    <row r="233" s="219" customFormat="1" ht="15" customHeight="1"/>
    <row r="234" s="219" customFormat="1" ht="15" customHeight="1"/>
    <row r="235" s="219" customFormat="1" ht="15" customHeight="1"/>
    <row r="236" s="219" customFormat="1" ht="15" customHeight="1"/>
    <row r="237" s="219" customFormat="1" ht="15" customHeight="1"/>
    <row r="238" s="219" customFormat="1" ht="15" customHeight="1"/>
    <row r="239" s="219" customFormat="1" ht="15" customHeight="1"/>
    <row r="240" s="219" customFormat="1" ht="15" customHeight="1"/>
    <row r="241" s="219" customFormat="1" ht="15" customHeight="1"/>
    <row r="242" s="219" customFormat="1" ht="15" customHeight="1"/>
    <row r="243" s="219" customFormat="1" ht="15" customHeight="1"/>
    <row r="244" s="219" customFormat="1" ht="15" customHeight="1"/>
    <row r="245" s="219" customFormat="1" ht="15" customHeight="1"/>
    <row r="246" s="219" customFormat="1" ht="15" customHeight="1"/>
    <row r="247" s="219" customFormat="1" ht="15" customHeight="1"/>
    <row r="248" s="219" customFormat="1" ht="15" customHeight="1"/>
    <row r="249" s="219" customFormat="1" ht="15" customHeight="1"/>
    <row r="250" s="219" customFormat="1" ht="15" customHeight="1"/>
    <row r="251" s="219" customFormat="1" ht="15" customHeight="1"/>
    <row r="252" s="219" customFormat="1" ht="15" customHeight="1"/>
    <row r="253" s="219" customFormat="1" ht="15" customHeight="1"/>
    <row r="254" s="219" customFormat="1" ht="15" customHeight="1"/>
    <row r="255" s="219" customFormat="1" ht="15" customHeight="1"/>
    <row r="256" s="219" customFormat="1" ht="15" customHeight="1"/>
    <row r="257" s="219" customFormat="1" ht="15" customHeight="1"/>
    <row r="258" s="219" customFormat="1" ht="15" customHeight="1"/>
    <row r="259" s="219" customFormat="1" ht="15" customHeight="1"/>
    <row r="260" s="219" customFormat="1" ht="15" customHeight="1"/>
    <row r="261" s="219" customFormat="1" ht="15" customHeight="1"/>
    <row r="262" s="219" customFormat="1" ht="15" customHeight="1"/>
    <row r="263" s="219" customFormat="1" ht="15" customHeight="1"/>
    <row r="264" s="219" customFormat="1" ht="15" customHeight="1"/>
    <row r="265" s="219" customFormat="1" ht="15" customHeight="1"/>
    <row r="266" s="219" customFormat="1" ht="15" customHeight="1"/>
    <row r="267" s="219" customFormat="1" ht="15" customHeight="1"/>
    <row r="268" s="219" customFormat="1" ht="15" customHeight="1"/>
    <row r="269" s="219" customFormat="1" ht="15" customHeight="1"/>
    <row r="270" s="219" customFormat="1" ht="15" customHeight="1"/>
    <row r="271" s="219" customFormat="1" ht="15" customHeight="1"/>
    <row r="272" s="219" customFormat="1" ht="15" customHeight="1"/>
    <row r="273" s="219" customFormat="1" ht="15" customHeight="1"/>
    <row r="274" s="219" customFormat="1" ht="15" customHeight="1"/>
    <row r="275" s="219" customFormat="1" ht="15" customHeight="1"/>
    <row r="276" s="219" customFormat="1" ht="15" customHeight="1"/>
    <row r="277" s="219" customFormat="1" ht="15" customHeight="1"/>
    <row r="278" s="219" customFormat="1" ht="15" customHeight="1"/>
    <row r="279" s="219" customFormat="1" ht="15" customHeight="1"/>
    <row r="280" s="219" customFormat="1" ht="15" customHeight="1"/>
    <row r="281" s="219" customFormat="1" ht="15" customHeight="1"/>
    <row r="282" s="219" customFormat="1" ht="15" customHeight="1"/>
    <row r="283" s="219" customFormat="1" ht="15" customHeight="1"/>
    <row r="284" s="219" customFormat="1" ht="15" customHeight="1"/>
    <row r="285" s="219" customFormat="1" ht="15" customHeight="1"/>
    <row r="286" s="219" customFormat="1" ht="15" customHeight="1"/>
    <row r="287" s="219" customFormat="1" ht="15" customHeight="1"/>
    <row r="288" s="219" customFormat="1" ht="15" customHeight="1"/>
    <row r="289" s="219" customFormat="1" ht="15" customHeight="1"/>
    <row r="290" s="219" customFormat="1" ht="15" customHeight="1"/>
    <row r="291" s="219" customFormat="1" ht="15" customHeight="1"/>
    <row r="292" s="219" customFormat="1" ht="15" customHeight="1"/>
    <row r="293" s="219" customFormat="1" ht="15" customHeight="1"/>
    <row r="294" s="219" customFormat="1" ht="15" customHeight="1"/>
    <row r="295" s="219" customFormat="1" ht="15" customHeight="1"/>
    <row r="296" s="219" customFormat="1" ht="15" customHeight="1"/>
    <row r="297" s="219" customFormat="1" ht="15" customHeight="1"/>
    <row r="298" s="219" customFormat="1" ht="15" customHeight="1"/>
    <row r="299" s="219" customFormat="1" ht="15" customHeight="1"/>
    <row r="300" s="219" customFormat="1" ht="15" customHeight="1"/>
    <row r="301" s="219" customFormat="1" ht="15" customHeight="1"/>
    <row r="302" s="219" customFormat="1" ht="15" customHeight="1"/>
    <row r="303" s="219" customFormat="1" ht="15" customHeight="1"/>
    <row r="304" s="219" customFormat="1" ht="15" customHeight="1"/>
    <row r="305" s="219" customFormat="1" ht="15" customHeight="1"/>
    <row r="306" s="219" customFormat="1" ht="15" customHeight="1"/>
    <row r="307" s="219" customFormat="1" ht="15" customHeight="1"/>
    <row r="308" s="219" customFormat="1" ht="15" customHeight="1"/>
    <row r="309" s="219" customFormat="1" ht="15" customHeight="1"/>
    <row r="310" s="219" customFormat="1" ht="15" customHeight="1"/>
    <row r="311" s="219" customFormat="1" ht="15" customHeight="1"/>
    <row r="312" s="219" customFormat="1" ht="15" customHeight="1"/>
    <row r="313" s="219" customFormat="1" ht="15" customHeight="1"/>
    <row r="314" s="219" customFormat="1" ht="15" customHeight="1"/>
    <row r="315" s="219" customFormat="1" ht="15" customHeight="1"/>
    <row r="316" s="219" customFormat="1" ht="15" customHeight="1"/>
    <row r="317" s="219" customFormat="1" ht="15" customHeight="1"/>
    <row r="318" s="219" customFormat="1" ht="15" customHeight="1"/>
    <row r="319" s="219" customFormat="1" ht="15" customHeight="1"/>
    <row r="320" s="219" customFormat="1" ht="15" customHeight="1"/>
    <row r="321" s="219" customFormat="1" ht="15" customHeight="1"/>
    <row r="322" s="219" customFormat="1" ht="15" customHeight="1"/>
    <row r="323" s="219" customFormat="1" ht="15" customHeight="1"/>
    <row r="324" s="219" customFormat="1" ht="15" customHeight="1"/>
    <row r="325" s="219" customFormat="1" ht="15" customHeight="1"/>
    <row r="326" s="219" customFormat="1" ht="15" customHeight="1"/>
    <row r="327" s="219" customFormat="1" ht="15" customHeight="1"/>
    <row r="328" s="219" customFormat="1" ht="15" customHeight="1"/>
    <row r="329" s="219" customFormat="1" ht="15" customHeight="1"/>
    <row r="330" s="219" customFormat="1" ht="15" customHeight="1"/>
    <row r="331" s="219" customFormat="1" ht="15" customHeight="1"/>
    <row r="332" s="219" customFormat="1" ht="15" customHeight="1"/>
    <row r="333" s="219" customFormat="1" ht="15" customHeight="1"/>
    <row r="334" s="219" customFormat="1" ht="15" customHeight="1"/>
    <row r="335" s="219" customFormat="1" ht="15" customHeight="1"/>
    <row r="336" s="219" customFormat="1" ht="15" customHeight="1"/>
    <row r="337" s="219" customFormat="1" ht="15" customHeight="1"/>
    <row r="338" s="219" customFormat="1" ht="15" customHeight="1"/>
    <row r="339" s="219" customFormat="1" ht="15" customHeight="1"/>
    <row r="340" s="219" customFormat="1" ht="15" customHeight="1"/>
    <row r="341" s="219" customFormat="1" ht="15" customHeight="1"/>
    <row r="342" s="219" customFormat="1" ht="15" customHeight="1"/>
    <row r="343" s="219" customFormat="1" ht="15" customHeight="1"/>
    <row r="344" s="219" customFormat="1" ht="15" customHeight="1"/>
    <row r="345" s="219" customFormat="1" ht="15" customHeight="1"/>
    <row r="346" s="219" customFormat="1" ht="15" customHeight="1"/>
    <row r="347" s="219" customFormat="1" ht="15" customHeight="1"/>
    <row r="348" s="219" customFormat="1" ht="15" customHeight="1"/>
    <row r="349" s="219" customFormat="1" ht="15" customHeight="1"/>
    <row r="350" s="219" customFormat="1" ht="15" customHeight="1"/>
    <row r="351" s="219" customFormat="1" ht="15" customHeight="1"/>
    <row r="352" s="219" customFormat="1" ht="15" customHeight="1"/>
    <row r="353" s="219" customFormat="1" ht="15" customHeight="1"/>
    <row r="354" s="219" customFormat="1" ht="15" customHeight="1"/>
    <row r="355" s="219" customFormat="1" ht="15" customHeight="1"/>
    <row r="356" s="219" customFormat="1" ht="15" customHeight="1"/>
    <row r="357" s="219" customFormat="1" ht="15" customHeight="1"/>
    <row r="358" s="219" customFormat="1" ht="15" customHeight="1"/>
    <row r="359" s="219" customFormat="1" ht="15" customHeight="1"/>
    <row r="360" s="219" customFormat="1" ht="15" customHeight="1"/>
    <row r="361" s="219" customFormat="1" ht="15" customHeight="1"/>
    <row r="362" s="219" customFormat="1" ht="15" customHeight="1"/>
    <row r="363" s="219" customFormat="1" ht="15" customHeight="1"/>
    <row r="364" s="219" customFormat="1" ht="15" customHeight="1"/>
    <row r="365" s="219" customFormat="1" ht="15" customHeight="1"/>
    <row r="366" s="219" customFormat="1" ht="15" customHeight="1"/>
    <row r="367" s="219" customFormat="1" ht="15" customHeight="1"/>
    <row r="368" s="219" customFormat="1" ht="15" customHeight="1"/>
    <row r="369" s="219" customFormat="1" ht="15" customHeight="1"/>
    <row r="370" s="219" customFormat="1" ht="15" customHeight="1"/>
    <row r="371" s="219" customFormat="1" ht="15" customHeight="1"/>
    <row r="372" s="219" customFormat="1" ht="15" customHeight="1"/>
    <row r="373" s="219" customFormat="1" ht="15" customHeight="1"/>
    <row r="374" s="219" customFormat="1" ht="15" customHeight="1"/>
    <row r="375" s="219" customFormat="1" ht="15" customHeight="1"/>
    <row r="376" s="219" customFormat="1" ht="15" customHeight="1"/>
    <row r="377" s="219" customFormat="1" ht="15" customHeight="1"/>
    <row r="378" s="219" customFormat="1" ht="15" customHeight="1"/>
    <row r="379" s="219" customFormat="1" ht="15" customHeight="1"/>
    <row r="380" s="219" customFormat="1" ht="15" customHeight="1"/>
    <row r="381" s="219" customFormat="1" ht="15" customHeight="1"/>
    <row r="382" s="219" customFormat="1" ht="15" customHeight="1"/>
    <row r="383" s="219" customFormat="1" ht="15" customHeight="1"/>
    <row r="384" s="219" customFormat="1" ht="15" customHeight="1"/>
    <row r="385" s="219" customFormat="1" ht="15" customHeight="1"/>
    <row r="386" s="219" customFormat="1" ht="15" customHeight="1"/>
    <row r="387" s="219" customFormat="1" ht="15" customHeight="1"/>
    <row r="388" s="219" customFormat="1" ht="15" customHeight="1"/>
    <row r="389" s="219" customFormat="1" ht="15" customHeight="1"/>
    <row r="390" s="219" customFormat="1" ht="15" customHeight="1"/>
    <row r="391" s="219" customFormat="1" ht="15" customHeight="1"/>
    <row r="392" s="219" customFormat="1" ht="15" customHeight="1"/>
    <row r="393" s="219" customFormat="1" ht="15" customHeight="1"/>
    <row r="394" s="219" customFormat="1" ht="15" customHeight="1"/>
    <row r="395" s="219" customFormat="1" ht="15" customHeight="1"/>
    <row r="396" s="219" customFormat="1" ht="15" customHeight="1"/>
    <row r="397" s="219" customFormat="1" ht="15" customHeight="1"/>
    <row r="398" s="219" customFormat="1" ht="15" customHeight="1"/>
    <row r="399" s="219" customFormat="1" ht="15" customHeight="1"/>
    <row r="400" s="219" customFormat="1" ht="15" customHeight="1"/>
    <row r="401" s="219" customFormat="1" ht="15" customHeight="1"/>
    <row r="402" s="219" customFormat="1" ht="15" customHeight="1"/>
    <row r="403" s="219" customFormat="1" ht="15" customHeight="1"/>
    <row r="404" s="219" customFormat="1" ht="15" customHeight="1"/>
    <row r="405" s="219" customFormat="1" ht="15" customHeight="1"/>
    <row r="406" s="219" customFormat="1" ht="15" customHeight="1"/>
    <row r="407" s="219" customFormat="1" ht="15" customHeight="1"/>
    <row r="408" s="219" customFormat="1" ht="15" customHeight="1"/>
    <row r="409" s="219" customFormat="1" ht="15" customHeight="1"/>
    <row r="410" s="219" customFormat="1" ht="15" customHeight="1"/>
    <row r="411" s="219" customFormat="1" ht="15" customHeight="1"/>
    <row r="412" s="219" customFormat="1" ht="15" customHeight="1"/>
    <row r="413" s="219" customFormat="1" ht="15" customHeight="1"/>
    <row r="414" s="219" customFormat="1" ht="15" customHeight="1"/>
    <row r="415" s="219" customFormat="1" ht="15" customHeight="1"/>
    <row r="416" s="219" customFormat="1" ht="15" customHeight="1"/>
    <row r="417" s="219" customFormat="1" ht="15" customHeight="1"/>
    <row r="418" s="219" customFormat="1" ht="15" customHeight="1"/>
    <row r="419" s="219" customFormat="1" ht="15" customHeight="1"/>
    <row r="420" s="219" customFormat="1" ht="15" customHeight="1"/>
    <row r="421" s="219" customFormat="1" ht="15" customHeight="1"/>
    <row r="422" s="219" customFormat="1" ht="15" customHeight="1"/>
    <row r="423" s="219" customFormat="1" ht="15" customHeight="1"/>
    <row r="424" s="219" customFormat="1" ht="15" customHeight="1"/>
    <row r="425" s="219" customFormat="1" ht="15" customHeight="1"/>
    <row r="426" s="219" customFormat="1" ht="15" customHeight="1"/>
    <row r="427" s="219" customFormat="1" ht="15" customHeight="1"/>
    <row r="428" s="219" customFormat="1" ht="15" customHeight="1"/>
    <row r="429" s="219" customFormat="1" ht="15" customHeight="1"/>
    <row r="430" s="219" customFormat="1" ht="15" customHeight="1"/>
    <row r="431" s="219" customFormat="1" ht="15" customHeight="1"/>
    <row r="432" s="219" customFormat="1" ht="15" customHeight="1"/>
    <row r="433" s="219" customFormat="1" ht="15" customHeight="1"/>
    <row r="434" s="219" customFormat="1" ht="15" customHeight="1"/>
    <row r="435" s="219" customFormat="1" ht="15" customHeight="1"/>
    <row r="436" s="219" customFormat="1" ht="15" customHeight="1"/>
    <row r="437" s="219" customFormat="1" ht="15" customHeight="1"/>
    <row r="438" s="219" customFormat="1" ht="15" customHeight="1"/>
    <row r="439" s="219" customFormat="1" ht="15" customHeight="1"/>
    <row r="440" s="219" customFormat="1" ht="15" customHeight="1"/>
    <row r="441" s="219" customFormat="1" ht="15" customHeight="1"/>
    <row r="442" s="219" customFormat="1" ht="15" customHeight="1"/>
    <row r="443" s="219" customFormat="1" ht="15" customHeight="1"/>
    <row r="444" s="219" customFormat="1" ht="15" customHeight="1"/>
    <row r="445" s="219" customFormat="1" ht="15" customHeight="1"/>
    <row r="446" s="219" customFormat="1" ht="15" customHeight="1"/>
    <row r="447" s="219" customFormat="1" ht="15" customHeight="1"/>
    <row r="448" s="219" customFormat="1" ht="15" customHeight="1"/>
    <row r="449" s="219" customFormat="1" ht="15" customHeight="1"/>
    <row r="450" s="219" customFormat="1" ht="15" customHeight="1"/>
    <row r="451" s="219" customFormat="1" ht="15" customHeight="1"/>
    <row r="452" s="219" customFormat="1" ht="15" customHeight="1"/>
    <row r="453" s="219" customFormat="1" ht="15" customHeight="1"/>
    <row r="454" s="219" customFormat="1" ht="15" customHeight="1"/>
    <row r="455" s="219" customFormat="1" ht="15" customHeight="1"/>
    <row r="456" s="219" customFormat="1" ht="15" customHeight="1"/>
    <row r="457" s="219" customFormat="1" ht="15" customHeight="1"/>
    <row r="458" s="219" customFormat="1" ht="15" customHeight="1"/>
    <row r="459" s="219" customFormat="1" ht="15" customHeight="1"/>
    <row r="460" s="219" customFormat="1" ht="15" customHeight="1"/>
    <row r="461" s="219" customFormat="1" ht="15" customHeight="1"/>
    <row r="462" s="219" customFormat="1" ht="15" customHeight="1"/>
    <row r="463" s="219" customFormat="1" ht="15" customHeight="1"/>
    <row r="464" s="219" customFormat="1" ht="15" customHeight="1"/>
    <row r="465" s="219" customFormat="1" ht="15" customHeight="1"/>
    <row r="466" s="219" customFormat="1" ht="15" customHeight="1"/>
    <row r="467" s="219" customFormat="1" ht="15" customHeight="1"/>
    <row r="468" s="219" customFormat="1" ht="15" customHeight="1"/>
    <row r="469" s="219" customFormat="1" ht="15" customHeight="1"/>
    <row r="470" s="219" customFormat="1" ht="15" customHeight="1"/>
    <row r="471" s="219" customFormat="1" ht="15" customHeight="1"/>
    <row r="472" s="219" customFormat="1" ht="15" customHeight="1"/>
    <row r="473" s="219" customFormat="1" ht="15" customHeight="1"/>
    <row r="474" s="219" customFormat="1" ht="15" customHeight="1"/>
    <row r="475" s="219" customFormat="1" ht="15" customHeight="1"/>
    <row r="476" s="219" customFormat="1" ht="15" customHeight="1"/>
    <row r="477" s="219" customFormat="1" ht="15" customHeight="1"/>
    <row r="478" s="219" customFormat="1" ht="15" customHeight="1"/>
    <row r="479" s="219" customFormat="1" ht="15" customHeight="1"/>
    <row r="480" s="219" customFormat="1" ht="15" customHeight="1"/>
    <row r="481" s="219" customFormat="1" ht="15" customHeight="1"/>
    <row r="482" s="219" customFormat="1" ht="15" customHeight="1"/>
    <row r="483" s="219" customFormat="1" ht="15" customHeight="1"/>
    <row r="484" s="219" customFormat="1" ht="15" customHeight="1"/>
    <row r="485" s="219" customFormat="1" ht="15" customHeight="1"/>
    <row r="486" s="219" customFormat="1" ht="15" customHeight="1"/>
    <row r="487" s="219" customFormat="1" ht="15" customHeight="1"/>
    <row r="488" s="219" customFormat="1" ht="15" customHeight="1"/>
    <row r="489" s="219" customFormat="1" ht="15" customHeight="1"/>
    <row r="490" s="219" customFormat="1" ht="15" customHeight="1"/>
    <row r="491" s="219" customFormat="1" ht="15" customHeight="1"/>
    <row r="492" s="219" customFormat="1" ht="15" customHeight="1"/>
    <row r="493" s="219" customFormat="1" ht="15" customHeight="1"/>
    <row r="494" s="219" customFormat="1" ht="15" customHeight="1"/>
    <row r="495" s="219" customFormat="1" ht="15" customHeight="1"/>
    <row r="496" s="219" customFormat="1" ht="15" customHeight="1"/>
    <row r="497" s="219" customFormat="1" ht="15" customHeight="1"/>
    <row r="498" s="219" customFormat="1" ht="15" customHeight="1"/>
    <row r="499" s="219" customFormat="1" ht="15" customHeight="1"/>
    <row r="500" s="219" customFormat="1" ht="15" customHeight="1"/>
    <row r="501" s="219" customFormat="1" ht="15" customHeight="1"/>
    <row r="502" s="219" customFormat="1" ht="15" customHeight="1"/>
    <row r="503" s="219" customFormat="1" ht="15" customHeight="1"/>
    <row r="504" s="219" customFormat="1" ht="15" customHeight="1"/>
    <row r="505" s="219" customFormat="1" ht="15" customHeight="1"/>
    <row r="506" s="219" customFormat="1" ht="15" customHeight="1"/>
    <row r="507" s="219" customFormat="1" ht="15" customHeight="1"/>
    <row r="508" s="219" customFormat="1" ht="15" customHeight="1"/>
    <row r="509" s="219" customFormat="1" ht="15" customHeight="1"/>
    <row r="510" s="219" customFormat="1" ht="15" customHeight="1"/>
    <row r="511" s="219" customFormat="1" ht="15" customHeight="1"/>
    <row r="512" s="219" customFormat="1" ht="15" customHeight="1"/>
    <row r="513" s="219" customFormat="1" ht="15" customHeight="1"/>
    <row r="514" s="219" customFormat="1" ht="15" customHeight="1"/>
    <row r="515" s="219" customFormat="1" ht="15" customHeight="1"/>
    <row r="516" s="219" customFormat="1" ht="15" customHeight="1"/>
    <row r="517" s="219" customFormat="1" ht="15" customHeight="1"/>
    <row r="518" s="219" customFormat="1" ht="15" customHeight="1"/>
    <row r="519" s="219" customFormat="1" ht="15" customHeight="1"/>
    <row r="520" s="219" customFormat="1" ht="15" customHeight="1"/>
    <row r="521" s="219" customFormat="1" ht="15" customHeight="1"/>
    <row r="522" s="219" customFormat="1" ht="15" customHeight="1"/>
    <row r="523" s="219" customFormat="1" ht="15" customHeight="1"/>
    <row r="524" s="219" customFormat="1" ht="15" customHeight="1"/>
    <row r="525" s="219" customFormat="1" ht="15" customHeight="1"/>
    <row r="526" s="219" customFormat="1" ht="15" customHeight="1"/>
    <row r="527" s="219" customFormat="1" ht="15" customHeight="1"/>
    <row r="528" s="219" customFormat="1" ht="15" customHeight="1"/>
    <row r="529" s="219" customFormat="1" ht="15" customHeight="1"/>
    <row r="530" s="219" customFormat="1" ht="15" customHeight="1"/>
    <row r="531" s="219" customFormat="1" ht="15" customHeight="1"/>
    <row r="532" s="219" customFormat="1" ht="15" customHeight="1"/>
    <row r="533" s="219" customFormat="1" ht="15" customHeight="1"/>
    <row r="534" s="219" customFormat="1" ht="15" customHeight="1"/>
    <row r="535" s="219" customFormat="1" ht="15" customHeight="1"/>
    <row r="536" s="219" customFormat="1" ht="15" customHeight="1"/>
    <row r="537" s="219" customFormat="1" ht="15" customHeight="1"/>
    <row r="538" s="219" customFormat="1" ht="15" customHeight="1"/>
    <row r="539" s="219" customFormat="1" ht="15" customHeight="1"/>
    <row r="540" s="219" customFormat="1" ht="15" customHeight="1"/>
    <row r="541" s="219" customFormat="1" ht="15" customHeight="1"/>
    <row r="542" s="219" customFormat="1" ht="15" customHeight="1"/>
    <row r="543" s="219" customFormat="1" ht="15" customHeight="1"/>
    <row r="544" s="219" customFormat="1" ht="15" customHeight="1"/>
    <row r="545" s="219" customFormat="1" ht="15" customHeight="1"/>
    <row r="546" s="219" customFormat="1" ht="15" customHeight="1"/>
    <row r="547" s="219" customFormat="1" ht="15" customHeight="1"/>
    <row r="548" s="219" customFormat="1" ht="15" customHeight="1"/>
    <row r="549" s="219" customFormat="1" ht="15" customHeight="1"/>
    <row r="550" s="219" customFormat="1" ht="15" customHeight="1"/>
    <row r="551" s="219" customFormat="1" ht="15" customHeight="1"/>
    <row r="552" s="219" customFormat="1" ht="15" customHeight="1"/>
    <row r="553" s="219" customFormat="1" ht="15" customHeight="1"/>
    <row r="554" s="219" customFormat="1" ht="15" customHeight="1"/>
    <row r="555" s="219" customFormat="1" ht="15" customHeight="1"/>
    <row r="556" s="219" customFormat="1" ht="15" customHeight="1"/>
    <row r="557" s="219" customFormat="1" ht="15" customHeight="1"/>
    <row r="558" s="219" customFormat="1" ht="15" customHeight="1"/>
    <row r="559" s="219" customFormat="1" ht="15" customHeight="1"/>
    <row r="560" s="219" customFormat="1" ht="15" customHeight="1"/>
    <row r="561" s="219" customFormat="1" ht="15" customHeight="1"/>
    <row r="562" s="219" customFormat="1" ht="15" customHeight="1"/>
    <row r="563" s="219" customFormat="1" ht="15" customHeight="1"/>
    <row r="564" s="219" customFormat="1" ht="15" customHeight="1"/>
    <row r="565" s="219" customFormat="1" ht="15" customHeight="1"/>
    <row r="566" s="219" customFormat="1" ht="15" customHeight="1"/>
    <row r="567" s="219" customFormat="1" ht="15" customHeight="1"/>
    <row r="568" s="219" customFormat="1" ht="15" customHeight="1"/>
    <row r="569" s="219" customFormat="1" ht="15" customHeight="1"/>
    <row r="570" s="219" customFormat="1" ht="15" customHeight="1"/>
    <row r="571" s="219" customFormat="1" ht="15" customHeight="1"/>
    <row r="572" s="219" customFormat="1" ht="15" customHeight="1"/>
    <row r="573" s="219" customFormat="1" ht="15" customHeight="1"/>
    <row r="574" s="219" customFormat="1" ht="15" customHeight="1"/>
    <row r="575" s="219" customFormat="1" ht="15" customHeight="1"/>
    <row r="576" s="219" customFormat="1" ht="15" customHeight="1"/>
    <row r="577" s="219" customFormat="1" ht="15" customHeight="1"/>
    <row r="578" s="219" customFormat="1" ht="15" customHeight="1"/>
    <row r="579" s="219" customFormat="1" ht="15" customHeight="1"/>
    <row r="580" s="219" customFormat="1" ht="15" customHeight="1"/>
    <row r="581" s="219" customFormat="1" ht="15" customHeight="1"/>
    <row r="582" s="219" customFormat="1" ht="15" customHeight="1"/>
    <row r="583" s="219" customFormat="1" ht="15" customHeight="1"/>
    <row r="584" s="219" customFormat="1" ht="15" customHeight="1"/>
    <row r="585" s="219" customFormat="1" ht="15" customHeight="1"/>
    <row r="586" s="219" customFormat="1" ht="15" customHeight="1"/>
    <row r="587" s="219" customFormat="1" ht="15" customHeight="1"/>
    <row r="588" s="219" customFormat="1" ht="15" customHeight="1"/>
    <row r="589" s="219" customFormat="1" ht="15" customHeight="1"/>
    <row r="590" s="219" customFormat="1" ht="15" customHeight="1"/>
    <row r="591" s="219" customFormat="1" ht="15" customHeight="1"/>
    <row r="592" s="219" customFormat="1" ht="15" customHeight="1"/>
    <row r="593" s="219" customFormat="1" ht="15" customHeight="1"/>
    <row r="594" s="219" customFormat="1" ht="15" customHeight="1"/>
    <row r="595" s="219" customFormat="1" ht="15" customHeight="1"/>
    <row r="596" s="219" customFormat="1" ht="15" customHeight="1"/>
    <row r="597" s="219" customFormat="1" ht="15" customHeight="1"/>
    <row r="598" s="219" customFormat="1" ht="15" customHeight="1"/>
    <row r="599" s="219" customFormat="1" ht="15" customHeight="1"/>
    <row r="600" s="219" customFormat="1" ht="15" customHeight="1"/>
    <row r="601" s="219" customFormat="1" ht="15" customHeight="1"/>
    <row r="602" s="219" customFormat="1" ht="15" customHeight="1"/>
    <row r="603" s="219" customFormat="1" ht="15" customHeight="1"/>
    <row r="604" s="219" customFormat="1" ht="15" customHeight="1"/>
    <row r="605" s="219" customFormat="1" ht="15" customHeight="1"/>
    <row r="606" s="219" customFormat="1" ht="15" customHeight="1"/>
    <row r="607" s="219" customFormat="1" ht="15" customHeight="1"/>
    <row r="608" s="219" customFormat="1" ht="15" customHeight="1"/>
    <row r="609" s="219" customFormat="1" ht="15" customHeight="1"/>
    <row r="610" s="219" customFormat="1" ht="15" customHeight="1"/>
    <row r="611" s="219" customFormat="1" ht="15" customHeight="1"/>
    <row r="612" s="219" customFormat="1" ht="15" customHeight="1"/>
    <row r="613" s="219" customFormat="1" ht="15" customHeight="1"/>
    <row r="614" s="219" customFormat="1" ht="15" customHeight="1"/>
    <row r="615" s="219" customFormat="1" ht="15" customHeight="1"/>
    <row r="616" s="219" customFormat="1" ht="15" customHeight="1"/>
    <row r="617" s="219" customFormat="1" ht="15" customHeight="1"/>
    <row r="618" s="219" customFormat="1" ht="15" customHeight="1"/>
    <row r="619" s="219" customFormat="1" ht="15" customHeight="1"/>
    <row r="620" s="219" customFormat="1" ht="15" customHeight="1"/>
    <row r="621" s="219" customFormat="1" ht="15" customHeight="1"/>
    <row r="622" s="219" customFormat="1" ht="15" customHeight="1"/>
    <row r="623" s="219" customFormat="1" ht="15" customHeight="1"/>
    <row r="624" s="219" customFormat="1" ht="15" customHeight="1"/>
    <row r="625" s="219" customFormat="1" ht="15" customHeight="1"/>
    <row r="626" s="219" customFormat="1" ht="15" customHeight="1"/>
    <row r="627" s="219" customFormat="1" ht="15" customHeight="1"/>
    <row r="628" s="219" customFormat="1" ht="15" customHeight="1"/>
    <row r="629" s="219" customFormat="1" ht="15" customHeight="1"/>
    <row r="630" s="219" customFormat="1" ht="15" customHeight="1"/>
    <row r="631" s="219" customFormat="1" ht="15" customHeight="1"/>
    <row r="632" s="219" customFormat="1" ht="15" customHeight="1"/>
    <row r="633" s="219" customFormat="1" ht="15" customHeight="1"/>
    <row r="634" s="219" customFormat="1" ht="15" customHeight="1"/>
    <row r="635" s="219" customFormat="1" ht="15" customHeight="1"/>
    <row r="636" s="219" customFormat="1" ht="15" customHeight="1"/>
    <row r="637" s="219" customFormat="1" ht="15" customHeight="1"/>
    <row r="638" s="219" customFormat="1" ht="15" customHeight="1"/>
    <row r="639" s="219" customFormat="1" ht="15" customHeight="1"/>
    <row r="640" s="219" customFormat="1" ht="15" customHeight="1"/>
    <row r="641" s="219" customFormat="1" ht="15" customHeight="1"/>
    <row r="642" s="219" customFormat="1" ht="15" customHeight="1"/>
    <row r="643" s="219" customFormat="1" ht="15" customHeight="1"/>
    <row r="644" s="219" customFormat="1" ht="15" customHeight="1"/>
    <row r="645" s="219" customFormat="1" ht="15" customHeight="1"/>
    <row r="646" s="219" customFormat="1" ht="15" customHeight="1"/>
    <row r="647" s="219" customFormat="1" ht="15" customHeight="1"/>
    <row r="648" s="219" customFormat="1" ht="15" customHeight="1"/>
    <row r="649" s="219" customFormat="1" ht="15" customHeight="1"/>
    <row r="650" s="219" customFormat="1" ht="15" customHeight="1"/>
    <row r="651" s="219" customFormat="1" ht="15" customHeight="1"/>
    <row r="652" s="219" customFormat="1" ht="15" customHeight="1"/>
    <row r="653" s="219" customFormat="1" ht="15" customHeight="1"/>
    <row r="654" s="219" customFormat="1" ht="15" customHeight="1"/>
    <row r="655" s="219" customFormat="1" ht="15" customHeight="1"/>
    <row r="656" s="219" customFormat="1" ht="15" customHeight="1"/>
    <row r="657" s="219" customFormat="1" ht="15" customHeight="1"/>
    <row r="658" s="219" customFormat="1" ht="15" customHeight="1"/>
    <row r="659" s="219" customFormat="1" ht="15" customHeight="1"/>
    <row r="660" s="219" customFormat="1" ht="15" customHeight="1"/>
    <row r="661" s="219" customFormat="1" ht="15" customHeight="1"/>
    <row r="662" s="219" customFormat="1" ht="15" customHeight="1"/>
    <row r="663" s="219" customFormat="1" ht="15" customHeight="1"/>
    <row r="664" s="219" customFormat="1" ht="15" customHeight="1"/>
    <row r="665" s="219" customFormat="1" ht="15" customHeight="1"/>
    <row r="666" s="219" customFormat="1" ht="15" customHeight="1"/>
    <row r="667" s="219" customFormat="1" ht="15" customHeight="1"/>
    <row r="668" s="219" customFormat="1" ht="15" customHeight="1"/>
    <row r="669" s="219" customFormat="1" ht="15" customHeight="1"/>
    <row r="670" s="219" customFormat="1" ht="15" customHeight="1"/>
    <row r="671" s="219" customFormat="1" ht="15" customHeight="1"/>
    <row r="672" s="219" customFormat="1" ht="15" customHeight="1"/>
    <row r="673" s="219" customFormat="1" ht="15" customHeight="1"/>
    <row r="674" s="219" customFormat="1" ht="15" customHeight="1"/>
    <row r="675" s="219" customFormat="1" ht="15" customHeight="1"/>
    <row r="676" s="219" customFormat="1" ht="15" customHeight="1"/>
    <row r="677" s="219" customFormat="1" ht="15" customHeight="1"/>
    <row r="678" s="219" customFormat="1" ht="15" customHeight="1"/>
    <row r="679" s="219" customFormat="1" ht="15" customHeight="1"/>
    <row r="680" s="219" customFormat="1" ht="15" customHeight="1"/>
    <row r="681" s="219" customFormat="1" ht="15" customHeight="1"/>
    <row r="682" s="219" customFormat="1" ht="15" customHeight="1"/>
    <row r="683" s="219" customFormat="1" ht="15" customHeight="1"/>
    <row r="684" s="219" customFormat="1" ht="15" customHeight="1"/>
    <row r="685" s="219" customFormat="1" ht="15" customHeight="1"/>
    <row r="686" s="219" customFormat="1" ht="15" customHeight="1"/>
    <row r="687" s="219" customFormat="1" ht="15" customHeight="1"/>
    <row r="688" s="219" customFormat="1" ht="15" customHeight="1"/>
    <row r="689" s="219" customFormat="1" ht="15" customHeight="1"/>
    <row r="690" s="219" customFormat="1" ht="15" customHeight="1"/>
    <row r="691" s="219" customFormat="1" ht="15" customHeight="1"/>
    <row r="692" s="219" customFormat="1" ht="15" customHeight="1"/>
    <row r="693" s="219" customFormat="1" ht="15" customHeight="1"/>
    <row r="694" s="219" customFormat="1" ht="15" customHeight="1"/>
    <row r="695" s="219" customFormat="1" ht="15" customHeight="1"/>
    <row r="696" s="219" customFormat="1" ht="15" customHeight="1"/>
    <row r="697" s="219" customFormat="1" ht="15" customHeight="1"/>
    <row r="698" s="219" customFormat="1" ht="15" customHeight="1"/>
    <row r="699" s="219" customFormat="1" ht="15" customHeight="1"/>
    <row r="700" s="219" customFormat="1" ht="15" customHeight="1"/>
    <row r="701" s="219" customFormat="1" ht="15" customHeight="1"/>
    <row r="702" s="219" customFormat="1" ht="15" customHeight="1"/>
    <row r="703" s="219" customFormat="1" ht="15" customHeight="1"/>
    <row r="704" s="219" customFormat="1" ht="15" customHeight="1"/>
    <row r="705" s="219" customFormat="1" ht="15" customHeight="1"/>
    <row r="706" s="219" customFormat="1" ht="15" customHeight="1"/>
    <row r="707" s="219" customFormat="1" ht="15" customHeight="1"/>
    <row r="708" s="219" customFormat="1" ht="15" customHeight="1"/>
    <row r="709" s="219" customFormat="1" ht="15" customHeight="1"/>
    <row r="710" s="219" customFormat="1" ht="15" customHeight="1"/>
    <row r="711" s="219" customFormat="1" ht="15" customHeight="1"/>
    <row r="712" s="219" customFormat="1" ht="15" customHeight="1"/>
    <row r="713" s="219" customFormat="1" ht="15" customHeight="1"/>
    <row r="714" s="219" customFormat="1" ht="15" customHeight="1"/>
    <row r="715" s="219" customFormat="1" ht="15" customHeight="1"/>
    <row r="716" s="219" customFormat="1" ht="15" customHeight="1"/>
    <row r="717" s="219" customFormat="1" ht="15" customHeight="1"/>
    <row r="718" s="219" customFormat="1" ht="15" customHeight="1"/>
    <row r="719" s="219" customFormat="1" ht="15" customHeight="1"/>
    <row r="720" s="219" customFormat="1" ht="15" customHeight="1"/>
    <row r="721" s="219" customFormat="1" ht="15" customHeight="1"/>
    <row r="722" s="219" customFormat="1" ht="15" customHeight="1"/>
    <row r="723" s="219" customFormat="1" ht="15" customHeight="1"/>
    <row r="724" s="219" customFormat="1" ht="15" customHeight="1"/>
    <row r="725" s="219" customFormat="1" ht="15" customHeight="1"/>
    <row r="726" s="219" customFormat="1" ht="15" customHeight="1"/>
    <row r="727" s="219" customFormat="1" ht="15" customHeight="1"/>
    <row r="728" s="219" customFormat="1" ht="15" customHeight="1"/>
    <row r="729" s="219" customFormat="1" ht="15" customHeight="1"/>
    <row r="730" s="219" customFormat="1" ht="15" customHeight="1"/>
    <row r="731" s="219" customFormat="1" ht="15" customHeight="1"/>
    <row r="732" s="219" customFormat="1" ht="15" customHeight="1"/>
    <row r="733" s="219" customFormat="1" ht="15" customHeight="1"/>
    <row r="734" s="219" customFormat="1" ht="15" customHeight="1"/>
    <row r="735" s="219" customFormat="1" ht="15" customHeight="1"/>
    <row r="736" s="219" customFormat="1" ht="15" customHeight="1"/>
    <row r="737" s="219" customFormat="1" ht="15" customHeight="1"/>
    <row r="738" s="219" customFormat="1" ht="15" customHeight="1"/>
    <row r="739" s="219" customFormat="1" ht="15" customHeight="1"/>
    <row r="740" s="219" customFormat="1" ht="15" customHeight="1"/>
    <row r="741" s="219" customFormat="1" ht="15" customHeight="1"/>
    <row r="742" s="219" customFormat="1" ht="15" customHeight="1"/>
    <row r="743" s="219" customFormat="1" ht="15" customHeight="1"/>
    <row r="744" s="219" customFormat="1" ht="15" customHeight="1"/>
    <row r="745" s="219" customFormat="1" ht="15" customHeight="1"/>
    <row r="746" s="219" customFormat="1" ht="15" customHeight="1"/>
    <row r="747" s="219" customFormat="1" ht="15" customHeight="1"/>
    <row r="748" s="219" customFormat="1" ht="15" customHeight="1"/>
    <row r="749" s="219" customFormat="1" ht="15" customHeight="1"/>
    <row r="750" s="219" customFormat="1" ht="15" customHeight="1"/>
    <row r="751" s="219" customFormat="1" ht="15" customHeight="1"/>
    <row r="752" s="219" customFormat="1" ht="15" customHeight="1"/>
    <row r="753" s="219" customFormat="1" ht="15" customHeight="1"/>
    <row r="754" s="219" customFormat="1" ht="15" customHeight="1"/>
    <row r="755" s="219" customFormat="1" ht="15" customHeight="1"/>
    <row r="756" s="219" customFormat="1" ht="15" customHeight="1"/>
    <row r="757" s="219" customFormat="1" ht="15" customHeight="1"/>
    <row r="758" s="219" customFormat="1" ht="15" customHeight="1"/>
    <row r="759" s="219" customFormat="1" ht="15" customHeight="1"/>
    <row r="760" s="219" customFormat="1" ht="15" customHeight="1"/>
    <row r="761" s="219" customFormat="1" ht="15" customHeight="1"/>
    <row r="762" s="219" customFormat="1" ht="15" customHeight="1"/>
    <row r="763" s="219" customFormat="1" ht="15" customHeight="1"/>
    <row r="764" s="219" customFormat="1" ht="15" customHeight="1"/>
    <row r="765" s="219" customFormat="1" ht="15" customHeight="1"/>
    <row r="766" s="219" customFormat="1" ht="15" customHeight="1"/>
    <row r="767" s="219" customFormat="1" ht="15" customHeight="1"/>
    <row r="768" s="219" customFormat="1" ht="15" customHeight="1"/>
    <row r="769" s="219" customFormat="1" ht="15" customHeight="1"/>
    <row r="770" s="219" customFormat="1" ht="15" customHeight="1"/>
    <row r="771" s="219" customFormat="1" ht="15" customHeight="1"/>
    <row r="772" s="219" customFormat="1" ht="15" customHeight="1"/>
    <row r="773" s="219" customFormat="1" ht="15" customHeight="1"/>
    <row r="774" s="219" customFormat="1" ht="15" customHeight="1"/>
    <row r="775" s="219" customFormat="1" ht="15" customHeight="1"/>
    <row r="776" s="219" customFormat="1" ht="15" customHeight="1"/>
    <row r="777" s="219" customFormat="1" ht="15" customHeight="1"/>
    <row r="778" s="219" customFormat="1" ht="15" customHeight="1"/>
    <row r="779" s="219" customFormat="1" ht="15" customHeight="1"/>
    <row r="780" s="219" customFormat="1" ht="15" customHeight="1"/>
    <row r="781" s="219" customFormat="1" ht="15" customHeight="1"/>
    <row r="782" s="219" customFormat="1" ht="15" customHeight="1"/>
    <row r="783" s="219" customFormat="1" ht="15" customHeight="1"/>
    <row r="784" s="219" customFormat="1" ht="15" customHeight="1"/>
    <row r="785" s="219" customFormat="1" ht="15" customHeight="1"/>
    <row r="786" s="219" customFormat="1" ht="15" customHeight="1"/>
    <row r="787" s="219" customFormat="1" ht="15" customHeight="1"/>
    <row r="788" s="219" customFormat="1" ht="15" customHeight="1"/>
    <row r="789" s="219" customFormat="1" ht="15" customHeight="1"/>
    <row r="790" s="219" customFormat="1" ht="15" customHeight="1"/>
    <row r="791" s="219" customFormat="1" ht="15" customHeight="1"/>
    <row r="792" s="219" customFormat="1" ht="15" customHeight="1"/>
    <row r="793" s="219" customFormat="1" ht="15" customHeight="1"/>
    <row r="794" s="219" customFormat="1" ht="15" customHeight="1"/>
    <row r="795" s="219" customFormat="1" ht="15" customHeight="1"/>
    <row r="796" s="219" customFormat="1" ht="15" customHeight="1"/>
    <row r="797" s="219" customFormat="1" ht="15" customHeight="1"/>
    <row r="798" s="219" customFormat="1" ht="15" customHeight="1"/>
    <row r="799" s="219" customFormat="1" ht="15" customHeight="1"/>
    <row r="800" s="219" customFormat="1" ht="15" customHeight="1"/>
    <row r="801" s="219" customFormat="1" ht="15" customHeight="1"/>
    <row r="802" s="219" customFormat="1" ht="15" customHeight="1"/>
    <row r="803" s="219" customFormat="1" ht="15" customHeight="1"/>
    <row r="804" s="219" customFormat="1" ht="15" customHeight="1"/>
    <row r="805" s="219" customFormat="1" ht="15" customHeight="1"/>
    <row r="806" s="219" customFormat="1" ht="15" customHeight="1"/>
    <row r="807" s="219" customFormat="1" ht="15" customHeight="1"/>
    <row r="808" s="219" customFormat="1" ht="15" customHeight="1"/>
    <row r="809" s="219" customFormat="1" ht="15" customHeight="1"/>
    <row r="810" s="219" customFormat="1" ht="15" customHeight="1"/>
    <row r="811" s="219" customFormat="1" ht="15" customHeight="1"/>
    <row r="812" s="219" customFormat="1" ht="15" customHeight="1"/>
    <row r="813" s="219" customFormat="1" ht="15" customHeight="1"/>
    <row r="814" s="219" customFormat="1" ht="15" customHeight="1"/>
    <row r="815" s="219" customFormat="1" ht="15" customHeight="1"/>
    <row r="816" s="219" customFormat="1" ht="15" customHeight="1"/>
    <row r="817" s="219" customFormat="1" ht="15" customHeight="1"/>
    <row r="818" s="219" customFormat="1" ht="15" customHeight="1"/>
    <row r="819" s="219" customFormat="1" ht="15" customHeight="1"/>
    <row r="820" s="219" customFormat="1" ht="15" customHeight="1"/>
    <row r="821" s="219" customFormat="1" ht="15" customHeight="1"/>
    <row r="822" s="219" customFormat="1" ht="15" customHeight="1"/>
    <row r="823" s="219" customFormat="1" ht="15" customHeight="1"/>
    <row r="824" s="219" customFormat="1" ht="15" customHeight="1"/>
    <row r="825" s="219" customFormat="1" ht="15" customHeight="1"/>
    <row r="826" s="219" customFormat="1" ht="15" customHeight="1"/>
    <row r="827" s="219" customFormat="1" ht="15" customHeight="1"/>
    <row r="828" s="219" customFormat="1" ht="15" customHeight="1"/>
    <row r="829" s="219" customFormat="1" ht="15" customHeight="1"/>
    <row r="830" s="219" customFormat="1" ht="15" customHeight="1"/>
    <row r="831" s="219" customFormat="1" ht="15" customHeight="1"/>
    <row r="832" s="219" customFormat="1" ht="15" customHeight="1"/>
    <row r="833" s="219" customFormat="1" ht="15" customHeight="1"/>
    <row r="834" s="219" customFormat="1" ht="15" customHeight="1"/>
    <row r="835" s="219" customFormat="1" ht="15" customHeight="1"/>
    <row r="836" s="219" customFormat="1" ht="15" customHeight="1"/>
    <row r="837" s="219" customFormat="1" ht="15" customHeight="1"/>
    <row r="838" s="219" customFormat="1" ht="15" customHeight="1"/>
    <row r="839" s="219" customFormat="1" ht="15" customHeight="1"/>
    <row r="840" s="219" customFormat="1" ht="15" customHeight="1"/>
    <row r="841" s="219" customFormat="1" ht="15" customHeight="1"/>
    <row r="842" s="219" customFormat="1" ht="15" customHeight="1"/>
    <row r="843" s="219" customFormat="1" ht="15" customHeight="1"/>
    <row r="844" s="219" customFormat="1" ht="15" customHeight="1"/>
    <row r="845" s="219" customFormat="1" ht="15" customHeight="1"/>
    <row r="846" s="219" customFormat="1" ht="15" customHeight="1"/>
    <row r="847" s="219" customFormat="1" ht="15" customHeight="1"/>
    <row r="848" s="219" customFormat="1" ht="15" customHeight="1"/>
    <row r="849" s="219" customFormat="1" ht="15" customHeight="1"/>
    <row r="850" s="219" customFormat="1" ht="15" customHeight="1"/>
    <row r="851" s="219" customFormat="1" ht="15" customHeight="1"/>
    <row r="852" s="219" customFormat="1" ht="15" customHeight="1"/>
    <row r="860" s="219" customFormat="1" ht="15" customHeight="1"/>
    <row r="861" s="219" customFormat="1" ht="15" customHeight="1"/>
    <row r="862" s="219" customFormat="1" ht="15" customHeight="1"/>
    <row r="863" s="219" customFormat="1" ht="15" customHeight="1"/>
    <row r="864" s="219" customFormat="1" ht="15" customHeight="1"/>
    <row r="865" s="219" customFormat="1" ht="15" customHeight="1"/>
    <row r="866" s="219" customFormat="1" ht="15" customHeight="1"/>
    <row r="867" s="219" customFormat="1" ht="15" customHeight="1"/>
    <row r="868" s="219" customFormat="1" ht="15" customHeight="1"/>
    <row r="869" s="219" customFormat="1" ht="15" customHeight="1"/>
    <row r="870" s="219" customFormat="1" ht="15" customHeight="1"/>
    <row r="871" s="219" customFormat="1" ht="15" customHeight="1"/>
    <row r="872" s="219" customFormat="1" ht="15" customHeight="1"/>
    <row r="873" s="219" customFormat="1" ht="15" customHeight="1"/>
    <row r="874" s="219" customFormat="1" ht="15" customHeight="1"/>
    <row r="875" s="219" customFormat="1" ht="15" customHeight="1"/>
    <row r="876" s="219" customFormat="1" ht="15" customHeight="1"/>
    <row r="877" s="219" customFormat="1" ht="15" customHeight="1"/>
    <row r="878" s="219" customFormat="1" ht="15" customHeight="1"/>
    <row r="879" s="219" customFormat="1" ht="15" customHeight="1"/>
    <row r="880" s="219" customFormat="1" ht="15" customHeight="1"/>
    <row r="881" s="219" customFormat="1" ht="15" customHeight="1"/>
    <row r="882" s="219" customFormat="1" ht="15" customHeight="1"/>
    <row r="883" s="219" customFormat="1" ht="15" customHeight="1"/>
    <row r="884" s="219" customFormat="1" ht="15" customHeight="1"/>
    <row r="885" s="219" customFormat="1" ht="15" customHeight="1"/>
    <row r="886" s="219" customFormat="1" ht="15" customHeight="1"/>
    <row r="887" s="219" customFormat="1" ht="15" customHeight="1"/>
    <row r="888" s="219" customFormat="1" ht="15" customHeight="1"/>
    <row r="889" s="219" customFormat="1" ht="15" customHeight="1"/>
    <row r="890" s="219" customFormat="1" ht="15" customHeight="1"/>
    <row r="891" s="219" customFormat="1" ht="15" customHeight="1"/>
    <row r="892" s="219" customFormat="1" ht="15" customHeight="1"/>
    <row r="893" s="219" customFormat="1" ht="15" customHeight="1"/>
    <row r="894" s="219" customFormat="1" ht="15" customHeight="1"/>
    <row r="895" s="219" customFormat="1" ht="15" customHeight="1"/>
    <row r="896" s="219" customFormat="1" ht="15" customHeight="1"/>
    <row r="897" s="219" customFormat="1" ht="15" customHeight="1"/>
    <row r="898" s="219" customFormat="1" ht="15" customHeight="1"/>
    <row r="899" s="219" customFormat="1" ht="15" customHeight="1"/>
    <row r="900" s="219" customFormat="1" ht="15" customHeight="1"/>
    <row r="901" s="219" customFormat="1" ht="15" customHeight="1"/>
    <row r="902" s="219" customFormat="1" ht="15" customHeight="1"/>
    <row r="903" s="219" customFormat="1" ht="15" customHeight="1"/>
    <row r="904" s="219" customFormat="1" ht="15" customHeight="1"/>
    <row r="905" s="219" customFormat="1" ht="15" customHeight="1"/>
    <row r="906" s="219" customFormat="1" ht="15" customHeight="1"/>
    <row r="907" s="219" customFormat="1" ht="15" customHeight="1"/>
    <row r="908" s="219" customFormat="1" ht="15" customHeight="1"/>
    <row r="909" s="219" customFormat="1" ht="15" customHeight="1"/>
    <row r="910" s="219" customFormat="1" ht="15" customHeight="1"/>
    <row r="911" s="219" customFormat="1" ht="15" customHeight="1"/>
    <row r="912" s="219" customFormat="1" ht="15" customHeight="1"/>
    <row r="913" s="219" customFormat="1" ht="15" customHeight="1"/>
    <row r="914" s="219" customFormat="1" ht="15" customHeight="1"/>
    <row r="915" s="219" customFormat="1" ht="15" customHeight="1"/>
    <row r="916" s="219" customFormat="1" ht="15" customHeight="1"/>
    <row r="917" s="219" customFormat="1" ht="15" customHeight="1"/>
    <row r="918" s="219" customFormat="1" ht="15" customHeight="1"/>
    <row r="919" s="219" customFormat="1" ht="15" customHeight="1"/>
    <row r="920" s="219" customFormat="1" ht="15" customHeight="1"/>
    <row r="921" s="219" customFormat="1" ht="15" customHeight="1"/>
    <row r="922" s="219" customFormat="1" ht="15" customHeight="1"/>
    <row r="923" s="219" customFormat="1" ht="15" customHeight="1"/>
    <row r="924" s="219" customFormat="1" ht="15" customHeight="1"/>
    <row r="925" s="219" customFormat="1" ht="15" customHeight="1"/>
    <row r="926" s="219" customFormat="1" ht="15" customHeight="1"/>
    <row r="927" s="219" customFormat="1" ht="15" customHeight="1"/>
    <row r="928" s="219" customFormat="1" ht="15" customHeight="1"/>
    <row r="929" s="219" customFormat="1" ht="15" customHeight="1"/>
    <row r="930" s="219" customFormat="1" ht="15" customHeight="1"/>
    <row r="931" s="219" customFormat="1" ht="15" customHeight="1"/>
    <row r="932" s="219" customFormat="1" ht="15" customHeight="1"/>
    <row r="933" s="219" customFormat="1" ht="15" customHeight="1"/>
    <row r="934" s="219" customFormat="1" ht="15" customHeight="1"/>
    <row r="935" s="219" customFormat="1" ht="15" customHeight="1"/>
    <row r="936" s="219" customFormat="1" ht="15" customHeight="1"/>
    <row r="937" s="219" customFormat="1" ht="15" customHeight="1"/>
    <row r="938" s="219" customFormat="1" ht="15" customHeight="1"/>
    <row r="939" s="219" customFormat="1" ht="15" customHeight="1"/>
    <row r="940" s="219" customFormat="1" ht="15" customHeight="1"/>
    <row r="941" s="219" customFormat="1" ht="15" customHeight="1"/>
    <row r="942" s="219" customFormat="1" ht="15" customHeight="1"/>
    <row r="943" s="219" customFormat="1" ht="15" customHeight="1"/>
    <row r="944" s="219" customFormat="1" ht="15" customHeight="1"/>
    <row r="945" s="219" customFormat="1" ht="15" customHeight="1"/>
    <row r="946" s="219" customFormat="1" ht="15" customHeight="1"/>
    <row r="947" s="219" customFormat="1" ht="15" customHeight="1"/>
    <row r="948" s="219" customFormat="1" ht="15" customHeight="1"/>
    <row r="949" s="219" customFormat="1" ht="15" customHeight="1"/>
    <row r="950" s="219" customFormat="1" ht="15" customHeight="1"/>
    <row r="951" s="219" customFormat="1" ht="15" customHeight="1"/>
    <row r="952" s="219" customFormat="1" ht="15" customHeight="1"/>
    <row r="953" s="219" customFormat="1" ht="15" customHeight="1"/>
    <row r="954" s="219" customFormat="1" ht="15" customHeight="1"/>
    <row r="955" s="219" customFormat="1" ht="15" customHeight="1"/>
    <row r="956" s="219" customFormat="1" ht="15" customHeight="1"/>
    <row r="957" s="219" customFormat="1" ht="15" customHeight="1"/>
    <row r="958" s="219" customFormat="1" ht="15" customHeight="1"/>
    <row r="959" s="219" customFormat="1" ht="15" customHeight="1"/>
    <row r="960" s="219" customFormat="1" ht="15" customHeight="1"/>
  </sheetData>
  <conditionalFormatting sqref="B1:B12 B18:B45 B47 B81:B1048576 B57:B73">
    <cfRule type="duplicateValues" dxfId="3281" priority="93"/>
  </conditionalFormatting>
  <conditionalFormatting sqref="B1:B12 B18:B45 B57:B69 B47 B81:B1048576 B71:B73">
    <cfRule type="duplicateValues" dxfId="3280" priority="92"/>
  </conditionalFormatting>
  <conditionalFormatting sqref="B1:B14 B16:B1048576">
    <cfRule type="duplicateValues" dxfId="3279" priority="4"/>
  </conditionalFormatting>
  <conditionalFormatting sqref="B13">
    <cfRule type="duplicateValues" dxfId="3278" priority="69"/>
    <cfRule type="duplicateValues" dxfId="3277" priority="67"/>
    <cfRule type="duplicateValues" dxfId="3276" priority="66"/>
    <cfRule type="duplicateValues" dxfId="3275" priority="65"/>
  </conditionalFormatting>
  <conditionalFormatting sqref="B14">
    <cfRule type="duplicateValues" dxfId="3274" priority="35"/>
    <cfRule type="duplicateValues" dxfId="3273" priority="37"/>
    <cfRule type="duplicateValues" dxfId="3272" priority="38"/>
  </conditionalFormatting>
  <conditionalFormatting sqref="B15">
    <cfRule type="duplicateValues" dxfId="3271" priority="1"/>
    <cfRule type="duplicateValues" dxfId="3270" priority="2"/>
    <cfRule type="duplicateValues" dxfId="3269" priority="3"/>
  </conditionalFormatting>
  <conditionalFormatting sqref="B16">
    <cfRule type="duplicateValues" dxfId="3268" priority="11"/>
  </conditionalFormatting>
  <conditionalFormatting sqref="B17">
    <cfRule type="duplicateValues" dxfId="3267" priority="61"/>
    <cfRule type="duplicateValues" dxfId="3266" priority="64"/>
    <cfRule type="duplicateValues" dxfId="3265" priority="63"/>
    <cfRule type="duplicateValues" dxfId="3264" priority="62"/>
  </conditionalFormatting>
  <conditionalFormatting sqref="B46 B48:B49 B51:B56">
    <cfRule type="duplicateValues" dxfId="3263" priority="88"/>
  </conditionalFormatting>
  <conditionalFormatting sqref="B50">
    <cfRule type="duplicateValues" dxfId="3262" priority="8"/>
    <cfRule type="duplicateValues" dxfId="3261" priority="9"/>
    <cfRule type="duplicateValues" dxfId="3260" priority="10"/>
  </conditionalFormatting>
  <conditionalFormatting sqref="B66">
    <cfRule type="duplicateValues" dxfId="3259" priority="76"/>
    <cfRule type="duplicateValues" dxfId="3258" priority="75"/>
    <cfRule type="duplicateValues" dxfId="3257" priority="74"/>
  </conditionalFormatting>
  <conditionalFormatting sqref="B67:B69 B1:B12 B18:B45 B57:B65 B47 B81:B1048576 B71:B73">
    <cfRule type="duplicateValues" dxfId="3256" priority="89"/>
  </conditionalFormatting>
  <conditionalFormatting sqref="B67:B69">
    <cfRule type="duplicateValues" dxfId="3255" priority="91"/>
  </conditionalFormatting>
  <conditionalFormatting sqref="B70">
    <cfRule type="duplicateValues" dxfId="3254" priority="73"/>
    <cfRule type="duplicateValues" dxfId="3253" priority="71"/>
    <cfRule type="duplicateValues" dxfId="3252" priority="70"/>
  </conditionalFormatting>
  <conditionalFormatting sqref="B74">
    <cfRule type="duplicateValues" dxfId="3251" priority="13"/>
  </conditionalFormatting>
  <conditionalFormatting sqref="B75">
    <cfRule type="duplicateValues" dxfId="3250" priority="12"/>
  </conditionalFormatting>
  <conditionalFormatting sqref="B76">
    <cfRule type="duplicateValues" dxfId="3249" priority="18"/>
    <cfRule type="duplicateValues" dxfId="3248" priority="15"/>
    <cfRule type="duplicateValues" dxfId="3247" priority="17"/>
  </conditionalFormatting>
  <conditionalFormatting sqref="B77">
    <cfRule type="duplicateValues" dxfId="3246" priority="33"/>
    <cfRule type="duplicateValues" dxfId="3245" priority="30"/>
    <cfRule type="duplicateValues" dxfId="3244" priority="32"/>
  </conditionalFormatting>
  <conditionalFormatting sqref="B78">
    <cfRule type="duplicateValues" dxfId="3243" priority="28"/>
    <cfRule type="duplicateValues" dxfId="3242" priority="25"/>
    <cfRule type="duplicateValues" dxfId="3241" priority="27"/>
  </conditionalFormatting>
  <conditionalFormatting sqref="B79">
    <cfRule type="duplicateValues" dxfId="3240" priority="6"/>
    <cfRule type="duplicateValues" dxfId="3239" priority="7"/>
    <cfRule type="duplicateValues" dxfId="3238" priority="5"/>
  </conditionalFormatting>
  <conditionalFormatting sqref="B80">
    <cfRule type="duplicateValues" dxfId="3237" priority="20"/>
    <cfRule type="duplicateValues" dxfId="3236" priority="22"/>
    <cfRule type="duplicateValues" dxfId="3235" priority="23"/>
  </conditionalFormatting>
  <conditionalFormatting sqref="B81:C1048576 B32:B38 B1:C3 B58:B64 B19:B25 B7:C7 B6 B5:C5 B4">
    <cfRule type="duplicateValues" dxfId="3234" priority="85"/>
  </conditionalFormatting>
  <conditionalFormatting sqref="B81:C1048576 B58:B64 B1:C3 B32:B38 B19:B25 B7:C7 B6 B5:C5 B4">
    <cfRule type="duplicateValues" dxfId="3233" priority="84"/>
  </conditionalFormatting>
  <conditionalFormatting sqref="B81:C1048576">
    <cfRule type="duplicateValues" dxfId="3232" priority="83"/>
  </conditionalFormatting>
  <conditionalFormatting sqref="C1:C13 C15:C75 C79 C81:C1048576">
    <cfRule type="duplicateValues" dxfId="3231" priority="39"/>
  </conditionalFormatting>
  <conditionalFormatting sqref="C4">
    <cfRule type="duplicateValues" dxfId="3230" priority="52"/>
    <cfRule type="duplicateValues" dxfId="3229" priority="53"/>
    <cfRule type="duplicateValues" dxfId="3228" priority="54"/>
  </conditionalFormatting>
  <conditionalFormatting sqref="C6">
    <cfRule type="duplicateValues" dxfId="3227" priority="56"/>
    <cfRule type="duplicateValues" dxfId="3226" priority="57"/>
    <cfRule type="duplicateValues" dxfId="3225" priority="55"/>
  </conditionalFormatting>
  <conditionalFormatting sqref="C13">
    <cfRule type="duplicateValues" dxfId="3224" priority="68"/>
  </conditionalFormatting>
  <conditionalFormatting sqref="C14">
    <cfRule type="duplicateValues" dxfId="3223" priority="36"/>
    <cfRule type="duplicateValues" dxfId="3222" priority="34"/>
  </conditionalFormatting>
  <conditionalFormatting sqref="C15:C17">
    <cfRule type="duplicateValues" dxfId="3221" priority="86"/>
  </conditionalFormatting>
  <conditionalFormatting sqref="C22">
    <cfRule type="duplicateValues" dxfId="3220" priority="78"/>
    <cfRule type="duplicateValues" dxfId="3219" priority="77"/>
  </conditionalFormatting>
  <conditionalFormatting sqref="C24">
    <cfRule type="duplicateValues" dxfId="3218" priority="60"/>
    <cfRule type="duplicateValues" dxfId="3217" priority="59"/>
    <cfRule type="duplicateValues" dxfId="3216" priority="58"/>
  </conditionalFormatting>
  <conditionalFormatting sqref="C31">
    <cfRule type="duplicateValues" dxfId="3215" priority="82"/>
    <cfRule type="duplicateValues" dxfId="3214" priority="81"/>
    <cfRule type="duplicateValues" dxfId="3213" priority="80"/>
    <cfRule type="duplicateValues" dxfId="3212" priority="79"/>
  </conditionalFormatting>
  <conditionalFormatting sqref="C35">
    <cfRule type="duplicateValues" dxfId="3211" priority="50"/>
    <cfRule type="duplicateValues" dxfId="3210" priority="51"/>
    <cfRule type="duplicateValues" dxfId="3209" priority="49"/>
  </conditionalFormatting>
  <conditionalFormatting sqref="C37">
    <cfRule type="duplicateValues" dxfId="3208" priority="46"/>
    <cfRule type="duplicateValues" dxfId="3207" priority="47"/>
    <cfRule type="duplicateValues" dxfId="3206" priority="48"/>
  </conditionalFormatting>
  <conditionalFormatting sqref="C44:C45 C47">
    <cfRule type="duplicateValues" dxfId="3205" priority="97"/>
    <cfRule type="duplicateValues" dxfId="3204" priority="94"/>
    <cfRule type="duplicateValues" dxfId="3203" priority="95"/>
    <cfRule type="duplicateValues" dxfId="3202" priority="96"/>
  </conditionalFormatting>
  <conditionalFormatting sqref="C46 C48:C56">
    <cfRule type="duplicateValues" dxfId="3201" priority="87"/>
  </conditionalFormatting>
  <conditionalFormatting sqref="C61">
    <cfRule type="duplicateValues" dxfId="3200" priority="44"/>
    <cfRule type="duplicateValues" dxfId="3199" priority="43"/>
    <cfRule type="duplicateValues" dxfId="3198" priority="45"/>
  </conditionalFormatting>
  <conditionalFormatting sqref="C63">
    <cfRule type="duplicateValues" dxfId="3197" priority="42"/>
    <cfRule type="duplicateValues" dxfId="3196" priority="41"/>
    <cfRule type="duplicateValues" dxfId="3195" priority="40"/>
  </conditionalFormatting>
  <conditionalFormatting sqref="C70">
    <cfRule type="duplicateValues" dxfId="3194" priority="72"/>
  </conditionalFormatting>
  <conditionalFormatting sqref="C71:C75 C1:C3 C67:C69 C18:C23 C25:C34 C7:C12 C5 C36 C62 C64:C65 C38:C45 C57:C60 C47 C79 C81:C1048576">
    <cfRule type="duplicateValues" dxfId="3193" priority="90"/>
  </conditionalFormatting>
  <conditionalFormatting sqref="C76">
    <cfRule type="duplicateValues" dxfId="3192" priority="14"/>
    <cfRule type="duplicateValues" dxfId="3191" priority="16"/>
  </conditionalFormatting>
  <conditionalFormatting sqref="C77">
    <cfRule type="duplicateValues" dxfId="3190" priority="29"/>
    <cfRule type="duplicateValues" dxfId="3189" priority="31"/>
  </conditionalFormatting>
  <conditionalFormatting sqref="C78">
    <cfRule type="duplicateValues" dxfId="3188" priority="24"/>
    <cfRule type="duplicateValues" dxfId="3187" priority="26"/>
  </conditionalFormatting>
  <conditionalFormatting sqref="C80">
    <cfRule type="duplicateValues" dxfId="3186" priority="21"/>
    <cfRule type="duplicateValues" dxfId="3185" priority="19"/>
  </conditionalFormatting>
  <printOptions horizontalCentered="1"/>
  <pageMargins left="0.19685039370078741" right="0.19685039370078741" top="0.15748031496062992" bottom="0.11811023622047245" header="0.15748031496062992" footer="0.11811023622047245"/>
  <pageSetup paperSize="9" scale="50" fitToHeight="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947"/>
  <sheetViews>
    <sheetView zoomScaleNormal="100" workbookViewId="0">
      <selection activeCell="M57" sqref="M57"/>
    </sheetView>
  </sheetViews>
  <sheetFormatPr defaultColWidth="26.77734375" defaultRowHeight="13.2"/>
  <cols>
    <col min="1" max="1" width="3.109375" style="219" bestFit="1" customWidth="1"/>
    <col min="2" max="2" width="33.6640625" style="424" customWidth="1"/>
    <col min="3" max="3" width="13.33203125" style="424" bestFit="1" customWidth="1"/>
    <col min="4" max="12" width="7.6640625" style="425" bestFit="1" customWidth="1"/>
    <col min="13" max="33" width="8.77734375" style="425" bestFit="1" customWidth="1"/>
    <col min="34" max="34" width="8.33203125" style="425" bestFit="1" customWidth="1"/>
    <col min="35" max="35" width="6.77734375" style="219" customWidth="1"/>
    <col min="36" max="16384" width="26.77734375" style="219"/>
  </cols>
  <sheetData>
    <row r="1" spans="1:35">
      <c r="A1" s="559"/>
      <c r="B1" s="560" t="s">
        <v>22143</v>
      </c>
      <c r="C1" s="560"/>
      <c r="D1" s="561">
        <v>1</v>
      </c>
      <c r="E1" s="561">
        <v>2</v>
      </c>
      <c r="F1" s="561">
        <v>3</v>
      </c>
      <c r="G1" s="562">
        <v>4</v>
      </c>
      <c r="H1" s="561">
        <v>5</v>
      </c>
      <c r="I1" s="561">
        <v>6</v>
      </c>
      <c r="J1" s="561">
        <v>7</v>
      </c>
      <c r="K1" s="561">
        <v>8</v>
      </c>
      <c r="L1" s="561">
        <v>9</v>
      </c>
      <c r="M1" s="561">
        <v>10</v>
      </c>
      <c r="N1" s="562">
        <v>11</v>
      </c>
      <c r="O1" s="561">
        <v>12</v>
      </c>
      <c r="P1" s="561">
        <v>13</v>
      </c>
      <c r="Q1" s="561">
        <v>14</v>
      </c>
      <c r="R1" s="561">
        <v>15</v>
      </c>
      <c r="S1" s="561">
        <v>16</v>
      </c>
      <c r="T1" s="561">
        <v>17</v>
      </c>
      <c r="U1" s="562">
        <v>18</v>
      </c>
      <c r="V1" s="561">
        <v>19</v>
      </c>
      <c r="W1" s="561">
        <v>20</v>
      </c>
      <c r="X1" s="561">
        <v>21</v>
      </c>
      <c r="Y1" s="561">
        <v>22</v>
      </c>
      <c r="Z1" s="561">
        <v>23</v>
      </c>
      <c r="AA1" s="561">
        <v>24</v>
      </c>
      <c r="AB1" s="562">
        <v>25</v>
      </c>
      <c r="AC1" s="561">
        <v>26</v>
      </c>
      <c r="AD1" s="561">
        <v>27</v>
      </c>
      <c r="AE1" s="561">
        <v>28</v>
      </c>
      <c r="AF1" s="561">
        <v>29</v>
      </c>
      <c r="AG1" s="561">
        <v>30</v>
      </c>
      <c r="AH1" s="563" t="s">
        <v>20829</v>
      </c>
    </row>
    <row r="2" spans="1:35" s="738" customFormat="1" hidden="1">
      <c r="A2" s="734"/>
      <c r="B2" s="735" t="s">
        <v>21836</v>
      </c>
      <c r="C2" s="735"/>
      <c r="D2" s="736">
        <v>1</v>
      </c>
      <c r="E2" s="736">
        <v>2</v>
      </c>
      <c r="F2" s="736">
        <v>3</v>
      </c>
      <c r="G2" s="736">
        <v>4</v>
      </c>
      <c r="H2" s="736">
        <v>5</v>
      </c>
      <c r="I2" s="736">
        <v>6</v>
      </c>
      <c r="J2" s="736">
        <v>7</v>
      </c>
      <c r="K2" s="736">
        <v>8</v>
      </c>
      <c r="L2" s="736">
        <v>9</v>
      </c>
      <c r="M2" s="736">
        <v>10</v>
      </c>
      <c r="N2" s="736">
        <v>11</v>
      </c>
      <c r="O2" s="736">
        <v>12</v>
      </c>
      <c r="P2" s="736">
        <v>13</v>
      </c>
      <c r="Q2" s="736">
        <v>14</v>
      </c>
      <c r="R2" s="736">
        <v>15</v>
      </c>
      <c r="S2" s="736">
        <v>16</v>
      </c>
      <c r="T2" s="736">
        <v>17</v>
      </c>
      <c r="U2" s="736">
        <v>18</v>
      </c>
      <c r="V2" s="736">
        <v>19</v>
      </c>
      <c r="W2" s="736">
        <v>20</v>
      </c>
      <c r="X2" s="736">
        <v>21</v>
      </c>
      <c r="Y2" s="736">
        <v>22</v>
      </c>
      <c r="Z2" s="736">
        <v>23</v>
      </c>
      <c r="AA2" s="736">
        <v>24</v>
      </c>
      <c r="AB2" s="736">
        <v>25</v>
      </c>
      <c r="AC2" s="736">
        <v>26</v>
      </c>
      <c r="AD2" s="736">
        <v>27</v>
      </c>
      <c r="AE2" s="736">
        <v>28</v>
      </c>
      <c r="AF2" s="736">
        <v>29</v>
      </c>
      <c r="AG2" s="736">
        <v>30</v>
      </c>
      <c r="AH2" s="737" t="s">
        <v>20829</v>
      </c>
    </row>
    <row r="3" spans="1:35" s="738" customFormat="1" hidden="1">
      <c r="A3" s="734"/>
      <c r="B3" s="739" t="s">
        <v>21837</v>
      </c>
      <c r="C3" s="739"/>
      <c r="D3" s="740">
        <f>D5*D4</f>
        <v>0</v>
      </c>
      <c r="E3" s="740">
        <f t="shared" ref="E3:AG3" si="0">E5*E4</f>
        <v>4704.92</v>
      </c>
      <c r="F3" s="740">
        <f t="shared" si="0"/>
        <v>5196.62</v>
      </c>
      <c r="G3" s="740">
        <f t="shared" si="0"/>
        <v>5555.22</v>
      </c>
      <c r="H3" s="740">
        <f t="shared" si="0"/>
        <v>5927.6799999999994</v>
      </c>
      <c r="I3" s="740">
        <f t="shared" si="0"/>
        <v>4180.22</v>
      </c>
      <c r="J3" s="740">
        <f>J5*J4</f>
        <v>5725.2800000000007</v>
      </c>
      <c r="K3" s="740">
        <f t="shared" si="0"/>
        <v>0</v>
      </c>
      <c r="L3" s="740">
        <f t="shared" si="0"/>
        <v>4169.4400000000005</v>
      </c>
      <c r="M3" s="740">
        <f t="shared" si="0"/>
        <v>6844.2</v>
      </c>
      <c r="N3" s="740">
        <f t="shared" si="0"/>
        <v>5542.0199999999995</v>
      </c>
      <c r="O3" s="740">
        <f t="shared" si="0"/>
        <v>4519.9000000000005</v>
      </c>
      <c r="P3" s="740">
        <f t="shared" si="0"/>
        <v>4596.46</v>
      </c>
      <c r="Q3" s="740">
        <f t="shared" si="0"/>
        <v>3897.74</v>
      </c>
      <c r="R3" s="740">
        <f t="shared" si="0"/>
        <v>0</v>
      </c>
      <c r="S3" s="740">
        <f t="shared" si="0"/>
        <v>3657.7200000000003</v>
      </c>
      <c r="T3" s="740">
        <f t="shared" si="0"/>
        <v>5108.3999999999996</v>
      </c>
      <c r="U3" s="740">
        <f t="shared" si="0"/>
        <v>5199.04</v>
      </c>
      <c r="V3" s="740">
        <f t="shared" si="0"/>
        <v>5900.84</v>
      </c>
      <c r="W3" s="740">
        <f t="shared" si="0"/>
        <v>4710.8599999999997</v>
      </c>
      <c r="X3" s="740">
        <f t="shared" si="0"/>
        <v>7063.3200000000006</v>
      </c>
      <c r="Y3" s="740">
        <f t="shared" si="0"/>
        <v>0</v>
      </c>
      <c r="Z3" s="740">
        <f t="shared" si="0"/>
        <v>4682.4799999999996</v>
      </c>
      <c r="AA3" s="740">
        <f t="shared" si="0"/>
        <v>4199.3600000000006</v>
      </c>
      <c r="AB3" s="740">
        <f t="shared" si="0"/>
        <v>4588.9800000000005</v>
      </c>
      <c r="AC3" s="740">
        <f t="shared" si="0"/>
        <v>4182.8600000000006</v>
      </c>
      <c r="AD3" s="740">
        <f t="shared" si="0"/>
        <v>4754.42</v>
      </c>
      <c r="AE3" s="740">
        <f t="shared" si="0"/>
        <v>4109.38</v>
      </c>
      <c r="AF3" s="740">
        <f t="shared" si="0"/>
        <v>4365.24</v>
      </c>
      <c r="AG3" s="740">
        <f t="shared" si="0"/>
        <v>5278.46</v>
      </c>
      <c r="AH3" s="740">
        <f>SUM(D3:AG3)</f>
        <v>128661.06</v>
      </c>
    </row>
    <row r="4" spans="1:35" s="738" customFormat="1" hidden="1">
      <c r="A4" s="734"/>
      <c r="B4" s="739" t="s">
        <v>21838</v>
      </c>
      <c r="C4" s="741"/>
      <c r="D4" s="740"/>
      <c r="E4" s="740">
        <v>21.385999999999999</v>
      </c>
      <c r="F4" s="740">
        <v>23.620999999999999</v>
      </c>
      <c r="G4" s="742">
        <v>25.251000000000001</v>
      </c>
      <c r="H4" s="740">
        <v>26.943999999999999</v>
      </c>
      <c r="I4" s="740">
        <v>19.001000000000001</v>
      </c>
      <c r="J4" s="743">
        <v>26.024000000000001</v>
      </c>
      <c r="K4" s="740"/>
      <c r="L4" s="740">
        <v>18.952000000000002</v>
      </c>
      <c r="M4" s="740">
        <v>31.11</v>
      </c>
      <c r="N4" s="740">
        <v>25.190999999999999</v>
      </c>
      <c r="O4" s="740">
        <v>20.545000000000002</v>
      </c>
      <c r="P4" s="742">
        <v>20.893000000000001</v>
      </c>
      <c r="Q4" s="740">
        <v>17.716999999999999</v>
      </c>
      <c r="R4" s="744"/>
      <c r="S4" s="740">
        <v>16.626000000000001</v>
      </c>
      <c r="T4" s="740">
        <v>23.22</v>
      </c>
      <c r="U4" s="740">
        <v>23.632000000000001</v>
      </c>
      <c r="V4" s="740">
        <v>26.821999999999999</v>
      </c>
      <c r="W4" s="740">
        <v>21.413</v>
      </c>
      <c r="X4" s="740">
        <v>32.106000000000002</v>
      </c>
      <c r="Y4" s="740"/>
      <c r="Z4" s="740">
        <v>21.283999999999999</v>
      </c>
      <c r="AA4" s="740">
        <v>19.088000000000001</v>
      </c>
      <c r="AB4" s="740">
        <v>20.859000000000002</v>
      </c>
      <c r="AC4" s="740">
        <v>19.013000000000002</v>
      </c>
      <c r="AD4" s="740">
        <v>21.611000000000001</v>
      </c>
      <c r="AE4" s="742">
        <v>18.678999999999998</v>
      </c>
      <c r="AF4" s="740">
        <v>19.841999999999999</v>
      </c>
      <c r="AG4" s="740">
        <v>23.992999999999999</v>
      </c>
      <c r="AH4" s="740">
        <f>SUM(D4:AG4)</f>
        <v>584.82299999999998</v>
      </c>
    </row>
    <row r="5" spans="1:35" s="738" customFormat="1" hidden="1">
      <c r="A5" s="734"/>
      <c r="B5" s="741" t="s">
        <v>20957</v>
      </c>
      <c r="C5" s="741"/>
      <c r="D5" s="742">
        <v>220</v>
      </c>
      <c r="E5" s="742">
        <v>220</v>
      </c>
      <c r="F5" s="742">
        <v>220</v>
      </c>
      <c r="G5" s="742">
        <v>220</v>
      </c>
      <c r="H5" s="742">
        <v>220</v>
      </c>
      <c r="I5" s="742">
        <v>220</v>
      </c>
      <c r="J5" s="742">
        <v>220</v>
      </c>
      <c r="K5" s="742">
        <v>220</v>
      </c>
      <c r="L5" s="742">
        <v>220</v>
      </c>
      <c r="M5" s="742">
        <v>220</v>
      </c>
      <c r="N5" s="742">
        <v>220</v>
      </c>
      <c r="O5" s="742">
        <v>220</v>
      </c>
      <c r="P5" s="742">
        <v>220</v>
      </c>
      <c r="Q5" s="742">
        <v>220</v>
      </c>
      <c r="R5" s="742">
        <v>220</v>
      </c>
      <c r="S5" s="742">
        <v>220</v>
      </c>
      <c r="T5" s="742">
        <v>220</v>
      </c>
      <c r="U5" s="742">
        <v>220</v>
      </c>
      <c r="V5" s="742">
        <v>220</v>
      </c>
      <c r="W5" s="742">
        <v>220</v>
      </c>
      <c r="X5" s="742">
        <v>220</v>
      </c>
      <c r="Y5" s="742">
        <v>220</v>
      </c>
      <c r="Z5" s="742">
        <v>220</v>
      </c>
      <c r="AA5" s="742">
        <v>220</v>
      </c>
      <c r="AB5" s="742">
        <v>220</v>
      </c>
      <c r="AC5" s="742">
        <v>220</v>
      </c>
      <c r="AD5" s="742">
        <v>220</v>
      </c>
      <c r="AE5" s="742">
        <v>220</v>
      </c>
      <c r="AF5" s="742">
        <v>220</v>
      </c>
      <c r="AG5" s="742">
        <v>220</v>
      </c>
      <c r="AH5" s="740"/>
    </row>
    <row r="6" spans="1:35" s="738" customFormat="1" hidden="1">
      <c r="A6" s="734"/>
      <c r="B6" s="741" t="s">
        <v>21839</v>
      </c>
      <c r="C6" s="741"/>
      <c r="D6" s="740"/>
      <c r="E6" s="740">
        <v>5</v>
      </c>
      <c r="F6" s="740">
        <v>6</v>
      </c>
      <c r="G6" s="742">
        <v>6</v>
      </c>
      <c r="H6" s="740">
        <v>6</v>
      </c>
      <c r="I6" s="740">
        <v>6</v>
      </c>
      <c r="J6" s="743">
        <v>6</v>
      </c>
      <c r="K6" s="740"/>
      <c r="L6" s="740">
        <v>5</v>
      </c>
      <c r="M6" s="740">
        <v>6</v>
      </c>
      <c r="N6" s="740">
        <v>6</v>
      </c>
      <c r="O6" s="740">
        <v>6</v>
      </c>
      <c r="P6" s="742">
        <v>5</v>
      </c>
      <c r="Q6" s="740">
        <v>5</v>
      </c>
      <c r="R6" s="744"/>
      <c r="S6" s="740">
        <v>6</v>
      </c>
      <c r="T6" s="740">
        <v>6</v>
      </c>
      <c r="U6" s="740">
        <v>6</v>
      </c>
      <c r="V6" s="740">
        <v>6</v>
      </c>
      <c r="W6" s="740">
        <v>6</v>
      </c>
      <c r="X6" s="740">
        <v>5</v>
      </c>
      <c r="Y6" s="740"/>
      <c r="Z6" s="740">
        <v>5</v>
      </c>
      <c r="AA6" s="740">
        <v>5</v>
      </c>
      <c r="AB6" s="740">
        <v>5</v>
      </c>
      <c r="AC6" s="740">
        <v>5</v>
      </c>
      <c r="AD6" s="740">
        <v>5</v>
      </c>
      <c r="AE6" s="742">
        <v>5</v>
      </c>
      <c r="AF6" s="740">
        <v>5</v>
      </c>
      <c r="AG6" s="740">
        <v>6</v>
      </c>
      <c r="AH6" s="740">
        <f t="shared" ref="AH6:AH15" si="1">SUM(D6:AG6)</f>
        <v>144</v>
      </c>
    </row>
    <row r="7" spans="1:35" s="738" customFormat="1" hidden="1">
      <c r="A7" s="734"/>
      <c r="B7" s="741" t="s">
        <v>21840</v>
      </c>
      <c r="C7" s="741"/>
      <c r="D7" s="742" t="e">
        <f>D3/D6</f>
        <v>#DIV/0!</v>
      </c>
      <c r="E7" s="742">
        <f t="shared" ref="E7:AG7" si="2">E3/E6</f>
        <v>940.98400000000004</v>
      </c>
      <c r="F7" s="742">
        <f t="shared" si="2"/>
        <v>866.10333333333335</v>
      </c>
      <c r="G7" s="742">
        <f>G3/G6</f>
        <v>925.87</v>
      </c>
      <c r="H7" s="742">
        <f t="shared" si="2"/>
        <v>987.9466666666666</v>
      </c>
      <c r="I7" s="742">
        <f t="shared" si="2"/>
        <v>696.70333333333338</v>
      </c>
      <c r="J7" s="742">
        <f t="shared" si="2"/>
        <v>954.21333333333348</v>
      </c>
      <c r="K7" s="742" t="e">
        <f t="shared" si="2"/>
        <v>#DIV/0!</v>
      </c>
      <c r="L7" s="742">
        <f t="shared" si="2"/>
        <v>833.88800000000015</v>
      </c>
      <c r="M7" s="742">
        <f t="shared" si="2"/>
        <v>1140.7</v>
      </c>
      <c r="N7" s="742">
        <f t="shared" si="2"/>
        <v>923.67</v>
      </c>
      <c r="O7" s="742">
        <f t="shared" si="2"/>
        <v>753.31666666666672</v>
      </c>
      <c r="P7" s="742">
        <f t="shared" si="2"/>
        <v>919.29200000000003</v>
      </c>
      <c r="Q7" s="742">
        <f t="shared" si="2"/>
        <v>779.548</v>
      </c>
      <c r="R7" s="742" t="e">
        <f t="shared" si="2"/>
        <v>#DIV/0!</v>
      </c>
      <c r="S7" s="742">
        <f t="shared" si="2"/>
        <v>609.62</v>
      </c>
      <c r="T7" s="742">
        <f t="shared" si="2"/>
        <v>851.4</v>
      </c>
      <c r="U7" s="742">
        <f t="shared" si="2"/>
        <v>866.50666666666666</v>
      </c>
      <c r="V7" s="742">
        <f t="shared" si="2"/>
        <v>983.47333333333336</v>
      </c>
      <c r="W7" s="742">
        <f t="shared" si="2"/>
        <v>785.14333333333332</v>
      </c>
      <c r="X7" s="742">
        <f t="shared" si="2"/>
        <v>1412.6640000000002</v>
      </c>
      <c r="Y7" s="742" t="e">
        <f t="shared" si="2"/>
        <v>#DIV/0!</v>
      </c>
      <c r="Z7" s="742">
        <f t="shared" si="2"/>
        <v>936.49599999999987</v>
      </c>
      <c r="AA7" s="742">
        <f t="shared" si="2"/>
        <v>839.87200000000007</v>
      </c>
      <c r="AB7" s="742">
        <f t="shared" si="2"/>
        <v>917.79600000000005</v>
      </c>
      <c r="AC7" s="742">
        <f t="shared" si="2"/>
        <v>836.57200000000012</v>
      </c>
      <c r="AD7" s="742">
        <f t="shared" si="2"/>
        <v>950.88400000000001</v>
      </c>
      <c r="AE7" s="742">
        <f t="shared" si="2"/>
        <v>821.87599999999998</v>
      </c>
      <c r="AF7" s="742">
        <f t="shared" si="2"/>
        <v>873.048</v>
      </c>
      <c r="AG7" s="742">
        <f t="shared" si="2"/>
        <v>879.74333333333334</v>
      </c>
      <c r="AH7" s="740" t="e">
        <f t="shared" si="1"/>
        <v>#DIV/0!</v>
      </c>
    </row>
    <row r="8" spans="1:35">
      <c r="A8" s="559">
        <v>1</v>
      </c>
      <c r="B8" s="745" t="s">
        <v>506</v>
      </c>
      <c r="C8" s="746">
        <v>101475240602</v>
      </c>
      <c r="D8" s="747"/>
      <c r="E8" s="747">
        <v>940</v>
      </c>
      <c r="F8" s="747">
        <v>1130</v>
      </c>
      <c r="G8" s="748">
        <v>925</v>
      </c>
      <c r="H8" s="747">
        <v>987</v>
      </c>
      <c r="I8" s="747">
        <v>836</v>
      </c>
      <c r="J8" s="749">
        <v>954</v>
      </c>
      <c r="K8" s="747"/>
      <c r="L8" s="747"/>
      <c r="M8" s="747"/>
      <c r="N8" s="747">
        <v>923</v>
      </c>
      <c r="O8" s="747"/>
      <c r="P8" s="748">
        <v>919</v>
      </c>
      <c r="Q8" s="747">
        <v>779</v>
      </c>
      <c r="R8" s="750"/>
      <c r="S8" s="747">
        <v>609</v>
      </c>
      <c r="T8" s="747">
        <v>851</v>
      </c>
      <c r="U8" s="747">
        <v>888</v>
      </c>
      <c r="V8" s="747">
        <v>983</v>
      </c>
      <c r="W8" s="747">
        <v>510</v>
      </c>
      <c r="X8" s="748">
        <v>1941</v>
      </c>
      <c r="Y8" s="747"/>
      <c r="Z8" s="747"/>
      <c r="AA8" s="747"/>
      <c r="AB8" s="747">
        <v>917</v>
      </c>
      <c r="AC8" s="747">
        <v>836</v>
      </c>
      <c r="AD8" s="747">
        <v>950</v>
      </c>
      <c r="AE8" s="748">
        <v>889</v>
      </c>
      <c r="AF8" s="747">
        <v>873</v>
      </c>
      <c r="AG8" s="747">
        <v>879</v>
      </c>
      <c r="AH8" s="747">
        <f t="shared" si="1"/>
        <v>19519</v>
      </c>
      <c r="AI8" s="219">
        <f>COUNT(D8:AG8)</f>
        <v>21</v>
      </c>
    </row>
    <row r="9" spans="1:35">
      <c r="A9" s="559">
        <v>2</v>
      </c>
      <c r="B9" s="745" t="s">
        <v>505</v>
      </c>
      <c r="C9" s="746">
        <v>101492178974</v>
      </c>
      <c r="D9" s="747">
        <v>550</v>
      </c>
      <c r="E9" s="747">
        <v>940</v>
      </c>
      <c r="F9" s="747">
        <v>1130</v>
      </c>
      <c r="G9" s="748">
        <v>925</v>
      </c>
      <c r="H9" s="747">
        <v>987</v>
      </c>
      <c r="I9" s="747">
        <v>836</v>
      </c>
      <c r="J9" s="749">
        <v>954</v>
      </c>
      <c r="K9" s="747">
        <v>550</v>
      </c>
      <c r="L9" s="747">
        <v>833</v>
      </c>
      <c r="M9" s="747">
        <v>1140</v>
      </c>
      <c r="N9" s="747">
        <v>923</v>
      </c>
      <c r="O9" s="747">
        <v>903</v>
      </c>
      <c r="P9" s="748">
        <v>919</v>
      </c>
      <c r="Q9" s="747">
        <v>779</v>
      </c>
      <c r="R9" s="750">
        <v>550</v>
      </c>
      <c r="S9" s="747">
        <v>609</v>
      </c>
      <c r="T9" s="747">
        <v>851</v>
      </c>
      <c r="U9" s="747">
        <v>888</v>
      </c>
      <c r="V9" s="747">
        <v>983</v>
      </c>
      <c r="W9" s="747">
        <v>1050</v>
      </c>
      <c r="X9" s="748">
        <v>1941</v>
      </c>
      <c r="Y9" s="747">
        <v>550</v>
      </c>
      <c r="Z9" s="747">
        <v>936</v>
      </c>
      <c r="AA9" s="747"/>
      <c r="AB9" s="747"/>
      <c r="AC9" s="747"/>
      <c r="AD9" s="747"/>
      <c r="AE9" s="748"/>
      <c r="AF9" s="747">
        <v>873</v>
      </c>
      <c r="AG9" s="747">
        <v>879</v>
      </c>
      <c r="AH9" s="747">
        <f t="shared" si="1"/>
        <v>22479</v>
      </c>
      <c r="AI9" s="219">
        <f t="shared" ref="AI9:AI72" si="3">COUNT(D9:AG9)</f>
        <v>25</v>
      </c>
    </row>
    <row r="10" spans="1:35">
      <c r="A10" s="559">
        <v>3</v>
      </c>
      <c r="B10" s="745" t="s">
        <v>492</v>
      </c>
      <c r="C10" s="746">
        <v>101603294918</v>
      </c>
      <c r="D10" s="747"/>
      <c r="E10" s="747">
        <v>940</v>
      </c>
      <c r="F10" s="747">
        <v>1130</v>
      </c>
      <c r="G10" s="748">
        <v>925</v>
      </c>
      <c r="H10" s="747">
        <v>987</v>
      </c>
      <c r="I10" s="747">
        <v>836</v>
      </c>
      <c r="J10" s="749">
        <v>954</v>
      </c>
      <c r="K10" s="747"/>
      <c r="L10" s="747">
        <v>833</v>
      </c>
      <c r="M10" s="747">
        <v>1140</v>
      </c>
      <c r="N10" s="747">
        <v>923</v>
      </c>
      <c r="O10" s="747">
        <v>903</v>
      </c>
      <c r="P10" s="748">
        <v>919</v>
      </c>
      <c r="Q10" s="747"/>
      <c r="R10" s="750"/>
      <c r="S10" s="747">
        <v>609</v>
      </c>
      <c r="T10" s="747">
        <v>851</v>
      </c>
      <c r="U10" s="747">
        <v>888</v>
      </c>
      <c r="V10" s="747">
        <v>983</v>
      </c>
      <c r="W10" s="747">
        <v>1050</v>
      </c>
      <c r="X10" s="748">
        <v>690</v>
      </c>
      <c r="Y10" s="747"/>
      <c r="Z10" s="747">
        <v>936</v>
      </c>
      <c r="AA10" s="747">
        <v>839</v>
      </c>
      <c r="AB10" s="747">
        <v>917</v>
      </c>
      <c r="AC10" s="747">
        <v>836</v>
      </c>
      <c r="AD10" s="747"/>
      <c r="AE10" s="748">
        <v>889</v>
      </c>
      <c r="AF10" s="747">
        <v>873</v>
      </c>
      <c r="AG10" s="747">
        <v>879</v>
      </c>
      <c r="AH10" s="747">
        <f t="shared" si="1"/>
        <v>21730</v>
      </c>
      <c r="AI10" s="219">
        <f t="shared" si="3"/>
        <v>24</v>
      </c>
    </row>
    <row r="11" spans="1:35">
      <c r="A11" s="559">
        <v>4</v>
      </c>
      <c r="B11" s="745" t="s">
        <v>472</v>
      </c>
      <c r="C11" s="746">
        <v>101944505682</v>
      </c>
      <c r="D11" s="747"/>
      <c r="E11" s="747"/>
      <c r="F11" s="747">
        <v>176</v>
      </c>
      <c r="G11" s="748">
        <v>925</v>
      </c>
      <c r="H11" s="747">
        <v>987</v>
      </c>
      <c r="I11" s="747"/>
      <c r="J11" s="749">
        <v>954</v>
      </c>
      <c r="K11" s="747"/>
      <c r="L11" s="747">
        <v>833</v>
      </c>
      <c r="M11" s="747">
        <v>1140</v>
      </c>
      <c r="N11" s="747">
        <v>923</v>
      </c>
      <c r="O11" s="747">
        <v>903</v>
      </c>
      <c r="P11" s="748"/>
      <c r="Q11" s="747">
        <v>779</v>
      </c>
      <c r="R11" s="750"/>
      <c r="S11" s="747">
        <v>609</v>
      </c>
      <c r="T11" s="747">
        <v>851</v>
      </c>
      <c r="U11" s="747">
        <v>888</v>
      </c>
      <c r="V11" s="747">
        <v>983</v>
      </c>
      <c r="W11" s="747">
        <v>1050</v>
      </c>
      <c r="X11" s="748"/>
      <c r="Y11" s="747"/>
      <c r="Z11" s="747">
        <v>936</v>
      </c>
      <c r="AA11" s="747">
        <v>839</v>
      </c>
      <c r="AB11" s="747">
        <v>917</v>
      </c>
      <c r="AC11" s="747">
        <v>836</v>
      </c>
      <c r="AD11" s="747">
        <v>950</v>
      </c>
      <c r="AE11" s="748"/>
      <c r="AF11" s="747"/>
      <c r="AG11" s="747">
        <v>879</v>
      </c>
      <c r="AH11" s="747">
        <f t="shared" si="1"/>
        <v>17358</v>
      </c>
      <c r="AI11" s="219">
        <f t="shared" si="3"/>
        <v>20</v>
      </c>
    </row>
    <row r="12" spans="1:35">
      <c r="A12" s="559">
        <v>5</v>
      </c>
      <c r="B12" s="745" t="s">
        <v>456</v>
      </c>
      <c r="C12" s="746">
        <v>102052667942</v>
      </c>
      <c r="D12" s="747"/>
      <c r="E12" s="747">
        <v>940</v>
      </c>
      <c r="F12" s="747"/>
      <c r="G12" s="748">
        <v>925</v>
      </c>
      <c r="H12" s="747">
        <v>987</v>
      </c>
      <c r="I12" s="747">
        <v>836</v>
      </c>
      <c r="J12" s="749">
        <v>954</v>
      </c>
      <c r="K12" s="747">
        <v>550</v>
      </c>
      <c r="L12" s="747">
        <v>833</v>
      </c>
      <c r="M12" s="747">
        <v>1140</v>
      </c>
      <c r="N12" s="747">
        <v>923</v>
      </c>
      <c r="O12" s="747">
        <v>903</v>
      </c>
      <c r="P12" s="748">
        <v>919</v>
      </c>
      <c r="Q12" s="747">
        <v>779</v>
      </c>
      <c r="R12" s="750"/>
      <c r="S12" s="747">
        <v>609</v>
      </c>
      <c r="T12" s="747">
        <v>851</v>
      </c>
      <c r="U12" s="747">
        <v>756</v>
      </c>
      <c r="V12" s="747">
        <v>983</v>
      </c>
      <c r="W12" s="747"/>
      <c r="X12" s="748"/>
      <c r="Y12" s="747"/>
      <c r="Z12" s="747">
        <v>936</v>
      </c>
      <c r="AA12" s="747">
        <v>839</v>
      </c>
      <c r="AB12" s="747">
        <v>917</v>
      </c>
      <c r="AC12" s="747">
        <v>836</v>
      </c>
      <c r="AD12" s="747">
        <v>950</v>
      </c>
      <c r="AE12" s="748">
        <v>889</v>
      </c>
      <c r="AF12" s="747"/>
      <c r="AG12" s="747">
        <v>879</v>
      </c>
      <c r="AH12" s="747">
        <f t="shared" si="1"/>
        <v>20134</v>
      </c>
      <c r="AI12" s="219">
        <f t="shared" si="3"/>
        <v>23</v>
      </c>
    </row>
    <row r="13" spans="1:35">
      <c r="A13" s="559">
        <v>6</v>
      </c>
      <c r="B13" s="745" t="s">
        <v>490</v>
      </c>
      <c r="C13" s="746">
        <v>101826609019</v>
      </c>
      <c r="D13" s="747"/>
      <c r="E13" s="747">
        <v>940</v>
      </c>
      <c r="F13" s="747">
        <v>1130</v>
      </c>
      <c r="G13" s="748">
        <v>925</v>
      </c>
      <c r="H13" s="747">
        <v>987</v>
      </c>
      <c r="I13" s="747">
        <v>836</v>
      </c>
      <c r="J13" s="749">
        <v>954</v>
      </c>
      <c r="K13" s="747"/>
      <c r="L13" s="747"/>
      <c r="M13" s="747">
        <v>1140</v>
      </c>
      <c r="N13" s="747">
        <v>923</v>
      </c>
      <c r="O13" s="747">
        <v>903</v>
      </c>
      <c r="P13" s="748">
        <v>919</v>
      </c>
      <c r="Q13" s="747">
        <v>779</v>
      </c>
      <c r="R13" s="750"/>
      <c r="S13" s="747">
        <v>609</v>
      </c>
      <c r="T13" s="747">
        <v>851</v>
      </c>
      <c r="U13" s="747">
        <v>888</v>
      </c>
      <c r="V13" s="747">
        <v>983</v>
      </c>
      <c r="W13" s="747">
        <v>1050</v>
      </c>
      <c r="X13" s="748">
        <v>1941</v>
      </c>
      <c r="Y13" s="747"/>
      <c r="Z13" s="747">
        <v>936</v>
      </c>
      <c r="AA13" s="747">
        <v>839</v>
      </c>
      <c r="AB13" s="747">
        <v>917</v>
      </c>
      <c r="AC13" s="747">
        <v>836</v>
      </c>
      <c r="AD13" s="747">
        <v>950</v>
      </c>
      <c r="AE13" s="748">
        <v>889</v>
      </c>
      <c r="AF13" s="747">
        <v>873</v>
      </c>
      <c r="AG13" s="747">
        <v>879</v>
      </c>
      <c r="AH13" s="747">
        <f t="shared" si="1"/>
        <v>23877</v>
      </c>
      <c r="AI13" s="219">
        <f t="shared" si="3"/>
        <v>25</v>
      </c>
    </row>
    <row r="14" spans="1:35">
      <c r="A14" s="559">
        <v>7</v>
      </c>
      <c r="B14" s="751" t="s">
        <v>22144</v>
      </c>
      <c r="C14" s="746"/>
      <c r="D14" s="747"/>
      <c r="E14" s="747"/>
      <c r="F14" s="747"/>
      <c r="G14" s="748"/>
      <c r="H14" s="747"/>
      <c r="I14" s="747"/>
      <c r="J14" s="749"/>
      <c r="K14" s="747"/>
      <c r="L14" s="747">
        <v>833</v>
      </c>
      <c r="M14" s="747"/>
      <c r="N14" s="747"/>
      <c r="O14" s="747"/>
      <c r="P14" s="748"/>
      <c r="Q14" s="747"/>
      <c r="R14" s="750"/>
      <c r="S14" s="747"/>
      <c r="T14" s="747"/>
      <c r="U14" s="747"/>
      <c r="V14" s="747"/>
      <c r="W14" s="747"/>
      <c r="X14" s="748"/>
      <c r="Y14" s="747"/>
      <c r="Z14" s="747"/>
      <c r="AA14" s="747"/>
      <c r="AB14" s="747"/>
      <c r="AC14" s="747"/>
      <c r="AD14" s="747"/>
      <c r="AE14" s="748"/>
      <c r="AF14" s="747"/>
      <c r="AG14" s="747"/>
      <c r="AH14" s="747">
        <f t="shared" si="1"/>
        <v>833</v>
      </c>
      <c r="AI14" s="219">
        <f t="shared" si="3"/>
        <v>1</v>
      </c>
    </row>
    <row r="15" spans="1:35">
      <c r="A15" s="559">
        <v>8</v>
      </c>
      <c r="B15" s="745" t="s">
        <v>22145</v>
      </c>
      <c r="C15" s="746"/>
      <c r="D15" s="747"/>
      <c r="E15" s="747"/>
      <c r="F15" s="747"/>
      <c r="G15" s="748"/>
      <c r="H15" s="747"/>
      <c r="I15" s="747"/>
      <c r="J15" s="749"/>
      <c r="K15" s="747"/>
      <c r="L15" s="747"/>
      <c r="M15" s="747"/>
      <c r="N15" s="747"/>
      <c r="O15" s="747"/>
      <c r="P15" s="748"/>
      <c r="Q15" s="747"/>
      <c r="R15" s="750"/>
      <c r="S15" s="747"/>
      <c r="T15" s="747"/>
      <c r="U15" s="747"/>
      <c r="V15" s="747"/>
      <c r="W15" s="747"/>
      <c r="X15" s="748"/>
      <c r="Y15" s="747"/>
      <c r="Z15" s="747"/>
      <c r="AA15" s="747"/>
      <c r="AB15" s="747"/>
      <c r="AC15" s="747"/>
      <c r="AD15" s="747"/>
      <c r="AE15" s="748">
        <v>550</v>
      </c>
      <c r="AF15" s="747"/>
      <c r="AG15" s="747"/>
      <c r="AH15" s="747">
        <f t="shared" si="1"/>
        <v>550</v>
      </c>
      <c r="AI15" s="219">
        <f t="shared" si="3"/>
        <v>1</v>
      </c>
    </row>
    <row r="16" spans="1:35" s="752" customFormat="1" hidden="1">
      <c r="A16" s="564"/>
      <c r="B16" s="565" t="s">
        <v>20829</v>
      </c>
      <c r="C16" s="566"/>
      <c r="D16" s="567">
        <f t="shared" ref="D16:AH16" si="4">SUM(D8:D15)</f>
        <v>550</v>
      </c>
      <c r="E16" s="567">
        <f t="shared" si="4"/>
        <v>4700</v>
      </c>
      <c r="F16" s="567">
        <f t="shared" si="4"/>
        <v>4696</v>
      </c>
      <c r="G16" s="567">
        <f t="shared" si="4"/>
        <v>5550</v>
      </c>
      <c r="H16" s="567">
        <f t="shared" si="4"/>
        <v>5922</v>
      </c>
      <c r="I16" s="567">
        <f t="shared" si="4"/>
        <v>4180</v>
      </c>
      <c r="J16" s="567">
        <f t="shared" si="4"/>
        <v>5724</v>
      </c>
      <c r="K16" s="567">
        <f t="shared" si="4"/>
        <v>1100</v>
      </c>
      <c r="L16" s="567">
        <f t="shared" si="4"/>
        <v>4165</v>
      </c>
      <c r="M16" s="567">
        <f t="shared" si="4"/>
        <v>5700</v>
      </c>
      <c r="N16" s="567">
        <f t="shared" si="4"/>
        <v>5538</v>
      </c>
      <c r="O16" s="567">
        <f t="shared" si="4"/>
        <v>4515</v>
      </c>
      <c r="P16" s="567">
        <f t="shared" si="4"/>
        <v>4595</v>
      </c>
      <c r="Q16" s="567">
        <f t="shared" si="4"/>
        <v>3895</v>
      </c>
      <c r="R16" s="567">
        <f t="shared" si="4"/>
        <v>550</v>
      </c>
      <c r="S16" s="567">
        <f t="shared" si="4"/>
        <v>3654</v>
      </c>
      <c r="T16" s="567">
        <f t="shared" si="4"/>
        <v>5106</v>
      </c>
      <c r="U16" s="567">
        <f t="shared" si="4"/>
        <v>5196</v>
      </c>
      <c r="V16" s="567">
        <f t="shared" si="4"/>
        <v>5898</v>
      </c>
      <c r="W16" s="567">
        <f t="shared" si="4"/>
        <v>4710</v>
      </c>
      <c r="X16" s="567">
        <f t="shared" si="4"/>
        <v>6513</v>
      </c>
      <c r="Y16" s="567">
        <f t="shared" si="4"/>
        <v>550</v>
      </c>
      <c r="Z16" s="567">
        <f t="shared" si="4"/>
        <v>4680</v>
      </c>
      <c r="AA16" s="567">
        <f t="shared" si="4"/>
        <v>3356</v>
      </c>
      <c r="AB16" s="567">
        <f t="shared" si="4"/>
        <v>4585</v>
      </c>
      <c r="AC16" s="567">
        <f t="shared" si="4"/>
        <v>4180</v>
      </c>
      <c r="AD16" s="567">
        <f t="shared" si="4"/>
        <v>3800</v>
      </c>
      <c r="AE16" s="567">
        <f t="shared" si="4"/>
        <v>4106</v>
      </c>
      <c r="AF16" s="567">
        <f t="shared" si="4"/>
        <v>3492</v>
      </c>
      <c r="AG16" s="567">
        <f t="shared" si="4"/>
        <v>5274</v>
      </c>
      <c r="AH16" s="567">
        <f t="shared" si="4"/>
        <v>126480</v>
      </c>
      <c r="AI16" s="219">
        <f t="shared" si="3"/>
        <v>30</v>
      </c>
    </row>
    <row r="17" spans="1:35" s="758" customFormat="1" hidden="1">
      <c r="A17" s="753"/>
      <c r="B17" s="754" t="s">
        <v>21841</v>
      </c>
      <c r="C17" s="755"/>
      <c r="D17" s="756">
        <f t="shared" ref="D17:AG17" si="5">D16-D3</f>
        <v>550</v>
      </c>
      <c r="E17" s="756">
        <f t="shared" si="5"/>
        <v>-4.9200000000000728</v>
      </c>
      <c r="F17" s="756">
        <f t="shared" si="5"/>
        <v>-500.61999999999989</v>
      </c>
      <c r="G17" s="756">
        <f t="shared" si="5"/>
        <v>-5.2200000000002547</v>
      </c>
      <c r="H17" s="756">
        <f t="shared" si="5"/>
        <v>-5.6799999999993815</v>
      </c>
      <c r="I17" s="756">
        <f t="shared" si="5"/>
        <v>-0.22000000000025466</v>
      </c>
      <c r="J17" s="756">
        <f t="shared" si="5"/>
        <v>-1.2800000000006548</v>
      </c>
      <c r="K17" s="756">
        <f t="shared" si="5"/>
        <v>1100</v>
      </c>
      <c r="L17" s="756">
        <f t="shared" si="5"/>
        <v>-4.4400000000005093</v>
      </c>
      <c r="M17" s="756">
        <f t="shared" si="5"/>
        <v>-1144.1999999999998</v>
      </c>
      <c r="N17" s="756">
        <f t="shared" si="5"/>
        <v>-4.0199999999995271</v>
      </c>
      <c r="O17" s="756">
        <f t="shared" si="5"/>
        <v>-4.9000000000005457</v>
      </c>
      <c r="P17" s="756">
        <f t="shared" si="5"/>
        <v>-1.4600000000000364</v>
      </c>
      <c r="Q17" s="756">
        <f t="shared" si="5"/>
        <v>-2.7399999999997817</v>
      </c>
      <c r="R17" s="756">
        <f t="shared" si="5"/>
        <v>550</v>
      </c>
      <c r="S17" s="756">
        <f t="shared" si="5"/>
        <v>-3.7200000000002547</v>
      </c>
      <c r="T17" s="756">
        <f t="shared" si="5"/>
        <v>-2.3999999999996362</v>
      </c>
      <c r="U17" s="756">
        <f t="shared" si="5"/>
        <v>-3.0399999999999636</v>
      </c>
      <c r="V17" s="756">
        <f t="shared" si="5"/>
        <v>-2.8400000000001455</v>
      </c>
      <c r="W17" s="756">
        <f t="shared" si="5"/>
        <v>-0.85999999999967258</v>
      </c>
      <c r="X17" s="756">
        <f t="shared" si="5"/>
        <v>-550.32000000000062</v>
      </c>
      <c r="Y17" s="756">
        <f t="shared" si="5"/>
        <v>550</v>
      </c>
      <c r="Z17" s="756">
        <f t="shared" si="5"/>
        <v>-2.4799999999995634</v>
      </c>
      <c r="AA17" s="756">
        <f t="shared" si="5"/>
        <v>-843.36000000000058</v>
      </c>
      <c r="AB17" s="756">
        <f t="shared" si="5"/>
        <v>-3.9800000000004729</v>
      </c>
      <c r="AC17" s="756">
        <f t="shared" si="5"/>
        <v>-2.8600000000005821</v>
      </c>
      <c r="AD17" s="756">
        <f t="shared" si="5"/>
        <v>-954.42000000000007</v>
      </c>
      <c r="AE17" s="756">
        <f t="shared" si="5"/>
        <v>-3.3800000000001091</v>
      </c>
      <c r="AF17" s="756">
        <f t="shared" si="5"/>
        <v>-873.23999999999978</v>
      </c>
      <c r="AG17" s="756">
        <f t="shared" si="5"/>
        <v>-4.4600000000000364</v>
      </c>
      <c r="AH17" s="757">
        <f>SUM(D17:AG17)</f>
        <v>-2181.0600000000022</v>
      </c>
      <c r="AI17" s="219">
        <f t="shared" si="3"/>
        <v>30</v>
      </c>
    </row>
    <row r="18" spans="1:35" s="758" customFormat="1" hidden="1">
      <c r="A18" s="753"/>
      <c r="B18" s="759" t="s">
        <v>21837</v>
      </c>
      <c r="C18" s="755"/>
      <c r="D18" s="757">
        <f>D20*D19</f>
        <v>0</v>
      </c>
      <c r="E18" s="757">
        <f t="shared" ref="E18:AG18" si="6">E20*E19</f>
        <v>4045.1400000000003</v>
      </c>
      <c r="F18" s="757">
        <f t="shared" si="6"/>
        <v>3550.8</v>
      </c>
      <c r="G18" s="757">
        <f t="shared" si="6"/>
        <v>5346.66</v>
      </c>
      <c r="H18" s="757">
        <f t="shared" si="6"/>
        <v>3077.14</v>
      </c>
      <c r="I18" s="757">
        <f t="shared" si="6"/>
        <v>6698.34</v>
      </c>
      <c r="J18" s="757">
        <f t="shared" si="6"/>
        <v>4063.62</v>
      </c>
      <c r="K18" s="757">
        <f t="shared" si="6"/>
        <v>0</v>
      </c>
      <c r="L18" s="757">
        <f t="shared" si="6"/>
        <v>6997.3200000000006</v>
      </c>
      <c r="M18" s="757">
        <f t="shared" si="6"/>
        <v>5235.12</v>
      </c>
      <c r="N18" s="757">
        <f t="shared" si="6"/>
        <v>6391.88</v>
      </c>
      <c r="O18" s="757">
        <f t="shared" si="6"/>
        <v>4556.2</v>
      </c>
      <c r="P18" s="757">
        <f t="shared" si="6"/>
        <v>4996.6400000000003</v>
      </c>
      <c r="Q18" s="757">
        <f t="shared" si="6"/>
        <v>4324.9799999999996</v>
      </c>
      <c r="R18" s="757">
        <f t="shared" si="6"/>
        <v>0</v>
      </c>
      <c r="S18" s="757">
        <f t="shared" si="6"/>
        <v>4849.68</v>
      </c>
      <c r="T18" s="757">
        <f t="shared" si="6"/>
        <v>4438.0599999999995</v>
      </c>
      <c r="U18" s="757">
        <f t="shared" si="6"/>
        <v>5450.2800000000007</v>
      </c>
      <c r="V18" s="757">
        <f t="shared" si="6"/>
        <v>3658.82</v>
      </c>
      <c r="W18" s="757">
        <f t="shared" si="6"/>
        <v>0</v>
      </c>
      <c r="X18" s="757">
        <f t="shared" si="6"/>
        <v>6632.5599999999995</v>
      </c>
      <c r="Y18" s="757">
        <f t="shared" si="6"/>
        <v>0</v>
      </c>
      <c r="Z18" s="757">
        <f t="shared" si="6"/>
        <v>4438.5</v>
      </c>
      <c r="AA18" s="757">
        <f t="shared" si="6"/>
        <v>5099.8200000000006</v>
      </c>
      <c r="AB18" s="757">
        <f t="shared" si="6"/>
        <v>4865.5199999999995</v>
      </c>
      <c r="AC18" s="757">
        <f t="shared" si="6"/>
        <v>3782.02</v>
      </c>
      <c r="AD18" s="757">
        <f t="shared" si="6"/>
        <v>4544.54</v>
      </c>
      <c r="AE18" s="757">
        <f t="shared" si="6"/>
        <v>5018.42</v>
      </c>
      <c r="AF18" s="757">
        <f t="shared" si="6"/>
        <v>3084.84</v>
      </c>
      <c r="AG18" s="757">
        <f t="shared" si="6"/>
        <v>5463.04</v>
      </c>
      <c r="AH18" s="757">
        <f>SUM(D18:AG18)</f>
        <v>120609.94</v>
      </c>
      <c r="AI18" s="219">
        <f t="shared" si="3"/>
        <v>30</v>
      </c>
    </row>
    <row r="19" spans="1:35" s="758" customFormat="1" hidden="1">
      <c r="A19" s="753"/>
      <c r="B19" s="759" t="s">
        <v>21838</v>
      </c>
      <c r="C19" s="760"/>
      <c r="D19" s="757"/>
      <c r="E19" s="757">
        <v>18.387</v>
      </c>
      <c r="F19" s="757">
        <v>16.14</v>
      </c>
      <c r="G19" s="761">
        <v>24.303000000000001</v>
      </c>
      <c r="H19" s="757">
        <v>13.987</v>
      </c>
      <c r="I19" s="757">
        <v>30.446999999999999</v>
      </c>
      <c r="J19" s="762">
        <v>18.471</v>
      </c>
      <c r="K19" s="757"/>
      <c r="L19" s="757">
        <v>31.806000000000001</v>
      </c>
      <c r="M19" s="757">
        <v>23.795999999999999</v>
      </c>
      <c r="N19" s="757">
        <v>29.053999999999998</v>
      </c>
      <c r="O19" s="757">
        <v>20.71</v>
      </c>
      <c r="P19" s="761">
        <v>22.712</v>
      </c>
      <c r="Q19" s="757">
        <v>19.658999999999999</v>
      </c>
      <c r="R19" s="763"/>
      <c r="S19" s="757">
        <v>22.044</v>
      </c>
      <c r="T19" s="757">
        <v>20.172999999999998</v>
      </c>
      <c r="U19" s="757">
        <v>24.774000000000001</v>
      </c>
      <c r="V19" s="757">
        <v>16.631</v>
      </c>
      <c r="W19" s="757"/>
      <c r="X19" s="757">
        <v>30.148</v>
      </c>
      <c r="Y19" s="757"/>
      <c r="Z19" s="757">
        <v>20.175000000000001</v>
      </c>
      <c r="AA19" s="757">
        <v>23.181000000000001</v>
      </c>
      <c r="AB19" s="757">
        <v>22.116</v>
      </c>
      <c r="AC19" s="757">
        <v>17.190999999999999</v>
      </c>
      <c r="AD19" s="757">
        <v>20.657</v>
      </c>
      <c r="AE19" s="761">
        <v>22.811</v>
      </c>
      <c r="AF19" s="757">
        <v>14.022</v>
      </c>
      <c r="AG19" s="757">
        <v>24.832000000000001</v>
      </c>
      <c r="AH19" s="757">
        <f>SUM(D19:AG19)</f>
        <v>548.22699999999986</v>
      </c>
      <c r="AI19" s="219">
        <f t="shared" si="3"/>
        <v>25</v>
      </c>
    </row>
    <row r="20" spans="1:35" s="758" customFormat="1" hidden="1">
      <c r="A20" s="753"/>
      <c r="B20" s="760" t="s">
        <v>20957</v>
      </c>
      <c r="C20" s="755"/>
      <c r="D20" s="761">
        <v>220</v>
      </c>
      <c r="E20" s="761">
        <v>220</v>
      </c>
      <c r="F20" s="761">
        <v>220</v>
      </c>
      <c r="G20" s="761">
        <v>220</v>
      </c>
      <c r="H20" s="761">
        <v>220</v>
      </c>
      <c r="I20" s="761">
        <v>220</v>
      </c>
      <c r="J20" s="761">
        <v>220</v>
      </c>
      <c r="K20" s="761">
        <v>220</v>
      </c>
      <c r="L20" s="761">
        <v>220</v>
      </c>
      <c r="M20" s="761">
        <v>220</v>
      </c>
      <c r="N20" s="761">
        <v>220</v>
      </c>
      <c r="O20" s="761">
        <v>220</v>
      </c>
      <c r="P20" s="761">
        <v>220</v>
      </c>
      <c r="Q20" s="761">
        <v>220</v>
      </c>
      <c r="R20" s="761">
        <v>220</v>
      </c>
      <c r="S20" s="761">
        <v>220</v>
      </c>
      <c r="T20" s="761">
        <v>220</v>
      </c>
      <c r="U20" s="761">
        <v>220</v>
      </c>
      <c r="V20" s="761">
        <v>220</v>
      </c>
      <c r="W20" s="761">
        <v>220</v>
      </c>
      <c r="X20" s="761">
        <v>220</v>
      </c>
      <c r="Y20" s="761">
        <v>220</v>
      </c>
      <c r="Z20" s="761">
        <v>220</v>
      </c>
      <c r="AA20" s="761">
        <v>220</v>
      </c>
      <c r="AB20" s="761">
        <v>220</v>
      </c>
      <c r="AC20" s="761">
        <v>220</v>
      </c>
      <c r="AD20" s="761">
        <v>220</v>
      </c>
      <c r="AE20" s="761">
        <v>220</v>
      </c>
      <c r="AF20" s="761">
        <v>220</v>
      </c>
      <c r="AG20" s="761">
        <v>220</v>
      </c>
      <c r="AH20" s="757"/>
      <c r="AI20" s="219">
        <f t="shared" si="3"/>
        <v>30</v>
      </c>
    </row>
    <row r="21" spans="1:35" s="758" customFormat="1" hidden="1">
      <c r="A21" s="753"/>
      <c r="B21" s="760" t="s">
        <v>21839</v>
      </c>
      <c r="C21" s="760"/>
      <c r="D21" s="757"/>
      <c r="E21" s="757">
        <v>5</v>
      </c>
      <c r="F21" s="757">
        <v>6</v>
      </c>
      <c r="G21" s="761">
        <v>6</v>
      </c>
      <c r="H21" s="757">
        <v>6</v>
      </c>
      <c r="I21" s="757">
        <v>5</v>
      </c>
      <c r="J21" s="762">
        <v>4</v>
      </c>
      <c r="K21" s="757"/>
      <c r="L21" s="757">
        <v>6</v>
      </c>
      <c r="M21" s="757">
        <v>5</v>
      </c>
      <c r="N21" s="757">
        <v>6</v>
      </c>
      <c r="O21" s="757">
        <v>6</v>
      </c>
      <c r="P21" s="761">
        <v>6</v>
      </c>
      <c r="Q21" s="757">
        <v>6</v>
      </c>
      <c r="R21" s="763"/>
      <c r="S21" s="757">
        <v>6</v>
      </c>
      <c r="T21" s="757">
        <v>6</v>
      </c>
      <c r="U21" s="757">
        <v>6</v>
      </c>
      <c r="V21" s="757">
        <v>5</v>
      </c>
      <c r="W21" s="757"/>
      <c r="X21" s="757">
        <v>5</v>
      </c>
      <c r="Y21" s="757"/>
      <c r="Z21" s="757">
        <v>6</v>
      </c>
      <c r="AA21" s="757">
        <v>5</v>
      </c>
      <c r="AB21" s="757">
        <v>5</v>
      </c>
      <c r="AC21" s="757">
        <v>5</v>
      </c>
      <c r="AD21" s="757">
        <v>5</v>
      </c>
      <c r="AE21" s="761">
        <v>5</v>
      </c>
      <c r="AF21" s="757">
        <v>5</v>
      </c>
      <c r="AG21" s="757">
        <v>5</v>
      </c>
      <c r="AH21" s="757">
        <f t="shared" ref="AH21:AH28" si="7">SUM(D21:AG21)</f>
        <v>136</v>
      </c>
      <c r="AI21" s="219">
        <f t="shared" si="3"/>
        <v>25</v>
      </c>
    </row>
    <row r="22" spans="1:35" s="758" customFormat="1" hidden="1">
      <c r="A22" s="753"/>
      <c r="B22" s="760" t="s">
        <v>21840</v>
      </c>
      <c r="C22" s="755"/>
      <c r="D22" s="761" t="e">
        <f>D18/D21</f>
        <v>#DIV/0!</v>
      </c>
      <c r="E22" s="761">
        <f t="shared" ref="E22:AG22" si="8">E18/E21</f>
        <v>809.02800000000002</v>
      </c>
      <c r="F22" s="761">
        <f t="shared" si="8"/>
        <v>591.80000000000007</v>
      </c>
      <c r="G22" s="761">
        <f t="shared" si="8"/>
        <v>891.11</v>
      </c>
      <c r="H22" s="761">
        <f t="shared" si="8"/>
        <v>512.85666666666668</v>
      </c>
      <c r="I22" s="761">
        <f t="shared" si="8"/>
        <v>1339.6680000000001</v>
      </c>
      <c r="J22" s="761">
        <f t="shared" si="8"/>
        <v>1015.905</v>
      </c>
      <c r="K22" s="761" t="e">
        <f t="shared" si="8"/>
        <v>#DIV/0!</v>
      </c>
      <c r="L22" s="761">
        <f t="shared" si="8"/>
        <v>1166.22</v>
      </c>
      <c r="M22" s="761">
        <f t="shared" si="8"/>
        <v>1047.0239999999999</v>
      </c>
      <c r="N22" s="761">
        <f t="shared" si="8"/>
        <v>1065.3133333333333</v>
      </c>
      <c r="O22" s="761">
        <f t="shared" si="8"/>
        <v>759.36666666666667</v>
      </c>
      <c r="P22" s="761">
        <f t="shared" si="8"/>
        <v>832.77333333333343</v>
      </c>
      <c r="Q22" s="761">
        <f t="shared" si="8"/>
        <v>720.82999999999993</v>
      </c>
      <c r="R22" s="761" t="e">
        <f t="shared" si="8"/>
        <v>#DIV/0!</v>
      </c>
      <c r="S22" s="761">
        <f t="shared" si="8"/>
        <v>808.28000000000009</v>
      </c>
      <c r="T22" s="761">
        <f t="shared" si="8"/>
        <v>739.67666666666662</v>
      </c>
      <c r="U22" s="761">
        <f t="shared" si="8"/>
        <v>908.38000000000011</v>
      </c>
      <c r="V22" s="761">
        <f t="shared" si="8"/>
        <v>731.76400000000001</v>
      </c>
      <c r="W22" s="761" t="e">
        <f t="shared" si="8"/>
        <v>#DIV/0!</v>
      </c>
      <c r="X22" s="761">
        <f t="shared" si="8"/>
        <v>1326.5119999999999</v>
      </c>
      <c r="Y22" s="761" t="e">
        <f t="shared" si="8"/>
        <v>#DIV/0!</v>
      </c>
      <c r="Z22" s="761">
        <f t="shared" si="8"/>
        <v>739.75</v>
      </c>
      <c r="AA22" s="761">
        <f t="shared" si="8"/>
        <v>1019.9640000000002</v>
      </c>
      <c r="AB22" s="761">
        <f t="shared" si="8"/>
        <v>973.10399999999993</v>
      </c>
      <c r="AC22" s="761">
        <f t="shared" si="8"/>
        <v>756.404</v>
      </c>
      <c r="AD22" s="761">
        <f t="shared" si="8"/>
        <v>908.90800000000002</v>
      </c>
      <c r="AE22" s="761">
        <f t="shared" si="8"/>
        <v>1003.684</v>
      </c>
      <c r="AF22" s="761">
        <f t="shared" si="8"/>
        <v>616.96800000000007</v>
      </c>
      <c r="AG22" s="761">
        <f t="shared" si="8"/>
        <v>1092.6079999999999</v>
      </c>
      <c r="AH22" s="757" t="e">
        <f t="shared" si="7"/>
        <v>#DIV/0!</v>
      </c>
      <c r="AI22" s="219">
        <f t="shared" si="3"/>
        <v>25</v>
      </c>
    </row>
    <row r="23" spans="1:35">
      <c r="A23" s="559">
        <v>1</v>
      </c>
      <c r="B23" s="745" t="s">
        <v>21842</v>
      </c>
      <c r="C23" s="746"/>
      <c r="D23" s="747"/>
      <c r="E23" s="747"/>
      <c r="F23" s="747">
        <v>591</v>
      </c>
      <c r="G23" s="748">
        <v>891</v>
      </c>
      <c r="H23" s="747">
        <v>280</v>
      </c>
      <c r="I23" s="747"/>
      <c r="J23" s="749"/>
      <c r="K23" s="747"/>
      <c r="L23" s="747">
        <v>982</v>
      </c>
      <c r="M23" s="747"/>
      <c r="N23" s="747">
        <v>1065</v>
      </c>
      <c r="O23" s="747">
        <v>865</v>
      </c>
      <c r="P23" s="748">
        <v>686</v>
      </c>
      <c r="Q23" s="747">
        <v>610</v>
      </c>
      <c r="R23" s="750"/>
      <c r="S23" s="747">
        <v>551</v>
      </c>
      <c r="T23" s="747">
        <v>740</v>
      </c>
      <c r="U23" s="747">
        <v>908</v>
      </c>
      <c r="V23" s="747">
        <v>732</v>
      </c>
      <c r="W23" s="747">
        <v>550</v>
      </c>
      <c r="X23" s="748">
        <v>1326</v>
      </c>
      <c r="Y23" s="747"/>
      <c r="Z23" s="747">
        <v>739</v>
      </c>
      <c r="AA23" s="747"/>
      <c r="AB23" s="747">
        <v>973</v>
      </c>
      <c r="AC23" s="747"/>
      <c r="AD23" s="747"/>
      <c r="AE23" s="748"/>
      <c r="AF23" s="747"/>
      <c r="AG23" s="747"/>
      <c r="AH23" s="747">
        <f t="shared" si="7"/>
        <v>12489</v>
      </c>
      <c r="AI23" s="219">
        <f t="shared" si="3"/>
        <v>16</v>
      </c>
    </row>
    <row r="24" spans="1:35">
      <c r="A24" s="559">
        <v>2</v>
      </c>
      <c r="B24" s="745" t="s">
        <v>495</v>
      </c>
      <c r="C24" s="746">
        <v>101818174092</v>
      </c>
      <c r="D24" s="747"/>
      <c r="E24" s="747">
        <v>809</v>
      </c>
      <c r="F24" s="747">
        <v>591</v>
      </c>
      <c r="G24" s="748">
        <v>891</v>
      </c>
      <c r="H24" s="747">
        <v>559</v>
      </c>
      <c r="I24" s="747">
        <v>1339</v>
      </c>
      <c r="J24" s="749">
        <v>1015</v>
      </c>
      <c r="K24" s="747"/>
      <c r="L24" s="747">
        <v>1202</v>
      </c>
      <c r="M24" s="747">
        <v>1047</v>
      </c>
      <c r="N24" s="747">
        <v>1065</v>
      </c>
      <c r="O24" s="747">
        <v>865</v>
      </c>
      <c r="P24" s="748">
        <v>862</v>
      </c>
      <c r="Q24" s="747">
        <v>742</v>
      </c>
      <c r="R24" s="750"/>
      <c r="S24" s="747">
        <v>859</v>
      </c>
      <c r="T24" s="425">
        <v>740</v>
      </c>
      <c r="U24" s="747">
        <v>908</v>
      </c>
      <c r="V24" s="747"/>
      <c r="W24" s="747">
        <v>550</v>
      </c>
      <c r="X24" s="748">
        <v>1326</v>
      </c>
      <c r="Y24" s="747"/>
      <c r="Z24" s="747">
        <v>739</v>
      </c>
      <c r="AA24" s="747">
        <v>1019</v>
      </c>
      <c r="AB24" s="747"/>
      <c r="AC24" s="747">
        <v>756</v>
      </c>
      <c r="AD24" s="747">
        <v>908</v>
      </c>
      <c r="AE24" s="748">
        <v>1003</v>
      </c>
      <c r="AF24" s="747">
        <v>616</v>
      </c>
      <c r="AG24" s="747">
        <v>1004</v>
      </c>
      <c r="AH24" s="747">
        <f t="shared" si="7"/>
        <v>21415</v>
      </c>
      <c r="AI24" s="219">
        <f t="shared" si="3"/>
        <v>24</v>
      </c>
    </row>
    <row r="25" spans="1:35">
      <c r="A25" s="559">
        <v>3</v>
      </c>
      <c r="B25" s="745" t="s">
        <v>469</v>
      </c>
      <c r="C25" s="746">
        <v>102004077854</v>
      </c>
      <c r="D25" s="747"/>
      <c r="E25" s="747">
        <v>809</v>
      </c>
      <c r="F25" s="747">
        <v>591</v>
      </c>
      <c r="G25" s="748">
        <v>891</v>
      </c>
      <c r="H25" s="747">
        <v>559</v>
      </c>
      <c r="I25" s="747">
        <v>1339</v>
      </c>
      <c r="J25" s="749">
        <v>1015</v>
      </c>
      <c r="K25" s="747"/>
      <c r="L25" s="747">
        <v>1202</v>
      </c>
      <c r="M25" s="747">
        <v>1047</v>
      </c>
      <c r="N25" s="747">
        <v>1065</v>
      </c>
      <c r="O25" s="747">
        <v>865</v>
      </c>
      <c r="P25" s="748">
        <v>862</v>
      </c>
      <c r="Q25" s="747">
        <v>742</v>
      </c>
      <c r="R25" s="750"/>
      <c r="S25" s="747">
        <v>859</v>
      </c>
      <c r="T25" s="747">
        <v>740</v>
      </c>
      <c r="U25" s="747">
        <v>908</v>
      </c>
      <c r="V25" s="747">
        <v>732</v>
      </c>
      <c r="W25" s="747">
        <v>550</v>
      </c>
      <c r="X25" s="748">
        <v>1326</v>
      </c>
      <c r="Y25" s="747"/>
      <c r="Z25" s="747">
        <v>739</v>
      </c>
      <c r="AA25" s="747">
        <v>1019</v>
      </c>
      <c r="AB25" s="747">
        <v>973</v>
      </c>
      <c r="AC25" s="747">
        <v>756</v>
      </c>
      <c r="AD25" s="747">
        <v>908</v>
      </c>
      <c r="AE25" s="748">
        <v>1003</v>
      </c>
      <c r="AF25" s="789">
        <f>616+873</f>
        <v>1489</v>
      </c>
      <c r="AG25" s="747">
        <v>1114</v>
      </c>
      <c r="AH25" s="747">
        <f t="shared" si="7"/>
        <v>24103</v>
      </c>
      <c r="AI25" s="790">
        <f>COUNT(D25:AG25)+1</f>
        <v>27</v>
      </c>
    </row>
    <row r="26" spans="1:35">
      <c r="A26" s="559">
        <v>4</v>
      </c>
      <c r="B26" s="745" t="s">
        <v>461</v>
      </c>
      <c r="C26" s="746">
        <v>101817173110</v>
      </c>
      <c r="D26" s="747"/>
      <c r="E26" s="747">
        <v>809</v>
      </c>
      <c r="F26" s="747">
        <v>591</v>
      </c>
      <c r="G26" s="748">
        <v>891</v>
      </c>
      <c r="H26" s="747">
        <v>559</v>
      </c>
      <c r="I26" s="747">
        <v>1339</v>
      </c>
      <c r="J26" s="749"/>
      <c r="K26" s="747"/>
      <c r="L26" s="747">
        <v>1202</v>
      </c>
      <c r="M26" s="747">
        <v>1047</v>
      </c>
      <c r="N26" s="747">
        <v>1065</v>
      </c>
      <c r="O26" s="747">
        <v>230</v>
      </c>
      <c r="P26" s="748">
        <v>862</v>
      </c>
      <c r="Q26" s="747">
        <v>742</v>
      </c>
      <c r="R26" s="750"/>
      <c r="S26" s="747">
        <v>859</v>
      </c>
      <c r="T26" s="747">
        <v>740</v>
      </c>
      <c r="U26" s="747">
        <v>908</v>
      </c>
      <c r="V26" s="747">
        <v>732</v>
      </c>
      <c r="W26" s="747"/>
      <c r="X26" s="748">
        <v>1326</v>
      </c>
      <c r="Y26" s="747"/>
      <c r="Z26" s="747">
        <v>739</v>
      </c>
      <c r="AA26" s="747">
        <v>1019</v>
      </c>
      <c r="AB26" s="747">
        <v>973</v>
      </c>
      <c r="AC26" s="747">
        <v>756</v>
      </c>
      <c r="AD26" s="747">
        <v>908</v>
      </c>
      <c r="AE26" s="748">
        <v>1003</v>
      </c>
      <c r="AF26" s="747">
        <v>616</v>
      </c>
      <c r="AG26" s="747">
        <v>1114</v>
      </c>
      <c r="AH26" s="747">
        <f t="shared" si="7"/>
        <v>21030</v>
      </c>
      <c r="AI26" s="219">
        <f t="shared" si="3"/>
        <v>24</v>
      </c>
    </row>
    <row r="27" spans="1:35">
      <c r="A27" s="559">
        <v>5</v>
      </c>
      <c r="B27" s="745" t="s">
        <v>441</v>
      </c>
      <c r="C27" s="746">
        <v>102120964651</v>
      </c>
      <c r="D27" s="747"/>
      <c r="E27" s="747">
        <v>809</v>
      </c>
      <c r="F27" s="747">
        <v>591</v>
      </c>
      <c r="G27" s="748">
        <v>891</v>
      </c>
      <c r="H27" s="747">
        <v>559</v>
      </c>
      <c r="I27" s="747">
        <v>1339</v>
      </c>
      <c r="J27" s="749">
        <v>1015</v>
      </c>
      <c r="K27" s="747"/>
      <c r="L27" s="747">
        <v>1202</v>
      </c>
      <c r="M27" s="747">
        <v>1047</v>
      </c>
      <c r="N27" s="747">
        <v>1065</v>
      </c>
      <c r="O27" s="747">
        <v>865</v>
      </c>
      <c r="P27" s="748">
        <v>862</v>
      </c>
      <c r="Q27" s="747">
        <v>742</v>
      </c>
      <c r="R27" s="750"/>
      <c r="S27" s="747">
        <v>859</v>
      </c>
      <c r="T27" s="747">
        <v>740</v>
      </c>
      <c r="U27" s="747">
        <v>908</v>
      </c>
      <c r="V27" s="747">
        <v>732</v>
      </c>
      <c r="W27" s="747">
        <v>550</v>
      </c>
      <c r="X27" s="748">
        <v>1326</v>
      </c>
      <c r="Y27" s="747"/>
      <c r="Z27" s="747">
        <v>739</v>
      </c>
      <c r="AA27" s="747">
        <v>1019</v>
      </c>
      <c r="AB27" s="747">
        <v>973</v>
      </c>
      <c r="AC27" s="747">
        <v>756</v>
      </c>
      <c r="AD27" s="747">
        <v>908</v>
      </c>
      <c r="AE27" s="748">
        <v>1003</v>
      </c>
      <c r="AF27" s="747">
        <v>616</v>
      </c>
      <c r="AG27" s="747">
        <v>1114</v>
      </c>
      <c r="AH27" s="747">
        <f t="shared" si="7"/>
        <v>23230</v>
      </c>
      <c r="AI27" s="219">
        <f t="shared" si="3"/>
        <v>26</v>
      </c>
    </row>
    <row r="28" spans="1:35">
      <c r="A28" s="559">
        <v>6</v>
      </c>
      <c r="B28" s="745" t="s">
        <v>444</v>
      </c>
      <c r="C28" s="764">
        <v>101432431093</v>
      </c>
      <c r="D28" s="747"/>
      <c r="E28" s="747">
        <v>809</v>
      </c>
      <c r="F28" s="747">
        <v>591</v>
      </c>
      <c r="G28" s="748">
        <v>891</v>
      </c>
      <c r="H28" s="747">
        <v>559</v>
      </c>
      <c r="I28" s="747">
        <v>1339</v>
      </c>
      <c r="J28" s="749">
        <v>1015</v>
      </c>
      <c r="K28" s="747"/>
      <c r="L28" s="747">
        <v>1202</v>
      </c>
      <c r="M28" s="747">
        <v>1047</v>
      </c>
      <c r="N28" s="747">
        <v>1065</v>
      </c>
      <c r="O28" s="747">
        <v>865</v>
      </c>
      <c r="P28" s="748">
        <v>862</v>
      </c>
      <c r="Q28" s="747">
        <v>742</v>
      </c>
      <c r="R28" s="750"/>
      <c r="S28" s="747">
        <v>859</v>
      </c>
      <c r="T28" s="747">
        <v>740</v>
      </c>
      <c r="U28" s="747">
        <v>908</v>
      </c>
      <c r="V28" s="747">
        <v>732</v>
      </c>
      <c r="W28" s="747"/>
      <c r="X28" s="748"/>
      <c r="Y28" s="747"/>
      <c r="Z28" s="747">
        <v>739</v>
      </c>
      <c r="AA28" s="747">
        <v>1019</v>
      </c>
      <c r="AB28" s="747">
        <v>973</v>
      </c>
      <c r="AC28" s="747">
        <v>756</v>
      </c>
      <c r="AD28" s="747">
        <v>908</v>
      </c>
      <c r="AE28" s="748">
        <v>1003</v>
      </c>
      <c r="AF28" s="747">
        <v>616</v>
      </c>
      <c r="AG28" s="747">
        <v>1114</v>
      </c>
      <c r="AH28" s="747">
        <f t="shared" si="7"/>
        <v>21354</v>
      </c>
      <c r="AI28" s="219">
        <f t="shared" si="3"/>
        <v>24</v>
      </c>
    </row>
    <row r="29" spans="1:35" s="752" customFormat="1" hidden="1">
      <c r="A29" s="564"/>
      <c r="B29" s="565" t="s">
        <v>20829</v>
      </c>
      <c r="C29" s="566"/>
      <c r="D29" s="567">
        <f t="shared" ref="D29:AH29" si="9">SUM(D23:D28)</f>
        <v>0</v>
      </c>
      <c r="E29" s="567">
        <f t="shared" si="9"/>
        <v>4045</v>
      </c>
      <c r="F29" s="567">
        <f t="shared" si="9"/>
        <v>3546</v>
      </c>
      <c r="G29" s="567">
        <f t="shared" si="9"/>
        <v>5346</v>
      </c>
      <c r="H29" s="567">
        <f t="shared" si="9"/>
        <v>3075</v>
      </c>
      <c r="I29" s="567">
        <f t="shared" si="9"/>
        <v>6695</v>
      </c>
      <c r="J29" s="567">
        <f t="shared" si="9"/>
        <v>4060</v>
      </c>
      <c r="K29" s="567">
        <f t="shared" si="9"/>
        <v>0</v>
      </c>
      <c r="L29" s="567">
        <f t="shared" si="9"/>
        <v>6992</v>
      </c>
      <c r="M29" s="567">
        <f t="shared" si="9"/>
        <v>5235</v>
      </c>
      <c r="N29" s="567">
        <f t="shared" si="9"/>
        <v>6390</v>
      </c>
      <c r="O29" s="567">
        <f t="shared" si="9"/>
        <v>4555</v>
      </c>
      <c r="P29" s="567">
        <f t="shared" si="9"/>
        <v>4996</v>
      </c>
      <c r="Q29" s="567">
        <f t="shared" si="9"/>
        <v>4320</v>
      </c>
      <c r="R29" s="567">
        <f t="shared" si="9"/>
        <v>0</v>
      </c>
      <c r="S29" s="567">
        <f t="shared" si="9"/>
        <v>4846</v>
      </c>
      <c r="T29" s="567">
        <f t="shared" si="9"/>
        <v>4440</v>
      </c>
      <c r="U29" s="567">
        <f t="shared" si="9"/>
        <v>5448</v>
      </c>
      <c r="V29" s="567">
        <f t="shared" si="9"/>
        <v>3660</v>
      </c>
      <c r="W29" s="567">
        <f t="shared" si="9"/>
        <v>2200</v>
      </c>
      <c r="X29" s="567">
        <f t="shared" si="9"/>
        <v>6630</v>
      </c>
      <c r="Y29" s="567">
        <f t="shared" si="9"/>
        <v>0</v>
      </c>
      <c r="Z29" s="567">
        <f t="shared" si="9"/>
        <v>4434</v>
      </c>
      <c r="AA29" s="567">
        <f t="shared" si="9"/>
        <v>5095</v>
      </c>
      <c r="AB29" s="567">
        <f t="shared" si="9"/>
        <v>4865</v>
      </c>
      <c r="AC29" s="567">
        <f t="shared" si="9"/>
        <v>3780</v>
      </c>
      <c r="AD29" s="567">
        <f t="shared" si="9"/>
        <v>4540</v>
      </c>
      <c r="AE29" s="567">
        <f t="shared" si="9"/>
        <v>5015</v>
      </c>
      <c r="AF29" s="567">
        <f t="shared" si="9"/>
        <v>3953</v>
      </c>
      <c r="AG29" s="567">
        <f t="shared" si="9"/>
        <v>5460</v>
      </c>
      <c r="AH29" s="567">
        <f t="shared" si="9"/>
        <v>123621</v>
      </c>
      <c r="AI29" s="219">
        <f t="shared" si="3"/>
        <v>30</v>
      </c>
    </row>
    <row r="30" spans="1:35" s="770" customFormat="1" hidden="1">
      <c r="A30" s="765"/>
      <c r="B30" s="766" t="s">
        <v>21843</v>
      </c>
      <c r="C30" s="767"/>
      <c r="D30" s="768">
        <f t="shared" ref="D30:AG30" si="10">D29-D18</f>
        <v>0</v>
      </c>
      <c r="E30" s="768">
        <f t="shared" si="10"/>
        <v>-0.14000000000032742</v>
      </c>
      <c r="F30" s="768">
        <f t="shared" si="10"/>
        <v>-4.8000000000001819</v>
      </c>
      <c r="G30" s="768">
        <f t="shared" si="10"/>
        <v>-0.65999999999985448</v>
      </c>
      <c r="H30" s="768">
        <f t="shared" si="10"/>
        <v>-2.1399999999998727</v>
      </c>
      <c r="I30" s="768">
        <f t="shared" si="10"/>
        <v>-3.3400000000001455</v>
      </c>
      <c r="J30" s="768">
        <f t="shared" si="10"/>
        <v>-3.6199999999998909</v>
      </c>
      <c r="K30" s="768">
        <f t="shared" si="10"/>
        <v>0</v>
      </c>
      <c r="L30" s="768">
        <f t="shared" si="10"/>
        <v>-5.3200000000006185</v>
      </c>
      <c r="M30" s="768">
        <f t="shared" si="10"/>
        <v>-0.11999999999989086</v>
      </c>
      <c r="N30" s="768">
        <f t="shared" si="10"/>
        <v>-1.8800000000001091</v>
      </c>
      <c r="O30" s="768">
        <f t="shared" si="10"/>
        <v>-1.1999999999998181</v>
      </c>
      <c r="P30" s="768">
        <f t="shared" si="10"/>
        <v>-0.64000000000032742</v>
      </c>
      <c r="Q30" s="768">
        <f t="shared" si="10"/>
        <v>-4.9799999999995634</v>
      </c>
      <c r="R30" s="768">
        <f t="shared" si="10"/>
        <v>0</v>
      </c>
      <c r="S30" s="768">
        <f t="shared" si="10"/>
        <v>-3.680000000000291</v>
      </c>
      <c r="T30" s="768">
        <f t="shared" si="10"/>
        <v>1.9400000000005093</v>
      </c>
      <c r="U30" s="768">
        <f t="shared" si="10"/>
        <v>-2.2800000000006548</v>
      </c>
      <c r="V30" s="768">
        <f t="shared" si="10"/>
        <v>1.1799999999998363</v>
      </c>
      <c r="W30" s="768">
        <f t="shared" si="10"/>
        <v>2200</v>
      </c>
      <c r="X30" s="768">
        <f t="shared" si="10"/>
        <v>-2.5599999999994907</v>
      </c>
      <c r="Y30" s="768">
        <f t="shared" si="10"/>
        <v>0</v>
      </c>
      <c r="Z30" s="768">
        <f t="shared" si="10"/>
        <v>-4.5</v>
      </c>
      <c r="AA30" s="768">
        <f t="shared" si="10"/>
        <v>-4.8200000000006185</v>
      </c>
      <c r="AB30" s="768">
        <f t="shared" si="10"/>
        <v>-0.51999999999952706</v>
      </c>
      <c r="AC30" s="768">
        <f t="shared" si="10"/>
        <v>-2.0199999999999818</v>
      </c>
      <c r="AD30" s="768">
        <f t="shared" si="10"/>
        <v>-4.5399999999999636</v>
      </c>
      <c r="AE30" s="768">
        <f t="shared" si="10"/>
        <v>-3.4200000000000728</v>
      </c>
      <c r="AF30" s="768">
        <f t="shared" si="10"/>
        <v>868.15999999999985</v>
      </c>
      <c r="AG30" s="768">
        <f t="shared" si="10"/>
        <v>-3.0399999999999636</v>
      </c>
      <c r="AH30" s="769">
        <f>SUM(D30:AG30)</f>
        <v>3011.059999999999</v>
      </c>
      <c r="AI30" s="219">
        <f t="shared" si="3"/>
        <v>30</v>
      </c>
    </row>
    <row r="31" spans="1:35" s="770" customFormat="1" hidden="1">
      <c r="A31" s="765"/>
      <c r="B31" s="766" t="s">
        <v>21837</v>
      </c>
      <c r="C31" s="767"/>
      <c r="D31" s="769">
        <f>D32*D33</f>
        <v>0</v>
      </c>
      <c r="E31" s="769">
        <f t="shared" ref="E31:AG31" si="11">E32*E33</f>
        <v>6940.8</v>
      </c>
      <c r="F31" s="769">
        <f t="shared" si="11"/>
        <v>8104.96</v>
      </c>
      <c r="G31" s="769">
        <f t="shared" si="11"/>
        <v>7467.0079999999998</v>
      </c>
      <c r="H31" s="769">
        <f t="shared" si="11"/>
        <v>8408.32</v>
      </c>
      <c r="I31" s="769">
        <f t="shared" si="11"/>
        <v>6601.92</v>
      </c>
      <c r="J31" s="769">
        <f t="shared" si="11"/>
        <v>5987.2000000000007</v>
      </c>
      <c r="K31" s="769">
        <f t="shared" si="11"/>
        <v>0</v>
      </c>
      <c r="L31" s="769">
        <f t="shared" si="11"/>
        <v>6572.7999999999993</v>
      </c>
      <c r="M31" s="769">
        <f t="shared" si="11"/>
        <v>7908.48</v>
      </c>
      <c r="N31" s="769">
        <f t="shared" si="11"/>
        <v>5625.5999999999995</v>
      </c>
      <c r="O31" s="769">
        <f t="shared" si="11"/>
        <v>6212.4800000000005</v>
      </c>
      <c r="P31" s="769">
        <f t="shared" si="11"/>
        <v>4666.5600000000004</v>
      </c>
      <c r="Q31" s="769">
        <f t="shared" si="11"/>
        <v>4760.6400000000003</v>
      </c>
      <c r="R31" s="769">
        <f t="shared" si="11"/>
        <v>5442.5599999999995</v>
      </c>
      <c r="S31" s="769">
        <f t="shared" si="11"/>
        <v>4214.3999999999996</v>
      </c>
      <c r="T31" s="769">
        <f t="shared" si="11"/>
        <v>5418.24</v>
      </c>
      <c r="U31" s="769">
        <f t="shared" si="11"/>
        <v>6288.9599999999991</v>
      </c>
      <c r="V31" s="769">
        <f t="shared" si="11"/>
        <v>5682.88</v>
      </c>
      <c r="W31" s="769">
        <f t="shared" si="11"/>
        <v>6723.5199999999995</v>
      </c>
      <c r="X31" s="769">
        <f t="shared" si="11"/>
        <v>6944</v>
      </c>
      <c r="Y31" s="769">
        <f t="shared" si="11"/>
        <v>3639.6800000000003</v>
      </c>
      <c r="Z31" s="769">
        <f t="shared" si="11"/>
        <v>3934.08</v>
      </c>
      <c r="AA31" s="769">
        <f t="shared" si="11"/>
        <v>4705.92</v>
      </c>
      <c r="AB31" s="769">
        <f t="shared" si="11"/>
        <v>5404.8</v>
      </c>
      <c r="AC31" s="769">
        <f t="shared" si="11"/>
        <v>6412.7999999999993</v>
      </c>
      <c r="AD31" s="769">
        <f t="shared" si="11"/>
        <v>6653.4400000000005</v>
      </c>
      <c r="AE31" s="769">
        <f t="shared" si="11"/>
        <v>5612.7999999999993</v>
      </c>
      <c r="AF31" s="769">
        <f t="shared" si="11"/>
        <v>5330.8799999999992</v>
      </c>
      <c r="AG31" s="769">
        <f t="shared" si="11"/>
        <v>6517.7599999999993</v>
      </c>
      <c r="AH31" s="769">
        <f>SUM(D31:AG31)</f>
        <v>168183.48799999998</v>
      </c>
      <c r="AI31" s="219">
        <f t="shared" si="3"/>
        <v>30</v>
      </c>
    </row>
    <row r="32" spans="1:35" s="770" customFormat="1" hidden="1">
      <c r="A32" s="765"/>
      <c r="B32" s="766" t="s">
        <v>21838</v>
      </c>
      <c r="C32" s="771"/>
      <c r="D32" s="769"/>
      <c r="E32" s="769">
        <v>21.69</v>
      </c>
      <c r="F32" s="769">
        <v>25.327999999999999</v>
      </c>
      <c r="G32" s="772">
        <v>23.334399999999999</v>
      </c>
      <c r="H32" s="769">
        <v>26.276</v>
      </c>
      <c r="I32" s="769">
        <v>20.631</v>
      </c>
      <c r="J32" s="773">
        <v>18.71</v>
      </c>
      <c r="K32" s="769"/>
      <c r="L32" s="769">
        <v>20.54</v>
      </c>
      <c r="M32" s="769">
        <v>24.713999999999999</v>
      </c>
      <c r="N32" s="769">
        <v>17.579999999999998</v>
      </c>
      <c r="O32" s="769">
        <v>19.414000000000001</v>
      </c>
      <c r="P32" s="772">
        <v>14.583</v>
      </c>
      <c r="Q32" s="769">
        <v>14.877000000000001</v>
      </c>
      <c r="R32" s="774">
        <v>17.007999999999999</v>
      </c>
      <c r="S32" s="769">
        <v>13.17</v>
      </c>
      <c r="T32" s="769">
        <v>16.931999999999999</v>
      </c>
      <c r="U32" s="769">
        <v>19.652999999999999</v>
      </c>
      <c r="V32" s="769">
        <v>17.759</v>
      </c>
      <c r="W32" s="769">
        <v>21.010999999999999</v>
      </c>
      <c r="X32" s="769">
        <v>21.7</v>
      </c>
      <c r="Y32" s="769">
        <v>11.374000000000001</v>
      </c>
      <c r="Z32" s="769">
        <v>12.294</v>
      </c>
      <c r="AA32" s="769">
        <v>14.706</v>
      </c>
      <c r="AB32" s="769">
        <v>16.89</v>
      </c>
      <c r="AC32" s="769">
        <v>20.04</v>
      </c>
      <c r="AD32" s="769">
        <v>20.792000000000002</v>
      </c>
      <c r="AE32" s="772">
        <v>17.54</v>
      </c>
      <c r="AF32" s="769">
        <v>16.658999999999999</v>
      </c>
      <c r="AG32" s="769">
        <v>20.367999999999999</v>
      </c>
      <c r="AH32" s="769">
        <f>SUM(D32:AG32)</f>
        <v>525.57340000000011</v>
      </c>
      <c r="AI32" s="219">
        <f t="shared" si="3"/>
        <v>28</v>
      </c>
    </row>
    <row r="33" spans="1:35" s="770" customFormat="1" hidden="1">
      <c r="A33" s="765"/>
      <c r="B33" s="766" t="s">
        <v>20957</v>
      </c>
      <c r="C33" s="767"/>
      <c r="D33" s="772">
        <v>320</v>
      </c>
      <c r="E33" s="772">
        <v>320</v>
      </c>
      <c r="F33" s="772">
        <v>320</v>
      </c>
      <c r="G33" s="772">
        <v>320</v>
      </c>
      <c r="H33" s="772">
        <v>320</v>
      </c>
      <c r="I33" s="772">
        <v>320</v>
      </c>
      <c r="J33" s="772">
        <v>320</v>
      </c>
      <c r="K33" s="772">
        <v>320</v>
      </c>
      <c r="L33" s="772">
        <v>320</v>
      </c>
      <c r="M33" s="772">
        <v>320</v>
      </c>
      <c r="N33" s="772">
        <v>320</v>
      </c>
      <c r="O33" s="772">
        <v>320</v>
      </c>
      <c r="P33" s="772">
        <v>320</v>
      </c>
      <c r="Q33" s="772">
        <v>320</v>
      </c>
      <c r="R33" s="772">
        <v>320</v>
      </c>
      <c r="S33" s="772">
        <v>320</v>
      </c>
      <c r="T33" s="772">
        <v>320</v>
      </c>
      <c r="U33" s="772">
        <v>320</v>
      </c>
      <c r="V33" s="772">
        <v>320</v>
      </c>
      <c r="W33" s="772">
        <v>320</v>
      </c>
      <c r="X33" s="772">
        <v>320</v>
      </c>
      <c r="Y33" s="772">
        <v>320</v>
      </c>
      <c r="Z33" s="772">
        <v>320</v>
      </c>
      <c r="AA33" s="772">
        <v>320</v>
      </c>
      <c r="AB33" s="772">
        <v>320</v>
      </c>
      <c r="AC33" s="772">
        <v>320</v>
      </c>
      <c r="AD33" s="772">
        <v>320</v>
      </c>
      <c r="AE33" s="772">
        <v>320</v>
      </c>
      <c r="AF33" s="772">
        <v>320</v>
      </c>
      <c r="AG33" s="772">
        <v>320</v>
      </c>
      <c r="AH33" s="769"/>
      <c r="AI33" s="219">
        <f t="shared" si="3"/>
        <v>30</v>
      </c>
    </row>
    <row r="34" spans="1:35" s="770" customFormat="1" hidden="1">
      <c r="A34" s="765"/>
      <c r="B34" s="771" t="s">
        <v>21839</v>
      </c>
      <c r="C34" s="771"/>
      <c r="D34" s="769"/>
      <c r="E34" s="769">
        <v>7</v>
      </c>
      <c r="F34" s="769">
        <v>7</v>
      </c>
      <c r="G34" s="772">
        <v>7</v>
      </c>
      <c r="H34" s="769">
        <v>8</v>
      </c>
      <c r="I34" s="769">
        <v>7</v>
      </c>
      <c r="J34" s="773">
        <v>7</v>
      </c>
      <c r="K34" s="769"/>
      <c r="L34" s="769">
        <v>7</v>
      </c>
      <c r="M34" s="769">
        <v>7</v>
      </c>
      <c r="N34" s="769">
        <v>6</v>
      </c>
      <c r="O34" s="769">
        <v>6</v>
      </c>
      <c r="P34" s="772">
        <v>7</v>
      </c>
      <c r="Q34" s="769">
        <v>7</v>
      </c>
      <c r="R34" s="774">
        <v>7</v>
      </c>
      <c r="S34" s="769">
        <v>5</v>
      </c>
      <c r="T34" s="769">
        <v>7</v>
      </c>
      <c r="U34" s="769">
        <v>7</v>
      </c>
      <c r="V34" s="769">
        <v>6</v>
      </c>
      <c r="W34" s="769">
        <v>8</v>
      </c>
      <c r="X34" s="769">
        <v>8</v>
      </c>
      <c r="Y34" s="769">
        <v>6</v>
      </c>
      <c r="Z34" s="769">
        <v>6</v>
      </c>
      <c r="AA34" s="769">
        <v>7</v>
      </c>
      <c r="AB34" s="769">
        <v>7</v>
      </c>
      <c r="AC34" s="769">
        <v>8</v>
      </c>
      <c r="AD34" s="769">
        <v>8</v>
      </c>
      <c r="AE34" s="772">
        <v>7</v>
      </c>
      <c r="AF34" s="769">
        <v>7</v>
      </c>
      <c r="AG34" s="769">
        <v>8</v>
      </c>
      <c r="AH34" s="769">
        <f t="shared" ref="AH34:AH48" si="12">SUM(D34:AG34)</f>
        <v>195</v>
      </c>
      <c r="AI34" s="219">
        <f t="shared" si="3"/>
        <v>28</v>
      </c>
    </row>
    <row r="35" spans="1:35" s="770" customFormat="1" hidden="1">
      <c r="A35" s="765"/>
      <c r="B35" s="771" t="s">
        <v>21840</v>
      </c>
      <c r="C35" s="767"/>
      <c r="D35" s="772" t="e">
        <f t="shared" ref="D35:AG35" si="13">D31/D34</f>
        <v>#DIV/0!</v>
      </c>
      <c r="E35" s="772">
        <f t="shared" si="13"/>
        <v>991.5428571428572</v>
      </c>
      <c r="F35" s="772">
        <f t="shared" si="13"/>
        <v>1157.8514285714286</v>
      </c>
      <c r="G35" s="772">
        <f t="shared" si="13"/>
        <v>1066.7154285714284</v>
      </c>
      <c r="H35" s="772">
        <f t="shared" si="13"/>
        <v>1051.04</v>
      </c>
      <c r="I35" s="772">
        <f t="shared" si="13"/>
        <v>943.13142857142861</v>
      </c>
      <c r="J35" s="772">
        <f t="shared" si="13"/>
        <v>855.3142857142858</v>
      </c>
      <c r="K35" s="772" t="e">
        <f t="shared" si="13"/>
        <v>#DIV/0!</v>
      </c>
      <c r="L35" s="772">
        <f t="shared" si="13"/>
        <v>938.97142857142842</v>
      </c>
      <c r="M35" s="772">
        <f t="shared" si="13"/>
        <v>1129.782857142857</v>
      </c>
      <c r="N35" s="772">
        <f t="shared" si="13"/>
        <v>937.59999999999991</v>
      </c>
      <c r="O35" s="772">
        <f t="shared" si="13"/>
        <v>1035.4133333333334</v>
      </c>
      <c r="P35" s="772">
        <f t="shared" si="13"/>
        <v>666.6514285714286</v>
      </c>
      <c r="Q35" s="772">
        <f t="shared" si="13"/>
        <v>680.09142857142865</v>
      </c>
      <c r="R35" s="772">
        <f t="shared" si="13"/>
        <v>777.50857142857137</v>
      </c>
      <c r="S35" s="772">
        <f t="shared" si="13"/>
        <v>842.87999999999988</v>
      </c>
      <c r="T35" s="772">
        <f t="shared" si="13"/>
        <v>774.03428571428572</v>
      </c>
      <c r="U35" s="772">
        <f t="shared" si="13"/>
        <v>898.42285714285697</v>
      </c>
      <c r="V35" s="772">
        <f t="shared" si="13"/>
        <v>947.14666666666665</v>
      </c>
      <c r="W35" s="772">
        <f t="shared" si="13"/>
        <v>840.43999999999994</v>
      </c>
      <c r="X35" s="772">
        <f t="shared" si="13"/>
        <v>868</v>
      </c>
      <c r="Y35" s="772">
        <f t="shared" si="13"/>
        <v>606.61333333333334</v>
      </c>
      <c r="Z35" s="772">
        <f t="shared" si="13"/>
        <v>655.68</v>
      </c>
      <c r="AA35" s="772">
        <f t="shared" si="13"/>
        <v>672.27428571428572</v>
      </c>
      <c r="AB35" s="772">
        <f t="shared" si="13"/>
        <v>772.11428571428576</v>
      </c>
      <c r="AC35" s="772">
        <f t="shared" si="13"/>
        <v>801.59999999999991</v>
      </c>
      <c r="AD35" s="772">
        <f t="shared" si="13"/>
        <v>831.68000000000006</v>
      </c>
      <c r="AE35" s="772">
        <f t="shared" si="13"/>
        <v>801.82857142857131</v>
      </c>
      <c r="AF35" s="772">
        <f t="shared" si="13"/>
        <v>761.55428571428558</v>
      </c>
      <c r="AG35" s="772">
        <f t="shared" si="13"/>
        <v>814.71999999999991</v>
      </c>
      <c r="AH35" s="769" t="e">
        <f t="shared" si="12"/>
        <v>#DIV/0!</v>
      </c>
      <c r="AI35" s="219">
        <f t="shared" si="3"/>
        <v>28</v>
      </c>
    </row>
    <row r="36" spans="1:35">
      <c r="A36" s="559">
        <v>1</v>
      </c>
      <c r="B36" s="745" t="s">
        <v>509</v>
      </c>
      <c r="C36" s="746">
        <v>101407413648</v>
      </c>
      <c r="D36" s="747"/>
      <c r="E36" s="747"/>
      <c r="F36" s="747"/>
      <c r="G36" s="748"/>
      <c r="H36" s="747">
        <v>1131</v>
      </c>
      <c r="I36" s="747">
        <v>1008</v>
      </c>
      <c r="J36" s="749">
        <v>906</v>
      </c>
      <c r="K36" s="747"/>
      <c r="L36" s="747">
        <v>1003</v>
      </c>
      <c r="M36" s="747">
        <v>1226</v>
      </c>
      <c r="N36" s="747">
        <v>1025</v>
      </c>
      <c r="O36" s="747">
        <v>1132</v>
      </c>
      <c r="P36" s="748">
        <v>686</v>
      </c>
      <c r="Q36" s="747">
        <v>701</v>
      </c>
      <c r="R36" s="750">
        <v>815</v>
      </c>
      <c r="S36" s="747"/>
      <c r="T36" s="747">
        <v>811</v>
      </c>
      <c r="U36" s="747">
        <v>956</v>
      </c>
      <c r="V36" s="747">
        <v>1026</v>
      </c>
      <c r="W36" s="747">
        <v>900</v>
      </c>
      <c r="X36" s="748">
        <v>1065</v>
      </c>
      <c r="Y36" s="747">
        <v>617</v>
      </c>
      <c r="Z36" s="747">
        <v>708</v>
      </c>
      <c r="AA36" s="747">
        <v>721</v>
      </c>
      <c r="AB36" s="747">
        <v>809</v>
      </c>
      <c r="AC36" s="789">
        <f>772+837</f>
        <v>1609</v>
      </c>
      <c r="AD36" s="747">
        <v>783</v>
      </c>
      <c r="AE36" s="748"/>
      <c r="AF36" s="747"/>
      <c r="AG36" s="747">
        <v>902</v>
      </c>
      <c r="AH36" s="747">
        <f t="shared" si="12"/>
        <v>20540</v>
      </c>
      <c r="AI36" s="790">
        <f>COUNT(D36:AG36)+1</f>
        <v>23</v>
      </c>
    </row>
    <row r="37" spans="1:35">
      <c r="A37" s="559">
        <v>2</v>
      </c>
      <c r="B37" s="745" t="s">
        <v>501</v>
      </c>
      <c r="C37" s="746">
        <v>101373078654</v>
      </c>
      <c r="D37" s="747"/>
      <c r="E37" s="747">
        <v>1108</v>
      </c>
      <c r="F37" s="747">
        <v>1259</v>
      </c>
      <c r="G37" s="748">
        <v>1265</v>
      </c>
      <c r="H37" s="747">
        <v>1131</v>
      </c>
      <c r="I37" s="747">
        <v>1008</v>
      </c>
      <c r="J37" s="749">
        <v>906</v>
      </c>
      <c r="K37" s="747"/>
      <c r="L37" s="747">
        <v>1003</v>
      </c>
      <c r="M37" s="747">
        <v>1226</v>
      </c>
      <c r="N37" s="747">
        <v>1025</v>
      </c>
      <c r="O37" s="747">
        <v>1132</v>
      </c>
      <c r="P37" s="748">
        <v>686</v>
      </c>
      <c r="Q37" s="747">
        <v>701</v>
      </c>
      <c r="R37" s="750"/>
      <c r="S37" s="747">
        <v>1038</v>
      </c>
      <c r="T37" s="747">
        <v>811</v>
      </c>
      <c r="U37" s="747">
        <v>956</v>
      </c>
      <c r="V37" s="747"/>
      <c r="W37" s="747">
        <v>900</v>
      </c>
      <c r="X37" s="748">
        <v>1065</v>
      </c>
      <c r="Y37" s="747"/>
      <c r="Z37" s="747">
        <v>708</v>
      </c>
      <c r="AA37" s="747">
        <v>721</v>
      </c>
      <c r="AB37" s="747">
        <v>809</v>
      </c>
      <c r="AC37" s="747">
        <v>837</v>
      </c>
      <c r="AD37" s="747">
        <v>713</v>
      </c>
      <c r="AE37" s="748">
        <v>806</v>
      </c>
      <c r="AF37" s="747">
        <v>857</v>
      </c>
      <c r="AG37" s="747">
        <v>902</v>
      </c>
      <c r="AH37" s="747">
        <f t="shared" si="12"/>
        <v>23573</v>
      </c>
      <c r="AI37" s="219">
        <f t="shared" si="3"/>
        <v>25</v>
      </c>
    </row>
    <row r="38" spans="1:35">
      <c r="A38" s="559">
        <v>3</v>
      </c>
      <c r="B38" s="745" t="s">
        <v>508</v>
      </c>
      <c r="C38" s="746">
        <v>101391642731</v>
      </c>
      <c r="D38" s="747"/>
      <c r="E38" s="747">
        <v>1108</v>
      </c>
      <c r="F38" s="747">
        <v>1259</v>
      </c>
      <c r="G38" s="748">
        <v>1265</v>
      </c>
      <c r="H38" s="747">
        <v>1131</v>
      </c>
      <c r="I38" s="747">
        <v>1008</v>
      </c>
      <c r="J38" s="749">
        <v>906</v>
      </c>
      <c r="K38" s="747"/>
      <c r="L38" s="747">
        <v>1003</v>
      </c>
      <c r="M38" s="747">
        <v>1226</v>
      </c>
      <c r="N38" s="747">
        <v>1025</v>
      </c>
      <c r="O38" s="747">
        <v>1132</v>
      </c>
      <c r="P38" s="748">
        <v>686</v>
      </c>
      <c r="Q38" s="747">
        <v>701</v>
      </c>
      <c r="R38" s="750"/>
      <c r="S38" s="747"/>
      <c r="T38" s="747">
        <v>811</v>
      </c>
      <c r="U38" s="747">
        <v>956</v>
      </c>
      <c r="V38" s="747">
        <v>1026</v>
      </c>
      <c r="W38" s="747">
        <v>900</v>
      </c>
      <c r="X38" s="748">
        <v>659</v>
      </c>
      <c r="Y38" s="747">
        <v>617</v>
      </c>
      <c r="Z38" s="747"/>
      <c r="AA38" s="747">
        <v>721</v>
      </c>
      <c r="AB38" s="747">
        <v>809</v>
      </c>
      <c r="AC38" s="747">
        <v>837</v>
      </c>
      <c r="AD38" s="747">
        <v>925</v>
      </c>
      <c r="AE38" s="748">
        <v>902</v>
      </c>
      <c r="AF38" s="747">
        <v>705</v>
      </c>
      <c r="AG38" s="747">
        <v>902</v>
      </c>
      <c r="AH38" s="747">
        <f t="shared" si="12"/>
        <v>23220</v>
      </c>
      <c r="AI38" s="219">
        <f t="shared" si="3"/>
        <v>25</v>
      </c>
    </row>
    <row r="39" spans="1:35">
      <c r="A39" s="559">
        <v>4</v>
      </c>
      <c r="B39" s="745" t="s">
        <v>507</v>
      </c>
      <c r="C39" s="746">
        <v>101475170616</v>
      </c>
      <c r="D39" s="747"/>
      <c r="E39" s="747">
        <v>1108</v>
      </c>
      <c r="F39" s="747">
        <v>1259</v>
      </c>
      <c r="G39" s="748">
        <v>1265</v>
      </c>
      <c r="H39" s="747">
        <v>1131</v>
      </c>
      <c r="I39" s="747">
        <v>1008</v>
      </c>
      <c r="J39" s="749">
        <v>906</v>
      </c>
      <c r="K39" s="747"/>
      <c r="L39" s="747">
        <v>1003</v>
      </c>
      <c r="M39" s="747">
        <v>1226</v>
      </c>
      <c r="N39" s="747">
        <v>1025</v>
      </c>
      <c r="O39" s="747">
        <v>1132</v>
      </c>
      <c r="P39" s="748">
        <v>686</v>
      </c>
      <c r="Q39" s="747">
        <v>701</v>
      </c>
      <c r="R39" s="750"/>
      <c r="S39" s="747">
        <v>1038</v>
      </c>
      <c r="T39" s="747">
        <v>811</v>
      </c>
      <c r="U39" s="747">
        <v>956</v>
      </c>
      <c r="V39" s="747">
        <v>1026</v>
      </c>
      <c r="W39" s="747">
        <v>900</v>
      </c>
      <c r="X39" s="748">
        <v>1065</v>
      </c>
      <c r="Y39" s="747"/>
      <c r="Z39" s="747">
        <v>708</v>
      </c>
      <c r="AA39" s="747">
        <v>553</v>
      </c>
      <c r="AB39" s="747">
        <v>809</v>
      </c>
      <c r="AC39" s="747">
        <v>837</v>
      </c>
      <c r="AD39" s="747">
        <v>925</v>
      </c>
      <c r="AE39" s="748">
        <v>902</v>
      </c>
      <c r="AF39" s="747">
        <v>705</v>
      </c>
      <c r="AG39" s="747">
        <v>902</v>
      </c>
      <c r="AH39" s="747">
        <f t="shared" si="12"/>
        <v>24587</v>
      </c>
      <c r="AI39" s="219">
        <f t="shared" si="3"/>
        <v>26</v>
      </c>
    </row>
    <row r="40" spans="1:35">
      <c r="A40" s="559">
        <v>5</v>
      </c>
      <c r="B40" s="745" t="s">
        <v>503</v>
      </c>
      <c r="C40" s="746">
        <v>101520450548</v>
      </c>
      <c r="D40" s="747"/>
      <c r="E40" s="747">
        <v>1108</v>
      </c>
      <c r="F40" s="747">
        <v>1259</v>
      </c>
      <c r="G40" s="748">
        <v>1265</v>
      </c>
      <c r="H40" s="747">
        <v>1131</v>
      </c>
      <c r="I40" s="747">
        <v>1008</v>
      </c>
      <c r="J40" s="749">
        <v>906</v>
      </c>
      <c r="K40" s="747"/>
      <c r="L40" s="747">
        <v>1003</v>
      </c>
      <c r="M40" s="747">
        <v>1226</v>
      </c>
      <c r="N40" s="747">
        <v>1025</v>
      </c>
      <c r="O40" s="747">
        <v>1132</v>
      </c>
      <c r="P40" s="748">
        <v>686</v>
      </c>
      <c r="Q40" s="747">
        <v>701</v>
      </c>
      <c r="R40" s="750">
        <v>815</v>
      </c>
      <c r="S40" s="747"/>
      <c r="T40" s="747">
        <v>811</v>
      </c>
      <c r="U40" s="747">
        <v>956</v>
      </c>
      <c r="V40" s="747">
        <v>1026</v>
      </c>
      <c r="W40" s="747">
        <v>900</v>
      </c>
      <c r="X40" s="748">
        <v>1065</v>
      </c>
      <c r="Y40" s="747">
        <v>617</v>
      </c>
      <c r="Z40" s="747">
        <v>708</v>
      </c>
      <c r="AA40" s="747">
        <v>721</v>
      </c>
      <c r="AB40" s="747">
        <v>809</v>
      </c>
      <c r="AC40" s="747">
        <v>837</v>
      </c>
      <c r="AD40" s="747">
        <v>925</v>
      </c>
      <c r="AE40" s="748">
        <v>902</v>
      </c>
      <c r="AF40" s="747">
        <v>705</v>
      </c>
      <c r="AG40" s="747">
        <v>902</v>
      </c>
      <c r="AH40" s="747">
        <f t="shared" si="12"/>
        <v>25149</v>
      </c>
      <c r="AI40" s="219">
        <f t="shared" si="3"/>
        <v>27</v>
      </c>
    </row>
    <row r="41" spans="1:35">
      <c r="A41" s="559">
        <v>6</v>
      </c>
      <c r="B41" s="745" t="s">
        <v>21844</v>
      </c>
      <c r="C41" s="764"/>
      <c r="D41" s="747"/>
      <c r="E41" s="747">
        <v>850</v>
      </c>
      <c r="F41" s="747">
        <v>1259</v>
      </c>
      <c r="G41" s="748">
        <v>592</v>
      </c>
      <c r="H41" s="747">
        <v>1131</v>
      </c>
      <c r="I41" s="747"/>
      <c r="J41" s="749"/>
      <c r="K41" s="747"/>
      <c r="L41" s="747"/>
      <c r="M41" s="747"/>
      <c r="N41" s="747"/>
      <c r="O41" s="747"/>
      <c r="P41" s="748"/>
      <c r="Q41" s="747"/>
      <c r="R41" s="750"/>
      <c r="S41" s="747"/>
      <c r="T41" s="747"/>
      <c r="U41" s="747"/>
      <c r="V41" s="747"/>
      <c r="W41" s="747">
        <v>770</v>
      </c>
      <c r="X41" s="748"/>
      <c r="Y41" s="747"/>
      <c r="Z41" s="747"/>
      <c r="AA41" s="747"/>
      <c r="AB41" s="747">
        <v>809</v>
      </c>
      <c r="AC41" s="747">
        <v>837</v>
      </c>
      <c r="AD41" s="747">
        <v>925</v>
      </c>
      <c r="AE41" s="748">
        <v>902</v>
      </c>
      <c r="AF41" s="747">
        <v>705</v>
      </c>
      <c r="AG41" s="747">
        <v>902</v>
      </c>
      <c r="AH41" s="747">
        <f t="shared" si="12"/>
        <v>9682</v>
      </c>
      <c r="AI41" s="219">
        <f t="shared" si="3"/>
        <v>11</v>
      </c>
    </row>
    <row r="42" spans="1:35">
      <c r="A42" s="559">
        <v>7</v>
      </c>
      <c r="B42" s="745" t="s">
        <v>21845</v>
      </c>
      <c r="C42" s="746"/>
      <c r="D42" s="747"/>
      <c r="E42" s="747">
        <v>550</v>
      </c>
      <c r="F42" s="747">
        <v>550</v>
      </c>
      <c r="G42" s="748"/>
      <c r="H42" s="747">
        <v>550</v>
      </c>
      <c r="I42" s="747">
        <v>550</v>
      </c>
      <c r="J42" s="749">
        <v>550</v>
      </c>
      <c r="K42" s="747"/>
      <c r="L42" s="747"/>
      <c r="M42" s="747"/>
      <c r="N42" s="747"/>
      <c r="O42" s="747"/>
      <c r="P42" s="748"/>
      <c r="Q42" s="747">
        <v>550</v>
      </c>
      <c r="R42" s="750"/>
      <c r="S42" s="747">
        <v>550</v>
      </c>
      <c r="T42" s="747">
        <v>550</v>
      </c>
      <c r="U42" s="747">
        <v>550</v>
      </c>
      <c r="V42" s="747">
        <v>550</v>
      </c>
      <c r="W42" s="747">
        <v>550</v>
      </c>
      <c r="X42" s="748">
        <v>550</v>
      </c>
      <c r="Y42" s="747"/>
      <c r="Z42" s="747">
        <v>550</v>
      </c>
      <c r="AA42" s="747">
        <v>550</v>
      </c>
      <c r="AB42" s="747">
        <v>550</v>
      </c>
      <c r="AC42" s="747">
        <v>550</v>
      </c>
      <c r="AD42" s="747">
        <v>550</v>
      </c>
      <c r="AE42" s="748">
        <v>550</v>
      </c>
      <c r="AF42" s="747">
        <v>550</v>
      </c>
      <c r="AG42" s="747">
        <v>550</v>
      </c>
      <c r="AH42" s="747">
        <f t="shared" si="12"/>
        <v>11000</v>
      </c>
      <c r="AI42" s="219">
        <f t="shared" si="3"/>
        <v>20</v>
      </c>
    </row>
    <row r="43" spans="1:35">
      <c r="A43" s="559">
        <v>8</v>
      </c>
      <c r="B43" s="745" t="s">
        <v>22147</v>
      </c>
      <c r="C43" s="764"/>
      <c r="D43" s="747"/>
      <c r="E43" s="747"/>
      <c r="F43" s="747"/>
      <c r="G43" s="748">
        <v>550</v>
      </c>
      <c r="H43" s="747"/>
      <c r="I43" s="747"/>
      <c r="J43" s="749"/>
      <c r="K43" s="747"/>
      <c r="L43" s="747"/>
      <c r="M43" s="747"/>
      <c r="N43" s="747"/>
      <c r="O43" s="747"/>
      <c r="P43" s="748"/>
      <c r="Q43" s="747"/>
      <c r="R43" s="750"/>
      <c r="S43" s="747"/>
      <c r="T43" s="747"/>
      <c r="U43" s="747"/>
      <c r="V43" s="747"/>
      <c r="W43" s="747"/>
      <c r="X43" s="748"/>
      <c r="Y43" s="747"/>
      <c r="Z43" s="747"/>
      <c r="AA43" s="747"/>
      <c r="AB43" s="747"/>
      <c r="AC43" s="747"/>
      <c r="AD43" s="747"/>
      <c r="AE43" s="748"/>
      <c r="AF43" s="747"/>
      <c r="AG43" s="747"/>
      <c r="AH43" s="747">
        <f t="shared" si="12"/>
        <v>550</v>
      </c>
      <c r="AI43" s="219">
        <f t="shared" si="3"/>
        <v>1</v>
      </c>
    </row>
    <row r="44" spans="1:35">
      <c r="A44" s="559">
        <v>9</v>
      </c>
      <c r="B44" s="745" t="s">
        <v>644</v>
      </c>
      <c r="C44" s="746"/>
      <c r="D44" s="747"/>
      <c r="E44" s="747"/>
      <c r="F44" s="747"/>
      <c r="G44" s="748"/>
      <c r="H44" s="747"/>
      <c r="I44" s="747"/>
      <c r="J44" s="749"/>
      <c r="K44" s="747"/>
      <c r="L44" s="747">
        <v>550</v>
      </c>
      <c r="M44" s="747">
        <v>550</v>
      </c>
      <c r="N44" s="747"/>
      <c r="O44" s="747">
        <v>550</v>
      </c>
      <c r="P44" s="748">
        <v>550</v>
      </c>
      <c r="Q44" s="747"/>
      <c r="R44" s="750">
        <v>550</v>
      </c>
      <c r="S44" s="747">
        <v>550</v>
      </c>
      <c r="T44" s="747"/>
      <c r="U44" s="747"/>
      <c r="V44" s="747"/>
      <c r="W44" s="747"/>
      <c r="X44" s="748">
        <v>550</v>
      </c>
      <c r="Y44" s="747">
        <v>550</v>
      </c>
      <c r="Z44" s="747">
        <v>550</v>
      </c>
      <c r="AA44" s="747">
        <v>550</v>
      </c>
      <c r="AB44" s="747"/>
      <c r="AC44" s="747"/>
      <c r="AD44" s="747">
        <v>550</v>
      </c>
      <c r="AE44" s="748">
        <v>550</v>
      </c>
      <c r="AF44" s="747">
        <v>550</v>
      </c>
      <c r="AG44" s="747">
        <v>550</v>
      </c>
      <c r="AH44" s="747">
        <f t="shared" si="12"/>
        <v>7700</v>
      </c>
      <c r="AI44" s="219">
        <f t="shared" si="3"/>
        <v>14</v>
      </c>
    </row>
    <row r="45" spans="1:35">
      <c r="A45" s="559">
        <v>10</v>
      </c>
      <c r="B45" s="745" t="s">
        <v>22148</v>
      </c>
      <c r="C45" s="746"/>
      <c r="D45" s="747"/>
      <c r="E45" s="747"/>
      <c r="F45" s="747"/>
      <c r="G45" s="748"/>
      <c r="H45" s="747"/>
      <c r="I45" s="747"/>
      <c r="J45" s="749"/>
      <c r="K45" s="747"/>
      <c r="L45" s="747"/>
      <c r="M45" s="747"/>
      <c r="N45" s="747">
        <v>500</v>
      </c>
      <c r="O45" s="747"/>
      <c r="P45" s="748"/>
      <c r="Q45" s="747"/>
      <c r="R45" s="750"/>
      <c r="S45" s="747"/>
      <c r="T45" s="747"/>
      <c r="U45" s="747"/>
      <c r="V45" s="747"/>
      <c r="W45" s="747"/>
      <c r="X45" s="748"/>
      <c r="Y45" s="747"/>
      <c r="Z45" s="747"/>
      <c r="AA45" s="747"/>
      <c r="AB45" s="747"/>
      <c r="AC45" s="747"/>
      <c r="AD45" s="747"/>
      <c r="AE45" s="748"/>
      <c r="AF45" s="747"/>
      <c r="AG45" s="747"/>
      <c r="AH45" s="747">
        <f t="shared" si="12"/>
        <v>500</v>
      </c>
      <c r="AI45" s="219">
        <f t="shared" si="3"/>
        <v>1</v>
      </c>
    </row>
    <row r="46" spans="1:35">
      <c r="A46" s="559">
        <v>11</v>
      </c>
      <c r="B46" s="745" t="s">
        <v>22151</v>
      </c>
      <c r="C46" s="746"/>
      <c r="D46" s="747"/>
      <c r="E46" s="747"/>
      <c r="F46" s="747"/>
      <c r="G46" s="748"/>
      <c r="H46" s="747"/>
      <c r="I46" s="747"/>
      <c r="J46" s="749"/>
      <c r="K46" s="747"/>
      <c r="L46" s="747"/>
      <c r="M46" s="747"/>
      <c r="N46" s="747"/>
      <c r="O46" s="747"/>
      <c r="P46" s="748"/>
      <c r="Q46" s="747"/>
      <c r="R46" s="750">
        <v>815</v>
      </c>
      <c r="S46" s="747"/>
      <c r="T46" s="747"/>
      <c r="U46" s="747"/>
      <c r="V46" s="747"/>
      <c r="W46" s="747"/>
      <c r="X46" s="748"/>
      <c r="Y46" s="747">
        <v>617</v>
      </c>
      <c r="Z46" s="747"/>
      <c r="AA46" s="747">
        <v>721</v>
      </c>
      <c r="AB46" s="747"/>
      <c r="AC46" s="747"/>
      <c r="AD46" s="747"/>
      <c r="AE46" s="748"/>
      <c r="AF46" s="747"/>
      <c r="AG46" s="747"/>
      <c r="AH46" s="747">
        <f t="shared" si="12"/>
        <v>2153</v>
      </c>
      <c r="AI46" s="219">
        <f t="shared" si="3"/>
        <v>3</v>
      </c>
    </row>
    <row r="47" spans="1:35">
      <c r="A47" s="559">
        <v>12</v>
      </c>
      <c r="B47" s="745" t="s">
        <v>21851</v>
      </c>
      <c r="C47" s="746"/>
      <c r="D47" s="747"/>
      <c r="E47" s="747"/>
      <c r="F47" s="747"/>
      <c r="G47" s="748"/>
      <c r="H47" s="747"/>
      <c r="I47" s="747"/>
      <c r="J47" s="749"/>
      <c r="K47" s="747"/>
      <c r="L47" s="747"/>
      <c r="M47" s="747"/>
      <c r="N47" s="747"/>
      <c r="O47" s="747"/>
      <c r="P47" s="748"/>
      <c r="Q47" s="747"/>
      <c r="R47" s="750">
        <v>815</v>
      </c>
      <c r="S47" s="747"/>
      <c r="T47" s="747"/>
      <c r="U47" s="747"/>
      <c r="V47" s="747"/>
      <c r="W47" s="747"/>
      <c r="X47" s="748"/>
      <c r="Y47" s="747"/>
      <c r="Z47" s="747"/>
      <c r="AA47" s="747"/>
      <c r="AB47" s="747"/>
      <c r="AC47" s="747"/>
      <c r="AD47" s="747"/>
      <c r="AE47" s="748"/>
      <c r="AF47" s="747">
        <v>705</v>
      </c>
      <c r="AG47" s="747"/>
      <c r="AH47" s="747">
        <f t="shared" si="12"/>
        <v>1520</v>
      </c>
      <c r="AI47" s="219">
        <f t="shared" si="3"/>
        <v>2</v>
      </c>
    </row>
    <row r="48" spans="1:35">
      <c r="A48" s="559">
        <v>13</v>
      </c>
      <c r="B48" s="745" t="s">
        <v>496</v>
      </c>
      <c r="C48" s="746">
        <v>101747190938</v>
      </c>
      <c r="D48" s="747"/>
      <c r="E48" s="747">
        <v>1108</v>
      </c>
      <c r="F48" s="747">
        <v>565</v>
      </c>
      <c r="G48" s="748">
        <v>1265</v>
      </c>
      <c r="H48" s="747">
        <v>1131</v>
      </c>
      <c r="I48" s="747">
        <v>1008</v>
      </c>
      <c r="J48" s="749">
        <v>906</v>
      </c>
      <c r="K48" s="747"/>
      <c r="L48" s="747">
        <v>1003</v>
      </c>
      <c r="M48" s="747">
        <v>1226</v>
      </c>
      <c r="N48" s="747"/>
      <c r="O48" s="747"/>
      <c r="P48" s="748"/>
      <c r="Q48" s="747"/>
      <c r="R48" s="750"/>
      <c r="S48" s="747"/>
      <c r="T48" s="747"/>
      <c r="U48" s="747"/>
      <c r="V48" s="747"/>
      <c r="W48" s="747"/>
      <c r="X48" s="748"/>
      <c r="Y48" s="747"/>
      <c r="Z48" s="747"/>
      <c r="AA48" s="747"/>
      <c r="AB48" s="747"/>
      <c r="AC48" s="747">
        <v>837</v>
      </c>
      <c r="AD48" s="747">
        <v>925</v>
      </c>
      <c r="AE48" s="748">
        <v>902</v>
      </c>
      <c r="AF48" s="747">
        <v>705</v>
      </c>
      <c r="AG48" s="747"/>
      <c r="AH48" s="747">
        <f t="shared" si="12"/>
        <v>11581</v>
      </c>
      <c r="AI48" s="219">
        <f t="shared" si="3"/>
        <v>12</v>
      </c>
    </row>
    <row r="49" spans="1:35" s="752" customFormat="1" hidden="1">
      <c r="A49" s="564"/>
      <c r="B49" s="565" t="s">
        <v>20829</v>
      </c>
      <c r="C49" s="566"/>
      <c r="D49" s="567">
        <f t="shared" ref="D49:AG49" si="14">SUM(D36:D48)</f>
        <v>0</v>
      </c>
      <c r="E49" s="567">
        <f t="shared" si="14"/>
        <v>6940</v>
      </c>
      <c r="F49" s="567">
        <f t="shared" si="14"/>
        <v>7410</v>
      </c>
      <c r="G49" s="567">
        <f t="shared" si="14"/>
        <v>7467</v>
      </c>
      <c r="H49" s="567">
        <f t="shared" si="14"/>
        <v>8467</v>
      </c>
      <c r="I49" s="567">
        <f t="shared" si="14"/>
        <v>6598</v>
      </c>
      <c r="J49" s="567">
        <f t="shared" si="14"/>
        <v>5986</v>
      </c>
      <c r="K49" s="567">
        <f t="shared" si="14"/>
        <v>0</v>
      </c>
      <c r="L49" s="567">
        <f t="shared" si="14"/>
        <v>6568</v>
      </c>
      <c r="M49" s="567">
        <f t="shared" si="14"/>
        <v>7906</v>
      </c>
      <c r="N49" s="567">
        <f t="shared" si="14"/>
        <v>5625</v>
      </c>
      <c r="O49" s="567">
        <f t="shared" si="14"/>
        <v>6210</v>
      </c>
      <c r="P49" s="567">
        <f t="shared" si="14"/>
        <v>3980</v>
      </c>
      <c r="Q49" s="567">
        <f t="shared" si="14"/>
        <v>4055</v>
      </c>
      <c r="R49" s="567">
        <f t="shared" si="14"/>
        <v>3810</v>
      </c>
      <c r="S49" s="567">
        <f t="shared" si="14"/>
        <v>3176</v>
      </c>
      <c r="T49" s="567">
        <f t="shared" si="14"/>
        <v>4605</v>
      </c>
      <c r="U49" s="567">
        <f t="shared" si="14"/>
        <v>5330</v>
      </c>
      <c r="V49" s="567">
        <f t="shared" si="14"/>
        <v>4654</v>
      </c>
      <c r="W49" s="567">
        <f t="shared" si="14"/>
        <v>5820</v>
      </c>
      <c r="X49" s="567">
        <f t="shared" si="14"/>
        <v>6019</v>
      </c>
      <c r="Y49" s="567">
        <f t="shared" si="14"/>
        <v>3018</v>
      </c>
      <c r="Z49" s="567">
        <f t="shared" si="14"/>
        <v>3932</v>
      </c>
      <c r="AA49" s="567">
        <f t="shared" si="14"/>
        <v>5258</v>
      </c>
      <c r="AB49" s="567">
        <f t="shared" si="14"/>
        <v>5404</v>
      </c>
      <c r="AC49" s="567">
        <f t="shared" si="14"/>
        <v>7181</v>
      </c>
      <c r="AD49" s="567">
        <f t="shared" si="14"/>
        <v>7221</v>
      </c>
      <c r="AE49" s="567">
        <f t="shared" si="14"/>
        <v>6416</v>
      </c>
      <c r="AF49" s="567">
        <f t="shared" si="14"/>
        <v>6187</v>
      </c>
      <c r="AG49" s="567">
        <f t="shared" si="14"/>
        <v>6512</v>
      </c>
      <c r="AH49" s="567">
        <f>SUM(AH36:AH41)</f>
        <v>126751</v>
      </c>
      <c r="AI49" s="219">
        <f t="shared" si="3"/>
        <v>30</v>
      </c>
    </row>
    <row r="50" spans="1:35" s="780" customFormat="1" hidden="1">
      <c r="A50" s="775"/>
      <c r="B50" s="776" t="s">
        <v>21846</v>
      </c>
      <c r="C50" s="777"/>
      <c r="D50" s="778">
        <f t="shared" ref="D50:AG50" si="15">D49-D31</f>
        <v>0</v>
      </c>
      <c r="E50" s="778">
        <f t="shared" si="15"/>
        <v>-0.8000000000001819</v>
      </c>
      <c r="F50" s="778">
        <f t="shared" si="15"/>
        <v>-694.96</v>
      </c>
      <c r="G50" s="778">
        <f t="shared" si="15"/>
        <v>-7.9999999998108251E-3</v>
      </c>
      <c r="H50" s="778">
        <f t="shared" si="15"/>
        <v>58.680000000000291</v>
      </c>
      <c r="I50" s="778">
        <f t="shared" si="15"/>
        <v>-3.9200000000000728</v>
      </c>
      <c r="J50" s="778">
        <f t="shared" si="15"/>
        <v>-1.2000000000007276</v>
      </c>
      <c r="K50" s="778">
        <f t="shared" si="15"/>
        <v>0</v>
      </c>
      <c r="L50" s="778">
        <f t="shared" si="15"/>
        <v>-4.7999999999992724</v>
      </c>
      <c r="M50" s="778">
        <f t="shared" si="15"/>
        <v>-2.4799999999995634</v>
      </c>
      <c r="N50" s="778">
        <f t="shared" si="15"/>
        <v>-0.5999999999994543</v>
      </c>
      <c r="O50" s="778">
        <f t="shared" si="15"/>
        <v>-2.4800000000004729</v>
      </c>
      <c r="P50" s="778">
        <f t="shared" si="15"/>
        <v>-686.5600000000004</v>
      </c>
      <c r="Q50" s="778">
        <f t="shared" si="15"/>
        <v>-705.64000000000033</v>
      </c>
      <c r="R50" s="778">
        <f t="shared" si="15"/>
        <v>-1632.5599999999995</v>
      </c>
      <c r="S50" s="778">
        <f t="shared" si="15"/>
        <v>-1038.3999999999996</v>
      </c>
      <c r="T50" s="778">
        <f t="shared" si="15"/>
        <v>-813.23999999999978</v>
      </c>
      <c r="U50" s="778">
        <f t="shared" si="15"/>
        <v>-958.95999999999913</v>
      </c>
      <c r="V50" s="778">
        <f t="shared" si="15"/>
        <v>-1028.8800000000001</v>
      </c>
      <c r="W50" s="778">
        <f t="shared" si="15"/>
        <v>-903.51999999999953</v>
      </c>
      <c r="X50" s="778">
        <f t="shared" si="15"/>
        <v>-925</v>
      </c>
      <c r="Y50" s="778">
        <f t="shared" si="15"/>
        <v>-621.68000000000029</v>
      </c>
      <c r="Z50" s="778">
        <f t="shared" si="15"/>
        <v>-2.0799999999999272</v>
      </c>
      <c r="AA50" s="778">
        <f t="shared" si="15"/>
        <v>552.07999999999993</v>
      </c>
      <c r="AB50" s="778">
        <f t="shared" si="15"/>
        <v>-0.8000000000001819</v>
      </c>
      <c r="AC50" s="778">
        <f t="shared" si="15"/>
        <v>768.20000000000073</v>
      </c>
      <c r="AD50" s="778">
        <f t="shared" si="15"/>
        <v>567.55999999999949</v>
      </c>
      <c r="AE50" s="778">
        <f t="shared" si="15"/>
        <v>803.20000000000073</v>
      </c>
      <c r="AF50" s="778">
        <f t="shared" si="15"/>
        <v>856.1200000000008</v>
      </c>
      <c r="AG50" s="778">
        <f t="shared" si="15"/>
        <v>-5.7599999999993088</v>
      </c>
      <c r="AH50" s="779">
        <f>SUM(D50:AG50)</f>
        <v>-6428.4879999999948</v>
      </c>
      <c r="AI50" s="219">
        <f t="shared" si="3"/>
        <v>30</v>
      </c>
    </row>
    <row r="51" spans="1:35" s="780" customFormat="1" hidden="1">
      <c r="A51" s="775"/>
      <c r="B51" s="781" t="s">
        <v>21847</v>
      </c>
      <c r="C51" s="777"/>
      <c r="D51" s="779">
        <f>D53*D52</f>
        <v>0</v>
      </c>
      <c r="E51" s="779">
        <f t="shared" ref="E51:AG51" si="16">E53*E52</f>
        <v>3753.6000000000004</v>
      </c>
      <c r="F51" s="779">
        <f t="shared" si="16"/>
        <v>7260.8</v>
      </c>
      <c r="G51" s="779">
        <f t="shared" si="16"/>
        <v>6987.5199999999995</v>
      </c>
      <c r="H51" s="779">
        <f t="shared" si="16"/>
        <v>5436.16</v>
      </c>
      <c r="I51" s="779">
        <f t="shared" si="16"/>
        <v>8242.56</v>
      </c>
      <c r="J51" s="779">
        <f t="shared" si="16"/>
        <v>6662.4</v>
      </c>
      <c r="K51" s="779">
        <f t="shared" si="16"/>
        <v>0</v>
      </c>
      <c r="L51" s="779">
        <f t="shared" si="16"/>
        <v>5531.52</v>
      </c>
      <c r="M51" s="779">
        <f t="shared" si="16"/>
        <v>6628.8</v>
      </c>
      <c r="N51" s="779">
        <f t="shared" si="16"/>
        <v>7375.36</v>
      </c>
      <c r="O51" s="779">
        <f t="shared" si="16"/>
        <v>6785.92</v>
      </c>
      <c r="P51" s="779">
        <f t="shared" si="16"/>
        <v>5867.2000000000007</v>
      </c>
      <c r="Q51" s="779">
        <f t="shared" si="16"/>
        <v>6677.7599999999993</v>
      </c>
      <c r="R51" s="779">
        <f t="shared" si="16"/>
        <v>0</v>
      </c>
      <c r="S51" s="779">
        <f t="shared" si="16"/>
        <v>5405.76</v>
      </c>
      <c r="T51" s="779">
        <f t="shared" si="16"/>
        <v>5323.2000000000007</v>
      </c>
      <c r="U51" s="779">
        <f t="shared" si="16"/>
        <v>7133.12</v>
      </c>
      <c r="V51" s="779">
        <f t="shared" si="16"/>
        <v>6407.0399999999991</v>
      </c>
      <c r="W51" s="779">
        <f t="shared" si="16"/>
        <v>8024</v>
      </c>
      <c r="X51" s="779">
        <f t="shared" si="16"/>
        <v>5621.12</v>
      </c>
      <c r="Y51" s="779">
        <f t="shared" si="16"/>
        <v>0</v>
      </c>
      <c r="Z51" s="779">
        <f t="shared" si="16"/>
        <v>4435.2</v>
      </c>
      <c r="AA51" s="779">
        <f t="shared" si="16"/>
        <v>6256.96</v>
      </c>
      <c r="AB51" s="779">
        <f t="shared" si="16"/>
        <v>5702.4</v>
      </c>
      <c r="AC51" s="779">
        <f t="shared" si="16"/>
        <v>6057.28</v>
      </c>
      <c r="AD51" s="779">
        <f t="shared" si="16"/>
        <v>6512</v>
      </c>
      <c r="AE51" s="779">
        <f t="shared" si="16"/>
        <v>6400</v>
      </c>
      <c r="AF51" s="779">
        <f t="shared" si="16"/>
        <v>6000</v>
      </c>
      <c r="AG51" s="779">
        <f t="shared" si="16"/>
        <v>7408</v>
      </c>
      <c r="AH51" s="779">
        <f>SUM(D51:AG51)</f>
        <v>163895.67999999996</v>
      </c>
      <c r="AI51" s="219">
        <f t="shared" si="3"/>
        <v>30</v>
      </c>
    </row>
    <row r="52" spans="1:35" s="780" customFormat="1" hidden="1">
      <c r="A52" s="775"/>
      <c r="B52" s="781" t="s">
        <v>21838</v>
      </c>
      <c r="C52" s="782"/>
      <c r="D52" s="779"/>
      <c r="E52" s="779">
        <v>11.73</v>
      </c>
      <c r="F52" s="779">
        <v>22.69</v>
      </c>
      <c r="G52" s="783">
        <v>21.835999999999999</v>
      </c>
      <c r="H52" s="779">
        <v>16.988</v>
      </c>
      <c r="I52" s="779">
        <v>25.757999999999999</v>
      </c>
      <c r="J52" s="784">
        <v>20.82</v>
      </c>
      <c r="K52" s="779"/>
      <c r="L52" s="779">
        <v>17.286000000000001</v>
      </c>
      <c r="M52" s="779">
        <v>20.715</v>
      </c>
      <c r="N52" s="779">
        <v>23.047999999999998</v>
      </c>
      <c r="O52" s="779">
        <v>21.206</v>
      </c>
      <c r="P52" s="783">
        <v>18.335000000000001</v>
      </c>
      <c r="Q52" s="779">
        <v>20.867999999999999</v>
      </c>
      <c r="R52" s="785"/>
      <c r="S52" s="779">
        <v>16.893000000000001</v>
      </c>
      <c r="T52" s="779">
        <v>16.635000000000002</v>
      </c>
      <c r="U52" s="779">
        <v>22.291</v>
      </c>
      <c r="V52" s="779">
        <v>20.021999999999998</v>
      </c>
      <c r="W52" s="779">
        <v>25.074999999999999</v>
      </c>
      <c r="X52" s="779">
        <v>17.565999999999999</v>
      </c>
      <c r="Y52" s="779"/>
      <c r="Z52" s="779">
        <v>13.86</v>
      </c>
      <c r="AA52" s="779">
        <v>19.553000000000001</v>
      </c>
      <c r="AB52" s="779">
        <v>17.82</v>
      </c>
      <c r="AC52" s="779">
        <v>18.928999999999998</v>
      </c>
      <c r="AD52" s="779">
        <v>20.350000000000001</v>
      </c>
      <c r="AE52" s="783">
        <v>20</v>
      </c>
      <c r="AF52" s="779">
        <v>18.75</v>
      </c>
      <c r="AG52" s="779">
        <v>23.15</v>
      </c>
      <c r="AH52" s="779">
        <f>SUM(D52:AG52)</f>
        <v>512.17399999999998</v>
      </c>
      <c r="AI52" s="219">
        <f t="shared" si="3"/>
        <v>26</v>
      </c>
    </row>
    <row r="53" spans="1:35" s="780" customFormat="1" hidden="1">
      <c r="A53" s="775"/>
      <c r="B53" s="782" t="s">
        <v>20957</v>
      </c>
      <c r="C53" s="777"/>
      <c r="D53" s="783">
        <v>320</v>
      </c>
      <c r="E53" s="783">
        <v>320</v>
      </c>
      <c r="F53" s="783">
        <v>320</v>
      </c>
      <c r="G53" s="783">
        <v>320</v>
      </c>
      <c r="H53" s="783">
        <v>320</v>
      </c>
      <c r="I53" s="783">
        <v>320</v>
      </c>
      <c r="J53" s="783">
        <v>320</v>
      </c>
      <c r="K53" s="783">
        <v>320</v>
      </c>
      <c r="L53" s="783">
        <v>320</v>
      </c>
      <c r="M53" s="783">
        <v>320</v>
      </c>
      <c r="N53" s="783">
        <v>320</v>
      </c>
      <c r="O53" s="783">
        <v>320</v>
      </c>
      <c r="P53" s="783">
        <v>320</v>
      </c>
      <c r="Q53" s="783">
        <v>320</v>
      </c>
      <c r="R53" s="783">
        <v>320</v>
      </c>
      <c r="S53" s="783">
        <v>320</v>
      </c>
      <c r="T53" s="783">
        <v>320</v>
      </c>
      <c r="U53" s="783">
        <v>320</v>
      </c>
      <c r="V53" s="783">
        <v>320</v>
      </c>
      <c r="W53" s="783">
        <v>320</v>
      </c>
      <c r="X53" s="783">
        <v>320</v>
      </c>
      <c r="Y53" s="783">
        <v>320</v>
      </c>
      <c r="Z53" s="783">
        <v>320</v>
      </c>
      <c r="AA53" s="783">
        <v>320</v>
      </c>
      <c r="AB53" s="783">
        <v>320</v>
      </c>
      <c r="AC53" s="783">
        <v>320</v>
      </c>
      <c r="AD53" s="783">
        <v>320</v>
      </c>
      <c r="AE53" s="783">
        <v>320</v>
      </c>
      <c r="AF53" s="783">
        <v>320</v>
      </c>
      <c r="AG53" s="783">
        <v>320</v>
      </c>
      <c r="AH53" s="779"/>
      <c r="AI53" s="219">
        <f t="shared" si="3"/>
        <v>30</v>
      </c>
    </row>
    <row r="54" spans="1:35" s="780" customFormat="1" hidden="1">
      <c r="A54" s="775"/>
      <c r="B54" s="782" t="s">
        <v>21839</v>
      </c>
      <c r="C54" s="782"/>
      <c r="D54" s="779"/>
      <c r="E54" s="779">
        <v>5</v>
      </c>
      <c r="F54" s="779">
        <v>8</v>
      </c>
      <c r="G54" s="783">
        <v>8</v>
      </c>
      <c r="H54" s="779">
        <v>7</v>
      </c>
      <c r="I54" s="779">
        <v>8</v>
      </c>
      <c r="J54" s="784">
        <v>7</v>
      </c>
      <c r="K54" s="779"/>
      <c r="L54" s="779">
        <v>7</v>
      </c>
      <c r="M54" s="779">
        <v>7</v>
      </c>
      <c r="N54" s="779">
        <v>8</v>
      </c>
      <c r="O54" s="779">
        <v>7</v>
      </c>
      <c r="P54" s="783">
        <v>8</v>
      </c>
      <c r="Q54" s="779">
        <v>8</v>
      </c>
      <c r="R54" s="785"/>
      <c r="S54" s="779">
        <v>6</v>
      </c>
      <c r="T54" s="779">
        <v>8</v>
      </c>
      <c r="U54" s="779">
        <v>7</v>
      </c>
      <c r="V54" s="779">
        <v>8</v>
      </c>
      <c r="W54" s="779">
        <v>8</v>
      </c>
      <c r="X54" s="779">
        <v>7</v>
      </c>
      <c r="Y54" s="779"/>
      <c r="Z54" s="779">
        <v>7</v>
      </c>
      <c r="AA54" s="779">
        <v>9</v>
      </c>
      <c r="AB54" s="779">
        <v>8</v>
      </c>
      <c r="AC54" s="779">
        <v>7</v>
      </c>
      <c r="AD54" s="779">
        <v>8</v>
      </c>
      <c r="AE54" s="783">
        <v>7</v>
      </c>
      <c r="AF54" s="779">
        <v>7</v>
      </c>
      <c r="AG54" s="779">
        <v>8</v>
      </c>
      <c r="AH54" s="779">
        <f t="shared" ref="AH54:AH67" si="17">SUM(D54:AG54)</f>
        <v>193</v>
      </c>
      <c r="AI54" s="219">
        <f t="shared" si="3"/>
        <v>26</v>
      </c>
    </row>
    <row r="55" spans="1:35" s="780" customFormat="1" hidden="1">
      <c r="A55" s="775"/>
      <c r="B55" s="782" t="s">
        <v>21840</v>
      </c>
      <c r="C55" s="777"/>
      <c r="D55" s="783" t="e">
        <f>D51/D54</f>
        <v>#DIV/0!</v>
      </c>
      <c r="E55" s="783">
        <f>E51/E54</f>
        <v>750.72</v>
      </c>
      <c r="F55" s="783">
        <f t="shared" ref="F55:AG55" si="18">F51/F54</f>
        <v>907.6</v>
      </c>
      <c r="G55" s="783">
        <f t="shared" si="18"/>
        <v>873.43999999999994</v>
      </c>
      <c r="H55" s="783">
        <f t="shared" si="18"/>
        <v>776.59428571428566</v>
      </c>
      <c r="I55" s="783">
        <f t="shared" si="18"/>
        <v>1030.32</v>
      </c>
      <c r="J55" s="783">
        <f t="shared" si="18"/>
        <v>951.77142857142849</v>
      </c>
      <c r="K55" s="783" t="e">
        <f t="shared" si="18"/>
        <v>#DIV/0!</v>
      </c>
      <c r="L55" s="783">
        <f t="shared" si="18"/>
        <v>790.2171428571429</v>
      </c>
      <c r="M55" s="783">
        <f t="shared" si="18"/>
        <v>946.97142857142865</v>
      </c>
      <c r="N55" s="783">
        <f t="shared" si="18"/>
        <v>921.92</v>
      </c>
      <c r="O55" s="783">
        <f t="shared" si="18"/>
        <v>969.41714285714284</v>
      </c>
      <c r="P55" s="783">
        <f t="shared" si="18"/>
        <v>733.40000000000009</v>
      </c>
      <c r="Q55" s="783">
        <f t="shared" si="18"/>
        <v>834.71999999999991</v>
      </c>
      <c r="R55" s="783" t="e">
        <f t="shared" si="18"/>
        <v>#DIV/0!</v>
      </c>
      <c r="S55" s="783">
        <f t="shared" si="18"/>
        <v>900.96</v>
      </c>
      <c r="T55" s="783">
        <f t="shared" si="18"/>
        <v>665.40000000000009</v>
      </c>
      <c r="U55" s="783">
        <f t="shared" si="18"/>
        <v>1019.0171428571429</v>
      </c>
      <c r="V55" s="783">
        <f t="shared" si="18"/>
        <v>800.87999999999988</v>
      </c>
      <c r="W55" s="783">
        <f t="shared" si="18"/>
        <v>1003</v>
      </c>
      <c r="X55" s="783">
        <f t="shared" si="18"/>
        <v>803.01714285714286</v>
      </c>
      <c r="Y55" s="783" t="e">
        <f t="shared" si="18"/>
        <v>#DIV/0!</v>
      </c>
      <c r="Z55" s="783">
        <f t="shared" si="18"/>
        <v>633.6</v>
      </c>
      <c r="AA55" s="783">
        <f t="shared" si="18"/>
        <v>695.21777777777777</v>
      </c>
      <c r="AB55" s="783">
        <f t="shared" si="18"/>
        <v>712.8</v>
      </c>
      <c r="AC55" s="783">
        <f t="shared" si="18"/>
        <v>865.3257142857143</v>
      </c>
      <c r="AD55" s="783">
        <f t="shared" si="18"/>
        <v>814</v>
      </c>
      <c r="AE55" s="783">
        <f t="shared" si="18"/>
        <v>914.28571428571433</v>
      </c>
      <c r="AF55" s="783">
        <f t="shared" si="18"/>
        <v>857.14285714285711</v>
      </c>
      <c r="AG55" s="783">
        <f t="shared" si="18"/>
        <v>926</v>
      </c>
      <c r="AH55" s="779" t="e">
        <f t="shared" si="17"/>
        <v>#DIV/0!</v>
      </c>
      <c r="AI55" s="219">
        <f t="shared" si="3"/>
        <v>26</v>
      </c>
    </row>
    <row r="56" spans="1:35">
      <c r="A56" s="559">
        <v>1</v>
      </c>
      <c r="B56" s="745" t="s">
        <v>504</v>
      </c>
      <c r="C56" s="746">
        <v>101509952020</v>
      </c>
      <c r="D56" s="747"/>
      <c r="E56" s="747">
        <v>750</v>
      </c>
      <c r="F56" s="747">
        <v>956</v>
      </c>
      <c r="G56" s="748">
        <v>873</v>
      </c>
      <c r="H56" s="747">
        <v>856</v>
      </c>
      <c r="I56" s="747">
        <v>1030</v>
      </c>
      <c r="J56" s="749"/>
      <c r="K56" s="747"/>
      <c r="L56" s="747">
        <v>830</v>
      </c>
      <c r="M56" s="747">
        <v>946</v>
      </c>
      <c r="N56" s="747">
        <v>921</v>
      </c>
      <c r="O56" s="747">
        <v>909</v>
      </c>
      <c r="P56" s="748">
        <v>858</v>
      </c>
      <c r="Q56" s="747">
        <v>834</v>
      </c>
      <c r="R56" s="750"/>
      <c r="S56" s="747">
        <v>900</v>
      </c>
      <c r="T56" s="747">
        <v>677</v>
      </c>
      <c r="U56" s="747">
        <v>1019</v>
      </c>
      <c r="V56" s="747">
        <v>800</v>
      </c>
      <c r="W56" s="747">
        <v>1003</v>
      </c>
      <c r="X56" s="748"/>
      <c r="Y56" s="747"/>
      <c r="Z56" s="747">
        <v>659</v>
      </c>
      <c r="AA56" s="747">
        <v>842</v>
      </c>
      <c r="AB56" s="747">
        <v>731</v>
      </c>
      <c r="AC56" s="747">
        <v>772</v>
      </c>
      <c r="AD56" s="747"/>
      <c r="AE56" s="748">
        <v>957</v>
      </c>
      <c r="AF56" s="747">
        <v>857</v>
      </c>
      <c r="AG56" s="747">
        <v>953</v>
      </c>
      <c r="AH56" s="747">
        <f t="shared" si="17"/>
        <v>19933</v>
      </c>
      <c r="AI56" s="219">
        <f t="shared" si="3"/>
        <v>23</v>
      </c>
    </row>
    <row r="57" spans="1:35">
      <c r="A57" s="559">
        <v>2</v>
      </c>
      <c r="B57" s="745" t="s">
        <v>21848</v>
      </c>
      <c r="C57" s="638">
        <v>101835374035</v>
      </c>
      <c r="D57" s="747"/>
      <c r="E57" s="747">
        <v>750</v>
      </c>
      <c r="F57" s="747">
        <v>956</v>
      </c>
      <c r="G57" s="748">
        <v>873</v>
      </c>
      <c r="H57" s="747">
        <v>343</v>
      </c>
      <c r="I57" s="747">
        <v>1030</v>
      </c>
      <c r="J57" s="749"/>
      <c r="K57" s="747"/>
      <c r="L57" s="747">
        <v>830</v>
      </c>
      <c r="M57" s="747">
        <v>946</v>
      </c>
      <c r="N57" s="747">
        <v>921</v>
      </c>
      <c r="O57" s="747">
        <v>418</v>
      </c>
      <c r="P57" s="748"/>
      <c r="Q57" s="747">
        <v>701</v>
      </c>
      <c r="R57" s="750"/>
      <c r="S57" s="747"/>
      <c r="T57" s="747">
        <v>582</v>
      </c>
      <c r="U57" s="747"/>
      <c r="V57" s="747"/>
      <c r="W57" s="747"/>
      <c r="X57" s="748"/>
      <c r="Y57" s="747"/>
      <c r="Z57" s="747"/>
      <c r="AA57" s="747"/>
      <c r="AB57" s="747"/>
      <c r="AC57" s="747">
        <v>772</v>
      </c>
      <c r="AD57" s="747">
        <v>925</v>
      </c>
      <c r="AE57" s="748">
        <v>957</v>
      </c>
      <c r="AF57" s="747">
        <v>857</v>
      </c>
      <c r="AG57" s="747">
        <v>953</v>
      </c>
      <c r="AH57" s="747">
        <f t="shared" si="17"/>
        <v>12814</v>
      </c>
      <c r="AI57" s="219">
        <f t="shared" si="3"/>
        <v>16</v>
      </c>
    </row>
    <row r="58" spans="1:35">
      <c r="A58" s="559">
        <v>3</v>
      </c>
      <c r="B58" s="745" t="s">
        <v>498</v>
      </c>
      <c r="C58" s="746">
        <v>101522138160</v>
      </c>
      <c r="D58" s="747"/>
      <c r="E58" s="747"/>
      <c r="F58" s="747"/>
      <c r="G58" s="748"/>
      <c r="H58" s="747"/>
      <c r="I58" s="747">
        <v>1030</v>
      </c>
      <c r="J58" s="749">
        <v>951</v>
      </c>
      <c r="K58" s="747"/>
      <c r="L58" s="747">
        <v>830</v>
      </c>
      <c r="M58" s="747">
        <v>946</v>
      </c>
      <c r="N58" s="747">
        <v>921</v>
      </c>
      <c r="O58" s="747">
        <v>909</v>
      </c>
      <c r="P58" s="748">
        <v>858</v>
      </c>
      <c r="Q58" s="747">
        <v>834</v>
      </c>
      <c r="R58" s="750"/>
      <c r="S58" s="747">
        <v>900</v>
      </c>
      <c r="T58" s="747">
        <v>677</v>
      </c>
      <c r="U58" s="747">
        <v>1019</v>
      </c>
      <c r="V58" s="747">
        <v>800</v>
      </c>
      <c r="W58" s="747">
        <v>1003</v>
      </c>
      <c r="X58" s="748">
        <v>803</v>
      </c>
      <c r="Y58" s="747"/>
      <c r="Z58" s="747">
        <v>659</v>
      </c>
      <c r="AA58" s="747">
        <v>842</v>
      </c>
      <c r="AB58" s="747"/>
      <c r="AC58" s="747"/>
      <c r="AD58" s="747"/>
      <c r="AE58" s="748"/>
      <c r="AF58" s="747">
        <v>857</v>
      </c>
      <c r="AG58" s="747">
        <v>953</v>
      </c>
      <c r="AH58" s="747">
        <f t="shared" si="17"/>
        <v>15792</v>
      </c>
      <c r="AI58" s="219">
        <f t="shared" si="3"/>
        <v>18</v>
      </c>
    </row>
    <row r="59" spans="1:35">
      <c r="A59" s="559">
        <v>4</v>
      </c>
      <c r="B59" s="745" t="s">
        <v>455</v>
      </c>
      <c r="C59" s="746">
        <v>102053057886</v>
      </c>
      <c r="D59" s="747"/>
      <c r="E59" s="747">
        <v>750</v>
      </c>
      <c r="F59" s="747">
        <v>956</v>
      </c>
      <c r="G59" s="748">
        <v>873</v>
      </c>
      <c r="H59" s="747">
        <v>856</v>
      </c>
      <c r="I59" s="747">
        <v>1030</v>
      </c>
      <c r="J59" s="749">
        <v>951</v>
      </c>
      <c r="K59" s="747"/>
      <c r="L59" s="747">
        <v>830</v>
      </c>
      <c r="M59" s="747">
        <v>946</v>
      </c>
      <c r="N59" s="747">
        <v>921</v>
      </c>
      <c r="O59" s="747">
        <v>909</v>
      </c>
      <c r="P59" s="748">
        <v>714</v>
      </c>
      <c r="Q59" s="747">
        <v>834</v>
      </c>
      <c r="R59" s="750"/>
      <c r="S59" s="747">
        <v>900</v>
      </c>
      <c r="T59" s="747">
        <v>677</v>
      </c>
      <c r="U59" s="747">
        <v>1019</v>
      </c>
      <c r="V59" s="747">
        <v>800</v>
      </c>
      <c r="W59" s="747">
        <v>1003</v>
      </c>
      <c r="X59" s="748">
        <v>803</v>
      </c>
      <c r="Y59" s="747"/>
      <c r="Z59" s="747">
        <v>659</v>
      </c>
      <c r="AA59" s="747"/>
      <c r="AB59" s="747">
        <v>731</v>
      </c>
      <c r="AC59" s="747">
        <v>772</v>
      </c>
      <c r="AD59" s="747">
        <v>901</v>
      </c>
      <c r="AE59" s="748">
        <v>957</v>
      </c>
      <c r="AF59" s="747"/>
      <c r="AG59" s="747">
        <v>953</v>
      </c>
      <c r="AH59" s="747">
        <f t="shared" si="17"/>
        <v>20745</v>
      </c>
      <c r="AI59" s="219">
        <f t="shared" si="3"/>
        <v>24</v>
      </c>
    </row>
    <row r="60" spans="1:35">
      <c r="A60" s="559">
        <v>5</v>
      </c>
      <c r="B60" s="745" t="s">
        <v>21849</v>
      </c>
      <c r="C60" s="746"/>
      <c r="D60" s="747"/>
      <c r="E60" s="747"/>
      <c r="F60" s="747">
        <v>956</v>
      </c>
      <c r="G60" s="748">
        <v>873</v>
      </c>
      <c r="H60" s="747">
        <v>856</v>
      </c>
      <c r="I60" s="747">
        <v>1030</v>
      </c>
      <c r="J60" s="749">
        <v>951</v>
      </c>
      <c r="K60" s="747"/>
      <c r="L60" s="747">
        <v>550</v>
      </c>
      <c r="M60" s="747"/>
      <c r="N60" s="747">
        <v>921</v>
      </c>
      <c r="O60" s="747">
        <v>909</v>
      </c>
      <c r="P60" s="748">
        <v>858</v>
      </c>
      <c r="Q60" s="747">
        <v>834</v>
      </c>
      <c r="R60" s="750">
        <v>815</v>
      </c>
      <c r="S60" s="747">
        <v>900</v>
      </c>
      <c r="T60" s="747">
        <v>677</v>
      </c>
      <c r="U60" s="747">
        <v>1019</v>
      </c>
      <c r="V60" s="747">
        <v>800</v>
      </c>
      <c r="W60" s="747">
        <v>1003</v>
      </c>
      <c r="X60" s="748">
        <v>803</v>
      </c>
      <c r="Y60" s="747"/>
      <c r="Z60" s="747"/>
      <c r="AA60" s="747">
        <v>413</v>
      </c>
      <c r="AB60" s="747">
        <v>731</v>
      </c>
      <c r="AC60" s="747">
        <v>772</v>
      </c>
      <c r="AD60" s="747"/>
      <c r="AE60" s="748"/>
      <c r="AF60" s="747"/>
      <c r="AG60" s="747">
        <v>732</v>
      </c>
      <c r="AH60" s="747">
        <f t="shared" si="17"/>
        <v>17403</v>
      </c>
      <c r="AI60" s="219">
        <f t="shared" si="3"/>
        <v>21</v>
      </c>
    </row>
    <row r="61" spans="1:35">
      <c r="A61" s="559">
        <v>6</v>
      </c>
      <c r="B61" s="745" t="s">
        <v>22153</v>
      </c>
      <c r="C61" s="746"/>
      <c r="D61" s="747"/>
      <c r="E61" s="747"/>
      <c r="F61" s="747"/>
      <c r="G61" s="748"/>
      <c r="H61" s="747"/>
      <c r="I61" s="747"/>
      <c r="J61" s="749">
        <v>951</v>
      </c>
      <c r="K61" s="747"/>
      <c r="L61" s="747"/>
      <c r="M61" s="747"/>
      <c r="N61" s="747"/>
      <c r="O61" s="747"/>
      <c r="P61" s="748"/>
      <c r="Q61" s="747"/>
      <c r="R61" s="750"/>
      <c r="S61" s="747">
        <v>900</v>
      </c>
      <c r="T61" s="747"/>
      <c r="U61" s="747">
        <v>1019</v>
      </c>
      <c r="V61" s="747">
        <v>800</v>
      </c>
      <c r="W61" s="747">
        <v>1003</v>
      </c>
      <c r="X61" s="748">
        <v>803</v>
      </c>
      <c r="Y61" s="747"/>
      <c r="Z61" s="747">
        <v>659</v>
      </c>
      <c r="AA61" s="747">
        <v>652</v>
      </c>
      <c r="AB61" s="747">
        <v>731</v>
      </c>
      <c r="AC61" s="747">
        <v>772</v>
      </c>
      <c r="AD61" s="747">
        <v>901</v>
      </c>
      <c r="AE61" s="748">
        <v>957</v>
      </c>
      <c r="AF61" s="747">
        <v>857</v>
      </c>
      <c r="AG61" s="747">
        <v>953</v>
      </c>
      <c r="AH61" s="747">
        <f t="shared" si="17"/>
        <v>11958</v>
      </c>
      <c r="AI61" s="219">
        <f t="shared" si="3"/>
        <v>14</v>
      </c>
    </row>
    <row r="62" spans="1:35">
      <c r="A62" s="559">
        <v>7</v>
      </c>
      <c r="B62" s="745" t="s">
        <v>448</v>
      </c>
      <c r="C62" s="746">
        <v>102078951370</v>
      </c>
      <c r="D62" s="747"/>
      <c r="E62" s="747"/>
      <c r="F62" s="747">
        <v>956</v>
      </c>
      <c r="G62" s="748">
        <v>873</v>
      </c>
      <c r="H62" s="747">
        <v>856</v>
      </c>
      <c r="I62" s="747">
        <v>1030</v>
      </c>
      <c r="J62" s="749"/>
      <c r="K62" s="747"/>
      <c r="L62" s="747"/>
      <c r="M62" s="747"/>
      <c r="N62" s="747">
        <v>921</v>
      </c>
      <c r="O62" s="747">
        <v>909</v>
      </c>
      <c r="P62" s="748">
        <v>858</v>
      </c>
      <c r="Q62" s="747">
        <v>834</v>
      </c>
      <c r="R62" s="750"/>
      <c r="S62" s="747"/>
      <c r="T62" s="747"/>
      <c r="U62" s="747"/>
      <c r="V62" s="747">
        <v>800</v>
      </c>
      <c r="W62" s="747">
        <v>1003</v>
      </c>
      <c r="X62" s="748"/>
      <c r="Y62" s="747"/>
      <c r="Z62" s="747">
        <v>659</v>
      </c>
      <c r="AA62" s="747">
        <v>842</v>
      </c>
      <c r="AB62" s="747">
        <v>731</v>
      </c>
      <c r="AC62" s="747"/>
      <c r="AD62" s="747">
        <v>494</v>
      </c>
      <c r="AE62" s="748"/>
      <c r="AF62" s="747"/>
      <c r="AG62" s="747"/>
      <c r="AH62" s="747">
        <f t="shared" si="17"/>
        <v>11766</v>
      </c>
      <c r="AI62" s="219">
        <f t="shared" si="3"/>
        <v>14</v>
      </c>
    </row>
    <row r="63" spans="1:35">
      <c r="A63" s="559">
        <v>8</v>
      </c>
      <c r="B63" s="745" t="s">
        <v>436</v>
      </c>
      <c r="C63" s="746">
        <v>102143026061</v>
      </c>
      <c r="D63" s="747"/>
      <c r="E63" s="747"/>
      <c r="F63" s="747"/>
      <c r="G63" s="748"/>
      <c r="H63" s="747"/>
      <c r="I63" s="747"/>
      <c r="J63" s="749"/>
      <c r="K63" s="747"/>
      <c r="L63" s="747"/>
      <c r="M63" s="747">
        <v>946</v>
      </c>
      <c r="N63" s="747"/>
      <c r="O63" s="747">
        <v>909</v>
      </c>
      <c r="P63" s="748"/>
      <c r="Q63" s="747">
        <v>834</v>
      </c>
      <c r="R63" s="750"/>
      <c r="S63" s="747">
        <v>900</v>
      </c>
      <c r="T63" s="747">
        <v>677</v>
      </c>
      <c r="U63" s="747">
        <v>1019</v>
      </c>
      <c r="V63" s="747">
        <v>800</v>
      </c>
      <c r="W63" s="747">
        <v>1003</v>
      </c>
      <c r="X63" s="748">
        <v>803</v>
      </c>
      <c r="Y63" s="747"/>
      <c r="Z63" s="747">
        <v>480</v>
      </c>
      <c r="AA63" s="747">
        <v>426</v>
      </c>
      <c r="AB63" s="747">
        <v>583</v>
      </c>
      <c r="AC63" s="747"/>
      <c r="AD63" s="747">
        <v>901</v>
      </c>
      <c r="AE63" s="748"/>
      <c r="AF63" s="747">
        <v>857</v>
      </c>
      <c r="AG63" s="747">
        <v>953</v>
      </c>
      <c r="AH63" s="747">
        <f t="shared" si="17"/>
        <v>12091</v>
      </c>
      <c r="AI63" s="219">
        <f t="shared" si="3"/>
        <v>15</v>
      </c>
    </row>
    <row r="64" spans="1:35">
      <c r="A64" s="559">
        <v>9</v>
      </c>
      <c r="B64" s="745" t="s">
        <v>21850</v>
      </c>
      <c r="C64" s="746"/>
      <c r="D64" s="747"/>
      <c r="E64" s="747">
        <v>750</v>
      </c>
      <c r="F64" s="747">
        <v>1259</v>
      </c>
      <c r="G64" s="748">
        <v>873</v>
      </c>
      <c r="H64" s="747"/>
      <c r="I64" s="747">
        <v>1030</v>
      </c>
      <c r="J64" s="749">
        <v>951</v>
      </c>
      <c r="K64" s="747"/>
      <c r="L64" s="747">
        <v>830</v>
      </c>
      <c r="M64" s="747">
        <v>946</v>
      </c>
      <c r="N64" s="747">
        <v>921</v>
      </c>
      <c r="O64" s="747">
        <v>990</v>
      </c>
      <c r="P64" s="748">
        <v>858</v>
      </c>
      <c r="Q64" s="747">
        <v>834</v>
      </c>
      <c r="R64" s="750"/>
      <c r="S64" s="747"/>
      <c r="T64" s="747">
        <v>677</v>
      </c>
      <c r="U64" s="747"/>
      <c r="V64" s="747"/>
      <c r="W64" s="747"/>
      <c r="X64" s="748">
        <v>803</v>
      </c>
      <c r="Y64" s="747"/>
      <c r="Z64" s="747">
        <v>659</v>
      </c>
      <c r="AA64" s="747">
        <v>842</v>
      </c>
      <c r="AB64" s="747">
        <v>731</v>
      </c>
      <c r="AC64" s="747">
        <v>772</v>
      </c>
      <c r="AD64" s="747">
        <v>901</v>
      </c>
      <c r="AE64" s="748">
        <v>957</v>
      </c>
      <c r="AF64" s="747">
        <v>857</v>
      </c>
      <c r="AG64" s="747">
        <v>953</v>
      </c>
      <c r="AH64" s="747">
        <f t="shared" si="17"/>
        <v>18394</v>
      </c>
      <c r="AI64" s="219">
        <f t="shared" si="3"/>
        <v>21</v>
      </c>
    </row>
    <row r="65" spans="1:35">
      <c r="A65" s="559">
        <v>10</v>
      </c>
      <c r="B65" s="745" t="s">
        <v>22150</v>
      </c>
      <c r="C65" s="746"/>
      <c r="D65" s="747"/>
      <c r="E65" s="747"/>
      <c r="F65" s="747">
        <v>956</v>
      </c>
      <c r="G65" s="748">
        <v>873</v>
      </c>
      <c r="H65" s="747">
        <v>856</v>
      </c>
      <c r="I65" s="747"/>
      <c r="J65" s="749"/>
      <c r="K65" s="747"/>
      <c r="L65" s="747">
        <v>830</v>
      </c>
      <c r="M65" s="747">
        <v>946</v>
      </c>
      <c r="N65" s="747">
        <v>921</v>
      </c>
      <c r="O65" s="747"/>
      <c r="P65" s="748">
        <v>858</v>
      </c>
      <c r="Q65" s="747">
        <v>834</v>
      </c>
      <c r="R65" s="750">
        <v>815</v>
      </c>
      <c r="S65" s="747"/>
      <c r="T65" s="747">
        <v>677</v>
      </c>
      <c r="U65" s="747">
        <v>1019</v>
      </c>
      <c r="V65" s="747">
        <v>800</v>
      </c>
      <c r="W65" s="747">
        <v>1003</v>
      </c>
      <c r="X65" s="791">
        <f>406+803</f>
        <v>1209</v>
      </c>
      <c r="Y65" s="747">
        <v>617</v>
      </c>
      <c r="Z65" s="747"/>
      <c r="AA65" s="747">
        <v>842</v>
      </c>
      <c r="AB65" s="747">
        <v>731</v>
      </c>
      <c r="AC65" s="747">
        <v>650</v>
      </c>
      <c r="AD65" s="747">
        <v>901</v>
      </c>
      <c r="AE65" s="748">
        <v>806</v>
      </c>
      <c r="AF65" s="747"/>
      <c r="AG65" s="747"/>
      <c r="AH65" s="747">
        <f t="shared" si="17"/>
        <v>17144</v>
      </c>
      <c r="AI65" s="790">
        <f>COUNT(D65:AG65)+1</f>
        <v>21</v>
      </c>
    </row>
    <row r="66" spans="1:35">
      <c r="A66" s="559">
        <v>11</v>
      </c>
      <c r="B66" s="745" t="s">
        <v>22149</v>
      </c>
      <c r="C66" s="746"/>
      <c r="D66" s="747"/>
      <c r="E66" s="747"/>
      <c r="F66" s="747">
        <v>956</v>
      </c>
      <c r="G66" s="748">
        <v>873</v>
      </c>
      <c r="H66" s="747">
        <v>811</v>
      </c>
      <c r="I66" s="747">
        <v>1030</v>
      </c>
      <c r="J66" s="749">
        <v>951</v>
      </c>
      <c r="K66" s="747"/>
      <c r="L66" s="747"/>
      <c r="M66" s="747"/>
      <c r="N66" s="747"/>
      <c r="O66" s="747"/>
      <c r="P66" s="748"/>
      <c r="Q66" s="747"/>
      <c r="R66" s="750"/>
      <c r="S66" s="747">
        <v>1038</v>
      </c>
      <c r="T66" s="747">
        <v>811</v>
      </c>
      <c r="U66" s="747">
        <v>956</v>
      </c>
      <c r="V66" s="747">
        <v>1026</v>
      </c>
      <c r="W66" s="747">
        <v>900</v>
      </c>
      <c r="X66" s="748">
        <v>1065</v>
      </c>
      <c r="Y66" s="747"/>
      <c r="Z66" s="747"/>
      <c r="AA66" s="747"/>
      <c r="AB66" s="747"/>
      <c r="AC66" s="747"/>
      <c r="AD66" s="747"/>
      <c r="AE66" s="748"/>
      <c r="AF66" s="747"/>
      <c r="AG66" s="747"/>
      <c r="AH66" s="747">
        <f t="shared" si="17"/>
        <v>10417</v>
      </c>
      <c r="AI66" s="219">
        <f t="shared" si="3"/>
        <v>11</v>
      </c>
    </row>
    <row r="67" spans="1:35">
      <c r="A67" s="559">
        <v>12</v>
      </c>
      <c r="B67" s="745" t="s">
        <v>22146</v>
      </c>
      <c r="C67" s="746"/>
      <c r="D67" s="747"/>
      <c r="E67" s="747">
        <v>750</v>
      </c>
      <c r="F67" s="747"/>
      <c r="G67" s="748"/>
      <c r="H67" s="747"/>
      <c r="I67" s="747"/>
      <c r="J67" s="749">
        <v>951</v>
      </c>
      <c r="K67" s="747"/>
      <c r="L67" s="747"/>
      <c r="M67" s="747">
        <v>1140</v>
      </c>
      <c r="N67" s="747"/>
      <c r="O67" s="747"/>
      <c r="P67" s="748">
        <v>686</v>
      </c>
      <c r="Q67" s="747"/>
      <c r="R67" s="750"/>
      <c r="S67" s="747"/>
      <c r="T67" s="747"/>
      <c r="U67" s="747"/>
      <c r="V67" s="747"/>
      <c r="W67" s="747"/>
      <c r="X67" s="748"/>
      <c r="Y67" s="747"/>
      <c r="Z67" s="747"/>
      <c r="AA67" s="747">
        <v>839</v>
      </c>
      <c r="AB67" s="747"/>
      <c r="AC67" s="747"/>
      <c r="AD67" s="747">
        <v>950</v>
      </c>
      <c r="AE67" s="748"/>
      <c r="AF67" s="747"/>
      <c r="AG67" s="747"/>
      <c r="AH67" s="747">
        <f t="shared" si="17"/>
        <v>5316</v>
      </c>
      <c r="AI67" s="219">
        <f t="shared" si="3"/>
        <v>6</v>
      </c>
    </row>
    <row r="68" spans="1:35" s="752" customFormat="1" hidden="1">
      <c r="A68" s="564"/>
      <c r="B68" s="565" t="s">
        <v>20829</v>
      </c>
      <c r="C68" s="565"/>
      <c r="D68" s="786">
        <f t="shared" ref="D68:AH68" si="19">SUM(D56:D67)</f>
        <v>0</v>
      </c>
      <c r="E68" s="786">
        <f t="shared" si="19"/>
        <v>3750</v>
      </c>
      <c r="F68" s="786">
        <f t="shared" si="19"/>
        <v>7951</v>
      </c>
      <c r="G68" s="786">
        <f t="shared" si="19"/>
        <v>6984</v>
      </c>
      <c r="H68" s="786">
        <f t="shared" si="19"/>
        <v>5434</v>
      </c>
      <c r="I68" s="786">
        <f t="shared" si="19"/>
        <v>8240</v>
      </c>
      <c r="J68" s="786">
        <f t="shared" si="19"/>
        <v>6657</v>
      </c>
      <c r="K68" s="786">
        <f t="shared" si="19"/>
        <v>0</v>
      </c>
      <c r="L68" s="786">
        <f t="shared" si="19"/>
        <v>5530</v>
      </c>
      <c r="M68" s="786">
        <f t="shared" si="19"/>
        <v>7762</v>
      </c>
      <c r="N68" s="786">
        <f t="shared" si="19"/>
        <v>7368</v>
      </c>
      <c r="O68" s="786">
        <f t="shared" si="19"/>
        <v>6862</v>
      </c>
      <c r="P68" s="786">
        <f t="shared" si="19"/>
        <v>6548</v>
      </c>
      <c r="Q68" s="786">
        <f t="shared" si="19"/>
        <v>7373</v>
      </c>
      <c r="R68" s="786">
        <f t="shared" si="19"/>
        <v>1630</v>
      </c>
      <c r="S68" s="786">
        <f t="shared" si="19"/>
        <v>6438</v>
      </c>
      <c r="T68" s="786">
        <f t="shared" si="19"/>
        <v>6132</v>
      </c>
      <c r="U68" s="786">
        <f t="shared" si="19"/>
        <v>8089</v>
      </c>
      <c r="V68" s="786">
        <f t="shared" si="19"/>
        <v>7426</v>
      </c>
      <c r="W68" s="786">
        <f t="shared" si="19"/>
        <v>8924</v>
      </c>
      <c r="X68" s="786">
        <f t="shared" si="19"/>
        <v>7092</v>
      </c>
      <c r="Y68" s="786">
        <f t="shared" si="19"/>
        <v>617</v>
      </c>
      <c r="Z68" s="786">
        <f t="shared" si="19"/>
        <v>4434</v>
      </c>
      <c r="AA68" s="786">
        <f t="shared" si="19"/>
        <v>6540</v>
      </c>
      <c r="AB68" s="786">
        <f t="shared" si="19"/>
        <v>5700</v>
      </c>
      <c r="AC68" s="786">
        <f t="shared" si="19"/>
        <v>5282</v>
      </c>
      <c r="AD68" s="786">
        <f t="shared" si="19"/>
        <v>6874</v>
      </c>
      <c r="AE68" s="786">
        <f t="shared" si="19"/>
        <v>5591</v>
      </c>
      <c r="AF68" s="786">
        <f t="shared" si="19"/>
        <v>5142</v>
      </c>
      <c r="AG68" s="786">
        <f t="shared" si="19"/>
        <v>7403</v>
      </c>
      <c r="AH68" s="786">
        <f t="shared" si="19"/>
        <v>173773</v>
      </c>
      <c r="AI68" s="219">
        <f t="shared" si="3"/>
        <v>30</v>
      </c>
    </row>
    <row r="69" spans="1:35" hidden="1">
      <c r="A69" s="559"/>
      <c r="B69" s="787"/>
      <c r="C69" s="787"/>
      <c r="D69" s="750">
        <f t="shared" ref="D69:AG69" si="20">D68-D51</f>
        <v>0</v>
      </c>
      <c r="E69" s="750">
        <f t="shared" si="20"/>
        <v>-3.6000000000003638</v>
      </c>
      <c r="F69" s="750">
        <f t="shared" si="20"/>
        <v>690.19999999999982</v>
      </c>
      <c r="G69" s="750">
        <f t="shared" si="20"/>
        <v>-3.5199999999995271</v>
      </c>
      <c r="H69" s="750">
        <f t="shared" si="20"/>
        <v>-2.1599999999998545</v>
      </c>
      <c r="I69" s="750">
        <f t="shared" si="20"/>
        <v>-2.5599999999994907</v>
      </c>
      <c r="J69" s="750">
        <f t="shared" si="20"/>
        <v>-5.3999999999996362</v>
      </c>
      <c r="K69" s="750">
        <f t="shared" si="20"/>
        <v>0</v>
      </c>
      <c r="L69" s="750">
        <f t="shared" si="20"/>
        <v>-1.5200000000004366</v>
      </c>
      <c r="M69" s="750">
        <f t="shared" si="20"/>
        <v>1133.1999999999998</v>
      </c>
      <c r="N69" s="750">
        <f t="shared" si="20"/>
        <v>-7.3599999999996726</v>
      </c>
      <c r="O69" s="750">
        <f t="shared" si="20"/>
        <v>76.079999999999927</v>
      </c>
      <c r="P69" s="750">
        <f t="shared" si="20"/>
        <v>680.79999999999927</v>
      </c>
      <c r="Q69" s="750">
        <f t="shared" si="20"/>
        <v>695.24000000000069</v>
      </c>
      <c r="R69" s="750">
        <f t="shared" si="20"/>
        <v>1630</v>
      </c>
      <c r="S69" s="750">
        <f t="shared" si="20"/>
        <v>1032.2399999999998</v>
      </c>
      <c r="T69" s="750">
        <f t="shared" si="20"/>
        <v>808.79999999999927</v>
      </c>
      <c r="U69" s="750">
        <f t="shared" si="20"/>
        <v>955.88000000000011</v>
      </c>
      <c r="V69" s="750">
        <f t="shared" si="20"/>
        <v>1018.9600000000009</v>
      </c>
      <c r="W69" s="750">
        <f t="shared" si="20"/>
        <v>900</v>
      </c>
      <c r="X69" s="750">
        <f t="shared" si="20"/>
        <v>1470.88</v>
      </c>
      <c r="Y69" s="750">
        <f t="shared" si="20"/>
        <v>617</v>
      </c>
      <c r="Z69" s="750">
        <f t="shared" si="20"/>
        <v>-1.1999999999998181</v>
      </c>
      <c r="AA69" s="750">
        <f t="shared" si="20"/>
        <v>283.03999999999996</v>
      </c>
      <c r="AB69" s="750">
        <f t="shared" si="20"/>
        <v>-2.3999999999996362</v>
      </c>
      <c r="AC69" s="750">
        <f t="shared" si="20"/>
        <v>-775.27999999999975</v>
      </c>
      <c r="AD69" s="750">
        <f t="shared" si="20"/>
        <v>362</v>
      </c>
      <c r="AE69" s="750">
        <f t="shared" si="20"/>
        <v>-809</v>
      </c>
      <c r="AF69" s="750">
        <f t="shared" si="20"/>
        <v>-858</v>
      </c>
      <c r="AG69" s="750">
        <f t="shared" si="20"/>
        <v>-5</v>
      </c>
      <c r="AH69" s="747">
        <f>SUM(D69:AE69)</f>
        <v>10740.32</v>
      </c>
      <c r="AI69" s="219">
        <f t="shared" si="3"/>
        <v>30</v>
      </c>
    </row>
    <row r="70" spans="1:35" hidden="1">
      <c r="A70" s="559"/>
      <c r="B70" s="788" t="s">
        <v>22154</v>
      </c>
      <c r="C70" s="788"/>
      <c r="D70" s="747">
        <f t="shared" ref="D70:AH70" si="21">D16+D29</f>
        <v>550</v>
      </c>
      <c r="E70" s="747">
        <f t="shared" si="21"/>
        <v>8745</v>
      </c>
      <c r="F70" s="747">
        <f t="shared" si="21"/>
        <v>8242</v>
      </c>
      <c r="G70" s="747">
        <f t="shared" si="21"/>
        <v>10896</v>
      </c>
      <c r="H70" s="747">
        <f t="shared" si="21"/>
        <v>8997</v>
      </c>
      <c r="I70" s="747">
        <f t="shared" si="21"/>
        <v>10875</v>
      </c>
      <c r="J70" s="747">
        <f t="shared" si="21"/>
        <v>9784</v>
      </c>
      <c r="K70" s="747">
        <f t="shared" si="21"/>
        <v>1100</v>
      </c>
      <c r="L70" s="747">
        <f t="shared" si="21"/>
        <v>11157</v>
      </c>
      <c r="M70" s="747">
        <f t="shared" si="21"/>
        <v>10935</v>
      </c>
      <c r="N70" s="747">
        <f t="shared" si="21"/>
        <v>11928</v>
      </c>
      <c r="O70" s="747">
        <f t="shared" si="21"/>
        <v>9070</v>
      </c>
      <c r="P70" s="747">
        <f t="shared" si="21"/>
        <v>9591</v>
      </c>
      <c r="Q70" s="747">
        <f t="shared" si="21"/>
        <v>8215</v>
      </c>
      <c r="R70" s="747">
        <f t="shared" si="21"/>
        <v>550</v>
      </c>
      <c r="S70" s="747">
        <f t="shared" si="21"/>
        <v>8500</v>
      </c>
      <c r="T70" s="747">
        <f t="shared" si="21"/>
        <v>9546</v>
      </c>
      <c r="U70" s="747">
        <f t="shared" si="21"/>
        <v>10644</v>
      </c>
      <c r="V70" s="747">
        <f t="shared" si="21"/>
        <v>9558</v>
      </c>
      <c r="W70" s="747">
        <f t="shared" si="21"/>
        <v>6910</v>
      </c>
      <c r="X70" s="747">
        <f t="shared" si="21"/>
        <v>13143</v>
      </c>
      <c r="Y70" s="747">
        <f t="shared" si="21"/>
        <v>550</v>
      </c>
      <c r="Z70" s="747">
        <f t="shared" si="21"/>
        <v>9114</v>
      </c>
      <c r="AA70" s="747">
        <f t="shared" si="21"/>
        <v>8451</v>
      </c>
      <c r="AB70" s="747">
        <f t="shared" si="21"/>
        <v>9450</v>
      </c>
      <c r="AC70" s="747">
        <f t="shared" si="21"/>
        <v>7960</v>
      </c>
      <c r="AD70" s="747">
        <f t="shared" si="21"/>
        <v>8340</v>
      </c>
      <c r="AE70" s="747">
        <f t="shared" si="21"/>
        <v>9121</v>
      </c>
      <c r="AF70" s="747">
        <f t="shared" si="21"/>
        <v>7445</v>
      </c>
      <c r="AG70" s="747">
        <f t="shared" si="21"/>
        <v>10734</v>
      </c>
      <c r="AH70" s="747">
        <f t="shared" si="21"/>
        <v>250101</v>
      </c>
      <c r="AI70" s="219">
        <f t="shared" si="3"/>
        <v>30</v>
      </c>
    </row>
    <row r="71" spans="1:35" hidden="1">
      <c r="A71" s="559"/>
      <c r="B71" s="788" t="s">
        <v>22155</v>
      </c>
      <c r="C71" s="788"/>
      <c r="D71" s="747">
        <f t="shared" ref="D71:AH71" si="22">D4+D19</f>
        <v>0</v>
      </c>
      <c r="E71" s="747">
        <f t="shared" si="22"/>
        <v>39.772999999999996</v>
      </c>
      <c r="F71" s="747">
        <f t="shared" si="22"/>
        <v>39.760999999999996</v>
      </c>
      <c r="G71" s="747">
        <f t="shared" si="22"/>
        <v>49.554000000000002</v>
      </c>
      <c r="H71" s="747">
        <f t="shared" si="22"/>
        <v>40.930999999999997</v>
      </c>
      <c r="I71" s="747">
        <f t="shared" si="22"/>
        <v>49.448</v>
      </c>
      <c r="J71" s="747">
        <f t="shared" si="22"/>
        <v>44.495000000000005</v>
      </c>
      <c r="K71" s="747">
        <f t="shared" si="22"/>
        <v>0</v>
      </c>
      <c r="L71" s="747">
        <f t="shared" si="22"/>
        <v>50.758000000000003</v>
      </c>
      <c r="M71" s="747">
        <f t="shared" si="22"/>
        <v>54.905999999999999</v>
      </c>
      <c r="N71" s="747">
        <f t="shared" si="22"/>
        <v>54.244999999999997</v>
      </c>
      <c r="O71" s="747">
        <f t="shared" si="22"/>
        <v>41.255000000000003</v>
      </c>
      <c r="P71" s="747">
        <f t="shared" si="22"/>
        <v>43.605000000000004</v>
      </c>
      <c r="Q71" s="747">
        <f t="shared" si="22"/>
        <v>37.375999999999998</v>
      </c>
      <c r="R71" s="747">
        <f t="shared" si="22"/>
        <v>0</v>
      </c>
      <c r="S71" s="747">
        <f t="shared" si="22"/>
        <v>38.67</v>
      </c>
      <c r="T71" s="747">
        <f t="shared" si="22"/>
        <v>43.393000000000001</v>
      </c>
      <c r="U71" s="747">
        <f t="shared" si="22"/>
        <v>48.406000000000006</v>
      </c>
      <c r="V71" s="747">
        <f t="shared" si="22"/>
        <v>43.453000000000003</v>
      </c>
      <c r="W71" s="747">
        <f t="shared" si="22"/>
        <v>21.413</v>
      </c>
      <c r="X71" s="747">
        <f t="shared" si="22"/>
        <v>62.254000000000005</v>
      </c>
      <c r="Y71" s="747">
        <f t="shared" si="22"/>
        <v>0</v>
      </c>
      <c r="Z71" s="747">
        <f t="shared" si="22"/>
        <v>41.459000000000003</v>
      </c>
      <c r="AA71" s="747">
        <f t="shared" si="22"/>
        <v>42.269000000000005</v>
      </c>
      <c r="AB71" s="747">
        <f t="shared" si="22"/>
        <v>42.975000000000001</v>
      </c>
      <c r="AC71" s="747">
        <f t="shared" si="22"/>
        <v>36.204000000000001</v>
      </c>
      <c r="AD71" s="747">
        <f t="shared" si="22"/>
        <v>42.268000000000001</v>
      </c>
      <c r="AE71" s="747">
        <f t="shared" si="22"/>
        <v>41.489999999999995</v>
      </c>
      <c r="AF71" s="747">
        <f t="shared" si="22"/>
        <v>33.863999999999997</v>
      </c>
      <c r="AG71" s="747">
        <f t="shared" si="22"/>
        <v>48.825000000000003</v>
      </c>
      <c r="AH71" s="747">
        <f t="shared" si="22"/>
        <v>1133.0499999999997</v>
      </c>
      <c r="AI71" s="219">
        <f t="shared" si="3"/>
        <v>30</v>
      </c>
    </row>
    <row r="72" spans="1:35" hidden="1">
      <c r="A72" s="559"/>
      <c r="B72" s="788" t="s">
        <v>22156</v>
      </c>
      <c r="C72" s="788"/>
      <c r="D72" s="747">
        <f t="shared" ref="D72:AH72" si="23">D68+D49</f>
        <v>0</v>
      </c>
      <c r="E72" s="747">
        <f t="shared" si="23"/>
        <v>10690</v>
      </c>
      <c r="F72" s="747">
        <f t="shared" si="23"/>
        <v>15361</v>
      </c>
      <c r="G72" s="747">
        <f t="shared" si="23"/>
        <v>14451</v>
      </c>
      <c r="H72" s="747">
        <f t="shared" si="23"/>
        <v>13901</v>
      </c>
      <c r="I72" s="747">
        <f t="shared" si="23"/>
        <v>14838</v>
      </c>
      <c r="J72" s="747">
        <f t="shared" si="23"/>
        <v>12643</v>
      </c>
      <c r="K72" s="747">
        <f t="shared" si="23"/>
        <v>0</v>
      </c>
      <c r="L72" s="747">
        <f t="shared" si="23"/>
        <v>12098</v>
      </c>
      <c r="M72" s="747">
        <f t="shared" si="23"/>
        <v>15668</v>
      </c>
      <c r="N72" s="747">
        <f t="shared" si="23"/>
        <v>12993</v>
      </c>
      <c r="O72" s="747">
        <f t="shared" si="23"/>
        <v>13072</v>
      </c>
      <c r="P72" s="747">
        <f t="shared" si="23"/>
        <v>10528</v>
      </c>
      <c r="Q72" s="747">
        <f t="shared" si="23"/>
        <v>11428</v>
      </c>
      <c r="R72" s="747">
        <f t="shared" si="23"/>
        <v>5440</v>
      </c>
      <c r="S72" s="747">
        <f t="shared" si="23"/>
        <v>9614</v>
      </c>
      <c r="T72" s="747">
        <f t="shared" si="23"/>
        <v>10737</v>
      </c>
      <c r="U72" s="747">
        <f t="shared" si="23"/>
        <v>13419</v>
      </c>
      <c r="V72" s="747">
        <f t="shared" si="23"/>
        <v>12080</v>
      </c>
      <c r="W72" s="747">
        <f t="shared" si="23"/>
        <v>14744</v>
      </c>
      <c r="X72" s="747">
        <f t="shared" si="23"/>
        <v>13111</v>
      </c>
      <c r="Y72" s="747">
        <f t="shared" si="23"/>
        <v>3635</v>
      </c>
      <c r="Z72" s="747">
        <f t="shared" si="23"/>
        <v>8366</v>
      </c>
      <c r="AA72" s="747">
        <f t="shared" si="23"/>
        <v>11798</v>
      </c>
      <c r="AB72" s="747">
        <f t="shared" si="23"/>
        <v>11104</v>
      </c>
      <c r="AC72" s="747">
        <f t="shared" si="23"/>
        <v>12463</v>
      </c>
      <c r="AD72" s="747">
        <f t="shared" si="23"/>
        <v>14095</v>
      </c>
      <c r="AE72" s="747">
        <f t="shared" si="23"/>
        <v>12007</v>
      </c>
      <c r="AF72" s="747">
        <f t="shared" si="23"/>
        <v>11329</v>
      </c>
      <c r="AG72" s="747">
        <f t="shared" si="23"/>
        <v>13915</v>
      </c>
      <c r="AH72" s="747">
        <f t="shared" si="23"/>
        <v>300524</v>
      </c>
      <c r="AI72" s="219">
        <f t="shared" si="3"/>
        <v>30</v>
      </c>
    </row>
    <row r="73" spans="1:35" hidden="1">
      <c r="A73" s="559"/>
      <c r="B73" s="788" t="s">
        <v>22157</v>
      </c>
      <c r="C73" s="788"/>
      <c r="D73" s="747">
        <f t="shared" ref="D73:AH73" si="24">D52+D32</f>
        <v>0</v>
      </c>
      <c r="E73" s="747">
        <f t="shared" si="24"/>
        <v>33.42</v>
      </c>
      <c r="F73" s="747">
        <f t="shared" si="24"/>
        <v>48.018000000000001</v>
      </c>
      <c r="G73" s="747">
        <f t="shared" si="24"/>
        <v>45.170400000000001</v>
      </c>
      <c r="H73" s="747">
        <f t="shared" si="24"/>
        <v>43.263999999999996</v>
      </c>
      <c r="I73" s="747">
        <f t="shared" si="24"/>
        <v>46.388999999999996</v>
      </c>
      <c r="J73" s="747">
        <f t="shared" si="24"/>
        <v>39.53</v>
      </c>
      <c r="K73" s="747">
        <f t="shared" si="24"/>
        <v>0</v>
      </c>
      <c r="L73" s="747">
        <f t="shared" si="24"/>
        <v>37.826000000000001</v>
      </c>
      <c r="M73" s="747">
        <f t="shared" si="24"/>
        <v>45.429000000000002</v>
      </c>
      <c r="N73" s="747">
        <f t="shared" si="24"/>
        <v>40.628</v>
      </c>
      <c r="O73" s="747">
        <f t="shared" si="24"/>
        <v>40.620000000000005</v>
      </c>
      <c r="P73" s="747">
        <f t="shared" si="24"/>
        <v>32.917999999999999</v>
      </c>
      <c r="Q73" s="747">
        <f t="shared" si="24"/>
        <v>35.744999999999997</v>
      </c>
      <c r="R73" s="747">
        <f t="shared" si="24"/>
        <v>17.007999999999999</v>
      </c>
      <c r="S73" s="747">
        <f t="shared" si="24"/>
        <v>30.063000000000002</v>
      </c>
      <c r="T73" s="747">
        <f t="shared" si="24"/>
        <v>33.567</v>
      </c>
      <c r="U73" s="747">
        <f t="shared" si="24"/>
        <v>41.944000000000003</v>
      </c>
      <c r="V73" s="747">
        <f t="shared" si="24"/>
        <v>37.780999999999999</v>
      </c>
      <c r="W73" s="747">
        <f t="shared" si="24"/>
        <v>46.085999999999999</v>
      </c>
      <c r="X73" s="747">
        <f t="shared" si="24"/>
        <v>39.265999999999998</v>
      </c>
      <c r="Y73" s="747">
        <f t="shared" si="24"/>
        <v>11.374000000000001</v>
      </c>
      <c r="Z73" s="747">
        <f t="shared" si="24"/>
        <v>26.154</v>
      </c>
      <c r="AA73" s="747">
        <f t="shared" si="24"/>
        <v>34.259</v>
      </c>
      <c r="AB73" s="747">
        <f t="shared" si="24"/>
        <v>34.71</v>
      </c>
      <c r="AC73" s="747">
        <f t="shared" si="24"/>
        <v>38.968999999999994</v>
      </c>
      <c r="AD73" s="747">
        <f t="shared" si="24"/>
        <v>41.142000000000003</v>
      </c>
      <c r="AE73" s="747">
        <f t="shared" si="24"/>
        <v>37.54</v>
      </c>
      <c r="AF73" s="747">
        <f t="shared" si="24"/>
        <v>35.408999999999999</v>
      </c>
      <c r="AG73" s="747">
        <f t="shared" si="24"/>
        <v>43.518000000000001</v>
      </c>
      <c r="AH73" s="747">
        <f t="shared" si="24"/>
        <v>1037.7474000000002</v>
      </c>
      <c r="AI73" s="219">
        <f t="shared" ref="AI73" si="25">COUNT(D73:AG73)</f>
        <v>30</v>
      </c>
    </row>
    <row r="75" spans="1:35"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  <c r="AC75" s="219"/>
      <c r="AD75" s="219"/>
      <c r="AE75" s="219"/>
      <c r="AF75" s="219"/>
      <c r="AG75" s="219"/>
      <c r="AH75" s="219"/>
    </row>
    <row r="76" spans="1:35"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  <c r="AD76" s="219"/>
      <c r="AE76" s="219"/>
      <c r="AF76" s="219"/>
      <c r="AG76" s="219"/>
      <c r="AH76" s="219"/>
    </row>
    <row r="77" spans="1:35"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  <c r="AA77" s="219"/>
      <c r="AB77" s="219"/>
      <c r="AC77" s="219"/>
      <c r="AD77" s="219"/>
      <c r="AE77" s="219"/>
      <c r="AF77" s="219"/>
      <c r="AG77" s="219"/>
      <c r="AH77" s="219"/>
    </row>
    <row r="78" spans="1:35"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  <c r="AG78" s="219"/>
      <c r="AH78" s="219"/>
    </row>
    <row r="79" spans="1:35"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  <c r="AA79" s="219"/>
      <c r="AB79" s="219"/>
      <c r="AC79" s="219"/>
      <c r="AD79" s="219"/>
      <c r="AE79" s="219"/>
      <c r="AF79" s="219"/>
      <c r="AG79" s="219"/>
      <c r="AH79" s="219"/>
    </row>
    <row r="80" spans="1:35"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19"/>
      <c r="AD80" s="219"/>
      <c r="AE80" s="219"/>
      <c r="AF80" s="219"/>
      <c r="AG80" s="219"/>
      <c r="AH80" s="219"/>
    </row>
    <row r="81" s="219" customFormat="1"/>
    <row r="82" s="219" customFormat="1"/>
    <row r="83" s="219" customFormat="1"/>
    <row r="84" s="219" customFormat="1"/>
    <row r="85" s="219" customFormat="1"/>
    <row r="86" s="219" customFormat="1"/>
    <row r="87" s="219" customFormat="1"/>
    <row r="88" s="219" customFormat="1"/>
    <row r="89" s="219" customFormat="1"/>
    <row r="90" s="219" customFormat="1"/>
    <row r="91" s="219" customFormat="1"/>
    <row r="92" s="219" customFormat="1"/>
    <row r="93" s="219" customFormat="1"/>
    <row r="94" s="219" customFormat="1"/>
    <row r="95" s="219" customFormat="1"/>
    <row r="96" s="219" customFormat="1"/>
    <row r="97" s="219" customFormat="1"/>
    <row r="98" s="219" customFormat="1"/>
    <row r="99" s="219" customFormat="1"/>
    <row r="100" s="219" customFormat="1"/>
    <row r="101" s="219" customFormat="1"/>
    <row r="102" s="219" customFormat="1"/>
    <row r="103" s="219" customFormat="1"/>
    <row r="104" s="219" customFormat="1"/>
    <row r="105" s="219" customFormat="1"/>
    <row r="106" s="219" customFormat="1"/>
    <row r="107" s="219" customFormat="1"/>
    <row r="108" s="219" customFormat="1"/>
    <row r="109" s="219" customFormat="1"/>
    <row r="110" s="219" customFormat="1"/>
    <row r="111" s="219" customFormat="1"/>
    <row r="112" s="219" customFormat="1"/>
    <row r="113" s="219" customFormat="1"/>
    <row r="114" s="219" customFormat="1"/>
    <row r="115" s="219" customFormat="1"/>
    <row r="116" s="219" customFormat="1"/>
    <row r="117" s="219" customFormat="1"/>
    <row r="118" s="219" customFormat="1"/>
    <row r="119" s="219" customFormat="1"/>
    <row r="120" s="219" customFormat="1"/>
    <row r="121" s="219" customFormat="1"/>
    <row r="122" s="219" customFormat="1"/>
    <row r="123" s="219" customFormat="1"/>
    <row r="124" s="219" customFormat="1"/>
    <row r="125" s="219" customFormat="1"/>
    <row r="126" s="219" customFormat="1"/>
    <row r="127" s="219" customFormat="1"/>
    <row r="128" s="219" customFormat="1"/>
    <row r="129" s="219" customFormat="1"/>
    <row r="130" s="219" customFormat="1"/>
    <row r="131" s="219" customFormat="1"/>
    <row r="132" s="219" customFormat="1"/>
    <row r="133" s="219" customFormat="1"/>
    <row r="134" s="219" customFormat="1"/>
    <row r="135" s="219" customFormat="1"/>
    <row r="136" s="219" customFormat="1"/>
    <row r="137" s="219" customFormat="1"/>
    <row r="138" s="219" customFormat="1"/>
    <row r="139" s="219" customFormat="1"/>
    <row r="140" s="219" customFormat="1"/>
    <row r="141" s="219" customFormat="1"/>
    <row r="142" s="219" customFormat="1"/>
    <row r="143" s="219" customFormat="1"/>
    <row r="144" s="219" customFormat="1"/>
    <row r="145" s="219" customFormat="1"/>
    <row r="146" s="219" customFormat="1"/>
    <row r="147" s="219" customFormat="1"/>
    <row r="148" s="219" customFormat="1"/>
    <row r="149" s="219" customFormat="1"/>
    <row r="150" s="219" customFormat="1"/>
    <row r="151" s="219" customFormat="1"/>
    <row r="152" s="219" customFormat="1"/>
    <row r="153" s="219" customFormat="1"/>
    <row r="154" s="219" customFormat="1"/>
    <row r="155" s="219" customFormat="1"/>
    <row r="156" s="219" customFormat="1"/>
    <row r="157" s="219" customFormat="1"/>
    <row r="158" s="219" customFormat="1"/>
    <row r="159" s="219" customFormat="1"/>
    <row r="160" s="219" customFormat="1"/>
    <row r="161" s="219" customFormat="1"/>
    <row r="162" s="219" customFormat="1"/>
    <row r="163" s="219" customFormat="1"/>
    <row r="164" s="219" customFormat="1"/>
    <row r="165" s="219" customFormat="1"/>
    <row r="166" s="219" customFormat="1"/>
    <row r="167" s="219" customFormat="1"/>
    <row r="168" s="219" customFormat="1"/>
    <row r="169" s="219" customFormat="1"/>
    <row r="170" s="219" customFormat="1"/>
    <row r="171" s="219" customFormat="1"/>
    <row r="172" s="219" customFormat="1"/>
    <row r="173" s="219" customFormat="1"/>
    <row r="174" s="219" customFormat="1"/>
    <row r="175" s="219" customFormat="1"/>
    <row r="176" s="219" customFormat="1"/>
    <row r="177" s="219" customFormat="1"/>
    <row r="178" s="219" customFormat="1"/>
    <row r="179" s="219" customFormat="1"/>
    <row r="180" s="219" customFormat="1"/>
    <row r="181" s="219" customFormat="1"/>
    <row r="182" s="219" customFormat="1"/>
    <row r="183" s="219" customFormat="1"/>
    <row r="184" s="219" customFormat="1"/>
    <row r="185" s="219" customFormat="1"/>
    <row r="186" s="219" customFormat="1"/>
    <row r="187" s="219" customFormat="1"/>
    <row r="188" s="219" customFormat="1"/>
    <row r="189" s="219" customFormat="1"/>
    <row r="190" s="219" customFormat="1"/>
    <row r="191" s="219" customFormat="1"/>
    <row r="192" s="219" customFormat="1"/>
    <row r="193" s="219" customFormat="1"/>
    <row r="194" s="219" customFormat="1"/>
    <row r="195" s="219" customFormat="1"/>
    <row r="196" s="219" customFormat="1"/>
    <row r="197" s="219" customFormat="1"/>
    <row r="198" s="219" customFormat="1"/>
    <row r="199" s="219" customFormat="1"/>
    <row r="200" s="219" customFormat="1"/>
    <row r="201" s="219" customFormat="1"/>
    <row r="202" s="219" customFormat="1"/>
    <row r="203" s="219" customFormat="1"/>
    <row r="204" s="219" customFormat="1"/>
    <row r="205" s="219" customFormat="1"/>
    <row r="206" s="219" customFormat="1"/>
    <row r="207" s="219" customFormat="1"/>
    <row r="208" s="219" customFormat="1"/>
    <row r="209" s="219" customFormat="1"/>
    <row r="210" s="219" customFormat="1"/>
    <row r="211" s="219" customFormat="1"/>
    <row r="212" s="219" customFormat="1"/>
    <row r="213" s="219" customFormat="1"/>
    <row r="214" s="219" customFormat="1"/>
    <row r="215" s="219" customFormat="1"/>
    <row r="216" s="219" customFormat="1"/>
    <row r="217" s="219" customFormat="1"/>
    <row r="218" s="219" customFormat="1"/>
    <row r="219" s="219" customFormat="1"/>
    <row r="220" s="219" customFormat="1"/>
    <row r="221" s="219" customFormat="1"/>
    <row r="222" s="219" customFormat="1"/>
    <row r="223" s="219" customFormat="1"/>
    <row r="224" s="219" customFormat="1"/>
    <row r="225" s="219" customFormat="1"/>
    <row r="226" s="219" customFormat="1"/>
    <row r="227" s="219" customFormat="1"/>
    <row r="228" s="219" customFormat="1"/>
    <row r="229" s="219" customFormat="1"/>
    <row r="230" s="219" customFormat="1"/>
    <row r="231" s="219" customFormat="1"/>
    <row r="232" s="219" customFormat="1"/>
    <row r="233" s="219" customFormat="1"/>
    <row r="234" s="219" customFormat="1"/>
    <row r="235" s="219" customFormat="1"/>
    <row r="236" s="219" customFormat="1"/>
    <row r="237" s="219" customFormat="1"/>
    <row r="238" s="219" customFormat="1"/>
    <row r="239" s="219" customFormat="1"/>
    <row r="240" s="219" customFormat="1"/>
    <row r="241" s="219" customFormat="1"/>
    <row r="242" s="219" customFormat="1"/>
    <row r="243" s="219" customFormat="1"/>
    <row r="244" s="219" customFormat="1"/>
    <row r="245" s="219" customFormat="1"/>
    <row r="246" s="219" customFormat="1"/>
    <row r="247" s="219" customFormat="1"/>
    <row r="248" s="219" customFormat="1"/>
    <row r="249" s="219" customFormat="1"/>
    <row r="250" s="219" customFormat="1"/>
    <row r="251" s="219" customFormat="1"/>
    <row r="252" s="219" customFormat="1"/>
    <row r="253" s="219" customFormat="1"/>
    <row r="254" s="219" customFormat="1"/>
    <row r="255" s="219" customFormat="1"/>
    <row r="256" s="219" customFormat="1"/>
    <row r="257" s="219" customFormat="1"/>
    <row r="258" s="219" customFormat="1"/>
    <row r="259" s="219" customFormat="1"/>
    <row r="260" s="219" customFormat="1"/>
    <row r="261" s="219" customFormat="1"/>
    <row r="262" s="219" customFormat="1"/>
    <row r="263" s="219" customFormat="1"/>
    <row r="264" s="219" customFormat="1"/>
    <row r="265" s="219" customFormat="1"/>
    <row r="266" s="219" customFormat="1"/>
    <row r="267" s="219" customFormat="1"/>
    <row r="268" s="219" customFormat="1"/>
    <row r="269" s="219" customFormat="1"/>
    <row r="270" s="219" customFormat="1"/>
    <row r="271" s="219" customFormat="1"/>
    <row r="272" s="219" customFormat="1"/>
    <row r="273" s="219" customFormat="1"/>
    <row r="274" s="219" customFormat="1"/>
    <row r="275" s="219" customFormat="1"/>
    <row r="276" s="219" customFormat="1"/>
    <row r="277" s="219" customFormat="1"/>
    <row r="278" s="219" customFormat="1"/>
    <row r="279" s="219" customFormat="1"/>
    <row r="280" s="219" customFormat="1"/>
    <row r="281" s="219" customFormat="1"/>
    <row r="282" s="219" customFormat="1"/>
    <row r="283" s="219" customFormat="1"/>
    <row r="284" s="219" customFormat="1"/>
    <row r="285" s="219" customFormat="1"/>
    <row r="286" s="219" customFormat="1"/>
    <row r="287" s="219" customFormat="1"/>
    <row r="288" s="219" customFormat="1"/>
    <row r="289" s="219" customFormat="1"/>
    <row r="290" s="219" customFormat="1"/>
    <row r="291" s="219" customFormat="1"/>
    <row r="292" s="219" customFormat="1"/>
    <row r="293" s="219" customFormat="1"/>
    <row r="294" s="219" customFormat="1"/>
    <row r="295" s="219" customFormat="1"/>
    <row r="296" s="219" customFormat="1"/>
    <row r="297" s="219" customFormat="1"/>
    <row r="298" s="219" customFormat="1"/>
    <row r="299" s="219" customFormat="1"/>
    <row r="300" s="219" customFormat="1"/>
    <row r="301" s="219" customFormat="1"/>
    <row r="302" s="219" customFormat="1"/>
    <row r="303" s="219" customFormat="1"/>
    <row r="304" s="219" customFormat="1"/>
    <row r="305" s="219" customFormat="1"/>
    <row r="306" s="219" customFormat="1"/>
    <row r="307" s="219" customFormat="1"/>
    <row r="308" s="219" customFormat="1"/>
    <row r="309" s="219" customFormat="1"/>
    <row r="310" s="219" customFormat="1"/>
    <row r="311" s="219" customFormat="1"/>
    <row r="312" s="219" customFormat="1"/>
    <row r="313" s="219" customFormat="1"/>
    <row r="314" s="219" customFormat="1"/>
    <row r="315" s="219" customFormat="1"/>
    <row r="316" s="219" customFormat="1"/>
    <row r="317" s="219" customFormat="1"/>
    <row r="318" s="219" customFormat="1"/>
    <row r="319" s="219" customFormat="1"/>
    <row r="320" s="219" customFormat="1"/>
    <row r="321" s="219" customFormat="1"/>
    <row r="322" s="219" customFormat="1"/>
    <row r="323" s="219" customFormat="1"/>
    <row r="324" s="219" customFormat="1"/>
    <row r="325" s="219" customFormat="1"/>
    <row r="326" s="219" customFormat="1"/>
    <row r="327" s="219" customFormat="1"/>
    <row r="328" s="219" customFormat="1"/>
    <row r="329" s="219" customFormat="1"/>
    <row r="330" s="219" customFormat="1"/>
    <row r="331" s="219" customFormat="1"/>
    <row r="332" s="219" customFormat="1"/>
    <row r="333" s="219" customFormat="1"/>
    <row r="334" s="219" customFormat="1"/>
    <row r="335" s="219" customFormat="1"/>
    <row r="336" s="219" customFormat="1"/>
    <row r="337" s="219" customFormat="1"/>
    <row r="338" s="219" customFormat="1"/>
    <row r="339" s="219" customFormat="1"/>
    <row r="340" s="219" customFormat="1"/>
    <row r="341" s="219" customFormat="1"/>
    <row r="342" s="219" customFormat="1"/>
    <row r="343" s="219" customFormat="1"/>
    <row r="344" s="219" customFormat="1"/>
    <row r="345" s="219" customFormat="1"/>
    <row r="346" s="219" customFormat="1"/>
    <row r="347" s="219" customFormat="1"/>
    <row r="348" s="219" customFormat="1"/>
    <row r="349" s="219" customFormat="1"/>
    <row r="350" s="219" customFormat="1"/>
    <row r="351" s="219" customFormat="1"/>
    <row r="352" s="219" customFormat="1"/>
    <row r="353" s="219" customFormat="1"/>
    <row r="354" s="219" customFormat="1"/>
    <row r="355" s="219" customFormat="1"/>
    <row r="356" s="219" customFormat="1"/>
    <row r="357" s="219" customFormat="1"/>
    <row r="358" s="219" customFormat="1"/>
    <row r="359" s="219" customFormat="1"/>
    <row r="360" s="219" customFormat="1"/>
    <row r="361" s="219" customFormat="1"/>
    <row r="362" s="219" customFormat="1"/>
    <row r="363" s="219" customFormat="1"/>
    <row r="364" s="219" customFormat="1"/>
    <row r="365" s="219" customFormat="1"/>
    <row r="366" s="219" customFormat="1"/>
    <row r="367" s="219" customFormat="1"/>
    <row r="368" s="219" customFormat="1"/>
    <row r="369" s="219" customFormat="1"/>
    <row r="370" s="219" customFormat="1"/>
    <row r="371" s="219" customFormat="1"/>
    <row r="372" s="219" customFormat="1"/>
    <row r="373" s="219" customFormat="1"/>
    <row r="374" s="219" customFormat="1"/>
    <row r="375" s="219" customFormat="1"/>
    <row r="376" s="219" customFormat="1"/>
    <row r="377" s="219" customFormat="1"/>
    <row r="378" s="219" customFormat="1"/>
    <row r="379" s="219" customFormat="1"/>
    <row r="380" s="219" customFormat="1"/>
    <row r="381" s="219" customFormat="1"/>
    <row r="382" s="219" customFormat="1"/>
    <row r="383" s="219" customFormat="1"/>
    <row r="384" s="219" customFormat="1"/>
    <row r="385" s="219" customFormat="1"/>
    <row r="386" s="219" customFormat="1"/>
    <row r="387" s="219" customFormat="1"/>
    <row r="388" s="219" customFormat="1"/>
    <row r="389" s="219" customFormat="1"/>
    <row r="390" s="219" customFormat="1"/>
    <row r="391" s="219" customFormat="1"/>
    <row r="392" s="219" customFormat="1"/>
    <row r="393" s="219" customFormat="1"/>
    <row r="394" s="219" customFormat="1"/>
    <row r="395" s="219" customFormat="1"/>
    <row r="396" s="219" customFormat="1"/>
    <row r="397" s="219" customFormat="1"/>
    <row r="398" s="219" customFormat="1"/>
    <row r="399" s="219" customFormat="1"/>
    <row r="400" s="219" customFormat="1"/>
    <row r="401" s="219" customFormat="1"/>
    <row r="402" s="219" customFormat="1"/>
    <row r="403" s="219" customFormat="1"/>
    <row r="404" s="219" customFormat="1"/>
    <row r="405" s="219" customFormat="1"/>
    <row r="406" s="219" customFormat="1"/>
    <row r="407" s="219" customFormat="1"/>
    <row r="408" s="219" customFormat="1"/>
    <row r="409" s="219" customFormat="1"/>
    <row r="410" s="219" customFormat="1"/>
    <row r="411" s="219" customFormat="1"/>
    <row r="412" s="219" customFormat="1"/>
    <row r="413" s="219" customFormat="1"/>
    <row r="414" s="219" customFormat="1"/>
    <row r="415" s="219" customFormat="1"/>
    <row r="416" s="219" customFormat="1"/>
    <row r="417" s="219" customFormat="1"/>
    <row r="418" s="219" customFormat="1"/>
    <row r="419" s="219" customFormat="1"/>
    <row r="420" s="219" customFormat="1"/>
    <row r="421" s="219" customFormat="1"/>
    <row r="422" s="219" customFormat="1"/>
    <row r="423" s="219" customFormat="1"/>
    <row r="424" s="219" customFormat="1"/>
    <row r="425" s="219" customFormat="1"/>
    <row r="426" s="219" customFormat="1"/>
    <row r="427" s="219" customFormat="1"/>
    <row r="428" s="219" customFormat="1"/>
    <row r="429" s="219" customFormat="1"/>
    <row r="430" s="219" customFormat="1"/>
    <row r="431" s="219" customFormat="1"/>
    <row r="432" s="219" customFormat="1"/>
    <row r="433" s="219" customFormat="1"/>
    <row r="434" s="219" customFormat="1"/>
    <row r="435" s="219" customFormat="1"/>
    <row r="436" s="219" customFormat="1"/>
    <row r="437" s="219" customFormat="1"/>
    <row r="438" s="219" customFormat="1"/>
    <row r="439" s="219" customFormat="1"/>
    <row r="440" s="219" customFormat="1"/>
    <row r="441" s="219" customFormat="1"/>
    <row r="442" s="219" customFormat="1"/>
    <row r="443" s="219" customFormat="1"/>
    <row r="444" s="219" customFormat="1"/>
    <row r="445" s="219" customFormat="1"/>
    <row r="446" s="219" customFormat="1"/>
    <row r="447" s="219" customFormat="1"/>
    <row r="448" s="219" customFormat="1"/>
    <row r="449" s="219" customFormat="1"/>
    <row r="450" s="219" customFormat="1"/>
    <row r="451" s="219" customFormat="1"/>
    <row r="452" s="219" customFormat="1"/>
    <row r="453" s="219" customFormat="1"/>
    <row r="454" s="219" customFormat="1"/>
    <row r="455" s="219" customFormat="1"/>
    <row r="456" s="219" customFormat="1"/>
    <row r="457" s="219" customFormat="1"/>
    <row r="458" s="219" customFormat="1"/>
    <row r="459" s="219" customFormat="1"/>
    <row r="460" s="219" customFormat="1"/>
    <row r="461" s="219" customFormat="1"/>
    <row r="462" s="219" customFormat="1"/>
    <row r="463" s="219" customFormat="1"/>
    <row r="464" s="219" customFormat="1"/>
    <row r="465" s="219" customFormat="1"/>
    <row r="466" s="219" customFormat="1"/>
    <row r="467" s="219" customFormat="1"/>
    <row r="468" s="219" customFormat="1"/>
    <row r="469" s="219" customFormat="1"/>
    <row r="470" s="219" customFormat="1"/>
    <row r="471" s="219" customFormat="1"/>
    <row r="472" s="219" customFormat="1"/>
    <row r="473" s="219" customFormat="1"/>
    <row r="474" s="219" customFormat="1"/>
    <row r="475" s="219" customFormat="1"/>
    <row r="476" s="219" customFormat="1"/>
    <row r="477" s="219" customFormat="1"/>
    <row r="478" s="219" customFormat="1"/>
    <row r="479" s="219" customFormat="1"/>
    <row r="480" s="219" customFormat="1"/>
    <row r="481" s="219" customFormat="1"/>
    <row r="482" s="219" customFormat="1"/>
    <row r="483" s="219" customFormat="1"/>
    <row r="484" s="219" customFormat="1"/>
    <row r="485" s="219" customFormat="1"/>
    <row r="486" s="219" customFormat="1"/>
    <row r="487" s="219" customFormat="1"/>
    <row r="488" s="219" customFormat="1"/>
    <row r="489" s="219" customFormat="1"/>
    <row r="490" s="219" customFormat="1"/>
    <row r="491" s="219" customFormat="1"/>
    <row r="492" s="219" customFormat="1"/>
    <row r="493" s="219" customFormat="1"/>
    <row r="494" s="219" customFormat="1"/>
    <row r="495" s="219" customFormat="1"/>
    <row r="496" s="219" customFormat="1"/>
    <row r="497" s="219" customFormat="1"/>
    <row r="498" s="219" customFormat="1"/>
    <row r="499" s="219" customFormat="1"/>
    <row r="500" s="219" customFormat="1"/>
    <row r="501" s="219" customFormat="1"/>
    <row r="502" s="219" customFormat="1"/>
    <row r="503" s="219" customFormat="1"/>
    <row r="504" s="219" customFormat="1"/>
    <row r="505" s="219" customFormat="1"/>
    <row r="506" s="219" customFormat="1"/>
    <row r="507" s="219" customFormat="1"/>
    <row r="508" s="219" customFormat="1"/>
    <row r="509" s="219" customFormat="1"/>
    <row r="510" s="219" customFormat="1"/>
    <row r="511" s="219" customFormat="1"/>
    <row r="512" s="219" customFormat="1"/>
    <row r="513" s="219" customFormat="1"/>
    <row r="514" s="219" customFormat="1"/>
    <row r="515" s="219" customFormat="1"/>
    <row r="516" s="219" customFormat="1"/>
    <row r="517" s="219" customFormat="1"/>
    <row r="518" s="219" customFormat="1"/>
    <row r="519" s="219" customFormat="1"/>
    <row r="520" s="219" customFormat="1"/>
    <row r="521" s="219" customFormat="1"/>
    <row r="522" s="219" customFormat="1"/>
    <row r="523" s="219" customFormat="1"/>
    <row r="524" s="219" customFormat="1"/>
    <row r="525" s="219" customFormat="1"/>
    <row r="526" s="219" customFormat="1"/>
    <row r="527" s="219" customFormat="1"/>
    <row r="528" s="219" customFormat="1"/>
    <row r="529" s="219" customFormat="1"/>
    <row r="530" s="219" customFormat="1"/>
    <row r="531" s="219" customFormat="1"/>
    <row r="532" s="219" customFormat="1"/>
    <row r="533" s="219" customFormat="1"/>
    <row r="534" s="219" customFormat="1"/>
    <row r="535" s="219" customFormat="1"/>
    <row r="536" s="219" customFormat="1"/>
    <row r="537" s="219" customFormat="1"/>
    <row r="538" s="219" customFormat="1"/>
    <row r="539" s="219" customFormat="1"/>
    <row r="540" s="219" customFormat="1"/>
    <row r="541" s="219" customFormat="1"/>
    <row r="542" s="219" customFormat="1"/>
    <row r="543" s="219" customFormat="1"/>
    <row r="544" s="219" customFormat="1"/>
    <row r="545" s="219" customFormat="1"/>
    <row r="546" s="219" customFormat="1"/>
    <row r="547" s="219" customFormat="1"/>
    <row r="548" s="219" customFormat="1"/>
    <row r="549" s="219" customFormat="1"/>
    <row r="550" s="219" customFormat="1"/>
    <row r="551" s="219" customFormat="1"/>
    <row r="552" s="219" customFormat="1"/>
    <row r="553" s="219" customFormat="1"/>
    <row r="554" s="219" customFormat="1"/>
    <row r="555" s="219" customFormat="1"/>
    <row r="556" s="219" customFormat="1"/>
    <row r="557" s="219" customFormat="1"/>
    <row r="558" s="219" customFormat="1"/>
    <row r="559" s="219" customFormat="1"/>
    <row r="560" s="219" customFormat="1"/>
    <row r="561" s="219" customFormat="1"/>
    <row r="562" s="219" customFormat="1"/>
    <row r="563" s="219" customFormat="1"/>
    <row r="564" s="219" customFormat="1"/>
    <row r="565" s="219" customFormat="1"/>
    <row r="566" s="219" customFormat="1"/>
    <row r="567" s="219" customFormat="1"/>
    <row r="568" s="219" customFormat="1"/>
    <row r="569" s="219" customFormat="1"/>
    <row r="570" s="219" customFormat="1"/>
    <row r="571" s="219" customFormat="1"/>
    <row r="572" s="219" customFormat="1"/>
    <row r="573" s="219" customFormat="1"/>
    <row r="574" s="219" customFormat="1"/>
    <row r="575" s="219" customFormat="1"/>
    <row r="576" s="219" customFormat="1"/>
    <row r="577" s="219" customFormat="1"/>
    <row r="578" s="219" customFormat="1"/>
    <row r="579" s="219" customFormat="1"/>
    <row r="580" s="219" customFormat="1"/>
    <row r="581" s="219" customFormat="1"/>
    <row r="582" s="219" customFormat="1"/>
    <row r="583" s="219" customFormat="1"/>
    <row r="584" s="219" customFormat="1"/>
    <row r="585" s="219" customFormat="1"/>
    <row r="586" s="219" customFormat="1"/>
    <row r="587" s="219" customFormat="1"/>
    <row r="588" s="219" customFormat="1"/>
    <row r="589" s="219" customFormat="1"/>
    <row r="590" s="219" customFormat="1"/>
    <row r="591" s="219" customFormat="1"/>
    <row r="592" s="219" customFormat="1"/>
    <row r="593" s="219" customFormat="1"/>
    <row r="594" s="219" customFormat="1"/>
    <row r="595" s="219" customFormat="1"/>
    <row r="596" s="219" customFormat="1"/>
    <row r="597" s="219" customFormat="1"/>
    <row r="598" s="219" customFormat="1"/>
    <row r="599" s="219" customFormat="1"/>
    <row r="600" s="219" customFormat="1"/>
    <row r="601" s="219" customFormat="1"/>
    <row r="602" s="219" customFormat="1"/>
    <row r="603" s="219" customFormat="1"/>
    <row r="604" s="219" customFormat="1"/>
    <row r="605" s="219" customFormat="1"/>
    <row r="606" s="219" customFormat="1"/>
    <row r="607" s="219" customFormat="1"/>
    <row r="608" s="219" customFormat="1"/>
    <row r="609" s="219" customFormat="1"/>
    <row r="610" s="219" customFormat="1"/>
    <row r="611" s="219" customFormat="1"/>
    <row r="612" s="219" customFormat="1"/>
    <row r="613" s="219" customFormat="1"/>
    <row r="614" s="219" customFormat="1"/>
    <row r="615" s="219" customFormat="1"/>
    <row r="616" s="219" customFormat="1"/>
    <row r="617" s="219" customFormat="1"/>
    <row r="618" s="219" customFormat="1"/>
    <row r="619" s="219" customFormat="1"/>
    <row r="620" s="219" customFormat="1"/>
    <row r="621" s="219" customFormat="1"/>
    <row r="622" s="219" customFormat="1"/>
    <row r="623" s="219" customFormat="1"/>
    <row r="624" s="219" customFormat="1"/>
    <row r="625" s="219" customFormat="1"/>
    <row r="626" s="219" customFormat="1"/>
    <row r="627" s="219" customFormat="1"/>
    <row r="628" s="219" customFormat="1"/>
    <row r="629" s="219" customFormat="1"/>
    <row r="630" s="219" customFormat="1"/>
    <row r="631" s="219" customFormat="1"/>
    <row r="632" s="219" customFormat="1"/>
    <row r="633" s="219" customFormat="1"/>
    <row r="634" s="219" customFormat="1"/>
    <row r="635" s="219" customFormat="1"/>
    <row r="636" s="219" customFormat="1"/>
    <row r="637" s="219" customFormat="1"/>
    <row r="638" s="219" customFormat="1"/>
    <row r="639" s="219" customFormat="1"/>
    <row r="640" s="219" customFormat="1"/>
    <row r="641" s="219" customFormat="1"/>
    <row r="642" s="219" customFormat="1"/>
    <row r="643" s="219" customFormat="1"/>
    <row r="644" s="219" customFormat="1"/>
    <row r="645" s="219" customFormat="1"/>
    <row r="646" s="219" customFormat="1"/>
    <row r="647" s="219" customFormat="1"/>
    <row r="648" s="219" customFormat="1"/>
    <row r="649" s="219" customFormat="1"/>
    <row r="650" s="219" customFormat="1"/>
    <row r="651" s="219" customFormat="1"/>
    <row r="652" s="219" customFormat="1"/>
    <row r="653" s="219" customFormat="1"/>
    <row r="654" s="219" customFormat="1"/>
    <row r="655" s="219" customFormat="1"/>
    <row r="656" s="219" customFormat="1"/>
    <row r="657" s="219" customFormat="1"/>
    <row r="658" s="219" customFormat="1"/>
    <row r="659" s="219" customFormat="1"/>
    <row r="660" s="219" customFormat="1"/>
    <row r="661" s="219" customFormat="1"/>
    <row r="662" s="219" customFormat="1"/>
    <row r="663" s="219" customFormat="1"/>
    <row r="664" s="219" customFormat="1"/>
    <row r="665" s="219" customFormat="1"/>
    <row r="666" s="219" customFormat="1"/>
    <row r="667" s="219" customFormat="1"/>
    <row r="668" s="219" customFormat="1"/>
    <row r="669" s="219" customFormat="1"/>
    <row r="670" s="219" customFormat="1"/>
    <row r="671" s="219" customFormat="1"/>
    <row r="672" s="219" customFormat="1"/>
    <row r="673" s="219" customFormat="1"/>
    <row r="674" s="219" customFormat="1"/>
    <row r="675" s="219" customFormat="1"/>
    <row r="676" s="219" customFormat="1"/>
    <row r="677" s="219" customFormat="1"/>
    <row r="678" s="219" customFormat="1"/>
    <row r="679" s="219" customFormat="1"/>
    <row r="680" s="219" customFormat="1"/>
    <row r="681" s="219" customFormat="1"/>
    <row r="682" s="219" customFormat="1"/>
    <row r="683" s="219" customFormat="1"/>
    <row r="684" s="219" customFormat="1"/>
    <row r="685" s="219" customFormat="1"/>
    <row r="686" s="219" customFormat="1"/>
    <row r="687" s="219" customFormat="1"/>
    <row r="688" s="219" customFormat="1"/>
    <row r="689" s="219" customFormat="1"/>
    <row r="690" s="219" customFormat="1"/>
    <row r="691" s="219" customFormat="1"/>
    <row r="692" s="219" customFormat="1"/>
    <row r="693" s="219" customFormat="1"/>
    <row r="694" s="219" customFormat="1"/>
    <row r="695" s="219" customFormat="1"/>
    <row r="696" s="219" customFormat="1"/>
    <row r="697" s="219" customFormat="1"/>
    <row r="698" s="219" customFormat="1"/>
    <row r="699" s="219" customFormat="1"/>
    <row r="700" s="219" customFormat="1"/>
    <row r="701" s="219" customFormat="1"/>
    <row r="702" s="219" customFormat="1"/>
    <row r="703" s="219" customFormat="1"/>
    <row r="704" s="219" customFormat="1"/>
    <row r="705" s="219" customFormat="1"/>
    <row r="706" s="219" customFormat="1"/>
    <row r="707" s="219" customFormat="1"/>
    <row r="708" s="219" customFormat="1"/>
    <row r="709" s="219" customFormat="1"/>
    <row r="710" s="219" customFormat="1"/>
    <row r="711" s="219" customFormat="1"/>
    <row r="712" s="219" customFormat="1"/>
    <row r="713" s="219" customFormat="1"/>
    <row r="714" s="219" customFormat="1"/>
    <row r="715" s="219" customFormat="1"/>
    <row r="716" s="219" customFormat="1"/>
    <row r="717" s="219" customFormat="1"/>
    <row r="718" s="219" customFormat="1"/>
    <row r="719" s="219" customFormat="1"/>
    <row r="720" s="219" customFormat="1"/>
    <row r="721" s="219" customFormat="1"/>
    <row r="722" s="219" customFormat="1"/>
    <row r="723" s="219" customFormat="1"/>
    <row r="724" s="219" customFormat="1"/>
    <row r="725" s="219" customFormat="1"/>
    <row r="726" s="219" customFormat="1"/>
    <row r="727" s="219" customFormat="1"/>
    <row r="728" s="219" customFormat="1"/>
    <row r="729" s="219" customFormat="1"/>
    <row r="730" s="219" customFormat="1"/>
    <row r="731" s="219" customFormat="1"/>
    <row r="732" s="219" customFormat="1"/>
    <row r="733" s="219" customFormat="1"/>
    <row r="734" s="219" customFormat="1"/>
    <row r="735" s="219" customFormat="1"/>
    <row r="736" s="219" customFormat="1"/>
    <row r="737" s="219" customFormat="1"/>
    <row r="738" s="219" customFormat="1"/>
    <row r="739" s="219" customFormat="1"/>
    <row r="740" s="219" customFormat="1"/>
    <row r="741" s="219" customFormat="1"/>
    <row r="742" s="219" customFormat="1"/>
    <row r="743" s="219" customFormat="1"/>
    <row r="744" s="219" customFormat="1"/>
    <row r="745" s="219" customFormat="1"/>
    <row r="746" s="219" customFormat="1"/>
    <row r="747" s="219" customFormat="1"/>
    <row r="748" s="219" customFormat="1"/>
    <row r="749" s="219" customFormat="1"/>
    <row r="750" s="219" customFormat="1"/>
    <row r="751" s="219" customFormat="1"/>
    <row r="752" s="219" customFormat="1"/>
    <row r="753" s="219" customFormat="1"/>
    <row r="754" s="219" customFormat="1"/>
    <row r="755" s="219" customFormat="1"/>
    <row r="756" s="219" customFormat="1"/>
    <row r="757" s="219" customFormat="1"/>
    <row r="758" s="219" customFormat="1"/>
    <row r="759" s="219" customFormat="1"/>
    <row r="760" s="219" customFormat="1"/>
    <row r="761" s="219" customFormat="1"/>
    <row r="762" s="219" customFormat="1"/>
    <row r="763" s="219" customFormat="1"/>
    <row r="764" s="219" customFormat="1"/>
    <row r="765" s="219" customFormat="1"/>
    <row r="766" s="219" customFormat="1"/>
    <row r="767" s="219" customFormat="1"/>
    <row r="768" s="219" customFormat="1"/>
    <row r="769" s="219" customFormat="1"/>
    <row r="770" s="219" customFormat="1"/>
    <row r="771" s="219" customFormat="1"/>
    <row r="772" s="219" customFormat="1"/>
    <row r="773" s="219" customFormat="1"/>
    <row r="774" s="219" customFormat="1"/>
    <row r="775" s="219" customFormat="1"/>
    <row r="776" s="219" customFormat="1"/>
    <row r="777" s="219" customFormat="1"/>
    <row r="778" s="219" customFormat="1"/>
    <row r="779" s="219" customFormat="1"/>
    <row r="780" s="219" customFormat="1"/>
    <row r="781" s="219" customFormat="1"/>
    <row r="782" s="219" customFormat="1"/>
    <row r="783" s="219" customFormat="1"/>
    <row r="784" s="219" customFormat="1"/>
    <row r="785" s="219" customFormat="1"/>
    <row r="786" s="219" customFormat="1"/>
    <row r="787" s="219" customFormat="1"/>
    <row r="788" s="219" customFormat="1"/>
    <row r="789" s="219" customFormat="1"/>
    <row r="790" s="219" customFormat="1"/>
    <row r="791" s="219" customFormat="1"/>
    <row r="792" s="219" customFormat="1"/>
    <row r="793" s="219" customFormat="1"/>
    <row r="794" s="219" customFormat="1"/>
    <row r="795" s="219" customFormat="1"/>
    <row r="796" s="219" customFormat="1"/>
    <row r="797" s="219" customFormat="1"/>
    <row r="798" s="219" customFormat="1"/>
    <row r="799" s="219" customFormat="1"/>
    <row r="800" s="219" customFormat="1"/>
    <row r="801" s="219" customFormat="1"/>
    <row r="802" s="219" customFormat="1"/>
    <row r="803" s="219" customFormat="1"/>
    <row r="804" s="219" customFormat="1"/>
    <row r="805" s="219" customFormat="1"/>
    <row r="806" s="219" customFormat="1"/>
    <row r="807" s="219" customFormat="1"/>
    <row r="808" s="219" customFormat="1"/>
    <row r="809" s="219" customFormat="1"/>
    <row r="810" s="219" customFormat="1"/>
    <row r="811" s="219" customFormat="1"/>
    <row r="812" s="219" customFormat="1"/>
    <row r="813" s="219" customFormat="1"/>
    <row r="814" s="219" customFormat="1"/>
    <row r="815" s="219" customFormat="1"/>
    <row r="816" s="219" customFormat="1"/>
    <row r="817" s="219" customFormat="1"/>
    <row r="818" s="219" customFormat="1"/>
    <row r="819" s="219" customFormat="1"/>
    <row r="820" s="219" customFormat="1"/>
    <row r="821" s="219" customFormat="1"/>
    <row r="822" s="219" customFormat="1"/>
    <row r="823" s="219" customFormat="1"/>
    <row r="824" s="219" customFormat="1"/>
    <row r="825" s="219" customFormat="1"/>
    <row r="826" s="219" customFormat="1"/>
    <row r="827" s="219" customFormat="1"/>
    <row r="828" s="219" customFormat="1"/>
    <row r="829" s="219" customFormat="1"/>
    <row r="830" s="219" customFormat="1"/>
    <row r="831" s="219" customFormat="1"/>
    <row r="832" s="219" customFormat="1"/>
    <row r="833" s="219" customFormat="1"/>
    <row r="834" s="219" customFormat="1"/>
    <row r="835" s="219" customFormat="1"/>
    <row r="836" s="219" customFormat="1"/>
    <row r="837" s="219" customFormat="1"/>
    <row r="838" s="219" customFormat="1"/>
    <row r="839" s="219" customFormat="1"/>
    <row r="847" s="219" customFormat="1"/>
    <row r="848" s="219" customFormat="1"/>
    <row r="849" s="219" customFormat="1"/>
    <row r="850" s="219" customFormat="1"/>
    <row r="851" s="219" customFormat="1"/>
    <row r="852" s="219" customFormat="1"/>
    <row r="853" s="219" customFormat="1"/>
    <row r="854" s="219" customFormat="1"/>
    <row r="855" s="219" customFormat="1"/>
    <row r="856" s="219" customFormat="1"/>
    <row r="857" s="219" customFormat="1"/>
    <row r="858" s="219" customFormat="1"/>
    <row r="859" s="219" customFormat="1"/>
    <row r="860" s="219" customFormat="1"/>
    <row r="861" s="219" customFormat="1"/>
    <row r="862" s="219" customFormat="1"/>
    <row r="863" s="219" customFormat="1"/>
    <row r="864" s="219" customFormat="1"/>
    <row r="865" s="219" customFormat="1"/>
    <row r="866" s="219" customFormat="1"/>
    <row r="867" s="219" customFormat="1"/>
    <row r="868" s="219" customFormat="1"/>
    <row r="869" s="219" customFormat="1"/>
    <row r="870" s="219" customFormat="1"/>
    <row r="871" s="219" customFormat="1"/>
    <row r="872" s="219" customFormat="1"/>
    <row r="873" s="219" customFormat="1"/>
    <row r="874" s="219" customFormat="1"/>
    <row r="875" s="219" customFormat="1"/>
    <row r="876" s="219" customFormat="1"/>
    <row r="877" s="219" customFormat="1"/>
    <row r="878" s="219" customFormat="1"/>
    <row r="879" s="219" customFormat="1"/>
    <row r="880" s="219" customFormat="1"/>
    <row r="881" s="219" customFormat="1"/>
    <row r="882" s="219" customFormat="1"/>
    <row r="883" s="219" customFormat="1"/>
    <row r="884" s="219" customFormat="1"/>
    <row r="885" s="219" customFormat="1"/>
    <row r="886" s="219" customFormat="1"/>
    <row r="887" s="219" customFormat="1"/>
    <row r="888" s="219" customFormat="1"/>
    <row r="889" s="219" customFormat="1"/>
    <row r="890" s="219" customFormat="1"/>
    <row r="891" s="219" customFormat="1"/>
    <row r="892" s="219" customFormat="1"/>
    <row r="893" s="219" customFormat="1"/>
    <row r="894" s="219" customFormat="1"/>
    <row r="895" s="219" customFormat="1"/>
    <row r="896" s="219" customFormat="1"/>
    <row r="897" s="219" customFormat="1"/>
    <row r="898" s="219" customFormat="1"/>
    <row r="899" s="219" customFormat="1"/>
    <row r="900" s="219" customFormat="1"/>
    <row r="901" s="219" customFormat="1"/>
    <row r="902" s="219" customFormat="1"/>
    <row r="903" s="219" customFormat="1"/>
    <row r="904" s="219" customFormat="1"/>
    <row r="905" s="219" customFormat="1"/>
    <row r="906" s="219" customFormat="1"/>
    <row r="907" s="219" customFormat="1"/>
    <row r="908" s="219" customFormat="1"/>
    <row r="909" s="219" customFormat="1"/>
    <row r="910" s="219" customFormat="1"/>
    <row r="911" s="219" customFormat="1"/>
    <row r="912" s="219" customFormat="1"/>
    <row r="913" s="219" customFormat="1"/>
    <row r="914" s="219" customFormat="1"/>
    <row r="915" s="219" customFormat="1"/>
    <row r="916" s="219" customFormat="1"/>
    <row r="917" s="219" customFormat="1"/>
    <row r="918" s="219" customFormat="1"/>
    <row r="919" s="219" customFormat="1"/>
    <row r="920" s="219" customFormat="1"/>
    <row r="921" s="219" customFormat="1"/>
    <row r="922" s="219" customFormat="1"/>
    <row r="923" s="219" customFormat="1"/>
    <row r="924" s="219" customFormat="1"/>
    <row r="925" s="219" customFormat="1"/>
    <row r="926" s="219" customFormat="1"/>
    <row r="927" s="219" customFormat="1"/>
    <row r="928" s="219" customFormat="1"/>
    <row r="929" s="219" customFormat="1"/>
    <row r="930" s="219" customFormat="1"/>
    <row r="931" s="219" customFormat="1"/>
    <row r="932" s="219" customFormat="1"/>
    <row r="933" s="219" customFormat="1"/>
    <row r="934" s="219" customFormat="1"/>
    <row r="935" s="219" customFormat="1"/>
    <row r="936" s="219" customFormat="1"/>
    <row r="937" s="219" customFormat="1"/>
    <row r="938" s="219" customFormat="1"/>
    <row r="939" s="219" customFormat="1"/>
    <row r="940" s="219" customFormat="1"/>
    <row r="941" s="219" customFormat="1"/>
    <row r="942" s="219" customFormat="1"/>
    <row r="943" s="219" customFormat="1"/>
    <row r="944" s="219" customFormat="1"/>
    <row r="945" s="219" customFormat="1"/>
    <row r="946" s="219" customFormat="1"/>
    <row r="947" s="219" customFormat="1"/>
  </sheetData>
  <conditionalFormatting sqref="B1:B13 B15:B1048576">
    <cfRule type="duplicateValues" dxfId="3184" priority="4"/>
  </conditionalFormatting>
  <conditionalFormatting sqref="B13">
    <cfRule type="duplicateValues" dxfId="3183" priority="35"/>
    <cfRule type="duplicateValues" dxfId="3182" priority="34"/>
    <cfRule type="duplicateValues" dxfId="3181" priority="33"/>
    <cfRule type="duplicateValues" dxfId="3180" priority="37"/>
  </conditionalFormatting>
  <conditionalFormatting sqref="B14">
    <cfRule type="duplicateValues" dxfId="3179" priority="1"/>
    <cfRule type="duplicateValues" dxfId="3178" priority="2"/>
    <cfRule type="duplicateValues" dxfId="3177" priority="3"/>
  </conditionalFormatting>
  <conditionalFormatting sqref="B15">
    <cfRule type="duplicateValues" dxfId="3176" priority="32"/>
  </conditionalFormatting>
  <conditionalFormatting sqref="B42 B44:B47">
    <cfRule type="duplicateValues" dxfId="3175" priority="64"/>
  </conditionalFormatting>
  <conditionalFormatting sqref="B57">
    <cfRule type="duplicateValues" dxfId="3174" priority="44"/>
    <cfRule type="duplicateValues" dxfId="3173" priority="43"/>
    <cfRule type="duplicateValues" dxfId="3172" priority="42"/>
  </conditionalFormatting>
  <conditionalFormatting sqref="B58:B60">
    <cfRule type="duplicateValues" dxfId="3171" priority="56"/>
  </conditionalFormatting>
  <conditionalFormatting sqref="B61">
    <cfRule type="duplicateValues" dxfId="3170" priority="41"/>
    <cfRule type="duplicateValues" dxfId="3169" priority="39"/>
    <cfRule type="duplicateValues" dxfId="3168" priority="38"/>
  </conditionalFormatting>
  <conditionalFormatting sqref="B65">
    <cfRule type="duplicateValues" dxfId="3167" priority="9"/>
  </conditionalFormatting>
  <conditionalFormatting sqref="B66">
    <cfRule type="duplicateValues" dxfId="3166" priority="8"/>
  </conditionalFormatting>
  <conditionalFormatting sqref="B67">
    <cfRule type="duplicateValues" dxfId="3165" priority="5"/>
    <cfRule type="duplicateValues" dxfId="3164" priority="6"/>
    <cfRule type="duplicateValues" dxfId="3163" priority="7"/>
  </conditionalFormatting>
  <conditionalFormatting sqref="B68:B1048576 B43 B16:B41 B1:B12 B48:B64">
    <cfRule type="duplicateValues" dxfId="3162" priority="58"/>
  </conditionalFormatting>
  <conditionalFormatting sqref="B68:B1048576 B48:B60 B16:B41 B1:B12 B43 B62:B64">
    <cfRule type="duplicateValues" dxfId="3161" priority="57"/>
  </conditionalFormatting>
  <conditionalFormatting sqref="B68:B1048576 B58:B60 B1:B12 B16:B41 B48:B56 B43 B62:B64">
    <cfRule type="duplicateValues" dxfId="3160" priority="54"/>
  </conditionalFormatting>
  <conditionalFormatting sqref="B68:C1048576 B29:B35 B1:C3 B49:B55 B16:B22 B7:C7 B6 B5:C5 B4">
    <cfRule type="duplicateValues" dxfId="3159" priority="53"/>
  </conditionalFormatting>
  <conditionalFormatting sqref="B68:C1048576 B49:B55 B1:C3 B29:B35 B16:B22 B7:C7 B6 B5:C5 B4">
    <cfRule type="duplicateValues" dxfId="3158" priority="52"/>
  </conditionalFormatting>
  <conditionalFormatting sqref="B68:C1048576">
    <cfRule type="duplicateValues" dxfId="3157" priority="51"/>
  </conditionalFormatting>
  <conditionalFormatting sqref="C1:C1048576">
    <cfRule type="duplicateValues" dxfId="3156" priority="10"/>
  </conditionalFormatting>
  <conditionalFormatting sqref="C4">
    <cfRule type="duplicateValues" dxfId="3155" priority="23"/>
    <cfRule type="duplicateValues" dxfId="3154" priority="25"/>
    <cfRule type="duplicateValues" dxfId="3153" priority="24"/>
  </conditionalFormatting>
  <conditionalFormatting sqref="C6">
    <cfRule type="duplicateValues" dxfId="3152" priority="27"/>
    <cfRule type="duplicateValues" dxfId="3151" priority="28"/>
    <cfRule type="duplicateValues" dxfId="3150" priority="26"/>
  </conditionalFormatting>
  <conditionalFormatting sqref="C13">
    <cfRule type="duplicateValues" dxfId="3149" priority="36"/>
  </conditionalFormatting>
  <conditionalFormatting sqref="C14:C15">
    <cfRule type="duplicateValues" dxfId="3148" priority="63"/>
  </conditionalFormatting>
  <conditionalFormatting sqref="C19">
    <cfRule type="duplicateValues" dxfId="3147" priority="45"/>
    <cfRule type="duplicateValues" dxfId="3146" priority="46"/>
  </conditionalFormatting>
  <conditionalFormatting sqref="C21">
    <cfRule type="duplicateValues" dxfId="3145" priority="30"/>
    <cfRule type="duplicateValues" dxfId="3144" priority="31"/>
    <cfRule type="duplicateValues" dxfId="3143" priority="29"/>
  </conditionalFormatting>
  <conditionalFormatting sqref="C28">
    <cfRule type="duplicateValues" dxfId="3142" priority="50"/>
    <cfRule type="duplicateValues" dxfId="3141" priority="47"/>
    <cfRule type="duplicateValues" dxfId="3140" priority="48"/>
    <cfRule type="duplicateValues" dxfId="3139" priority="49"/>
  </conditionalFormatting>
  <conditionalFormatting sqref="C32">
    <cfRule type="duplicateValues" dxfId="3138" priority="20"/>
    <cfRule type="duplicateValues" dxfId="3137" priority="22"/>
    <cfRule type="duplicateValues" dxfId="3136" priority="21"/>
  </conditionalFormatting>
  <conditionalFormatting sqref="C34">
    <cfRule type="duplicateValues" dxfId="3135" priority="19"/>
    <cfRule type="duplicateValues" dxfId="3134" priority="18"/>
    <cfRule type="duplicateValues" dxfId="3133" priority="17"/>
  </conditionalFormatting>
  <conditionalFormatting sqref="C42 C44:C47">
    <cfRule type="duplicateValues" dxfId="3132" priority="65"/>
  </conditionalFormatting>
  <conditionalFormatting sqref="C43 C41">
    <cfRule type="duplicateValues" dxfId="3131" priority="61"/>
    <cfRule type="duplicateValues" dxfId="3130" priority="62"/>
    <cfRule type="duplicateValues" dxfId="3129" priority="60"/>
    <cfRule type="duplicateValues" dxfId="3128" priority="59"/>
  </conditionalFormatting>
  <conditionalFormatting sqref="C52">
    <cfRule type="duplicateValues" dxfId="3127" priority="14"/>
    <cfRule type="duplicateValues" dxfId="3126" priority="16"/>
    <cfRule type="duplicateValues" dxfId="3125" priority="15"/>
  </conditionalFormatting>
  <conditionalFormatting sqref="C54">
    <cfRule type="duplicateValues" dxfId="3124" priority="13"/>
    <cfRule type="duplicateValues" dxfId="3123" priority="12"/>
    <cfRule type="duplicateValues" dxfId="3122" priority="11"/>
  </conditionalFormatting>
  <conditionalFormatting sqref="C61">
    <cfRule type="duplicateValues" dxfId="3121" priority="40"/>
  </conditionalFormatting>
  <conditionalFormatting sqref="C62:C1048576 C1:C3 C58:C60 C16:C20 C22:C31 C7:C12 C5 C33 C53 C55:C56 C35:C41 C48:C51 C43">
    <cfRule type="duplicateValues" dxfId="3120" priority="55"/>
  </conditionalFormatting>
  <printOptions horizontalCentered="1"/>
  <pageMargins left="0.19685039370078741" right="0.23622047244094491" top="0.23622047244094491" bottom="0.19685039370078741" header="0.15748031496062992" footer="0.27559055118110237"/>
  <pageSetup paperSize="9" scale="60" fitToHeight="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K913"/>
  <sheetViews>
    <sheetView zoomScale="118" zoomScaleNormal="118" workbookViewId="0">
      <selection activeCell="I26" sqref="I26"/>
    </sheetView>
  </sheetViews>
  <sheetFormatPr defaultColWidth="26.77734375" defaultRowHeight="13.2"/>
  <cols>
    <col min="1" max="1" width="3.109375" style="219" bestFit="1" customWidth="1"/>
    <col min="2" max="2" width="33.6640625" style="424" customWidth="1"/>
    <col min="3" max="3" width="15.33203125" style="424" bestFit="1" customWidth="1"/>
    <col min="4" max="12" width="7.6640625" style="425" bestFit="1" customWidth="1"/>
    <col min="13" max="33" width="8.77734375" style="425" bestFit="1" customWidth="1"/>
    <col min="34" max="34" width="8.33203125" style="425" bestFit="1" customWidth="1"/>
    <col min="35" max="35" width="6.77734375" style="219" customWidth="1"/>
    <col min="36" max="36" width="39.44140625" style="219" customWidth="1"/>
    <col min="37" max="16384" width="26.77734375" style="219"/>
  </cols>
  <sheetData>
    <row r="1" spans="1:37">
      <c r="A1" s="559"/>
      <c r="B1" s="560" t="s">
        <v>22143</v>
      </c>
      <c r="C1" s="560"/>
      <c r="D1" s="561">
        <v>1</v>
      </c>
      <c r="E1" s="561">
        <v>2</v>
      </c>
      <c r="F1" s="561">
        <v>3</v>
      </c>
      <c r="G1" s="562">
        <v>4</v>
      </c>
      <c r="H1" s="561">
        <v>5</v>
      </c>
      <c r="I1" s="561">
        <v>6</v>
      </c>
      <c r="J1" s="561">
        <v>7</v>
      </c>
      <c r="K1" s="561">
        <v>8</v>
      </c>
      <c r="L1" s="561">
        <v>9</v>
      </c>
      <c r="M1" s="561">
        <v>10</v>
      </c>
      <c r="N1" s="562">
        <v>11</v>
      </c>
      <c r="O1" s="561">
        <v>12</v>
      </c>
      <c r="P1" s="561">
        <v>13</v>
      </c>
      <c r="Q1" s="561">
        <v>14</v>
      </c>
      <c r="R1" s="561">
        <v>15</v>
      </c>
      <c r="S1" s="561">
        <v>16</v>
      </c>
      <c r="T1" s="561">
        <v>17</v>
      </c>
      <c r="U1" s="562">
        <v>18</v>
      </c>
      <c r="V1" s="561">
        <v>19</v>
      </c>
      <c r="W1" s="561">
        <v>20</v>
      </c>
      <c r="X1" s="561">
        <v>21</v>
      </c>
      <c r="Y1" s="561">
        <v>22</v>
      </c>
      <c r="Z1" s="561">
        <v>23</v>
      </c>
      <c r="AA1" s="561">
        <v>24</v>
      </c>
      <c r="AB1" s="562">
        <v>25</v>
      </c>
      <c r="AC1" s="561">
        <v>26</v>
      </c>
      <c r="AD1" s="561">
        <v>27</v>
      </c>
      <c r="AE1" s="561">
        <v>28</v>
      </c>
      <c r="AF1" s="561">
        <v>29</v>
      </c>
      <c r="AG1" s="561">
        <v>30</v>
      </c>
      <c r="AH1" s="563" t="s">
        <v>20829</v>
      </c>
      <c r="AI1" s="559"/>
    </row>
    <row r="2" spans="1:37">
      <c r="A2" s="559">
        <v>1</v>
      </c>
      <c r="B2" s="745" t="s">
        <v>506</v>
      </c>
      <c r="C2" s="746">
        <v>101475240602</v>
      </c>
      <c r="D2" s="747"/>
      <c r="E2" s="747">
        <v>940</v>
      </c>
      <c r="F2" s="747">
        <v>1130</v>
      </c>
      <c r="G2" s="748">
        <v>925</v>
      </c>
      <c r="H2" s="747">
        <v>987</v>
      </c>
      <c r="I2" s="747">
        <v>836</v>
      </c>
      <c r="J2" s="749">
        <v>954</v>
      </c>
      <c r="K2" s="747"/>
      <c r="L2" s="747"/>
      <c r="M2" s="747"/>
      <c r="N2" s="747">
        <v>923</v>
      </c>
      <c r="O2" s="747"/>
      <c r="P2" s="748">
        <v>919</v>
      </c>
      <c r="Q2" s="747">
        <v>779</v>
      </c>
      <c r="R2" s="750"/>
      <c r="S2" s="747">
        <v>609</v>
      </c>
      <c r="T2" s="747">
        <v>851</v>
      </c>
      <c r="U2" s="747">
        <v>888</v>
      </c>
      <c r="V2" s="747">
        <v>983</v>
      </c>
      <c r="W2" s="747">
        <v>510</v>
      </c>
      <c r="X2" s="748">
        <v>1941</v>
      </c>
      <c r="Y2" s="747"/>
      <c r="Z2" s="747"/>
      <c r="AA2" s="747"/>
      <c r="AB2" s="747">
        <v>917</v>
      </c>
      <c r="AC2" s="747">
        <v>836</v>
      </c>
      <c r="AD2" s="747">
        <v>950</v>
      </c>
      <c r="AE2" s="748">
        <v>889</v>
      </c>
      <c r="AF2" s="747">
        <v>873</v>
      </c>
      <c r="AG2" s="747">
        <v>879</v>
      </c>
      <c r="AH2" s="747">
        <f t="shared" ref="AH2:AH9" si="0">SUM(D2:AG2)</f>
        <v>19519</v>
      </c>
      <c r="AI2" s="559">
        <f>COUNT(D2:AG2)</f>
        <v>21</v>
      </c>
      <c r="AJ2" s="219" t="str">
        <f>VLOOKUP(C2,'Name Details'!A:C,3,0)</f>
        <v>Mr. ANIL G MALI</v>
      </c>
      <c r="AK2" s="219" t="b">
        <f>AJ2=B2</f>
        <v>1</v>
      </c>
    </row>
    <row r="3" spans="1:37">
      <c r="A3" s="559">
        <v>2</v>
      </c>
      <c r="B3" s="745" t="s">
        <v>505</v>
      </c>
      <c r="C3" s="746">
        <v>101492178974</v>
      </c>
      <c r="D3" s="747">
        <v>550</v>
      </c>
      <c r="E3" s="747">
        <v>940</v>
      </c>
      <c r="F3" s="747">
        <v>1130</v>
      </c>
      <c r="G3" s="748">
        <v>925</v>
      </c>
      <c r="H3" s="747">
        <v>987</v>
      </c>
      <c r="I3" s="747">
        <v>836</v>
      </c>
      <c r="J3" s="749">
        <v>954</v>
      </c>
      <c r="K3" s="747">
        <v>550</v>
      </c>
      <c r="L3" s="747">
        <v>833</v>
      </c>
      <c r="M3" s="747">
        <v>1140</v>
      </c>
      <c r="N3" s="747">
        <v>923</v>
      </c>
      <c r="O3" s="747">
        <v>903</v>
      </c>
      <c r="P3" s="748">
        <v>919</v>
      </c>
      <c r="Q3" s="747">
        <v>779</v>
      </c>
      <c r="R3" s="750">
        <v>550</v>
      </c>
      <c r="S3" s="747">
        <v>609</v>
      </c>
      <c r="T3" s="747">
        <v>851</v>
      </c>
      <c r="U3" s="747">
        <v>888</v>
      </c>
      <c r="V3" s="747">
        <v>983</v>
      </c>
      <c r="W3" s="747">
        <v>1050</v>
      </c>
      <c r="X3" s="748">
        <v>1941</v>
      </c>
      <c r="Y3" s="747">
        <v>550</v>
      </c>
      <c r="Z3" s="747">
        <v>936</v>
      </c>
      <c r="AA3" s="747"/>
      <c r="AB3" s="747"/>
      <c r="AC3" s="747"/>
      <c r="AD3" s="747"/>
      <c r="AE3" s="748"/>
      <c r="AF3" s="747">
        <v>873</v>
      </c>
      <c r="AG3" s="747">
        <v>879</v>
      </c>
      <c r="AH3" s="747">
        <f t="shared" si="0"/>
        <v>22479</v>
      </c>
      <c r="AI3" s="559">
        <f t="shared" ref="AI3:AI39" si="1">COUNT(D3:AG3)</f>
        <v>25</v>
      </c>
      <c r="AJ3" s="219" t="str">
        <f>VLOOKUP(C3,'Name Details'!A:C,3,0)</f>
        <v>Mr. REVANASIDDH SHIVAPPA ISHWARKATTI</v>
      </c>
      <c r="AK3" s="219" t="b">
        <f t="shared" ref="AK3:AK39" si="2">AJ3=B3</f>
        <v>1</v>
      </c>
    </row>
    <row r="4" spans="1:37">
      <c r="A4" s="559">
        <v>3</v>
      </c>
      <c r="B4" s="745" t="s">
        <v>492</v>
      </c>
      <c r="C4" s="746">
        <v>101603294918</v>
      </c>
      <c r="D4" s="747"/>
      <c r="E4" s="747">
        <v>940</v>
      </c>
      <c r="F4" s="747">
        <v>1130</v>
      </c>
      <c r="G4" s="748">
        <v>925</v>
      </c>
      <c r="H4" s="747">
        <v>987</v>
      </c>
      <c r="I4" s="747">
        <v>836</v>
      </c>
      <c r="J4" s="749">
        <v>954</v>
      </c>
      <c r="K4" s="747"/>
      <c r="L4" s="747">
        <v>833</v>
      </c>
      <c r="M4" s="747">
        <v>1140</v>
      </c>
      <c r="N4" s="747">
        <v>923</v>
      </c>
      <c r="O4" s="747">
        <v>903</v>
      </c>
      <c r="P4" s="748">
        <v>919</v>
      </c>
      <c r="Q4" s="747"/>
      <c r="R4" s="750"/>
      <c r="S4" s="747">
        <v>609</v>
      </c>
      <c r="T4" s="747">
        <v>851</v>
      </c>
      <c r="U4" s="747">
        <v>888</v>
      </c>
      <c r="V4" s="747">
        <v>983</v>
      </c>
      <c r="W4" s="747">
        <v>1050</v>
      </c>
      <c r="X4" s="748">
        <v>690</v>
      </c>
      <c r="Y4" s="747"/>
      <c r="Z4" s="747">
        <v>936</v>
      </c>
      <c r="AA4" s="747">
        <v>839</v>
      </c>
      <c r="AB4" s="747">
        <v>917</v>
      </c>
      <c r="AC4" s="747">
        <v>836</v>
      </c>
      <c r="AD4" s="747"/>
      <c r="AE4" s="748">
        <v>889</v>
      </c>
      <c r="AF4" s="747">
        <v>873</v>
      </c>
      <c r="AG4" s="747">
        <v>879</v>
      </c>
      <c r="AH4" s="747">
        <f t="shared" si="0"/>
        <v>21730</v>
      </c>
      <c r="AI4" s="559">
        <f t="shared" si="1"/>
        <v>24</v>
      </c>
      <c r="AJ4" s="219" t="str">
        <f>VLOOKUP(C4,'Name Details'!A:C,3,0)</f>
        <v>Mr. JITENDRA SIDRAM KOLI</v>
      </c>
      <c r="AK4" s="219" t="b">
        <f t="shared" si="2"/>
        <v>1</v>
      </c>
    </row>
    <row r="5" spans="1:37">
      <c r="A5" s="559">
        <v>4</v>
      </c>
      <c r="B5" s="745" t="s">
        <v>472</v>
      </c>
      <c r="C5" s="746">
        <v>101944505682</v>
      </c>
      <c r="D5" s="747"/>
      <c r="E5" s="747"/>
      <c r="F5" s="747">
        <v>176</v>
      </c>
      <c r="G5" s="748">
        <v>925</v>
      </c>
      <c r="H5" s="747">
        <v>987</v>
      </c>
      <c r="I5" s="747"/>
      <c r="J5" s="749">
        <v>954</v>
      </c>
      <c r="K5" s="747"/>
      <c r="L5" s="747">
        <v>833</v>
      </c>
      <c r="M5" s="747">
        <v>1140</v>
      </c>
      <c r="N5" s="747">
        <v>923</v>
      </c>
      <c r="O5" s="747">
        <v>903</v>
      </c>
      <c r="P5" s="748"/>
      <c r="Q5" s="747">
        <v>779</v>
      </c>
      <c r="R5" s="750"/>
      <c r="S5" s="747">
        <v>609</v>
      </c>
      <c r="T5" s="747">
        <v>851</v>
      </c>
      <c r="U5" s="747">
        <v>888</v>
      </c>
      <c r="V5" s="747">
        <v>983</v>
      </c>
      <c r="W5" s="747">
        <v>1050</v>
      </c>
      <c r="X5" s="748"/>
      <c r="Y5" s="747"/>
      <c r="Z5" s="747">
        <v>936</v>
      </c>
      <c r="AA5" s="747">
        <v>839</v>
      </c>
      <c r="AB5" s="747">
        <v>917</v>
      </c>
      <c r="AC5" s="747">
        <v>836</v>
      </c>
      <c r="AD5" s="747">
        <v>950</v>
      </c>
      <c r="AE5" s="748"/>
      <c r="AF5" s="747"/>
      <c r="AG5" s="747">
        <v>879</v>
      </c>
      <c r="AH5" s="747">
        <f t="shared" si="0"/>
        <v>17358</v>
      </c>
      <c r="AI5" s="559">
        <f t="shared" si="1"/>
        <v>20</v>
      </c>
      <c r="AJ5" s="219" t="str">
        <f>VLOOKUP(C5,'Name Details'!A:C,3,0)</f>
        <v>Mr. VIJAY BHARLE</v>
      </c>
      <c r="AK5" s="219" t="b">
        <f t="shared" si="2"/>
        <v>1</v>
      </c>
    </row>
    <row r="6" spans="1:37">
      <c r="A6" s="559">
        <v>5</v>
      </c>
      <c r="B6" s="745" t="s">
        <v>456</v>
      </c>
      <c r="C6" s="746">
        <v>102052667942</v>
      </c>
      <c r="D6" s="747"/>
      <c r="E6" s="747">
        <v>940</v>
      </c>
      <c r="F6" s="747"/>
      <c r="G6" s="748">
        <v>925</v>
      </c>
      <c r="H6" s="747">
        <v>987</v>
      </c>
      <c r="I6" s="747">
        <v>836</v>
      </c>
      <c r="J6" s="749">
        <v>954</v>
      </c>
      <c r="K6" s="747">
        <v>550</v>
      </c>
      <c r="L6" s="747">
        <v>833</v>
      </c>
      <c r="M6" s="747">
        <v>1140</v>
      </c>
      <c r="N6" s="747">
        <v>923</v>
      </c>
      <c r="O6" s="747">
        <v>903</v>
      </c>
      <c r="P6" s="748">
        <v>919</v>
      </c>
      <c r="Q6" s="747">
        <v>779</v>
      </c>
      <c r="R6" s="750"/>
      <c r="S6" s="747">
        <v>609</v>
      </c>
      <c r="T6" s="747">
        <v>851</v>
      </c>
      <c r="U6" s="747">
        <v>756</v>
      </c>
      <c r="V6" s="747">
        <v>983</v>
      </c>
      <c r="W6" s="747"/>
      <c r="X6" s="748"/>
      <c r="Y6" s="747"/>
      <c r="Z6" s="747">
        <v>936</v>
      </c>
      <c r="AA6" s="747">
        <v>839</v>
      </c>
      <c r="AB6" s="747">
        <v>917</v>
      </c>
      <c r="AC6" s="747">
        <v>836</v>
      </c>
      <c r="AD6" s="747">
        <v>950</v>
      </c>
      <c r="AE6" s="748">
        <v>889</v>
      </c>
      <c r="AF6" s="747"/>
      <c r="AG6" s="747">
        <v>879</v>
      </c>
      <c r="AH6" s="747">
        <f t="shared" si="0"/>
        <v>20134</v>
      </c>
      <c r="AI6" s="559">
        <f t="shared" si="1"/>
        <v>23</v>
      </c>
      <c r="AJ6" s="219" t="str">
        <f>VLOOKUP(C6,'Name Details'!A:C,3,0)</f>
        <v>Mr. DIPAK DATTATRAY KUMBHAR</v>
      </c>
      <c r="AK6" s="219" t="b">
        <f t="shared" si="2"/>
        <v>1</v>
      </c>
    </row>
    <row r="7" spans="1:37">
      <c r="A7" s="559">
        <v>6</v>
      </c>
      <c r="B7" s="745" t="s">
        <v>490</v>
      </c>
      <c r="C7" s="746">
        <v>101826609019</v>
      </c>
      <c r="D7" s="747"/>
      <c r="E7" s="747">
        <v>940</v>
      </c>
      <c r="F7" s="747">
        <v>1130</v>
      </c>
      <c r="G7" s="748">
        <v>925</v>
      </c>
      <c r="H7" s="747">
        <v>987</v>
      </c>
      <c r="I7" s="747">
        <v>836</v>
      </c>
      <c r="J7" s="749">
        <v>954</v>
      </c>
      <c r="K7" s="747"/>
      <c r="L7" s="747"/>
      <c r="M7" s="747">
        <v>1140</v>
      </c>
      <c r="N7" s="747">
        <v>923</v>
      </c>
      <c r="O7" s="747">
        <v>903</v>
      </c>
      <c r="P7" s="748">
        <v>919</v>
      </c>
      <c r="Q7" s="747">
        <v>779</v>
      </c>
      <c r="R7" s="750"/>
      <c r="S7" s="747">
        <v>609</v>
      </c>
      <c r="T7" s="747">
        <v>851</v>
      </c>
      <c r="U7" s="747">
        <v>888</v>
      </c>
      <c r="V7" s="747">
        <v>983</v>
      </c>
      <c r="W7" s="747">
        <v>1050</v>
      </c>
      <c r="X7" s="748">
        <v>1941</v>
      </c>
      <c r="Y7" s="747"/>
      <c r="Z7" s="747">
        <v>936</v>
      </c>
      <c r="AA7" s="747">
        <v>839</v>
      </c>
      <c r="AB7" s="747">
        <v>917</v>
      </c>
      <c r="AC7" s="747">
        <v>836</v>
      </c>
      <c r="AD7" s="747">
        <v>950</v>
      </c>
      <c r="AE7" s="748">
        <v>889</v>
      </c>
      <c r="AF7" s="747">
        <v>873</v>
      </c>
      <c r="AG7" s="747">
        <v>879</v>
      </c>
      <c r="AH7" s="747">
        <f t="shared" si="0"/>
        <v>23877</v>
      </c>
      <c r="AI7" s="559">
        <f t="shared" si="1"/>
        <v>25</v>
      </c>
      <c r="AJ7" s="219" t="str">
        <f>VLOOKUP(C7,'Name Details'!A:C,3,0)</f>
        <v>Mr. GIRISH SIDDHARAM MADYAL</v>
      </c>
      <c r="AK7" s="219" t="b">
        <f t="shared" si="2"/>
        <v>1</v>
      </c>
    </row>
    <row r="8" spans="1:37">
      <c r="A8" s="559">
        <v>7</v>
      </c>
      <c r="B8" s="751" t="s">
        <v>481</v>
      </c>
      <c r="C8" s="746">
        <v>101951607397</v>
      </c>
      <c r="D8" s="747"/>
      <c r="E8" s="747"/>
      <c r="F8" s="747"/>
      <c r="G8" s="748"/>
      <c r="H8" s="747"/>
      <c r="I8" s="747"/>
      <c r="J8" s="749"/>
      <c r="K8" s="747"/>
      <c r="L8" s="747">
        <v>833</v>
      </c>
      <c r="M8" s="747"/>
      <c r="N8" s="747"/>
      <c r="O8" s="747"/>
      <c r="P8" s="748"/>
      <c r="Q8" s="747"/>
      <c r="R8" s="750"/>
      <c r="S8" s="747"/>
      <c r="T8" s="747"/>
      <c r="U8" s="747"/>
      <c r="V8" s="747"/>
      <c r="W8" s="747"/>
      <c r="X8" s="748"/>
      <c r="Y8" s="747"/>
      <c r="Z8" s="747"/>
      <c r="AA8" s="747"/>
      <c r="AB8" s="747"/>
      <c r="AC8" s="747"/>
      <c r="AD8" s="747"/>
      <c r="AE8" s="748"/>
      <c r="AF8" s="747"/>
      <c r="AG8" s="747"/>
      <c r="AH8" s="747">
        <f t="shared" si="0"/>
        <v>833</v>
      </c>
      <c r="AI8" s="559">
        <f t="shared" si="1"/>
        <v>1</v>
      </c>
      <c r="AJ8" s="219" t="str">
        <f>VLOOKUP(C8,'Name Details'!A:C,3,0)</f>
        <v>Mr. SHAVRSIDDHA KHANDAPPA LANDAGE</v>
      </c>
      <c r="AK8" s="219" t="b">
        <f t="shared" si="2"/>
        <v>1</v>
      </c>
    </row>
    <row r="9" spans="1:37" ht="13.8">
      <c r="A9" s="559">
        <v>8</v>
      </c>
      <c r="B9" s="745" t="s">
        <v>439</v>
      </c>
      <c r="C9" s="652">
        <v>102125816854</v>
      </c>
      <c r="D9" s="747"/>
      <c r="E9" s="747"/>
      <c r="F9" s="747"/>
      <c r="G9" s="748"/>
      <c r="H9" s="747"/>
      <c r="I9" s="747"/>
      <c r="J9" s="749"/>
      <c r="K9" s="747"/>
      <c r="L9" s="747"/>
      <c r="M9" s="747"/>
      <c r="N9" s="747"/>
      <c r="O9" s="747"/>
      <c r="P9" s="748"/>
      <c r="Q9" s="747"/>
      <c r="R9" s="750"/>
      <c r="S9" s="747"/>
      <c r="T9" s="747"/>
      <c r="U9" s="747"/>
      <c r="V9" s="747"/>
      <c r="W9" s="747"/>
      <c r="X9" s="748"/>
      <c r="Y9" s="747"/>
      <c r="Z9" s="747"/>
      <c r="AA9" s="747"/>
      <c r="AB9" s="747"/>
      <c r="AC9" s="747"/>
      <c r="AD9" s="747"/>
      <c r="AE9" s="748">
        <v>550</v>
      </c>
      <c r="AF9" s="747"/>
      <c r="AG9" s="747"/>
      <c r="AH9" s="747">
        <f t="shared" si="0"/>
        <v>550</v>
      </c>
      <c r="AI9" s="559">
        <f t="shared" si="1"/>
        <v>1</v>
      </c>
      <c r="AJ9" s="219" t="str">
        <f>VLOOKUP(C9,'Name Details'!A:C,3,0)</f>
        <v>Mr. SUFIYAN SHEKULAL FULARI</v>
      </c>
      <c r="AK9" s="219" t="b">
        <f t="shared" si="2"/>
        <v>1</v>
      </c>
    </row>
    <row r="10" spans="1:37">
      <c r="A10" s="559">
        <v>1</v>
      </c>
      <c r="B10" s="426" t="s">
        <v>21853</v>
      </c>
      <c r="C10" s="426" t="s">
        <v>21853</v>
      </c>
      <c r="D10" s="747"/>
      <c r="E10" s="747"/>
      <c r="F10" s="747">
        <v>591</v>
      </c>
      <c r="G10" s="748">
        <v>891</v>
      </c>
      <c r="H10" s="747">
        <v>280</v>
      </c>
      <c r="I10" s="747"/>
      <c r="J10" s="749"/>
      <c r="K10" s="747"/>
      <c r="L10" s="747">
        <v>982</v>
      </c>
      <c r="M10" s="747"/>
      <c r="N10" s="747">
        <v>1065</v>
      </c>
      <c r="O10" s="747">
        <v>865</v>
      </c>
      <c r="P10" s="748">
        <v>686</v>
      </c>
      <c r="Q10" s="747">
        <v>610</v>
      </c>
      <c r="R10" s="750"/>
      <c r="S10" s="747">
        <v>551</v>
      </c>
      <c r="T10" s="747">
        <v>740</v>
      </c>
      <c r="U10" s="747">
        <v>908</v>
      </c>
      <c r="V10" s="747">
        <v>732</v>
      </c>
      <c r="W10" s="747">
        <v>550</v>
      </c>
      <c r="X10" s="748">
        <v>1326</v>
      </c>
      <c r="Y10" s="747"/>
      <c r="Z10" s="747">
        <v>739</v>
      </c>
      <c r="AA10" s="747"/>
      <c r="AB10" s="747">
        <v>973</v>
      </c>
      <c r="AC10" s="747"/>
      <c r="AD10" s="747"/>
      <c r="AE10" s="748"/>
      <c r="AF10" s="747"/>
      <c r="AG10" s="747"/>
      <c r="AH10" s="747">
        <f t="shared" ref="AH10:AH15" si="3">SUM(D10:AG10)</f>
        <v>12489</v>
      </c>
      <c r="AI10" s="559">
        <f t="shared" si="1"/>
        <v>16</v>
      </c>
      <c r="AJ10" s="219" t="e">
        <f>VLOOKUP(C10,'Name Details'!A:C,3,0)</f>
        <v>#N/A</v>
      </c>
      <c r="AK10" s="219" t="e">
        <f t="shared" si="2"/>
        <v>#N/A</v>
      </c>
    </row>
    <row r="11" spans="1:37">
      <c r="A11" s="559">
        <v>2</v>
      </c>
      <c r="B11" s="745" t="s">
        <v>495</v>
      </c>
      <c r="C11" s="746">
        <v>101818174092</v>
      </c>
      <c r="D11" s="747"/>
      <c r="E11" s="747">
        <v>809</v>
      </c>
      <c r="F11" s="747">
        <v>591</v>
      </c>
      <c r="G11" s="748">
        <v>891</v>
      </c>
      <c r="H11" s="747">
        <v>559</v>
      </c>
      <c r="I11" s="747">
        <v>1339</v>
      </c>
      <c r="J11" s="749">
        <v>1015</v>
      </c>
      <c r="K11" s="747"/>
      <c r="L11" s="747">
        <v>1202</v>
      </c>
      <c r="M11" s="747">
        <v>1047</v>
      </c>
      <c r="N11" s="747">
        <v>1065</v>
      </c>
      <c r="O11" s="747">
        <v>865</v>
      </c>
      <c r="P11" s="748">
        <v>862</v>
      </c>
      <c r="Q11" s="747">
        <v>742</v>
      </c>
      <c r="R11" s="750"/>
      <c r="S11" s="747">
        <v>859</v>
      </c>
      <c r="T11" s="638">
        <v>740</v>
      </c>
      <c r="U11" s="747">
        <v>908</v>
      </c>
      <c r="V11" s="747"/>
      <c r="W11" s="747">
        <v>550</v>
      </c>
      <c r="X11" s="748">
        <v>1326</v>
      </c>
      <c r="Y11" s="747"/>
      <c r="Z11" s="747">
        <v>739</v>
      </c>
      <c r="AA11" s="747">
        <v>1019</v>
      </c>
      <c r="AB11" s="747"/>
      <c r="AC11" s="747">
        <v>756</v>
      </c>
      <c r="AD11" s="747">
        <v>908</v>
      </c>
      <c r="AE11" s="748">
        <v>1003</v>
      </c>
      <c r="AF11" s="747">
        <v>616</v>
      </c>
      <c r="AG11" s="747">
        <v>1004</v>
      </c>
      <c r="AH11" s="747">
        <f t="shared" si="3"/>
        <v>21415</v>
      </c>
      <c r="AI11" s="559">
        <f t="shared" si="1"/>
        <v>24</v>
      </c>
      <c r="AJ11" s="219" t="str">
        <f>VLOOKUP(C11,'Name Details'!A:C,3,0)</f>
        <v>Mr. KASHINATH JAGANATH BIRJADAR</v>
      </c>
      <c r="AK11" s="219" t="b">
        <f t="shared" si="2"/>
        <v>1</v>
      </c>
    </row>
    <row r="12" spans="1:37">
      <c r="A12" s="559">
        <v>3</v>
      </c>
      <c r="B12" s="745" t="s">
        <v>469</v>
      </c>
      <c r="C12" s="746">
        <v>102004077854</v>
      </c>
      <c r="D12" s="747"/>
      <c r="E12" s="747">
        <v>809</v>
      </c>
      <c r="F12" s="747">
        <v>591</v>
      </c>
      <c r="G12" s="748">
        <v>891</v>
      </c>
      <c r="H12" s="747">
        <v>559</v>
      </c>
      <c r="I12" s="747">
        <v>1339</v>
      </c>
      <c r="J12" s="749">
        <v>1015</v>
      </c>
      <c r="K12" s="747"/>
      <c r="L12" s="747">
        <v>1202</v>
      </c>
      <c r="M12" s="747">
        <v>1047</v>
      </c>
      <c r="N12" s="747">
        <v>1065</v>
      </c>
      <c r="O12" s="747">
        <v>865</v>
      </c>
      <c r="P12" s="748">
        <v>862</v>
      </c>
      <c r="Q12" s="747">
        <v>742</v>
      </c>
      <c r="R12" s="750"/>
      <c r="S12" s="747">
        <v>859</v>
      </c>
      <c r="T12" s="747">
        <v>740</v>
      </c>
      <c r="U12" s="747">
        <v>908</v>
      </c>
      <c r="V12" s="747">
        <v>732</v>
      </c>
      <c r="W12" s="747">
        <v>550</v>
      </c>
      <c r="X12" s="748">
        <v>1326</v>
      </c>
      <c r="Y12" s="747"/>
      <c r="Z12" s="747">
        <v>739</v>
      </c>
      <c r="AA12" s="747">
        <v>1019</v>
      </c>
      <c r="AB12" s="747">
        <v>973</v>
      </c>
      <c r="AC12" s="747">
        <v>756</v>
      </c>
      <c r="AD12" s="747">
        <v>908</v>
      </c>
      <c r="AE12" s="748">
        <v>1003</v>
      </c>
      <c r="AF12" s="789">
        <f>616+873</f>
        <v>1489</v>
      </c>
      <c r="AG12" s="747">
        <v>1114</v>
      </c>
      <c r="AH12" s="747">
        <f t="shared" si="3"/>
        <v>24103</v>
      </c>
      <c r="AI12" s="792">
        <f>COUNT(D12:AG12)+1</f>
        <v>27</v>
      </c>
      <c r="AJ12" s="219" t="str">
        <f>VLOOKUP(C12,'Name Details'!A:C,3,0)</f>
        <v>Mr. BHIMAHSNKAR SHARNAPPA ISHWARKATTI</v>
      </c>
      <c r="AK12" s="219" t="b">
        <f t="shared" si="2"/>
        <v>1</v>
      </c>
    </row>
    <row r="13" spans="1:37">
      <c r="A13" s="559">
        <v>4</v>
      </c>
      <c r="B13" s="745" t="s">
        <v>461</v>
      </c>
      <c r="C13" s="746">
        <v>101817173110</v>
      </c>
      <c r="D13" s="747"/>
      <c r="E13" s="747">
        <v>809</v>
      </c>
      <c r="F13" s="747">
        <v>591</v>
      </c>
      <c r="G13" s="748">
        <v>891</v>
      </c>
      <c r="H13" s="747">
        <v>559</v>
      </c>
      <c r="I13" s="747">
        <v>1339</v>
      </c>
      <c r="J13" s="749"/>
      <c r="K13" s="747"/>
      <c r="L13" s="747">
        <v>1202</v>
      </c>
      <c r="M13" s="747">
        <v>1047</v>
      </c>
      <c r="N13" s="747">
        <v>1065</v>
      </c>
      <c r="O13" s="747">
        <v>230</v>
      </c>
      <c r="P13" s="748">
        <v>862</v>
      </c>
      <c r="Q13" s="747">
        <v>742</v>
      </c>
      <c r="R13" s="750"/>
      <c r="S13" s="747">
        <v>859</v>
      </c>
      <c r="T13" s="747">
        <v>740</v>
      </c>
      <c r="U13" s="747">
        <v>908</v>
      </c>
      <c r="V13" s="747">
        <v>732</v>
      </c>
      <c r="W13" s="747"/>
      <c r="X13" s="748">
        <v>1326</v>
      </c>
      <c r="Y13" s="747"/>
      <c r="Z13" s="747">
        <v>739</v>
      </c>
      <c r="AA13" s="747">
        <v>1019</v>
      </c>
      <c r="AB13" s="747">
        <v>973</v>
      </c>
      <c r="AC13" s="747">
        <v>756</v>
      </c>
      <c r="AD13" s="747">
        <v>908</v>
      </c>
      <c r="AE13" s="748">
        <v>1003</v>
      </c>
      <c r="AF13" s="747">
        <v>616</v>
      </c>
      <c r="AG13" s="747">
        <v>1114</v>
      </c>
      <c r="AH13" s="747">
        <f t="shared" si="3"/>
        <v>21030</v>
      </c>
      <c r="AI13" s="559">
        <f t="shared" si="1"/>
        <v>24</v>
      </c>
      <c r="AJ13" s="219" t="str">
        <f>VLOOKUP(C13,'Name Details'!A:C,3,0)</f>
        <v>Mr. SHIVANAND KANTAPPA KOSHTI</v>
      </c>
      <c r="AK13" s="219" t="b">
        <f t="shared" si="2"/>
        <v>1</v>
      </c>
    </row>
    <row r="14" spans="1:37">
      <c r="A14" s="559">
        <v>5</v>
      </c>
      <c r="B14" s="745" t="s">
        <v>441</v>
      </c>
      <c r="C14" s="746">
        <v>102120964651</v>
      </c>
      <c r="D14" s="747"/>
      <c r="E14" s="747">
        <v>809</v>
      </c>
      <c r="F14" s="747">
        <v>591</v>
      </c>
      <c r="G14" s="748">
        <v>891</v>
      </c>
      <c r="H14" s="747">
        <v>559</v>
      </c>
      <c r="I14" s="747">
        <v>1339</v>
      </c>
      <c r="J14" s="749">
        <v>1015</v>
      </c>
      <c r="K14" s="747"/>
      <c r="L14" s="747">
        <v>1202</v>
      </c>
      <c r="M14" s="747">
        <v>1047</v>
      </c>
      <c r="N14" s="747">
        <v>1065</v>
      </c>
      <c r="O14" s="747">
        <v>865</v>
      </c>
      <c r="P14" s="748">
        <v>862</v>
      </c>
      <c r="Q14" s="747">
        <v>742</v>
      </c>
      <c r="R14" s="750"/>
      <c r="S14" s="747">
        <v>859</v>
      </c>
      <c r="T14" s="747">
        <v>740</v>
      </c>
      <c r="U14" s="747">
        <v>908</v>
      </c>
      <c r="V14" s="747">
        <v>732</v>
      </c>
      <c r="W14" s="747">
        <v>550</v>
      </c>
      <c r="X14" s="748">
        <v>1326</v>
      </c>
      <c r="Y14" s="747"/>
      <c r="Z14" s="747">
        <v>739</v>
      </c>
      <c r="AA14" s="747">
        <v>1019</v>
      </c>
      <c r="AB14" s="747">
        <v>973</v>
      </c>
      <c r="AC14" s="747">
        <v>756</v>
      </c>
      <c r="AD14" s="747">
        <v>908</v>
      </c>
      <c r="AE14" s="748">
        <v>1003</v>
      </c>
      <c r="AF14" s="747">
        <v>616</v>
      </c>
      <c r="AG14" s="747">
        <v>1114</v>
      </c>
      <c r="AH14" s="747">
        <f t="shared" si="3"/>
        <v>23230</v>
      </c>
      <c r="AI14" s="559">
        <f t="shared" si="1"/>
        <v>26</v>
      </c>
      <c r="AJ14" s="219" t="str">
        <f>VLOOKUP(C14,'Name Details'!A:C,3,0)</f>
        <v>Mr. KHAJASAHEB GULAB HIMONE</v>
      </c>
      <c r="AK14" s="219" t="b">
        <f t="shared" si="2"/>
        <v>1</v>
      </c>
    </row>
    <row r="15" spans="1:37">
      <c r="A15" s="559">
        <v>6</v>
      </c>
      <c r="B15" s="745" t="s">
        <v>444</v>
      </c>
      <c r="C15" s="764">
        <v>101432431093</v>
      </c>
      <c r="D15" s="747"/>
      <c r="E15" s="747">
        <v>809</v>
      </c>
      <c r="F15" s="747">
        <v>591</v>
      </c>
      <c r="G15" s="748">
        <v>891</v>
      </c>
      <c r="H15" s="747">
        <v>559</v>
      </c>
      <c r="I15" s="747">
        <v>1339</v>
      </c>
      <c r="J15" s="749">
        <v>1015</v>
      </c>
      <c r="K15" s="747"/>
      <c r="L15" s="747">
        <v>1202</v>
      </c>
      <c r="M15" s="747">
        <v>1047</v>
      </c>
      <c r="N15" s="747">
        <v>1065</v>
      </c>
      <c r="O15" s="747">
        <v>865</v>
      </c>
      <c r="P15" s="748">
        <v>862</v>
      </c>
      <c r="Q15" s="747">
        <v>742</v>
      </c>
      <c r="R15" s="750"/>
      <c r="S15" s="747">
        <v>859</v>
      </c>
      <c r="T15" s="747">
        <v>740</v>
      </c>
      <c r="U15" s="747">
        <v>908</v>
      </c>
      <c r="V15" s="747">
        <v>732</v>
      </c>
      <c r="W15" s="747"/>
      <c r="X15" s="748"/>
      <c r="Y15" s="747"/>
      <c r="Z15" s="747">
        <v>739</v>
      </c>
      <c r="AA15" s="747">
        <v>1019</v>
      </c>
      <c r="AB15" s="747">
        <v>973</v>
      </c>
      <c r="AC15" s="747">
        <v>756</v>
      </c>
      <c r="AD15" s="747">
        <v>908</v>
      </c>
      <c r="AE15" s="748">
        <v>1003</v>
      </c>
      <c r="AF15" s="747">
        <v>616</v>
      </c>
      <c r="AG15" s="747">
        <v>1114</v>
      </c>
      <c r="AH15" s="747">
        <f t="shared" si="3"/>
        <v>21354</v>
      </c>
      <c r="AI15" s="559">
        <f t="shared" si="1"/>
        <v>24</v>
      </c>
      <c r="AJ15" s="219" t="str">
        <f>VLOOKUP(C15,'Name Details'!A:C,3,0)</f>
        <v>Mr. VISHAL SURESH MANE</v>
      </c>
      <c r="AK15" s="219" t="b">
        <f t="shared" si="2"/>
        <v>1</v>
      </c>
    </row>
    <row r="16" spans="1:37">
      <c r="A16" s="559">
        <v>1</v>
      </c>
      <c r="B16" s="745" t="s">
        <v>509</v>
      </c>
      <c r="C16" s="746">
        <v>101407413648</v>
      </c>
      <c r="D16" s="747"/>
      <c r="E16" s="747"/>
      <c r="F16" s="747"/>
      <c r="G16" s="748"/>
      <c r="H16" s="747">
        <v>1131</v>
      </c>
      <c r="I16" s="747">
        <v>1008</v>
      </c>
      <c r="J16" s="749">
        <v>906</v>
      </c>
      <c r="K16" s="747"/>
      <c r="L16" s="747">
        <v>1003</v>
      </c>
      <c r="M16" s="747">
        <v>1226</v>
      </c>
      <c r="N16" s="747">
        <v>1025</v>
      </c>
      <c r="O16" s="747">
        <v>1132</v>
      </c>
      <c r="P16" s="748">
        <v>686</v>
      </c>
      <c r="Q16" s="747">
        <v>701</v>
      </c>
      <c r="R16" s="750">
        <v>815</v>
      </c>
      <c r="S16" s="747"/>
      <c r="T16" s="747">
        <v>811</v>
      </c>
      <c r="U16" s="747">
        <v>956</v>
      </c>
      <c r="V16" s="747">
        <v>1026</v>
      </c>
      <c r="W16" s="747">
        <v>900</v>
      </c>
      <c r="X16" s="748">
        <v>1065</v>
      </c>
      <c r="Y16" s="747">
        <v>617</v>
      </c>
      <c r="Z16" s="747">
        <v>708</v>
      </c>
      <c r="AA16" s="747">
        <v>721</v>
      </c>
      <c r="AB16" s="747">
        <v>809</v>
      </c>
      <c r="AC16" s="789">
        <f>772+837</f>
        <v>1609</v>
      </c>
      <c r="AD16" s="747">
        <v>783</v>
      </c>
      <c r="AE16" s="748"/>
      <c r="AF16" s="747"/>
      <c r="AG16" s="747">
        <v>902</v>
      </c>
      <c r="AH16" s="747">
        <f t="shared" ref="AH16:AH27" si="4">SUM(D16:AG16)</f>
        <v>20540</v>
      </c>
      <c r="AI16" s="792">
        <f>COUNT(D16:AG16)+1</f>
        <v>23</v>
      </c>
      <c r="AJ16" s="219" t="str">
        <f>VLOOKUP(C16,'Name Details'!A:C,3,0)</f>
        <v>Mr. NAMDEV DURGAPPA BANDGAR</v>
      </c>
      <c r="AK16" s="219" t="b">
        <f t="shared" si="2"/>
        <v>1</v>
      </c>
    </row>
    <row r="17" spans="1:37">
      <c r="A17" s="559">
        <v>2</v>
      </c>
      <c r="B17" s="745" t="s">
        <v>501</v>
      </c>
      <c r="C17" s="746">
        <v>101373078654</v>
      </c>
      <c r="D17" s="747"/>
      <c r="E17" s="747">
        <v>1108</v>
      </c>
      <c r="F17" s="747">
        <v>1259</v>
      </c>
      <c r="G17" s="748">
        <v>1265</v>
      </c>
      <c r="H17" s="747">
        <v>1131</v>
      </c>
      <c r="I17" s="747">
        <v>1008</v>
      </c>
      <c r="J17" s="749">
        <v>906</v>
      </c>
      <c r="K17" s="747"/>
      <c r="L17" s="747">
        <v>1003</v>
      </c>
      <c r="M17" s="747">
        <v>1226</v>
      </c>
      <c r="N17" s="747">
        <v>1025</v>
      </c>
      <c r="O17" s="747">
        <v>1132</v>
      </c>
      <c r="P17" s="748">
        <v>686</v>
      </c>
      <c r="Q17" s="747">
        <v>701</v>
      </c>
      <c r="R17" s="750"/>
      <c r="S17" s="747">
        <v>1038</v>
      </c>
      <c r="T17" s="747">
        <v>811</v>
      </c>
      <c r="U17" s="747">
        <v>956</v>
      </c>
      <c r="V17" s="747"/>
      <c r="W17" s="747">
        <v>900</v>
      </c>
      <c r="X17" s="748">
        <v>1065</v>
      </c>
      <c r="Y17" s="747"/>
      <c r="Z17" s="747">
        <v>708</v>
      </c>
      <c r="AA17" s="747">
        <v>721</v>
      </c>
      <c r="AB17" s="747">
        <v>809</v>
      </c>
      <c r="AC17" s="747">
        <v>837</v>
      </c>
      <c r="AD17" s="747">
        <v>713</v>
      </c>
      <c r="AE17" s="748">
        <v>806</v>
      </c>
      <c r="AF17" s="747">
        <v>857</v>
      </c>
      <c r="AG17" s="747">
        <v>902</v>
      </c>
      <c r="AH17" s="747">
        <f t="shared" si="4"/>
        <v>23573</v>
      </c>
      <c r="AI17" s="559">
        <f t="shared" si="1"/>
        <v>25</v>
      </c>
      <c r="AJ17" s="219" t="str">
        <f>VLOOKUP(C17,'Name Details'!A:C,3,0)</f>
        <v>Mr. KHALID ILAI SHAIKH</v>
      </c>
      <c r="AK17" s="219" t="b">
        <f t="shared" si="2"/>
        <v>1</v>
      </c>
    </row>
    <row r="18" spans="1:37">
      <c r="A18" s="559">
        <v>3</v>
      </c>
      <c r="B18" s="745" t="s">
        <v>508</v>
      </c>
      <c r="C18" s="746">
        <v>101391642731</v>
      </c>
      <c r="D18" s="747"/>
      <c r="E18" s="747">
        <v>1108</v>
      </c>
      <c r="F18" s="747">
        <v>1259</v>
      </c>
      <c r="G18" s="748">
        <v>1265</v>
      </c>
      <c r="H18" s="747">
        <v>1131</v>
      </c>
      <c r="I18" s="747">
        <v>1008</v>
      </c>
      <c r="J18" s="749">
        <v>906</v>
      </c>
      <c r="K18" s="747"/>
      <c r="L18" s="747">
        <v>1003</v>
      </c>
      <c r="M18" s="747">
        <v>1226</v>
      </c>
      <c r="N18" s="747">
        <v>1025</v>
      </c>
      <c r="O18" s="747">
        <v>1132</v>
      </c>
      <c r="P18" s="748">
        <v>686</v>
      </c>
      <c r="Q18" s="747">
        <v>701</v>
      </c>
      <c r="R18" s="750"/>
      <c r="S18" s="747"/>
      <c r="T18" s="747">
        <v>811</v>
      </c>
      <c r="U18" s="747">
        <v>956</v>
      </c>
      <c r="V18" s="747">
        <v>1026</v>
      </c>
      <c r="W18" s="747">
        <v>900</v>
      </c>
      <c r="X18" s="748">
        <v>659</v>
      </c>
      <c r="Y18" s="747">
        <v>617</v>
      </c>
      <c r="Z18" s="747"/>
      <c r="AA18" s="747">
        <v>721</v>
      </c>
      <c r="AB18" s="747">
        <v>809</v>
      </c>
      <c r="AC18" s="747">
        <v>837</v>
      </c>
      <c r="AD18" s="747">
        <v>925</v>
      </c>
      <c r="AE18" s="748">
        <v>902</v>
      </c>
      <c r="AF18" s="747">
        <v>705</v>
      </c>
      <c r="AG18" s="747">
        <v>902</v>
      </c>
      <c r="AH18" s="747">
        <f t="shared" si="4"/>
        <v>23220</v>
      </c>
      <c r="AI18" s="559">
        <f t="shared" si="1"/>
        <v>25</v>
      </c>
      <c r="AJ18" s="219" t="str">
        <f>VLOOKUP(C18,'Name Details'!A:C,3,0)</f>
        <v>Mr. WAGHMODE DATTATRAY ASHOK</v>
      </c>
      <c r="AK18" s="219" t="b">
        <f t="shared" si="2"/>
        <v>1</v>
      </c>
    </row>
    <row r="19" spans="1:37">
      <c r="A19" s="559">
        <v>4</v>
      </c>
      <c r="B19" s="745" t="s">
        <v>507</v>
      </c>
      <c r="C19" s="746">
        <v>101475170616</v>
      </c>
      <c r="D19" s="747"/>
      <c r="E19" s="747">
        <v>1108</v>
      </c>
      <c r="F19" s="747">
        <v>1259</v>
      </c>
      <c r="G19" s="748">
        <v>1265</v>
      </c>
      <c r="H19" s="747">
        <v>1131</v>
      </c>
      <c r="I19" s="747">
        <v>1008</v>
      </c>
      <c r="J19" s="749">
        <v>906</v>
      </c>
      <c r="K19" s="747"/>
      <c r="L19" s="747">
        <v>1003</v>
      </c>
      <c r="M19" s="747">
        <v>1226</v>
      </c>
      <c r="N19" s="747">
        <v>1025</v>
      </c>
      <c r="O19" s="747">
        <v>1132</v>
      </c>
      <c r="P19" s="748">
        <v>686</v>
      </c>
      <c r="Q19" s="747">
        <v>701</v>
      </c>
      <c r="R19" s="750"/>
      <c r="S19" s="747">
        <v>1038</v>
      </c>
      <c r="T19" s="747">
        <v>811</v>
      </c>
      <c r="U19" s="747">
        <v>956</v>
      </c>
      <c r="V19" s="747">
        <v>1026</v>
      </c>
      <c r="W19" s="747">
        <v>900</v>
      </c>
      <c r="X19" s="748">
        <v>1065</v>
      </c>
      <c r="Y19" s="747"/>
      <c r="Z19" s="747">
        <v>708</v>
      </c>
      <c r="AA19" s="747">
        <v>553</v>
      </c>
      <c r="AB19" s="747">
        <v>809</v>
      </c>
      <c r="AC19" s="747">
        <v>837</v>
      </c>
      <c r="AD19" s="747">
        <v>925</v>
      </c>
      <c r="AE19" s="748">
        <v>902</v>
      </c>
      <c r="AF19" s="747">
        <v>705</v>
      </c>
      <c r="AG19" s="747">
        <v>902</v>
      </c>
      <c r="AH19" s="747">
        <f t="shared" si="4"/>
        <v>24587</v>
      </c>
      <c r="AI19" s="559">
        <f t="shared" si="1"/>
        <v>26</v>
      </c>
      <c r="AJ19" s="219" t="str">
        <f>VLOOKUP(C19,'Name Details'!A:C,3,0)</f>
        <v>Mr. SATISH SHIVAJI SHINDE</v>
      </c>
      <c r="AK19" s="219" t="b">
        <f t="shared" si="2"/>
        <v>1</v>
      </c>
    </row>
    <row r="20" spans="1:37">
      <c r="A20" s="559">
        <v>5</v>
      </c>
      <c r="B20" s="745" t="s">
        <v>21913</v>
      </c>
      <c r="C20" s="746">
        <v>101520450548</v>
      </c>
      <c r="D20" s="747"/>
      <c r="E20" s="747">
        <v>1108</v>
      </c>
      <c r="F20" s="747">
        <v>1259</v>
      </c>
      <c r="G20" s="748">
        <v>1265</v>
      </c>
      <c r="H20" s="747">
        <v>1131</v>
      </c>
      <c r="I20" s="747">
        <v>1008</v>
      </c>
      <c r="J20" s="749">
        <v>906</v>
      </c>
      <c r="K20" s="747"/>
      <c r="L20" s="747">
        <v>1003</v>
      </c>
      <c r="M20" s="747">
        <v>1226</v>
      </c>
      <c r="N20" s="747">
        <v>1025</v>
      </c>
      <c r="O20" s="747">
        <v>1132</v>
      </c>
      <c r="P20" s="748">
        <v>686</v>
      </c>
      <c r="Q20" s="747">
        <v>701</v>
      </c>
      <c r="R20" s="750">
        <v>815</v>
      </c>
      <c r="S20" s="747"/>
      <c r="T20" s="747">
        <v>811</v>
      </c>
      <c r="U20" s="747">
        <v>956</v>
      </c>
      <c r="V20" s="747">
        <v>1026</v>
      </c>
      <c r="W20" s="747">
        <v>900</v>
      </c>
      <c r="X20" s="748">
        <v>1065</v>
      </c>
      <c r="Y20" s="747">
        <v>617</v>
      </c>
      <c r="Z20" s="747">
        <v>708</v>
      </c>
      <c r="AA20" s="747">
        <v>721</v>
      </c>
      <c r="AB20" s="747">
        <v>809</v>
      </c>
      <c r="AC20" s="747">
        <v>837</v>
      </c>
      <c r="AD20" s="747">
        <v>925</v>
      </c>
      <c r="AE20" s="748">
        <v>902</v>
      </c>
      <c r="AF20" s="747">
        <v>705</v>
      </c>
      <c r="AG20" s="747">
        <v>902</v>
      </c>
      <c r="AH20" s="747">
        <f t="shared" si="4"/>
        <v>25149</v>
      </c>
      <c r="AI20" s="559">
        <f t="shared" si="1"/>
        <v>27</v>
      </c>
      <c r="AJ20" s="219" t="str">
        <f>VLOOKUP(C20,'Name Details'!A:C,3,0)</f>
        <v>Mr. KASHINATH ABHIMANYU PATIL</v>
      </c>
      <c r="AK20" s="219" t="b">
        <f t="shared" si="2"/>
        <v>1</v>
      </c>
    </row>
    <row r="21" spans="1:37">
      <c r="A21" s="559">
        <v>6</v>
      </c>
      <c r="B21" s="745" t="s">
        <v>497</v>
      </c>
      <c r="C21" s="654">
        <v>101154454730</v>
      </c>
      <c r="D21" s="747"/>
      <c r="E21" s="747">
        <v>850</v>
      </c>
      <c r="F21" s="747">
        <v>1259</v>
      </c>
      <c r="G21" s="748">
        <v>592</v>
      </c>
      <c r="H21" s="747">
        <v>1131</v>
      </c>
      <c r="I21" s="747"/>
      <c r="J21" s="749"/>
      <c r="K21" s="747"/>
      <c r="L21" s="747"/>
      <c r="M21" s="747"/>
      <c r="N21" s="747"/>
      <c r="O21" s="747"/>
      <c r="P21" s="748"/>
      <c r="Q21" s="747"/>
      <c r="R21" s="750"/>
      <c r="S21" s="747"/>
      <c r="T21" s="747"/>
      <c r="U21" s="747"/>
      <c r="V21" s="747"/>
      <c r="W21" s="747">
        <v>770</v>
      </c>
      <c r="X21" s="748"/>
      <c r="Y21" s="747"/>
      <c r="Z21" s="747"/>
      <c r="AA21" s="747"/>
      <c r="AB21" s="747">
        <v>809</v>
      </c>
      <c r="AC21" s="747">
        <v>837</v>
      </c>
      <c r="AD21" s="747">
        <v>925</v>
      </c>
      <c r="AE21" s="748">
        <v>902</v>
      </c>
      <c r="AF21" s="747">
        <v>705</v>
      </c>
      <c r="AG21" s="747">
        <v>902</v>
      </c>
      <c r="AH21" s="747">
        <f t="shared" si="4"/>
        <v>9682</v>
      </c>
      <c r="AI21" s="559">
        <f t="shared" si="1"/>
        <v>11</v>
      </c>
      <c r="AJ21" s="219" t="str">
        <f>VLOOKUP(C21,'Name Details'!A:C,3,0)</f>
        <v>Mr. SAGAR RAMESH GHARSANGI</v>
      </c>
      <c r="AK21" s="219" t="b">
        <f t="shared" si="2"/>
        <v>1</v>
      </c>
    </row>
    <row r="22" spans="1:37">
      <c r="A22" s="559">
        <v>7</v>
      </c>
      <c r="B22" s="355" t="s">
        <v>21532</v>
      </c>
      <c r="C22" s="355" t="s">
        <v>21532</v>
      </c>
      <c r="D22" s="747"/>
      <c r="E22" s="747">
        <v>550</v>
      </c>
      <c r="F22" s="747">
        <v>550</v>
      </c>
      <c r="G22" s="748"/>
      <c r="H22" s="747">
        <v>550</v>
      </c>
      <c r="I22" s="747">
        <v>550</v>
      </c>
      <c r="J22" s="749">
        <v>550</v>
      </c>
      <c r="K22" s="747"/>
      <c r="L22" s="747"/>
      <c r="M22" s="747"/>
      <c r="N22" s="747"/>
      <c r="O22" s="747"/>
      <c r="P22" s="748"/>
      <c r="Q22" s="747">
        <v>550</v>
      </c>
      <c r="R22" s="750"/>
      <c r="S22" s="747">
        <v>550</v>
      </c>
      <c r="T22" s="747">
        <v>550</v>
      </c>
      <c r="U22" s="747">
        <v>550</v>
      </c>
      <c r="V22" s="747">
        <v>550</v>
      </c>
      <c r="W22" s="747">
        <v>550</v>
      </c>
      <c r="X22" s="748">
        <v>550</v>
      </c>
      <c r="Y22" s="747"/>
      <c r="Z22" s="747">
        <v>550</v>
      </c>
      <c r="AA22" s="747">
        <v>550</v>
      </c>
      <c r="AB22" s="747">
        <v>550</v>
      </c>
      <c r="AC22" s="747">
        <v>550</v>
      </c>
      <c r="AD22" s="747">
        <v>550</v>
      </c>
      <c r="AE22" s="748">
        <v>550</v>
      </c>
      <c r="AF22" s="747">
        <v>550</v>
      </c>
      <c r="AG22" s="747">
        <v>550</v>
      </c>
      <c r="AH22" s="747">
        <f t="shared" si="4"/>
        <v>11000</v>
      </c>
      <c r="AI22" s="559">
        <f t="shared" si="1"/>
        <v>20</v>
      </c>
      <c r="AJ22" s="219" t="e">
        <f>VLOOKUP(C22,'Name Details'!A:C,3,0)</f>
        <v>#N/A</v>
      </c>
      <c r="AK22" s="219" t="e">
        <f t="shared" si="2"/>
        <v>#N/A</v>
      </c>
    </row>
    <row r="23" spans="1:37">
      <c r="A23" s="559">
        <v>8</v>
      </c>
      <c r="B23" s="745" t="s">
        <v>20877</v>
      </c>
      <c r="C23" s="764">
        <v>102260241245</v>
      </c>
      <c r="D23" s="747"/>
      <c r="E23" s="747"/>
      <c r="F23" s="747"/>
      <c r="G23" s="748">
        <v>550</v>
      </c>
      <c r="H23" s="747"/>
      <c r="I23" s="747"/>
      <c r="J23" s="749"/>
      <c r="K23" s="747"/>
      <c r="L23" s="747"/>
      <c r="M23" s="747"/>
      <c r="N23" s="747"/>
      <c r="O23" s="747"/>
      <c r="P23" s="748"/>
      <c r="Q23" s="747"/>
      <c r="R23" s="750"/>
      <c r="S23" s="747"/>
      <c r="T23" s="747"/>
      <c r="U23" s="747"/>
      <c r="V23" s="747"/>
      <c r="W23" s="747"/>
      <c r="X23" s="748"/>
      <c r="Y23" s="747"/>
      <c r="Z23" s="747"/>
      <c r="AA23" s="747"/>
      <c r="AB23" s="747"/>
      <c r="AC23" s="747"/>
      <c r="AD23" s="747"/>
      <c r="AE23" s="748"/>
      <c r="AF23" s="747"/>
      <c r="AG23" s="747"/>
      <c r="AH23" s="747">
        <f t="shared" si="4"/>
        <v>550</v>
      </c>
      <c r="AI23" s="559">
        <f t="shared" si="1"/>
        <v>1</v>
      </c>
      <c r="AJ23" s="219" t="str">
        <f>VLOOKUP(C23,'Name Details'!A:C,3,0)</f>
        <v>Mr. DHANRAJ DATTATRAY SHINDE</v>
      </c>
      <c r="AK23" s="219" t="b">
        <f t="shared" si="2"/>
        <v>1</v>
      </c>
    </row>
    <row r="24" spans="1:37" ht="13.8">
      <c r="A24" s="559">
        <v>9</v>
      </c>
      <c r="B24" s="193" t="s">
        <v>20923</v>
      </c>
      <c r="C24" s="654">
        <v>102209140373</v>
      </c>
      <c r="D24" s="747"/>
      <c r="E24" s="747"/>
      <c r="F24" s="747"/>
      <c r="G24" s="748"/>
      <c r="H24" s="747"/>
      <c r="I24" s="747"/>
      <c r="J24" s="749"/>
      <c r="K24" s="747"/>
      <c r="L24" s="747">
        <v>550</v>
      </c>
      <c r="M24" s="747">
        <v>550</v>
      </c>
      <c r="N24" s="747"/>
      <c r="O24" s="747">
        <v>550</v>
      </c>
      <c r="P24" s="748">
        <v>550</v>
      </c>
      <c r="Q24" s="747"/>
      <c r="R24" s="750">
        <v>550</v>
      </c>
      <c r="S24" s="747">
        <v>550</v>
      </c>
      <c r="T24" s="747"/>
      <c r="U24" s="747"/>
      <c r="V24" s="747"/>
      <c r="W24" s="747"/>
      <c r="X24" s="748">
        <v>550</v>
      </c>
      <c r="Y24" s="747">
        <v>550</v>
      </c>
      <c r="Z24" s="747">
        <v>550</v>
      </c>
      <c r="AA24" s="747">
        <v>550</v>
      </c>
      <c r="AB24" s="747"/>
      <c r="AC24" s="747"/>
      <c r="AD24" s="747">
        <v>550</v>
      </c>
      <c r="AE24" s="748">
        <v>550</v>
      </c>
      <c r="AF24" s="747">
        <v>550</v>
      </c>
      <c r="AG24" s="747">
        <v>550</v>
      </c>
      <c r="AH24" s="747">
        <f t="shared" si="4"/>
        <v>7700</v>
      </c>
      <c r="AI24" s="559">
        <f t="shared" si="1"/>
        <v>14</v>
      </c>
      <c r="AJ24" s="219" t="str">
        <f>VLOOKUP(C24,'Name Details'!A:C,3,0)</f>
        <v>Mr. HARUN BASHA MULLA</v>
      </c>
      <c r="AK24" s="219" t="b">
        <f t="shared" si="2"/>
        <v>1</v>
      </c>
    </row>
    <row r="25" spans="1:37">
      <c r="A25" s="559">
        <v>10</v>
      </c>
      <c r="B25" s="355" t="s">
        <v>21822</v>
      </c>
      <c r="C25" s="355" t="s">
        <v>21822</v>
      </c>
      <c r="D25" s="747"/>
      <c r="E25" s="747"/>
      <c r="F25" s="747"/>
      <c r="G25" s="748"/>
      <c r="H25" s="747"/>
      <c r="I25" s="747"/>
      <c r="J25" s="749"/>
      <c r="K25" s="747"/>
      <c r="L25" s="747"/>
      <c r="M25" s="747"/>
      <c r="N25" s="747">
        <v>500</v>
      </c>
      <c r="O25" s="747"/>
      <c r="P25" s="748"/>
      <c r="Q25" s="747"/>
      <c r="R25" s="750"/>
      <c r="S25" s="747"/>
      <c r="T25" s="747"/>
      <c r="U25" s="747"/>
      <c r="V25" s="747"/>
      <c r="W25" s="747"/>
      <c r="X25" s="748"/>
      <c r="Y25" s="747"/>
      <c r="Z25" s="747"/>
      <c r="AA25" s="747"/>
      <c r="AB25" s="747"/>
      <c r="AC25" s="747"/>
      <c r="AD25" s="747"/>
      <c r="AE25" s="748"/>
      <c r="AF25" s="747"/>
      <c r="AG25" s="747"/>
      <c r="AH25" s="747">
        <f t="shared" si="4"/>
        <v>500</v>
      </c>
      <c r="AI25" s="559">
        <f t="shared" si="1"/>
        <v>1</v>
      </c>
      <c r="AJ25" s="219" t="e">
        <f>VLOOKUP(C25,'Name Details'!A:C,3,0)</f>
        <v>#N/A</v>
      </c>
      <c r="AK25" s="219" t="e">
        <f t="shared" si="2"/>
        <v>#N/A</v>
      </c>
    </row>
    <row r="26" spans="1:37" ht="13.8">
      <c r="A26" s="559">
        <v>12</v>
      </c>
      <c r="B26" s="745" t="s">
        <v>489</v>
      </c>
      <c r="C26" s="652">
        <v>101447270865</v>
      </c>
      <c r="D26" s="747"/>
      <c r="E26" s="747"/>
      <c r="F26" s="747"/>
      <c r="G26" s="748"/>
      <c r="H26" s="747"/>
      <c r="I26" s="747"/>
      <c r="J26" s="749"/>
      <c r="K26" s="747"/>
      <c r="L26" s="747"/>
      <c r="M26" s="747"/>
      <c r="N26" s="747"/>
      <c r="O26" s="747"/>
      <c r="P26" s="748"/>
      <c r="Q26" s="747"/>
      <c r="R26" s="750">
        <v>815</v>
      </c>
      <c r="S26" s="747"/>
      <c r="T26" s="747"/>
      <c r="U26" s="747"/>
      <c r="V26" s="747"/>
      <c r="W26" s="747"/>
      <c r="X26" s="748"/>
      <c r="Y26" s="747"/>
      <c r="Z26" s="747"/>
      <c r="AA26" s="747"/>
      <c r="AB26" s="747"/>
      <c r="AC26" s="747"/>
      <c r="AD26" s="747"/>
      <c r="AE26" s="748"/>
      <c r="AF26" s="747">
        <v>705</v>
      </c>
      <c r="AG26" s="747"/>
      <c r="AH26" s="747">
        <f t="shared" si="4"/>
        <v>1520</v>
      </c>
      <c r="AI26" s="559">
        <f t="shared" si="1"/>
        <v>2</v>
      </c>
      <c r="AJ26" s="219" t="str">
        <f>VLOOKUP(C26,'Name Details'!A:C,3,0)</f>
        <v>Mr. ABHIJIT PIRAPPA WAGHMARE</v>
      </c>
      <c r="AK26" s="219" t="b">
        <f t="shared" si="2"/>
        <v>1</v>
      </c>
    </row>
    <row r="27" spans="1:37">
      <c r="A27" s="559">
        <v>13</v>
      </c>
      <c r="B27" s="745" t="s">
        <v>496</v>
      </c>
      <c r="C27" s="746">
        <v>101747190938</v>
      </c>
      <c r="D27" s="747"/>
      <c r="E27" s="747">
        <v>1108</v>
      </c>
      <c r="F27" s="747">
        <v>565</v>
      </c>
      <c r="G27" s="748">
        <v>1265</v>
      </c>
      <c r="H27" s="747">
        <v>1131</v>
      </c>
      <c r="I27" s="747">
        <v>1008</v>
      </c>
      <c r="J27" s="749">
        <v>906</v>
      </c>
      <c r="K27" s="747"/>
      <c r="L27" s="747">
        <v>1003</v>
      </c>
      <c r="M27" s="747">
        <v>1226</v>
      </c>
      <c r="N27" s="747"/>
      <c r="O27" s="747"/>
      <c r="P27" s="748"/>
      <c r="Q27" s="747"/>
      <c r="R27" s="750"/>
      <c r="S27" s="747"/>
      <c r="T27" s="747"/>
      <c r="U27" s="747"/>
      <c r="V27" s="747"/>
      <c r="W27" s="747"/>
      <c r="X27" s="748"/>
      <c r="Y27" s="747"/>
      <c r="Z27" s="747"/>
      <c r="AA27" s="747"/>
      <c r="AB27" s="747"/>
      <c r="AC27" s="747">
        <v>837</v>
      </c>
      <c r="AD27" s="747">
        <v>925</v>
      </c>
      <c r="AE27" s="748">
        <v>902</v>
      </c>
      <c r="AF27" s="747">
        <v>705</v>
      </c>
      <c r="AG27" s="747"/>
      <c r="AH27" s="747">
        <f t="shared" si="4"/>
        <v>11581</v>
      </c>
      <c r="AI27" s="559">
        <f t="shared" si="1"/>
        <v>12</v>
      </c>
      <c r="AJ27" s="219" t="str">
        <f>VLOOKUP(C27,'Name Details'!A:C,3,0)</f>
        <v>Mr. AKASH JAGNNATH TENGALE</v>
      </c>
      <c r="AK27" s="219" t="b">
        <f t="shared" si="2"/>
        <v>1</v>
      </c>
    </row>
    <row r="28" spans="1:37">
      <c r="A28" s="559">
        <v>1</v>
      </c>
      <c r="B28" s="745" t="s">
        <v>504</v>
      </c>
      <c r="C28" s="746">
        <v>101509952020</v>
      </c>
      <c r="D28" s="747"/>
      <c r="E28" s="747">
        <v>750</v>
      </c>
      <c r="F28" s="747">
        <v>956</v>
      </c>
      <c r="G28" s="748">
        <v>873</v>
      </c>
      <c r="H28" s="747">
        <v>856</v>
      </c>
      <c r="I28" s="747">
        <v>1030</v>
      </c>
      <c r="J28" s="749"/>
      <c r="K28" s="747"/>
      <c r="L28" s="747">
        <v>830</v>
      </c>
      <c r="M28" s="747">
        <v>946</v>
      </c>
      <c r="N28" s="747">
        <v>921</v>
      </c>
      <c r="O28" s="747">
        <v>909</v>
      </c>
      <c r="P28" s="748">
        <v>858</v>
      </c>
      <c r="Q28" s="747">
        <v>834</v>
      </c>
      <c r="R28" s="750"/>
      <c r="S28" s="747">
        <v>900</v>
      </c>
      <c r="T28" s="747">
        <v>677</v>
      </c>
      <c r="U28" s="747">
        <v>1019</v>
      </c>
      <c r="V28" s="747">
        <v>800</v>
      </c>
      <c r="W28" s="747">
        <v>1003</v>
      </c>
      <c r="X28" s="748"/>
      <c r="Y28" s="747"/>
      <c r="Z28" s="747">
        <v>659</v>
      </c>
      <c r="AA28" s="747">
        <v>842</v>
      </c>
      <c r="AB28" s="747">
        <v>731</v>
      </c>
      <c r="AC28" s="747">
        <v>772</v>
      </c>
      <c r="AD28" s="747"/>
      <c r="AE28" s="748">
        <v>957</v>
      </c>
      <c r="AF28" s="747">
        <v>857</v>
      </c>
      <c r="AG28" s="747">
        <v>953</v>
      </c>
      <c r="AH28" s="747">
        <f t="shared" ref="AH28:AH39" si="5">SUM(D28:AG28)</f>
        <v>19933</v>
      </c>
      <c r="AI28" s="559">
        <f t="shared" si="1"/>
        <v>23</v>
      </c>
      <c r="AJ28" s="219" t="str">
        <f>VLOOKUP(C28,'Name Details'!A:C,3,0)</f>
        <v>Mr. AMOL TEJU RATHOD</v>
      </c>
      <c r="AK28" s="219" t="b">
        <f t="shared" si="2"/>
        <v>1</v>
      </c>
    </row>
    <row r="29" spans="1:37">
      <c r="A29" s="559">
        <v>2</v>
      </c>
      <c r="B29" s="745" t="s">
        <v>488</v>
      </c>
      <c r="C29" s="638">
        <v>101835374035</v>
      </c>
      <c r="D29" s="747"/>
      <c r="E29" s="747">
        <v>750</v>
      </c>
      <c r="F29" s="747">
        <v>956</v>
      </c>
      <c r="G29" s="748">
        <v>873</v>
      </c>
      <c r="H29" s="747">
        <v>343</v>
      </c>
      <c r="I29" s="747">
        <v>1030</v>
      </c>
      <c r="J29" s="749"/>
      <c r="K29" s="747"/>
      <c r="L29" s="747">
        <v>830</v>
      </c>
      <c r="M29" s="747">
        <v>946</v>
      </c>
      <c r="N29" s="747">
        <v>921</v>
      </c>
      <c r="O29" s="747">
        <v>418</v>
      </c>
      <c r="P29" s="748"/>
      <c r="Q29" s="747">
        <v>701</v>
      </c>
      <c r="R29" s="750"/>
      <c r="S29" s="747"/>
      <c r="T29" s="747">
        <v>582</v>
      </c>
      <c r="U29" s="747"/>
      <c r="V29" s="747"/>
      <c r="W29" s="747"/>
      <c r="X29" s="748"/>
      <c r="Y29" s="747"/>
      <c r="Z29" s="747"/>
      <c r="AA29" s="747"/>
      <c r="AB29" s="747"/>
      <c r="AC29" s="747">
        <v>772</v>
      </c>
      <c r="AD29" s="747">
        <v>925</v>
      </c>
      <c r="AE29" s="748">
        <v>957</v>
      </c>
      <c r="AF29" s="747">
        <v>857</v>
      </c>
      <c r="AG29" s="747">
        <v>953</v>
      </c>
      <c r="AH29" s="747">
        <f t="shared" si="5"/>
        <v>12814</v>
      </c>
      <c r="AI29" s="559">
        <f t="shared" si="1"/>
        <v>16</v>
      </c>
      <c r="AJ29" s="219" t="str">
        <f>VLOOKUP(C29,'Name Details'!A:C,3,0)</f>
        <v>Mr. ANKUASH SANJAY BHALE</v>
      </c>
      <c r="AK29" s="219" t="b">
        <f t="shared" si="2"/>
        <v>1</v>
      </c>
    </row>
    <row r="30" spans="1:37">
      <c r="A30" s="559">
        <v>3</v>
      </c>
      <c r="B30" s="745" t="s">
        <v>498</v>
      </c>
      <c r="C30" s="746">
        <v>101522138160</v>
      </c>
      <c r="D30" s="747"/>
      <c r="E30" s="747"/>
      <c r="F30" s="747"/>
      <c r="G30" s="748"/>
      <c r="H30" s="747"/>
      <c r="I30" s="747">
        <v>1030</v>
      </c>
      <c r="J30" s="749">
        <v>951</v>
      </c>
      <c r="K30" s="747"/>
      <c r="L30" s="747">
        <v>830</v>
      </c>
      <c r="M30" s="747">
        <v>946</v>
      </c>
      <c r="N30" s="747">
        <v>921</v>
      </c>
      <c r="O30" s="747">
        <v>909</v>
      </c>
      <c r="P30" s="748">
        <v>858</v>
      </c>
      <c r="Q30" s="747">
        <v>834</v>
      </c>
      <c r="R30" s="750"/>
      <c r="S30" s="747">
        <v>900</v>
      </c>
      <c r="T30" s="747">
        <v>677</v>
      </c>
      <c r="U30" s="747">
        <v>1019</v>
      </c>
      <c r="V30" s="747">
        <v>800</v>
      </c>
      <c r="W30" s="747">
        <v>1003</v>
      </c>
      <c r="X30" s="748">
        <v>803</v>
      </c>
      <c r="Y30" s="747"/>
      <c r="Z30" s="747">
        <v>659</v>
      </c>
      <c r="AA30" s="747">
        <v>842</v>
      </c>
      <c r="AB30" s="747"/>
      <c r="AC30" s="747"/>
      <c r="AD30" s="747"/>
      <c r="AE30" s="748"/>
      <c r="AF30" s="747">
        <v>857</v>
      </c>
      <c r="AG30" s="747">
        <v>953</v>
      </c>
      <c r="AH30" s="747">
        <f t="shared" si="5"/>
        <v>15792</v>
      </c>
      <c r="AI30" s="559">
        <f t="shared" si="1"/>
        <v>18</v>
      </c>
      <c r="AJ30" s="219" t="str">
        <f>VLOOKUP(C30,'Name Details'!A:C,3,0)</f>
        <v>Mr. MALLINATH SHIVARAM VHANAKADE</v>
      </c>
      <c r="AK30" s="219" t="b">
        <f t="shared" si="2"/>
        <v>1</v>
      </c>
    </row>
    <row r="31" spans="1:37">
      <c r="A31" s="559">
        <v>4</v>
      </c>
      <c r="B31" s="745" t="s">
        <v>455</v>
      </c>
      <c r="C31" s="746">
        <v>102053057886</v>
      </c>
      <c r="D31" s="747"/>
      <c r="E31" s="747">
        <v>750</v>
      </c>
      <c r="F31" s="747">
        <v>956</v>
      </c>
      <c r="G31" s="748">
        <v>873</v>
      </c>
      <c r="H31" s="747">
        <v>856</v>
      </c>
      <c r="I31" s="747">
        <v>1030</v>
      </c>
      <c r="J31" s="749">
        <v>951</v>
      </c>
      <c r="K31" s="747"/>
      <c r="L31" s="747">
        <v>830</v>
      </c>
      <c r="M31" s="747">
        <v>946</v>
      </c>
      <c r="N31" s="747">
        <v>921</v>
      </c>
      <c r="O31" s="747">
        <v>909</v>
      </c>
      <c r="P31" s="748">
        <v>714</v>
      </c>
      <c r="Q31" s="747">
        <v>834</v>
      </c>
      <c r="R31" s="750">
        <v>815</v>
      </c>
      <c r="S31" s="747">
        <v>900</v>
      </c>
      <c r="T31" s="747">
        <v>677</v>
      </c>
      <c r="U31" s="747">
        <v>1019</v>
      </c>
      <c r="V31" s="747">
        <v>800</v>
      </c>
      <c r="W31" s="747">
        <v>1003</v>
      </c>
      <c r="X31" s="748">
        <v>803</v>
      </c>
      <c r="Y31" s="747">
        <v>617</v>
      </c>
      <c r="Z31" s="747">
        <v>659</v>
      </c>
      <c r="AA31" s="747">
        <v>721</v>
      </c>
      <c r="AB31" s="747">
        <v>731</v>
      </c>
      <c r="AC31" s="747">
        <v>772</v>
      </c>
      <c r="AD31" s="747">
        <v>901</v>
      </c>
      <c r="AE31" s="748">
        <v>957</v>
      </c>
      <c r="AF31" s="747"/>
      <c r="AG31" s="747">
        <v>953</v>
      </c>
      <c r="AH31" s="747">
        <f t="shared" si="5"/>
        <v>22898</v>
      </c>
      <c r="AI31" s="559">
        <f t="shared" si="1"/>
        <v>27</v>
      </c>
      <c r="AJ31" s="219" t="str">
        <f>VLOOKUP(C31,'Name Details'!A:C,3,0)</f>
        <v>Mr. DINESH VASANT SALGAR</v>
      </c>
      <c r="AK31" s="219" t="b">
        <f t="shared" si="2"/>
        <v>1</v>
      </c>
    </row>
    <row r="32" spans="1:37" ht="13.8">
      <c r="A32" s="559">
        <v>5</v>
      </c>
      <c r="B32" s="193" t="s">
        <v>20651</v>
      </c>
      <c r="C32" s="652">
        <v>101424676055</v>
      </c>
      <c r="D32" s="747"/>
      <c r="E32" s="747"/>
      <c r="F32" s="747">
        <v>956</v>
      </c>
      <c r="G32" s="748">
        <v>873</v>
      </c>
      <c r="H32" s="747">
        <v>856</v>
      </c>
      <c r="I32" s="747">
        <v>1030</v>
      </c>
      <c r="J32" s="749">
        <v>951</v>
      </c>
      <c r="K32" s="747"/>
      <c r="L32" s="747">
        <v>550</v>
      </c>
      <c r="M32" s="747"/>
      <c r="N32" s="747">
        <v>921</v>
      </c>
      <c r="O32" s="747">
        <v>909</v>
      </c>
      <c r="P32" s="748">
        <v>858</v>
      </c>
      <c r="Q32" s="747">
        <v>834</v>
      </c>
      <c r="R32" s="750">
        <v>815</v>
      </c>
      <c r="S32" s="747">
        <v>900</v>
      </c>
      <c r="T32" s="747">
        <v>677</v>
      </c>
      <c r="U32" s="747">
        <v>1019</v>
      </c>
      <c r="V32" s="747">
        <v>800</v>
      </c>
      <c r="W32" s="747">
        <v>1003</v>
      </c>
      <c r="X32" s="748">
        <v>803</v>
      </c>
      <c r="Y32" s="747"/>
      <c r="Z32" s="747"/>
      <c r="AA32" s="747">
        <v>413</v>
      </c>
      <c r="AB32" s="747">
        <v>731</v>
      </c>
      <c r="AC32" s="747">
        <v>772</v>
      </c>
      <c r="AD32" s="747"/>
      <c r="AE32" s="748"/>
      <c r="AF32" s="747"/>
      <c r="AG32" s="747">
        <v>732</v>
      </c>
      <c r="AH32" s="747">
        <f t="shared" si="5"/>
        <v>17403</v>
      </c>
      <c r="AI32" s="559">
        <f t="shared" si="1"/>
        <v>21</v>
      </c>
      <c r="AJ32" s="219" t="str">
        <f>VLOOKUP(C32,'Name Details'!A:C,3,0)</f>
        <v>Mr. ROHAN BABURAV PANDIT</v>
      </c>
      <c r="AK32" s="219" t="b">
        <f t="shared" si="2"/>
        <v>1</v>
      </c>
    </row>
    <row r="33" spans="1:37" ht="13.8">
      <c r="A33" s="559">
        <v>6</v>
      </c>
      <c r="B33" s="745" t="s">
        <v>655</v>
      </c>
      <c r="C33" s="652">
        <v>102190249257</v>
      </c>
      <c r="D33" s="747"/>
      <c r="E33" s="747"/>
      <c r="F33" s="747"/>
      <c r="G33" s="748"/>
      <c r="H33" s="747"/>
      <c r="I33" s="747"/>
      <c r="J33" s="749">
        <v>951</v>
      </c>
      <c r="K33" s="747"/>
      <c r="L33" s="747"/>
      <c r="M33" s="747"/>
      <c r="N33" s="747"/>
      <c r="O33" s="747"/>
      <c r="P33" s="748"/>
      <c r="Q33" s="747"/>
      <c r="R33" s="750"/>
      <c r="S33" s="747">
        <v>900</v>
      </c>
      <c r="T33" s="747"/>
      <c r="U33" s="747">
        <v>1019</v>
      </c>
      <c r="V33" s="747">
        <v>800</v>
      </c>
      <c r="W33" s="747">
        <v>1003</v>
      </c>
      <c r="X33" s="748">
        <v>803</v>
      </c>
      <c r="Y33" s="747"/>
      <c r="Z33" s="747">
        <v>659</v>
      </c>
      <c r="AA33" s="747">
        <v>652</v>
      </c>
      <c r="AB33" s="747">
        <v>731</v>
      </c>
      <c r="AC33" s="747">
        <v>772</v>
      </c>
      <c r="AD33" s="747">
        <v>901</v>
      </c>
      <c r="AE33" s="748">
        <v>957</v>
      </c>
      <c r="AF33" s="747">
        <v>857</v>
      </c>
      <c r="AG33" s="747">
        <v>953</v>
      </c>
      <c r="AH33" s="747">
        <f t="shared" si="5"/>
        <v>11958</v>
      </c>
      <c r="AI33" s="559">
        <f t="shared" si="1"/>
        <v>14</v>
      </c>
      <c r="AJ33" s="219" t="str">
        <f>VLOOKUP(C33,'Name Details'!A:C,3,0)</f>
        <v>Mr. YUVRAJ MALAKARI HIRKURE</v>
      </c>
      <c r="AK33" s="219" t="b">
        <f t="shared" si="2"/>
        <v>1</v>
      </c>
    </row>
    <row r="34" spans="1:37">
      <c r="A34" s="559">
        <v>7</v>
      </c>
      <c r="B34" s="745" t="s">
        <v>448</v>
      </c>
      <c r="C34" s="746">
        <v>102078951370</v>
      </c>
      <c r="D34" s="747"/>
      <c r="E34" s="747"/>
      <c r="F34" s="747">
        <v>956</v>
      </c>
      <c r="G34" s="748">
        <v>873</v>
      </c>
      <c r="H34" s="747">
        <v>856</v>
      </c>
      <c r="I34" s="747">
        <v>1030</v>
      </c>
      <c r="J34" s="749"/>
      <c r="K34" s="747"/>
      <c r="L34" s="747"/>
      <c r="M34" s="747"/>
      <c r="N34" s="747">
        <v>921</v>
      </c>
      <c r="O34" s="747">
        <v>909</v>
      </c>
      <c r="P34" s="748">
        <v>858</v>
      </c>
      <c r="Q34" s="747">
        <v>834</v>
      </c>
      <c r="R34" s="750"/>
      <c r="S34" s="747"/>
      <c r="T34" s="747"/>
      <c r="U34" s="747"/>
      <c r="V34" s="747">
        <v>800</v>
      </c>
      <c r="W34" s="747">
        <v>1003</v>
      </c>
      <c r="X34" s="748"/>
      <c r="Y34" s="747"/>
      <c r="Z34" s="747">
        <v>659</v>
      </c>
      <c r="AA34" s="747">
        <v>842</v>
      </c>
      <c r="AB34" s="747">
        <v>731</v>
      </c>
      <c r="AC34" s="747"/>
      <c r="AD34" s="747">
        <v>494</v>
      </c>
      <c r="AE34" s="748"/>
      <c r="AF34" s="747"/>
      <c r="AG34" s="747"/>
      <c r="AH34" s="747">
        <f t="shared" si="5"/>
        <v>11766</v>
      </c>
      <c r="AI34" s="559">
        <f t="shared" si="1"/>
        <v>14</v>
      </c>
      <c r="AJ34" s="219" t="str">
        <f>VLOOKUP(C34,'Name Details'!A:C,3,0)</f>
        <v>Mr. ABHISHEK SUNIL RATHOD</v>
      </c>
      <c r="AK34" s="219" t="b">
        <f t="shared" si="2"/>
        <v>1</v>
      </c>
    </row>
    <row r="35" spans="1:37">
      <c r="A35" s="559">
        <v>8</v>
      </c>
      <c r="B35" s="745" t="s">
        <v>436</v>
      </c>
      <c r="C35" s="746">
        <v>102143026061</v>
      </c>
      <c r="D35" s="747"/>
      <c r="E35" s="747"/>
      <c r="F35" s="747"/>
      <c r="G35" s="748"/>
      <c r="H35" s="747"/>
      <c r="I35" s="747"/>
      <c r="J35" s="749"/>
      <c r="K35" s="747"/>
      <c r="L35" s="747"/>
      <c r="M35" s="747">
        <v>946</v>
      </c>
      <c r="N35" s="747"/>
      <c r="O35" s="747">
        <v>909</v>
      </c>
      <c r="P35" s="748"/>
      <c r="Q35" s="747">
        <v>834</v>
      </c>
      <c r="R35" s="750"/>
      <c r="S35" s="747">
        <v>900</v>
      </c>
      <c r="T35" s="747">
        <v>677</v>
      </c>
      <c r="U35" s="747">
        <v>1019</v>
      </c>
      <c r="V35" s="747">
        <v>800</v>
      </c>
      <c r="W35" s="747">
        <v>1003</v>
      </c>
      <c r="X35" s="748">
        <v>803</v>
      </c>
      <c r="Y35" s="747"/>
      <c r="Z35" s="747">
        <v>480</v>
      </c>
      <c r="AA35" s="747">
        <v>426</v>
      </c>
      <c r="AB35" s="747">
        <v>583</v>
      </c>
      <c r="AC35" s="747"/>
      <c r="AD35" s="747">
        <v>901</v>
      </c>
      <c r="AE35" s="748"/>
      <c r="AF35" s="747">
        <v>857</v>
      </c>
      <c r="AG35" s="747">
        <v>953</v>
      </c>
      <c r="AH35" s="747">
        <f t="shared" si="5"/>
        <v>12091</v>
      </c>
      <c r="AI35" s="559">
        <f t="shared" si="1"/>
        <v>15</v>
      </c>
      <c r="AJ35" s="219" t="str">
        <f>VLOOKUP(C35,'Name Details'!A:C,3,0)</f>
        <v>Mr. RAJAKUMAR BADIGER</v>
      </c>
      <c r="AK35" s="219" t="b">
        <f t="shared" si="2"/>
        <v>1</v>
      </c>
    </row>
    <row r="36" spans="1:37" ht="13.8">
      <c r="A36" s="559">
        <v>9</v>
      </c>
      <c r="B36" s="745" t="s">
        <v>21377</v>
      </c>
      <c r="C36" s="652">
        <v>101591620448</v>
      </c>
      <c r="D36" s="747"/>
      <c r="E36" s="747">
        <v>750</v>
      </c>
      <c r="F36" s="747">
        <v>1259</v>
      </c>
      <c r="G36" s="748">
        <v>873</v>
      </c>
      <c r="H36" s="747"/>
      <c r="I36" s="747">
        <v>1030</v>
      </c>
      <c r="J36" s="749">
        <v>951</v>
      </c>
      <c r="K36" s="747"/>
      <c r="L36" s="747">
        <v>830</v>
      </c>
      <c r="M36" s="747">
        <v>946</v>
      </c>
      <c r="N36" s="747">
        <v>921</v>
      </c>
      <c r="O36" s="747">
        <v>990</v>
      </c>
      <c r="P36" s="748">
        <v>858</v>
      </c>
      <c r="Q36" s="747">
        <v>834</v>
      </c>
      <c r="R36" s="750"/>
      <c r="S36" s="747"/>
      <c r="T36" s="747">
        <v>677</v>
      </c>
      <c r="U36" s="747"/>
      <c r="V36" s="747"/>
      <c r="W36" s="747"/>
      <c r="X36" s="748">
        <v>803</v>
      </c>
      <c r="Y36" s="747"/>
      <c r="Z36" s="747">
        <v>659</v>
      </c>
      <c r="AA36" s="747">
        <v>842</v>
      </c>
      <c r="AB36" s="747">
        <v>731</v>
      </c>
      <c r="AC36" s="747">
        <v>772</v>
      </c>
      <c r="AD36" s="747">
        <v>901</v>
      </c>
      <c r="AE36" s="748">
        <v>957</v>
      </c>
      <c r="AF36" s="747">
        <v>857</v>
      </c>
      <c r="AG36" s="747">
        <v>953</v>
      </c>
      <c r="AH36" s="747">
        <f t="shared" si="5"/>
        <v>18394</v>
      </c>
      <c r="AI36" s="559">
        <f t="shared" si="1"/>
        <v>21</v>
      </c>
      <c r="AJ36" s="219" t="str">
        <f>VLOOKUP(C36,'Name Details'!A:C,3,0)</f>
        <v>Mr. RAJSHEKHAR ANDODGI</v>
      </c>
      <c r="AK36" s="219" t="b">
        <f t="shared" si="2"/>
        <v>1</v>
      </c>
    </row>
    <row r="37" spans="1:37">
      <c r="A37" s="559">
        <v>10</v>
      </c>
      <c r="B37" s="745" t="s">
        <v>7318</v>
      </c>
      <c r="C37" s="654">
        <v>101241926666</v>
      </c>
      <c r="D37" s="747"/>
      <c r="E37" s="747"/>
      <c r="F37" s="747">
        <v>956</v>
      </c>
      <c r="G37" s="748">
        <v>873</v>
      </c>
      <c r="H37" s="747">
        <v>856</v>
      </c>
      <c r="I37" s="747"/>
      <c r="J37" s="749"/>
      <c r="K37" s="747"/>
      <c r="L37" s="747">
        <v>830</v>
      </c>
      <c r="M37" s="747">
        <v>946</v>
      </c>
      <c r="N37" s="747">
        <v>921</v>
      </c>
      <c r="O37" s="747"/>
      <c r="P37" s="748">
        <v>858</v>
      </c>
      <c r="Q37" s="747">
        <v>834</v>
      </c>
      <c r="R37" s="750">
        <v>815</v>
      </c>
      <c r="S37" s="747"/>
      <c r="T37" s="747">
        <v>677</v>
      </c>
      <c r="U37" s="747">
        <v>1019</v>
      </c>
      <c r="V37" s="747">
        <v>800</v>
      </c>
      <c r="W37" s="747">
        <v>1003</v>
      </c>
      <c r="X37" s="791">
        <f>406+803</f>
        <v>1209</v>
      </c>
      <c r="Y37" s="747">
        <v>617</v>
      </c>
      <c r="Z37" s="747"/>
      <c r="AA37" s="747">
        <v>842</v>
      </c>
      <c r="AB37" s="747">
        <v>731</v>
      </c>
      <c r="AC37" s="747">
        <v>650</v>
      </c>
      <c r="AD37" s="747">
        <v>901</v>
      </c>
      <c r="AE37" s="748">
        <v>806</v>
      </c>
      <c r="AF37" s="747"/>
      <c r="AG37" s="747"/>
      <c r="AH37" s="747">
        <f t="shared" si="5"/>
        <v>17144</v>
      </c>
      <c r="AI37" s="792">
        <f>COUNT(D37:AG37)+1</f>
        <v>21</v>
      </c>
      <c r="AJ37" s="219" t="str">
        <f>VLOOKUP(C37,'Name Details'!A:C,3,0)</f>
        <v>Mr. ANIL KUMAR RAWAT</v>
      </c>
      <c r="AK37" s="219" t="b">
        <f t="shared" si="2"/>
        <v>1</v>
      </c>
    </row>
    <row r="38" spans="1:37" ht="13.8">
      <c r="A38" s="559">
        <v>11</v>
      </c>
      <c r="B38" s="193" t="s">
        <v>652</v>
      </c>
      <c r="C38" s="652">
        <v>101084612898</v>
      </c>
      <c r="D38" s="747"/>
      <c r="E38" s="747"/>
      <c r="F38" s="747">
        <v>956</v>
      </c>
      <c r="G38" s="748">
        <v>873</v>
      </c>
      <c r="H38" s="747">
        <v>811</v>
      </c>
      <c r="I38" s="747">
        <v>1030</v>
      </c>
      <c r="J38" s="749">
        <v>951</v>
      </c>
      <c r="K38" s="747"/>
      <c r="L38" s="747"/>
      <c r="M38" s="747"/>
      <c r="N38" s="747"/>
      <c r="O38" s="747"/>
      <c r="P38" s="748"/>
      <c r="Q38" s="747"/>
      <c r="R38" s="750"/>
      <c r="S38" s="747">
        <v>1038</v>
      </c>
      <c r="T38" s="747">
        <v>811</v>
      </c>
      <c r="U38" s="747">
        <v>956</v>
      </c>
      <c r="V38" s="747">
        <v>1026</v>
      </c>
      <c r="W38" s="747">
        <v>900</v>
      </c>
      <c r="X38" s="748">
        <v>1065</v>
      </c>
      <c r="Y38" s="747"/>
      <c r="Z38" s="747"/>
      <c r="AA38" s="747"/>
      <c r="AB38" s="747"/>
      <c r="AC38" s="747"/>
      <c r="AD38" s="747"/>
      <c r="AE38" s="748"/>
      <c r="AF38" s="747"/>
      <c r="AG38" s="747"/>
      <c r="AH38" s="747">
        <f t="shared" si="5"/>
        <v>10417</v>
      </c>
      <c r="AI38" s="559">
        <f t="shared" si="1"/>
        <v>11</v>
      </c>
      <c r="AJ38" s="219" t="str">
        <f>VLOOKUP(C38,'Name Details'!A:C,3,0)</f>
        <v>Mr. MANGESH NAVNATH ANKUSHRAO</v>
      </c>
      <c r="AK38" s="219" t="b">
        <f t="shared" si="2"/>
        <v>1</v>
      </c>
    </row>
    <row r="39" spans="1:37" ht="13.8">
      <c r="A39" s="559">
        <v>12</v>
      </c>
      <c r="B39" s="193" t="s">
        <v>502</v>
      </c>
      <c r="C39" s="652">
        <v>101486099649</v>
      </c>
      <c r="D39" s="747"/>
      <c r="E39" s="747">
        <v>750</v>
      </c>
      <c r="F39" s="747"/>
      <c r="G39" s="748"/>
      <c r="H39" s="747"/>
      <c r="I39" s="747"/>
      <c r="J39" s="749">
        <v>951</v>
      </c>
      <c r="K39" s="747"/>
      <c r="L39" s="747"/>
      <c r="M39" s="747">
        <v>1140</v>
      </c>
      <c r="N39" s="747"/>
      <c r="O39" s="747"/>
      <c r="P39" s="748">
        <v>686</v>
      </c>
      <c r="Q39" s="747"/>
      <c r="R39" s="750"/>
      <c r="S39" s="747"/>
      <c r="T39" s="747"/>
      <c r="U39" s="747"/>
      <c r="V39" s="747"/>
      <c r="W39" s="747"/>
      <c r="X39" s="748"/>
      <c r="Y39" s="747"/>
      <c r="Z39" s="747"/>
      <c r="AA39" s="747">
        <v>839</v>
      </c>
      <c r="AB39" s="747"/>
      <c r="AC39" s="747"/>
      <c r="AD39" s="747">
        <v>950</v>
      </c>
      <c r="AE39" s="748"/>
      <c r="AF39" s="747"/>
      <c r="AG39" s="747"/>
      <c r="AH39" s="747">
        <f t="shared" si="5"/>
        <v>5316</v>
      </c>
      <c r="AI39" s="559">
        <f t="shared" si="1"/>
        <v>6</v>
      </c>
      <c r="AJ39" s="219" t="str">
        <f>VLOOKUP(C39,'Name Details'!A:C,3,0)</f>
        <v>Mr. PUNDALIK CHANDU JADHAV</v>
      </c>
      <c r="AK39" s="219" t="b">
        <f t="shared" si="2"/>
        <v>1</v>
      </c>
    </row>
    <row r="40" spans="1:37">
      <c r="A40" s="559"/>
      <c r="B40" s="793"/>
      <c r="C40" s="793"/>
      <c r="D40" s="559">
        <f t="shared" ref="D40:AH40" si="6">SUM(D2:D39)</f>
        <v>550</v>
      </c>
      <c r="E40" s="559">
        <f t="shared" si="6"/>
        <v>19435</v>
      </c>
      <c r="F40" s="559">
        <f t="shared" si="6"/>
        <v>23603</v>
      </c>
      <c r="G40" s="559">
        <f t="shared" si="6"/>
        <v>25347</v>
      </c>
      <c r="H40" s="559">
        <f t="shared" si="6"/>
        <v>22898</v>
      </c>
      <c r="I40" s="559">
        <f t="shared" si="6"/>
        <v>25713</v>
      </c>
      <c r="J40" s="559">
        <f t="shared" si="6"/>
        <v>22427</v>
      </c>
      <c r="K40" s="559">
        <f t="shared" si="6"/>
        <v>1100</v>
      </c>
      <c r="L40" s="559">
        <f t="shared" si="6"/>
        <v>23255</v>
      </c>
      <c r="M40" s="559">
        <f t="shared" si="6"/>
        <v>26603</v>
      </c>
      <c r="N40" s="559">
        <f t="shared" si="6"/>
        <v>24921</v>
      </c>
      <c r="O40" s="559">
        <f t="shared" si="6"/>
        <v>22142</v>
      </c>
      <c r="P40" s="559">
        <f t="shared" si="6"/>
        <v>20119</v>
      </c>
      <c r="Q40" s="559">
        <f t="shared" si="6"/>
        <v>19643</v>
      </c>
      <c r="R40" s="559">
        <f t="shared" si="6"/>
        <v>5990</v>
      </c>
      <c r="S40" s="559">
        <f t="shared" si="6"/>
        <v>18114</v>
      </c>
      <c r="T40" s="559">
        <f t="shared" si="6"/>
        <v>20283</v>
      </c>
      <c r="U40" s="559">
        <f t="shared" si="6"/>
        <v>24063</v>
      </c>
      <c r="V40" s="559">
        <f t="shared" si="6"/>
        <v>21638</v>
      </c>
      <c r="W40" s="559">
        <f t="shared" si="6"/>
        <v>21654</v>
      </c>
      <c r="X40" s="559">
        <f t="shared" si="6"/>
        <v>26254</v>
      </c>
      <c r="Y40" s="559">
        <f t="shared" si="6"/>
        <v>4185</v>
      </c>
      <c r="Z40" s="559">
        <f t="shared" si="6"/>
        <v>17480</v>
      </c>
      <c r="AA40" s="559">
        <f t="shared" si="6"/>
        <v>20249</v>
      </c>
      <c r="AB40" s="559">
        <f t="shared" si="6"/>
        <v>20554</v>
      </c>
      <c r="AC40" s="559">
        <f t="shared" si="6"/>
        <v>20423</v>
      </c>
      <c r="AD40" s="559">
        <f t="shared" si="6"/>
        <v>22435</v>
      </c>
      <c r="AE40" s="559">
        <f t="shared" si="6"/>
        <v>21128</v>
      </c>
      <c r="AF40" s="559">
        <f t="shared" si="6"/>
        <v>18774</v>
      </c>
      <c r="AG40" s="559">
        <f t="shared" si="6"/>
        <v>24649</v>
      </c>
      <c r="AH40" s="559">
        <f t="shared" si="6"/>
        <v>585629</v>
      </c>
      <c r="AI40" s="559">
        <f>SUM(AI2:AI39)</f>
        <v>675</v>
      </c>
    </row>
    <row r="41" spans="1:37"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19"/>
    </row>
    <row r="42" spans="1:37"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  <c r="AG42" s="219"/>
      <c r="AH42" s="219"/>
    </row>
    <row r="43" spans="1:37"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</row>
    <row r="44" spans="1:37"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</row>
    <row r="45" spans="1:37"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</row>
    <row r="46" spans="1:37"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219"/>
      <c r="AH46" s="219"/>
    </row>
    <row r="47" spans="1:37"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  <c r="AG47" s="219"/>
      <c r="AH47" s="219"/>
    </row>
    <row r="48" spans="1:37">
      <c r="B48" s="219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219"/>
      <c r="AH48" s="219"/>
    </row>
    <row r="49" s="219" customFormat="1"/>
    <row r="50" s="219" customFormat="1"/>
    <row r="51" s="219" customFormat="1"/>
    <row r="52" s="219" customFormat="1"/>
    <row r="53" s="219" customFormat="1"/>
    <row r="54" s="219" customFormat="1"/>
    <row r="55" s="219" customFormat="1"/>
    <row r="56" s="219" customFormat="1"/>
    <row r="57" s="219" customFormat="1"/>
    <row r="58" s="219" customFormat="1"/>
    <row r="59" s="219" customFormat="1"/>
    <row r="60" s="219" customFormat="1"/>
    <row r="61" s="219" customFormat="1"/>
    <row r="62" s="219" customFormat="1"/>
    <row r="63" s="219" customFormat="1"/>
    <row r="64" s="219" customFormat="1"/>
    <row r="65" s="219" customFormat="1"/>
    <row r="66" s="219" customFormat="1"/>
    <row r="67" s="219" customFormat="1"/>
    <row r="68" s="219" customFormat="1"/>
    <row r="69" s="219" customFormat="1"/>
    <row r="70" s="219" customFormat="1"/>
    <row r="71" s="219" customFormat="1"/>
    <row r="72" s="219" customFormat="1"/>
    <row r="73" s="219" customFormat="1"/>
    <row r="74" s="219" customFormat="1"/>
    <row r="75" s="219" customFormat="1"/>
    <row r="76" s="219" customFormat="1"/>
    <row r="77" s="219" customFormat="1"/>
    <row r="78" s="219" customFormat="1"/>
    <row r="79" s="219" customFormat="1"/>
    <row r="80" s="219" customFormat="1"/>
    <row r="81" s="219" customFormat="1"/>
    <row r="82" s="219" customFormat="1"/>
    <row r="83" s="219" customFormat="1"/>
    <row r="84" s="219" customFormat="1"/>
    <row r="85" s="219" customFormat="1"/>
    <row r="86" s="219" customFormat="1"/>
    <row r="87" s="219" customFormat="1"/>
    <row r="88" s="219" customFormat="1"/>
    <row r="89" s="219" customFormat="1"/>
    <row r="90" s="219" customFormat="1"/>
    <row r="91" s="219" customFormat="1"/>
    <row r="92" s="219" customFormat="1"/>
    <row r="93" s="219" customFormat="1"/>
    <row r="94" s="219" customFormat="1"/>
    <row r="95" s="219" customFormat="1"/>
    <row r="96" s="219" customFormat="1"/>
    <row r="97" s="219" customFormat="1"/>
    <row r="98" s="219" customFormat="1"/>
    <row r="99" s="219" customFormat="1"/>
    <row r="100" s="219" customFormat="1"/>
    <row r="101" s="219" customFormat="1"/>
    <row r="102" s="219" customFormat="1"/>
    <row r="103" s="219" customFormat="1"/>
    <row r="104" s="219" customFormat="1"/>
    <row r="105" s="219" customFormat="1"/>
    <row r="106" s="219" customFormat="1"/>
    <row r="107" s="219" customFormat="1"/>
    <row r="108" s="219" customFormat="1"/>
    <row r="109" s="219" customFormat="1"/>
    <row r="110" s="219" customFormat="1"/>
    <row r="111" s="219" customFormat="1"/>
    <row r="112" s="219" customFormat="1"/>
    <row r="113" s="219" customFormat="1"/>
    <row r="114" s="219" customFormat="1"/>
    <row r="115" s="219" customFormat="1"/>
    <row r="116" s="219" customFormat="1"/>
    <row r="117" s="219" customFormat="1"/>
    <row r="118" s="219" customFormat="1"/>
    <row r="119" s="219" customFormat="1"/>
    <row r="120" s="219" customFormat="1"/>
    <row r="121" s="219" customFormat="1"/>
    <row r="122" s="219" customFormat="1"/>
    <row r="123" s="219" customFormat="1"/>
    <row r="124" s="219" customFormat="1"/>
    <row r="125" s="219" customFormat="1"/>
    <row r="126" s="219" customFormat="1"/>
    <row r="127" s="219" customFormat="1"/>
    <row r="128" s="219" customFormat="1"/>
    <row r="129" s="219" customFormat="1"/>
    <row r="130" s="219" customFormat="1"/>
    <row r="131" s="219" customFormat="1"/>
    <row r="132" s="219" customFormat="1"/>
    <row r="133" s="219" customFormat="1"/>
    <row r="134" s="219" customFormat="1"/>
    <row r="135" s="219" customFormat="1"/>
    <row r="136" s="219" customFormat="1"/>
    <row r="137" s="219" customFormat="1"/>
    <row r="138" s="219" customFormat="1"/>
    <row r="139" s="219" customFormat="1"/>
    <row r="140" s="219" customFormat="1"/>
    <row r="141" s="219" customFormat="1"/>
    <row r="142" s="219" customFormat="1"/>
    <row r="143" s="219" customFormat="1"/>
    <row r="144" s="219" customFormat="1"/>
    <row r="145" s="219" customFormat="1"/>
    <row r="146" s="219" customFormat="1"/>
    <row r="147" s="219" customFormat="1"/>
    <row r="148" s="219" customFormat="1"/>
    <row r="149" s="219" customFormat="1"/>
    <row r="150" s="219" customFormat="1"/>
    <row r="151" s="219" customFormat="1"/>
    <row r="152" s="219" customFormat="1"/>
    <row r="153" s="219" customFormat="1"/>
    <row r="154" s="219" customFormat="1"/>
    <row r="155" s="219" customFormat="1"/>
    <row r="156" s="219" customFormat="1"/>
    <row r="157" s="219" customFormat="1"/>
    <row r="158" s="219" customFormat="1"/>
    <row r="159" s="219" customFormat="1"/>
    <row r="160" s="219" customFormat="1"/>
    <row r="161" s="219" customFormat="1"/>
    <row r="162" s="219" customFormat="1"/>
    <row r="163" s="219" customFormat="1"/>
    <row r="164" s="219" customFormat="1"/>
    <row r="165" s="219" customFormat="1"/>
    <row r="166" s="219" customFormat="1"/>
    <row r="167" s="219" customFormat="1"/>
    <row r="168" s="219" customFormat="1"/>
    <row r="169" s="219" customFormat="1"/>
    <row r="170" s="219" customFormat="1"/>
    <row r="171" s="219" customFormat="1"/>
    <row r="172" s="219" customFormat="1"/>
    <row r="173" s="219" customFormat="1"/>
    <row r="174" s="219" customFormat="1"/>
    <row r="175" s="219" customFormat="1"/>
    <row r="176" s="219" customFormat="1"/>
    <row r="177" s="219" customFormat="1"/>
    <row r="178" s="219" customFormat="1"/>
    <row r="179" s="219" customFormat="1"/>
    <row r="180" s="219" customFormat="1"/>
    <row r="181" s="219" customFormat="1"/>
    <row r="182" s="219" customFormat="1"/>
    <row r="183" s="219" customFormat="1"/>
    <row r="184" s="219" customFormat="1"/>
    <row r="185" s="219" customFormat="1"/>
    <row r="186" s="219" customFormat="1"/>
    <row r="187" s="219" customFormat="1"/>
    <row r="188" s="219" customFormat="1"/>
    <row r="189" s="219" customFormat="1"/>
    <row r="190" s="219" customFormat="1"/>
    <row r="191" s="219" customFormat="1"/>
    <row r="192" s="219" customFormat="1"/>
    <row r="193" s="219" customFormat="1"/>
    <row r="194" s="219" customFormat="1"/>
    <row r="195" s="219" customFormat="1"/>
    <row r="196" s="219" customFormat="1"/>
    <row r="197" s="219" customFormat="1"/>
    <row r="198" s="219" customFormat="1"/>
    <row r="199" s="219" customFormat="1"/>
    <row r="200" s="219" customFormat="1"/>
    <row r="201" s="219" customFormat="1"/>
    <row r="202" s="219" customFormat="1"/>
    <row r="203" s="219" customFormat="1"/>
    <row r="204" s="219" customFormat="1"/>
    <row r="205" s="219" customFormat="1"/>
    <row r="206" s="219" customFormat="1"/>
    <row r="207" s="219" customFormat="1"/>
    <row r="208" s="219" customFormat="1"/>
    <row r="209" s="219" customFormat="1"/>
    <row r="210" s="219" customFormat="1"/>
    <row r="211" s="219" customFormat="1"/>
    <row r="212" s="219" customFormat="1"/>
    <row r="213" s="219" customFormat="1"/>
    <row r="214" s="219" customFormat="1"/>
    <row r="215" s="219" customFormat="1"/>
    <row r="216" s="219" customFormat="1"/>
    <row r="217" s="219" customFormat="1"/>
    <row r="218" s="219" customFormat="1"/>
    <row r="219" s="219" customFormat="1"/>
    <row r="220" s="219" customFormat="1"/>
    <row r="221" s="219" customFormat="1"/>
    <row r="222" s="219" customFormat="1"/>
    <row r="223" s="219" customFormat="1"/>
    <row r="224" s="219" customFormat="1"/>
    <row r="225" s="219" customFormat="1"/>
    <row r="226" s="219" customFormat="1"/>
    <row r="227" s="219" customFormat="1"/>
    <row r="228" s="219" customFormat="1"/>
    <row r="229" s="219" customFormat="1"/>
    <row r="230" s="219" customFormat="1"/>
    <row r="231" s="219" customFormat="1"/>
    <row r="232" s="219" customFormat="1"/>
    <row r="233" s="219" customFormat="1"/>
    <row r="234" s="219" customFormat="1"/>
    <row r="235" s="219" customFormat="1"/>
    <row r="236" s="219" customFormat="1"/>
    <row r="237" s="219" customFormat="1"/>
    <row r="238" s="219" customFormat="1"/>
    <row r="239" s="219" customFormat="1"/>
    <row r="240" s="219" customFormat="1"/>
    <row r="241" s="219" customFormat="1"/>
    <row r="242" s="219" customFormat="1"/>
    <row r="243" s="219" customFormat="1"/>
    <row r="244" s="219" customFormat="1"/>
    <row r="245" s="219" customFormat="1"/>
    <row r="246" s="219" customFormat="1"/>
    <row r="247" s="219" customFormat="1"/>
    <row r="248" s="219" customFormat="1"/>
    <row r="249" s="219" customFormat="1"/>
    <row r="250" s="219" customFormat="1"/>
    <row r="251" s="219" customFormat="1"/>
    <row r="252" s="219" customFormat="1"/>
    <row r="253" s="219" customFormat="1"/>
    <row r="254" s="219" customFormat="1"/>
    <row r="255" s="219" customFormat="1"/>
    <row r="256" s="219" customFormat="1"/>
    <row r="257" s="219" customFormat="1"/>
    <row r="258" s="219" customFormat="1"/>
    <row r="259" s="219" customFormat="1"/>
    <row r="260" s="219" customFormat="1"/>
    <row r="261" s="219" customFormat="1"/>
    <row r="262" s="219" customFormat="1"/>
    <row r="263" s="219" customFormat="1"/>
    <row r="264" s="219" customFormat="1"/>
    <row r="265" s="219" customFormat="1"/>
    <row r="266" s="219" customFormat="1"/>
    <row r="267" s="219" customFormat="1"/>
    <row r="268" s="219" customFormat="1"/>
    <row r="269" s="219" customFormat="1"/>
    <row r="270" s="219" customFormat="1"/>
    <row r="271" s="219" customFormat="1"/>
    <row r="272" s="219" customFormat="1"/>
    <row r="273" s="219" customFormat="1"/>
    <row r="274" s="219" customFormat="1"/>
    <row r="275" s="219" customFormat="1"/>
    <row r="276" s="219" customFormat="1"/>
    <row r="277" s="219" customFormat="1"/>
    <row r="278" s="219" customFormat="1"/>
    <row r="279" s="219" customFormat="1"/>
    <row r="280" s="219" customFormat="1"/>
    <row r="281" s="219" customFormat="1"/>
    <row r="282" s="219" customFormat="1"/>
    <row r="283" s="219" customFormat="1"/>
    <row r="284" s="219" customFormat="1"/>
    <row r="285" s="219" customFormat="1"/>
    <row r="286" s="219" customFormat="1"/>
    <row r="287" s="219" customFormat="1"/>
    <row r="288" s="219" customFormat="1"/>
    <row r="289" s="219" customFormat="1"/>
    <row r="290" s="219" customFormat="1"/>
    <row r="291" s="219" customFormat="1"/>
    <row r="292" s="219" customFormat="1"/>
    <row r="293" s="219" customFormat="1"/>
    <row r="294" s="219" customFormat="1"/>
    <row r="295" s="219" customFormat="1"/>
    <row r="296" s="219" customFormat="1"/>
    <row r="297" s="219" customFormat="1"/>
    <row r="298" s="219" customFormat="1"/>
    <row r="299" s="219" customFormat="1"/>
    <row r="300" s="219" customFormat="1"/>
    <row r="301" s="219" customFormat="1"/>
    <row r="302" s="219" customFormat="1"/>
    <row r="303" s="219" customFormat="1"/>
    <row r="304" s="219" customFormat="1"/>
    <row r="305" s="219" customFormat="1"/>
    <row r="306" s="219" customFormat="1"/>
    <row r="307" s="219" customFormat="1"/>
    <row r="308" s="219" customFormat="1"/>
    <row r="309" s="219" customFormat="1"/>
    <row r="310" s="219" customFormat="1"/>
    <row r="311" s="219" customFormat="1"/>
    <row r="312" s="219" customFormat="1"/>
    <row r="313" s="219" customFormat="1"/>
    <row r="314" s="219" customFormat="1"/>
    <row r="315" s="219" customFormat="1"/>
    <row r="316" s="219" customFormat="1"/>
    <row r="317" s="219" customFormat="1"/>
    <row r="318" s="219" customFormat="1"/>
    <row r="319" s="219" customFormat="1"/>
    <row r="320" s="219" customFormat="1"/>
    <row r="321" s="219" customFormat="1"/>
    <row r="322" s="219" customFormat="1"/>
    <row r="323" s="219" customFormat="1"/>
    <row r="324" s="219" customFormat="1"/>
    <row r="325" s="219" customFormat="1"/>
    <row r="326" s="219" customFormat="1"/>
    <row r="327" s="219" customFormat="1"/>
    <row r="328" s="219" customFormat="1"/>
    <row r="329" s="219" customFormat="1"/>
    <row r="330" s="219" customFormat="1"/>
    <row r="331" s="219" customFormat="1"/>
    <row r="332" s="219" customFormat="1"/>
    <row r="333" s="219" customFormat="1"/>
    <row r="334" s="219" customFormat="1"/>
    <row r="335" s="219" customFormat="1"/>
    <row r="336" s="219" customFormat="1"/>
    <row r="337" s="219" customFormat="1"/>
    <row r="338" s="219" customFormat="1"/>
    <row r="339" s="219" customFormat="1"/>
    <row r="340" s="219" customFormat="1"/>
    <row r="341" s="219" customFormat="1"/>
    <row r="342" s="219" customFormat="1"/>
    <row r="343" s="219" customFormat="1"/>
    <row r="344" s="219" customFormat="1"/>
    <row r="345" s="219" customFormat="1"/>
    <row r="346" s="219" customFormat="1"/>
    <row r="347" s="219" customFormat="1"/>
    <row r="348" s="219" customFormat="1"/>
    <row r="349" s="219" customFormat="1"/>
    <row r="350" s="219" customFormat="1"/>
    <row r="351" s="219" customFormat="1"/>
    <row r="352" s="219" customFormat="1"/>
    <row r="353" s="219" customFormat="1"/>
    <row r="354" s="219" customFormat="1"/>
    <row r="355" s="219" customFormat="1"/>
    <row r="356" s="219" customFormat="1"/>
    <row r="357" s="219" customFormat="1"/>
    <row r="358" s="219" customFormat="1"/>
    <row r="359" s="219" customFormat="1"/>
    <row r="360" s="219" customFormat="1"/>
    <row r="361" s="219" customFormat="1"/>
    <row r="362" s="219" customFormat="1"/>
    <row r="363" s="219" customFormat="1"/>
    <row r="364" s="219" customFormat="1"/>
    <row r="365" s="219" customFormat="1"/>
    <row r="366" s="219" customFormat="1"/>
    <row r="367" s="219" customFormat="1"/>
    <row r="368" s="219" customFormat="1"/>
    <row r="369" s="219" customFormat="1"/>
    <row r="370" s="219" customFormat="1"/>
    <row r="371" s="219" customFormat="1"/>
    <row r="372" s="219" customFormat="1"/>
    <row r="373" s="219" customFormat="1"/>
    <row r="374" s="219" customFormat="1"/>
    <row r="375" s="219" customFormat="1"/>
    <row r="376" s="219" customFormat="1"/>
    <row r="377" s="219" customFormat="1"/>
    <row r="378" s="219" customFormat="1"/>
    <row r="379" s="219" customFormat="1"/>
    <row r="380" s="219" customFormat="1"/>
    <row r="381" s="219" customFormat="1"/>
    <row r="382" s="219" customFormat="1"/>
    <row r="383" s="219" customFormat="1"/>
    <row r="384" s="219" customFormat="1"/>
    <row r="385" s="219" customFormat="1"/>
    <row r="386" s="219" customFormat="1"/>
    <row r="387" s="219" customFormat="1"/>
    <row r="388" s="219" customFormat="1"/>
    <row r="389" s="219" customFormat="1"/>
    <row r="390" s="219" customFormat="1"/>
    <row r="391" s="219" customFormat="1"/>
    <row r="392" s="219" customFormat="1"/>
    <row r="393" s="219" customFormat="1"/>
    <row r="394" s="219" customFormat="1"/>
    <row r="395" s="219" customFormat="1"/>
    <row r="396" s="219" customFormat="1"/>
    <row r="397" s="219" customFormat="1"/>
    <row r="398" s="219" customFormat="1"/>
    <row r="399" s="219" customFormat="1"/>
    <row r="400" s="219" customFormat="1"/>
    <row r="401" s="219" customFormat="1"/>
    <row r="402" s="219" customFormat="1"/>
    <row r="403" s="219" customFormat="1"/>
    <row r="404" s="219" customFormat="1"/>
    <row r="405" s="219" customFormat="1"/>
    <row r="406" s="219" customFormat="1"/>
    <row r="407" s="219" customFormat="1"/>
    <row r="408" s="219" customFormat="1"/>
    <row r="409" s="219" customFormat="1"/>
    <row r="410" s="219" customFormat="1"/>
    <row r="411" s="219" customFormat="1"/>
    <row r="412" s="219" customFormat="1"/>
    <row r="413" s="219" customFormat="1"/>
    <row r="414" s="219" customFormat="1"/>
    <row r="415" s="219" customFormat="1"/>
    <row r="416" s="219" customFormat="1"/>
    <row r="417" s="219" customFormat="1"/>
    <row r="418" s="219" customFormat="1"/>
    <row r="419" s="219" customFormat="1"/>
    <row r="420" s="219" customFormat="1"/>
    <row r="421" s="219" customFormat="1"/>
    <row r="422" s="219" customFormat="1"/>
    <row r="423" s="219" customFormat="1"/>
    <row r="424" s="219" customFormat="1"/>
    <row r="425" s="219" customFormat="1"/>
    <row r="426" s="219" customFormat="1"/>
    <row r="427" s="219" customFormat="1"/>
    <row r="428" s="219" customFormat="1"/>
    <row r="429" s="219" customFormat="1"/>
    <row r="430" s="219" customFormat="1"/>
    <row r="431" s="219" customFormat="1"/>
    <row r="432" s="219" customFormat="1"/>
    <row r="433" s="219" customFormat="1"/>
    <row r="434" s="219" customFormat="1"/>
    <row r="435" s="219" customFormat="1"/>
    <row r="436" s="219" customFormat="1"/>
    <row r="437" s="219" customFormat="1"/>
    <row r="438" s="219" customFormat="1"/>
    <row r="439" s="219" customFormat="1"/>
    <row r="440" s="219" customFormat="1"/>
    <row r="441" s="219" customFormat="1"/>
    <row r="442" s="219" customFormat="1"/>
    <row r="443" s="219" customFormat="1"/>
    <row r="444" s="219" customFormat="1"/>
    <row r="445" s="219" customFormat="1"/>
    <row r="446" s="219" customFormat="1"/>
    <row r="447" s="219" customFormat="1"/>
    <row r="448" s="219" customFormat="1"/>
    <row r="449" s="219" customFormat="1"/>
    <row r="450" s="219" customFormat="1"/>
    <row r="451" s="219" customFormat="1"/>
    <row r="452" s="219" customFormat="1"/>
    <row r="453" s="219" customFormat="1"/>
    <row r="454" s="219" customFormat="1"/>
    <row r="455" s="219" customFormat="1"/>
    <row r="456" s="219" customFormat="1"/>
    <row r="457" s="219" customFormat="1"/>
    <row r="458" s="219" customFormat="1"/>
    <row r="459" s="219" customFormat="1"/>
    <row r="460" s="219" customFormat="1"/>
    <row r="461" s="219" customFormat="1"/>
    <row r="462" s="219" customFormat="1"/>
    <row r="463" s="219" customFormat="1"/>
    <row r="464" s="219" customFormat="1"/>
    <row r="465" s="219" customFormat="1"/>
    <row r="466" s="219" customFormat="1"/>
    <row r="467" s="219" customFormat="1"/>
    <row r="468" s="219" customFormat="1"/>
    <row r="469" s="219" customFormat="1"/>
    <row r="470" s="219" customFormat="1"/>
    <row r="471" s="219" customFormat="1"/>
    <row r="472" s="219" customFormat="1"/>
    <row r="473" s="219" customFormat="1"/>
    <row r="474" s="219" customFormat="1"/>
    <row r="475" s="219" customFormat="1"/>
    <row r="476" s="219" customFormat="1"/>
    <row r="477" s="219" customFormat="1"/>
    <row r="478" s="219" customFormat="1"/>
    <row r="479" s="219" customFormat="1"/>
    <row r="480" s="219" customFormat="1"/>
    <row r="481" s="219" customFormat="1"/>
    <row r="482" s="219" customFormat="1"/>
    <row r="483" s="219" customFormat="1"/>
    <row r="484" s="219" customFormat="1"/>
    <row r="485" s="219" customFormat="1"/>
    <row r="486" s="219" customFormat="1"/>
    <row r="487" s="219" customFormat="1"/>
    <row r="488" s="219" customFormat="1"/>
    <row r="489" s="219" customFormat="1"/>
    <row r="490" s="219" customFormat="1"/>
    <row r="491" s="219" customFormat="1"/>
    <row r="492" s="219" customFormat="1"/>
    <row r="493" s="219" customFormat="1"/>
    <row r="494" s="219" customFormat="1"/>
    <row r="495" s="219" customFormat="1"/>
    <row r="496" s="219" customFormat="1"/>
    <row r="497" s="219" customFormat="1"/>
    <row r="498" s="219" customFormat="1"/>
    <row r="499" s="219" customFormat="1"/>
    <row r="500" s="219" customFormat="1"/>
    <row r="501" s="219" customFormat="1"/>
    <row r="502" s="219" customFormat="1"/>
    <row r="503" s="219" customFormat="1"/>
    <row r="504" s="219" customFormat="1"/>
    <row r="505" s="219" customFormat="1"/>
    <row r="506" s="219" customFormat="1"/>
    <row r="507" s="219" customFormat="1"/>
    <row r="508" s="219" customFormat="1"/>
    <row r="509" s="219" customFormat="1"/>
    <row r="510" s="219" customFormat="1"/>
    <row r="511" s="219" customFormat="1"/>
    <row r="512" s="219" customFormat="1"/>
    <row r="513" s="219" customFormat="1"/>
    <row r="514" s="219" customFormat="1"/>
    <row r="515" s="219" customFormat="1"/>
    <row r="516" s="219" customFormat="1"/>
    <row r="517" s="219" customFormat="1"/>
    <row r="518" s="219" customFormat="1"/>
    <row r="519" s="219" customFormat="1"/>
    <row r="520" s="219" customFormat="1"/>
    <row r="521" s="219" customFormat="1"/>
    <row r="522" s="219" customFormat="1"/>
    <row r="523" s="219" customFormat="1"/>
    <row r="524" s="219" customFormat="1"/>
    <row r="525" s="219" customFormat="1"/>
    <row r="526" s="219" customFormat="1"/>
    <row r="527" s="219" customFormat="1"/>
    <row r="528" s="219" customFormat="1"/>
    <row r="529" s="219" customFormat="1"/>
    <row r="530" s="219" customFormat="1"/>
    <row r="531" s="219" customFormat="1"/>
    <row r="532" s="219" customFormat="1"/>
    <row r="533" s="219" customFormat="1"/>
    <row r="534" s="219" customFormat="1"/>
    <row r="535" s="219" customFormat="1"/>
    <row r="536" s="219" customFormat="1"/>
    <row r="537" s="219" customFormat="1"/>
    <row r="538" s="219" customFormat="1"/>
    <row r="539" s="219" customFormat="1"/>
    <row r="540" s="219" customFormat="1"/>
    <row r="541" s="219" customFormat="1"/>
    <row r="542" s="219" customFormat="1"/>
    <row r="543" s="219" customFormat="1"/>
    <row r="544" s="219" customFormat="1"/>
    <row r="545" s="219" customFormat="1"/>
    <row r="546" s="219" customFormat="1"/>
    <row r="547" s="219" customFormat="1"/>
    <row r="548" s="219" customFormat="1"/>
    <row r="549" s="219" customFormat="1"/>
    <row r="550" s="219" customFormat="1"/>
    <row r="551" s="219" customFormat="1"/>
    <row r="552" s="219" customFormat="1"/>
    <row r="553" s="219" customFormat="1"/>
    <row r="554" s="219" customFormat="1"/>
    <row r="555" s="219" customFormat="1"/>
    <row r="556" s="219" customFormat="1"/>
    <row r="557" s="219" customFormat="1"/>
    <row r="558" s="219" customFormat="1"/>
    <row r="559" s="219" customFormat="1"/>
    <row r="560" s="219" customFormat="1"/>
    <row r="561" s="219" customFormat="1"/>
    <row r="562" s="219" customFormat="1"/>
    <row r="563" s="219" customFormat="1"/>
    <row r="564" s="219" customFormat="1"/>
    <row r="565" s="219" customFormat="1"/>
    <row r="566" s="219" customFormat="1"/>
    <row r="567" s="219" customFormat="1"/>
    <row r="568" s="219" customFormat="1"/>
    <row r="569" s="219" customFormat="1"/>
    <row r="570" s="219" customFormat="1"/>
    <row r="571" s="219" customFormat="1"/>
    <row r="572" s="219" customFormat="1"/>
    <row r="573" s="219" customFormat="1"/>
    <row r="574" s="219" customFormat="1"/>
    <row r="575" s="219" customFormat="1"/>
    <row r="576" s="219" customFormat="1"/>
    <row r="577" s="219" customFormat="1"/>
    <row r="578" s="219" customFormat="1"/>
    <row r="579" s="219" customFormat="1"/>
    <row r="580" s="219" customFormat="1"/>
    <row r="581" s="219" customFormat="1"/>
    <row r="582" s="219" customFormat="1"/>
    <row r="583" s="219" customFormat="1"/>
    <row r="584" s="219" customFormat="1"/>
    <row r="585" s="219" customFormat="1"/>
    <row r="586" s="219" customFormat="1"/>
    <row r="587" s="219" customFormat="1"/>
    <row r="588" s="219" customFormat="1"/>
    <row r="589" s="219" customFormat="1"/>
    <row r="590" s="219" customFormat="1"/>
    <row r="591" s="219" customFormat="1"/>
    <row r="592" s="219" customFormat="1"/>
    <row r="593" s="219" customFormat="1"/>
    <row r="594" s="219" customFormat="1"/>
    <row r="595" s="219" customFormat="1"/>
    <row r="596" s="219" customFormat="1"/>
    <row r="597" s="219" customFormat="1"/>
    <row r="598" s="219" customFormat="1"/>
    <row r="599" s="219" customFormat="1"/>
    <row r="600" s="219" customFormat="1"/>
    <row r="601" s="219" customFormat="1"/>
    <row r="602" s="219" customFormat="1"/>
    <row r="603" s="219" customFormat="1"/>
    <row r="604" s="219" customFormat="1"/>
    <row r="605" s="219" customFormat="1"/>
    <row r="606" s="219" customFormat="1"/>
    <row r="607" s="219" customFormat="1"/>
    <row r="608" s="219" customFormat="1"/>
    <row r="609" s="219" customFormat="1"/>
    <row r="610" s="219" customFormat="1"/>
    <row r="611" s="219" customFormat="1"/>
    <row r="612" s="219" customFormat="1"/>
    <row r="613" s="219" customFormat="1"/>
    <row r="614" s="219" customFormat="1"/>
    <row r="615" s="219" customFormat="1"/>
    <row r="616" s="219" customFormat="1"/>
    <row r="617" s="219" customFormat="1"/>
    <row r="618" s="219" customFormat="1"/>
    <row r="619" s="219" customFormat="1"/>
    <row r="620" s="219" customFormat="1"/>
    <row r="621" s="219" customFormat="1"/>
    <row r="622" s="219" customFormat="1"/>
    <row r="623" s="219" customFormat="1"/>
    <row r="624" s="219" customFormat="1"/>
    <row r="625" s="219" customFormat="1"/>
    <row r="626" s="219" customFormat="1"/>
    <row r="627" s="219" customFormat="1"/>
    <row r="628" s="219" customFormat="1"/>
    <row r="629" s="219" customFormat="1"/>
    <row r="630" s="219" customFormat="1"/>
    <row r="631" s="219" customFormat="1"/>
    <row r="632" s="219" customFormat="1"/>
    <row r="633" s="219" customFormat="1"/>
    <row r="634" s="219" customFormat="1"/>
    <row r="635" s="219" customFormat="1"/>
    <row r="636" s="219" customFormat="1"/>
    <row r="637" s="219" customFormat="1"/>
    <row r="638" s="219" customFormat="1"/>
    <row r="639" s="219" customFormat="1"/>
    <row r="640" s="219" customFormat="1"/>
    <row r="641" s="219" customFormat="1"/>
    <row r="642" s="219" customFormat="1"/>
    <row r="643" s="219" customFormat="1"/>
    <row r="644" s="219" customFormat="1"/>
    <row r="645" s="219" customFormat="1"/>
    <row r="646" s="219" customFormat="1"/>
    <row r="647" s="219" customFormat="1"/>
    <row r="648" s="219" customFormat="1"/>
    <row r="649" s="219" customFormat="1"/>
    <row r="650" s="219" customFormat="1"/>
    <row r="651" s="219" customFormat="1"/>
    <row r="652" s="219" customFormat="1"/>
    <row r="653" s="219" customFormat="1"/>
    <row r="654" s="219" customFormat="1"/>
    <row r="655" s="219" customFormat="1"/>
    <row r="656" s="219" customFormat="1"/>
    <row r="657" s="219" customFormat="1"/>
    <row r="658" s="219" customFormat="1"/>
    <row r="659" s="219" customFormat="1"/>
    <row r="660" s="219" customFormat="1"/>
    <row r="661" s="219" customFormat="1"/>
    <row r="662" s="219" customFormat="1"/>
    <row r="663" s="219" customFormat="1"/>
    <row r="664" s="219" customFormat="1"/>
    <row r="665" s="219" customFormat="1"/>
    <row r="666" s="219" customFormat="1"/>
    <row r="667" s="219" customFormat="1"/>
    <row r="668" s="219" customFormat="1"/>
    <row r="669" s="219" customFormat="1"/>
    <row r="670" s="219" customFormat="1"/>
    <row r="671" s="219" customFormat="1"/>
    <row r="672" s="219" customFormat="1"/>
    <row r="673" s="219" customFormat="1"/>
    <row r="674" s="219" customFormat="1"/>
    <row r="675" s="219" customFormat="1"/>
    <row r="676" s="219" customFormat="1"/>
    <row r="677" s="219" customFormat="1"/>
    <row r="678" s="219" customFormat="1"/>
    <row r="679" s="219" customFormat="1"/>
    <row r="680" s="219" customFormat="1"/>
    <row r="681" s="219" customFormat="1"/>
    <row r="682" s="219" customFormat="1"/>
    <row r="683" s="219" customFormat="1"/>
    <row r="684" s="219" customFormat="1"/>
    <row r="685" s="219" customFormat="1"/>
    <row r="686" s="219" customFormat="1"/>
    <row r="687" s="219" customFormat="1"/>
    <row r="688" s="219" customFormat="1"/>
    <row r="689" s="219" customFormat="1"/>
    <row r="690" s="219" customFormat="1"/>
    <row r="691" s="219" customFormat="1"/>
    <row r="692" s="219" customFormat="1"/>
    <row r="693" s="219" customFormat="1"/>
    <row r="694" s="219" customFormat="1"/>
    <row r="695" s="219" customFormat="1"/>
    <row r="696" s="219" customFormat="1"/>
    <row r="697" s="219" customFormat="1"/>
    <row r="698" s="219" customFormat="1"/>
    <row r="699" s="219" customFormat="1"/>
    <row r="700" s="219" customFormat="1"/>
    <row r="701" s="219" customFormat="1"/>
    <row r="702" s="219" customFormat="1"/>
    <row r="703" s="219" customFormat="1"/>
    <row r="704" s="219" customFormat="1"/>
    <row r="705" s="219" customFormat="1"/>
    <row r="706" s="219" customFormat="1"/>
    <row r="707" s="219" customFormat="1"/>
    <row r="708" s="219" customFormat="1"/>
    <row r="709" s="219" customFormat="1"/>
    <row r="710" s="219" customFormat="1"/>
    <row r="711" s="219" customFormat="1"/>
    <row r="712" s="219" customFormat="1"/>
    <row r="713" s="219" customFormat="1"/>
    <row r="714" s="219" customFormat="1"/>
    <row r="715" s="219" customFormat="1"/>
    <row r="716" s="219" customFormat="1"/>
    <row r="717" s="219" customFormat="1"/>
    <row r="718" s="219" customFormat="1"/>
    <row r="719" s="219" customFormat="1"/>
    <row r="720" s="219" customFormat="1"/>
    <row r="721" s="219" customFormat="1"/>
    <row r="722" s="219" customFormat="1"/>
    <row r="723" s="219" customFormat="1"/>
    <row r="724" s="219" customFormat="1"/>
    <row r="725" s="219" customFormat="1"/>
    <row r="726" s="219" customFormat="1"/>
    <row r="727" s="219" customFormat="1"/>
    <row r="728" s="219" customFormat="1"/>
    <row r="729" s="219" customFormat="1"/>
    <row r="730" s="219" customFormat="1"/>
    <row r="731" s="219" customFormat="1"/>
    <row r="732" s="219" customFormat="1"/>
    <row r="733" s="219" customFormat="1"/>
    <row r="734" s="219" customFormat="1"/>
    <row r="735" s="219" customFormat="1"/>
    <row r="736" s="219" customFormat="1"/>
    <row r="737" s="219" customFormat="1"/>
    <row r="738" s="219" customFormat="1"/>
    <row r="739" s="219" customFormat="1"/>
    <row r="740" s="219" customFormat="1"/>
    <row r="741" s="219" customFormat="1"/>
    <row r="742" s="219" customFormat="1"/>
    <row r="743" s="219" customFormat="1"/>
    <row r="744" s="219" customFormat="1"/>
    <row r="745" s="219" customFormat="1"/>
    <row r="746" s="219" customFormat="1"/>
    <row r="747" s="219" customFormat="1"/>
    <row r="748" s="219" customFormat="1"/>
    <row r="749" s="219" customFormat="1"/>
    <row r="750" s="219" customFormat="1"/>
    <row r="751" s="219" customFormat="1"/>
    <row r="752" s="219" customFormat="1"/>
    <row r="753" s="219" customFormat="1"/>
    <row r="754" s="219" customFormat="1"/>
    <row r="755" s="219" customFormat="1"/>
    <row r="756" s="219" customFormat="1"/>
    <row r="757" s="219" customFormat="1"/>
    <row r="758" s="219" customFormat="1"/>
    <row r="759" s="219" customFormat="1"/>
    <row r="760" s="219" customFormat="1"/>
    <row r="761" s="219" customFormat="1"/>
    <row r="762" s="219" customFormat="1"/>
    <row r="763" s="219" customFormat="1"/>
    <row r="764" s="219" customFormat="1"/>
    <row r="765" s="219" customFormat="1"/>
    <row r="766" s="219" customFormat="1"/>
    <row r="767" s="219" customFormat="1"/>
    <row r="768" s="219" customFormat="1"/>
    <row r="769" s="219" customFormat="1"/>
    <row r="770" s="219" customFormat="1"/>
    <row r="771" s="219" customFormat="1"/>
    <row r="772" s="219" customFormat="1"/>
    <row r="773" s="219" customFormat="1"/>
    <row r="774" s="219" customFormat="1"/>
    <row r="775" s="219" customFormat="1"/>
    <row r="776" s="219" customFormat="1"/>
    <row r="777" s="219" customFormat="1"/>
    <row r="778" s="219" customFormat="1"/>
    <row r="779" s="219" customFormat="1"/>
    <row r="780" s="219" customFormat="1"/>
    <row r="781" s="219" customFormat="1"/>
    <row r="782" s="219" customFormat="1"/>
    <row r="783" s="219" customFormat="1"/>
    <row r="784" s="219" customFormat="1"/>
    <row r="785" s="219" customFormat="1"/>
    <row r="786" s="219" customFormat="1"/>
    <row r="787" s="219" customFormat="1"/>
    <row r="788" s="219" customFormat="1"/>
    <row r="789" s="219" customFormat="1"/>
    <row r="790" s="219" customFormat="1"/>
    <row r="791" s="219" customFormat="1"/>
    <row r="792" s="219" customFormat="1"/>
    <row r="793" s="219" customFormat="1"/>
    <row r="794" s="219" customFormat="1"/>
    <row r="795" s="219" customFormat="1"/>
    <row r="796" s="219" customFormat="1"/>
    <row r="797" s="219" customFormat="1"/>
    <row r="798" s="219" customFormat="1"/>
    <row r="799" s="219" customFormat="1"/>
    <row r="800" s="219" customFormat="1"/>
    <row r="801" s="219" customFormat="1"/>
    <row r="802" s="219" customFormat="1"/>
    <row r="803" s="219" customFormat="1"/>
    <row r="804" s="219" customFormat="1"/>
    <row r="805" s="219" customFormat="1"/>
    <row r="813" s="219" customFormat="1"/>
    <row r="814" s="219" customFormat="1"/>
    <row r="815" s="219" customFormat="1"/>
    <row r="816" s="219" customFormat="1"/>
    <row r="817" s="219" customFormat="1"/>
    <row r="818" s="219" customFormat="1"/>
    <row r="819" s="219" customFormat="1"/>
    <row r="820" s="219" customFormat="1"/>
    <row r="821" s="219" customFormat="1"/>
    <row r="822" s="219" customFormat="1"/>
    <row r="823" s="219" customFormat="1"/>
    <row r="824" s="219" customFormat="1"/>
    <row r="825" s="219" customFormat="1"/>
    <row r="826" s="219" customFormat="1"/>
    <row r="827" s="219" customFormat="1"/>
    <row r="828" s="219" customFormat="1"/>
    <row r="829" s="219" customFormat="1"/>
    <row r="830" s="219" customFormat="1"/>
    <row r="831" s="219" customFormat="1"/>
    <row r="832" s="219" customFormat="1"/>
    <row r="833" s="219" customFormat="1"/>
    <row r="834" s="219" customFormat="1"/>
    <row r="835" s="219" customFormat="1"/>
    <row r="836" s="219" customFormat="1"/>
    <row r="837" s="219" customFormat="1"/>
    <row r="838" s="219" customFormat="1"/>
    <row r="839" s="219" customFormat="1"/>
    <row r="840" s="219" customFormat="1"/>
    <row r="841" s="219" customFormat="1"/>
    <row r="842" s="219" customFormat="1"/>
    <row r="843" s="219" customFormat="1"/>
    <row r="844" s="219" customFormat="1"/>
    <row r="845" s="219" customFormat="1"/>
    <row r="846" s="219" customFormat="1"/>
    <row r="847" s="219" customFormat="1"/>
    <row r="848" s="219" customFormat="1"/>
    <row r="849" s="219" customFormat="1"/>
    <row r="850" s="219" customFormat="1"/>
    <row r="851" s="219" customFormat="1"/>
    <row r="852" s="219" customFormat="1"/>
    <row r="853" s="219" customFormat="1"/>
    <row r="854" s="219" customFormat="1"/>
    <row r="855" s="219" customFormat="1"/>
    <row r="856" s="219" customFormat="1"/>
    <row r="857" s="219" customFormat="1"/>
    <row r="858" s="219" customFormat="1"/>
    <row r="859" s="219" customFormat="1"/>
    <row r="860" s="219" customFormat="1"/>
    <row r="861" s="219" customFormat="1"/>
    <row r="862" s="219" customFormat="1"/>
    <row r="863" s="219" customFormat="1"/>
    <row r="864" s="219" customFormat="1"/>
    <row r="865" s="219" customFormat="1"/>
    <row r="866" s="219" customFormat="1"/>
    <row r="867" s="219" customFormat="1"/>
    <row r="868" s="219" customFormat="1"/>
    <row r="869" s="219" customFormat="1"/>
    <row r="870" s="219" customFormat="1"/>
    <row r="871" s="219" customFormat="1"/>
    <row r="872" s="219" customFormat="1"/>
    <row r="873" s="219" customFormat="1"/>
    <row r="874" s="219" customFormat="1"/>
    <row r="875" s="219" customFormat="1"/>
    <row r="876" s="219" customFormat="1"/>
    <row r="877" s="219" customFormat="1"/>
    <row r="878" s="219" customFormat="1"/>
    <row r="879" s="219" customFormat="1"/>
    <row r="880" s="219" customFormat="1"/>
    <row r="881" s="219" customFormat="1"/>
    <row r="882" s="219" customFormat="1"/>
    <row r="883" s="219" customFormat="1"/>
    <row r="884" s="219" customFormat="1"/>
    <row r="885" s="219" customFormat="1"/>
    <row r="886" s="219" customFormat="1"/>
    <row r="887" s="219" customFormat="1"/>
    <row r="888" s="219" customFormat="1"/>
    <row r="889" s="219" customFormat="1"/>
    <row r="890" s="219" customFormat="1"/>
    <row r="891" s="219" customFormat="1"/>
    <row r="892" s="219" customFormat="1"/>
    <row r="893" s="219" customFormat="1"/>
    <row r="894" s="219" customFormat="1"/>
    <row r="895" s="219" customFormat="1"/>
    <row r="896" s="219" customFormat="1"/>
    <row r="897" s="219" customFormat="1"/>
    <row r="898" s="219" customFormat="1"/>
    <row r="899" s="219" customFormat="1"/>
    <row r="900" s="219" customFormat="1"/>
    <row r="901" s="219" customFormat="1"/>
    <row r="902" s="219" customFormat="1"/>
    <row r="903" s="219" customFormat="1"/>
    <row r="904" s="219" customFormat="1"/>
    <row r="905" s="219" customFormat="1"/>
    <row r="906" s="219" customFormat="1"/>
    <row r="907" s="219" customFormat="1"/>
    <row r="908" s="219" customFormat="1"/>
    <row r="909" s="219" customFormat="1"/>
    <row r="910" s="219" customFormat="1"/>
    <row r="911" s="219" customFormat="1"/>
    <row r="912" s="219" customFormat="1"/>
    <row r="913" s="219" customFormat="1"/>
  </sheetData>
  <autoFilter ref="A1:AK40" xr:uid="{00000000-0009-0000-0000-000002000000}"/>
  <conditionalFormatting sqref="B1:B1048576">
    <cfRule type="duplicateValues" dxfId="3119" priority="1"/>
  </conditionalFormatting>
  <conditionalFormatting sqref="B7">
    <cfRule type="duplicateValues" dxfId="3118" priority="102"/>
    <cfRule type="duplicateValues" dxfId="3117" priority="98"/>
    <cfRule type="duplicateValues" dxfId="3116" priority="100"/>
    <cfRule type="duplicateValues" dxfId="3115" priority="99"/>
  </conditionalFormatting>
  <conditionalFormatting sqref="B8">
    <cfRule type="duplicateValues" dxfId="3114" priority="68"/>
    <cfRule type="duplicateValues" dxfId="3113" priority="67"/>
    <cfRule type="duplicateValues" dxfId="3112" priority="66"/>
  </conditionalFormatting>
  <conditionalFormatting sqref="B9">
    <cfRule type="duplicateValues" dxfId="3111" priority="97"/>
  </conditionalFormatting>
  <conditionalFormatting sqref="B22">
    <cfRule type="duplicateValues" dxfId="3110" priority="3"/>
  </conditionalFormatting>
  <conditionalFormatting sqref="B25">
    <cfRule type="duplicateValues" dxfId="3109" priority="16"/>
  </conditionalFormatting>
  <conditionalFormatting sqref="B26">
    <cfRule type="duplicateValues" dxfId="3108" priority="129"/>
  </conditionalFormatting>
  <conditionalFormatting sqref="B29">
    <cfRule type="duplicateValues" dxfId="3107" priority="107"/>
    <cfRule type="duplicateValues" dxfId="3106" priority="108"/>
    <cfRule type="duplicateValues" dxfId="3105" priority="109"/>
  </conditionalFormatting>
  <conditionalFormatting sqref="B30:B31">
    <cfRule type="duplicateValues" dxfId="3104" priority="121"/>
  </conditionalFormatting>
  <conditionalFormatting sqref="B33">
    <cfRule type="duplicateValues" dxfId="3103" priority="104"/>
    <cfRule type="duplicateValues" dxfId="3102" priority="106"/>
    <cfRule type="duplicateValues" dxfId="3101" priority="103"/>
  </conditionalFormatting>
  <conditionalFormatting sqref="B37">
    <cfRule type="duplicateValues" dxfId="3100" priority="74"/>
  </conditionalFormatting>
  <conditionalFormatting sqref="B40:B1048576 B1:B9 B33:B37 B26:B31 B11:B21 B23">
    <cfRule type="duplicateValues" dxfId="3099" priority="65"/>
  </conditionalFormatting>
  <conditionalFormatting sqref="B40:B1048576 B9 B1:B7 B33:B37 B26:B31 B11:B21 B23">
    <cfRule type="duplicateValues" dxfId="3098" priority="69"/>
  </conditionalFormatting>
  <conditionalFormatting sqref="B40:B1048576 B23 B11:B21 B1:B6 B27:B31 B33:B36">
    <cfRule type="duplicateValues" dxfId="3097" priority="123"/>
  </conditionalFormatting>
  <conditionalFormatting sqref="B40:B1048576 B27:B31 B11:B21 B1:B6 B23 B34:B36">
    <cfRule type="duplicateValues" dxfId="3096" priority="122"/>
  </conditionalFormatting>
  <conditionalFormatting sqref="B40:B1048576 B30:B31 B1:B6 B11:B21 B27:B28 B23 B34:B36">
    <cfRule type="duplicateValues" dxfId="3095" priority="119"/>
  </conditionalFormatting>
  <conditionalFormatting sqref="B40:C1048576 B1:C1">
    <cfRule type="duplicateValues" dxfId="3094" priority="117"/>
  </conditionalFormatting>
  <conditionalFormatting sqref="B40:C1048576">
    <cfRule type="duplicateValues" dxfId="3093" priority="116"/>
  </conditionalFormatting>
  <conditionalFormatting sqref="C7">
    <cfRule type="duplicateValues" dxfId="3092" priority="101"/>
  </conditionalFormatting>
  <conditionalFormatting sqref="C8">
    <cfRule type="duplicateValues" dxfId="3091" priority="128"/>
  </conditionalFormatting>
  <conditionalFormatting sqref="C9">
    <cfRule type="duplicateValues" dxfId="3090" priority="5"/>
    <cfRule type="duplicateValues" dxfId="3089" priority="4"/>
  </conditionalFormatting>
  <conditionalFormatting sqref="C15">
    <cfRule type="duplicateValues" dxfId="3088" priority="115"/>
    <cfRule type="duplicateValues" dxfId="3087" priority="114"/>
    <cfRule type="duplicateValues" dxfId="3086" priority="113"/>
    <cfRule type="duplicateValues" dxfId="3085" priority="112"/>
  </conditionalFormatting>
  <conditionalFormatting sqref="C21">
    <cfRule type="duplicateValues" dxfId="3084" priority="6"/>
  </conditionalFormatting>
  <conditionalFormatting sqref="C22">
    <cfRule type="duplicateValues" dxfId="3083" priority="2"/>
  </conditionalFormatting>
  <conditionalFormatting sqref="C23">
    <cfRule type="duplicateValues" dxfId="3082" priority="125"/>
    <cfRule type="duplicateValues" dxfId="3081" priority="126"/>
    <cfRule type="duplicateValues" dxfId="3080" priority="127"/>
    <cfRule type="duplicateValues" dxfId="3079" priority="124"/>
  </conditionalFormatting>
  <conditionalFormatting sqref="C24">
    <cfRule type="duplicateValues" dxfId="3078" priority="9"/>
    <cfRule type="duplicateValues" dxfId="3077" priority="10"/>
    <cfRule type="duplicateValues" dxfId="3076" priority="11"/>
    <cfRule type="duplicateValues" dxfId="3075" priority="13"/>
    <cfRule type="duplicateValues" dxfId="3074" priority="14"/>
    <cfRule type="duplicateValues" dxfId="3073" priority="12"/>
    <cfRule type="duplicateValues" dxfId="3072" priority="7"/>
    <cfRule type="duplicateValues" dxfId="3071" priority="8"/>
  </conditionalFormatting>
  <conditionalFormatting sqref="C25">
    <cfRule type="duplicateValues" dxfId="3070" priority="15"/>
  </conditionalFormatting>
  <conditionalFormatting sqref="C26">
    <cfRule type="duplicateValues" dxfId="3069" priority="26"/>
    <cfRule type="duplicateValues" dxfId="3068" priority="28"/>
    <cfRule type="duplicateValues" dxfId="3067" priority="29"/>
    <cfRule type="duplicateValues" dxfId="3066" priority="30"/>
    <cfRule type="duplicateValues" dxfId="3065" priority="31"/>
    <cfRule type="duplicateValues" dxfId="3064" priority="27"/>
    <cfRule type="duplicateValues" dxfId="3063" priority="32"/>
    <cfRule type="duplicateValues" dxfId="3062" priority="25"/>
  </conditionalFormatting>
  <conditionalFormatting sqref="C32">
    <cfRule type="duplicateValues" dxfId="3061" priority="34"/>
    <cfRule type="duplicateValues" dxfId="3060" priority="33"/>
  </conditionalFormatting>
  <conditionalFormatting sqref="C33">
    <cfRule type="duplicateValues" dxfId="3059" priority="41"/>
    <cfRule type="duplicateValues" dxfId="3058" priority="42"/>
    <cfRule type="duplicateValues" dxfId="3057" priority="36"/>
    <cfRule type="duplicateValues" dxfId="3056" priority="40"/>
    <cfRule type="duplicateValues" dxfId="3055" priority="39"/>
    <cfRule type="duplicateValues" dxfId="3054" priority="38"/>
    <cfRule type="duplicateValues" dxfId="3053" priority="37"/>
    <cfRule type="duplicateValues" dxfId="3052" priority="35"/>
  </conditionalFormatting>
  <conditionalFormatting sqref="C34:C35 C30:C31 C1:C6 C11:C20 C27:C28 C23 C40:C1048576">
    <cfRule type="duplicateValues" dxfId="3051" priority="120"/>
  </conditionalFormatting>
  <conditionalFormatting sqref="C36">
    <cfRule type="duplicateValues" dxfId="3050" priority="58"/>
    <cfRule type="duplicateValues" dxfId="3049" priority="54"/>
    <cfRule type="duplicateValues" dxfId="3048" priority="55"/>
    <cfRule type="duplicateValues" dxfId="3047" priority="52"/>
    <cfRule type="duplicateValues" dxfId="3046" priority="51"/>
    <cfRule type="duplicateValues" dxfId="3045" priority="53"/>
    <cfRule type="duplicateValues" dxfId="3044" priority="56"/>
    <cfRule type="duplicateValues" dxfId="3043" priority="57"/>
  </conditionalFormatting>
  <conditionalFormatting sqref="C37">
    <cfRule type="duplicateValues" dxfId="3042" priority="59"/>
  </conditionalFormatting>
  <conditionalFormatting sqref="C38">
    <cfRule type="duplicateValues" dxfId="3041" priority="44"/>
    <cfRule type="duplicateValues" dxfId="3040" priority="47"/>
    <cfRule type="duplicateValues" dxfId="3039" priority="43"/>
    <cfRule type="duplicateValues" dxfId="3038" priority="45"/>
    <cfRule type="duplicateValues" dxfId="3037" priority="46"/>
    <cfRule type="duplicateValues" dxfId="3036" priority="48"/>
    <cfRule type="duplicateValues" dxfId="3035" priority="49"/>
    <cfRule type="duplicateValues" dxfId="3034" priority="50"/>
  </conditionalFormatting>
  <conditionalFormatting sqref="C39">
    <cfRule type="duplicateValues" dxfId="3033" priority="60"/>
    <cfRule type="duplicateValues" dxfId="3032" priority="61"/>
    <cfRule type="duplicateValues" dxfId="3031" priority="62"/>
    <cfRule type="duplicateValues" dxfId="3030" priority="64"/>
    <cfRule type="duplicateValues" dxfId="3029" priority="63"/>
  </conditionalFormatting>
  <conditionalFormatting sqref="C40:C1048576 C1:C8 C34:C35 C27:C31 C11:C20 C23">
    <cfRule type="duplicateValues" dxfId="3028" priority="75"/>
  </conditionalFormatting>
  <printOptions horizontalCentered="1"/>
  <pageMargins left="0.19685039370078741" right="0.23622047244094491" top="0.23622047244094491" bottom="0.19685039370078741" header="0.15748031496062992" footer="0.27559055118110237"/>
  <pageSetup paperSize="9" scale="90" fitToHeight="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19"/>
  <sheetViews>
    <sheetView topLeftCell="A16" zoomScaleNormal="100" workbookViewId="0">
      <selection activeCell="E27" sqref="E27"/>
    </sheetView>
  </sheetViews>
  <sheetFormatPr defaultColWidth="14.44140625" defaultRowHeight="13.2"/>
  <cols>
    <col min="1" max="1" width="5" style="205" customWidth="1"/>
    <col min="2" max="2" width="14" style="205" customWidth="1"/>
    <col min="3" max="3" width="10.77734375" style="205" customWidth="1"/>
    <col min="4" max="4" width="6.109375" style="205" customWidth="1"/>
    <col min="5" max="5" width="9.33203125" style="205" customWidth="1"/>
    <col min="6" max="6" width="11.6640625" style="205" customWidth="1"/>
    <col min="7" max="7" width="2.33203125" style="205" customWidth="1"/>
    <col min="8" max="8" width="13" style="205" customWidth="1"/>
    <col min="9" max="9" width="7.77734375" style="205" customWidth="1"/>
    <col min="10" max="10" width="6.33203125" style="205" customWidth="1"/>
    <col min="11" max="11" width="9.33203125" style="205" customWidth="1"/>
    <col min="12" max="12" width="12" style="205" customWidth="1"/>
    <col min="13" max="13" width="1.77734375" style="205" customWidth="1"/>
    <col min="14" max="14" width="13" style="205" customWidth="1"/>
    <col min="15" max="15" width="7.77734375" style="205" customWidth="1"/>
    <col min="16" max="16" width="5.6640625" style="205" customWidth="1"/>
    <col min="17" max="17" width="9.33203125" style="205" customWidth="1"/>
    <col min="18" max="18" width="12.6640625" style="205" customWidth="1"/>
    <col min="19" max="19" width="13.44140625" style="205" customWidth="1"/>
    <col min="20" max="20" width="11.44140625" style="205" customWidth="1"/>
    <col min="21" max="21" width="7.77734375" style="205" customWidth="1"/>
    <col min="22" max="22" width="11" style="205" customWidth="1"/>
    <col min="23" max="23" width="10.44140625" style="205" customWidth="1"/>
    <col min="24" max="24" width="12" style="205" customWidth="1"/>
    <col min="25" max="16384" width="14.44140625" style="205"/>
  </cols>
  <sheetData>
    <row r="1" spans="1:24" ht="30.75" customHeight="1">
      <c r="A1" s="967">
        <v>46113</v>
      </c>
      <c r="B1" s="960"/>
      <c r="C1" s="960"/>
      <c r="D1" s="801"/>
      <c r="E1" s="801"/>
      <c r="F1" s="802"/>
      <c r="G1" s="801"/>
      <c r="H1" s="966" t="s">
        <v>22256</v>
      </c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801"/>
      <c r="T1" s="801"/>
      <c r="U1" s="801"/>
      <c r="V1" s="801"/>
      <c r="W1" s="803"/>
      <c r="X1" s="801"/>
    </row>
    <row r="2" spans="1:24" ht="14.4">
      <c r="A2" s="801"/>
      <c r="B2" s="804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3"/>
      <c r="X2" s="801"/>
    </row>
    <row r="3" spans="1:24" ht="22.5" customHeight="1">
      <c r="A3" s="805"/>
      <c r="B3" s="961" t="s">
        <v>22257</v>
      </c>
      <c r="C3" s="962"/>
      <c r="D3" s="962"/>
      <c r="E3" s="962"/>
      <c r="F3" s="963"/>
      <c r="G3" s="801"/>
      <c r="H3" s="965" t="s">
        <v>22258</v>
      </c>
      <c r="I3" s="962"/>
      <c r="J3" s="962"/>
      <c r="K3" s="962"/>
      <c r="L3" s="963"/>
      <c r="M3" s="806"/>
      <c r="N3" s="961" t="s">
        <v>22259</v>
      </c>
      <c r="O3" s="962"/>
      <c r="P3" s="962"/>
      <c r="Q3" s="962"/>
      <c r="R3" s="963"/>
      <c r="S3" s="806"/>
      <c r="T3" s="965" t="s">
        <v>22260</v>
      </c>
      <c r="U3" s="962"/>
      <c r="V3" s="962"/>
      <c r="W3" s="962"/>
      <c r="X3" s="963"/>
    </row>
    <row r="4" spans="1:24" ht="15.6">
      <c r="A4" s="805"/>
      <c r="B4" s="807" t="s">
        <v>22261</v>
      </c>
      <c r="C4" s="808" t="s">
        <v>22262</v>
      </c>
      <c r="D4" s="808" t="s">
        <v>22263</v>
      </c>
      <c r="E4" s="808" t="s">
        <v>22264</v>
      </c>
      <c r="F4" s="809" t="s">
        <v>22265</v>
      </c>
      <c r="G4" s="801"/>
      <c r="H4" s="807" t="s">
        <v>22261</v>
      </c>
      <c r="I4" s="808" t="s">
        <v>22262</v>
      </c>
      <c r="J4" s="808" t="s">
        <v>22263</v>
      </c>
      <c r="K4" s="808" t="s">
        <v>22264</v>
      </c>
      <c r="L4" s="809" t="s">
        <v>22265</v>
      </c>
      <c r="M4" s="810"/>
      <c r="N4" s="807" t="s">
        <v>22261</v>
      </c>
      <c r="O4" s="808" t="s">
        <v>22262</v>
      </c>
      <c r="P4" s="808" t="s">
        <v>22263</v>
      </c>
      <c r="Q4" s="808" t="s">
        <v>22264</v>
      </c>
      <c r="R4" s="809" t="s">
        <v>22265</v>
      </c>
      <c r="S4" s="810"/>
      <c r="T4" s="807" t="s">
        <v>22261</v>
      </c>
      <c r="U4" s="808" t="s">
        <v>22262</v>
      </c>
      <c r="V4" s="808" t="s">
        <v>22263</v>
      </c>
      <c r="W4" s="808" t="s">
        <v>22264</v>
      </c>
      <c r="X4" s="809" t="s">
        <v>22265</v>
      </c>
    </row>
    <row r="5" spans="1:24" ht="14.4">
      <c r="A5" s="801"/>
      <c r="B5" s="811">
        <v>46113</v>
      </c>
      <c r="C5" s="812"/>
      <c r="D5" s="813">
        <v>2.4500000000000002</v>
      </c>
      <c r="E5" s="814">
        <f t="shared" ref="E5:E35" si="0">C5*D5</f>
        <v>0</v>
      </c>
      <c r="F5" s="812">
        <v>550</v>
      </c>
      <c r="G5" s="801"/>
      <c r="H5" s="811">
        <v>46113</v>
      </c>
      <c r="I5" s="812">
        <v>0</v>
      </c>
      <c r="J5" s="815">
        <v>2.4500000000000002</v>
      </c>
      <c r="K5" s="814">
        <f t="shared" ref="K5:K35" si="1">I5*J5</f>
        <v>0</v>
      </c>
      <c r="L5" s="812"/>
      <c r="M5" s="816"/>
      <c r="N5" s="811">
        <v>46113</v>
      </c>
      <c r="O5" s="812"/>
      <c r="P5" s="815">
        <v>2.4500000000000002</v>
      </c>
      <c r="Q5" s="814">
        <f t="shared" ref="Q5:Q35" si="2">O5*P5</f>
        <v>0</v>
      </c>
      <c r="R5" s="812"/>
      <c r="S5" s="816"/>
      <c r="T5" s="811">
        <v>46113</v>
      </c>
      <c r="U5" s="812">
        <v>0</v>
      </c>
      <c r="V5" s="815">
        <v>2.4500000000000002</v>
      </c>
      <c r="W5" s="814">
        <f t="shared" ref="W5:W35" si="3">U5*V5</f>
        <v>0</v>
      </c>
      <c r="X5" s="812"/>
    </row>
    <row r="6" spans="1:24" ht="14.4">
      <c r="A6" s="801"/>
      <c r="B6" s="817">
        <v>46114</v>
      </c>
      <c r="C6" s="812"/>
      <c r="D6" s="813">
        <v>2.4500000000000002</v>
      </c>
      <c r="E6" s="814">
        <f t="shared" si="0"/>
        <v>0</v>
      </c>
      <c r="F6" s="812">
        <v>550</v>
      </c>
      <c r="G6" s="801"/>
      <c r="H6" s="817">
        <v>46114</v>
      </c>
      <c r="I6" s="812">
        <v>0</v>
      </c>
      <c r="J6" s="815">
        <v>2.4500000000000002</v>
      </c>
      <c r="K6" s="814">
        <f t="shared" si="1"/>
        <v>0</v>
      </c>
      <c r="L6" s="812"/>
      <c r="M6" s="816"/>
      <c r="N6" s="817">
        <v>46114</v>
      </c>
      <c r="O6" s="812"/>
      <c r="P6" s="815">
        <v>2.4500000000000002</v>
      </c>
      <c r="Q6" s="814">
        <f t="shared" si="2"/>
        <v>0</v>
      </c>
      <c r="R6" s="812"/>
      <c r="S6" s="816"/>
      <c r="T6" s="817">
        <v>46114</v>
      </c>
      <c r="U6" s="812">
        <v>0</v>
      </c>
      <c r="V6" s="815">
        <v>2.4500000000000002</v>
      </c>
      <c r="W6" s="814">
        <f t="shared" si="3"/>
        <v>0</v>
      </c>
      <c r="X6" s="812"/>
    </row>
    <row r="7" spans="1:24" ht="14.4">
      <c r="A7" s="801"/>
      <c r="B7" s="817">
        <v>46115</v>
      </c>
      <c r="C7" s="812"/>
      <c r="D7" s="813">
        <v>2.4500000000000002</v>
      </c>
      <c r="E7" s="814">
        <f t="shared" si="0"/>
        <v>0</v>
      </c>
      <c r="F7" s="812">
        <v>550</v>
      </c>
      <c r="G7" s="816"/>
      <c r="H7" s="817">
        <v>46115</v>
      </c>
      <c r="I7" s="812">
        <v>0</v>
      </c>
      <c r="J7" s="815">
        <v>2.4500000000000002</v>
      </c>
      <c r="K7" s="814">
        <f t="shared" si="1"/>
        <v>0</v>
      </c>
      <c r="L7" s="812"/>
      <c r="M7" s="816"/>
      <c r="N7" s="817">
        <v>46115</v>
      </c>
      <c r="O7" s="812"/>
      <c r="P7" s="815">
        <v>2.4500000000000002</v>
      </c>
      <c r="Q7" s="814">
        <f t="shared" si="2"/>
        <v>0</v>
      </c>
      <c r="R7" s="812"/>
      <c r="S7" s="816"/>
      <c r="T7" s="817">
        <v>46115</v>
      </c>
      <c r="U7" s="812"/>
      <c r="V7" s="815">
        <v>2.4500000000000002</v>
      </c>
      <c r="W7" s="814">
        <f t="shared" si="3"/>
        <v>0</v>
      </c>
      <c r="X7" s="812">
        <v>550</v>
      </c>
    </row>
    <row r="8" spans="1:24" ht="14.4">
      <c r="A8" s="801"/>
      <c r="B8" s="817">
        <v>46116</v>
      </c>
      <c r="C8" s="812"/>
      <c r="D8" s="813">
        <v>2.4500000000000002</v>
      </c>
      <c r="E8" s="814">
        <f t="shared" si="0"/>
        <v>0</v>
      </c>
      <c r="F8" s="812">
        <v>550</v>
      </c>
      <c r="G8" s="816"/>
      <c r="H8" s="817">
        <v>46116</v>
      </c>
      <c r="I8" s="812">
        <v>0</v>
      </c>
      <c r="J8" s="815">
        <v>2.4500000000000002</v>
      </c>
      <c r="K8" s="814">
        <f t="shared" si="1"/>
        <v>0</v>
      </c>
      <c r="L8" s="812"/>
      <c r="M8" s="816"/>
      <c r="N8" s="817">
        <v>46116</v>
      </c>
      <c r="O8" s="812"/>
      <c r="P8" s="815">
        <v>2.4500000000000002</v>
      </c>
      <c r="Q8" s="814">
        <f t="shared" si="2"/>
        <v>0</v>
      </c>
      <c r="R8" s="812"/>
      <c r="S8" s="816"/>
      <c r="T8" s="817">
        <v>46116</v>
      </c>
      <c r="U8" s="812"/>
      <c r="V8" s="815">
        <v>2.4500000000000002</v>
      </c>
      <c r="W8" s="814">
        <f t="shared" si="3"/>
        <v>0</v>
      </c>
      <c r="X8" s="812">
        <v>550</v>
      </c>
    </row>
    <row r="9" spans="1:24" ht="14.4">
      <c r="A9" s="801"/>
      <c r="B9" s="817">
        <v>46117</v>
      </c>
      <c r="C9" s="812"/>
      <c r="D9" s="813">
        <v>2.4500000000000002</v>
      </c>
      <c r="E9" s="814">
        <f t="shared" si="0"/>
        <v>0</v>
      </c>
      <c r="F9" s="812">
        <v>550</v>
      </c>
      <c r="G9" s="816"/>
      <c r="H9" s="817">
        <v>46117</v>
      </c>
      <c r="I9" s="812">
        <v>0</v>
      </c>
      <c r="J9" s="815">
        <v>2.4500000000000002</v>
      </c>
      <c r="K9" s="814">
        <f t="shared" si="1"/>
        <v>0</v>
      </c>
      <c r="L9" s="812"/>
      <c r="M9" s="816"/>
      <c r="N9" s="817">
        <v>46117</v>
      </c>
      <c r="O9" s="812"/>
      <c r="P9" s="815">
        <v>2.4500000000000002</v>
      </c>
      <c r="Q9" s="814">
        <f t="shared" si="2"/>
        <v>0</v>
      </c>
      <c r="R9" s="812"/>
      <c r="S9" s="816"/>
      <c r="T9" s="817">
        <v>46117</v>
      </c>
      <c r="U9" s="812">
        <v>310</v>
      </c>
      <c r="V9" s="815">
        <v>2.4500000000000002</v>
      </c>
      <c r="W9" s="814">
        <f t="shared" si="3"/>
        <v>759.5</v>
      </c>
      <c r="X9" s="812"/>
    </row>
    <row r="10" spans="1:24" ht="14.4">
      <c r="A10" s="801"/>
      <c r="B10" s="817">
        <v>46118</v>
      </c>
      <c r="C10" s="812"/>
      <c r="D10" s="813">
        <v>2.4500000000000002</v>
      </c>
      <c r="E10" s="814">
        <f t="shared" si="0"/>
        <v>0</v>
      </c>
      <c r="F10" s="812">
        <v>550</v>
      </c>
      <c r="G10" s="816"/>
      <c r="H10" s="817">
        <v>46118</v>
      </c>
      <c r="I10" s="812">
        <v>0</v>
      </c>
      <c r="J10" s="815">
        <v>2.4500000000000002</v>
      </c>
      <c r="K10" s="814">
        <f t="shared" si="1"/>
        <v>0</v>
      </c>
      <c r="L10" s="812"/>
      <c r="M10" s="816"/>
      <c r="N10" s="817">
        <v>46118</v>
      </c>
      <c r="O10" s="812"/>
      <c r="P10" s="815">
        <v>2.4500000000000002</v>
      </c>
      <c r="Q10" s="814">
        <f t="shared" si="2"/>
        <v>0</v>
      </c>
      <c r="R10" s="812"/>
      <c r="S10" s="816"/>
      <c r="T10" s="817">
        <v>46118</v>
      </c>
      <c r="U10" s="812">
        <v>286</v>
      </c>
      <c r="V10" s="815">
        <v>2.4500000000000002</v>
      </c>
      <c r="W10" s="814">
        <f t="shared" si="3"/>
        <v>700.7</v>
      </c>
      <c r="X10" s="812"/>
    </row>
    <row r="11" spans="1:24" ht="14.4">
      <c r="A11" s="801"/>
      <c r="B11" s="817">
        <v>46119</v>
      </c>
      <c r="C11" s="812"/>
      <c r="D11" s="813">
        <v>2.4500000000000002</v>
      </c>
      <c r="E11" s="814">
        <f t="shared" si="0"/>
        <v>0</v>
      </c>
      <c r="F11" s="812">
        <v>550</v>
      </c>
      <c r="G11" s="816"/>
      <c r="H11" s="817">
        <v>46119</v>
      </c>
      <c r="I11" s="812">
        <v>0</v>
      </c>
      <c r="J11" s="815">
        <v>2.4500000000000002</v>
      </c>
      <c r="K11" s="814">
        <f t="shared" si="1"/>
        <v>0</v>
      </c>
      <c r="L11" s="812"/>
      <c r="M11" s="816"/>
      <c r="N11" s="817">
        <v>46119</v>
      </c>
      <c r="O11" s="812"/>
      <c r="P11" s="815">
        <v>2.4500000000000002</v>
      </c>
      <c r="Q11" s="814">
        <f t="shared" si="2"/>
        <v>0</v>
      </c>
      <c r="R11" s="812"/>
      <c r="S11" s="816"/>
      <c r="T11" s="817">
        <v>46119</v>
      </c>
      <c r="U11" s="812">
        <v>286</v>
      </c>
      <c r="V11" s="815">
        <v>2.4500000000000002</v>
      </c>
      <c r="W11" s="814">
        <f t="shared" si="3"/>
        <v>700.7</v>
      </c>
      <c r="X11" s="812"/>
    </row>
    <row r="12" spans="1:24" ht="14.4">
      <c r="A12" s="801"/>
      <c r="B12" s="811">
        <v>46120</v>
      </c>
      <c r="C12" s="812">
        <v>0</v>
      </c>
      <c r="D12" s="813">
        <v>2.4500000000000002</v>
      </c>
      <c r="E12" s="814">
        <f t="shared" si="0"/>
        <v>0</v>
      </c>
      <c r="F12" s="812"/>
      <c r="G12" s="816"/>
      <c r="H12" s="811">
        <v>46120</v>
      </c>
      <c r="I12" s="812">
        <v>0</v>
      </c>
      <c r="J12" s="815">
        <v>2.4500000000000002</v>
      </c>
      <c r="K12" s="814">
        <f t="shared" si="1"/>
        <v>0</v>
      </c>
      <c r="L12" s="812"/>
      <c r="M12" s="816"/>
      <c r="N12" s="811">
        <v>46120</v>
      </c>
      <c r="O12" s="812"/>
      <c r="P12" s="815">
        <v>2.4500000000000002</v>
      </c>
      <c r="Q12" s="814">
        <f t="shared" si="2"/>
        <v>0</v>
      </c>
      <c r="R12" s="812"/>
      <c r="S12" s="816"/>
      <c r="T12" s="811">
        <v>46120</v>
      </c>
      <c r="U12" s="812"/>
      <c r="V12" s="815">
        <v>2.4500000000000002</v>
      </c>
      <c r="W12" s="814">
        <f t="shared" si="3"/>
        <v>0</v>
      </c>
      <c r="X12" s="812">
        <v>550</v>
      </c>
    </row>
    <row r="13" spans="1:24" ht="14.4">
      <c r="A13" s="801"/>
      <c r="B13" s="817">
        <v>46121</v>
      </c>
      <c r="C13" s="812">
        <v>299</v>
      </c>
      <c r="D13" s="813">
        <v>2.4500000000000002</v>
      </c>
      <c r="E13" s="814">
        <f t="shared" si="0"/>
        <v>732.55000000000007</v>
      </c>
      <c r="F13" s="812"/>
      <c r="G13" s="816"/>
      <c r="H13" s="817">
        <v>46121</v>
      </c>
      <c r="I13" s="812">
        <v>0</v>
      </c>
      <c r="J13" s="815">
        <v>2.4500000000000002</v>
      </c>
      <c r="K13" s="814">
        <f t="shared" si="1"/>
        <v>0</v>
      </c>
      <c r="L13" s="812"/>
      <c r="M13" s="816"/>
      <c r="N13" s="817">
        <v>46121</v>
      </c>
      <c r="O13" s="812"/>
      <c r="P13" s="815">
        <v>2.4500000000000002</v>
      </c>
      <c r="Q13" s="814">
        <f t="shared" si="2"/>
        <v>0</v>
      </c>
      <c r="R13" s="812"/>
      <c r="S13" s="816"/>
      <c r="T13" s="817">
        <v>46121</v>
      </c>
      <c r="U13" s="812"/>
      <c r="V13" s="815">
        <v>2.4500000000000002</v>
      </c>
      <c r="W13" s="814">
        <f t="shared" si="3"/>
        <v>0</v>
      </c>
      <c r="X13" s="812">
        <v>550</v>
      </c>
    </row>
    <row r="14" spans="1:24" ht="14.4">
      <c r="A14" s="801"/>
      <c r="B14" s="817">
        <v>46122</v>
      </c>
      <c r="C14" s="812">
        <v>280</v>
      </c>
      <c r="D14" s="813">
        <v>2.4500000000000002</v>
      </c>
      <c r="E14" s="814">
        <f t="shared" si="0"/>
        <v>686</v>
      </c>
      <c r="F14" s="812"/>
      <c r="G14" s="816"/>
      <c r="H14" s="817">
        <v>46122</v>
      </c>
      <c r="I14" s="812">
        <v>0</v>
      </c>
      <c r="J14" s="815">
        <v>2.4500000000000002</v>
      </c>
      <c r="K14" s="814">
        <f t="shared" si="1"/>
        <v>0</v>
      </c>
      <c r="L14" s="812"/>
      <c r="M14" s="816"/>
      <c r="N14" s="817">
        <v>46122</v>
      </c>
      <c r="O14" s="812"/>
      <c r="P14" s="815">
        <v>2.4500000000000002</v>
      </c>
      <c r="Q14" s="814">
        <f t="shared" si="2"/>
        <v>0</v>
      </c>
      <c r="R14" s="812"/>
      <c r="S14" s="816"/>
      <c r="T14" s="817">
        <v>46122</v>
      </c>
      <c r="U14" s="812"/>
      <c r="V14" s="815">
        <v>2.4500000000000002</v>
      </c>
      <c r="W14" s="814">
        <f t="shared" si="3"/>
        <v>0</v>
      </c>
      <c r="X14" s="812">
        <v>550</v>
      </c>
    </row>
    <row r="15" spans="1:24" ht="14.4">
      <c r="A15" s="801"/>
      <c r="B15" s="817">
        <v>46123</v>
      </c>
      <c r="C15" s="812">
        <v>295</v>
      </c>
      <c r="D15" s="813">
        <v>2.4500000000000002</v>
      </c>
      <c r="E15" s="814">
        <f t="shared" si="0"/>
        <v>722.75</v>
      </c>
      <c r="F15" s="812"/>
      <c r="G15" s="816"/>
      <c r="H15" s="817">
        <v>46123</v>
      </c>
      <c r="I15" s="812">
        <v>0</v>
      </c>
      <c r="J15" s="815">
        <v>2.4500000000000002</v>
      </c>
      <c r="K15" s="814">
        <f t="shared" si="1"/>
        <v>0</v>
      </c>
      <c r="L15" s="812"/>
      <c r="M15" s="816"/>
      <c r="N15" s="817">
        <v>46123</v>
      </c>
      <c r="O15" s="812"/>
      <c r="P15" s="815">
        <v>2.4500000000000002</v>
      </c>
      <c r="Q15" s="814">
        <f t="shared" si="2"/>
        <v>0</v>
      </c>
      <c r="R15" s="812"/>
      <c r="S15" s="816"/>
      <c r="T15" s="817">
        <v>46123</v>
      </c>
      <c r="U15" s="812">
        <v>0</v>
      </c>
      <c r="V15" s="815">
        <v>2.4500000000000002</v>
      </c>
      <c r="W15" s="814">
        <f t="shared" si="3"/>
        <v>0</v>
      </c>
      <c r="X15" s="812"/>
    </row>
    <row r="16" spans="1:24" ht="14.4">
      <c r="A16" s="801"/>
      <c r="B16" s="817">
        <v>46124</v>
      </c>
      <c r="C16" s="812">
        <v>316</v>
      </c>
      <c r="D16" s="813">
        <v>2.4500000000000002</v>
      </c>
      <c r="E16" s="814">
        <f t="shared" si="0"/>
        <v>774.2</v>
      </c>
      <c r="F16" s="812">
        <v>550</v>
      </c>
      <c r="G16" s="810"/>
      <c r="H16" s="817">
        <v>46124</v>
      </c>
      <c r="I16" s="812">
        <v>0</v>
      </c>
      <c r="J16" s="815">
        <v>2.4500000000000002</v>
      </c>
      <c r="K16" s="814">
        <f t="shared" si="1"/>
        <v>0</v>
      </c>
      <c r="L16" s="812"/>
      <c r="M16" s="810"/>
      <c r="N16" s="817">
        <v>46124</v>
      </c>
      <c r="O16" s="812"/>
      <c r="P16" s="815">
        <v>2.4500000000000002</v>
      </c>
      <c r="Q16" s="814">
        <f t="shared" si="2"/>
        <v>0</v>
      </c>
      <c r="R16" s="812"/>
      <c r="S16" s="810"/>
      <c r="T16" s="817">
        <v>46124</v>
      </c>
      <c r="U16" s="812">
        <v>274</v>
      </c>
      <c r="V16" s="815">
        <v>2.4500000000000002</v>
      </c>
      <c r="W16" s="814">
        <f t="shared" si="3"/>
        <v>671.30000000000007</v>
      </c>
      <c r="X16" s="812"/>
    </row>
    <row r="17" spans="1:24" ht="14.4">
      <c r="A17" s="801"/>
      <c r="B17" s="817">
        <v>46125</v>
      </c>
      <c r="C17" s="812">
        <v>286</v>
      </c>
      <c r="D17" s="813">
        <v>2.4500000000000002</v>
      </c>
      <c r="E17" s="814">
        <f t="shared" si="0"/>
        <v>700.7</v>
      </c>
      <c r="F17" s="812"/>
      <c r="G17" s="810"/>
      <c r="H17" s="817">
        <v>46125</v>
      </c>
      <c r="I17" s="812">
        <v>0</v>
      </c>
      <c r="J17" s="815">
        <v>2.4500000000000002</v>
      </c>
      <c r="K17" s="814">
        <f t="shared" si="1"/>
        <v>0</v>
      </c>
      <c r="L17" s="812"/>
      <c r="M17" s="810"/>
      <c r="N17" s="817">
        <v>46125</v>
      </c>
      <c r="O17" s="812"/>
      <c r="P17" s="815">
        <v>2.4500000000000002</v>
      </c>
      <c r="Q17" s="814">
        <f t="shared" si="2"/>
        <v>0</v>
      </c>
      <c r="R17" s="812"/>
      <c r="S17" s="810"/>
      <c r="T17" s="817">
        <v>46125</v>
      </c>
      <c r="U17" s="812">
        <v>0</v>
      </c>
      <c r="V17" s="815">
        <v>2.4500000000000002</v>
      </c>
      <c r="W17" s="814">
        <f t="shared" si="3"/>
        <v>0</v>
      </c>
      <c r="X17" s="812"/>
    </row>
    <row r="18" spans="1:24" ht="14.4">
      <c r="A18" s="801"/>
      <c r="B18" s="817">
        <v>46126</v>
      </c>
      <c r="C18" s="812">
        <v>275</v>
      </c>
      <c r="D18" s="813">
        <v>2.4500000000000002</v>
      </c>
      <c r="E18" s="814">
        <f t="shared" si="0"/>
        <v>673.75</v>
      </c>
      <c r="F18" s="812"/>
      <c r="G18" s="816"/>
      <c r="H18" s="817">
        <v>46126</v>
      </c>
      <c r="I18" s="812">
        <v>0</v>
      </c>
      <c r="J18" s="815">
        <v>2.4500000000000002</v>
      </c>
      <c r="K18" s="814">
        <f t="shared" si="1"/>
        <v>0</v>
      </c>
      <c r="L18" s="812"/>
      <c r="M18" s="816"/>
      <c r="N18" s="817">
        <v>46126</v>
      </c>
      <c r="O18" s="812"/>
      <c r="P18" s="815">
        <v>2.4500000000000002</v>
      </c>
      <c r="Q18" s="814">
        <f t="shared" si="2"/>
        <v>0</v>
      </c>
      <c r="R18" s="812"/>
      <c r="S18" s="816"/>
      <c r="T18" s="817">
        <v>46126</v>
      </c>
      <c r="U18" s="812">
        <v>0</v>
      </c>
      <c r="V18" s="815">
        <v>2.4500000000000002</v>
      </c>
      <c r="W18" s="814">
        <f t="shared" si="3"/>
        <v>0</v>
      </c>
      <c r="X18" s="812"/>
    </row>
    <row r="19" spans="1:24" ht="14.4">
      <c r="A19" s="801"/>
      <c r="B19" s="811">
        <v>46127</v>
      </c>
      <c r="C19" s="812">
        <v>0</v>
      </c>
      <c r="D19" s="813">
        <v>2.4500000000000002</v>
      </c>
      <c r="E19" s="814">
        <f t="shared" si="0"/>
        <v>0</v>
      </c>
      <c r="F19" s="812"/>
      <c r="G19" s="810"/>
      <c r="H19" s="811">
        <v>46127</v>
      </c>
      <c r="I19" s="812">
        <v>0</v>
      </c>
      <c r="J19" s="815">
        <v>2.4500000000000002</v>
      </c>
      <c r="K19" s="814">
        <f t="shared" si="1"/>
        <v>0</v>
      </c>
      <c r="L19" s="812"/>
      <c r="M19" s="810"/>
      <c r="N19" s="811">
        <v>46127</v>
      </c>
      <c r="O19" s="812"/>
      <c r="P19" s="815">
        <v>2.4500000000000002</v>
      </c>
      <c r="Q19" s="814">
        <f t="shared" si="2"/>
        <v>0</v>
      </c>
      <c r="R19" s="812"/>
      <c r="S19" s="810"/>
      <c r="T19" s="811">
        <v>46127</v>
      </c>
      <c r="U19" s="812"/>
      <c r="V19" s="815">
        <v>2.4500000000000002</v>
      </c>
      <c r="W19" s="814">
        <f t="shared" si="3"/>
        <v>0</v>
      </c>
      <c r="X19" s="812">
        <v>550</v>
      </c>
    </row>
    <row r="20" spans="1:24" ht="14.4">
      <c r="A20" s="801"/>
      <c r="B20" s="817">
        <v>46128</v>
      </c>
      <c r="C20" s="812">
        <v>289</v>
      </c>
      <c r="D20" s="813">
        <v>2.4500000000000002</v>
      </c>
      <c r="E20" s="814">
        <f t="shared" si="0"/>
        <v>708.05000000000007</v>
      </c>
      <c r="F20" s="812"/>
      <c r="G20" s="810"/>
      <c r="H20" s="817">
        <v>46128</v>
      </c>
      <c r="I20" s="812">
        <v>0</v>
      </c>
      <c r="J20" s="815">
        <v>2.4500000000000002</v>
      </c>
      <c r="K20" s="814">
        <f t="shared" si="1"/>
        <v>0</v>
      </c>
      <c r="L20" s="812"/>
      <c r="M20" s="810"/>
      <c r="N20" s="817">
        <v>46128</v>
      </c>
      <c r="O20" s="812"/>
      <c r="P20" s="815">
        <v>2.4500000000000002</v>
      </c>
      <c r="Q20" s="814">
        <f t="shared" si="2"/>
        <v>0</v>
      </c>
      <c r="R20" s="812"/>
      <c r="S20" s="810"/>
      <c r="T20" s="817">
        <v>46128</v>
      </c>
      <c r="U20" s="812">
        <v>0</v>
      </c>
      <c r="V20" s="815">
        <v>2.4500000000000002</v>
      </c>
      <c r="W20" s="814">
        <f t="shared" si="3"/>
        <v>0</v>
      </c>
      <c r="X20" s="812"/>
    </row>
    <row r="21" spans="1:24" ht="14.4">
      <c r="A21" s="801"/>
      <c r="B21" s="817">
        <v>46129</v>
      </c>
      <c r="C21" s="812">
        <v>305</v>
      </c>
      <c r="D21" s="813">
        <v>2.4500000000000002</v>
      </c>
      <c r="E21" s="814">
        <f t="shared" si="0"/>
        <v>747.25</v>
      </c>
      <c r="F21" s="812"/>
      <c r="G21" s="810"/>
      <c r="H21" s="817">
        <v>46129</v>
      </c>
      <c r="I21" s="812">
        <v>0</v>
      </c>
      <c r="J21" s="815">
        <v>2.4500000000000002</v>
      </c>
      <c r="K21" s="814">
        <f t="shared" si="1"/>
        <v>0</v>
      </c>
      <c r="L21" s="812"/>
      <c r="M21" s="810"/>
      <c r="N21" s="817">
        <v>46129</v>
      </c>
      <c r="O21" s="812"/>
      <c r="P21" s="815">
        <v>2.4500000000000002</v>
      </c>
      <c r="Q21" s="814">
        <f t="shared" si="2"/>
        <v>0</v>
      </c>
      <c r="R21" s="812"/>
      <c r="S21" s="810"/>
      <c r="T21" s="817">
        <v>46129</v>
      </c>
      <c r="U21" s="812">
        <v>273</v>
      </c>
      <c r="V21" s="815">
        <v>2.4500000000000002</v>
      </c>
      <c r="W21" s="814">
        <f t="shared" si="3"/>
        <v>668.85</v>
      </c>
      <c r="X21" s="812"/>
    </row>
    <row r="22" spans="1:24" ht="14.4">
      <c r="A22" s="801"/>
      <c r="B22" s="817">
        <v>46130</v>
      </c>
      <c r="C22" s="812">
        <v>297</v>
      </c>
      <c r="D22" s="813">
        <v>2.4500000000000002</v>
      </c>
      <c r="E22" s="814">
        <f t="shared" si="0"/>
        <v>727.65000000000009</v>
      </c>
      <c r="F22" s="812"/>
      <c r="G22" s="810"/>
      <c r="H22" s="817">
        <v>46130</v>
      </c>
      <c r="I22" s="812">
        <v>0</v>
      </c>
      <c r="J22" s="815">
        <v>2.4500000000000002</v>
      </c>
      <c r="K22" s="814">
        <f t="shared" si="1"/>
        <v>0</v>
      </c>
      <c r="L22" s="812"/>
      <c r="M22" s="810"/>
      <c r="N22" s="817">
        <v>46130</v>
      </c>
      <c r="O22" s="812"/>
      <c r="P22" s="815">
        <v>2.4500000000000002</v>
      </c>
      <c r="Q22" s="814">
        <f t="shared" si="2"/>
        <v>0</v>
      </c>
      <c r="R22" s="812"/>
      <c r="S22" s="810"/>
      <c r="T22" s="817">
        <v>46130</v>
      </c>
      <c r="U22" s="812">
        <v>297</v>
      </c>
      <c r="V22" s="815">
        <v>2.4500000000000002</v>
      </c>
      <c r="W22" s="814">
        <f t="shared" si="3"/>
        <v>727.65000000000009</v>
      </c>
      <c r="X22" s="812"/>
    </row>
    <row r="23" spans="1:24" ht="14.4">
      <c r="A23" s="801"/>
      <c r="B23" s="817">
        <v>46131</v>
      </c>
      <c r="C23" s="812">
        <v>277</v>
      </c>
      <c r="D23" s="813">
        <v>2.4500000000000002</v>
      </c>
      <c r="E23" s="814">
        <f t="shared" si="0"/>
        <v>678.65000000000009</v>
      </c>
      <c r="F23" s="812"/>
      <c r="G23" s="810"/>
      <c r="H23" s="817">
        <v>46131</v>
      </c>
      <c r="I23" s="812">
        <v>0</v>
      </c>
      <c r="J23" s="815">
        <v>2.4500000000000002</v>
      </c>
      <c r="K23" s="814">
        <f t="shared" si="1"/>
        <v>0</v>
      </c>
      <c r="L23" s="812"/>
      <c r="M23" s="810"/>
      <c r="N23" s="817">
        <v>46131</v>
      </c>
      <c r="O23" s="812"/>
      <c r="P23" s="815">
        <v>2.4500000000000002</v>
      </c>
      <c r="Q23" s="814">
        <f t="shared" si="2"/>
        <v>0</v>
      </c>
      <c r="R23" s="812"/>
      <c r="S23" s="810"/>
      <c r="T23" s="817">
        <v>46131</v>
      </c>
      <c r="U23" s="812"/>
      <c r="V23" s="815">
        <v>2.4500000000000002</v>
      </c>
      <c r="W23" s="814">
        <f t="shared" si="3"/>
        <v>0</v>
      </c>
      <c r="X23" s="812">
        <v>550</v>
      </c>
    </row>
    <row r="24" spans="1:24" ht="14.4">
      <c r="A24" s="801"/>
      <c r="B24" s="817">
        <v>46132</v>
      </c>
      <c r="C24" s="812">
        <v>301</v>
      </c>
      <c r="D24" s="813">
        <v>2.4500000000000002</v>
      </c>
      <c r="E24" s="814">
        <f t="shared" si="0"/>
        <v>737.45</v>
      </c>
      <c r="F24" s="812"/>
      <c r="G24" s="810"/>
      <c r="H24" s="817">
        <v>46132</v>
      </c>
      <c r="I24" s="812">
        <v>0</v>
      </c>
      <c r="J24" s="815">
        <v>2.4500000000000002</v>
      </c>
      <c r="K24" s="814">
        <f t="shared" si="1"/>
        <v>0</v>
      </c>
      <c r="L24" s="812"/>
      <c r="M24" s="810"/>
      <c r="N24" s="817">
        <v>46132</v>
      </c>
      <c r="O24" s="812"/>
      <c r="P24" s="815">
        <v>2.4500000000000002</v>
      </c>
      <c r="Q24" s="814">
        <f t="shared" si="2"/>
        <v>0</v>
      </c>
      <c r="R24" s="812"/>
      <c r="S24" s="810"/>
      <c r="T24" s="817">
        <v>46132</v>
      </c>
      <c r="U24" s="812"/>
      <c r="V24" s="815">
        <v>2.4500000000000002</v>
      </c>
      <c r="W24" s="814">
        <f t="shared" si="3"/>
        <v>0</v>
      </c>
      <c r="X24" s="812">
        <v>550</v>
      </c>
    </row>
    <row r="25" spans="1:24" ht="14.4">
      <c r="A25" s="801"/>
      <c r="B25" s="817">
        <v>46133</v>
      </c>
      <c r="C25" s="812">
        <v>279</v>
      </c>
      <c r="D25" s="813">
        <v>2.4500000000000002</v>
      </c>
      <c r="E25" s="814">
        <f t="shared" si="0"/>
        <v>683.55000000000007</v>
      </c>
      <c r="F25" s="812"/>
      <c r="G25" s="810"/>
      <c r="H25" s="817">
        <v>46133</v>
      </c>
      <c r="I25" s="812">
        <v>0</v>
      </c>
      <c r="J25" s="815">
        <v>2.4500000000000002</v>
      </c>
      <c r="K25" s="814">
        <f t="shared" si="1"/>
        <v>0</v>
      </c>
      <c r="L25" s="812"/>
      <c r="M25" s="810"/>
      <c r="N25" s="817">
        <v>46133</v>
      </c>
      <c r="O25" s="812"/>
      <c r="P25" s="815">
        <v>2.4500000000000002</v>
      </c>
      <c r="Q25" s="814">
        <f t="shared" si="2"/>
        <v>0</v>
      </c>
      <c r="R25" s="812"/>
      <c r="S25" s="810"/>
      <c r="T25" s="817">
        <v>46133</v>
      </c>
      <c r="U25" s="812">
        <v>264</v>
      </c>
      <c r="V25" s="815">
        <v>2.4500000000000002</v>
      </c>
      <c r="W25" s="814">
        <f t="shared" si="3"/>
        <v>646.80000000000007</v>
      </c>
      <c r="X25" s="812"/>
    </row>
    <row r="26" spans="1:24" ht="14.4">
      <c r="A26" s="801"/>
      <c r="B26" s="811">
        <v>46134</v>
      </c>
      <c r="C26" s="812">
        <v>0</v>
      </c>
      <c r="D26" s="813">
        <v>2.4500000000000002</v>
      </c>
      <c r="E26" s="814">
        <f t="shared" si="0"/>
        <v>0</v>
      </c>
      <c r="F26" s="812"/>
      <c r="G26" s="810"/>
      <c r="H26" s="811">
        <v>46134</v>
      </c>
      <c r="I26" s="812">
        <v>0</v>
      </c>
      <c r="J26" s="815">
        <v>2.4500000000000002</v>
      </c>
      <c r="K26" s="814">
        <f t="shared" si="1"/>
        <v>0</v>
      </c>
      <c r="L26" s="812"/>
      <c r="M26" s="810"/>
      <c r="N26" s="811">
        <v>46134</v>
      </c>
      <c r="O26" s="812"/>
      <c r="P26" s="815">
        <v>2.4500000000000002</v>
      </c>
      <c r="Q26" s="814">
        <f t="shared" si="2"/>
        <v>0</v>
      </c>
      <c r="R26" s="812"/>
      <c r="S26" s="810"/>
      <c r="T26" s="811">
        <v>46134</v>
      </c>
      <c r="U26" s="812"/>
      <c r="V26" s="815">
        <v>2.4500000000000002</v>
      </c>
      <c r="W26" s="814">
        <f t="shared" si="3"/>
        <v>0</v>
      </c>
      <c r="X26" s="812">
        <v>550</v>
      </c>
    </row>
    <row r="27" spans="1:24" ht="14.4">
      <c r="A27" s="801"/>
      <c r="B27" s="817">
        <v>46135</v>
      </c>
      <c r="C27" s="812"/>
      <c r="D27" s="813">
        <v>2.4500000000000002</v>
      </c>
      <c r="E27" s="814">
        <f t="shared" si="0"/>
        <v>0</v>
      </c>
      <c r="F27" s="812">
        <v>550</v>
      </c>
      <c r="G27" s="810"/>
      <c r="H27" s="817">
        <v>46135</v>
      </c>
      <c r="I27" s="812">
        <v>0</v>
      </c>
      <c r="J27" s="815">
        <v>2.4500000000000002</v>
      </c>
      <c r="K27" s="814">
        <f t="shared" si="1"/>
        <v>0</v>
      </c>
      <c r="L27" s="812"/>
      <c r="M27" s="810"/>
      <c r="N27" s="817">
        <v>46135</v>
      </c>
      <c r="O27" s="812"/>
      <c r="P27" s="815">
        <v>2.4500000000000002</v>
      </c>
      <c r="Q27" s="814">
        <f t="shared" si="2"/>
        <v>0</v>
      </c>
      <c r="R27" s="812"/>
      <c r="S27" s="810"/>
      <c r="T27" s="817">
        <v>46135</v>
      </c>
      <c r="U27" s="812"/>
      <c r="V27" s="815">
        <v>2.4500000000000002</v>
      </c>
      <c r="W27" s="814">
        <f t="shared" si="3"/>
        <v>0</v>
      </c>
      <c r="X27" s="812">
        <v>550</v>
      </c>
    </row>
    <row r="28" spans="1:24" ht="14.4">
      <c r="A28" s="801"/>
      <c r="B28" s="817">
        <v>46136</v>
      </c>
      <c r="C28" s="812"/>
      <c r="D28" s="813">
        <v>2.4500000000000002</v>
      </c>
      <c r="E28" s="814">
        <f t="shared" si="0"/>
        <v>0</v>
      </c>
      <c r="F28" s="812">
        <v>550</v>
      </c>
      <c r="G28" s="810"/>
      <c r="H28" s="817">
        <v>46136</v>
      </c>
      <c r="I28" s="812">
        <v>0</v>
      </c>
      <c r="J28" s="815">
        <v>2.4500000000000002</v>
      </c>
      <c r="K28" s="814">
        <f t="shared" si="1"/>
        <v>0</v>
      </c>
      <c r="L28" s="812"/>
      <c r="M28" s="810"/>
      <c r="N28" s="817">
        <v>46136</v>
      </c>
      <c r="O28" s="812"/>
      <c r="P28" s="815">
        <v>2.4500000000000002</v>
      </c>
      <c r="Q28" s="814">
        <f t="shared" si="2"/>
        <v>0</v>
      </c>
      <c r="R28" s="812"/>
      <c r="S28" s="810"/>
      <c r="T28" s="817">
        <v>46136</v>
      </c>
      <c r="U28" s="812">
        <v>312</v>
      </c>
      <c r="V28" s="815">
        <v>2.4500000000000002</v>
      </c>
      <c r="W28" s="814">
        <f t="shared" si="3"/>
        <v>764.40000000000009</v>
      </c>
      <c r="X28" s="812"/>
    </row>
    <row r="29" spans="1:24" ht="14.4">
      <c r="A29" s="801"/>
      <c r="B29" s="817">
        <v>46137</v>
      </c>
      <c r="C29" s="812"/>
      <c r="D29" s="813">
        <v>2.4500000000000002</v>
      </c>
      <c r="E29" s="814">
        <f t="shared" si="0"/>
        <v>0</v>
      </c>
      <c r="F29" s="812">
        <v>550</v>
      </c>
      <c r="G29" s="810"/>
      <c r="H29" s="817">
        <v>46137</v>
      </c>
      <c r="I29" s="812">
        <v>0</v>
      </c>
      <c r="J29" s="815">
        <v>2.4500000000000002</v>
      </c>
      <c r="K29" s="814">
        <f t="shared" si="1"/>
        <v>0</v>
      </c>
      <c r="L29" s="812"/>
      <c r="M29" s="810"/>
      <c r="N29" s="817">
        <v>46137</v>
      </c>
      <c r="O29" s="812"/>
      <c r="P29" s="815">
        <v>2.4500000000000002</v>
      </c>
      <c r="Q29" s="814">
        <f t="shared" si="2"/>
        <v>0</v>
      </c>
      <c r="R29" s="812"/>
      <c r="S29" s="810"/>
      <c r="T29" s="817">
        <v>46137</v>
      </c>
      <c r="U29" s="812">
        <v>242</v>
      </c>
      <c r="V29" s="815">
        <v>2.4500000000000002</v>
      </c>
      <c r="W29" s="814">
        <f t="shared" si="3"/>
        <v>592.90000000000009</v>
      </c>
      <c r="X29" s="812"/>
    </row>
    <row r="30" spans="1:24" ht="14.4">
      <c r="A30" s="801"/>
      <c r="B30" s="817">
        <v>46138</v>
      </c>
      <c r="C30" s="812"/>
      <c r="D30" s="813">
        <v>2.4500000000000002</v>
      </c>
      <c r="E30" s="814">
        <f t="shared" si="0"/>
        <v>0</v>
      </c>
      <c r="F30" s="812">
        <v>550</v>
      </c>
      <c r="G30" s="810"/>
      <c r="H30" s="817">
        <v>46138</v>
      </c>
      <c r="I30" s="812">
        <v>0</v>
      </c>
      <c r="J30" s="815">
        <v>2.4500000000000002</v>
      </c>
      <c r="K30" s="814">
        <f t="shared" si="1"/>
        <v>0</v>
      </c>
      <c r="L30" s="812"/>
      <c r="M30" s="810"/>
      <c r="N30" s="817">
        <v>46138</v>
      </c>
      <c r="O30" s="812"/>
      <c r="P30" s="815">
        <v>2.4500000000000002</v>
      </c>
      <c r="Q30" s="814">
        <f t="shared" si="2"/>
        <v>0</v>
      </c>
      <c r="R30" s="812"/>
      <c r="S30" s="810"/>
      <c r="T30" s="817">
        <v>46138</v>
      </c>
      <c r="U30" s="812"/>
      <c r="V30" s="815">
        <v>2.4500000000000002</v>
      </c>
      <c r="W30" s="814">
        <f t="shared" si="3"/>
        <v>0</v>
      </c>
      <c r="X30" s="812">
        <v>550</v>
      </c>
    </row>
    <row r="31" spans="1:24" ht="14.4">
      <c r="A31" s="801"/>
      <c r="B31" s="817">
        <v>46139</v>
      </c>
      <c r="C31" s="812"/>
      <c r="D31" s="813">
        <v>2.4500000000000002</v>
      </c>
      <c r="E31" s="814">
        <f t="shared" si="0"/>
        <v>0</v>
      </c>
      <c r="F31" s="812">
        <v>550</v>
      </c>
      <c r="G31" s="810"/>
      <c r="H31" s="817">
        <v>46139</v>
      </c>
      <c r="I31" s="812">
        <v>0</v>
      </c>
      <c r="J31" s="815">
        <v>2.4500000000000002</v>
      </c>
      <c r="K31" s="814">
        <f t="shared" si="1"/>
        <v>0</v>
      </c>
      <c r="L31" s="812"/>
      <c r="M31" s="810"/>
      <c r="N31" s="817">
        <v>46139</v>
      </c>
      <c r="O31" s="812"/>
      <c r="P31" s="815">
        <v>2.4500000000000002</v>
      </c>
      <c r="Q31" s="814">
        <f t="shared" si="2"/>
        <v>0</v>
      </c>
      <c r="R31" s="812"/>
      <c r="S31" s="810"/>
      <c r="T31" s="817">
        <v>46139</v>
      </c>
      <c r="U31" s="812"/>
      <c r="V31" s="815">
        <v>2.4500000000000002</v>
      </c>
      <c r="W31" s="814">
        <f t="shared" si="3"/>
        <v>0</v>
      </c>
      <c r="X31" s="812">
        <v>550</v>
      </c>
    </row>
    <row r="32" spans="1:24" ht="14.4">
      <c r="A32" s="801"/>
      <c r="B32" s="817">
        <v>46140</v>
      </c>
      <c r="C32" s="812"/>
      <c r="D32" s="813">
        <v>2.4500000000000002</v>
      </c>
      <c r="E32" s="814">
        <f t="shared" si="0"/>
        <v>0</v>
      </c>
      <c r="F32" s="812">
        <v>550</v>
      </c>
      <c r="G32" s="810"/>
      <c r="H32" s="817">
        <v>46140</v>
      </c>
      <c r="I32" s="812">
        <v>0</v>
      </c>
      <c r="J32" s="815">
        <v>2.4500000000000002</v>
      </c>
      <c r="K32" s="814">
        <f t="shared" si="1"/>
        <v>0</v>
      </c>
      <c r="L32" s="812"/>
      <c r="M32" s="810"/>
      <c r="N32" s="817">
        <v>46140</v>
      </c>
      <c r="O32" s="812"/>
      <c r="P32" s="815">
        <v>2.4500000000000002</v>
      </c>
      <c r="Q32" s="814">
        <f t="shared" si="2"/>
        <v>0</v>
      </c>
      <c r="R32" s="812"/>
      <c r="S32" s="810"/>
      <c r="T32" s="817">
        <v>46140</v>
      </c>
      <c r="U32" s="812"/>
      <c r="V32" s="815">
        <v>2.4500000000000002</v>
      </c>
      <c r="W32" s="814">
        <f t="shared" si="3"/>
        <v>0</v>
      </c>
      <c r="X32" s="812"/>
    </row>
    <row r="33" spans="1:24" ht="14.4">
      <c r="A33" s="801"/>
      <c r="B33" s="817">
        <v>46141</v>
      </c>
      <c r="C33" s="812"/>
      <c r="D33" s="813">
        <v>2.4500000000000002</v>
      </c>
      <c r="E33" s="814">
        <f t="shared" si="0"/>
        <v>0</v>
      </c>
      <c r="F33" s="812">
        <v>550</v>
      </c>
      <c r="G33" s="810"/>
      <c r="H33" s="817">
        <v>46141</v>
      </c>
      <c r="I33" s="812">
        <v>0</v>
      </c>
      <c r="J33" s="815">
        <v>2.4500000000000002</v>
      </c>
      <c r="K33" s="814">
        <f t="shared" si="1"/>
        <v>0</v>
      </c>
      <c r="L33" s="812"/>
      <c r="M33" s="810"/>
      <c r="N33" s="817">
        <v>46141</v>
      </c>
      <c r="O33" s="812"/>
      <c r="P33" s="815">
        <v>2.4500000000000002</v>
      </c>
      <c r="Q33" s="814">
        <f t="shared" si="2"/>
        <v>0</v>
      </c>
      <c r="R33" s="812"/>
      <c r="S33" s="810"/>
      <c r="T33" s="817">
        <v>46141</v>
      </c>
      <c r="U33" s="812"/>
      <c r="V33" s="815">
        <v>2.4500000000000002</v>
      </c>
      <c r="W33" s="814">
        <f t="shared" si="3"/>
        <v>0</v>
      </c>
      <c r="X33" s="812">
        <v>550</v>
      </c>
    </row>
    <row r="34" spans="1:24" ht="14.4">
      <c r="A34" s="801"/>
      <c r="B34" s="817">
        <v>46142</v>
      </c>
      <c r="C34" s="812"/>
      <c r="D34" s="813">
        <v>2.4500000000000002</v>
      </c>
      <c r="E34" s="814">
        <f t="shared" si="0"/>
        <v>0</v>
      </c>
      <c r="F34" s="812">
        <v>550</v>
      </c>
      <c r="G34" s="810"/>
      <c r="H34" s="817">
        <v>46142</v>
      </c>
      <c r="I34" s="812">
        <v>0</v>
      </c>
      <c r="J34" s="815">
        <v>2.4500000000000002</v>
      </c>
      <c r="K34" s="814">
        <f t="shared" si="1"/>
        <v>0</v>
      </c>
      <c r="L34" s="812"/>
      <c r="M34" s="810"/>
      <c r="N34" s="817">
        <v>46142</v>
      </c>
      <c r="O34" s="812"/>
      <c r="P34" s="815">
        <v>2.4500000000000002</v>
      </c>
      <c r="Q34" s="814">
        <f t="shared" si="2"/>
        <v>0</v>
      </c>
      <c r="R34" s="812"/>
      <c r="S34" s="810"/>
      <c r="T34" s="817">
        <v>46142</v>
      </c>
      <c r="U34" s="812">
        <v>221</v>
      </c>
      <c r="V34" s="815">
        <v>2.4500000000000002</v>
      </c>
      <c r="W34" s="814">
        <f t="shared" si="3"/>
        <v>541.45000000000005</v>
      </c>
      <c r="X34" s="812"/>
    </row>
    <row r="35" spans="1:24" ht="14.4">
      <c r="A35" s="801"/>
      <c r="B35" s="817"/>
      <c r="C35" s="812"/>
      <c r="D35" s="813">
        <v>2.4500000000000002</v>
      </c>
      <c r="E35" s="814">
        <f t="shared" si="0"/>
        <v>0</v>
      </c>
      <c r="F35" s="812"/>
      <c r="G35" s="810"/>
      <c r="H35" s="817"/>
      <c r="I35" s="812"/>
      <c r="J35" s="815">
        <v>2.4500000000000002</v>
      </c>
      <c r="K35" s="814">
        <f t="shared" si="1"/>
        <v>0</v>
      </c>
      <c r="L35" s="812"/>
      <c r="M35" s="810"/>
      <c r="N35" s="817"/>
      <c r="O35" s="812"/>
      <c r="P35" s="815">
        <v>2.4500000000000002</v>
      </c>
      <c r="Q35" s="814">
        <f t="shared" si="2"/>
        <v>0</v>
      </c>
      <c r="R35" s="812"/>
      <c r="S35" s="810"/>
      <c r="T35" s="817">
        <v>46112</v>
      </c>
      <c r="U35" s="812"/>
      <c r="V35" s="815">
        <v>2.4500000000000002</v>
      </c>
      <c r="W35" s="814">
        <f t="shared" si="3"/>
        <v>0</v>
      </c>
      <c r="X35" s="812"/>
    </row>
    <row r="36" spans="1:24" ht="14.4">
      <c r="A36" s="801"/>
      <c r="B36" s="818" t="s">
        <v>126</v>
      </c>
      <c r="C36" s="819">
        <f>SUM(C5:C35)</f>
        <v>3499</v>
      </c>
      <c r="D36" s="818"/>
      <c r="E36" s="819">
        <f t="shared" ref="E36:F36" si="4">SUM(E5:E35)</f>
        <v>8572.5499999999993</v>
      </c>
      <c r="F36" s="819">
        <f t="shared" si="4"/>
        <v>8800</v>
      </c>
      <c r="G36" s="810"/>
      <c r="H36" s="818" t="s">
        <v>126</v>
      </c>
      <c r="I36" s="819">
        <f>SUM(I5:I35)</f>
        <v>0</v>
      </c>
      <c r="J36" s="818"/>
      <c r="K36" s="819">
        <f t="shared" ref="K36:L36" si="5">SUM(K5:K35)</f>
        <v>0</v>
      </c>
      <c r="L36" s="819">
        <f t="shared" si="5"/>
        <v>0</v>
      </c>
      <c r="M36" s="810"/>
      <c r="N36" s="820" t="s">
        <v>126</v>
      </c>
      <c r="O36" s="819">
        <f>SUM(O5:O35)</f>
        <v>0</v>
      </c>
      <c r="P36" s="818"/>
      <c r="Q36" s="819">
        <f t="shared" ref="Q36:R36" si="6">SUM(Q5:Q35)</f>
        <v>0</v>
      </c>
      <c r="R36" s="819">
        <f t="shared" si="6"/>
        <v>0</v>
      </c>
      <c r="S36" s="810"/>
      <c r="T36" s="820" t="s">
        <v>126</v>
      </c>
      <c r="U36" s="819">
        <f>SUM(U5:U35)</f>
        <v>2765</v>
      </c>
      <c r="V36" s="818"/>
      <c r="W36" s="821">
        <f t="shared" ref="W36:X36" si="7">SUM(W5:W35)</f>
        <v>6774.2500000000009</v>
      </c>
      <c r="X36" s="819">
        <f t="shared" si="7"/>
        <v>7150</v>
      </c>
    </row>
    <row r="37" spans="1:24" ht="22.5" customHeight="1">
      <c r="E37" s="822">
        <f>E36+F36</f>
        <v>17372.55</v>
      </c>
      <c r="K37" s="822">
        <f>K36+L36</f>
        <v>0</v>
      </c>
      <c r="R37" s="822">
        <f>Q36+R36</f>
        <v>0</v>
      </c>
      <c r="W37" s="823"/>
      <c r="X37" s="822">
        <f>W36+X36</f>
        <v>13924.25</v>
      </c>
    </row>
    <row r="38" spans="1:24" ht="24" customHeight="1">
      <c r="B38" s="965" t="s">
        <v>22266</v>
      </c>
      <c r="C38" s="962"/>
      <c r="D38" s="962"/>
      <c r="E38" s="962"/>
      <c r="F38" s="963"/>
      <c r="G38" s="806"/>
      <c r="H38" s="961" t="s">
        <v>22267</v>
      </c>
      <c r="I38" s="962"/>
      <c r="J38" s="962"/>
      <c r="K38" s="962"/>
      <c r="L38" s="963"/>
      <c r="M38" s="806"/>
      <c r="T38" s="960"/>
      <c r="U38" s="960"/>
      <c r="V38" s="960"/>
      <c r="W38" s="960"/>
      <c r="X38" s="960"/>
    </row>
    <row r="39" spans="1:24" ht="14.4">
      <c r="B39" s="807" t="s">
        <v>22261</v>
      </c>
      <c r="C39" s="808" t="s">
        <v>22262</v>
      </c>
      <c r="D39" s="808" t="s">
        <v>22263</v>
      </c>
      <c r="E39" s="808" t="s">
        <v>22264</v>
      </c>
      <c r="F39" s="809" t="s">
        <v>22265</v>
      </c>
      <c r="G39" s="810"/>
      <c r="H39" s="807" t="s">
        <v>22261</v>
      </c>
      <c r="I39" s="808" t="s">
        <v>22262</v>
      </c>
      <c r="J39" s="808" t="s">
        <v>22263</v>
      </c>
      <c r="K39" s="808" t="s">
        <v>22264</v>
      </c>
      <c r="L39" s="809"/>
      <c r="M39" s="810"/>
      <c r="T39" s="960"/>
      <c r="U39" s="960"/>
      <c r="V39" s="960"/>
      <c r="W39" s="960"/>
      <c r="X39" s="960"/>
    </row>
    <row r="40" spans="1:24" ht="14.4">
      <c r="B40" s="811">
        <v>46113</v>
      </c>
      <c r="C40" s="812">
        <v>0</v>
      </c>
      <c r="D40" s="815">
        <v>2.4500000000000002</v>
      </c>
      <c r="E40" s="814">
        <f t="shared" ref="E40:E70" si="8">C40*D40</f>
        <v>0</v>
      </c>
      <c r="F40" s="812"/>
      <c r="G40" s="816"/>
      <c r="H40" s="811">
        <v>46113</v>
      </c>
      <c r="I40" s="812">
        <v>0</v>
      </c>
      <c r="J40" s="815">
        <v>2.4500000000000002</v>
      </c>
      <c r="K40" s="814">
        <f t="shared" ref="K40:K70" si="9">I40*J40</f>
        <v>0</v>
      </c>
      <c r="L40" s="812"/>
      <c r="M40" s="816"/>
      <c r="T40" s="960"/>
      <c r="U40" s="960"/>
      <c r="V40" s="960"/>
      <c r="W40" s="960"/>
      <c r="X40" s="960"/>
    </row>
    <row r="41" spans="1:24" ht="14.4">
      <c r="B41" s="817">
        <v>46114</v>
      </c>
      <c r="C41" s="812">
        <v>227</v>
      </c>
      <c r="D41" s="815">
        <v>2.4500000000000002</v>
      </c>
      <c r="E41" s="814">
        <f t="shared" si="8"/>
        <v>556.15000000000009</v>
      </c>
      <c r="F41" s="812"/>
      <c r="G41" s="816"/>
      <c r="H41" s="817">
        <v>46114</v>
      </c>
      <c r="I41" s="812">
        <v>277</v>
      </c>
      <c r="J41" s="815">
        <v>2.4500000000000002</v>
      </c>
      <c r="K41" s="814">
        <f t="shared" si="9"/>
        <v>678.65000000000009</v>
      </c>
      <c r="L41" s="812"/>
      <c r="M41" s="816"/>
      <c r="T41" s="960"/>
      <c r="U41" s="960"/>
      <c r="V41" s="960"/>
      <c r="W41" s="960"/>
      <c r="X41" s="960"/>
    </row>
    <row r="42" spans="1:24" ht="14.4">
      <c r="B42" s="817">
        <v>46115</v>
      </c>
      <c r="C42" s="812"/>
      <c r="D42" s="815">
        <v>2.4500000000000002</v>
      </c>
      <c r="E42" s="814">
        <f t="shared" si="8"/>
        <v>0</v>
      </c>
      <c r="F42" s="812">
        <v>550</v>
      </c>
      <c r="G42" s="816"/>
      <c r="H42" s="817">
        <v>46115</v>
      </c>
      <c r="I42" s="812">
        <v>243</v>
      </c>
      <c r="J42" s="815">
        <v>2.4500000000000002</v>
      </c>
      <c r="K42" s="814">
        <f t="shared" si="9"/>
        <v>595.35</v>
      </c>
      <c r="L42" s="812"/>
      <c r="M42" s="816"/>
      <c r="T42" s="960"/>
      <c r="U42" s="960"/>
      <c r="V42" s="960"/>
      <c r="W42" s="960"/>
      <c r="X42" s="960"/>
    </row>
    <row r="43" spans="1:24" ht="14.4">
      <c r="B43" s="817">
        <v>46116</v>
      </c>
      <c r="C43" s="812">
        <v>250</v>
      </c>
      <c r="D43" s="815">
        <v>2.4500000000000002</v>
      </c>
      <c r="E43" s="814">
        <f t="shared" si="8"/>
        <v>612.5</v>
      </c>
      <c r="F43" s="812"/>
      <c r="G43" s="816"/>
      <c r="H43" s="817">
        <v>46116</v>
      </c>
      <c r="I43" s="812">
        <v>255</v>
      </c>
      <c r="J43" s="815">
        <v>2.4500000000000002</v>
      </c>
      <c r="K43" s="814">
        <f t="shared" si="9"/>
        <v>624.75</v>
      </c>
      <c r="L43" s="812"/>
      <c r="M43" s="816"/>
      <c r="T43" s="960"/>
      <c r="U43" s="960"/>
      <c r="V43" s="960"/>
      <c r="W43" s="960"/>
      <c r="X43" s="960"/>
    </row>
    <row r="44" spans="1:24" ht="14.4">
      <c r="B44" s="817">
        <v>46117</v>
      </c>
      <c r="C44" s="812">
        <v>275</v>
      </c>
      <c r="D44" s="815">
        <v>2.4500000000000002</v>
      </c>
      <c r="E44" s="814">
        <f t="shared" si="8"/>
        <v>673.75</v>
      </c>
      <c r="F44" s="812"/>
      <c r="G44" s="816"/>
      <c r="H44" s="817">
        <v>46117</v>
      </c>
      <c r="I44" s="812">
        <v>320</v>
      </c>
      <c r="J44" s="815">
        <v>2.4500000000000002</v>
      </c>
      <c r="K44" s="814">
        <f t="shared" si="9"/>
        <v>784</v>
      </c>
      <c r="L44" s="812"/>
      <c r="M44" s="816"/>
      <c r="T44" s="960"/>
      <c r="U44" s="960"/>
      <c r="V44" s="960"/>
      <c r="W44" s="960"/>
      <c r="X44" s="960"/>
    </row>
    <row r="45" spans="1:24" ht="14.4">
      <c r="B45" s="817">
        <v>46118</v>
      </c>
      <c r="C45" s="812"/>
      <c r="D45" s="815">
        <v>2.4500000000000002</v>
      </c>
      <c r="E45" s="814">
        <f t="shared" si="8"/>
        <v>0</v>
      </c>
      <c r="F45" s="812">
        <v>550</v>
      </c>
      <c r="G45" s="816"/>
      <c r="H45" s="817">
        <v>46118</v>
      </c>
      <c r="I45" s="812">
        <v>295</v>
      </c>
      <c r="J45" s="815">
        <v>2.4500000000000002</v>
      </c>
      <c r="K45" s="814">
        <f t="shared" si="9"/>
        <v>722.75</v>
      </c>
      <c r="L45" s="812"/>
      <c r="M45" s="816"/>
      <c r="T45" s="960"/>
      <c r="U45" s="960"/>
      <c r="V45" s="960"/>
      <c r="W45" s="960"/>
      <c r="X45" s="960"/>
    </row>
    <row r="46" spans="1:24" ht="14.4">
      <c r="B46" s="817">
        <v>46119</v>
      </c>
      <c r="C46" s="812">
        <v>274</v>
      </c>
      <c r="D46" s="815">
        <v>2.4500000000000002</v>
      </c>
      <c r="E46" s="814">
        <f t="shared" si="8"/>
        <v>671.30000000000007</v>
      </c>
      <c r="F46" s="812"/>
      <c r="G46" s="816"/>
      <c r="H46" s="817">
        <v>46119</v>
      </c>
      <c r="I46" s="812">
        <v>332</v>
      </c>
      <c r="J46" s="815">
        <v>2.4500000000000002</v>
      </c>
      <c r="K46" s="814">
        <f t="shared" si="9"/>
        <v>813.40000000000009</v>
      </c>
      <c r="L46" s="812"/>
      <c r="M46" s="816"/>
      <c r="T46" s="960"/>
      <c r="U46" s="960"/>
      <c r="V46" s="960"/>
      <c r="W46" s="960"/>
      <c r="X46" s="960"/>
    </row>
    <row r="47" spans="1:24" ht="14.4">
      <c r="B47" s="811">
        <v>46120</v>
      </c>
      <c r="C47" s="812">
        <v>0</v>
      </c>
      <c r="D47" s="815">
        <v>2.4500000000000002</v>
      </c>
      <c r="E47" s="814">
        <f t="shared" si="8"/>
        <v>0</v>
      </c>
      <c r="F47" s="812"/>
      <c r="G47" s="816"/>
      <c r="H47" s="811">
        <v>46120</v>
      </c>
      <c r="I47" s="812"/>
      <c r="J47" s="815">
        <v>2.4500000000000002</v>
      </c>
      <c r="K47" s="814">
        <f t="shared" si="9"/>
        <v>0</v>
      </c>
      <c r="L47" s="812">
        <v>550</v>
      </c>
      <c r="M47" s="816"/>
      <c r="T47" s="960"/>
      <c r="U47" s="960"/>
      <c r="V47" s="960"/>
      <c r="W47" s="960"/>
      <c r="X47" s="960"/>
    </row>
    <row r="48" spans="1:24" ht="14.4">
      <c r="B48" s="817">
        <v>46121</v>
      </c>
      <c r="C48" s="812"/>
      <c r="D48" s="815">
        <v>2.4500000000000002</v>
      </c>
      <c r="E48" s="814">
        <f t="shared" si="8"/>
        <v>0</v>
      </c>
      <c r="F48" s="812">
        <v>550</v>
      </c>
      <c r="G48" s="816"/>
      <c r="H48" s="817">
        <v>46121</v>
      </c>
      <c r="I48" s="812"/>
      <c r="J48" s="815">
        <v>2.4500000000000002</v>
      </c>
      <c r="K48" s="814">
        <f t="shared" si="9"/>
        <v>0</v>
      </c>
      <c r="L48" s="812">
        <v>550</v>
      </c>
      <c r="M48" s="816"/>
      <c r="T48" s="960"/>
      <c r="U48" s="960"/>
      <c r="V48" s="960"/>
      <c r="W48" s="960"/>
      <c r="X48" s="960"/>
    </row>
    <row r="49" spans="2:24" ht="14.4">
      <c r="B49" s="817">
        <v>46122</v>
      </c>
      <c r="C49" s="812">
        <v>316</v>
      </c>
      <c r="D49" s="815">
        <v>2.4500000000000002</v>
      </c>
      <c r="E49" s="814">
        <f t="shared" si="8"/>
        <v>774.2</v>
      </c>
      <c r="F49" s="812"/>
      <c r="G49" s="816"/>
      <c r="H49" s="817">
        <v>46122</v>
      </c>
      <c r="I49" s="812">
        <v>0</v>
      </c>
      <c r="J49" s="815">
        <v>2.4500000000000002</v>
      </c>
      <c r="K49" s="814">
        <f t="shared" si="9"/>
        <v>0</v>
      </c>
      <c r="L49" s="812"/>
      <c r="M49" s="816"/>
      <c r="T49" s="960"/>
      <c r="U49" s="960"/>
      <c r="V49" s="960"/>
      <c r="W49" s="960"/>
      <c r="X49" s="960"/>
    </row>
    <row r="50" spans="2:24" ht="14.4">
      <c r="B50" s="817">
        <v>46123</v>
      </c>
      <c r="C50" s="812">
        <v>268</v>
      </c>
      <c r="D50" s="815">
        <v>2.4500000000000002</v>
      </c>
      <c r="E50" s="814">
        <f t="shared" si="8"/>
        <v>656.6</v>
      </c>
      <c r="F50" s="812"/>
      <c r="G50" s="816"/>
      <c r="H50" s="817">
        <v>46123</v>
      </c>
      <c r="I50" s="812">
        <v>0</v>
      </c>
      <c r="J50" s="815">
        <v>2.4500000000000002</v>
      </c>
      <c r="K50" s="814">
        <f t="shared" si="9"/>
        <v>0</v>
      </c>
      <c r="L50" s="812"/>
      <c r="M50" s="816"/>
      <c r="T50" s="960"/>
      <c r="U50" s="960"/>
      <c r="V50" s="960"/>
      <c r="W50" s="960"/>
      <c r="X50" s="960"/>
    </row>
    <row r="51" spans="2:24" ht="14.4">
      <c r="B51" s="817">
        <v>46124</v>
      </c>
      <c r="C51" s="812">
        <v>274</v>
      </c>
      <c r="D51" s="815">
        <v>2.4500000000000002</v>
      </c>
      <c r="E51" s="814">
        <f t="shared" si="8"/>
        <v>671.30000000000007</v>
      </c>
      <c r="F51" s="812"/>
      <c r="G51" s="816"/>
      <c r="H51" s="817">
        <v>46124</v>
      </c>
      <c r="I51" s="812">
        <v>0</v>
      </c>
      <c r="J51" s="815">
        <v>2.4500000000000002</v>
      </c>
      <c r="K51" s="814">
        <f t="shared" si="9"/>
        <v>0</v>
      </c>
      <c r="L51" s="812"/>
      <c r="M51" s="816"/>
      <c r="T51" s="960"/>
      <c r="U51" s="960"/>
      <c r="V51" s="960"/>
      <c r="W51" s="960"/>
      <c r="X51" s="960"/>
    </row>
    <row r="52" spans="2:24" ht="14.4">
      <c r="B52" s="817">
        <v>46125</v>
      </c>
      <c r="C52" s="812">
        <v>251</v>
      </c>
      <c r="D52" s="815">
        <v>2.4500000000000002</v>
      </c>
      <c r="E52" s="814">
        <f t="shared" si="8"/>
        <v>614.95000000000005</v>
      </c>
      <c r="F52" s="812"/>
      <c r="G52" s="810"/>
      <c r="H52" s="817">
        <v>46125</v>
      </c>
      <c r="I52" s="812">
        <v>0</v>
      </c>
      <c r="J52" s="815">
        <v>2.4500000000000002</v>
      </c>
      <c r="K52" s="814">
        <f t="shared" si="9"/>
        <v>0</v>
      </c>
      <c r="L52" s="812"/>
      <c r="M52" s="810"/>
      <c r="T52" s="960"/>
      <c r="U52" s="960"/>
      <c r="V52" s="960"/>
      <c r="W52" s="960"/>
      <c r="X52" s="960"/>
    </row>
    <row r="53" spans="2:24" ht="14.4">
      <c r="B53" s="817">
        <v>46126</v>
      </c>
      <c r="C53" s="812">
        <v>0</v>
      </c>
      <c r="D53" s="815">
        <v>2.4500000000000002</v>
      </c>
      <c r="E53" s="814">
        <f t="shared" si="8"/>
        <v>0</v>
      </c>
      <c r="F53" s="812"/>
      <c r="G53" s="810"/>
      <c r="H53" s="817">
        <v>46126</v>
      </c>
      <c r="I53" s="812">
        <v>0</v>
      </c>
      <c r="J53" s="815">
        <v>2.4500000000000002</v>
      </c>
      <c r="K53" s="814">
        <f t="shared" si="9"/>
        <v>0</v>
      </c>
      <c r="L53" s="812"/>
      <c r="M53" s="810"/>
      <c r="T53" s="960"/>
      <c r="U53" s="960"/>
      <c r="V53" s="960"/>
      <c r="W53" s="960"/>
      <c r="X53" s="960"/>
    </row>
    <row r="54" spans="2:24" ht="14.4">
      <c r="B54" s="811">
        <v>46127</v>
      </c>
      <c r="C54" s="812">
        <v>0</v>
      </c>
      <c r="D54" s="815">
        <v>2.4500000000000002</v>
      </c>
      <c r="E54" s="814">
        <f t="shared" si="8"/>
        <v>0</v>
      </c>
      <c r="F54" s="812"/>
      <c r="G54" s="810"/>
      <c r="H54" s="811">
        <v>46127</v>
      </c>
      <c r="I54" s="812">
        <v>0</v>
      </c>
      <c r="J54" s="815">
        <v>2.4500000000000002</v>
      </c>
      <c r="K54" s="814">
        <f t="shared" si="9"/>
        <v>0</v>
      </c>
      <c r="L54" s="812"/>
      <c r="M54" s="810"/>
      <c r="T54" s="960"/>
      <c r="U54" s="960"/>
      <c r="V54" s="960"/>
      <c r="W54" s="960"/>
      <c r="X54" s="960"/>
    </row>
    <row r="55" spans="2:24" ht="14.4">
      <c r="B55" s="817">
        <v>46128</v>
      </c>
      <c r="C55" s="812"/>
      <c r="D55" s="815">
        <v>2.4500000000000002</v>
      </c>
      <c r="E55" s="814">
        <f t="shared" si="8"/>
        <v>0</v>
      </c>
      <c r="F55" s="812">
        <v>550</v>
      </c>
      <c r="G55" s="810"/>
      <c r="H55" s="817">
        <v>46128</v>
      </c>
      <c r="I55" s="812">
        <v>254</v>
      </c>
      <c r="J55" s="815">
        <v>2.4500000000000002</v>
      </c>
      <c r="K55" s="814">
        <f t="shared" si="9"/>
        <v>622.30000000000007</v>
      </c>
      <c r="L55" s="812"/>
      <c r="M55" s="810"/>
      <c r="T55" s="960"/>
      <c r="U55" s="960"/>
      <c r="V55" s="960"/>
      <c r="W55" s="960"/>
      <c r="X55" s="960"/>
    </row>
    <row r="56" spans="2:24" ht="14.4">
      <c r="B56" s="817">
        <v>46129</v>
      </c>
      <c r="C56" s="812"/>
      <c r="D56" s="815">
        <v>2.4500000000000002</v>
      </c>
      <c r="E56" s="814">
        <f t="shared" si="8"/>
        <v>0</v>
      </c>
      <c r="F56" s="812">
        <v>550</v>
      </c>
      <c r="G56" s="810"/>
      <c r="H56" s="817">
        <v>46129</v>
      </c>
      <c r="I56" s="812"/>
      <c r="J56" s="815">
        <v>2.4500000000000002</v>
      </c>
      <c r="K56" s="814">
        <f t="shared" si="9"/>
        <v>0</v>
      </c>
      <c r="L56" s="812">
        <v>550</v>
      </c>
      <c r="M56" s="810"/>
      <c r="T56" s="960"/>
      <c r="U56" s="960"/>
      <c r="V56" s="960"/>
      <c r="W56" s="960"/>
      <c r="X56" s="960"/>
    </row>
    <row r="57" spans="2:24" ht="14.4">
      <c r="B57" s="817">
        <v>46130</v>
      </c>
      <c r="C57" s="812"/>
      <c r="D57" s="815">
        <v>2.4500000000000002</v>
      </c>
      <c r="E57" s="814">
        <f t="shared" si="8"/>
        <v>0</v>
      </c>
      <c r="F57" s="812">
        <v>550</v>
      </c>
      <c r="G57" s="810"/>
      <c r="H57" s="817">
        <v>46130</v>
      </c>
      <c r="I57" s="812">
        <v>246</v>
      </c>
      <c r="J57" s="815">
        <v>2.4500000000000002</v>
      </c>
      <c r="K57" s="814">
        <f t="shared" si="9"/>
        <v>602.70000000000005</v>
      </c>
      <c r="L57" s="812"/>
      <c r="M57" s="810"/>
      <c r="T57" s="960"/>
      <c r="U57" s="960"/>
      <c r="V57" s="960"/>
      <c r="W57" s="960"/>
      <c r="X57" s="960"/>
    </row>
    <row r="58" spans="2:24" ht="14.4">
      <c r="B58" s="817">
        <v>46131</v>
      </c>
      <c r="C58" s="812"/>
      <c r="D58" s="815">
        <v>2.4500000000000002</v>
      </c>
      <c r="E58" s="814">
        <f t="shared" si="8"/>
        <v>0</v>
      </c>
      <c r="F58" s="812">
        <v>550</v>
      </c>
      <c r="G58" s="810"/>
      <c r="H58" s="817">
        <v>46131</v>
      </c>
      <c r="I58" s="812"/>
      <c r="J58" s="815">
        <v>2.4500000000000002</v>
      </c>
      <c r="K58" s="814">
        <f t="shared" si="9"/>
        <v>0</v>
      </c>
      <c r="L58" s="812">
        <v>550</v>
      </c>
      <c r="M58" s="810"/>
      <c r="T58" s="960"/>
      <c r="U58" s="960"/>
      <c r="V58" s="960"/>
      <c r="W58" s="960"/>
      <c r="X58" s="960"/>
    </row>
    <row r="59" spans="2:24" ht="14.4">
      <c r="B59" s="817">
        <v>46132</v>
      </c>
      <c r="C59" s="812"/>
      <c r="D59" s="815">
        <v>2.4500000000000002</v>
      </c>
      <c r="E59" s="814">
        <f t="shared" si="8"/>
        <v>0</v>
      </c>
      <c r="F59" s="812">
        <v>550</v>
      </c>
      <c r="G59" s="810"/>
      <c r="H59" s="817">
        <v>46132</v>
      </c>
      <c r="I59" s="812"/>
      <c r="J59" s="815">
        <v>2.4500000000000002</v>
      </c>
      <c r="K59" s="814">
        <f t="shared" si="9"/>
        <v>0</v>
      </c>
      <c r="L59" s="812">
        <v>550</v>
      </c>
      <c r="M59" s="810"/>
      <c r="T59" s="960"/>
      <c r="U59" s="960"/>
      <c r="V59" s="960"/>
      <c r="W59" s="960"/>
      <c r="X59" s="960"/>
    </row>
    <row r="60" spans="2:24" ht="14.4">
      <c r="B60" s="817">
        <v>46133</v>
      </c>
      <c r="C60" s="812"/>
      <c r="D60" s="815">
        <v>2.4500000000000002</v>
      </c>
      <c r="E60" s="814">
        <f t="shared" si="8"/>
        <v>0</v>
      </c>
      <c r="F60" s="812">
        <v>550</v>
      </c>
      <c r="G60" s="810"/>
      <c r="H60" s="817">
        <v>46133</v>
      </c>
      <c r="I60" s="812">
        <v>283</v>
      </c>
      <c r="J60" s="815">
        <v>2.4500000000000002</v>
      </c>
      <c r="K60" s="814">
        <f t="shared" si="9"/>
        <v>693.35</v>
      </c>
      <c r="L60" s="812"/>
      <c r="M60" s="810"/>
      <c r="T60" s="960"/>
      <c r="U60" s="960"/>
      <c r="V60" s="960"/>
      <c r="W60" s="960"/>
      <c r="X60" s="960"/>
    </row>
    <row r="61" spans="2:24" ht="14.4">
      <c r="B61" s="811">
        <v>46134</v>
      </c>
      <c r="C61" s="812">
        <v>0</v>
      </c>
      <c r="D61" s="815">
        <v>2.4500000000000002</v>
      </c>
      <c r="E61" s="814">
        <f t="shared" si="8"/>
        <v>0</v>
      </c>
      <c r="F61" s="812"/>
      <c r="G61" s="810"/>
      <c r="H61" s="817">
        <v>46134</v>
      </c>
      <c r="I61" s="812"/>
      <c r="J61" s="815">
        <v>2.4500000000000002</v>
      </c>
      <c r="K61" s="814">
        <f t="shared" si="9"/>
        <v>0</v>
      </c>
      <c r="L61" s="812">
        <v>550</v>
      </c>
      <c r="M61" s="810"/>
      <c r="T61" s="960"/>
      <c r="U61" s="960"/>
      <c r="V61" s="960"/>
      <c r="W61" s="960"/>
      <c r="X61" s="960"/>
    </row>
    <row r="62" spans="2:24" ht="14.4">
      <c r="B62" s="817">
        <v>46135</v>
      </c>
      <c r="C62" s="812">
        <v>0</v>
      </c>
      <c r="D62" s="815">
        <v>2.4500000000000002</v>
      </c>
      <c r="E62" s="814">
        <f t="shared" si="8"/>
        <v>0</v>
      </c>
      <c r="F62" s="812"/>
      <c r="G62" s="810"/>
      <c r="H62" s="811">
        <v>46134</v>
      </c>
      <c r="I62" s="812">
        <v>301</v>
      </c>
      <c r="J62" s="815">
        <v>2.4500000000000002</v>
      </c>
      <c r="K62" s="814">
        <f t="shared" si="9"/>
        <v>737.45</v>
      </c>
      <c r="L62" s="812"/>
      <c r="M62" s="810"/>
      <c r="T62" s="960"/>
      <c r="U62" s="960"/>
      <c r="V62" s="960"/>
      <c r="W62" s="960"/>
      <c r="X62" s="960"/>
    </row>
    <row r="63" spans="2:24" ht="14.4">
      <c r="B63" s="817">
        <v>46136</v>
      </c>
      <c r="C63" s="812">
        <v>0</v>
      </c>
      <c r="D63" s="815">
        <v>2.4500000000000002</v>
      </c>
      <c r="E63" s="814">
        <f t="shared" si="8"/>
        <v>0</v>
      </c>
      <c r="F63" s="812"/>
      <c r="G63" s="810"/>
      <c r="H63" s="817">
        <v>46136</v>
      </c>
      <c r="I63" s="812">
        <v>265</v>
      </c>
      <c r="J63" s="815">
        <v>2.4500000000000002</v>
      </c>
      <c r="K63" s="814">
        <f t="shared" si="9"/>
        <v>649.25</v>
      </c>
      <c r="L63" s="812"/>
      <c r="M63" s="810"/>
      <c r="T63" s="960"/>
      <c r="U63" s="960"/>
      <c r="V63" s="960"/>
      <c r="W63" s="960"/>
      <c r="X63" s="960"/>
    </row>
    <row r="64" spans="2:24" ht="14.4">
      <c r="B64" s="817">
        <v>46137</v>
      </c>
      <c r="C64" s="812">
        <v>376</v>
      </c>
      <c r="D64" s="815">
        <v>2.4500000000000002</v>
      </c>
      <c r="E64" s="814">
        <f t="shared" si="8"/>
        <v>921.2</v>
      </c>
      <c r="F64" s="812"/>
      <c r="G64" s="810"/>
      <c r="H64" s="817">
        <v>46137</v>
      </c>
      <c r="I64" s="812">
        <v>376</v>
      </c>
      <c r="J64" s="815">
        <v>2.4500000000000002</v>
      </c>
      <c r="K64" s="814">
        <f t="shared" si="9"/>
        <v>921.2</v>
      </c>
      <c r="L64" s="812"/>
      <c r="M64" s="810"/>
      <c r="T64" s="960"/>
      <c r="U64" s="960"/>
      <c r="V64" s="960"/>
      <c r="W64" s="960"/>
      <c r="X64" s="960"/>
    </row>
    <row r="65" spans="1:24" ht="14.4">
      <c r="B65" s="817">
        <v>46138</v>
      </c>
      <c r="C65" s="812">
        <v>306</v>
      </c>
      <c r="D65" s="815">
        <v>2.4500000000000002</v>
      </c>
      <c r="E65" s="814">
        <f t="shared" si="8"/>
        <v>749.7</v>
      </c>
      <c r="F65" s="812"/>
      <c r="G65" s="810"/>
      <c r="H65" s="817">
        <v>46138</v>
      </c>
      <c r="I65" s="812">
        <v>306</v>
      </c>
      <c r="J65" s="815">
        <v>2.4500000000000002</v>
      </c>
      <c r="K65" s="814">
        <f t="shared" si="9"/>
        <v>749.7</v>
      </c>
      <c r="L65" s="812"/>
      <c r="M65" s="810"/>
      <c r="T65" s="960"/>
      <c r="U65" s="960"/>
      <c r="V65" s="960"/>
      <c r="W65" s="960"/>
      <c r="X65" s="960"/>
    </row>
    <row r="66" spans="1:24" ht="14.4">
      <c r="B66" s="817">
        <v>46139</v>
      </c>
      <c r="C66" s="812">
        <v>245</v>
      </c>
      <c r="D66" s="815">
        <v>2.4500000000000002</v>
      </c>
      <c r="E66" s="814">
        <f t="shared" si="8"/>
        <v>600.25</v>
      </c>
      <c r="F66" s="812"/>
      <c r="G66" s="810"/>
      <c r="H66" s="817">
        <v>46139</v>
      </c>
      <c r="I66" s="812">
        <v>0</v>
      </c>
      <c r="J66" s="815">
        <v>2.4500000000000002</v>
      </c>
      <c r="K66" s="814">
        <f t="shared" si="9"/>
        <v>0</v>
      </c>
      <c r="L66" s="812"/>
      <c r="M66" s="810"/>
      <c r="T66" s="960"/>
      <c r="U66" s="960"/>
      <c r="V66" s="960"/>
      <c r="W66" s="960"/>
      <c r="X66" s="960"/>
    </row>
    <row r="67" spans="1:24" ht="14.4">
      <c r="B67" s="817">
        <v>46140</v>
      </c>
      <c r="C67" s="812">
        <v>175</v>
      </c>
      <c r="D67" s="815">
        <v>2.4500000000000002</v>
      </c>
      <c r="E67" s="814">
        <f t="shared" si="8"/>
        <v>428.75000000000006</v>
      </c>
      <c r="F67" s="812"/>
      <c r="G67" s="810"/>
      <c r="H67" s="817">
        <v>46140</v>
      </c>
      <c r="I67" s="812"/>
      <c r="J67" s="815">
        <v>2.4500000000000002</v>
      </c>
      <c r="K67" s="814">
        <f t="shared" si="9"/>
        <v>0</v>
      </c>
      <c r="L67" s="812">
        <v>550</v>
      </c>
      <c r="M67" s="810"/>
      <c r="T67" s="960"/>
      <c r="U67" s="960"/>
      <c r="V67" s="960"/>
      <c r="W67" s="960"/>
      <c r="X67" s="960"/>
    </row>
    <row r="68" spans="1:24" ht="14.4">
      <c r="B68" s="817">
        <v>46141</v>
      </c>
      <c r="C68" s="812"/>
      <c r="D68" s="815">
        <v>2.4500000000000002</v>
      </c>
      <c r="E68" s="814">
        <f t="shared" si="8"/>
        <v>0</v>
      </c>
      <c r="F68" s="812">
        <v>550</v>
      </c>
      <c r="G68" s="810"/>
      <c r="H68" s="817">
        <v>46141</v>
      </c>
      <c r="I68" s="812"/>
      <c r="J68" s="815">
        <v>2.4500000000000002</v>
      </c>
      <c r="K68" s="814">
        <f t="shared" si="9"/>
        <v>0</v>
      </c>
      <c r="L68" s="812">
        <v>550</v>
      </c>
      <c r="M68" s="810"/>
      <c r="T68" s="960"/>
      <c r="U68" s="960"/>
      <c r="V68" s="960"/>
      <c r="W68" s="960"/>
      <c r="X68" s="960"/>
    </row>
    <row r="69" spans="1:24" ht="14.4">
      <c r="B69" s="817">
        <v>46142</v>
      </c>
      <c r="C69" s="812">
        <v>135</v>
      </c>
      <c r="D69" s="815">
        <v>2.4500000000000002</v>
      </c>
      <c r="E69" s="814">
        <f t="shared" si="8"/>
        <v>330.75</v>
      </c>
      <c r="F69" s="812"/>
      <c r="G69" s="810"/>
      <c r="H69" s="817">
        <v>46142</v>
      </c>
      <c r="I69" s="812">
        <v>254</v>
      </c>
      <c r="J69" s="815">
        <v>2.4500000000000002</v>
      </c>
      <c r="K69" s="814">
        <f t="shared" si="9"/>
        <v>622.30000000000007</v>
      </c>
      <c r="L69" s="812"/>
      <c r="M69" s="810"/>
      <c r="T69" s="960"/>
      <c r="U69" s="960"/>
      <c r="V69" s="960"/>
      <c r="W69" s="960"/>
      <c r="X69" s="960"/>
    </row>
    <row r="70" spans="1:24" ht="14.4">
      <c r="B70" s="817">
        <v>46112</v>
      </c>
      <c r="C70" s="812"/>
      <c r="D70" s="815">
        <v>2.4500000000000002</v>
      </c>
      <c r="E70" s="814">
        <f t="shared" si="8"/>
        <v>0</v>
      </c>
      <c r="F70" s="812"/>
      <c r="G70" s="810"/>
      <c r="H70" s="817">
        <v>46112</v>
      </c>
      <c r="I70" s="812"/>
      <c r="J70" s="815">
        <v>2.4500000000000002</v>
      </c>
      <c r="K70" s="814">
        <f t="shared" si="9"/>
        <v>0</v>
      </c>
      <c r="L70" s="812"/>
      <c r="M70" s="810"/>
      <c r="T70" s="960"/>
      <c r="U70" s="960"/>
      <c r="V70" s="960"/>
      <c r="W70" s="960"/>
      <c r="X70" s="960"/>
    </row>
    <row r="71" spans="1:24" ht="14.4">
      <c r="B71" s="818" t="s">
        <v>126</v>
      </c>
      <c r="C71" s="821">
        <f>SUM(C40:C70)</f>
        <v>3372</v>
      </c>
      <c r="D71" s="818"/>
      <c r="E71" s="821">
        <f t="shared" ref="E71:F71" si="10">SUM(E40:E70)</f>
        <v>8261.4</v>
      </c>
      <c r="F71" s="824">
        <f t="shared" si="10"/>
        <v>5500</v>
      </c>
      <c r="G71" s="818"/>
      <c r="H71" s="818" t="s">
        <v>126</v>
      </c>
      <c r="I71" s="819">
        <f>SUM(I40:I70)</f>
        <v>4007</v>
      </c>
      <c r="J71" s="818"/>
      <c r="K71" s="819">
        <f t="shared" ref="K71:L71" si="11">SUM(K40:K70)</f>
        <v>9817.15</v>
      </c>
      <c r="L71" s="819">
        <f t="shared" si="11"/>
        <v>4400</v>
      </c>
      <c r="M71" s="810"/>
      <c r="T71" s="960"/>
      <c r="U71" s="960"/>
      <c r="V71" s="960"/>
      <c r="W71" s="960"/>
      <c r="X71" s="960"/>
    </row>
    <row r="72" spans="1:24" ht="15.6">
      <c r="F72" s="822">
        <f>E71+F71</f>
        <v>13761.4</v>
      </c>
      <c r="L72" s="822">
        <f>K71+L71</f>
        <v>14217.15</v>
      </c>
      <c r="T72" s="960"/>
      <c r="U72" s="960"/>
      <c r="V72" s="960"/>
      <c r="W72" s="960"/>
      <c r="X72" s="960"/>
    </row>
    <row r="74" spans="1:24" ht="33.75" customHeight="1">
      <c r="A74" s="966" t="s">
        <v>22268</v>
      </c>
      <c r="B74" s="960"/>
      <c r="C74" s="960"/>
      <c r="D74" s="960"/>
      <c r="E74" s="960"/>
      <c r="F74" s="960"/>
      <c r="G74" s="960"/>
      <c r="H74" s="960"/>
      <c r="I74" s="960"/>
      <c r="J74" s="960"/>
      <c r="K74" s="960"/>
      <c r="L74" s="960"/>
      <c r="M74" s="960"/>
      <c r="N74" s="960"/>
      <c r="O74" s="960"/>
      <c r="P74" s="960"/>
      <c r="Q74" s="960"/>
      <c r="R74" s="960"/>
      <c r="S74" s="960"/>
      <c r="T74" s="960"/>
      <c r="U74" s="960"/>
      <c r="V74" s="960"/>
      <c r="W74" s="960"/>
      <c r="X74" s="960"/>
    </row>
    <row r="75" spans="1:24" ht="15.6">
      <c r="B75" s="965" t="s">
        <v>22269</v>
      </c>
      <c r="C75" s="962"/>
      <c r="D75" s="962"/>
      <c r="E75" s="962"/>
      <c r="F75" s="963"/>
      <c r="H75" s="965" t="s">
        <v>22270</v>
      </c>
      <c r="I75" s="962"/>
      <c r="J75" s="962"/>
      <c r="K75" s="962"/>
      <c r="L75" s="963"/>
      <c r="N75" s="961" t="s">
        <v>22271</v>
      </c>
      <c r="O75" s="962"/>
      <c r="P75" s="962"/>
      <c r="Q75" s="962"/>
      <c r="R75" s="963"/>
      <c r="S75" s="961"/>
      <c r="T75" s="962"/>
      <c r="U75" s="962"/>
      <c r="V75" s="962"/>
      <c r="W75" s="963"/>
    </row>
    <row r="76" spans="1:24" ht="14.4">
      <c r="B76" s="825" t="s">
        <v>22261</v>
      </c>
      <c r="C76" s="826" t="s">
        <v>22262</v>
      </c>
      <c r="D76" s="826" t="s">
        <v>22263</v>
      </c>
      <c r="E76" s="826" t="s">
        <v>22264</v>
      </c>
      <c r="F76" s="827" t="s">
        <v>22265</v>
      </c>
      <c r="H76" s="825" t="s">
        <v>22261</v>
      </c>
      <c r="I76" s="826" t="s">
        <v>22262</v>
      </c>
      <c r="J76" s="826" t="s">
        <v>22263</v>
      </c>
      <c r="K76" s="826" t="s">
        <v>22264</v>
      </c>
      <c r="L76" s="827" t="s">
        <v>22265</v>
      </c>
      <c r="N76" s="825" t="s">
        <v>22261</v>
      </c>
      <c r="O76" s="826" t="s">
        <v>22262</v>
      </c>
      <c r="P76" s="826" t="s">
        <v>22263</v>
      </c>
      <c r="Q76" s="826" t="s">
        <v>22264</v>
      </c>
      <c r="R76" s="827" t="s">
        <v>22265</v>
      </c>
      <c r="S76" s="807" t="s">
        <v>22261</v>
      </c>
      <c r="T76" s="808" t="s">
        <v>22262</v>
      </c>
      <c r="U76" s="808" t="s">
        <v>22263</v>
      </c>
      <c r="V76" s="826" t="s">
        <v>22264</v>
      </c>
      <c r="W76" s="827" t="s">
        <v>22265</v>
      </c>
    </row>
    <row r="77" spans="1:24" ht="14.4">
      <c r="B77" s="811">
        <v>46113</v>
      </c>
      <c r="C77" s="812"/>
      <c r="D77" s="815">
        <v>2</v>
      </c>
      <c r="E77" s="814">
        <f t="shared" ref="E77:E107" si="12">C77*D77</f>
        <v>0</v>
      </c>
      <c r="F77" s="812">
        <v>575</v>
      </c>
      <c r="H77" s="811">
        <v>46113</v>
      </c>
      <c r="I77" s="812"/>
      <c r="J77" s="815">
        <v>2</v>
      </c>
      <c r="K77" s="814">
        <f t="shared" ref="K77:K107" si="13">I77*J77</f>
        <v>0</v>
      </c>
      <c r="L77" s="812">
        <v>550</v>
      </c>
      <c r="N77" s="811">
        <v>46113</v>
      </c>
      <c r="O77" s="812"/>
      <c r="P77" s="815">
        <v>2</v>
      </c>
      <c r="Q77" s="814">
        <f t="shared" ref="Q77:Q107" si="14">O77*P77</f>
        <v>0</v>
      </c>
      <c r="R77" s="812">
        <v>0</v>
      </c>
      <c r="S77" s="811">
        <v>46113</v>
      </c>
      <c r="T77" s="812"/>
      <c r="U77" s="815">
        <v>2</v>
      </c>
      <c r="V77" s="814">
        <f t="shared" ref="V77:V107" si="15">T77*U77</f>
        <v>0</v>
      </c>
      <c r="W77" s="812"/>
    </row>
    <row r="78" spans="1:24" ht="14.4">
      <c r="B78" s="817">
        <v>46114</v>
      </c>
      <c r="C78" s="812"/>
      <c r="D78" s="815">
        <v>2</v>
      </c>
      <c r="E78" s="814">
        <f t="shared" si="12"/>
        <v>0</v>
      </c>
      <c r="F78" s="812">
        <v>575</v>
      </c>
      <c r="H78" s="817">
        <v>46114</v>
      </c>
      <c r="I78" s="812"/>
      <c r="J78" s="815">
        <v>2</v>
      </c>
      <c r="K78" s="814">
        <f t="shared" si="13"/>
        <v>0</v>
      </c>
      <c r="L78" s="812">
        <v>550</v>
      </c>
      <c r="N78" s="817">
        <v>46114</v>
      </c>
      <c r="O78" s="812"/>
      <c r="P78" s="815">
        <v>2</v>
      </c>
      <c r="Q78" s="814">
        <f t="shared" si="14"/>
        <v>0</v>
      </c>
      <c r="R78" s="812">
        <v>550</v>
      </c>
      <c r="S78" s="817">
        <v>46114</v>
      </c>
      <c r="T78" s="812"/>
      <c r="U78" s="815">
        <v>2</v>
      </c>
      <c r="V78" s="814">
        <f t="shared" si="15"/>
        <v>0</v>
      </c>
      <c r="W78" s="812"/>
    </row>
    <row r="79" spans="1:24" ht="14.4">
      <c r="B79" s="817">
        <v>46115</v>
      </c>
      <c r="C79" s="812"/>
      <c r="D79" s="815">
        <v>2</v>
      </c>
      <c r="E79" s="814">
        <f t="shared" si="12"/>
        <v>0</v>
      </c>
      <c r="F79" s="812">
        <v>0</v>
      </c>
      <c r="H79" s="817">
        <v>46115</v>
      </c>
      <c r="I79" s="812"/>
      <c r="J79" s="815">
        <v>2</v>
      </c>
      <c r="K79" s="814">
        <f t="shared" si="13"/>
        <v>0</v>
      </c>
      <c r="L79" s="812">
        <v>550</v>
      </c>
      <c r="N79" s="817">
        <v>46115</v>
      </c>
      <c r="O79" s="812"/>
      <c r="P79" s="815">
        <v>2</v>
      </c>
      <c r="Q79" s="814">
        <f t="shared" si="14"/>
        <v>0</v>
      </c>
      <c r="R79" s="812">
        <v>550</v>
      </c>
      <c r="S79" s="817">
        <v>46115</v>
      </c>
      <c r="T79" s="812"/>
      <c r="U79" s="815">
        <v>2</v>
      </c>
      <c r="V79" s="814">
        <f t="shared" si="15"/>
        <v>0</v>
      </c>
      <c r="W79" s="812"/>
    </row>
    <row r="80" spans="1:24" ht="14.4">
      <c r="B80" s="817">
        <v>46116</v>
      </c>
      <c r="C80" s="812"/>
      <c r="D80" s="815">
        <v>2</v>
      </c>
      <c r="E80" s="814">
        <f t="shared" si="12"/>
        <v>0</v>
      </c>
      <c r="F80" s="812">
        <v>575</v>
      </c>
      <c r="H80" s="817">
        <v>46116</v>
      </c>
      <c r="I80" s="812"/>
      <c r="J80" s="815">
        <v>2</v>
      </c>
      <c r="K80" s="814">
        <f t="shared" si="13"/>
        <v>0</v>
      </c>
      <c r="L80" s="812">
        <v>550</v>
      </c>
      <c r="N80" s="817">
        <v>46116</v>
      </c>
      <c r="O80" s="812"/>
      <c r="P80" s="815">
        <v>2</v>
      </c>
      <c r="Q80" s="814">
        <f t="shared" si="14"/>
        <v>0</v>
      </c>
      <c r="R80" s="812">
        <v>550</v>
      </c>
      <c r="S80" s="817">
        <v>46116</v>
      </c>
      <c r="T80" s="812"/>
      <c r="U80" s="815">
        <v>2</v>
      </c>
      <c r="V80" s="814">
        <f t="shared" si="15"/>
        <v>0</v>
      </c>
      <c r="W80" s="812"/>
    </row>
    <row r="81" spans="2:23" ht="14.4">
      <c r="B81" s="817">
        <v>46117</v>
      </c>
      <c r="C81" s="812"/>
      <c r="D81" s="815">
        <v>2</v>
      </c>
      <c r="E81" s="814">
        <f t="shared" si="12"/>
        <v>0</v>
      </c>
      <c r="F81" s="812">
        <v>575</v>
      </c>
      <c r="H81" s="817">
        <v>46117</v>
      </c>
      <c r="I81" s="812"/>
      <c r="J81" s="815">
        <v>2</v>
      </c>
      <c r="K81" s="814">
        <f t="shared" si="13"/>
        <v>0</v>
      </c>
      <c r="L81" s="812">
        <v>550</v>
      </c>
      <c r="N81" s="817">
        <v>46117</v>
      </c>
      <c r="O81" s="812"/>
      <c r="P81" s="815">
        <v>2</v>
      </c>
      <c r="Q81" s="814">
        <f t="shared" si="14"/>
        <v>0</v>
      </c>
      <c r="R81" s="812">
        <v>550</v>
      </c>
      <c r="S81" s="817">
        <v>46117</v>
      </c>
      <c r="T81" s="812"/>
      <c r="U81" s="815">
        <v>2</v>
      </c>
      <c r="V81" s="814">
        <f t="shared" si="15"/>
        <v>0</v>
      </c>
      <c r="W81" s="812"/>
    </row>
    <row r="82" spans="2:23" ht="14.4">
      <c r="B82" s="817">
        <v>46118</v>
      </c>
      <c r="C82" s="812"/>
      <c r="D82" s="815">
        <v>2</v>
      </c>
      <c r="E82" s="814">
        <f t="shared" si="12"/>
        <v>0</v>
      </c>
      <c r="F82" s="812">
        <v>575</v>
      </c>
      <c r="H82" s="817">
        <v>46118</v>
      </c>
      <c r="I82" s="812"/>
      <c r="J82" s="815">
        <v>2</v>
      </c>
      <c r="K82" s="814">
        <f t="shared" si="13"/>
        <v>0</v>
      </c>
      <c r="L82" s="812">
        <v>550</v>
      </c>
      <c r="N82" s="817">
        <v>46118</v>
      </c>
      <c r="O82" s="812"/>
      <c r="P82" s="815">
        <v>2</v>
      </c>
      <c r="Q82" s="814">
        <f t="shared" si="14"/>
        <v>0</v>
      </c>
      <c r="R82" s="812"/>
      <c r="S82" s="817">
        <v>46118</v>
      </c>
      <c r="T82" s="812"/>
      <c r="U82" s="815">
        <v>2</v>
      </c>
      <c r="V82" s="814">
        <f t="shared" si="15"/>
        <v>0</v>
      </c>
      <c r="W82" s="812"/>
    </row>
    <row r="83" spans="2:23" ht="14.4">
      <c r="B83" s="817">
        <v>46119</v>
      </c>
      <c r="C83" s="812"/>
      <c r="D83" s="815">
        <v>2</v>
      </c>
      <c r="E83" s="814">
        <f t="shared" si="12"/>
        <v>0</v>
      </c>
      <c r="F83" s="812">
        <v>575</v>
      </c>
      <c r="H83" s="817">
        <v>46119</v>
      </c>
      <c r="I83" s="812"/>
      <c r="J83" s="815">
        <v>2</v>
      </c>
      <c r="K83" s="814">
        <f t="shared" si="13"/>
        <v>0</v>
      </c>
      <c r="L83" s="812">
        <v>550</v>
      </c>
      <c r="N83" s="817">
        <v>46119</v>
      </c>
      <c r="O83" s="812"/>
      <c r="P83" s="815">
        <v>2</v>
      </c>
      <c r="Q83" s="814">
        <f t="shared" si="14"/>
        <v>0</v>
      </c>
      <c r="R83" s="812">
        <v>550</v>
      </c>
      <c r="S83" s="817">
        <v>46119</v>
      </c>
      <c r="T83" s="812"/>
      <c r="U83" s="815">
        <v>2</v>
      </c>
      <c r="V83" s="814">
        <f t="shared" si="15"/>
        <v>0</v>
      </c>
      <c r="W83" s="812"/>
    </row>
    <row r="84" spans="2:23" ht="14.4">
      <c r="B84" s="811">
        <v>46120</v>
      </c>
      <c r="C84" s="812">
        <v>0</v>
      </c>
      <c r="D84" s="815">
        <v>2</v>
      </c>
      <c r="E84" s="814">
        <f t="shared" si="12"/>
        <v>0</v>
      </c>
      <c r="F84" s="812">
        <v>0</v>
      </c>
      <c r="H84" s="811">
        <v>46120</v>
      </c>
      <c r="I84" s="812"/>
      <c r="J84" s="815">
        <v>2</v>
      </c>
      <c r="K84" s="814">
        <f t="shared" si="13"/>
        <v>0</v>
      </c>
      <c r="L84" s="812"/>
      <c r="N84" s="811">
        <v>46120</v>
      </c>
      <c r="O84" s="812"/>
      <c r="P84" s="815">
        <v>2</v>
      </c>
      <c r="Q84" s="814">
        <f t="shared" si="14"/>
        <v>0</v>
      </c>
      <c r="R84" s="812">
        <v>0</v>
      </c>
      <c r="S84" s="811">
        <v>46120</v>
      </c>
      <c r="T84" s="812"/>
      <c r="U84" s="815">
        <v>2</v>
      </c>
      <c r="V84" s="814">
        <f t="shared" si="15"/>
        <v>0</v>
      </c>
      <c r="W84" s="812"/>
    </row>
    <row r="85" spans="2:23" ht="14.4">
      <c r="B85" s="817">
        <v>46121</v>
      </c>
      <c r="C85" s="812"/>
      <c r="D85" s="815">
        <v>2</v>
      </c>
      <c r="E85" s="814">
        <f t="shared" si="12"/>
        <v>0</v>
      </c>
      <c r="F85" s="812">
        <v>575</v>
      </c>
      <c r="H85" s="817">
        <v>46121</v>
      </c>
      <c r="I85" s="812"/>
      <c r="J85" s="815">
        <v>2</v>
      </c>
      <c r="K85" s="814">
        <f t="shared" si="13"/>
        <v>0</v>
      </c>
      <c r="L85" s="812">
        <v>550</v>
      </c>
      <c r="N85" s="817">
        <v>46121</v>
      </c>
      <c r="O85" s="812"/>
      <c r="P85" s="815">
        <v>2</v>
      </c>
      <c r="Q85" s="814">
        <f t="shared" si="14"/>
        <v>0</v>
      </c>
      <c r="R85" s="812">
        <v>550</v>
      </c>
      <c r="S85" s="817">
        <v>46121</v>
      </c>
      <c r="T85" s="812"/>
      <c r="U85" s="815">
        <v>2</v>
      </c>
      <c r="V85" s="814">
        <f t="shared" si="15"/>
        <v>0</v>
      </c>
      <c r="W85" s="812"/>
    </row>
    <row r="86" spans="2:23" ht="14.4">
      <c r="B86" s="817">
        <v>46122</v>
      </c>
      <c r="C86" s="812">
        <v>351</v>
      </c>
      <c r="D86" s="815">
        <v>2</v>
      </c>
      <c r="E86" s="814">
        <f t="shared" si="12"/>
        <v>702</v>
      </c>
      <c r="F86" s="812"/>
      <c r="H86" s="817">
        <v>46122</v>
      </c>
      <c r="I86" s="812">
        <v>351</v>
      </c>
      <c r="J86" s="815">
        <v>2</v>
      </c>
      <c r="K86" s="814">
        <f t="shared" si="13"/>
        <v>702</v>
      </c>
      <c r="L86" s="812">
        <v>550</v>
      </c>
      <c r="N86" s="817">
        <v>46122</v>
      </c>
      <c r="O86" s="812">
        <v>351</v>
      </c>
      <c r="P86" s="815">
        <v>2</v>
      </c>
      <c r="Q86" s="814">
        <f t="shared" si="14"/>
        <v>702</v>
      </c>
      <c r="R86" s="812">
        <v>550</v>
      </c>
      <c r="S86" s="817">
        <v>46122</v>
      </c>
      <c r="T86" s="812"/>
      <c r="U86" s="815">
        <v>2</v>
      </c>
      <c r="V86" s="814">
        <f t="shared" si="15"/>
        <v>0</v>
      </c>
      <c r="W86" s="812"/>
    </row>
    <row r="87" spans="2:23" ht="14.4">
      <c r="B87" s="817">
        <v>46123</v>
      </c>
      <c r="C87" s="812">
        <v>351</v>
      </c>
      <c r="D87" s="815">
        <v>2</v>
      </c>
      <c r="E87" s="814">
        <f t="shared" si="12"/>
        <v>702</v>
      </c>
      <c r="F87" s="812"/>
      <c r="H87" s="817">
        <v>46123</v>
      </c>
      <c r="I87" s="812">
        <v>351</v>
      </c>
      <c r="J87" s="815">
        <v>2</v>
      </c>
      <c r="K87" s="814">
        <f t="shared" si="13"/>
        <v>702</v>
      </c>
      <c r="L87" s="812"/>
      <c r="N87" s="817">
        <v>46123</v>
      </c>
      <c r="O87" s="812">
        <v>351</v>
      </c>
      <c r="P87" s="815">
        <v>2</v>
      </c>
      <c r="Q87" s="814">
        <f t="shared" si="14"/>
        <v>702</v>
      </c>
      <c r="R87" s="812"/>
      <c r="S87" s="817">
        <v>46123</v>
      </c>
      <c r="T87" s="812"/>
      <c r="U87" s="815">
        <v>2</v>
      </c>
      <c r="V87" s="814">
        <f t="shared" si="15"/>
        <v>0</v>
      </c>
      <c r="W87" s="812"/>
    </row>
    <row r="88" spans="2:23" ht="14.4">
      <c r="B88" s="817">
        <v>46124</v>
      </c>
      <c r="C88" s="812">
        <v>300</v>
      </c>
      <c r="D88" s="815">
        <v>2</v>
      </c>
      <c r="E88" s="814">
        <f t="shared" si="12"/>
        <v>600</v>
      </c>
      <c r="F88" s="812"/>
      <c r="H88" s="817">
        <v>46124</v>
      </c>
      <c r="I88" s="812">
        <v>300</v>
      </c>
      <c r="J88" s="815">
        <v>2</v>
      </c>
      <c r="K88" s="814">
        <f t="shared" si="13"/>
        <v>600</v>
      </c>
      <c r="L88" s="812">
        <v>550</v>
      </c>
      <c r="N88" s="817">
        <v>46124</v>
      </c>
      <c r="O88" s="812">
        <v>300</v>
      </c>
      <c r="P88" s="815">
        <v>2</v>
      </c>
      <c r="Q88" s="814">
        <f t="shared" si="14"/>
        <v>600</v>
      </c>
      <c r="R88" s="812"/>
      <c r="S88" s="817">
        <v>46124</v>
      </c>
      <c r="T88" s="812"/>
      <c r="U88" s="815">
        <v>2</v>
      </c>
      <c r="V88" s="814">
        <f t="shared" si="15"/>
        <v>0</v>
      </c>
      <c r="W88" s="812"/>
    </row>
    <row r="89" spans="2:23" ht="14.4">
      <c r="B89" s="817">
        <v>46125</v>
      </c>
      <c r="C89" s="812">
        <v>311</v>
      </c>
      <c r="D89" s="815">
        <v>2</v>
      </c>
      <c r="E89" s="814">
        <f t="shared" si="12"/>
        <v>622</v>
      </c>
      <c r="F89" s="812"/>
      <c r="H89" s="817">
        <v>46125</v>
      </c>
      <c r="I89" s="812">
        <v>311</v>
      </c>
      <c r="J89" s="815">
        <v>2</v>
      </c>
      <c r="K89" s="814">
        <f t="shared" si="13"/>
        <v>622</v>
      </c>
      <c r="L89" s="812"/>
      <c r="N89" s="817">
        <v>46125</v>
      </c>
      <c r="O89" s="812">
        <v>311</v>
      </c>
      <c r="P89" s="815">
        <v>2</v>
      </c>
      <c r="Q89" s="814">
        <f t="shared" si="14"/>
        <v>622</v>
      </c>
      <c r="R89" s="812">
        <v>550</v>
      </c>
      <c r="S89" s="817">
        <v>46125</v>
      </c>
      <c r="T89" s="812"/>
      <c r="U89" s="815">
        <v>2</v>
      </c>
      <c r="V89" s="814">
        <f t="shared" si="15"/>
        <v>0</v>
      </c>
      <c r="W89" s="812"/>
    </row>
    <row r="90" spans="2:23" ht="14.4">
      <c r="B90" s="817">
        <v>46126</v>
      </c>
      <c r="C90" s="812">
        <v>355</v>
      </c>
      <c r="D90" s="815">
        <v>2</v>
      </c>
      <c r="E90" s="814">
        <f t="shared" si="12"/>
        <v>710</v>
      </c>
      <c r="F90" s="812"/>
      <c r="H90" s="817">
        <v>46126</v>
      </c>
      <c r="I90" s="812">
        <v>355</v>
      </c>
      <c r="J90" s="815">
        <v>2</v>
      </c>
      <c r="K90" s="814">
        <f t="shared" si="13"/>
        <v>710</v>
      </c>
      <c r="L90" s="812"/>
      <c r="N90" s="817">
        <v>46126</v>
      </c>
      <c r="O90" s="812">
        <v>355</v>
      </c>
      <c r="P90" s="815">
        <v>2</v>
      </c>
      <c r="Q90" s="814">
        <f t="shared" si="14"/>
        <v>710</v>
      </c>
      <c r="R90" s="812"/>
      <c r="S90" s="817">
        <v>46126</v>
      </c>
      <c r="T90" s="812"/>
      <c r="U90" s="815">
        <v>2</v>
      </c>
      <c r="V90" s="814">
        <f t="shared" si="15"/>
        <v>0</v>
      </c>
      <c r="W90" s="812"/>
    </row>
    <row r="91" spans="2:23" ht="14.4">
      <c r="B91" s="811">
        <v>46127</v>
      </c>
      <c r="C91" s="812">
        <v>0</v>
      </c>
      <c r="D91" s="815">
        <v>2</v>
      </c>
      <c r="E91" s="814">
        <f t="shared" si="12"/>
        <v>0</v>
      </c>
      <c r="F91" s="812">
        <v>0</v>
      </c>
      <c r="H91" s="811">
        <v>46127</v>
      </c>
      <c r="I91" s="812">
        <v>0</v>
      </c>
      <c r="J91" s="815">
        <v>2</v>
      </c>
      <c r="K91" s="814">
        <f t="shared" si="13"/>
        <v>0</v>
      </c>
      <c r="L91" s="812">
        <v>550</v>
      </c>
      <c r="N91" s="811">
        <v>46127</v>
      </c>
      <c r="O91" s="812">
        <v>0</v>
      </c>
      <c r="P91" s="815">
        <v>2</v>
      </c>
      <c r="Q91" s="814">
        <f t="shared" si="14"/>
        <v>0</v>
      </c>
      <c r="R91" s="812">
        <v>550</v>
      </c>
      <c r="S91" s="811">
        <v>46127</v>
      </c>
      <c r="T91" s="812"/>
      <c r="U91" s="815">
        <v>2</v>
      </c>
      <c r="V91" s="814">
        <f t="shared" si="15"/>
        <v>0</v>
      </c>
      <c r="W91" s="812"/>
    </row>
    <row r="92" spans="2:23" ht="14.4">
      <c r="B92" s="817">
        <v>46128</v>
      </c>
      <c r="C92" s="812"/>
      <c r="D92" s="815">
        <v>2</v>
      </c>
      <c r="E92" s="814">
        <f t="shared" si="12"/>
        <v>0</v>
      </c>
      <c r="F92" s="812">
        <v>575</v>
      </c>
      <c r="H92" s="817">
        <v>46128</v>
      </c>
      <c r="I92" s="812"/>
      <c r="J92" s="815">
        <v>2</v>
      </c>
      <c r="K92" s="814">
        <f t="shared" si="13"/>
        <v>0</v>
      </c>
      <c r="L92" s="812">
        <v>550</v>
      </c>
      <c r="N92" s="817">
        <v>46128</v>
      </c>
      <c r="O92" s="812"/>
      <c r="P92" s="815">
        <v>2</v>
      </c>
      <c r="Q92" s="814">
        <f t="shared" si="14"/>
        <v>0</v>
      </c>
      <c r="R92" s="812">
        <v>550</v>
      </c>
      <c r="S92" s="817">
        <v>46128</v>
      </c>
      <c r="T92" s="812"/>
      <c r="U92" s="815">
        <v>2</v>
      </c>
      <c r="V92" s="814">
        <f t="shared" si="15"/>
        <v>0</v>
      </c>
      <c r="W92" s="812"/>
    </row>
    <row r="93" spans="2:23" ht="14.4">
      <c r="B93" s="817">
        <v>46129</v>
      </c>
      <c r="C93" s="812">
        <v>308</v>
      </c>
      <c r="D93" s="815">
        <v>2</v>
      </c>
      <c r="E93" s="814">
        <f t="shared" si="12"/>
        <v>616</v>
      </c>
      <c r="F93" s="812"/>
      <c r="H93" s="817">
        <v>46129</v>
      </c>
      <c r="I93" s="812">
        <v>308</v>
      </c>
      <c r="J93" s="815">
        <v>2</v>
      </c>
      <c r="K93" s="814">
        <f t="shared" si="13"/>
        <v>616</v>
      </c>
      <c r="L93" s="812"/>
      <c r="N93" s="817">
        <v>46129</v>
      </c>
      <c r="O93" s="812">
        <v>308</v>
      </c>
      <c r="P93" s="815">
        <v>2</v>
      </c>
      <c r="Q93" s="814">
        <f t="shared" si="14"/>
        <v>616</v>
      </c>
      <c r="R93" s="812"/>
      <c r="S93" s="817">
        <v>46129</v>
      </c>
      <c r="T93" s="812"/>
      <c r="U93" s="815">
        <v>2</v>
      </c>
      <c r="V93" s="814">
        <f t="shared" si="15"/>
        <v>0</v>
      </c>
      <c r="W93" s="812"/>
    </row>
    <row r="94" spans="2:23" ht="14.4">
      <c r="B94" s="817">
        <v>46130</v>
      </c>
      <c r="C94" s="812">
        <v>340</v>
      </c>
      <c r="D94" s="815">
        <v>2</v>
      </c>
      <c r="E94" s="814">
        <f t="shared" si="12"/>
        <v>680</v>
      </c>
      <c r="F94" s="812"/>
      <c r="H94" s="817">
        <v>46130</v>
      </c>
      <c r="I94" s="812">
        <v>340</v>
      </c>
      <c r="J94" s="815">
        <v>2</v>
      </c>
      <c r="K94" s="814">
        <f t="shared" si="13"/>
        <v>680</v>
      </c>
      <c r="L94" s="812"/>
      <c r="N94" s="817">
        <v>46130</v>
      </c>
      <c r="O94" s="812">
        <v>340</v>
      </c>
      <c r="P94" s="815">
        <v>2</v>
      </c>
      <c r="Q94" s="814">
        <f t="shared" si="14"/>
        <v>680</v>
      </c>
      <c r="R94" s="812"/>
      <c r="S94" s="817">
        <v>46130</v>
      </c>
      <c r="T94" s="812"/>
      <c r="U94" s="815">
        <v>2</v>
      </c>
      <c r="V94" s="814">
        <f t="shared" si="15"/>
        <v>0</v>
      </c>
      <c r="W94" s="812"/>
    </row>
    <row r="95" spans="2:23" ht="14.4">
      <c r="B95" s="817">
        <v>46131</v>
      </c>
      <c r="C95" s="812"/>
      <c r="D95" s="815">
        <v>2</v>
      </c>
      <c r="E95" s="814">
        <f t="shared" si="12"/>
        <v>0</v>
      </c>
      <c r="F95" s="812">
        <v>575</v>
      </c>
      <c r="H95" s="817">
        <v>46131</v>
      </c>
      <c r="I95" s="812"/>
      <c r="J95" s="815">
        <v>2</v>
      </c>
      <c r="K95" s="814">
        <f t="shared" si="13"/>
        <v>0</v>
      </c>
      <c r="L95" s="812">
        <v>550</v>
      </c>
      <c r="N95" s="817">
        <v>46131</v>
      </c>
      <c r="O95" s="812"/>
      <c r="P95" s="815">
        <v>2</v>
      </c>
      <c r="Q95" s="814">
        <f t="shared" si="14"/>
        <v>0</v>
      </c>
      <c r="R95" s="812">
        <v>550</v>
      </c>
      <c r="S95" s="817">
        <v>46131</v>
      </c>
      <c r="T95" s="812"/>
      <c r="U95" s="815">
        <v>2</v>
      </c>
      <c r="V95" s="814">
        <f t="shared" si="15"/>
        <v>0</v>
      </c>
      <c r="W95" s="812"/>
    </row>
    <row r="96" spans="2:23" ht="14.4">
      <c r="B96" s="817">
        <v>46132</v>
      </c>
      <c r="C96" s="812"/>
      <c r="D96" s="815">
        <v>2</v>
      </c>
      <c r="E96" s="814">
        <f t="shared" si="12"/>
        <v>0</v>
      </c>
      <c r="F96" s="812">
        <v>575</v>
      </c>
      <c r="H96" s="817">
        <v>46132</v>
      </c>
      <c r="I96" s="812"/>
      <c r="J96" s="815">
        <v>2</v>
      </c>
      <c r="K96" s="814">
        <f t="shared" si="13"/>
        <v>0</v>
      </c>
      <c r="L96" s="812">
        <v>550</v>
      </c>
      <c r="N96" s="817">
        <v>46132</v>
      </c>
      <c r="O96" s="812"/>
      <c r="P96" s="815">
        <v>2</v>
      </c>
      <c r="Q96" s="814">
        <f t="shared" si="14"/>
        <v>0</v>
      </c>
      <c r="R96" s="812">
        <v>550</v>
      </c>
      <c r="S96" s="817">
        <v>46132</v>
      </c>
      <c r="T96" s="812"/>
      <c r="U96" s="815">
        <v>2</v>
      </c>
      <c r="V96" s="814">
        <f t="shared" si="15"/>
        <v>0</v>
      </c>
      <c r="W96" s="812"/>
    </row>
    <row r="97" spans="2:23" ht="14.4">
      <c r="B97" s="817">
        <v>46133</v>
      </c>
      <c r="C97" s="812">
        <v>351</v>
      </c>
      <c r="D97" s="815">
        <v>2</v>
      </c>
      <c r="E97" s="814">
        <f t="shared" si="12"/>
        <v>702</v>
      </c>
      <c r="F97" s="812"/>
      <c r="H97" s="817">
        <v>46133</v>
      </c>
      <c r="I97" s="812">
        <v>351</v>
      </c>
      <c r="J97" s="815">
        <v>2</v>
      </c>
      <c r="K97" s="814">
        <f t="shared" si="13"/>
        <v>702</v>
      </c>
      <c r="L97" s="812"/>
      <c r="N97" s="817">
        <v>46133</v>
      </c>
      <c r="O97" s="812">
        <v>351</v>
      </c>
      <c r="P97" s="815">
        <v>2</v>
      </c>
      <c r="Q97" s="814">
        <f t="shared" si="14"/>
        <v>702</v>
      </c>
      <c r="R97" s="812"/>
      <c r="S97" s="817">
        <v>46133</v>
      </c>
      <c r="T97" s="812"/>
      <c r="U97" s="815">
        <v>2</v>
      </c>
      <c r="V97" s="814">
        <f t="shared" si="15"/>
        <v>0</v>
      </c>
      <c r="W97" s="812"/>
    </row>
    <row r="98" spans="2:23" ht="14.4">
      <c r="B98" s="811">
        <v>46134</v>
      </c>
      <c r="C98" s="812"/>
      <c r="D98" s="815">
        <v>2</v>
      </c>
      <c r="E98" s="814">
        <f t="shared" si="12"/>
        <v>0</v>
      </c>
      <c r="F98" s="812">
        <v>0</v>
      </c>
      <c r="H98" s="811">
        <v>46134</v>
      </c>
      <c r="I98" s="812">
        <v>0</v>
      </c>
      <c r="J98" s="815">
        <v>2</v>
      </c>
      <c r="K98" s="814">
        <f t="shared" si="13"/>
        <v>0</v>
      </c>
      <c r="L98" s="812"/>
      <c r="N98" s="811">
        <v>46134</v>
      </c>
      <c r="O98" s="812"/>
      <c r="P98" s="815">
        <v>2</v>
      </c>
      <c r="Q98" s="814">
        <f t="shared" si="14"/>
        <v>0</v>
      </c>
      <c r="R98" s="812">
        <v>0</v>
      </c>
      <c r="S98" s="811">
        <v>46134</v>
      </c>
      <c r="T98" s="812"/>
      <c r="U98" s="815">
        <v>2</v>
      </c>
      <c r="V98" s="814">
        <f t="shared" si="15"/>
        <v>0</v>
      </c>
      <c r="W98" s="812"/>
    </row>
    <row r="99" spans="2:23" ht="14.4">
      <c r="B99" s="817">
        <v>46135</v>
      </c>
      <c r="C99" s="812"/>
      <c r="D99" s="815">
        <v>2</v>
      </c>
      <c r="E99" s="814">
        <f t="shared" si="12"/>
        <v>0</v>
      </c>
      <c r="F99" s="812">
        <v>575</v>
      </c>
      <c r="H99" s="817">
        <v>46135</v>
      </c>
      <c r="I99" s="812">
        <v>0</v>
      </c>
      <c r="J99" s="815">
        <v>2</v>
      </c>
      <c r="K99" s="814">
        <f t="shared" si="13"/>
        <v>0</v>
      </c>
      <c r="L99" s="812"/>
      <c r="N99" s="817">
        <v>46135</v>
      </c>
      <c r="O99" s="812"/>
      <c r="P99" s="815">
        <v>2</v>
      </c>
      <c r="Q99" s="814">
        <f t="shared" si="14"/>
        <v>0</v>
      </c>
      <c r="R99" s="812">
        <v>550</v>
      </c>
      <c r="S99" s="817">
        <v>46135</v>
      </c>
      <c r="T99" s="812"/>
      <c r="U99" s="815">
        <v>2</v>
      </c>
      <c r="V99" s="814">
        <f t="shared" si="15"/>
        <v>0</v>
      </c>
      <c r="W99" s="812"/>
    </row>
    <row r="100" spans="2:23" ht="14.4">
      <c r="B100" s="817">
        <v>46136</v>
      </c>
      <c r="C100" s="812"/>
      <c r="D100" s="815">
        <v>2</v>
      </c>
      <c r="E100" s="814">
        <f t="shared" si="12"/>
        <v>0</v>
      </c>
      <c r="F100" s="812">
        <v>575</v>
      </c>
      <c r="H100" s="817">
        <v>46136</v>
      </c>
      <c r="I100" s="812"/>
      <c r="J100" s="815">
        <v>2</v>
      </c>
      <c r="K100" s="814">
        <f t="shared" si="13"/>
        <v>0</v>
      </c>
      <c r="L100" s="812">
        <v>550</v>
      </c>
      <c r="N100" s="817">
        <v>46136</v>
      </c>
      <c r="O100" s="812"/>
      <c r="P100" s="815">
        <v>2</v>
      </c>
      <c r="Q100" s="814">
        <f t="shared" si="14"/>
        <v>0</v>
      </c>
      <c r="R100" s="812">
        <v>550</v>
      </c>
      <c r="S100" s="817">
        <v>46136</v>
      </c>
      <c r="T100" s="812"/>
      <c r="U100" s="815">
        <v>2</v>
      </c>
      <c r="V100" s="814">
        <f t="shared" si="15"/>
        <v>0</v>
      </c>
      <c r="W100" s="812"/>
    </row>
    <row r="101" spans="2:23" ht="14.4">
      <c r="B101" s="817">
        <v>46137</v>
      </c>
      <c r="C101" s="812"/>
      <c r="D101" s="815">
        <v>2</v>
      </c>
      <c r="E101" s="814">
        <f t="shared" si="12"/>
        <v>0</v>
      </c>
      <c r="F101" s="812">
        <v>575</v>
      </c>
      <c r="H101" s="817">
        <v>46137</v>
      </c>
      <c r="I101" s="812"/>
      <c r="J101" s="815">
        <v>2</v>
      </c>
      <c r="K101" s="814">
        <f t="shared" si="13"/>
        <v>0</v>
      </c>
      <c r="L101" s="812">
        <v>550</v>
      </c>
      <c r="N101" s="817">
        <v>46137</v>
      </c>
      <c r="O101" s="812">
        <v>341</v>
      </c>
      <c r="P101" s="815">
        <v>2</v>
      </c>
      <c r="Q101" s="814">
        <f t="shared" si="14"/>
        <v>682</v>
      </c>
      <c r="R101" s="812"/>
      <c r="S101" s="817">
        <v>46137</v>
      </c>
      <c r="T101" s="812"/>
      <c r="U101" s="815">
        <v>2</v>
      </c>
      <c r="V101" s="814">
        <f t="shared" si="15"/>
        <v>0</v>
      </c>
      <c r="W101" s="812"/>
    </row>
    <row r="102" spans="2:23" ht="14.4">
      <c r="B102" s="817">
        <v>46138</v>
      </c>
      <c r="C102" s="812"/>
      <c r="D102" s="815">
        <v>2</v>
      </c>
      <c r="E102" s="814">
        <f t="shared" si="12"/>
        <v>0</v>
      </c>
      <c r="F102" s="812">
        <v>575</v>
      </c>
      <c r="H102" s="817">
        <v>46138</v>
      </c>
      <c r="I102" s="812"/>
      <c r="J102" s="815">
        <v>2</v>
      </c>
      <c r="K102" s="814">
        <f t="shared" si="13"/>
        <v>0</v>
      </c>
      <c r="L102" s="812">
        <v>550</v>
      </c>
      <c r="N102" s="817">
        <v>46138</v>
      </c>
      <c r="O102" s="812"/>
      <c r="P102" s="815">
        <v>2</v>
      </c>
      <c r="Q102" s="814">
        <f t="shared" si="14"/>
        <v>0</v>
      </c>
      <c r="R102" s="812">
        <v>550</v>
      </c>
      <c r="S102" s="817">
        <v>46138</v>
      </c>
      <c r="T102" s="812"/>
      <c r="U102" s="815">
        <v>2</v>
      </c>
      <c r="V102" s="814">
        <f t="shared" si="15"/>
        <v>0</v>
      </c>
      <c r="W102" s="812"/>
    </row>
    <row r="103" spans="2:23" ht="14.4">
      <c r="B103" s="817">
        <v>46139</v>
      </c>
      <c r="C103" s="812">
        <v>338</v>
      </c>
      <c r="D103" s="815">
        <v>2</v>
      </c>
      <c r="E103" s="814">
        <f t="shared" si="12"/>
        <v>676</v>
      </c>
      <c r="F103" s="812"/>
      <c r="H103" s="817">
        <v>46139</v>
      </c>
      <c r="I103" s="812">
        <v>338</v>
      </c>
      <c r="J103" s="815">
        <v>2</v>
      </c>
      <c r="K103" s="814">
        <f t="shared" si="13"/>
        <v>676</v>
      </c>
      <c r="L103" s="812"/>
      <c r="N103" s="817">
        <v>46139</v>
      </c>
      <c r="O103" s="812">
        <v>338</v>
      </c>
      <c r="P103" s="815">
        <v>2</v>
      </c>
      <c r="Q103" s="814">
        <f t="shared" si="14"/>
        <v>676</v>
      </c>
      <c r="R103" s="812"/>
      <c r="S103" s="817">
        <v>46139</v>
      </c>
      <c r="T103" s="812"/>
      <c r="U103" s="815">
        <v>2</v>
      </c>
      <c r="V103" s="814">
        <f t="shared" si="15"/>
        <v>0</v>
      </c>
      <c r="W103" s="812"/>
    </row>
    <row r="104" spans="2:23" ht="14.4">
      <c r="B104" s="817">
        <v>46140</v>
      </c>
      <c r="C104" s="812">
        <v>338</v>
      </c>
      <c r="D104" s="815">
        <v>2</v>
      </c>
      <c r="E104" s="814">
        <f t="shared" si="12"/>
        <v>676</v>
      </c>
      <c r="F104" s="812"/>
      <c r="H104" s="817">
        <v>46140</v>
      </c>
      <c r="I104" s="812">
        <v>338</v>
      </c>
      <c r="J104" s="815">
        <v>2</v>
      </c>
      <c r="K104" s="814">
        <f t="shared" si="13"/>
        <v>676</v>
      </c>
      <c r="L104" s="812"/>
      <c r="N104" s="817">
        <v>46140</v>
      </c>
      <c r="O104" s="812">
        <v>338</v>
      </c>
      <c r="P104" s="815">
        <v>2</v>
      </c>
      <c r="Q104" s="814">
        <f t="shared" si="14"/>
        <v>676</v>
      </c>
      <c r="R104" s="812"/>
      <c r="S104" s="817">
        <v>46140</v>
      </c>
      <c r="T104" s="812"/>
      <c r="U104" s="815">
        <v>2</v>
      </c>
      <c r="V104" s="814">
        <f t="shared" si="15"/>
        <v>0</v>
      </c>
      <c r="W104" s="812"/>
    </row>
    <row r="105" spans="2:23" ht="14.4">
      <c r="B105" s="817">
        <v>46141</v>
      </c>
      <c r="C105" s="812">
        <v>338</v>
      </c>
      <c r="D105" s="815">
        <v>2</v>
      </c>
      <c r="E105" s="814">
        <f t="shared" si="12"/>
        <v>676</v>
      </c>
      <c r="F105" s="812"/>
      <c r="H105" s="817">
        <v>46141</v>
      </c>
      <c r="I105" s="812">
        <v>338</v>
      </c>
      <c r="J105" s="815">
        <v>2</v>
      </c>
      <c r="K105" s="814">
        <f t="shared" si="13"/>
        <v>676</v>
      </c>
      <c r="L105" s="812"/>
      <c r="N105" s="817">
        <v>46141</v>
      </c>
      <c r="O105" s="812">
        <v>338</v>
      </c>
      <c r="P105" s="815">
        <v>2</v>
      </c>
      <c r="Q105" s="814">
        <f t="shared" si="14"/>
        <v>676</v>
      </c>
      <c r="R105" s="812"/>
      <c r="S105" s="817">
        <v>46141</v>
      </c>
      <c r="T105" s="812"/>
      <c r="U105" s="815">
        <v>2</v>
      </c>
      <c r="V105" s="814">
        <f t="shared" si="15"/>
        <v>0</v>
      </c>
      <c r="W105" s="812"/>
    </row>
    <row r="106" spans="2:23" ht="14.4">
      <c r="B106" s="817">
        <v>46142</v>
      </c>
      <c r="C106" s="812">
        <v>338</v>
      </c>
      <c r="D106" s="815">
        <v>2</v>
      </c>
      <c r="E106" s="814">
        <f t="shared" si="12"/>
        <v>676</v>
      </c>
      <c r="F106" s="812"/>
      <c r="H106" s="817">
        <v>46142</v>
      </c>
      <c r="I106" s="812">
        <v>338</v>
      </c>
      <c r="J106" s="815">
        <v>2</v>
      </c>
      <c r="K106" s="814">
        <f t="shared" si="13"/>
        <v>676</v>
      </c>
      <c r="L106" s="812"/>
      <c r="N106" s="817">
        <v>46142</v>
      </c>
      <c r="O106" s="812"/>
      <c r="P106" s="815">
        <v>2</v>
      </c>
      <c r="Q106" s="814">
        <f t="shared" si="14"/>
        <v>0</v>
      </c>
      <c r="R106" s="812">
        <v>663</v>
      </c>
      <c r="S106" s="817">
        <v>46142</v>
      </c>
      <c r="T106" s="812"/>
      <c r="U106" s="815">
        <v>2</v>
      </c>
      <c r="V106" s="814">
        <f t="shared" si="15"/>
        <v>0</v>
      </c>
      <c r="W106" s="812"/>
    </row>
    <row r="107" spans="2:23" ht="14.4">
      <c r="B107" s="817"/>
      <c r="C107" s="812"/>
      <c r="D107" s="815">
        <v>2</v>
      </c>
      <c r="E107" s="814">
        <f t="shared" si="12"/>
        <v>0</v>
      </c>
      <c r="F107" s="812"/>
      <c r="H107" s="817"/>
      <c r="I107" s="812"/>
      <c r="J107" s="815">
        <v>2</v>
      </c>
      <c r="K107" s="814">
        <f t="shared" si="13"/>
        <v>0</v>
      </c>
      <c r="L107" s="812"/>
      <c r="N107" s="817">
        <v>46112</v>
      </c>
      <c r="O107" s="812"/>
      <c r="P107" s="815">
        <v>2</v>
      </c>
      <c r="Q107" s="814">
        <f t="shared" si="14"/>
        <v>0</v>
      </c>
      <c r="R107" s="812"/>
      <c r="S107" s="817">
        <v>46112</v>
      </c>
      <c r="T107" s="812"/>
      <c r="U107" s="815">
        <v>2</v>
      </c>
      <c r="V107" s="814">
        <f t="shared" si="15"/>
        <v>0</v>
      </c>
      <c r="W107" s="812"/>
    </row>
    <row r="108" spans="2:23" ht="14.4">
      <c r="B108" s="818" t="s">
        <v>126</v>
      </c>
      <c r="C108" s="821">
        <f>SUM(C77:C107)</f>
        <v>4019</v>
      </c>
      <c r="D108" s="818"/>
      <c r="E108" s="821">
        <f t="shared" ref="E108:F108" si="16">SUM(E77:E107)</f>
        <v>8038</v>
      </c>
      <c r="F108" s="824">
        <f t="shared" si="16"/>
        <v>8050</v>
      </c>
      <c r="H108" s="818" t="s">
        <v>126</v>
      </c>
      <c r="I108" s="821">
        <f>SUM(I77:I107)</f>
        <v>4019</v>
      </c>
      <c r="J108" s="818"/>
      <c r="K108" s="821">
        <f t="shared" ref="K108:L108" si="17">SUM(K77:K107)</f>
        <v>8038</v>
      </c>
      <c r="L108" s="824">
        <f t="shared" si="17"/>
        <v>9350</v>
      </c>
      <c r="N108" s="818" t="s">
        <v>126</v>
      </c>
      <c r="O108" s="821">
        <f>SUM(O77:O107)</f>
        <v>4022</v>
      </c>
      <c r="P108" s="818"/>
      <c r="Q108" s="821">
        <f t="shared" ref="Q108:R108" si="18">SUM(Q77:Q107)</f>
        <v>8044</v>
      </c>
      <c r="R108" s="824">
        <f t="shared" si="18"/>
        <v>8913</v>
      </c>
      <c r="S108" s="818" t="s">
        <v>126</v>
      </c>
      <c r="T108" s="819">
        <f>SUM(T77:T107)</f>
        <v>0</v>
      </c>
      <c r="U108" s="814"/>
      <c r="V108" s="819">
        <f t="shared" ref="V108:W108" si="19">SUM(V77:V107)</f>
        <v>0</v>
      </c>
      <c r="W108" s="819">
        <f t="shared" si="19"/>
        <v>0</v>
      </c>
    </row>
    <row r="109" spans="2:23" ht="15.6">
      <c r="F109" s="822">
        <f>E108+F108</f>
        <v>16088</v>
      </c>
      <c r="L109" s="822">
        <f>K108+L108</f>
        <v>17388</v>
      </c>
      <c r="R109" s="822">
        <f>Q108+R108</f>
        <v>16957</v>
      </c>
      <c r="W109" s="822">
        <f>V108+W108</f>
        <v>0</v>
      </c>
    </row>
    <row r="111" spans="2:23" ht="15.6">
      <c r="B111" s="964" t="s">
        <v>22272</v>
      </c>
      <c r="C111" s="962"/>
      <c r="D111" s="962"/>
      <c r="E111" s="962"/>
      <c r="F111" s="963"/>
      <c r="H111" s="965" t="s">
        <v>22273</v>
      </c>
      <c r="I111" s="962"/>
      <c r="J111" s="962"/>
      <c r="K111" s="962"/>
      <c r="L111" s="963"/>
      <c r="N111" s="965" t="s">
        <v>22274</v>
      </c>
      <c r="O111" s="962"/>
      <c r="P111" s="962"/>
      <c r="Q111" s="962"/>
      <c r="R111" s="963"/>
    </row>
    <row r="112" spans="2:23" ht="14.4">
      <c r="B112" s="825" t="s">
        <v>22261</v>
      </c>
      <c r="C112" s="826" t="s">
        <v>22262</v>
      </c>
      <c r="D112" s="826" t="s">
        <v>22263</v>
      </c>
      <c r="E112" s="826" t="s">
        <v>22264</v>
      </c>
      <c r="F112" s="827" t="s">
        <v>22265</v>
      </c>
      <c r="H112" s="825" t="s">
        <v>22261</v>
      </c>
      <c r="I112" s="826" t="s">
        <v>22262</v>
      </c>
      <c r="J112" s="826" t="s">
        <v>22263</v>
      </c>
      <c r="K112" s="826" t="s">
        <v>22264</v>
      </c>
      <c r="L112" s="827" t="s">
        <v>22265</v>
      </c>
      <c r="N112" s="825" t="s">
        <v>22261</v>
      </c>
      <c r="O112" s="826" t="s">
        <v>22262</v>
      </c>
      <c r="P112" s="826" t="s">
        <v>22263</v>
      </c>
      <c r="Q112" s="826" t="s">
        <v>22264</v>
      </c>
      <c r="R112" s="827" t="s">
        <v>22265</v>
      </c>
    </row>
    <row r="113" spans="2:18" ht="14.4">
      <c r="B113" s="811">
        <v>46113</v>
      </c>
      <c r="C113" s="812">
        <v>0</v>
      </c>
      <c r="D113" s="815">
        <v>2</v>
      </c>
      <c r="E113" s="814">
        <f t="shared" ref="E113:E143" si="20">C113*D113</f>
        <v>0</v>
      </c>
      <c r="F113" s="812">
        <v>0</v>
      </c>
      <c r="H113" s="811">
        <v>46113</v>
      </c>
      <c r="I113" s="812"/>
      <c r="J113" s="815">
        <v>2</v>
      </c>
      <c r="K113" s="814">
        <f t="shared" ref="K113:K143" si="21">I113*J113</f>
        <v>0</v>
      </c>
      <c r="L113" s="812">
        <v>0</v>
      </c>
      <c r="N113" s="811">
        <v>46113</v>
      </c>
      <c r="O113" s="812"/>
      <c r="P113" s="815">
        <v>2</v>
      </c>
      <c r="Q113" s="814">
        <f t="shared" ref="Q113:Q143" si="22">O113*P113</f>
        <v>0</v>
      </c>
      <c r="R113" s="812">
        <v>550</v>
      </c>
    </row>
    <row r="114" spans="2:18" ht="14.4">
      <c r="B114" s="817">
        <v>46114</v>
      </c>
      <c r="C114" s="812">
        <v>360</v>
      </c>
      <c r="D114" s="815">
        <v>2</v>
      </c>
      <c r="E114" s="814">
        <f t="shared" si="20"/>
        <v>720</v>
      </c>
      <c r="F114" s="812"/>
      <c r="H114" s="817">
        <v>46114</v>
      </c>
      <c r="I114" s="812"/>
      <c r="J114" s="815">
        <v>2</v>
      </c>
      <c r="K114" s="814">
        <f t="shared" si="21"/>
        <v>0</v>
      </c>
      <c r="L114" s="812"/>
      <c r="N114" s="817">
        <v>46114</v>
      </c>
      <c r="O114" s="812">
        <v>360</v>
      </c>
      <c r="P114" s="815">
        <v>2</v>
      </c>
      <c r="Q114" s="814">
        <f t="shared" si="22"/>
        <v>720</v>
      </c>
      <c r="R114" s="812"/>
    </row>
    <row r="115" spans="2:18" ht="14.4">
      <c r="B115" s="817">
        <v>46115</v>
      </c>
      <c r="C115" s="812"/>
      <c r="D115" s="815">
        <v>2</v>
      </c>
      <c r="E115" s="814">
        <f t="shared" si="20"/>
        <v>0</v>
      </c>
      <c r="F115" s="812">
        <v>575</v>
      </c>
      <c r="H115" s="817">
        <v>46115</v>
      </c>
      <c r="I115" s="812"/>
      <c r="J115" s="815">
        <v>2</v>
      </c>
      <c r="K115" s="814">
        <f t="shared" si="21"/>
        <v>0</v>
      </c>
      <c r="L115" s="812"/>
      <c r="N115" s="817">
        <v>46115</v>
      </c>
      <c r="O115" s="812"/>
      <c r="P115" s="815">
        <v>2</v>
      </c>
      <c r="Q115" s="814">
        <f t="shared" si="22"/>
        <v>0</v>
      </c>
      <c r="R115" s="812">
        <v>525</v>
      </c>
    </row>
    <row r="116" spans="2:18" ht="14.4">
      <c r="B116" s="817">
        <v>46116</v>
      </c>
      <c r="C116" s="812">
        <v>500</v>
      </c>
      <c r="D116" s="815">
        <v>2</v>
      </c>
      <c r="E116" s="814">
        <f t="shared" si="20"/>
        <v>1000</v>
      </c>
      <c r="F116" s="812"/>
      <c r="H116" s="817">
        <v>46116</v>
      </c>
      <c r="I116" s="812">
        <v>500</v>
      </c>
      <c r="J116" s="815">
        <v>2</v>
      </c>
      <c r="K116" s="814">
        <f t="shared" si="21"/>
        <v>1000</v>
      </c>
      <c r="L116" s="812"/>
      <c r="N116" s="817">
        <v>46116</v>
      </c>
      <c r="O116" s="812">
        <v>500</v>
      </c>
      <c r="P116" s="815">
        <v>2</v>
      </c>
      <c r="Q116" s="814">
        <f t="shared" si="22"/>
        <v>1000</v>
      </c>
      <c r="R116" s="812"/>
    </row>
    <row r="117" spans="2:18" ht="14.4">
      <c r="B117" s="817">
        <v>46117</v>
      </c>
      <c r="C117" s="812"/>
      <c r="D117" s="815">
        <v>2</v>
      </c>
      <c r="E117" s="814">
        <f t="shared" si="20"/>
        <v>0</v>
      </c>
      <c r="F117" s="812">
        <v>575</v>
      </c>
      <c r="H117" s="817">
        <v>46117</v>
      </c>
      <c r="I117" s="812"/>
      <c r="J117" s="815">
        <v>2</v>
      </c>
      <c r="K117" s="814">
        <f t="shared" si="21"/>
        <v>0</v>
      </c>
      <c r="L117" s="812">
        <v>550</v>
      </c>
      <c r="N117" s="817">
        <v>46117</v>
      </c>
      <c r="O117" s="812"/>
      <c r="P117" s="815">
        <v>2</v>
      </c>
      <c r="Q117" s="814">
        <f t="shared" si="22"/>
        <v>0</v>
      </c>
      <c r="R117" s="812">
        <v>525</v>
      </c>
    </row>
    <row r="118" spans="2:18" ht="14.4">
      <c r="B118" s="817">
        <v>46118</v>
      </c>
      <c r="C118" s="812">
        <v>330</v>
      </c>
      <c r="D118" s="815">
        <v>2</v>
      </c>
      <c r="E118" s="814">
        <f t="shared" si="20"/>
        <v>660</v>
      </c>
      <c r="F118" s="812"/>
      <c r="H118" s="817">
        <v>46118</v>
      </c>
      <c r="I118" s="812">
        <v>0</v>
      </c>
      <c r="J118" s="815">
        <v>2</v>
      </c>
      <c r="K118" s="814">
        <f t="shared" si="21"/>
        <v>0</v>
      </c>
      <c r="L118" s="812"/>
      <c r="N118" s="817">
        <v>46118</v>
      </c>
      <c r="O118" s="812">
        <v>330</v>
      </c>
      <c r="P118" s="815">
        <v>2</v>
      </c>
      <c r="Q118" s="814">
        <f t="shared" si="22"/>
        <v>660</v>
      </c>
      <c r="R118" s="812"/>
    </row>
    <row r="119" spans="2:18" ht="14.4">
      <c r="B119" s="817">
        <v>46119</v>
      </c>
      <c r="C119" s="812"/>
      <c r="D119" s="815">
        <v>2</v>
      </c>
      <c r="E119" s="814">
        <f t="shared" si="20"/>
        <v>0</v>
      </c>
      <c r="F119" s="812">
        <v>575</v>
      </c>
      <c r="H119" s="817">
        <v>46119</v>
      </c>
      <c r="I119" s="812"/>
      <c r="J119" s="815">
        <v>2</v>
      </c>
      <c r="K119" s="814">
        <f t="shared" si="21"/>
        <v>0</v>
      </c>
      <c r="L119" s="812"/>
      <c r="N119" s="817">
        <v>46119</v>
      </c>
      <c r="O119" s="812"/>
      <c r="P119" s="815">
        <v>2</v>
      </c>
      <c r="Q119" s="814">
        <f t="shared" si="22"/>
        <v>0</v>
      </c>
      <c r="R119" s="812">
        <v>525</v>
      </c>
    </row>
    <row r="120" spans="2:18" ht="14.4">
      <c r="B120" s="811">
        <v>46120</v>
      </c>
      <c r="C120" s="812"/>
      <c r="D120" s="815">
        <v>2</v>
      </c>
      <c r="E120" s="814">
        <f t="shared" si="20"/>
        <v>0</v>
      </c>
      <c r="F120" s="812">
        <v>0</v>
      </c>
      <c r="H120" s="811">
        <v>46120</v>
      </c>
      <c r="I120" s="812"/>
      <c r="J120" s="815">
        <v>2</v>
      </c>
      <c r="K120" s="814">
        <f t="shared" si="21"/>
        <v>0</v>
      </c>
      <c r="L120" s="812"/>
      <c r="N120" s="811">
        <v>46120</v>
      </c>
      <c r="O120" s="812"/>
      <c r="P120" s="815">
        <v>2</v>
      </c>
      <c r="Q120" s="814">
        <f t="shared" si="22"/>
        <v>0</v>
      </c>
      <c r="R120" s="812">
        <v>0</v>
      </c>
    </row>
    <row r="121" spans="2:18" ht="14.4">
      <c r="B121" s="817">
        <v>46121</v>
      </c>
      <c r="C121" s="812"/>
      <c r="D121" s="815">
        <v>2</v>
      </c>
      <c r="E121" s="814">
        <f t="shared" si="20"/>
        <v>0</v>
      </c>
      <c r="F121" s="812">
        <v>918</v>
      </c>
      <c r="H121" s="817">
        <v>46121</v>
      </c>
      <c r="I121" s="812"/>
      <c r="J121" s="815">
        <v>2</v>
      </c>
      <c r="K121" s="814">
        <f t="shared" si="21"/>
        <v>0</v>
      </c>
      <c r="L121" s="812"/>
      <c r="N121" s="817">
        <v>46121</v>
      </c>
      <c r="O121" s="812"/>
      <c r="P121" s="815">
        <v>2</v>
      </c>
      <c r="Q121" s="814">
        <f t="shared" si="22"/>
        <v>0</v>
      </c>
      <c r="R121" s="812">
        <v>918</v>
      </c>
    </row>
    <row r="122" spans="2:18" ht="14.4">
      <c r="B122" s="817">
        <v>46122</v>
      </c>
      <c r="C122" s="812"/>
      <c r="D122" s="815">
        <v>2</v>
      </c>
      <c r="E122" s="814">
        <f t="shared" si="20"/>
        <v>0</v>
      </c>
      <c r="F122" s="812">
        <v>816</v>
      </c>
      <c r="H122" s="817">
        <v>46122</v>
      </c>
      <c r="I122" s="812"/>
      <c r="J122" s="815">
        <v>2</v>
      </c>
      <c r="K122" s="814">
        <f t="shared" si="21"/>
        <v>0</v>
      </c>
      <c r="L122" s="812">
        <v>816</v>
      </c>
      <c r="N122" s="817">
        <v>46122</v>
      </c>
      <c r="O122" s="812"/>
      <c r="P122" s="815">
        <v>2</v>
      </c>
      <c r="Q122" s="814">
        <f t="shared" si="22"/>
        <v>0</v>
      </c>
      <c r="R122" s="812">
        <v>525</v>
      </c>
    </row>
    <row r="123" spans="2:18" ht="14.4">
      <c r="B123" s="817">
        <v>46123</v>
      </c>
      <c r="C123" s="812"/>
      <c r="D123" s="815">
        <v>2</v>
      </c>
      <c r="E123" s="814">
        <f t="shared" si="20"/>
        <v>0</v>
      </c>
      <c r="F123" s="812">
        <v>575</v>
      </c>
      <c r="H123" s="817">
        <v>46123</v>
      </c>
      <c r="I123" s="812"/>
      <c r="J123" s="815">
        <v>2</v>
      </c>
      <c r="K123" s="814">
        <f t="shared" si="21"/>
        <v>0</v>
      </c>
      <c r="L123" s="812">
        <v>550</v>
      </c>
      <c r="N123" s="817">
        <v>46123</v>
      </c>
      <c r="O123" s="812"/>
      <c r="P123" s="815">
        <v>2</v>
      </c>
      <c r="Q123" s="814">
        <f t="shared" si="22"/>
        <v>0</v>
      </c>
      <c r="R123" s="812">
        <v>0</v>
      </c>
    </row>
    <row r="124" spans="2:18" ht="14.4">
      <c r="B124" s="817">
        <v>46124</v>
      </c>
      <c r="C124" s="812">
        <v>301</v>
      </c>
      <c r="D124" s="815">
        <v>2</v>
      </c>
      <c r="E124" s="814">
        <f t="shared" si="20"/>
        <v>602</v>
      </c>
      <c r="F124" s="812"/>
      <c r="H124" s="817">
        <v>46124</v>
      </c>
      <c r="I124" s="812">
        <v>301</v>
      </c>
      <c r="J124" s="815">
        <v>2</v>
      </c>
      <c r="K124" s="814">
        <f t="shared" si="21"/>
        <v>602</v>
      </c>
      <c r="L124" s="812"/>
      <c r="N124" s="817">
        <v>46124</v>
      </c>
      <c r="O124" s="812">
        <v>301</v>
      </c>
      <c r="P124" s="815">
        <v>2</v>
      </c>
      <c r="Q124" s="814">
        <f t="shared" si="22"/>
        <v>602</v>
      </c>
      <c r="R124" s="812"/>
    </row>
    <row r="125" spans="2:18" ht="14.4">
      <c r="B125" s="817">
        <v>46125</v>
      </c>
      <c r="C125" s="812"/>
      <c r="D125" s="815">
        <v>2</v>
      </c>
      <c r="E125" s="814">
        <f t="shared" si="20"/>
        <v>0</v>
      </c>
      <c r="F125" s="812">
        <v>900</v>
      </c>
      <c r="H125" s="817">
        <v>46125</v>
      </c>
      <c r="I125" s="812"/>
      <c r="J125" s="815">
        <v>2</v>
      </c>
      <c r="K125" s="814">
        <f t="shared" si="21"/>
        <v>0</v>
      </c>
      <c r="L125" s="812">
        <v>900</v>
      </c>
      <c r="N125" s="817">
        <v>46125</v>
      </c>
      <c r="O125" s="812"/>
      <c r="P125" s="815">
        <v>2</v>
      </c>
      <c r="Q125" s="814">
        <f t="shared" si="22"/>
        <v>0</v>
      </c>
      <c r="R125" s="812"/>
    </row>
    <row r="126" spans="2:18" ht="14.4">
      <c r="B126" s="817">
        <v>46126</v>
      </c>
      <c r="C126" s="812"/>
      <c r="D126" s="815">
        <v>2</v>
      </c>
      <c r="E126" s="814">
        <f t="shared" si="20"/>
        <v>0</v>
      </c>
      <c r="F126" s="812">
        <v>873</v>
      </c>
      <c r="H126" s="817">
        <v>46126</v>
      </c>
      <c r="I126" s="812"/>
      <c r="J126" s="815">
        <v>2</v>
      </c>
      <c r="K126" s="814">
        <f t="shared" si="21"/>
        <v>0</v>
      </c>
      <c r="L126" s="812">
        <v>873</v>
      </c>
      <c r="N126" s="817">
        <v>46126</v>
      </c>
      <c r="O126" s="812"/>
      <c r="P126" s="815">
        <v>2</v>
      </c>
      <c r="Q126" s="814">
        <f t="shared" si="22"/>
        <v>0</v>
      </c>
      <c r="R126" s="812"/>
    </row>
    <row r="127" spans="2:18" ht="14.4">
      <c r="B127" s="811">
        <v>46127</v>
      </c>
      <c r="C127" s="812"/>
      <c r="D127" s="815">
        <v>2</v>
      </c>
      <c r="E127" s="814">
        <f t="shared" si="20"/>
        <v>0</v>
      </c>
      <c r="F127" s="812">
        <v>0</v>
      </c>
      <c r="H127" s="811">
        <v>46127</v>
      </c>
      <c r="I127" s="812"/>
      <c r="J127" s="815">
        <v>2</v>
      </c>
      <c r="K127" s="814">
        <f t="shared" si="21"/>
        <v>0</v>
      </c>
      <c r="L127" s="812"/>
      <c r="N127" s="811">
        <v>46127</v>
      </c>
      <c r="O127" s="812"/>
      <c r="P127" s="815">
        <v>2</v>
      </c>
      <c r="Q127" s="814">
        <f t="shared" si="22"/>
        <v>0</v>
      </c>
      <c r="R127" s="812"/>
    </row>
    <row r="128" spans="2:18" ht="14.4">
      <c r="B128" s="817">
        <v>46128</v>
      </c>
      <c r="C128" s="812"/>
      <c r="D128" s="815">
        <v>2</v>
      </c>
      <c r="E128" s="814">
        <f t="shared" si="20"/>
        <v>0</v>
      </c>
      <c r="F128" s="812">
        <v>575</v>
      </c>
      <c r="H128" s="817">
        <v>46128</v>
      </c>
      <c r="I128" s="812"/>
      <c r="J128" s="815">
        <v>2</v>
      </c>
      <c r="K128" s="814">
        <f t="shared" si="21"/>
        <v>0</v>
      </c>
      <c r="L128" s="812">
        <v>550</v>
      </c>
      <c r="N128" s="817">
        <v>46128</v>
      </c>
      <c r="O128" s="812"/>
      <c r="P128" s="815">
        <v>2</v>
      </c>
      <c r="Q128" s="814">
        <f t="shared" si="22"/>
        <v>0</v>
      </c>
      <c r="R128" s="812">
        <v>525</v>
      </c>
    </row>
    <row r="129" spans="2:22" ht="14.4">
      <c r="B129" s="817">
        <v>46129</v>
      </c>
      <c r="C129" s="812"/>
      <c r="D129" s="815">
        <v>2</v>
      </c>
      <c r="E129" s="814">
        <f t="shared" si="20"/>
        <v>0</v>
      </c>
      <c r="F129" s="812">
        <v>575</v>
      </c>
      <c r="H129" s="817">
        <v>46129</v>
      </c>
      <c r="I129" s="812"/>
      <c r="J129" s="815">
        <v>2</v>
      </c>
      <c r="K129" s="814">
        <f t="shared" si="21"/>
        <v>0</v>
      </c>
      <c r="L129" s="812">
        <v>550</v>
      </c>
      <c r="N129" s="817">
        <v>46129</v>
      </c>
      <c r="O129" s="812"/>
      <c r="P129" s="815">
        <v>2</v>
      </c>
      <c r="Q129" s="814">
        <f t="shared" si="22"/>
        <v>0</v>
      </c>
      <c r="R129" s="812">
        <v>525</v>
      </c>
    </row>
    <row r="130" spans="2:22" ht="14.4">
      <c r="B130" s="817">
        <v>46130</v>
      </c>
      <c r="C130" s="812"/>
      <c r="D130" s="815">
        <v>2</v>
      </c>
      <c r="E130" s="814">
        <f t="shared" si="20"/>
        <v>0</v>
      </c>
      <c r="F130" s="812">
        <v>575</v>
      </c>
      <c r="H130" s="817">
        <v>46130</v>
      </c>
      <c r="I130" s="812"/>
      <c r="J130" s="815">
        <v>2</v>
      </c>
      <c r="K130" s="814">
        <f t="shared" si="21"/>
        <v>0</v>
      </c>
      <c r="L130" s="812">
        <v>550</v>
      </c>
      <c r="N130" s="817">
        <v>46130</v>
      </c>
      <c r="O130" s="812"/>
      <c r="P130" s="815">
        <v>2</v>
      </c>
      <c r="Q130" s="814">
        <f t="shared" si="22"/>
        <v>0</v>
      </c>
      <c r="R130" s="812">
        <v>525</v>
      </c>
    </row>
    <row r="131" spans="2:22" ht="14.4">
      <c r="B131" s="817">
        <v>46131</v>
      </c>
      <c r="C131" s="812"/>
      <c r="D131" s="815">
        <v>2</v>
      </c>
      <c r="E131" s="814">
        <f t="shared" si="20"/>
        <v>0</v>
      </c>
      <c r="F131" s="812">
        <v>575</v>
      </c>
      <c r="H131" s="817">
        <v>46131</v>
      </c>
      <c r="I131" s="812"/>
      <c r="J131" s="815">
        <v>2</v>
      </c>
      <c r="K131" s="814">
        <f t="shared" si="21"/>
        <v>0</v>
      </c>
      <c r="L131" s="812">
        <v>550</v>
      </c>
      <c r="N131" s="817">
        <v>46131</v>
      </c>
      <c r="O131" s="812"/>
      <c r="P131" s="815">
        <v>2</v>
      </c>
      <c r="Q131" s="814">
        <f t="shared" si="22"/>
        <v>0</v>
      </c>
      <c r="R131" s="812">
        <v>525</v>
      </c>
    </row>
    <row r="132" spans="2:22" ht="14.4">
      <c r="B132" s="817">
        <v>46132</v>
      </c>
      <c r="C132" s="812"/>
      <c r="D132" s="815">
        <v>2</v>
      </c>
      <c r="E132" s="814">
        <f t="shared" si="20"/>
        <v>0</v>
      </c>
      <c r="F132" s="812">
        <v>575</v>
      </c>
      <c r="H132" s="817">
        <v>46132</v>
      </c>
      <c r="I132" s="812"/>
      <c r="J132" s="815">
        <v>2</v>
      </c>
      <c r="K132" s="814">
        <f t="shared" si="21"/>
        <v>0</v>
      </c>
      <c r="L132" s="812">
        <v>550</v>
      </c>
      <c r="N132" s="817">
        <v>46132</v>
      </c>
      <c r="O132" s="812"/>
      <c r="P132" s="815">
        <v>2</v>
      </c>
      <c r="Q132" s="814">
        <f t="shared" si="22"/>
        <v>0</v>
      </c>
      <c r="R132" s="812">
        <v>525</v>
      </c>
    </row>
    <row r="133" spans="2:22" ht="14.4">
      <c r="B133" s="817">
        <v>46133</v>
      </c>
      <c r="C133" s="812">
        <v>355</v>
      </c>
      <c r="D133" s="815">
        <v>2</v>
      </c>
      <c r="E133" s="814">
        <f t="shared" si="20"/>
        <v>710</v>
      </c>
      <c r="F133" s="812"/>
      <c r="H133" s="817">
        <v>46133</v>
      </c>
      <c r="I133" s="812">
        <v>355</v>
      </c>
      <c r="J133" s="815">
        <v>2</v>
      </c>
      <c r="K133" s="814">
        <f t="shared" si="21"/>
        <v>710</v>
      </c>
      <c r="L133" s="812"/>
      <c r="N133" s="817">
        <v>46133</v>
      </c>
      <c r="O133" s="812">
        <v>355</v>
      </c>
      <c r="P133" s="815">
        <v>2</v>
      </c>
      <c r="Q133" s="814">
        <f t="shared" si="22"/>
        <v>710</v>
      </c>
      <c r="R133" s="812"/>
    </row>
    <row r="134" spans="2:22" ht="14.4">
      <c r="B134" s="811">
        <v>46134</v>
      </c>
      <c r="C134" s="812">
        <v>0</v>
      </c>
      <c r="D134" s="815">
        <v>2</v>
      </c>
      <c r="E134" s="814">
        <f t="shared" si="20"/>
        <v>0</v>
      </c>
      <c r="F134" s="812">
        <v>0</v>
      </c>
      <c r="H134" s="811">
        <v>46134</v>
      </c>
      <c r="I134" s="812">
        <v>0</v>
      </c>
      <c r="J134" s="815">
        <v>2</v>
      </c>
      <c r="K134" s="814">
        <f t="shared" si="21"/>
        <v>0</v>
      </c>
      <c r="L134" s="812"/>
      <c r="N134" s="811">
        <v>46134</v>
      </c>
      <c r="O134" s="812">
        <v>0</v>
      </c>
      <c r="P134" s="815">
        <v>2</v>
      </c>
      <c r="Q134" s="814">
        <f t="shared" si="22"/>
        <v>0</v>
      </c>
      <c r="R134" s="812">
        <v>0</v>
      </c>
    </row>
    <row r="135" spans="2:22" ht="14.4">
      <c r="B135" s="817">
        <v>46135</v>
      </c>
      <c r="C135" s="812">
        <v>332</v>
      </c>
      <c r="D135" s="815">
        <v>2</v>
      </c>
      <c r="E135" s="814">
        <f t="shared" si="20"/>
        <v>664</v>
      </c>
      <c r="F135" s="812"/>
      <c r="H135" s="817">
        <v>46135</v>
      </c>
      <c r="I135" s="812">
        <v>332</v>
      </c>
      <c r="J135" s="815">
        <v>2</v>
      </c>
      <c r="K135" s="814">
        <f t="shared" si="21"/>
        <v>664</v>
      </c>
      <c r="L135" s="812"/>
      <c r="N135" s="817">
        <v>46135</v>
      </c>
      <c r="O135" s="812">
        <v>332</v>
      </c>
      <c r="P135" s="815">
        <v>2</v>
      </c>
      <c r="Q135" s="814">
        <f t="shared" si="22"/>
        <v>664</v>
      </c>
      <c r="R135" s="812"/>
    </row>
    <row r="136" spans="2:22" ht="14.4">
      <c r="B136" s="817">
        <v>46136</v>
      </c>
      <c r="C136" s="812"/>
      <c r="D136" s="815">
        <v>2</v>
      </c>
      <c r="E136" s="814">
        <f t="shared" si="20"/>
        <v>0</v>
      </c>
      <c r="F136" s="812">
        <v>575</v>
      </c>
      <c r="H136" s="817">
        <v>46136</v>
      </c>
      <c r="I136" s="812"/>
      <c r="J136" s="815">
        <v>2</v>
      </c>
      <c r="K136" s="814">
        <f t="shared" si="21"/>
        <v>0</v>
      </c>
      <c r="L136" s="812">
        <v>550</v>
      </c>
      <c r="N136" s="817">
        <v>46136</v>
      </c>
      <c r="O136" s="812"/>
      <c r="P136" s="815">
        <v>2</v>
      </c>
      <c r="Q136" s="814">
        <f t="shared" si="22"/>
        <v>0</v>
      </c>
      <c r="R136" s="812">
        <v>525</v>
      </c>
    </row>
    <row r="137" spans="2:22" ht="14.4">
      <c r="B137" s="817">
        <v>46137</v>
      </c>
      <c r="C137" s="812"/>
      <c r="D137" s="815">
        <v>2</v>
      </c>
      <c r="E137" s="814">
        <f t="shared" si="20"/>
        <v>0</v>
      </c>
      <c r="F137" s="812">
        <v>575</v>
      </c>
      <c r="H137" s="817">
        <v>46137</v>
      </c>
      <c r="I137" s="812">
        <v>341</v>
      </c>
      <c r="J137" s="815">
        <v>2</v>
      </c>
      <c r="K137" s="814">
        <f t="shared" si="21"/>
        <v>682</v>
      </c>
      <c r="L137" s="812"/>
      <c r="N137" s="817">
        <v>46137</v>
      </c>
      <c r="O137" s="812">
        <v>341</v>
      </c>
      <c r="P137" s="815">
        <v>2</v>
      </c>
      <c r="Q137" s="814">
        <f t="shared" si="22"/>
        <v>682</v>
      </c>
      <c r="R137" s="812"/>
    </row>
    <row r="138" spans="2:22" ht="14.4">
      <c r="B138" s="817">
        <v>46138</v>
      </c>
      <c r="C138" s="812"/>
      <c r="D138" s="815">
        <v>2</v>
      </c>
      <c r="E138" s="814">
        <f t="shared" si="20"/>
        <v>0</v>
      </c>
      <c r="F138" s="812">
        <v>575</v>
      </c>
      <c r="H138" s="817">
        <v>46138</v>
      </c>
      <c r="I138" s="812">
        <v>338</v>
      </c>
      <c r="J138" s="815">
        <v>2</v>
      </c>
      <c r="K138" s="814">
        <f t="shared" si="21"/>
        <v>676</v>
      </c>
      <c r="L138" s="812"/>
      <c r="N138" s="817">
        <v>46138</v>
      </c>
      <c r="O138" s="812"/>
      <c r="P138" s="815">
        <v>2</v>
      </c>
      <c r="Q138" s="814">
        <f t="shared" si="22"/>
        <v>0</v>
      </c>
      <c r="R138" s="812">
        <v>909</v>
      </c>
    </row>
    <row r="139" spans="2:22" ht="14.4">
      <c r="B139" s="817">
        <v>46139</v>
      </c>
      <c r="C139" s="812"/>
      <c r="D139" s="815">
        <v>2</v>
      </c>
      <c r="E139" s="814">
        <f t="shared" si="20"/>
        <v>0</v>
      </c>
      <c r="F139" s="812">
        <v>0</v>
      </c>
      <c r="H139" s="817">
        <v>46139</v>
      </c>
      <c r="I139" s="812">
        <v>338</v>
      </c>
      <c r="J139" s="815">
        <v>2</v>
      </c>
      <c r="K139" s="814">
        <f t="shared" si="21"/>
        <v>676</v>
      </c>
      <c r="L139" s="812"/>
      <c r="N139" s="817">
        <v>46139</v>
      </c>
      <c r="O139" s="812"/>
      <c r="P139" s="815">
        <v>2</v>
      </c>
      <c r="Q139" s="814">
        <f t="shared" si="22"/>
        <v>0</v>
      </c>
      <c r="R139" s="812">
        <v>525</v>
      </c>
      <c r="V139" s="828" t="s">
        <v>22142</v>
      </c>
    </row>
    <row r="140" spans="2:22" ht="14.4">
      <c r="B140" s="817">
        <v>46140</v>
      </c>
      <c r="C140" s="812"/>
      <c r="D140" s="815">
        <v>2</v>
      </c>
      <c r="E140" s="814">
        <f t="shared" si="20"/>
        <v>0</v>
      </c>
      <c r="F140" s="812">
        <v>575</v>
      </c>
      <c r="H140" s="817">
        <v>46140</v>
      </c>
      <c r="I140" s="812">
        <v>338</v>
      </c>
      <c r="J140" s="815">
        <v>2</v>
      </c>
      <c r="K140" s="814">
        <f t="shared" si="21"/>
        <v>676</v>
      </c>
      <c r="L140" s="812"/>
      <c r="N140" s="817">
        <v>46140</v>
      </c>
      <c r="O140" s="812"/>
      <c r="P140" s="815">
        <v>2</v>
      </c>
      <c r="Q140" s="814">
        <f t="shared" si="22"/>
        <v>0</v>
      </c>
      <c r="R140" s="812">
        <v>525</v>
      </c>
    </row>
    <row r="141" spans="2:22" ht="14.4">
      <c r="B141" s="817">
        <v>46141</v>
      </c>
      <c r="C141" s="812"/>
      <c r="D141" s="815">
        <v>2</v>
      </c>
      <c r="E141" s="814">
        <f t="shared" si="20"/>
        <v>0</v>
      </c>
      <c r="F141" s="812">
        <v>575</v>
      </c>
      <c r="H141" s="817">
        <v>46141</v>
      </c>
      <c r="I141" s="812"/>
      <c r="J141" s="815">
        <v>2</v>
      </c>
      <c r="K141" s="814">
        <f t="shared" si="21"/>
        <v>0</v>
      </c>
      <c r="L141" s="812">
        <v>630</v>
      </c>
      <c r="N141" s="817">
        <v>46141</v>
      </c>
      <c r="O141" s="812"/>
      <c r="P141" s="815">
        <v>2</v>
      </c>
      <c r="Q141" s="814">
        <f t="shared" si="22"/>
        <v>0</v>
      </c>
      <c r="R141" s="812">
        <v>630</v>
      </c>
    </row>
    <row r="142" spans="2:22" ht="14.4">
      <c r="B142" s="817">
        <v>46142</v>
      </c>
      <c r="C142" s="812">
        <v>330</v>
      </c>
      <c r="D142" s="815">
        <v>2</v>
      </c>
      <c r="E142" s="814">
        <f t="shared" si="20"/>
        <v>660</v>
      </c>
      <c r="F142" s="812"/>
      <c r="H142" s="817">
        <v>46142</v>
      </c>
      <c r="I142" s="812">
        <v>330</v>
      </c>
      <c r="J142" s="815">
        <v>2</v>
      </c>
      <c r="K142" s="814">
        <f t="shared" si="21"/>
        <v>660</v>
      </c>
      <c r="L142" s="812"/>
      <c r="N142" s="817">
        <v>46142</v>
      </c>
      <c r="O142" s="812">
        <v>330</v>
      </c>
      <c r="P142" s="815">
        <v>2</v>
      </c>
      <c r="Q142" s="814">
        <f t="shared" si="22"/>
        <v>660</v>
      </c>
      <c r="R142" s="812"/>
    </row>
    <row r="143" spans="2:22" ht="14.4">
      <c r="B143" s="817"/>
      <c r="C143" s="812"/>
      <c r="D143" s="815">
        <v>2</v>
      </c>
      <c r="E143" s="814">
        <f t="shared" si="20"/>
        <v>0</v>
      </c>
      <c r="F143" s="812"/>
      <c r="H143" s="817"/>
      <c r="I143" s="812"/>
      <c r="J143" s="815">
        <v>2</v>
      </c>
      <c r="K143" s="814">
        <f t="shared" si="21"/>
        <v>0</v>
      </c>
      <c r="L143" s="812"/>
      <c r="N143" s="817"/>
      <c r="O143" s="812"/>
      <c r="P143" s="815">
        <v>2</v>
      </c>
      <c r="Q143" s="814">
        <f t="shared" si="22"/>
        <v>0</v>
      </c>
      <c r="R143" s="812"/>
    </row>
    <row r="144" spans="2:22" ht="14.4">
      <c r="B144" s="818" t="s">
        <v>126</v>
      </c>
      <c r="C144" s="821">
        <f>SUM(C113:C143)</f>
        <v>2508</v>
      </c>
      <c r="D144" s="818"/>
      <c r="E144" s="821">
        <f t="shared" ref="E144:F144" si="23">SUM(E113:E143)</f>
        <v>5016</v>
      </c>
      <c r="F144" s="824">
        <f t="shared" si="23"/>
        <v>11557</v>
      </c>
      <c r="H144" s="818" t="s">
        <v>126</v>
      </c>
      <c r="I144" s="821">
        <f>SUM(I113:I143)</f>
        <v>3173</v>
      </c>
      <c r="J144" s="818"/>
      <c r="K144" s="819">
        <f t="shared" ref="K144:L144" si="24">SUM(K113:K143)</f>
        <v>6346</v>
      </c>
      <c r="L144" s="824">
        <f t="shared" si="24"/>
        <v>7619</v>
      </c>
      <c r="N144" s="818" t="s">
        <v>126</v>
      </c>
      <c r="O144" s="821">
        <f>SUM(O113:O143)</f>
        <v>2849</v>
      </c>
      <c r="P144" s="818"/>
      <c r="Q144" s="821">
        <f t="shared" ref="Q144:R144" si="25">SUM(Q113:Q143)</f>
        <v>5698</v>
      </c>
      <c r="R144" s="824">
        <f t="shared" si="25"/>
        <v>9307</v>
      </c>
    </row>
    <row r="145" spans="2:18" ht="14.4">
      <c r="F145" s="829">
        <f>E144+F144</f>
        <v>16573</v>
      </c>
      <c r="L145" s="829">
        <f>K144+L144</f>
        <v>13965</v>
      </c>
      <c r="R145" s="829">
        <f>Q144+R144</f>
        <v>15005</v>
      </c>
    </row>
    <row r="147" spans="2:18" ht="15.6">
      <c r="B147" s="965" t="s">
        <v>22275</v>
      </c>
      <c r="C147" s="962"/>
      <c r="D147" s="962"/>
      <c r="E147" s="962"/>
      <c r="F147" s="963"/>
      <c r="H147" s="965" t="s">
        <v>22276</v>
      </c>
      <c r="I147" s="962"/>
      <c r="J147" s="962"/>
      <c r="K147" s="962"/>
      <c r="L147" s="963"/>
      <c r="N147" s="965" t="s">
        <v>20969</v>
      </c>
      <c r="O147" s="962"/>
      <c r="P147" s="962"/>
      <c r="Q147" s="962"/>
      <c r="R147" s="963"/>
    </row>
    <row r="148" spans="2:18" ht="14.4">
      <c r="B148" s="825" t="s">
        <v>22261</v>
      </c>
      <c r="C148" s="826" t="s">
        <v>22262</v>
      </c>
      <c r="D148" s="826" t="s">
        <v>22263</v>
      </c>
      <c r="E148" s="826" t="s">
        <v>22264</v>
      </c>
      <c r="F148" s="827" t="s">
        <v>22265</v>
      </c>
      <c r="H148" s="825" t="s">
        <v>22261</v>
      </c>
      <c r="I148" s="826" t="s">
        <v>22262</v>
      </c>
      <c r="J148" s="826" t="s">
        <v>22263</v>
      </c>
      <c r="K148" s="826" t="s">
        <v>22264</v>
      </c>
      <c r="L148" s="827" t="s">
        <v>22265</v>
      </c>
      <c r="N148" s="825" t="s">
        <v>22261</v>
      </c>
      <c r="O148" s="826" t="s">
        <v>22262</v>
      </c>
      <c r="P148" s="826" t="s">
        <v>22263</v>
      </c>
      <c r="Q148" s="826" t="s">
        <v>22264</v>
      </c>
      <c r="R148" s="827" t="s">
        <v>22265</v>
      </c>
    </row>
    <row r="149" spans="2:18" ht="14.4">
      <c r="B149" s="811">
        <v>46113</v>
      </c>
      <c r="C149" s="812"/>
      <c r="D149" s="815">
        <v>2</v>
      </c>
      <c r="E149" s="814">
        <f t="shared" ref="E149:E179" si="26">C149*D149</f>
        <v>0</v>
      </c>
      <c r="F149" s="812"/>
      <c r="H149" s="811">
        <v>46113</v>
      </c>
      <c r="I149" s="812">
        <v>0</v>
      </c>
      <c r="J149" s="815">
        <v>2</v>
      </c>
      <c r="K149" s="830">
        <f t="shared" ref="K149:K179" si="27">I149*J149</f>
        <v>0</v>
      </c>
      <c r="L149" s="812"/>
      <c r="N149" s="811">
        <v>46113</v>
      </c>
      <c r="O149" s="812"/>
      <c r="P149" s="815">
        <v>2</v>
      </c>
      <c r="Q149" s="814">
        <f t="shared" ref="Q149:Q152" si="28">O149*P149</f>
        <v>0</v>
      </c>
      <c r="R149" s="812"/>
    </row>
    <row r="150" spans="2:18" ht="14.4">
      <c r="B150" s="817">
        <v>46114</v>
      </c>
      <c r="C150" s="812">
        <v>360</v>
      </c>
      <c r="D150" s="815">
        <v>2</v>
      </c>
      <c r="E150" s="814">
        <f t="shared" si="26"/>
        <v>720</v>
      </c>
      <c r="F150" s="812">
        <v>780</v>
      </c>
      <c r="H150" s="817">
        <v>46114</v>
      </c>
      <c r="I150" s="812">
        <v>0</v>
      </c>
      <c r="J150" s="815">
        <v>2</v>
      </c>
      <c r="K150" s="830">
        <f t="shared" si="27"/>
        <v>0</v>
      </c>
      <c r="L150" s="812"/>
      <c r="N150" s="817">
        <v>46114</v>
      </c>
      <c r="O150" s="812"/>
      <c r="P150" s="815">
        <v>2</v>
      </c>
      <c r="Q150" s="814">
        <f t="shared" si="28"/>
        <v>0</v>
      </c>
      <c r="R150" s="812">
        <v>780</v>
      </c>
    </row>
    <row r="151" spans="2:18" ht="14.4">
      <c r="B151" s="817">
        <v>46115</v>
      </c>
      <c r="C151" s="812"/>
      <c r="D151" s="815">
        <v>2</v>
      </c>
      <c r="E151" s="814">
        <f t="shared" si="26"/>
        <v>0</v>
      </c>
      <c r="F151" s="812">
        <v>1150</v>
      </c>
      <c r="H151" s="817">
        <v>46115</v>
      </c>
      <c r="I151" s="812">
        <v>0</v>
      </c>
      <c r="J151" s="815">
        <v>2</v>
      </c>
      <c r="K151" s="830">
        <f t="shared" si="27"/>
        <v>0</v>
      </c>
      <c r="L151" s="812"/>
      <c r="N151" s="817">
        <v>46115</v>
      </c>
      <c r="O151" s="812">
        <v>810</v>
      </c>
      <c r="P151" s="815">
        <v>2</v>
      </c>
      <c r="Q151" s="814">
        <f t="shared" si="28"/>
        <v>1620</v>
      </c>
      <c r="R151" s="812"/>
    </row>
    <row r="152" spans="2:18" ht="14.4">
      <c r="B152" s="817">
        <v>46116</v>
      </c>
      <c r="C152" s="812"/>
      <c r="D152" s="815">
        <v>2</v>
      </c>
      <c r="E152" s="814">
        <f t="shared" si="26"/>
        <v>0</v>
      </c>
      <c r="F152" s="812">
        <v>575</v>
      </c>
      <c r="H152" s="817">
        <v>46116</v>
      </c>
      <c r="I152" s="812"/>
      <c r="J152" s="815">
        <v>2</v>
      </c>
      <c r="K152" s="830">
        <f t="shared" si="27"/>
        <v>0</v>
      </c>
      <c r="L152" s="812">
        <v>525</v>
      </c>
      <c r="N152" s="817">
        <v>46116</v>
      </c>
      <c r="O152" s="812"/>
      <c r="P152" s="815">
        <v>2</v>
      </c>
      <c r="Q152" s="814">
        <f t="shared" si="28"/>
        <v>0</v>
      </c>
      <c r="R152" s="812">
        <v>525</v>
      </c>
    </row>
    <row r="153" spans="2:18" ht="14.4">
      <c r="B153" s="817">
        <v>46117</v>
      </c>
      <c r="C153" s="812"/>
      <c r="D153" s="815">
        <v>2</v>
      </c>
      <c r="E153" s="814">
        <f t="shared" si="26"/>
        <v>0</v>
      </c>
      <c r="F153" s="812">
        <v>999</v>
      </c>
      <c r="H153" s="817">
        <v>46117</v>
      </c>
      <c r="I153" s="812">
        <v>0</v>
      </c>
      <c r="J153" s="815">
        <v>2</v>
      </c>
      <c r="K153" s="830">
        <f t="shared" si="27"/>
        <v>0</v>
      </c>
      <c r="L153" s="812"/>
      <c r="N153" s="817">
        <v>46117</v>
      </c>
      <c r="O153" s="812"/>
      <c r="P153" s="815">
        <v>2</v>
      </c>
      <c r="Q153" s="814">
        <v>0</v>
      </c>
      <c r="R153" s="812">
        <v>999</v>
      </c>
    </row>
    <row r="154" spans="2:18" ht="14.4">
      <c r="B154" s="817">
        <v>46118</v>
      </c>
      <c r="C154" s="812"/>
      <c r="D154" s="815">
        <v>2</v>
      </c>
      <c r="E154" s="814">
        <f t="shared" si="26"/>
        <v>0</v>
      </c>
      <c r="F154" s="812">
        <v>575</v>
      </c>
      <c r="H154" s="817">
        <v>46118</v>
      </c>
      <c r="I154" s="812"/>
      <c r="J154" s="815">
        <v>2</v>
      </c>
      <c r="K154" s="830">
        <f t="shared" si="27"/>
        <v>0</v>
      </c>
      <c r="L154" s="812">
        <v>525</v>
      </c>
      <c r="N154" s="817">
        <v>46118</v>
      </c>
      <c r="O154" s="812">
        <v>330</v>
      </c>
      <c r="P154" s="815">
        <v>2</v>
      </c>
      <c r="Q154" s="814">
        <f t="shared" ref="Q154:Q179" si="29">O154*P154</f>
        <v>660</v>
      </c>
      <c r="R154" s="812">
        <v>525</v>
      </c>
    </row>
    <row r="155" spans="2:18" ht="14.4">
      <c r="B155" s="817">
        <v>46119</v>
      </c>
      <c r="C155" s="812">
        <v>350</v>
      </c>
      <c r="D155" s="815">
        <v>2</v>
      </c>
      <c r="E155" s="814">
        <f t="shared" si="26"/>
        <v>700</v>
      </c>
      <c r="F155" s="812">
        <v>575</v>
      </c>
      <c r="H155" s="817">
        <v>46119</v>
      </c>
      <c r="I155" s="812">
        <v>350</v>
      </c>
      <c r="J155" s="815">
        <v>2</v>
      </c>
      <c r="K155" s="830">
        <f t="shared" si="27"/>
        <v>700</v>
      </c>
      <c r="L155" s="812"/>
      <c r="N155" s="817">
        <v>46119</v>
      </c>
      <c r="O155" s="812">
        <v>350</v>
      </c>
      <c r="P155" s="815">
        <v>2</v>
      </c>
      <c r="Q155" s="814">
        <f t="shared" si="29"/>
        <v>700</v>
      </c>
      <c r="R155" s="812"/>
    </row>
    <row r="156" spans="2:18" ht="14.4">
      <c r="B156" s="811">
        <v>46120</v>
      </c>
      <c r="C156" s="812"/>
      <c r="D156" s="815">
        <v>2</v>
      </c>
      <c r="E156" s="814">
        <f t="shared" si="26"/>
        <v>0</v>
      </c>
      <c r="F156" s="812">
        <v>575</v>
      </c>
      <c r="H156" s="811">
        <v>46120</v>
      </c>
      <c r="I156" s="812"/>
      <c r="J156" s="815">
        <v>2</v>
      </c>
      <c r="K156" s="814">
        <f t="shared" si="27"/>
        <v>0</v>
      </c>
      <c r="L156" s="812">
        <v>525</v>
      </c>
      <c r="N156" s="811">
        <v>46120</v>
      </c>
      <c r="O156" s="812"/>
      <c r="P156" s="815">
        <v>2</v>
      </c>
      <c r="Q156" s="814">
        <f t="shared" si="29"/>
        <v>0</v>
      </c>
      <c r="R156" s="812"/>
    </row>
    <row r="157" spans="2:18" ht="14.4">
      <c r="B157" s="817">
        <v>46121</v>
      </c>
      <c r="C157" s="812"/>
      <c r="D157" s="815">
        <v>2</v>
      </c>
      <c r="E157" s="814">
        <f t="shared" si="26"/>
        <v>0</v>
      </c>
      <c r="F157" s="812">
        <v>575</v>
      </c>
      <c r="H157" s="817">
        <v>46121</v>
      </c>
      <c r="I157" s="812"/>
      <c r="J157" s="815">
        <v>2</v>
      </c>
      <c r="K157" s="814">
        <f t="shared" si="27"/>
        <v>0</v>
      </c>
      <c r="L157" s="812">
        <v>525</v>
      </c>
      <c r="N157" s="817">
        <v>46121</v>
      </c>
      <c r="O157" s="812"/>
      <c r="P157" s="815">
        <v>2</v>
      </c>
      <c r="Q157" s="814">
        <f t="shared" si="29"/>
        <v>0</v>
      </c>
      <c r="R157" s="812"/>
    </row>
    <row r="158" spans="2:18" ht="14.4">
      <c r="B158" s="817">
        <v>46122</v>
      </c>
      <c r="C158" s="812"/>
      <c r="D158" s="815">
        <v>2</v>
      </c>
      <c r="E158" s="814">
        <f t="shared" si="26"/>
        <v>0</v>
      </c>
      <c r="F158" s="812">
        <v>575</v>
      </c>
      <c r="H158" s="817">
        <v>46122</v>
      </c>
      <c r="I158" s="812"/>
      <c r="J158" s="815">
        <v>2</v>
      </c>
      <c r="K158" s="814">
        <f t="shared" si="27"/>
        <v>0</v>
      </c>
      <c r="L158" s="812">
        <v>525</v>
      </c>
      <c r="N158" s="817">
        <v>46122</v>
      </c>
      <c r="O158" s="812"/>
      <c r="P158" s="815">
        <v>2</v>
      </c>
      <c r="Q158" s="814">
        <f t="shared" si="29"/>
        <v>0</v>
      </c>
      <c r="R158" s="812">
        <v>525</v>
      </c>
    </row>
    <row r="159" spans="2:18" ht="14.4">
      <c r="B159" s="817">
        <v>46123</v>
      </c>
      <c r="C159" s="812"/>
      <c r="D159" s="815">
        <v>2</v>
      </c>
      <c r="E159" s="814">
        <f t="shared" si="26"/>
        <v>0</v>
      </c>
      <c r="F159" s="812"/>
      <c r="H159" s="817">
        <v>46123</v>
      </c>
      <c r="I159" s="812">
        <v>0</v>
      </c>
      <c r="J159" s="815">
        <v>2</v>
      </c>
      <c r="K159" s="814">
        <f t="shared" si="27"/>
        <v>0</v>
      </c>
      <c r="L159" s="812"/>
      <c r="N159" s="817">
        <v>46123</v>
      </c>
      <c r="O159" s="812"/>
      <c r="P159" s="815">
        <v>2</v>
      </c>
      <c r="Q159" s="814">
        <f t="shared" si="29"/>
        <v>0</v>
      </c>
      <c r="R159" s="812">
        <v>525</v>
      </c>
    </row>
    <row r="160" spans="2:18" ht="14.4">
      <c r="B160" s="817">
        <v>46124</v>
      </c>
      <c r="C160" s="812"/>
      <c r="D160" s="815">
        <v>2</v>
      </c>
      <c r="E160" s="814">
        <f t="shared" si="26"/>
        <v>0</v>
      </c>
      <c r="F160" s="812"/>
      <c r="H160" s="817">
        <v>46124</v>
      </c>
      <c r="I160" s="812"/>
      <c r="J160" s="815">
        <v>2</v>
      </c>
      <c r="K160" s="814">
        <f t="shared" si="27"/>
        <v>0</v>
      </c>
      <c r="L160" s="812">
        <v>525</v>
      </c>
      <c r="N160" s="817">
        <v>46124</v>
      </c>
      <c r="O160" s="812"/>
      <c r="P160" s="815">
        <v>2</v>
      </c>
      <c r="Q160" s="814">
        <f t="shared" si="29"/>
        <v>0</v>
      </c>
      <c r="R160" s="812">
        <v>525</v>
      </c>
    </row>
    <row r="161" spans="2:18" ht="14.4">
      <c r="B161" s="817">
        <v>46125</v>
      </c>
      <c r="C161" s="812"/>
      <c r="D161" s="815">
        <v>2</v>
      </c>
      <c r="E161" s="814">
        <f t="shared" si="26"/>
        <v>0</v>
      </c>
      <c r="F161" s="812">
        <v>575</v>
      </c>
      <c r="H161" s="817">
        <v>46125</v>
      </c>
      <c r="I161" s="812"/>
      <c r="J161" s="815">
        <v>2</v>
      </c>
      <c r="K161" s="814">
        <f t="shared" si="27"/>
        <v>0</v>
      </c>
      <c r="L161" s="812">
        <v>525</v>
      </c>
      <c r="N161" s="817">
        <v>46125</v>
      </c>
      <c r="O161" s="812"/>
      <c r="P161" s="815">
        <v>2</v>
      </c>
      <c r="Q161" s="814">
        <f t="shared" si="29"/>
        <v>0</v>
      </c>
      <c r="R161" s="812">
        <v>525</v>
      </c>
    </row>
    <row r="162" spans="2:18" ht="14.4">
      <c r="B162" s="817">
        <v>46126</v>
      </c>
      <c r="C162" s="812"/>
      <c r="D162" s="815">
        <v>2</v>
      </c>
      <c r="E162" s="814">
        <f t="shared" si="26"/>
        <v>0</v>
      </c>
      <c r="F162" s="812">
        <v>575</v>
      </c>
      <c r="H162" s="817">
        <v>46126</v>
      </c>
      <c r="I162" s="812"/>
      <c r="J162" s="815">
        <v>2</v>
      </c>
      <c r="K162" s="814">
        <f t="shared" si="27"/>
        <v>0</v>
      </c>
      <c r="L162" s="812">
        <v>525</v>
      </c>
      <c r="N162" s="817">
        <v>46126</v>
      </c>
      <c r="O162" s="812"/>
      <c r="P162" s="815">
        <v>2</v>
      </c>
      <c r="Q162" s="814">
        <f t="shared" si="29"/>
        <v>0</v>
      </c>
      <c r="R162" s="812">
        <v>525</v>
      </c>
    </row>
    <row r="163" spans="2:18" ht="14.4">
      <c r="B163" s="811">
        <v>46127</v>
      </c>
      <c r="C163" s="812">
        <v>0</v>
      </c>
      <c r="D163" s="815">
        <v>2</v>
      </c>
      <c r="E163" s="814">
        <f t="shared" si="26"/>
        <v>0</v>
      </c>
      <c r="F163" s="812"/>
      <c r="H163" s="811">
        <v>46127</v>
      </c>
      <c r="I163" s="812">
        <v>0</v>
      </c>
      <c r="J163" s="815">
        <v>2</v>
      </c>
      <c r="K163" s="814">
        <f t="shared" si="27"/>
        <v>0</v>
      </c>
      <c r="L163" s="812"/>
      <c r="N163" s="811">
        <v>46127</v>
      </c>
      <c r="O163" s="812"/>
      <c r="P163" s="815">
        <v>2</v>
      </c>
      <c r="Q163" s="814">
        <f t="shared" si="29"/>
        <v>0</v>
      </c>
      <c r="R163" s="812">
        <v>0</v>
      </c>
    </row>
    <row r="164" spans="2:18" ht="14.4">
      <c r="B164" s="817">
        <v>46128</v>
      </c>
      <c r="C164" s="812">
        <v>0</v>
      </c>
      <c r="D164" s="815">
        <v>2</v>
      </c>
      <c r="E164" s="814">
        <f t="shared" si="26"/>
        <v>0</v>
      </c>
      <c r="F164" s="812"/>
      <c r="H164" s="817">
        <v>46128</v>
      </c>
      <c r="I164" s="812"/>
      <c r="J164" s="815">
        <v>2</v>
      </c>
      <c r="K164" s="814">
        <f t="shared" si="27"/>
        <v>0</v>
      </c>
      <c r="L164" s="812">
        <v>1326</v>
      </c>
      <c r="N164" s="817">
        <v>46128</v>
      </c>
      <c r="O164" s="812"/>
      <c r="P164" s="815">
        <v>2</v>
      </c>
      <c r="Q164" s="814">
        <f t="shared" si="29"/>
        <v>0</v>
      </c>
      <c r="R164" s="812">
        <v>801</v>
      </c>
    </row>
    <row r="165" spans="2:18" ht="14.4">
      <c r="B165" s="817">
        <v>46129</v>
      </c>
      <c r="C165" s="812"/>
      <c r="D165" s="815">
        <v>2</v>
      </c>
      <c r="E165" s="814">
        <f t="shared" si="26"/>
        <v>0</v>
      </c>
      <c r="F165" s="812">
        <v>624</v>
      </c>
      <c r="H165" s="817">
        <v>46129</v>
      </c>
      <c r="I165" s="812">
        <v>0</v>
      </c>
      <c r="J165" s="815">
        <v>2</v>
      </c>
      <c r="K165" s="814">
        <f t="shared" si="27"/>
        <v>0</v>
      </c>
      <c r="L165" s="812">
        <v>0</v>
      </c>
      <c r="N165" s="817">
        <v>46129</v>
      </c>
      <c r="O165" s="812"/>
      <c r="P165" s="815">
        <v>2</v>
      </c>
      <c r="Q165" s="814">
        <f t="shared" si="29"/>
        <v>0</v>
      </c>
      <c r="R165" s="812">
        <v>624</v>
      </c>
    </row>
    <row r="166" spans="2:18" ht="14.4">
      <c r="B166" s="817">
        <v>46130</v>
      </c>
      <c r="C166" s="812">
        <v>311</v>
      </c>
      <c r="D166" s="815">
        <v>2</v>
      </c>
      <c r="E166" s="814">
        <f t="shared" si="26"/>
        <v>622</v>
      </c>
      <c r="F166" s="812"/>
      <c r="H166" s="817">
        <v>46130</v>
      </c>
      <c r="I166" s="812">
        <v>311</v>
      </c>
      <c r="J166" s="815">
        <v>2</v>
      </c>
      <c r="K166" s="814">
        <f t="shared" si="27"/>
        <v>622</v>
      </c>
      <c r="L166" s="812"/>
      <c r="N166" s="817">
        <v>46130</v>
      </c>
      <c r="O166" s="812">
        <v>311</v>
      </c>
      <c r="P166" s="815">
        <v>2</v>
      </c>
      <c r="Q166" s="814">
        <f t="shared" si="29"/>
        <v>622</v>
      </c>
      <c r="R166" s="812"/>
    </row>
    <row r="167" spans="2:18" ht="14.4">
      <c r="B167" s="817">
        <v>46131</v>
      </c>
      <c r="C167" s="812"/>
      <c r="D167" s="815">
        <v>2</v>
      </c>
      <c r="E167" s="814">
        <f t="shared" si="26"/>
        <v>0</v>
      </c>
      <c r="F167" s="812">
        <v>600</v>
      </c>
      <c r="H167" s="817">
        <v>46131</v>
      </c>
      <c r="I167" s="812">
        <v>0</v>
      </c>
      <c r="J167" s="815">
        <v>2</v>
      </c>
      <c r="K167" s="814">
        <f t="shared" si="27"/>
        <v>0</v>
      </c>
      <c r="L167" s="812"/>
      <c r="N167" s="817">
        <v>46131</v>
      </c>
      <c r="O167" s="812"/>
      <c r="P167" s="815">
        <v>2</v>
      </c>
      <c r="Q167" s="814">
        <f t="shared" si="29"/>
        <v>0</v>
      </c>
      <c r="R167" s="812">
        <v>600</v>
      </c>
    </row>
    <row r="168" spans="2:18" ht="14.4">
      <c r="B168" s="817">
        <v>46132</v>
      </c>
      <c r="C168" s="812"/>
      <c r="D168" s="815">
        <v>2</v>
      </c>
      <c r="E168" s="814">
        <f t="shared" si="26"/>
        <v>0</v>
      </c>
      <c r="F168" s="812">
        <v>0</v>
      </c>
      <c r="H168" s="817">
        <v>46132</v>
      </c>
      <c r="I168" s="812"/>
      <c r="J168" s="815">
        <v>2</v>
      </c>
      <c r="K168" s="814">
        <f t="shared" si="27"/>
        <v>0</v>
      </c>
      <c r="L168" s="812">
        <v>525</v>
      </c>
      <c r="N168" s="817">
        <v>46132</v>
      </c>
      <c r="O168" s="812"/>
      <c r="P168" s="815">
        <v>2</v>
      </c>
      <c r="Q168" s="814">
        <f t="shared" si="29"/>
        <v>0</v>
      </c>
      <c r="R168" s="812">
        <v>525</v>
      </c>
    </row>
    <row r="169" spans="2:18" ht="14.4">
      <c r="B169" s="817">
        <v>46133</v>
      </c>
      <c r="C169" s="812"/>
      <c r="D169" s="815">
        <v>2</v>
      </c>
      <c r="E169" s="814">
        <f t="shared" si="26"/>
        <v>0</v>
      </c>
      <c r="F169" s="812">
        <v>1029</v>
      </c>
      <c r="H169" s="817">
        <v>46133</v>
      </c>
      <c r="I169" s="812">
        <v>0</v>
      </c>
      <c r="J169" s="815">
        <v>2</v>
      </c>
      <c r="K169" s="814">
        <f t="shared" si="27"/>
        <v>0</v>
      </c>
      <c r="L169" s="812"/>
      <c r="N169" s="817">
        <v>46133</v>
      </c>
      <c r="O169" s="812"/>
      <c r="P169" s="815">
        <v>2</v>
      </c>
      <c r="Q169" s="814">
        <f t="shared" si="29"/>
        <v>0</v>
      </c>
      <c r="R169" s="812">
        <v>1029</v>
      </c>
    </row>
    <row r="170" spans="2:18" ht="14.4">
      <c r="B170" s="811">
        <v>46134</v>
      </c>
      <c r="C170" s="812">
        <v>0</v>
      </c>
      <c r="D170" s="815">
        <v>2</v>
      </c>
      <c r="E170" s="814">
        <f t="shared" si="26"/>
        <v>0</v>
      </c>
      <c r="F170" s="812">
        <v>575</v>
      </c>
      <c r="H170" s="811">
        <v>46134</v>
      </c>
      <c r="I170" s="812">
        <v>0</v>
      </c>
      <c r="J170" s="815">
        <v>2</v>
      </c>
      <c r="K170" s="814">
        <f t="shared" si="27"/>
        <v>0</v>
      </c>
      <c r="L170" s="812"/>
      <c r="N170" s="811">
        <v>46134</v>
      </c>
      <c r="O170" s="812">
        <v>0</v>
      </c>
      <c r="P170" s="815">
        <v>2</v>
      </c>
      <c r="Q170" s="814">
        <f t="shared" si="29"/>
        <v>0</v>
      </c>
      <c r="R170" s="812">
        <v>525</v>
      </c>
    </row>
    <row r="171" spans="2:18" ht="14.4">
      <c r="B171" s="817">
        <v>46135</v>
      </c>
      <c r="C171" s="812"/>
      <c r="D171" s="815">
        <v>2</v>
      </c>
      <c r="E171" s="814">
        <f t="shared" si="26"/>
        <v>0</v>
      </c>
      <c r="F171" s="812">
        <v>575</v>
      </c>
      <c r="H171" s="817">
        <v>46135</v>
      </c>
      <c r="I171" s="812"/>
      <c r="J171" s="815">
        <v>2</v>
      </c>
      <c r="K171" s="814">
        <f t="shared" si="27"/>
        <v>0</v>
      </c>
      <c r="L171" s="812">
        <v>525</v>
      </c>
      <c r="N171" s="817">
        <v>46135</v>
      </c>
      <c r="O171" s="812"/>
      <c r="P171" s="815">
        <v>2</v>
      </c>
      <c r="Q171" s="814">
        <f t="shared" si="29"/>
        <v>0</v>
      </c>
      <c r="R171" s="812">
        <v>525</v>
      </c>
    </row>
    <row r="172" spans="2:18" ht="14.4">
      <c r="B172" s="817">
        <v>46136</v>
      </c>
      <c r="C172" s="812">
        <v>300</v>
      </c>
      <c r="D172" s="815">
        <v>2</v>
      </c>
      <c r="E172" s="814">
        <f t="shared" si="26"/>
        <v>600</v>
      </c>
      <c r="F172" s="812"/>
      <c r="H172" s="817">
        <v>46136</v>
      </c>
      <c r="I172" s="812">
        <v>300</v>
      </c>
      <c r="J172" s="815">
        <v>2</v>
      </c>
      <c r="K172" s="814">
        <f t="shared" si="27"/>
        <v>600</v>
      </c>
      <c r="L172" s="812"/>
      <c r="N172" s="817">
        <v>46136</v>
      </c>
      <c r="O172" s="812">
        <v>300</v>
      </c>
      <c r="P172" s="815">
        <v>2</v>
      </c>
      <c r="Q172" s="814">
        <f t="shared" si="29"/>
        <v>600</v>
      </c>
      <c r="R172" s="812"/>
    </row>
    <row r="173" spans="2:18" ht="14.4">
      <c r="B173" s="817">
        <v>46137</v>
      </c>
      <c r="C173" s="812">
        <v>325</v>
      </c>
      <c r="D173" s="815">
        <v>2</v>
      </c>
      <c r="E173" s="814">
        <f t="shared" si="26"/>
        <v>650</v>
      </c>
      <c r="F173" s="812"/>
      <c r="H173" s="817">
        <v>46137</v>
      </c>
      <c r="I173" s="812">
        <v>325</v>
      </c>
      <c r="J173" s="815">
        <v>2</v>
      </c>
      <c r="K173" s="814">
        <f t="shared" si="27"/>
        <v>650</v>
      </c>
      <c r="L173" s="812"/>
      <c r="N173" s="817">
        <v>46137</v>
      </c>
      <c r="O173" s="812">
        <v>325</v>
      </c>
      <c r="P173" s="815">
        <v>2</v>
      </c>
      <c r="Q173" s="814">
        <f t="shared" si="29"/>
        <v>650</v>
      </c>
      <c r="R173" s="812"/>
    </row>
    <row r="174" spans="2:18" ht="14.4">
      <c r="B174" s="817">
        <v>46138</v>
      </c>
      <c r="C174" s="812"/>
      <c r="D174" s="815">
        <v>2</v>
      </c>
      <c r="E174" s="814">
        <f t="shared" si="26"/>
        <v>0</v>
      </c>
      <c r="F174" s="812">
        <v>909</v>
      </c>
      <c r="H174" s="817">
        <v>46138</v>
      </c>
      <c r="I174" s="812"/>
      <c r="J174" s="815">
        <v>2</v>
      </c>
      <c r="K174" s="814">
        <f t="shared" si="27"/>
        <v>0</v>
      </c>
      <c r="L174" s="812">
        <v>525</v>
      </c>
      <c r="N174" s="817">
        <v>46138</v>
      </c>
      <c r="O174" s="812">
        <v>0</v>
      </c>
      <c r="P174" s="815">
        <v>2</v>
      </c>
      <c r="Q174" s="814">
        <f t="shared" si="29"/>
        <v>0</v>
      </c>
      <c r="R174" s="812"/>
    </row>
    <row r="175" spans="2:18" ht="14.4">
      <c r="B175" s="817">
        <v>46139</v>
      </c>
      <c r="C175" s="812"/>
      <c r="D175" s="815">
        <v>2</v>
      </c>
      <c r="E175" s="814">
        <f t="shared" si="26"/>
        <v>0</v>
      </c>
      <c r="F175" s="812">
        <v>750</v>
      </c>
      <c r="H175" s="817">
        <v>46139</v>
      </c>
      <c r="I175" s="812"/>
      <c r="J175" s="815">
        <v>2</v>
      </c>
      <c r="K175" s="814">
        <f t="shared" si="27"/>
        <v>0</v>
      </c>
      <c r="L175" s="812">
        <v>750</v>
      </c>
      <c r="N175" s="817">
        <v>46139</v>
      </c>
      <c r="O175" s="812">
        <v>0</v>
      </c>
      <c r="P175" s="815">
        <v>2</v>
      </c>
      <c r="Q175" s="814">
        <f t="shared" si="29"/>
        <v>0</v>
      </c>
      <c r="R175" s="812"/>
    </row>
    <row r="176" spans="2:18" ht="14.4">
      <c r="B176" s="817">
        <v>46140</v>
      </c>
      <c r="C176" s="812"/>
      <c r="D176" s="815">
        <v>2</v>
      </c>
      <c r="E176" s="814">
        <f t="shared" si="26"/>
        <v>0</v>
      </c>
      <c r="F176" s="812">
        <v>575</v>
      </c>
      <c r="H176" s="817">
        <v>46140</v>
      </c>
      <c r="I176" s="812"/>
      <c r="J176" s="815">
        <v>2</v>
      </c>
      <c r="K176" s="814">
        <f t="shared" si="27"/>
        <v>0</v>
      </c>
      <c r="L176" s="812">
        <v>525</v>
      </c>
      <c r="N176" s="817">
        <v>46140</v>
      </c>
      <c r="O176" s="812">
        <v>0</v>
      </c>
      <c r="P176" s="815">
        <v>2</v>
      </c>
      <c r="Q176" s="814">
        <f t="shared" si="29"/>
        <v>0</v>
      </c>
      <c r="R176" s="812"/>
    </row>
    <row r="177" spans="1:24" ht="14.4">
      <c r="B177" s="817">
        <v>46141</v>
      </c>
      <c r="C177" s="812">
        <v>0</v>
      </c>
      <c r="D177" s="815">
        <v>2</v>
      </c>
      <c r="E177" s="814">
        <f t="shared" si="26"/>
        <v>0</v>
      </c>
      <c r="F177" s="812"/>
      <c r="H177" s="817">
        <v>46141</v>
      </c>
      <c r="I177" s="812">
        <v>0</v>
      </c>
      <c r="J177" s="815">
        <v>2</v>
      </c>
      <c r="K177" s="814">
        <f t="shared" si="27"/>
        <v>0</v>
      </c>
      <c r="L177" s="812"/>
      <c r="N177" s="817">
        <v>46141</v>
      </c>
      <c r="O177" s="812">
        <v>0</v>
      </c>
      <c r="P177" s="815">
        <v>2</v>
      </c>
      <c r="Q177" s="814">
        <f t="shared" si="29"/>
        <v>0</v>
      </c>
      <c r="R177" s="812"/>
    </row>
    <row r="178" spans="1:24" ht="14.4">
      <c r="B178" s="817">
        <v>46142</v>
      </c>
      <c r="C178" s="812">
        <v>0</v>
      </c>
      <c r="D178" s="815">
        <v>2</v>
      </c>
      <c r="E178" s="814">
        <f t="shared" si="26"/>
        <v>0</v>
      </c>
      <c r="F178" s="812"/>
      <c r="H178" s="817">
        <v>46142</v>
      </c>
      <c r="I178" s="812">
        <v>0</v>
      </c>
      <c r="J178" s="815">
        <v>2</v>
      </c>
      <c r="K178" s="814">
        <f t="shared" si="27"/>
        <v>0</v>
      </c>
      <c r="L178" s="812"/>
      <c r="N178" s="817">
        <v>46142</v>
      </c>
      <c r="O178" s="812">
        <v>0</v>
      </c>
      <c r="P178" s="815">
        <v>2</v>
      </c>
      <c r="Q178" s="814">
        <f t="shared" si="29"/>
        <v>0</v>
      </c>
      <c r="R178" s="812"/>
    </row>
    <row r="179" spans="1:24" ht="14.4">
      <c r="B179" s="817"/>
      <c r="C179" s="812"/>
      <c r="D179" s="815">
        <v>2</v>
      </c>
      <c r="E179" s="814">
        <f t="shared" si="26"/>
        <v>0</v>
      </c>
      <c r="F179" s="812"/>
      <c r="H179" s="817"/>
      <c r="I179" s="812"/>
      <c r="J179" s="815">
        <v>2</v>
      </c>
      <c r="K179" s="814">
        <f t="shared" si="27"/>
        <v>0</v>
      </c>
      <c r="L179" s="812"/>
      <c r="N179" s="817"/>
      <c r="O179" s="812"/>
      <c r="P179" s="815">
        <v>2</v>
      </c>
      <c r="Q179" s="814">
        <f t="shared" si="29"/>
        <v>0</v>
      </c>
      <c r="R179" s="812"/>
    </row>
    <row r="180" spans="1:24" ht="14.4">
      <c r="B180" s="818" t="s">
        <v>126</v>
      </c>
      <c r="C180" s="821">
        <f>SUM(C149:C179)</f>
        <v>1646</v>
      </c>
      <c r="D180" s="818"/>
      <c r="E180" s="821">
        <f t="shared" ref="E180:F180" si="30">SUM(E149:E179)</f>
        <v>3292</v>
      </c>
      <c r="F180" s="824">
        <f t="shared" si="30"/>
        <v>13166</v>
      </c>
      <c r="H180" s="818" t="s">
        <v>126</v>
      </c>
      <c r="I180" s="821">
        <f>SUM(I149:I179)</f>
        <v>1286</v>
      </c>
      <c r="J180" s="818"/>
      <c r="K180" s="821">
        <f t="shared" ref="K180:L180" si="31">SUM(K149:K179)</f>
        <v>2572</v>
      </c>
      <c r="L180" s="824">
        <f t="shared" si="31"/>
        <v>8376</v>
      </c>
      <c r="N180" s="818" t="s">
        <v>126</v>
      </c>
      <c r="O180" s="821">
        <f>SUM(O149:O179)</f>
        <v>2426</v>
      </c>
      <c r="P180" s="818"/>
      <c r="Q180" s="821">
        <f t="shared" ref="Q180:R180" si="32">SUM(Q149:Q179)</f>
        <v>4852</v>
      </c>
      <c r="R180" s="824">
        <f t="shared" si="32"/>
        <v>10083</v>
      </c>
    </row>
    <row r="181" spans="1:24" ht="20.25" customHeight="1">
      <c r="F181" s="831">
        <f>E180+F180</f>
        <v>16458</v>
      </c>
      <c r="L181" s="829">
        <f>K180+L180</f>
        <v>10948</v>
      </c>
      <c r="R181" s="831">
        <f>Q180+R180</f>
        <v>14935</v>
      </c>
    </row>
    <row r="183" spans="1:24" ht="1.5" customHeight="1"/>
    <row r="184" spans="1:24" ht="39.75" customHeight="1">
      <c r="A184" s="959" t="s">
        <v>22277</v>
      </c>
      <c r="B184" s="960"/>
      <c r="C184" s="960"/>
      <c r="D184" s="960"/>
      <c r="E184" s="960"/>
      <c r="F184" s="960"/>
      <c r="G184" s="960"/>
      <c r="H184" s="960"/>
      <c r="I184" s="960"/>
      <c r="J184" s="960"/>
      <c r="K184" s="960"/>
      <c r="L184" s="960"/>
      <c r="M184" s="960"/>
      <c r="N184" s="960"/>
      <c r="O184" s="960"/>
      <c r="P184" s="960"/>
      <c r="Q184" s="960"/>
      <c r="R184" s="960"/>
      <c r="S184" s="960"/>
      <c r="T184" s="960"/>
      <c r="U184" s="960"/>
      <c r="V184" s="960"/>
      <c r="W184" s="960"/>
      <c r="X184" s="960"/>
    </row>
    <row r="185" spans="1:24" ht="18" customHeight="1">
      <c r="B185" s="961" t="s">
        <v>22278</v>
      </c>
      <c r="C185" s="962"/>
      <c r="D185" s="962"/>
      <c r="E185" s="962"/>
      <c r="F185" s="963"/>
      <c r="H185" s="961" t="s">
        <v>22279</v>
      </c>
      <c r="I185" s="962"/>
      <c r="J185" s="962"/>
      <c r="K185" s="962"/>
      <c r="L185" s="963"/>
    </row>
    <row r="186" spans="1:24" ht="14.4">
      <c r="B186" s="832" t="s">
        <v>22261</v>
      </c>
      <c r="C186" s="833" t="s">
        <v>22262</v>
      </c>
      <c r="D186" s="833" t="s">
        <v>22263</v>
      </c>
      <c r="E186" s="833" t="s">
        <v>22264</v>
      </c>
      <c r="F186" s="834" t="s">
        <v>22265</v>
      </c>
      <c r="H186" s="832" t="s">
        <v>22261</v>
      </c>
      <c r="I186" s="833" t="s">
        <v>22262</v>
      </c>
      <c r="J186" s="833" t="s">
        <v>22263</v>
      </c>
      <c r="K186" s="833" t="s">
        <v>22264</v>
      </c>
      <c r="L186" s="834" t="s">
        <v>22265</v>
      </c>
    </row>
    <row r="187" spans="1:24" ht="14.4">
      <c r="B187" s="811">
        <v>46113</v>
      </c>
      <c r="C187" s="812">
        <v>0</v>
      </c>
      <c r="D187" s="835">
        <v>5.15</v>
      </c>
      <c r="E187" s="814">
        <f t="shared" ref="E187:E217" si="33">C187*D187</f>
        <v>0</v>
      </c>
      <c r="F187" s="812"/>
      <c r="H187" s="811">
        <v>46113</v>
      </c>
      <c r="I187" s="812">
        <v>170</v>
      </c>
      <c r="J187" s="835">
        <v>5.15</v>
      </c>
      <c r="K187" s="814">
        <f t="shared" ref="K187:K217" si="34">I187*J187</f>
        <v>875.50000000000011</v>
      </c>
      <c r="L187" s="812"/>
    </row>
    <row r="188" spans="1:24" ht="14.4">
      <c r="B188" s="817">
        <v>46114</v>
      </c>
      <c r="C188" s="812">
        <v>0</v>
      </c>
      <c r="D188" s="835">
        <v>5.15</v>
      </c>
      <c r="E188" s="814">
        <f t="shared" si="33"/>
        <v>0</v>
      </c>
      <c r="F188" s="812"/>
      <c r="H188" s="817">
        <v>46114</v>
      </c>
      <c r="I188" s="812">
        <v>178</v>
      </c>
      <c r="J188" s="835">
        <v>5.15</v>
      </c>
      <c r="K188" s="814">
        <f t="shared" si="34"/>
        <v>916.7</v>
      </c>
      <c r="L188" s="812"/>
    </row>
    <row r="189" spans="1:24" ht="14.4">
      <c r="B189" s="817">
        <v>46115</v>
      </c>
      <c r="C189" s="812">
        <v>0</v>
      </c>
      <c r="D189" s="835">
        <v>5.15</v>
      </c>
      <c r="E189" s="814">
        <f t="shared" si="33"/>
        <v>0</v>
      </c>
      <c r="F189" s="812"/>
      <c r="H189" s="817">
        <v>46115</v>
      </c>
      <c r="I189" s="812">
        <v>118</v>
      </c>
      <c r="J189" s="835">
        <v>5.15</v>
      </c>
      <c r="K189" s="814">
        <f t="shared" si="34"/>
        <v>607.70000000000005</v>
      </c>
      <c r="L189" s="812"/>
    </row>
    <row r="190" spans="1:24" ht="14.4">
      <c r="B190" s="817">
        <v>46116</v>
      </c>
      <c r="C190" s="812">
        <v>0</v>
      </c>
      <c r="D190" s="835">
        <v>5.15</v>
      </c>
      <c r="E190" s="814">
        <f t="shared" si="33"/>
        <v>0</v>
      </c>
      <c r="F190" s="812"/>
      <c r="H190" s="817">
        <v>46116</v>
      </c>
      <c r="I190" s="812">
        <v>269</v>
      </c>
      <c r="J190" s="835">
        <v>5.15</v>
      </c>
      <c r="K190" s="814">
        <f t="shared" si="34"/>
        <v>1385.3500000000001</v>
      </c>
      <c r="L190" s="812"/>
    </row>
    <row r="191" spans="1:24" ht="14.4">
      <c r="B191" s="817">
        <v>46117</v>
      </c>
      <c r="C191" s="812">
        <v>0</v>
      </c>
      <c r="D191" s="835">
        <v>5.15</v>
      </c>
      <c r="E191" s="814">
        <f t="shared" si="33"/>
        <v>0</v>
      </c>
      <c r="F191" s="812"/>
      <c r="H191" s="817">
        <v>46117</v>
      </c>
      <c r="I191" s="812">
        <v>224</v>
      </c>
      <c r="J191" s="835">
        <v>5.15</v>
      </c>
      <c r="K191" s="814">
        <f t="shared" si="34"/>
        <v>1153.6000000000001</v>
      </c>
      <c r="L191" s="812"/>
    </row>
    <row r="192" spans="1:24" ht="14.4">
      <c r="B192" s="817">
        <v>46118</v>
      </c>
      <c r="C192" s="812">
        <v>0</v>
      </c>
      <c r="D192" s="835">
        <v>5.15</v>
      </c>
      <c r="E192" s="814">
        <f t="shared" si="33"/>
        <v>0</v>
      </c>
      <c r="F192" s="812"/>
      <c r="H192" s="817">
        <v>46118</v>
      </c>
      <c r="I192" s="812">
        <v>0</v>
      </c>
      <c r="J192" s="835">
        <v>5.15</v>
      </c>
      <c r="K192" s="814">
        <f t="shared" si="34"/>
        <v>0</v>
      </c>
      <c r="L192" s="812"/>
    </row>
    <row r="193" spans="2:12" ht="14.4">
      <c r="B193" s="817">
        <v>46119</v>
      </c>
      <c r="C193" s="812">
        <v>0</v>
      </c>
      <c r="D193" s="835">
        <v>5.15</v>
      </c>
      <c r="E193" s="814">
        <f t="shared" si="33"/>
        <v>0</v>
      </c>
      <c r="F193" s="812"/>
      <c r="H193" s="817">
        <v>46119</v>
      </c>
      <c r="I193" s="812">
        <v>245</v>
      </c>
      <c r="J193" s="835">
        <v>5.15</v>
      </c>
      <c r="K193" s="814">
        <f t="shared" si="34"/>
        <v>1261.75</v>
      </c>
      <c r="L193" s="812"/>
    </row>
    <row r="194" spans="2:12" ht="14.4">
      <c r="B194" s="811">
        <v>46120</v>
      </c>
      <c r="C194" s="812">
        <v>0</v>
      </c>
      <c r="D194" s="835">
        <v>5.15</v>
      </c>
      <c r="E194" s="814">
        <f t="shared" si="33"/>
        <v>0</v>
      </c>
      <c r="F194" s="812"/>
      <c r="H194" s="811">
        <v>46120</v>
      </c>
      <c r="I194" s="812">
        <v>0</v>
      </c>
      <c r="J194" s="835">
        <v>5.15</v>
      </c>
      <c r="K194" s="814">
        <f t="shared" si="34"/>
        <v>0</v>
      </c>
      <c r="L194" s="812"/>
    </row>
    <row r="195" spans="2:12" ht="14.4">
      <c r="B195" s="817">
        <v>46121</v>
      </c>
      <c r="C195" s="812">
        <v>0</v>
      </c>
      <c r="D195" s="835">
        <v>5.15</v>
      </c>
      <c r="E195" s="814">
        <f t="shared" si="33"/>
        <v>0</v>
      </c>
      <c r="F195" s="812"/>
      <c r="H195" s="817">
        <v>46121</v>
      </c>
      <c r="I195" s="812">
        <v>172</v>
      </c>
      <c r="J195" s="835">
        <v>5.15</v>
      </c>
      <c r="K195" s="814">
        <f t="shared" si="34"/>
        <v>885.80000000000007</v>
      </c>
      <c r="L195" s="812"/>
    </row>
    <row r="196" spans="2:12" ht="14.4">
      <c r="B196" s="817">
        <v>46122</v>
      </c>
      <c r="C196" s="812">
        <v>0</v>
      </c>
      <c r="D196" s="835">
        <v>5.15</v>
      </c>
      <c r="E196" s="814">
        <f t="shared" si="33"/>
        <v>0</v>
      </c>
      <c r="F196" s="812"/>
      <c r="H196" s="817">
        <v>46122</v>
      </c>
      <c r="I196" s="812">
        <v>270</v>
      </c>
      <c r="J196" s="835">
        <v>5.15</v>
      </c>
      <c r="K196" s="814">
        <f t="shared" si="34"/>
        <v>1390.5</v>
      </c>
      <c r="L196" s="812"/>
    </row>
    <row r="197" spans="2:12" ht="14.4">
      <c r="B197" s="817">
        <v>46123</v>
      </c>
      <c r="C197" s="812">
        <v>0</v>
      </c>
      <c r="D197" s="835">
        <v>5.15</v>
      </c>
      <c r="E197" s="814">
        <f t="shared" si="33"/>
        <v>0</v>
      </c>
      <c r="F197" s="812"/>
      <c r="H197" s="817">
        <v>46123</v>
      </c>
      <c r="I197" s="812">
        <v>265</v>
      </c>
      <c r="J197" s="835">
        <v>5.15</v>
      </c>
      <c r="K197" s="814">
        <f t="shared" si="34"/>
        <v>1364.75</v>
      </c>
      <c r="L197" s="812"/>
    </row>
    <row r="198" spans="2:12" ht="14.4">
      <c r="B198" s="817">
        <v>46124</v>
      </c>
      <c r="C198" s="812">
        <v>0</v>
      </c>
      <c r="D198" s="835">
        <v>5.15</v>
      </c>
      <c r="E198" s="814">
        <f t="shared" si="33"/>
        <v>0</v>
      </c>
      <c r="F198" s="812"/>
      <c r="H198" s="817">
        <v>46124</v>
      </c>
      <c r="I198" s="812">
        <v>185</v>
      </c>
      <c r="J198" s="835">
        <v>5.15</v>
      </c>
      <c r="K198" s="814">
        <f t="shared" si="34"/>
        <v>952.75000000000011</v>
      </c>
      <c r="L198" s="812"/>
    </row>
    <row r="199" spans="2:12" ht="14.4">
      <c r="B199" s="817">
        <v>46125</v>
      </c>
      <c r="C199" s="812">
        <v>0</v>
      </c>
      <c r="D199" s="835">
        <v>5.15</v>
      </c>
      <c r="E199" s="814">
        <f t="shared" si="33"/>
        <v>0</v>
      </c>
      <c r="F199" s="812"/>
      <c r="H199" s="817">
        <v>46125</v>
      </c>
      <c r="I199" s="812">
        <v>133</v>
      </c>
      <c r="J199" s="835">
        <v>5.15</v>
      </c>
      <c r="K199" s="814">
        <f t="shared" si="34"/>
        <v>684.95</v>
      </c>
      <c r="L199" s="812"/>
    </row>
    <row r="200" spans="2:12" ht="14.4">
      <c r="B200" s="817">
        <v>46126</v>
      </c>
      <c r="C200" s="812">
        <v>0</v>
      </c>
      <c r="D200" s="835">
        <v>5.15</v>
      </c>
      <c r="E200" s="814">
        <f t="shared" si="33"/>
        <v>0</v>
      </c>
      <c r="F200" s="812"/>
      <c r="H200" s="817">
        <v>46126</v>
      </c>
      <c r="I200" s="812">
        <v>188</v>
      </c>
      <c r="J200" s="835">
        <v>5.15</v>
      </c>
      <c r="K200" s="814">
        <f t="shared" si="34"/>
        <v>968.2</v>
      </c>
      <c r="L200" s="812"/>
    </row>
    <row r="201" spans="2:12" ht="14.4">
      <c r="B201" s="811">
        <v>46127</v>
      </c>
      <c r="C201" s="812">
        <v>0</v>
      </c>
      <c r="D201" s="835">
        <v>5.15</v>
      </c>
      <c r="E201" s="814">
        <f t="shared" si="33"/>
        <v>0</v>
      </c>
      <c r="F201" s="812">
        <v>600</v>
      </c>
      <c r="H201" s="811">
        <v>46127</v>
      </c>
      <c r="I201" s="812"/>
      <c r="J201" s="835">
        <v>5.15</v>
      </c>
      <c r="K201" s="814">
        <f t="shared" si="34"/>
        <v>0</v>
      </c>
      <c r="L201" s="812">
        <v>600</v>
      </c>
    </row>
    <row r="202" spans="2:12" ht="14.4">
      <c r="B202" s="817">
        <v>46128</v>
      </c>
      <c r="C202" s="812">
        <v>0</v>
      </c>
      <c r="D202" s="835">
        <v>5.15</v>
      </c>
      <c r="E202" s="814">
        <f t="shared" si="33"/>
        <v>0</v>
      </c>
      <c r="F202" s="812">
        <v>600</v>
      </c>
      <c r="H202" s="817">
        <v>46128</v>
      </c>
      <c r="I202" s="812"/>
      <c r="J202" s="835">
        <v>5.15</v>
      </c>
      <c r="K202" s="814">
        <f t="shared" si="34"/>
        <v>0</v>
      </c>
      <c r="L202" s="812">
        <v>600</v>
      </c>
    </row>
    <row r="203" spans="2:12" ht="14.4">
      <c r="B203" s="817">
        <v>46129</v>
      </c>
      <c r="C203" s="812">
        <v>0</v>
      </c>
      <c r="D203" s="835">
        <v>5.15</v>
      </c>
      <c r="E203" s="814">
        <f t="shared" si="33"/>
        <v>0</v>
      </c>
      <c r="F203" s="812">
        <v>600</v>
      </c>
      <c r="H203" s="817">
        <v>46129</v>
      </c>
      <c r="I203" s="812"/>
      <c r="J203" s="835">
        <v>5.15</v>
      </c>
      <c r="K203" s="814">
        <f t="shared" si="34"/>
        <v>0</v>
      </c>
      <c r="L203" s="812">
        <v>600</v>
      </c>
    </row>
    <row r="204" spans="2:12" ht="14.4">
      <c r="B204" s="817">
        <v>46130</v>
      </c>
      <c r="C204" s="812">
        <v>217</v>
      </c>
      <c r="D204" s="835">
        <v>5.15</v>
      </c>
      <c r="E204" s="814">
        <f t="shared" si="33"/>
        <v>1117.5500000000002</v>
      </c>
      <c r="F204" s="812"/>
      <c r="H204" s="817">
        <v>46130</v>
      </c>
      <c r="I204" s="812"/>
      <c r="J204" s="835">
        <v>5.15</v>
      </c>
      <c r="K204" s="814">
        <f t="shared" si="34"/>
        <v>0</v>
      </c>
      <c r="L204" s="812">
        <v>600</v>
      </c>
    </row>
    <row r="205" spans="2:12" ht="14.4">
      <c r="B205" s="817">
        <v>46131</v>
      </c>
      <c r="C205" s="812">
        <v>205</v>
      </c>
      <c r="D205" s="835">
        <v>5.15</v>
      </c>
      <c r="E205" s="814">
        <f t="shared" si="33"/>
        <v>1055.75</v>
      </c>
      <c r="F205" s="812"/>
      <c r="H205" s="817">
        <v>46131</v>
      </c>
      <c r="I205" s="812"/>
      <c r="J205" s="835">
        <v>5.15</v>
      </c>
      <c r="K205" s="814">
        <f t="shared" si="34"/>
        <v>0</v>
      </c>
      <c r="L205" s="812">
        <v>600</v>
      </c>
    </row>
    <row r="206" spans="2:12" ht="14.4">
      <c r="B206" s="817">
        <v>46132</v>
      </c>
      <c r="C206" s="812">
        <v>217</v>
      </c>
      <c r="D206" s="835">
        <v>5.15</v>
      </c>
      <c r="E206" s="814">
        <f t="shared" si="33"/>
        <v>1117.5500000000002</v>
      </c>
      <c r="F206" s="812"/>
      <c r="H206" s="817">
        <v>46132</v>
      </c>
      <c r="I206" s="812"/>
      <c r="J206" s="835">
        <v>5.15</v>
      </c>
      <c r="K206" s="814">
        <f t="shared" si="34"/>
        <v>0</v>
      </c>
      <c r="L206" s="812">
        <v>600</v>
      </c>
    </row>
    <row r="207" spans="2:12" ht="14.4">
      <c r="B207" s="817">
        <v>46133</v>
      </c>
      <c r="C207" s="812">
        <v>107</v>
      </c>
      <c r="D207" s="835">
        <v>5.15</v>
      </c>
      <c r="E207" s="814">
        <f t="shared" si="33"/>
        <v>551.05000000000007</v>
      </c>
      <c r="F207" s="812"/>
      <c r="H207" s="817">
        <v>46133</v>
      </c>
      <c r="I207" s="812"/>
      <c r="J207" s="835">
        <v>5.15</v>
      </c>
      <c r="K207" s="814">
        <f t="shared" si="34"/>
        <v>0</v>
      </c>
      <c r="L207" s="812">
        <v>600</v>
      </c>
    </row>
    <row r="208" spans="2:12" ht="14.4">
      <c r="B208" s="811">
        <v>46134</v>
      </c>
      <c r="C208" s="812"/>
      <c r="D208" s="835">
        <v>5.15</v>
      </c>
      <c r="E208" s="814">
        <f t="shared" si="33"/>
        <v>0</v>
      </c>
      <c r="F208" s="812">
        <v>600</v>
      </c>
      <c r="H208" s="811">
        <v>46134</v>
      </c>
      <c r="I208" s="812">
        <v>0</v>
      </c>
      <c r="J208" s="835">
        <v>5.15</v>
      </c>
      <c r="K208" s="814">
        <f t="shared" si="34"/>
        <v>0</v>
      </c>
      <c r="L208" s="812"/>
    </row>
    <row r="209" spans="2:12" ht="14.4">
      <c r="B209" s="817">
        <v>46135</v>
      </c>
      <c r="C209" s="812">
        <v>214</v>
      </c>
      <c r="D209" s="835">
        <v>5.15</v>
      </c>
      <c r="E209" s="814">
        <f t="shared" si="33"/>
        <v>1102.1000000000001</v>
      </c>
      <c r="F209" s="812"/>
      <c r="H209" s="817">
        <v>46135</v>
      </c>
      <c r="I209" s="812"/>
      <c r="J209" s="835">
        <v>5.15</v>
      </c>
      <c r="K209" s="814">
        <f t="shared" si="34"/>
        <v>0</v>
      </c>
      <c r="L209" s="812">
        <v>600</v>
      </c>
    </row>
    <row r="210" spans="2:12" ht="14.4">
      <c r="B210" s="817">
        <v>46136</v>
      </c>
      <c r="C210" s="812">
        <v>249</v>
      </c>
      <c r="D210" s="835">
        <v>5.15</v>
      </c>
      <c r="E210" s="814">
        <f t="shared" si="33"/>
        <v>1282.3500000000001</v>
      </c>
      <c r="F210" s="812"/>
      <c r="H210" s="817">
        <v>46136</v>
      </c>
      <c r="I210" s="812"/>
      <c r="J210" s="835">
        <v>5.15</v>
      </c>
      <c r="K210" s="814">
        <f t="shared" si="34"/>
        <v>0</v>
      </c>
      <c r="L210" s="812">
        <v>600</v>
      </c>
    </row>
    <row r="211" spans="2:12" ht="14.4">
      <c r="B211" s="817">
        <v>46137</v>
      </c>
      <c r="C211" s="812">
        <v>215</v>
      </c>
      <c r="D211" s="835">
        <v>5.15</v>
      </c>
      <c r="E211" s="814">
        <f t="shared" si="33"/>
        <v>1107.25</v>
      </c>
      <c r="F211" s="812">
        <v>600</v>
      </c>
      <c r="H211" s="817">
        <v>46137</v>
      </c>
      <c r="I211" s="812"/>
      <c r="J211" s="835">
        <v>5.15</v>
      </c>
      <c r="K211" s="814">
        <f t="shared" si="34"/>
        <v>0</v>
      </c>
      <c r="L211" s="812">
        <v>600</v>
      </c>
    </row>
    <row r="212" spans="2:12" ht="14.4">
      <c r="B212" s="817">
        <v>46138</v>
      </c>
      <c r="C212" s="812">
        <v>262</v>
      </c>
      <c r="D212" s="835">
        <v>5.15</v>
      </c>
      <c r="E212" s="814">
        <f t="shared" si="33"/>
        <v>1349.3000000000002</v>
      </c>
      <c r="F212" s="812">
        <v>600</v>
      </c>
      <c r="H212" s="817">
        <v>46138</v>
      </c>
      <c r="I212" s="812"/>
      <c r="J212" s="835">
        <v>5.15</v>
      </c>
      <c r="K212" s="814">
        <f t="shared" si="34"/>
        <v>0</v>
      </c>
      <c r="L212" s="812">
        <v>600</v>
      </c>
    </row>
    <row r="213" spans="2:12" ht="14.4">
      <c r="B213" s="817">
        <v>46139</v>
      </c>
      <c r="C213" s="812">
        <v>268</v>
      </c>
      <c r="D213" s="835">
        <v>5.15</v>
      </c>
      <c r="E213" s="814">
        <f t="shared" si="33"/>
        <v>1380.2</v>
      </c>
      <c r="F213" s="812"/>
      <c r="H213" s="817">
        <v>46139</v>
      </c>
      <c r="I213" s="812"/>
      <c r="J213" s="835">
        <v>5.15</v>
      </c>
      <c r="K213" s="814">
        <f t="shared" si="34"/>
        <v>0</v>
      </c>
      <c r="L213" s="812">
        <v>600</v>
      </c>
    </row>
    <row r="214" spans="2:12" ht="14.4">
      <c r="B214" s="817">
        <v>46140</v>
      </c>
      <c r="C214" s="812">
        <v>266</v>
      </c>
      <c r="D214" s="835">
        <v>5.15</v>
      </c>
      <c r="E214" s="814">
        <f t="shared" si="33"/>
        <v>1369.9</v>
      </c>
      <c r="F214" s="812"/>
      <c r="H214" s="817">
        <v>46140</v>
      </c>
      <c r="I214" s="812">
        <v>147</v>
      </c>
      <c r="J214" s="835">
        <v>5.15</v>
      </c>
      <c r="K214" s="814">
        <f t="shared" si="34"/>
        <v>757.05000000000007</v>
      </c>
      <c r="L214" s="812"/>
    </row>
    <row r="215" spans="2:12" ht="14.4">
      <c r="B215" s="817">
        <v>46141</v>
      </c>
      <c r="C215" s="812">
        <v>257</v>
      </c>
      <c r="D215" s="835">
        <v>5.15</v>
      </c>
      <c r="E215" s="814">
        <f t="shared" si="33"/>
        <v>1323.5500000000002</v>
      </c>
      <c r="F215" s="812"/>
      <c r="H215" s="817">
        <v>46141</v>
      </c>
      <c r="I215" s="812"/>
      <c r="J215" s="835">
        <v>5.15</v>
      </c>
      <c r="K215" s="814">
        <f t="shared" si="34"/>
        <v>0</v>
      </c>
      <c r="L215" s="812">
        <v>600</v>
      </c>
    </row>
    <row r="216" spans="2:12" ht="14.4">
      <c r="B216" s="817">
        <v>46142</v>
      </c>
      <c r="C216" s="812">
        <v>234</v>
      </c>
      <c r="D216" s="835">
        <v>5.15</v>
      </c>
      <c r="E216" s="814">
        <f t="shared" si="33"/>
        <v>1205.1000000000001</v>
      </c>
      <c r="F216" s="812"/>
      <c r="H216" s="817">
        <v>46142</v>
      </c>
      <c r="I216" s="812"/>
      <c r="J216" s="835">
        <v>5.15</v>
      </c>
      <c r="K216" s="814">
        <f t="shared" si="34"/>
        <v>0</v>
      </c>
      <c r="L216" s="812">
        <v>600</v>
      </c>
    </row>
    <row r="217" spans="2:12" ht="14.4">
      <c r="B217" s="817"/>
      <c r="C217" s="812"/>
      <c r="D217" s="835">
        <v>5.15</v>
      </c>
      <c r="E217" s="814">
        <f t="shared" si="33"/>
        <v>0</v>
      </c>
      <c r="F217" s="812"/>
      <c r="H217" s="817"/>
      <c r="I217" s="812"/>
      <c r="J217" s="835">
        <v>5.15</v>
      </c>
      <c r="K217" s="814">
        <f t="shared" si="34"/>
        <v>0</v>
      </c>
      <c r="L217" s="812"/>
    </row>
    <row r="218" spans="2:12" ht="14.4">
      <c r="B218" s="818" t="s">
        <v>126</v>
      </c>
      <c r="C218" s="821">
        <f>SUM(C187:C217)</f>
        <v>2711</v>
      </c>
      <c r="D218" s="818"/>
      <c r="E218" s="821">
        <f t="shared" ref="E218:F218" si="35">SUM(E187:E217)</f>
        <v>13961.650000000003</v>
      </c>
      <c r="F218" s="824">
        <f t="shared" si="35"/>
        <v>3600</v>
      </c>
      <c r="H218" s="818" t="s">
        <v>126</v>
      </c>
      <c r="I218" s="819">
        <f>SUM(I187:I217)</f>
        <v>2564</v>
      </c>
      <c r="J218" s="818"/>
      <c r="K218" s="819">
        <f t="shared" ref="K218:L218" si="36">SUM(K187:K217)</f>
        <v>13204.600000000002</v>
      </c>
      <c r="L218" s="819">
        <f t="shared" si="36"/>
        <v>8400</v>
      </c>
    </row>
    <row r="219" spans="2:12" ht="14.4">
      <c r="F219" s="829">
        <f>E218+F218</f>
        <v>17561.650000000001</v>
      </c>
      <c r="L219" s="829">
        <f>K218+L218</f>
        <v>21604.600000000002</v>
      </c>
    </row>
  </sheetData>
  <mergeCells count="57">
    <mergeCell ref="T3:X3"/>
    <mergeCell ref="A1:C1"/>
    <mergeCell ref="H1:R1"/>
    <mergeCell ref="B3:F3"/>
    <mergeCell ref="H3:L3"/>
    <mergeCell ref="N3:R3"/>
    <mergeCell ref="T47:X47"/>
    <mergeCell ref="B38:F38"/>
    <mergeCell ref="H38:L38"/>
    <mergeCell ref="T38:X38"/>
    <mergeCell ref="T39:X39"/>
    <mergeCell ref="T40:X40"/>
    <mergeCell ref="T41:X41"/>
    <mergeCell ref="T42:X42"/>
    <mergeCell ref="T43:X43"/>
    <mergeCell ref="T44:X44"/>
    <mergeCell ref="T45:X45"/>
    <mergeCell ref="T46:X46"/>
    <mergeCell ref="T59:X59"/>
    <mergeCell ref="T48:X48"/>
    <mergeCell ref="T49:X49"/>
    <mergeCell ref="T50:X50"/>
    <mergeCell ref="T51:X51"/>
    <mergeCell ref="T52:X52"/>
    <mergeCell ref="T53:X53"/>
    <mergeCell ref="T54:X54"/>
    <mergeCell ref="T55:X55"/>
    <mergeCell ref="T56:X56"/>
    <mergeCell ref="T57:X57"/>
    <mergeCell ref="T58:X58"/>
    <mergeCell ref="T71:X71"/>
    <mergeCell ref="T60:X60"/>
    <mergeCell ref="T61:X61"/>
    <mergeCell ref="T62:X62"/>
    <mergeCell ref="T63:X63"/>
    <mergeCell ref="T64:X64"/>
    <mergeCell ref="T65:X65"/>
    <mergeCell ref="T66:X66"/>
    <mergeCell ref="T67:X67"/>
    <mergeCell ref="T68:X68"/>
    <mergeCell ref="T69:X69"/>
    <mergeCell ref="T70:X70"/>
    <mergeCell ref="T72:X72"/>
    <mergeCell ref="A74:X74"/>
    <mergeCell ref="B75:F75"/>
    <mergeCell ref="H75:L75"/>
    <mergeCell ref="N75:R75"/>
    <mergeCell ref="S75:W75"/>
    <mergeCell ref="A184:X184"/>
    <mergeCell ref="B185:F185"/>
    <mergeCell ref="H185:L185"/>
    <mergeCell ref="B111:F111"/>
    <mergeCell ref="H111:L111"/>
    <mergeCell ref="N111:R111"/>
    <mergeCell ref="B147:F147"/>
    <mergeCell ref="H147:L147"/>
    <mergeCell ref="N147:R147"/>
  </mergeCells>
  <pageMargins left="0.27559055118110237" right="0.23622047244094491" top="0.19685039370078741" bottom="0.23622047244094491" header="0.19685039370078741" footer="0.19685039370078741"/>
  <pageSetup paperSize="9" scale="45" fitToHeight="2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P113"/>
  <sheetViews>
    <sheetView topLeftCell="H1" workbookViewId="0">
      <selection activeCell="AP3" sqref="AP3:AP112"/>
    </sheetView>
  </sheetViews>
  <sheetFormatPr defaultColWidth="9.33203125" defaultRowHeight="13.2"/>
  <cols>
    <col min="1" max="1" width="8.77734375" style="205" bestFit="1" customWidth="1"/>
    <col min="2" max="2" width="16" style="205" bestFit="1" customWidth="1"/>
    <col min="3" max="3" width="16.77734375" style="204" customWidth="1"/>
    <col min="4" max="4" width="44.33203125" style="205" customWidth="1"/>
    <col min="5" max="5" width="9.44140625" style="205" customWidth="1"/>
    <col min="6" max="6" width="2.109375" style="205" bestFit="1" customWidth="1"/>
    <col min="7" max="7" width="3.109375" style="205" bestFit="1" customWidth="1"/>
    <col min="8" max="8" width="5.109375" style="205" bestFit="1" customWidth="1"/>
    <col min="9" max="9" width="3.109375" style="205" bestFit="1" customWidth="1"/>
    <col min="10" max="10" width="4.109375" style="205" bestFit="1" customWidth="1"/>
    <col min="11" max="11" width="3.109375" style="205" bestFit="1" customWidth="1"/>
    <col min="12" max="13" width="5.109375" style="205" bestFit="1" customWidth="1"/>
    <col min="14" max="14" width="3.109375" style="205" bestFit="1" customWidth="1"/>
    <col min="15" max="15" width="5.109375" style="205" bestFit="1" customWidth="1"/>
    <col min="16" max="16" width="3.109375" style="205" customWidth="1"/>
    <col min="17" max="20" width="5.109375" style="205" customWidth="1"/>
    <col min="21" max="21" width="3.109375" style="205" customWidth="1"/>
    <col min="22" max="24" width="4.109375" style="205" customWidth="1"/>
    <col min="25" max="25" width="3.109375" style="205" customWidth="1"/>
    <col min="26" max="26" width="5.109375" style="205" customWidth="1"/>
    <col min="27" max="27" width="4.109375" style="205" customWidth="1"/>
    <col min="28" max="28" width="5.109375" style="205" customWidth="1"/>
    <col min="29" max="30" width="3.109375" style="205" customWidth="1"/>
    <col min="31" max="32" width="4.109375" style="205" customWidth="1"/>
    <col min="33" max="33" width="5.109375" style="205" customWidth="1"/>
    <col min="34" max="34" width="4.109375" style="205" customWidth="1"/>
    <col min="35" max="35" width="5.109375" style="205" bestFit="1" customWidth="1"/>
    <col min="36" max="36" width="4.77734375" style="205" customWidth="1"/>
    <col min="37" max="37" width="51.77734375" style="205" bestFit="1" customWidth="1"/>
    <col min="38" max="39" width="9.33203125" style="205"/>
    <col min="40" max="40" width="37.33203125" style="205" customWidth="1"/>
    <col min="41" max="16384" width="9.33203125" style="205"/>
  </cols>
  <sheetData>
    <row r="1" spans="1:42">
      <c r="A1" s="639">
        <v>46113</v>
      </c>
      <c r="B1" s="426"/>
      <c r="C1" s="423"/>
      <c r="D1" s="426"/>
      <c r="E1" s="426"/>
      <c r="F1" s="426"/>
      <c r="G1" s="426"/>
      <c r="H1" s="426"/>
      <c r="I1" s="426" t="s">
        <v>66</v>
      </c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</row>
    <row r="2" spans="1:42">
      <c r="A2" s="426" t="s">
        <v>67</v>
      </c>
      <c r="B2" s="426" t="s">
        <v>20827</v>
      </c>
      <c r="C2" s="423" t="s">
        <v>20828</v>
      </c>
      <c r="D2" s="426" t="s">
        <v>297</v>
      </c>
      <c r="E2" s="426"/>
      <c r="F2" s="426">
        <v>1</v>
      </c>
      <c r="G2" s="426">
        <v>2</v>
      </c>
      <c r="H2" s="426">
        <v>3</v>
      </c>
      <c r="I2" s="426">
        <v>4</v>
      </c>
      <c r="J2" s="426">
        <v>5</v>
      </c>
      <c r="K2" s="426">
        <v>6</v>
      </c>
      <c r="L2" s="426">
        <v>7</v>
      </c>
      <c r="M2" s="426">
        <v>8</v>
      </c>
      <c r="N2" s="426">
        <v>9</v>
      </c>
      <c r="O2" s="426">
        <v>10</v>
      </c>
      <c r="P2" s="426">
        <v>11</v>
      </c>
      <c r="Q2" s="426">
        <v>12</v>
      </c>
      <c r="R2" s="426">
        <v>13</v>
      </c>
      <c r="S2" s="426">
        <v>14</v>
      </c>
      <c r="T2" s="426">
        <v>15</v>
      </c>
      <c r="U2" s="426">
        <v>16</v>
      </c>
      <c r="V2" s="426">
        <v>17</v>
      </c>
      <c r="W2" s="426">
        <v>18</v>
      </c>
      <c r="X2" s="426">
        <v>19</v>
      </c>
      <c r="Y2" s="426">
        <v>20</v>
      </c>
      <c r="Z2" s="426">
        <v>21</v>
      </c>
      <c r="AA2" s="426">
        <v>22</v>
      </c>
      <c r="AB2" s="426">
        <v>23</v>
      </c>
      <c r="AC2" s="426">
        <v>24</v>
      </c>
      <c r="AD2" s="426">
        <v>25</v>
      </c>
      <c r="AE2" s="426">
        <v>26</v>
      </c>
      <c r="AF2" s="426">
        <v>27</v>
      </c>
      <c r="AG2" s="426">
        <v>28</v>
      </c>
      <c r="AH2" s="426">
        <v>29</v>
      </c>
      <c r="AI2" s="426">
        <v>30</v>
      </c>
      <c r="AJ2" s="426" t="s">
        <v>20829</v>
      </c>
    </row>
    <row r="3" spans="1:42">
      <c r="A3" s="426">
        <v>1</v>
      </c>
      <c r="B3" s="426" t="s">
        <v>532</v>
      </c>
      <c r="C3" s="423">
        <v>101540070377</v>
      </c>
      <c r="D3" s="426" t="s">
        <v>599</v>
      </c>
      <c r="E3" s="426" t="s">
        <v>20964</v>
      </c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>
        <v>1</v>
      </c>
      <c r="U3" s="426">
        <v>1</v>
      </c>
      <c r="V3" s="426">
        <v>1</v>
      </c>
      <c r="W3" s="426">
        <v>1</v>
      </c>
      <c r="X3" s="426">
        <v>1</v>
      </c>
      <c r="Y3" s="426">
        <v>1</v>
      </c>
      <c r="Z3" s="426">
        <v>1</v>
      </c>
      <c r="AA3" s="426">
        <v>1</v>
      </c>
      <c r="AB3" s="426">
        <v>1</v>
      </c>
      <c r="AC3" s="426">
        <v>1</v>
      </c>
      <c r="AD3" s="426">
        <v>2</v>
      </c>
      <c r="AE3" s="426">
        <v>2</v>
      </c>
      <c r="AF3" s="426">
        <v>1</v>
      </c>
      <c r="AG3" s="426">
        <v>1</v>
      </c>
      <c r="AH3" s="426">
        <v>1</v>
      </c>
      <c r="AI3" s="426">
        <v>1</v>
      </c>
      <c r="AJ3" s="426">
        <f>SUM(F3:AI3)</f>
        <v>18</v>
      </c>
      <c r="AK3" s="205" t="str">
        <f>VLOOKUP(C3,'Name Details'!A:C,3,0)</f>
        <v>Mr. SANTOSH LAXMAN KOLI</v>
      </c>
      <c r="AL3" s="205" t="e">
        <f>VLOOKUP(B3,'[2]APRIL-2026'!$B$1:$J$65536,9,0)</f>
        <v>#N/A</v>
      </c>
      <c r="AN3" s="205" t="str">
        <f>VLOOKUP(C3,Work!D:F,3,0)</f>
        <v>Mr. SANTOSH LAXMAN KOLI</v>
      </c>
      <c r="AO3" s="205" t="b">
        <f>AN3=AK3</f>
        <v>1</v>
      </c>
      <c r="AP3" s="426" t="s">
        <v>532</v>
      </c>
    </row>
    <row r="4" spans="1:42">
      <c r="A4" s="426">
        <v>2</v>
      </c>
      <c r="B4" s="426" t="s">
        <v>531</v>
      </c>
      <c r="C4" s="423">
        <v>101424675655</v>
      </c>
      <c r="D4" s="426" t="s">
        <v>600</v>
      </c>
      <c r="E4" s="426" t="s">
        <v>20964</v>
      </c>
      <c r="F4" s="426">
        <v>1</v>
      </c>
      <c r="G4" s="426">
        <v>1</v>
      </c>
      <c r="H4" s="426">
        <v>1</v>
      </c>
      <c r="I4" s="426">
        <v>1</v>
      </c>
      <c r="J4" s="426">
        <v>1</v>
      </c>
      <c r="K4" s="426"/>
      <c r="L4" s="426">
        <v>1</v>
      </c>
      <c r="M4" s="426"/>
      <c r="N4" s="426">
        <v>1</v>
      </c>
      <c r="O4" s="426">
        <v>1</v>
      </c>
      <c r="P4" s="426">
        <v>1</v>
      </c>
      <c r="Q4" s="426">
        <v>1</v>
      </c>
      <c r="R4" s="426">
        <v>1</v>
      </c>
      <c r="S4" s="426">
        <v>1</v>
      </c>
      <c r="T4" s="426"/>
      <c r="U4" s="426">
        <v>1</v>
      </c>
      <c r="V4" s="426">
        <v>1</v>
      </c>
      <c r="W4" s="426">
        <v>1</v>
      </c>
      <c r="X4" s="426">
        <v>1</v>
      </c>
      <c r="Y4" s="426">
        <v>1</v>
      </c>
      <c r="Z4" s="426">
        <v>1</v>
      </c>
      <c r="AA4" s="426"/>
      <c r="AB4" s="426">
        <v>1</v>
      </c>
      <c r="AC4" s="426">
        <v>1</v>
      </c>
      <c r="AD4" s="426">
        <v>1</v>
      </c>
      <c r="AE4" s="426">
        <v>1</v>
      </c>
      <c r="AF4" s="426">
        <v>1</v>
      </c>
      <c r="AG4" s="426">
        <v>1</v>
      </c>
      <c r="AH4" s="426">
        <v>1</v>
      </c>
      <c r="AI4" s="426">
        <v>1</v>
      </c>
      <c r="AJ4" s="426">
        <f t="shared" ref="AJ4:AJ67" si="0">SUM(F4:AI4)</f>
        <v>26</v>
      </c>
      <c r="AK4" s="205" t="str">
        <f>VLOOKUP(C4,'Name Details'!A:C,3,0)</f>
        <v>Mr. VIJAY MANE</v>
      </c>
      <c r="AL4" s="205">
        <f>VLOOKUP(B4,'[2]APRIL-2026'!$B$1:$J$65536,9,0)</f>
        <v>487.18000000000012</v>
      </c>
      <c r="AM4" s="205">
        <v>487.18000000000012</v>
      </c>
      <c r="AN4" s="205" t="str">
        <f>VLOOKUP(C4,Work!D:F,3,0)</f>
        <v>Mr. VIJAY MANE</v>
      </c>
      <c r="AO4" s="205" t="b">
        <f t="shared" ref="AO4:AO67" si="1">AN4=AK4</f>
        <v>1</v>
      </c>
      <c r="AP4" s="426" t="s">
        <v>531</v>
      </c>
    </row>
    <row r="5" spans="1:42">
      <c r="A5" s="426">
        <v>3</v>
      </c>
      <c r="B5" s="426" t="s">
        <v>530</v>
      </c>
      <c r="C5" s="423">
        <v>102090872186</v>
      </c>
      <c r="D5" s="426" t="s">
        <v>337</v>
      </c>
      <c r="E5" s="426" t="s">
        <v>20964</v>
      </c>
      <c r="F5" s="426">
        <v>1</v>
      </c>
      <c r="G5" s="426">
        <v>1</v>
      </c>
      <c r="H5" s="426">
        <v>1</v>
      </c>
      <c r="I5" s="426">
        <v>1</v>
      </c>
      <c r="J5" s="426">
        <v>1</v>
      </c>
      <c r="K5" s="426"/>
      <c r="L5" s="426"/>
      <c r="M5" s="426"/>
      <c r="N5" s="426">
        <v>1</v>
      </c>
      <c r="O5" s="426">
        <v>1</v>
      </c>
      <c r="P5" s="426">
        <v>1</v>
      </c>
      <c r="Q5" s="426">
        <v>1</v>
      </c>
      <c r="R5" s="426">
        <v>1</v>
      </c>
      <c r="S5" s="426">
        <v>1</v>
      </c>
      <c r="T5" s="426">
        <v>1</v>
      </c>
      <c r="U5" s="426">
        <v>1</v>
      </c>
      <c r="V5" s="426">
        <v>1</v>
      </c>
      <c r="W5" s="426">
        <v>1</v>
      </c>
      <c r="X5" s="426">
        <v>1</v>
      </c>
      <c r="Y5" s="426">
        <v>1</v>
      </c>
      <c r="Z5" s="426">
        <v>1</v>
      </c>
      <c r="AA5" s="426">
        <v>1</v>
      </c>
      <c r="AB5" s="426">
        <v>1</v>
      </c>
      <c r="AC5" s="426">
        <v>1</v>
      </c>
      <c r="AD5" s="426">
        <v>1</v>
      </c>
      <c r="AE5" s="426"/>
      <c r="AF5" s="426">
        <v>1</v>
      </c>
      <c r="AG5" s="426">
        <v>1</v>
      </c>
      <c r="AH5" s="426">
        <v>1</v>
      </c>
      <c r="AI5" s="426"/>
      <c r="AJ5" s="426">
        <f t="shared" si="0"/>
        <v>25</v>
      </c>
      <c r="AK5" s="205" t="str">
        <f>VLOOKUP(C5,'Name Details'!A:C,3,0)</f>
        <v>Mr. MAHESH BABUSHA LANDAGE</v>
      </c>
      <c r="AL5" s="205">
        <f>VLOOKUP(B5,'[2]APRIL-2026'!$B$1:$J$65536,9,0)</f>
        <v>391.2600000000001</v>
      </c>
      <c r="AM5" s="205">
        <v>391.2600000000001</v>
      </c>
      <c r="AN5" s="205" t="str">
        <f>VLOOKUP(C5,Work!D:F,3,0)</f>
        <v>Mr. MAHESH BABUSHA LANDAGE</v>
      </c>
      <c r="AO5" s="205" t="b">
        <f t="shared" si="1"/>
        <v>1</v>
      </c>
      <c r="AP5" s="426" t="s">
        <v>530</v>
      </c>
    </row>
    <row r="6" spans="1:42">
      <c r="A6" s="426">
        <v>4</v>
      </c>
      <c r="B6" s="426" t="s">
        <v>538</v>
      </c>
      <c r="C6" s="423">
        <v>101960331774</v>
      </c>
      <c r="D6" s="426" t="s">
        <v>601</v>
      </c>
      <c r="E6" s="426" t="s">
        <v>20964</v>
      </c>
      <c r="F6" s="426">
        <v>1</v>
      </c>
      <c r="G6" s="426">
        <v>1</v>
      </c>
      <c r="H6" s="426">
        <v>1</v>
      </c>
      <c r="I6" s="426">
        <v>1</v>
      </c>
      <c r="J6" s="426">
        <v>1</v>
      </c>
      <c r="K6" s="426">
        <v>1</v>
      </c>
      <c r="L6" s="426">
        <v>1</v>
      </c>
      <c r="M6" s="426"/>
      <c r="N6" s="426">
        <v>1</v>
      </c>
      <c r="O6" s="426">
        <v>1</v>
      </c>
      <c r="P6" s="426">
        <v>1</v>
      </c>
      <c r="Q6" s="426">
        <v>1</v>
      </c>
      <c r="R6" s="426">
        <v>1</v>
      </c>
      <c r="S6" s="426">
        <v>1</v>
      </c>
      <c r="T6" s="426">
        <v>1.5</v>
      </c>
      <c r="U6" s="426">
        <v>1</v>
      </c>
      <c r="V6" s="426">
        <v>1</v>
      </c>
      <c r="W6" s="426">
        <v>1</v>
      </c>
      <c r="X6" s="426">
        <v>1</v>
      </c>
      <c r="Y6" s="426">
        <v>1</v>
      </c>
      <c r="Z6" s="426">
        <v>1</v>
      </c>
      <c r="AA6" s="426"/>
      <c r="AB6" s="426">
        <v>1</v>
      </c>
      <c r="AC6" s="426">
        <v>1</v>
      </c>
      <c r="AD6" s="426"/>
      <c r="AE6" s="426"/>
      <c r="AF6" s="426"/>
      <c r="AG6" s="426">
        <v>1</v>
      </c>
      <c r="AH6" s="426">
        <v>1</v>
      </c>
      <c r="AI6" s="426">
        <v>1</v>
      </c>
      <c r="AJ6" s="426">
        <f t="shared" si="0"/>
        <v>25.5</v>
      </c>
      <c r="AK6" s="205" t="str">
        <f>VLOOKUP(C6,'Name Details'!A:C,3,0)</f>
        <v>Mr. SAMARTH IRANNA DHAVANE</v>
      </c>
      <c r="AL6" s="205">
        <f>VLOOKUP(B6,'[2]APRIL-2026'!$B$1:$J$65536,9,0)</f>
        <v>154.24000000000004</v>
      </c>
      <c r="AM6" s="205">
        <v>154.24000000000004</v>
      </c>
      <c r="AN6" s="205" t="str">
        <f>VLOOKUP(C6,Work!D:F,3,0)</f>
        <v>Mr. SAMARTH IRANNA DHAVANE</v>
      </c>
      <c r="AO6" s="205" t="b">
        <f t="shared" si="1"/>
        <v>1</v>
      </c>
      <c r="AP6" s="426" t="s">
        <v>538</v>
      </c>
    </row>
    <row r="7" spans="1:42">
      <c r="A7" s="426">
        <v>5</v>
      </c>
      <c r="B7" s="426" t="s">
        <v>20966</v>
      </c>
      <c r="C7" s="423">
        <v>102267132379</v>
      </c>
      <c r="D7" s="426" t="s">
        <v>21526</v>
      </c>
      <c r="E7" s="426" t="s">
        <v>20964</v>
      </c>
      <c r="F7" s="426">
        <v>1</v>
      </c>
      <c r="G7" s="426"/>
      <c r="H7" s="426">
        <v>1</v>
      </c>
      <c r="I7" s="426">
        <v>1</v>
      </c>
      <c r="J7" s="426">
        <v>1</v>
      </c>
      <c r="K7" s="426">
        <v>1</v>
      </c>
      <c r="L7" s="426">
        <v>1</v>
      </c>
      <c r="M7" s="426"/>
      <c r="N7" s="426"/>
      <c r="O7" s="426">
        <v>1</v>
      </c>
      <c r="P7" s="426">
        <v>1</v>
      </c>
      <c r="Q7" s="426">
        <v>1</v>
      </c>
      <c r="R7" s="426">
        <v>1</v>
      </c>
      <c r="S7" s="426">
        <v>1</v>
      </c>
      <c r="T7" s="426"/>
      <c r="U7" s="426">
        <v>1</v>
      </c>
      <c r="V7" s="426">
        <v>1</v>
      </c>
      <c r="W7" s="426">
        <v>1</v>
      </c>
      <c r="X7" s="426">
        <v>1</v>
      </c>
      <c r="Y7" s="426">
        <v>1</v>
      </c>
      <c r="Z7" s="426">
        <v>1</v>
      </c>
      <c r="AA7" s="426"/>
      <c r="AB7" s="426">
        <v>1</v>
      </c>
      <c r="AC7" s="426">
        <v>1</v>
      </c>
      <c r="AD7" s="426">
        <v>1</v>
      </c>
      <c r="AE7" s="426">
        <v>1</v>
      </c>
      <c r="AF7" s="426">
        <v>1</v>
      </c>
      <c r="AG7" s="426">
        <v>1</v>
      </c>
      <c r="AH7" s="426"/>
      <c r="AI7" s="426">
        <v>0.5</v>
      </c>
      <c r="AJ7" s="426">
        <f t="shared" si="0"/>
        <v>23.5</v>
      </c>
      <c r="AK7" s="205" t="str">
        <f>VLOOKUP(C7,'Name Details'!A:C,3,0)</f>
        <v>Mr. VISHAL RAJKUMAR KOLI</v>
      </c>
      <c r="AL7" s="205">
        <f>VLOOKUP(B7,'[2]APRIL-2026'!$B$1:$J$65536,9,0)</f>
        <v>448.66</v>
      </c>
      <c r="AM7" s="205">
        <v>448.66</v>
      </c>
      <c r="AN7" s="205" t="str">
        <f>VLOOKUP(C7,Work!D:F,3,0)</f>
        <v>Mr. VISHAL RAJKUMAR KOLI</v>
      </c>
      <c r="AO7" s="205" t="b">
        <f t="shared" si="1"/>
        <v>1</v>
      </c>
      <c r="AP7" s="426" t="s">
        <v>20966</v>
      </c>
    </row>
    <row r="8" spans="1:42">
      <c r="A8" s="426">
        <v>6</v>
      </c>
      <c r="B8" s="426" t="s">
        <v>21244</v>
      </c>
      <c r="C8" s="423">
        <v>101281737627</v>
      </c>
      <c r="D8" s="426" t="s">
        <v>602</v>
      </c>
      <c r="E8" s="426" t="s">
        <v>20964</v>
      </c>
      <c r="F8" s="426"/>
      <c r="G8" s="426"/>
      <c r="H8" s="426"/>
      <c r="I8" s="426"/>
      <c r="J8" s="426">
        <v>1</v>
      </c>
      <c r="K8" s="426">
        <v>1</v>
      </c>
      <c r="L8" s="426">
        <v>1</v>
      </c>
      <c r="M8" s="426">
        <v>1</v>
      </c>
      <c r="N8" s="426">
        <v>1</v>
      </c>
      <c r="O8" s="426">
        <v>1</v>
      </c>
      <c r="P8" s="426">
        <v>1</v>
      </c>
      <c r="Q8" s="426">
        <v>1</v>
      </c>
      <c r="R8" s="426"/>
      <c r="S8" s="426">
        <v>1</v>
      </c>
      <c r="T8" s="426"/>
      <c r="U8" s="426"/>
      <c r="V8" s="426"/>
      <c r="W8" s="426"/>
      <c r="X8" s="426">
        <v>1</v>
      </c>
      <c r="Y8" s="426">
        <v>1</v>
      </c>
      <c r="Z8" s="426">
        <v>1</v>
      </c>
      <c r="AA8" s="426"/>
      <c r="AB8" s="426">
        <v>1</v>
      </c>
      <c r="AC8" s="426"/>
      <c r="AD8" s="426">
        <v>1</v>
      </c>
      <c r="AE8" s="426">
        <v>1</v>
      </c>
      <c r="AF8" s="426">
        <v>1</v>
      </c>
      <c r="AG8" s="426"/>
      <c r="AH8" s="426"/>
      <c r="AI8" s="426"/>
      <c r="AJ8" s="426">
        <f t="shared" si="0"/>
        <v>16</v>
      </c>
      <c r="AK8" s="205" t="str">
        <f>VLOOKUP(C8,'Name Details'!A:C,3,0)</f>
        <v>Mr. AVINASH NILKANTH PATANGE</v>
      </c>
      <c r="AL8" s="205">
        <f>VLOOKUP(B8,'[2]APRIL-2026'!$B$1:$J$65536,9,0)</f>
        <v>146.71000000000004</v>
      </c>
      <c r="AM8" s="205">
        <v>146.71000000000004</v>
      </c>
      <c r="AN8" s="205" t="str">
        <f>VLOOKUP(C8,Work!D:F,3,0)</f>
        <v>Mr. AVINASH NILKANTH PATANGE</v>
      </c>
      <c r="AO8" s="205" t="b">
        <f t="shared" si="1"/>
        <v>1</v>
      </c>
      <c r="AP8" s="426" t="s">
        <v>21244</v>
      </c>
    </row>
    <row r="9" spans="1:42">
      <c r="A9" s="426">
        <v>7</v>
      </c>
      <c r="B9" s="426">
        <v>0</v>
      </c>
      <c r="C9" s="423" t="s">
        <v>21552</v>
      </c>
      <c r="D9" s="426" t="s">
        <v>21552</v>
      </c>
      <c r="E9" s="426" t="s">
        <v>20964</v>
      </c>
      <c r="F9" s="426"/>
      <c r="G9" s="426">
        <v>1</v>
      </c>
      <c r="H9" s="426">
        <v>1</v>
      </c>
      <c r="I9" s="426">
        <v>1</v>
      </c>
      <c r="J9" s="426">
        <v>1</v>
      </c>
      <c r="K9" s="426">
        <v>1</v>
      </c>
      <c r="L9" s="426">
        <v>1</v>
      </c>
      <c r="M9" s="426"/>
      <c r="N9" s="426"/>
      <c r="O9" s="426">
        <v>1</v>
      </c>
      <c r="P9" s="426">
        <v>1</v>
      </c>
      <c r="Q9" s="426">
        <v>1</v>
      </c>
      <c r="R9" s="426"/>
      <c r="S9" s="426"/>
      <c r="T9" s="426">
        <v>1</v>
      </c>
      <c r="U9" s="426">
        <v>2</v>
      </c>
      <c r="V9" s="426">
        <v>1</v>
      </c>
      <c r="W9" s="426">
        <v>1</v>
      </c>
      <c r="X9" s="426"/>
      <c r="Y9" s="426">
        <v>1</v>
      </c>
      <c r="Z9" s="426">
        <v>1</v>
      </c>
      <c r="AA9" s="426"/>
      <c r="AB9" s="426">
        <v>1</v>
      </c>
      <c r="AC9" s="426">
        <v>1</v>
      </c>
      <c r="AD9" s="426">
        <v>1</v>
      </c>
      <c r="AE9" s="426">
        <v>1</v>
      </c>
      <c r="AF9" s="426">
        <v>1</v>
      </c>
      <c r="AG9" s="426"/>
      <c r="AH9" s="426">
        <v>1</v>
      </c>
      <c r="AI9" s="426"/>
      <c r="AJ9" s="426">
        <f t="shared" si="0"/>
        <v>22</v>
      </c>
      <c r="AK9" s="205" t="e">
        <f>VLOOKUP(C9,'Name Details'!A:C,3,0)</f>
        <v>#N/A</v>
      </c>
      <c r="AL9" s="205" t="e">
        <f>VLOOKUP(B9,'[2]APRIL-2026'!$B$1:$J$65536,9,0)</f>
        <v>#N/A</v>
      </c>
      <c r="AN9" s="205" t="str">
        <f>VLOOKUP(C9,Work!D:F,3,0)</f>
        <v>SAMARTH MANJUNATH SIRSAT</v>
      </c>
      <c r="AO9" s="205" t="e">
        <f t="shared" si="1"/>
        <v>#N/A</v>
      </c>
      <c r="AP9" s="426">
        <v>0</v>
      </c>
    </row>
    <row r="10" spans="1:42">
      <c r="A10" s="426">
        <v>8</v>
      </c>
      <c r="B10" s="426" t="s">
        <v>21926</v>
      </c>
      <c r="C10" s="423" t="s">
        <v>21852</v>
      </c>
      <c r="D10" s="426" t="s">
        <v>21852</v>
      </c>
      <c r="E10" s="426" t="s">
        <v>20964</v>
      </c>
      <c r="F10" s="426"/>
      <c r="G10" s="426">
        <v>1</v>
      </c>
      <c r="H10" s="426">
        <v>1</v>
      </c>
      <c r="I10" s="426">
        <v>1</v>
      </c>
      <c r="J10" s="426">
        <v>1</v>
      </c>
      <c r="K10" s="426">
        <v>1</v>
      </c>
      <c r="L10" s="426">
        <v>1</v>
      </c>
      <c r="M10" s="426"/>
      <c r="N10" s="426">
        <v>1</v>
      </c>
      <c r="O10" s="426">
        <v>1</v>
      </c>
      <c r="P10" s="426"/>
      <c r="Q10" s="426"/>
      <c r="R10" s="426">
        <v>1</v>
      </c>
      <c r="S10" s="426">
        <v>1</v>
      </c>
      <c r="T10" s="426"/>
      <c r="U10" s="426">
        <v>1</v>
      </c>
      <c r="V10" s="426"/>
      <c r="W10" s="426"/>
      <c r="X10" s="426"/>
      <c r="Y10" s="426"/>
      <c r="Z10" s="426"/>
      <c r="AA10" s="426"/>
      <c r="AB10" s="426"/>
      <c r="AC10" s="426"/>
      <c r="AD10" s="426">
        <v>1</v>
      </c>
      <c r="AE10" s="426">
        <v>1</v>
      </c>
      <c r="AF10" s="426">
        <v>1</v>
      </c>
      <c r="AG10" s="426">
        <v>1</v>
      </c>
      <c r="AH10" s="426"/>
      <c r="AI10" s="426">
        <v>1</v>
      </c>
      <c r="AJ10" s="426">
        <f t="shared" si="0"/>
        <v>16</v>
      </c>
      <c r="AK10" s="205" t="e">
        <f>VLOOKUP(C10,'Name Details'!A:C,3,0)</f>
        <v>#N/A</v>
      </c>
      <c r="AL10" s="205">
        <f>VLOOKUP(B10,'[2]APRIL-2026'!$B$1:$J$65536,9,0)</f>
        <v>337.15</v>
      </c>
      <c r="AM10" s="205">
        <v>337.15</v>
      </c>
      <c r="AN10" s="205" t="str">
        <f>VLOOKUP(C10,Work!D:F,3,0)</f>
        <v>TURBE PARSHURAM MARUTI</v>
      </c>
      <c r="AO10" s="205" t="e">
        <f t="shared" si="1"/>
        <v>#N/A</v>
      </c>
      <c r="AP10" s="426" t="s">
        <v>21926</v>
      </c>
    </row>
    <row r="11" spans="1:42">
      <c r="A11" s="426">
        <v>9</v>
      </c>
      <c r="B11" s="426" t="s">
        <v>537</v>
      </c>
      <c r="C11" s="423">
        <v>101623086404</v>
      </c>
      <c r="D11" s="426" t="s">
        <v>590</v>
      </c>
      <c r="E11" s="426" t="s">
        <v>20964</v>
      </c>
      <c r="F11" s="426"/>
      <c r="G11" s="426"/>
      <c r="H11" s="426">
        <v>1</v>
      </c>
      <c r="I11" s="426">
        <v>1</v>
      </c>
      <c r="J11" s="426">
        <v>1</v>
      </c>
      <c r="K11" s="426">
        <v>1</v>
      </c>
      <c r="L11" s="426">
        <v>1</v>
      </c>
      <c r="M11" s="426"/>
      <c r="N11" s="426">
        <v>1</v>
      </c>
      <c r="O11" s="426"/>
      <c r="P11" s="426">
        <v>1</v>
      </c>
      <c r="Q11" s="426">
        <v>1</v>
      </c>
      <c r="R11" s="426">
        <v>1</v>
      </c>
      <c r="S11" s="426">
        <v>1</v>
      </c>
      <c r="T11" s="426"/>
      <c r="U11" s="426">
        <v>1</v>
      </c>
      <c r="V11" s="426">
        <v>1</v>
      </c>
      <c r="W11" s="426">
        <v>1</v>
      </c>
      <c r="X11" s="426">
        <v>1</v>
      </c>
      <c r="Y11" s="426">
        <v>1</v>
      </c>
      <c r="Z11" s="426">
        <v>1</v>
      </c>
      <c r="AA11" s="426"/>
      <c r="AB11" s="426">
        <v>1</v>
      </c>
      <c r="AC11" s="426">
        <v>1</v>
      </c>
      <c r="AD11" s="426">
        <v>1</v>
      </c>
      <c r="AE11" s="426">
        <v>1</v>
      </c>
      <c r="AF11" s="426">
        <v>1</v>
      </c>
      <c r="AG11" s="426">
        <v>1</v>
      </c>
      <c r="AH11" s="426">
        <v>1</v>
      </c>
      <c r="AI11" s="426">
        <v>1</v>
      </c>
      <c r="AJ11" s="426">
        <f t="shared" si="0"/>
        <v>24</v>
      </c>
      <c r="AK11" s="205" t="str">
        <f>VLOOKUP(C11,'Name Details'!A:C,3,0)</f>
        <v>Mr. BANDENAWAJ SAIPAN MULLA</v>
      </c>
      <c r="AL11" s="205">
        <f>VLOOKUP(B11,'[2]APRIL-2026'!$B$1:$J$65536,9,0)</f>
        <v>433.21000000000009</v>
      </c>
      <c r="AM11" s="205">
        <v>433.21000000000009</v>
      </c>
      <c r="AN11" s="205" t="str">
        <f>VLOOKUP(C11,Work!D:F,3,0)</f>
        <v>Mr. BANDENAWAJ SAIPAN MULLA</v>
      </c>
      <c r="AO11" s="205" t="b">
        <f t="shared" si="1"/>
        <v>1</v>
      </c>
      <c r="AP11" s="426" t="s">
        <v>537</v>
      </c>
    </row>
    <row r="12" spans="1:42">
      <c r="A12" s="426">
        <v>10</v>
      </c>
      <c r="B12" s="426" t="s">
        <v>566</v>
      </c>
      <c r="C12" s="423">
        <v>102028098436</v>
      </c>
      <c r="D12" s="426" t="s">
        <v>591</v>
      </c>
      <c r="E12" s="426" t="s">
        <v>20964</v>
      </c>
      <c r="F12" s="426">
        <v>1</v>
      </c>
      <c r="G12" s="426">
        <v>1</v>
      </c>
      <c r="H12" s="426">
        <v>1</v>
      </c>
      <c r="I12" s="426">
        <v>1</v>
      </c>
      <c r="J12" s="426">
        <v>1</v>
      </c>
      <c r="K12" s="426">
        <v>1</v>
      </c>
      <c r="L12" s="426">
        <v>1</v>
      </c>
      <c r="M12" s="426">
        <v>1</v>
      </c>
      <c r="N12" s="426">
        <v>1</v>
      </c>
      <c r="O12" s="426">
        <v>1</v>
      </c>
      <c r="P12" s="426">
        <v>1</v>
      </c>
      <c r="Q12" s="426">
        <v>1</v>
      </c>
      <c r="R12" s="426">
        <v>1</v>
      </c>
      <c r="S12" s="426">
        <v>1</v>
      </c>
      <c r="T12" s="426">
        <v>1</v>
      </c>
      <c r="U12" s="426"/>
      <c r="V12" s="426">
        <v>1</v>
      </c>
      <c r="W12" s="426">
        <v>1</v>
      </c>
      <c r="X12" s="426">
        <v>1</v>
      </c>
      <c r="Y12" s="426">
        <v>1</v>
      </c>
      <c r="Z12" s="426">
        <v>1</v>
      </c>
      <c r="AA12" s="426">
        <v>2</v>
      </c>
      <c r="AB12" s="426">
        <v>1</v>
      </c>
      <c r="AC12" s="426">
        <v>1</v>
      </c>
      <c r="AD12" s="426">
        <v>1</v>
      </c>
      <c r="AE12" s="426"/>
      <c r="AF12" s="426"/>
      <c r="AG12" s="426">
        <v>1</v>
      </c>
      <c r="AH12" s="426">
        <v>1</v>
      </c>
      <c r="AI12" s="426">
        <v>1</v>
      </c>
      <c r="AJ12" s="426">
        <f t="shared" si="0"/>
        <v>28</v>
      </c>
      <c r="AK12" s="205" t="str">
        <f>VLOOKUP(C12,'Name Details'!A:C,3,0)</f>
        <v>Mr. BSAVRAJ IRANNA TALWAR</v>
      </c>
      <c r="AL12" s="205">
        <f>VLOOKUP(B12,'[2]APRIL-2026'!$B$1:$J$65536,9,0)</f>
        <v>413.8</v>
      </c>
      <c r="AM12" s="205">
        <v>413.8</v>
      </c>
      <c r="AN12" s="205" t="str">
        <f>VLOOKUP(C12,Work!D:F,3,0)</f>
        <v>Mr. BSAVRAJ IRANNA TALWAR</v>
      </c>
      <c r="AO12" s="205" t="b">
        <f t="shared" si="1"/>
        <v>1</v>
      </c>
      <c r="AP12" s="426" t="s">
        <v>566</v>
      </c>
    </row>
    <row r="13" spans="1:42">
      <c r="A13" s="426">
        <v>11</v>
      </c>
      <c r="B13" s="426" t="s">
        <v>551</v>
      </c>
      <c r="C13" s="423">
        <v>101951607402</v>
      </c>
      <c r="D13" s="426" t="s">
        <v>622</v>
      </c>
      <c r="E13" s="426" t="s">
        <v>20964</v>
      </c>
      <c r="F13" s="426">
        <v>1</v>
      </c>
      <c r="G13" s="426">
        <v>1</v>
      </c>
      <c r="H13" s="426">
        <v>1</v>
      </c>
      <c r="I13" s="426">
        <v>1</v>
      </c>
      <c r="J13" s="426">
        <v>1</v>
      </c>
      <c r="K13" s="426">
        <v>1</v>
      </c>
      <c r="L13" s="426">
        <v>1</v>
      </c>
      <c r="M13" s="426">
        <v>1</v>
      </c>
      <c r="N13" s="426">
        <v>1</v>
      </c>
      <c r="O13" s="426">
        <v>1</v>
      </c>
      <c r="P13" s="426">
        <v>1</v>
      </c>
      <c r="Q13" s="426"/>
      <c r="R13" s="426">
        <v>1</v>
      </c>
      <c r="S13" s="426">
        <v>1</v>
      </c>
      <c r="T13" s="426">
        <v>1</v>
      </c>
      <c r="U13" s="426">
        <v>1</v>
      </c>
      <c r="V13" s="426">
        <v>1</v>
      </c>
      <c r="W13" s="426">
        <v>1</v>
      </c>
      <c r="X13" s="426">
        <v>1</v>
      </c>
      <c r="Y13" s="426">
        <v>1</v>
      </c>
      <c r="Z13" s="426">
        <v>1</v>
      </c>
      <c r="AA13" s="426"/>
      <c r="AB13" s="426">
        <v>1</v>
      </c>
      <c r="AC13" s="426">
        <v>1</v>
      </c>
      <c r="AD13" s="426">
        <v>1</v>
      </c>
      <c r="AE13" s="426">
        <v>1</v>
      </c>
      <c r="AF13" s="426">
        <v>1</v>
      </c>
      <c r="AG13" s="426">
        <v>1</v>
      </c>
      <c r="AH13" s="426">
        <v>2</v>
      </c>
      <c r="AI13" s="426">
        <v>2</v>
      </c>
      <c r="AJ13" s="426">
        <f t="shared" si="0"/>
        <v>30</v>
      </c>
      <c r="AK13" s="205" t="str">
        <f>VLOOKUP(C13,'Name Details'!A:C,3,0)</f>
        <v>Mr. DAVALSAB MATTU NADAF</v>
      </c>
      <c r="AL13" s="205">
        <f>VLOOKUP(B13,'[2]APRIL-2026'!$B$1:$J$65536,9,0)</f>
        <v>195.63000000000005</v>
      </c>
      <c r="AM13" s="205">
        <v>195.63000000000005</v>
      </c>
      <c r="AN13" s="205" t="str">
        <f>VLOOKUP(C13,Work!D:F,3,0)</f>
        <v>Mr. DAVALSAB MATTU NADAF</v>
      </c>
      <c r="AO13" s="205" t="b">
        <f t="shared" si="1"/>
        <v>1</v>
      </c>
      <c r="AP13" s="426" t="s">
        <v>551</v>
      </c>
    </row>
    <row r="14" spans="1:42">
      <c r="A14" s="426">
        <v>12</v>
      </c>
      <c r="B14" s="426" t="s">
        <v>555</v>
      </c>
      <c r="C14" s="423">
        <v>101969547233</v>
      </c>
      <c r="D14" s="426" t="s">
        <v>225</v>
      </c>
      <c r="E14" s="426" t="s">
        <v>20964</v>
      </c>
      <c r="F14" s="426"/>
      <c r="G14" s="426">
        <v>1</v>
      </c>
      <c r="H14" s="426">
        <v>1</v>
      </c>
      <c r="I14" s="426">
        <v>1</v>
      </c>
      <c r="J14" s="426"/>
      <c r="K14" s="426"/>
      <c r="L14" s="426"/>
      <c r="M14" s="426"/>
      <c r="N14" s="426">
        <v>1</v>
      </c>
      <c r="O14" s="426">
        <v>1</v>
      </c>
      <c r="P14" s="426">
        <v>1</v>
      </c>
      <c r="Q14" s="426"/>
      <c r="R14" s="426">
        <v>1</v>
      </c>
      <c r="S14" s="426">
        <v>1</v>
      </c>
      <c r="T14" s="426"/>
      <c r="U14" s="426">
        <v>1</v>
      </c>
      <c r="V14" s="426">
        <v>1</v>
      </c>
      <c r="W14" s="426">
        <v>1</v>
      </c>
      <c r="X14" s="426">
        <v>0.5</v>
      </c>
      <c r="Y14" s="426">
        <v>1</v>
      </c>
      <c r="Z14" s="426">
        <v>1</v>
      </c>
      <c r="AA14" s="426"/>
      <c r="AB14" s="426">
        <v>1</v>
      </c>
      <c r="AC14" s="426">
        <v>1</v>
      </c>
      <c r="AD14" s="426">
        <v>1</v>
      </c>
      <c r="AE14" s="426">
        <v>1</v>
      </c>
      <c r="AF14" s="426">
        <v>1</v>
      </c>
      <c r="AG14" s="426">
        <v>1</v>
      </c>
      <c r="AH14" s="426">
        <v>1</v>
      </c>
      <c r="AI14" s="426">
        <v>1</v>
      </c>
      <c r="AJ14" s="426">
        <f t="shared" si="0"/>
        <v>21.5</v>
      </c>
      <c r="AK14" s="205" t="str">
        <f>VLOOKUP(C14,'Name Details'!A:C,3,0)</f>
        <v>Mr. NANDURE HEMANT ANAVIRAPPA</v>
      </c>
      <c r="AL14" s="205">
        <f>VLOOKUP(B14,'[2]APRIL-2026'!$B$1:$J$65536,9,0)</f>
        <v>236.97000000000008</v>
      </c>
      <c r="AM14" s="205">
        <v>236.97000000000008</v>
      </c>
      <c r="AN14" s="205" t="str">
        <f>VLOOKUP(C14,Work!D:F,3,0)</f>
        <v>Mr. NANDURE HEMANT ANAVIRAPPA</v>
      </c>
      <c r="AO14" s="205" t="b">
        <f t="shared" si="1"/>
        <v>1</v>
      </c>
      <c r="AP14" s="426" t="s">
        <v>555</v>
      </c>
    </row>
    <row r="15" spans="1:42">
      <c r="A15" s="426">
        <v>13</v>
      </c>
      <c r="B15" s="426" t="s">
        <v>568</v>
      </c>
      <c r="C15" s="423">
        <v>102043325356</v>
      </c>
      <c r="D15" s="426" t="s">
        <v>315</v>
      </c>
      <c r="E15" s="426" t="s">
        <v>20964</v>
      </c>
      <c r="F15" s="426">
        <v>1</v>
      </c>
      <c r="G15" s="426">
        <v>1</v>
      </c>
      <c r="H15" s="426"/>
      <c r="I15" s="426">
        <v>1</v>
      </c>
      <c r="J15" s="426">
        <v>1</v>
      </c>
      <c r="K15" s="426">
        <v>1</v>
      </c>
      <c r="L15" s="426">
        <v>1</v>
      </c>
      <c r="M15" s="426">
        <v>1</v>
      </c>
      <c r="N15" s="426">
        <v>1</v>
      </c>
      <c r="O15" s="426">
        <v>1</v>
      </c>
      <c r="P15" s="426">
        <v>1</v>
      </c>
      <c r="Q15" s="426"/>
      <c r="R15" s="426">
        <v>1</v>
      </c>
      <c r="S15" s="426">
        <v>1</v>
      </c>
      <c r="T15" s="426">
        <v>1</v>
      </c>
      <c r="U15" s="426">
        <v>1</v>
      </c>
      <c r="V15" s="426">
        <v>1</v>
      </c>
      <c r="W15" s="426">
        <v>1</v>
      </c>
      <c r="X15" s="426">
        <v>1</v>
      </c>
      <c r="Y15" s="426">
        <v>1</v>
      </c>
      <c r="Z15" s="426">
        <v>1</v>
      </c>
      <c r="AA15" s="426"/>
      <c r="AB15" s="426">
        <v>1</v>
      </c>
      <c r="AC15" s="426">
        <v>1</v>
      </c>
      <c r="AD15" s="426">
        <v>1</v>
      </c>
      <c r="AE15" s="426">
        <v>1</v>
      </c>
      <c r="AF15" s="426">
        <v>1</v>
      </c>
      <c r="AG15" s="426">
        <v>1</v>
      </c>
      <c r="AH15" s="426">
        <v>1</v>
      </c>
      <c r="AI15" s="426">
        <v>1</v>
      </c>
      <c r="AJ15" s="426">
        <f t="shared" si="0"/>
        <v>27</v>
      </c>
      <c r="AK15" s="205" t="str">
        <f>VLOOKUP(C15,'Name Details'!A:C,3,0)</f>
        <v>Mr. AKIB SHAIKH</v>
      </c>
      <c r="AL15" s="205">
        <f>VLOOKUP(B15,'[2]APRIL-2026'!$B$1:$J$65536,9,0)</f>
        <v>165.51000000000005</v>
      </c>
      <c r="AM15" s="205">
        <v>165.51000000000005</v>
      </c>
      <c r="AN15" s="205" t="str">
        <f>VLOOKUP(C15,Work!D:F,3,0)</f>
        <v>Mr. AKIB SHAIKH</v>
      </c>
      <c r="AO15" s="205" t="b">
        <f t="shared" si="1"/>
        <v>1</v>
      </c>
      <c r="AP15" s="426" t="s">
        <v>568</v>
      </c>
    </row>
    <row r="16" spans="1:42">
      <c r="A16" s="426">
        <v>14</v>
      </c>
      <c r="B16" s="426" t="s">
        <v>20642</v>
      </c>
      <c r="C16" s="423">
        <v>101958132802</v>
      </c>
      <c r="D16" s="426" t="s">
        <v>20171</v>
      </c>
      <c r="E16" s="426" t="s">
        <v>20964</v>
      </c>
      <c r="F16" s="426"/>
      <c r="G16" s="426">
        <v>1</v>
      </c>
      <c r="H16" s="426">
        <v>1</v>
      </c>
      <c r="I16" s="426">
        <v>1</v>
      </c>
      <c r="J16" s="426">
        <v>1</v>
      </c>
      <c r="K16" s="426">
        <v>1</v>
      </c>
      <c r="L16" s="426">
        <v>1</v>
      </c>
      <c r="M16" s="426"/>
      <c r="N16" s="426">
        <v>1</v>
      </c>
      <c r="O16" s="426">
        <v>1</v>
      </c>
      <c r="P16" s="426">
        <v>1</v>
      </c>
      <c r="Q16" s="426">
        <v>1</v>
      </c>
      <c r="R16" s="426">
        <v>1</v>
      </c>
      <c r="S16" s="426">
        <v>1</v>
      </c>
      <c r="T16" s="426"/>
      <c r="U16" s="426">
        <v>1</v>
      </c>
      <c r="V16" s="426">
        <v>1</v>
      </c>
      <c r="W16" s="426">
        <v>1</v>
      </c>
      <c r="X16" s="426"/>
      <c r="Y16" s="426">
        <v>1</v>
      </c>
      <c r="Z16" s="426">
        <v>1</v>
      </c>
      <c r="AA16" s="426"/>
      <c r="AB16" s="426"/>
      <c r="AC16" s="426">
        <v>1</v>
      </c>
      <c r="AD16" s="426">
        <v>1</v>
      </c>
      <c r="AE16" s="426"/>
      <c r="AF16" s="426">
        <v>1</v>
      </c>
      <c r="AG16" s="426"/>
      <c r="AH16" s="426">
        <v>1</v>
      </c>
      <c r="AI16" s="426">
        <v>1</v>
      </c>
      <c r="AJ16" s="426">
        <f t="shared" si="0"/>
        <v>22</v>
      </c>
      <c r="AK16" s="205" t="str">
        <f>VLOOKUP(C16,'Name Details'!A:C,3,0)</f>
        <v>Mr. IRANNA SIDDHARAM KANNI</v>
      </c>
      <c r="AL16" s="205">
        <f>VLOOKUP(B16,'[2]APRIL-2026'!$B$1:$J$65536,9,0)</f>
        <v>183.05000000000004</v>
      </c>
      <c r="AM16" s="205">
        <v>183.05000000000004</v>
      </c>
      <c r="AN16" s="205" t="str">
        <f>VLOOKUP(C16,Work!D:F,3,0)</f>
        <v>Mr. IRANNA SIDDHARAM KANNI</v>
      </c>
      <c r="AO16" s="205" t="b">
        <f t="shared" si="1"/>
        <v>1</v>
      </c>
      <c r="AP16" s="426" t="s">
        <v>20642</v>
      </c>
    </row>
    <row r="17" spans="1:42">
      <c r="A17" s="426">
        <v>15</v>
      </c>
      <c r="B17" s="205" t="s">
        <v>22238</v>
      </c>
      <c r="C17" s="423" t="s">
        <v>22125</v>
      </c>
      <c r="D17" s="426" t="s">
        <v>22125</v>
      </c>
      <c r="E17" s="426" t="s">
        <v>20964</v>
      </c>
      <c r="F17" s="426"/>
      <c r="G17" s="426"/>
      <c r="H17" s="426">
        <v>1</v>
      </c>
      <c r="I17" s="426">
        <v>1</v>
      </c>
      <c r="J17" s="426">
        <v>1</v>
      </c>
      <c r="K17" s="426">
        <v>1</v>
      </c>
      <c r="L17" s="426">
        <v>1</v>
      </c>
      <c r="M17" s="426">
        <v>1</v>
      </c>
      <c r="N17" s="426">
        <v>1</v>
      </c>
      <c r="O17" s="426">
        <v>1</v>
      </c>
      <c r="P17" s="426">
        <v>1</v>
      </c>
      <c r="Q17" s="426">
        <v>1</v>
      </c>
      <c r="R17" s="426">
        <v>1</v>
      </c>
      <c r="S17" s="426">
        <v>1</v>
      </c>
      <c r="T17" s="426">
        <v>1</v>
      </c>
      <c r="U17" s="426">
        <v>1</v>
      </c>
      <c r="V17" s="426">
        <v>1</v>
      </c>
      <c r="W17" s="426"/>
      <c r="X17" s="426">
        <v>1</v>
      </c>
      <c r="Y17" s="426">
        <v>1</v>
      </c>
      <c r="Z17" s="426"/>
      <c r="AA17" s="426"/>
      <c r="AB17" s="426">
        <v>2</v>
      </c>
      <c r="AC17" s="426"/>
      <c r="AD17" s="426">
        <v>2</v>
      </c>
      <c r="AE17" s="426">
        <v>1</v>
      </c>
      <c r="AF17" s="426">
        <v>2</v>
      </c>
      <c r="AG17" s="426">
        <v>0.5</v>
      </c>
      <c r="AH17" s="426">
        <v>1</v>
      </c>
      <c r="AI17" s="426">
        <v>1</v>
      </c>
      <c r="AJ17" s="426">
        <f t="shared" si="0"/>
        <v>26.5</v>
      </c>
      <c r="AK17" s="205" t="e">
        <f>VLOOKUP(C17,'Name Details'!A:C,3,0)</f>
        <v>#N/A</v>
      </c>
      <c r="AL17" s="205">
        <f>VLOOKUP(B17,'[2]APRIL-2026'!$B$1:$J$65536,9,0)</f>
        <v>423.25000000000011</v>
      </c>
      <c r="AM17" s="205">
        <v>423</v>
      </c>
      <c r="AN17" s="205" t="str">
        <f>VLOOKUP(C17,Work!D:F,3,0)</f>
        <v>SAQIB SAYYAD</v>
      </c>
      <c r="AO17" s="205" t="e">
        <f t="shared" si="1"/>
        <v>#N/A</v>
      </c>
      <c r="AP17" s="205" t="s">
        <v>22238</v>
      </c>
    </row>
    <row r="18" spans="1:42">
      <c r="A18" s="426">
        <v>15</v>
      </c>
      <c r="B18" s="426" t="s">
        <v>20641</v>
      </c>
      <c r="C18" s="423">
        <v>102232142117</v>
      </c>
      <c r="D18" s="426" t="s">
        <v>20170</v>
      </c>
      <c r="E18" s="426" t="s">
        <v>20964</v>
      </c>
      <c r="F18" s="426"/>
      <c r="G18" s="426"/>
      <c r="H18" s="426"/>
      <c r="I18" s="426"/>
      <c r="J18" s="426"/>
      <c r="K18" s="426"/>
      <c r="L18" s="426"/>
      <c r="M18" s="426"/>
      <c r="N18" s="426"/>
      <c r="O18" s="426"/>
      <c r="P18" s="426"/>
      <c r="Q18" s="426"/>
      <c r="R18" s="426"/>
      <c r="S18" s="426"/>
      <c r="T18" s="426"/>
      <c r="U18" s="426"/>
      <c r="V18" s="426"/>
      <c r="W18" s="426"/>
      <c r="X18" s="426"/>
      <c r="Y18" s="426"/>
      <c r="Z18" s="426"/>
      <c r="AA18" s="426"/>
      <c r="AB18" s="426"/>
      <c r="AC18" s="426"/>
      <c r="AD18" s="426"/>
      <c r="AE18" s="426"/>
      <c r="AF18" s="426"/>
      <c r="AG18" s="426"/>
      <c r="AH18" s="426"/>
      <c r="AI18" s="426"/>
      <c r="AJ18" s="426">
        <f t="shared" si="0"/>
        <v>0</v>
      </c>
      <c r="AK18" s="205" t="str">
        <f>VLOOKUP(C18,'Name Details'!A:C,3,0)</f>
        <v>Mr. AYAN ARIF USTAD</v>
      </c>
      <c r="AL18" s="205" t="e">
        <f>VLOOKUP(B18,'[2]APRIL-2026'!$B$1:$J$65536,9,0)</f>
        <v>#N/A</v>
      </c>
      <c r="AN18" s="205" t="str">
        <f>VLOOKUP(C18,Work!D:F,3,0)</f>
        <v>Mr. AYAN ARIF USTAD</v>
      </c>
      <c r="AO18" s="205" t="b">
        <f t="shared" si="1"/>
        <v>1</v>
      </c>
      <c r="AP18" s="426" t="s">
        <v>20641</v>
      </c>
    </row>
    <row r="19" spans="1:42">
      <c r="A19" s="426">
        <v>16</v>
      </c>
      <c r="B19" s="426">
        <v>0</v>
      </c>
      <c r="C19" s="423">
        <v>101216844424</v>
      </c>
      <c r="D19" s="426" t="s">
        <v>20647</v>
      </c>
      <c r="E19" s="426" t="s">
        <v>20964</v>
      </c>
      <c r="F19" s="426"/>
      <c r="G19" s="426">
        <v>1</v>
      </c>
      <c r="H19" s="426">
        <v>1</v>
      </c>
      <c r="I19" s="426">
        <v>1</v>
      </c>
      <c r="J19" s="426">
        <v>1</v>
      </c>
      <c r="K19" s="426">
        <v>1</v>
      </c>
      <c r="L19" s="426">
        <v>1</v>
      </c>
      <c r="M19" s="426"/>
      <c r="N19" s="426"/>
      <c r="O19" s="426"/>
      <c r="P19" s="426"/>
      <c r="Q19" s="426">
        <v>1</v>
      </c>
      <c r="R19" s="426">
        <v>1</v>
      </c>
      <c r="S19" s="426">
        <v>1</v>
      </c>
      <c r="T19" s="426"/>
      <c r="U19" s="426">
        <v>1</v>
      </c>
      <c r="V19" s="426">
        <v>1</v>
      </c>
      <c r="W19" s="426">
        <v>1</v>
      </c>
      <c r="X19" s="426"/>
      <c r="Y19" s="426"/>
      <c r="Z19" s="426"/>
      <c r="AA19" s="426"/>
      <c r="AB19" s="426">
        <v>1</v>
      </c>
      <c r="AC19" s="426">
        <v>1</v>
      </c>
      <c r="AD19" s="426">
        <v>1</v>
      </c>
      <c r="AE19" s="426"/>
      <c r="AF19" s="426"/>
      <c r="AG19" s="426"/>
      <c r="AH19" s="426"/>
      <c r="AI19" s="426"/>
      <c r="AJ19" s="426">
        <f t="shared" si="0"/>
        <v>15</v>
      </c>
      <c r="AK19" s="205" t="str">
        <f>VLOOKUP(C19,'Name Details'!A:C,3,0)</f>
        <v>Mr. HUSEN NADAF</v>
      </c>
      <c r="AL19" s="205" t="e">
        <f>VLOOKUP(B19,'[2]APRIL-2026'!$B$1:$J$65536,9,0)</f>
        <v>#N/A</v>
      </c>
      <c r="AN19" s="205" t="str">
        <f>VLOOKUP(C19,Work!D:F,3,0)</f>
        <v>Mr. HUSEN NADAF</v>
      </c>
      <c r="AO19" s="205" t="b">
        <f t="shared" si="1"/>
        <v>1</v>
      </c>
      <c r="AP19" s="426">
        <v>0</v>
      </c>
    </row>
    <row r="20" spans="1:42">
      <c r="A20" s="426">
        <v>17</v>
      </c>
      <c r="B20" s="426" t="s">
        <v>21586</v>
      </c>
      <c r="C20" s="423">
        <v>102192447029</v>
      </c>
      <c r="D20" s="426" t="s">
        <v>20970</v>
      </c>
      <c r="E20" s="426" t="s">
        <v>20964</v>
      </c>
      <c r="F20" s="426"/>
      <c r="G20" s="426"/>
      <c r="H20" s="426"/>
      <c r="I20" s="426">
        <v>1</v>
      </c>
      <c r="J20" s="426">
        <v>1</v>
      </c>
      <c r="K20" s="426">
        <v>1</v>
      </c>
      <c r="L20" s="426">
        <v>1</v>
      </c>
      <c r="M20" s="426"/>
      <c r="N20" s="426">
        <v>1</v>
      </c>
      <c r="O20" s="426">
        <v>1</v>
      </c>
      <c r="P20" s="426">
        <v>1</v>
      </c>
      <c r="Q20" s="426">
        <v>1</v>
      </c>
      <c r="R20" s="426">
        <v>1</v>
      </c>
      <c r="S20" s="426">
        <v>1</v>
      </c>
      <c r="T20" s="426">
        <v>1</v>
      </c>
      <c r="U20" s="426">
        <v>1</v>
      </c>
      <c r="V20" s="426">
        <v>1</v>
      </c>
      <c r="W20" s="426">
        <v>1</v>
      </c>
      <c r="X20" s="426">
        <v>1</v>
      </c>
      <c r="Y20" s="426">
        <v>1</v>
      </c>
      <c r="Z20" s="426">
        <v>1</v>
      </c>
      <c r="AA20" s="426"/>
      <c r="AB20" s="426"/>
      <c r="AC20" s="426"/>
      <c r="AD20" s="426">
        <v>1</v>
      </c>
      <c r="AE20" s="426">
        <v>1</v>
      </c>
      <c r="AF20" s="426">
        <v>1</v>
      </c>
      <c r="AG20" s="426">
        <v>1</v>
      </c>
      <c r="AH20" s="426">
        <v>2</v>
      </c>
      <c r="AI20" s="426">
        <v>1</v>
      </c>
      <c r="AJ20" s="426">
        <f t="shared" si="0"/>
        <v>24</v>
      </c>
      <c r="AK20" s="205" t="str">
        <f>VLOOKUP(C20,'Name Details'!A:C,3,0)</f>
        <v>Mr. GURURAJ MAHANTESH PAGA</v>
      </c>
      <c r="AL20" s="205">
        <f>VLOOKUP(B20,'[2]APRIL-2026'!$B$1:$J$65536,9,0)</f>
        <v>389.73</v>
      </c>
      <c r="AM20" s="205">
        <v>389.73</v>
      </c>
      <c r="AN20" s="205" t="str">
        <f>VLOOKUP(C20,Work!D:F,3,0)</f>
        <v>Mr. GURURAJ MAHANTESH PAGA</v>
      </c>
      <c r="AO20" s="205" t="b">
        <f t="shared" si="1"/>
        <v>1</v>
      </c>
      <c r="AP20" s="426" t="s">
        <v>21586</v>
      </c>
    </row>
    <row r="21" spans="1:42">
      <c r="A21" s="426">
        <v>18</v>
      </c>
      <c r="B21" s="426" t="s">
        <v>569</v>
      </c>
      <c r="C21" s="423">
        <v>102043325341</v>
      </c>
      <c r="D21" s="426" t="s">
        <v>596</v>
      </c>
      <c r="E21" s="426" t="s">
        <v>20964</v>
      </c>
      <c r="F21" s="426">
        <v>1</v>
      </c>
      <c r="G21" s="426">
        <v>1</v>
      </c>
      <c r="H21" s="426">
        <v>1</v>
      </c>
      <c r="I21" s="426">
        <v>1</v>
      </c>
      <c r="J21" s="426">
        <v>1</v>
      </c>
      <c r="K21" s="426">
        <v>1</v>
      </c>
      <c r="L21" s="426">
        <v>1</v>
      </c>
      <c r="M21" s="426"/>
      <c r="N21" s="426">
        <v>1</v>
      </c>
      <c r="O21" s="426">
        <v>1</v>
      </c>
      <c r="P21" s="426">
        <v>1</v>
      </c>
      <c r="Q21" s="426">
        <v>1</v>
      </c>
      <c r="R21" s="426">
        <v>1</v>
      </c>
      <c r="S21" s="426">
        <v>1</v>
      </c>
      <c r="T21" s="426">
        <v>1</v>
      </c>
      <c r="U21" s="426">
        <v>1</v>
      </c>
      <c r="V21" s="426">
        <v>1</v>
      </c>
      <c r="W21" s="426">
        <v>1</v>
      </c>
      <c r="X21" s="426">
        <v>1</v>
      </c>
      <c r="Y21" s="426">
        <v>1</v>
      </c>
      <c r="Z21" s="426">
        <v>1</v>
      </c>
      <c r="AA21" s="426"/>
      <c r="AB21" s="426">
        <v>1</v>
      </c>
      <c r="AC21" s="426">
        <v>1</v>
      </c>
      <c r="AD21" s="426">
        <v>1</v>
      </c>
      <c r="AE21" s="426">
        <v>1</v>
      </c>
      <c r="AF21" s="426">
        <v>1</v>
      </c>
      <c r="AG21" s="426">
        <v>1</v>
      </c>
      <c r="AH21" s="426">
        <v>1</v>
      </c>
      <c r="AI21" s="426">
        <v>1</v>
      </c>
      <c r="AJ21" s="426">
        <f t="shared" si="0"/>
        <v>28</v>
      </c>
      <c r="AK21" s="205" t="str">
        <f>VLOOKUP(C21,'Name Details'!A:C,3,0)</f>
        <v>Mr. SAGAR CHANDRASHEKHAR PATIL</v>
      </c>
      <c r="AL21" s="205">
        <f>VLOOKUP(B21,'[2]APRIL-2026'!$B$1:$J$65536,9,0)</f>
        <v>13.36</v>
      </c>
      <c r="AM21" s="205">
        <v>13.36</v>
      </c>
      <c r="AN21" s="205" t="str">
        <f>VLOOKUP(C21,Work!D:F,3,0)</f>
        <v>Mr. SAGAR CHANDRASHEKHAR PATIL</v>
      </c>
      <c r="AO21" s="205" t="b">
        <f t="shared" si="1"/>
        <v>1</v>
      </c>
      <c r="AP21" s="426" t="s">
        <v>569</v>
      </c>
    </row>
    <row r="22" spans="1:42">
      <c r="A22" s="426">
        <v>19</v>
      </c>
      <c r="B22" s="426" t="s">
        <v>554</v>
      </c>
      <c r="C22" s="423">
        <v>100590315745</v>
      </c>
      <c r="D22" s="426" t="s">
        <v>598</v>
      </c>
      <c r="E22" s="426" t="s">
        <v>20964</v>
      </c>
      <c r="F22" s="426"/>
      <c r="G22" s="426">
        <v>1</v>
      </c>
      <c r="H22" s="426">
        <v>2</v>
      </c>
      <c r="I22" s="426"/>
      <c r="J22" s="426">
        <v>1</v>
      </c>
      <c r="K22" s="426">
        <v>1</v>
      </c>
      <c r="L22" s="426">
        <v>1</v>
      </c>
      <c r="M22" s="426"/>
      <c r="N22" s="426">
        <v>1</v>
      </c>
      <c r="O22" s="426">
        <v>1</v>
      </c>
      <c r="P22" s="426">
        <v>1</v>
      </c>
      <c r="Q22" s="426">
        <v>1</v>
      </c>
      <c r="R22" s="426">
        <v>1</v>
      </c>
      <c r="S22" s="426">
        <v>1</v>
      </c>
      <c r="T22" s="426"/>
      <c r="U22" s="426">
        <v>1</v>
      </c>
      <c r="V22" s="426">
        <v>1</v>
      </c>
      <c r="W22" s="426">
        <v>1</v>
      </c>
      <c r="X22" s="426">
        <v>1</v>
      </c>
      <c r="Y22" s="426">
        <v>1</v>
      </c>
      <c r="Z22" s="426">
        <v>1</v>
      </c>
      <c r="AA22" s="426"/>
      <c r="AB22" s="426"/>
      <c r="AC22" s="426">
        <v>1</v>
      </c>
      <c r="AD22" s="426">
        <v>1</v>
      </c>
      <c r="AE22" s="426">
        <v>1</v>
      </c>
      <c r="AF22" s="426">
        <v>1</v>
      </c>
      <c r="AG22" s="426">
        <v>1</v>
      </c>
      <c r="AH22" s="426">
        <v>1</v>
      </c>
      <c r="AI22" s="426">
        <v>1</v>
      </c>
      <c r="AJ22" s="426">
        <f t="shared" si="0"/>
        <v>25</v>
      </c>
      <c r="AK22" s="205" t="str">
        <f>VLOOKUP(C22,'Name Details'!A:C,3,0)</f>
        <v>Mr. DARGAPPA SHIVANAND ARWAT</v>
      </c>
      <c r="AL22" s="205">
        <f>VLOOKUP(B22,'[2]APRIL-2026'!$B$1:$J$65536,9,0)</f>
        <v>186.79000000000002</v>
      </c>
      <c r="AM22" s="205">
        <v>186.79000000000002</v>
      </c>
      <c r="AN22" s="205" t="str">
        <f>VLOOKUP(C22,Work!D:F,3,0)</f>
        <v>Mr. DARGAPPA SHIVANAND ARWAT</v>
      </c>
      <c r="AO22" s="205" t="b">
        <f t="shared" si="1"/>
        <v>1</v>
      </c>
      <c r="AP22" s="426" t="s">
        <v>554</v>
      </c>
    </row>
    <row r="23" spans="1:42">
      <c r="A23" s="426">
        <v>20</v>
      </c>
      <c r="B23" s="426" t="s">
        <v>521</v>
      </c>
      <c r="C23" s="423">
        <v>101475240602</v>
      </c>
      <c r="D23" s="426" t="s">
        <v>604</v>
      </c>
      <c r="E23" s="426" t="s">
        <v>20831</v>
      </c>
      <c r="F23" s="426"/>
      <c r="G23" s="426">
        <v>1</v>
      </c>
      <c r="H23" s="426">
        <v>1</v>
      </c>
      <c r="I23" s="426">
        <v>1</v>
      </c>
      <c r="J23" s="426">
        <v>1</v>
      </c>
      <c r="K23" s="426">
        <v>1</v>
      </c>
      <c r="L23" s="426">
        <v>1</v>
      </c>
      <c r="M23" s="426"/>
      <c r="N23" s="426"/>
      <c r="O23" s="426"/>
      <c r="P23" s="426">
        <v>1</v>
      </c>
      <c r="Q23" s="426"/>
      <c r="R23" s="426">
        <v>1</v>
      </c>
      <c r="S23" s="426">
        <v>1</v>
      </c>
      <c r="T23" s="426"/>
      <c r="U23" s="426">
        <v>1</v>
      </c>
      <c r="V23" s="426">
        <v>1</v>
      </c>
      <c r="W23" s="426">
        <v>1</v>
      </c>
      <c r="X23" s="426">
        <v>1</v>
      </c>
      <c r="Y23" s="426">
        <v>0.5</v>
      </c>
      <c r="Z23" s="426">
        <v>1</v>
      </c>
      <c r="AA23" s="426"/>
      <c r="AB23" s="426"/>
      <c r="AC23" s="426"/>
      <c r="AD23" s="426">
        <v>1</v>
      </c>
      <c r="AE23" s="426">
        <v>1</v>
      </c>
      <c r="AF23" s="426">
        <v>1</v>
      </c>
      <c r="AG23" s="426">
        <v>1</v>
      </c>
      <c r="AH23" s="426">
        <v>1</v>
      </c>
      <c r="AI23" s="426">
        <v>1</v>
      </c>
      <c r="AJ23" s="426">
        <f t="shared" si="0"/>
        <v>20.5</v>
      </c>
      <c r="AK23" s="205" t="str">
        <f>VLOOKUP(C23,'Name Details'!A:C,3,0)</f>
        <v>Mr. ANIL G MALI</v>
      </c>
      <c r="AL23" s="205">
        <f>VLOOKUP(B23,'[2]APRIL-2026'!$B$1:$J$65536,9,0)</f>
        <v>84.600000000000009</v>
      </c>
      <c r="AM23" s="205">
        <v>84.600000000000009</v>
      </c>
      <c r="AN23" s="205" t="str">
        <f>VLOOKUP(C23,Work!D:F,3,0)</f>
        <v>Mr. ANIL G MALI</v>
      </c>
      <c r="AO23" s="205" t="b">
        <f t="shared" si="1"/>
        <v>1</v>
      </c>
      <c r="AP23" s="426" t="s">
        <v>521</v>
      </c>
    </row>
    <row r="24" spans="1:42">
      <c r="A24" s="426">
        <v>21</v>
      </c>
      <c r="B24" s="426" t="s">
        <v>527</v>
      </c>
      <c r="C24" s="423">
        <v>101492178974</v>
      </c>
      <c r="D24" s="426" t="s">
        <v>605</v>
      </c>
      <c r="E24" s="426" t="s">
        <v>20831</v>
      </c>
      <c r="F24" s="426">
        <v>1</v>
      </c>
      <c r="G24" s="426">
        <v>1</v>
      </c>
      <c r="H24" s="426">
        <v>1</v>
      </c>
      <c r="I24" s="426">
        <v>1</v>
      </c>
      <c r="J24" s="426">
        <v>1</v>
      </c>
      <c r="K24" s="426">
        <v>1</v>
      </c>
      <c r="L24" s="426">
        <v>1</v>
      </c>
      <c r="M24" s="426">
        <v>1</v>
      </c>
      <c r="N24" s="426">
        <v>1</v>
      </c>
      <c r="O24" s="426">
        <v>1</v>
      </c>
      <c r="P24" s="426">
        <v>1</v>
      </c>
      <c r="Q24" s="426">
        <v>1</v>
      </c>
      <c r="R24" s="426">
        <v>2</v>
      </c>
      <c r="S24" s="426">
        <v>1</v>
      </c>
      <c r="T24" s="426">
        <v>1</v>
      </c>
      <c r="U24" s="426">
        <v>1</v>
      </c>
      <c r="V24" s="426">
        <v>1</v>
      </c>
      <c r="W24" s="426">
        <v>1</v>
      </c>
      <c r="X24" s="426">
        <v>1</v>
      </c>
      <c r="Y24" s="426">
        <v>1</v>
      </c>
      <c r="Z24" s="426">
        <v>1</v>
      </c>
      <c r="AA24" s="426">
        <v>1</v>
      </c>
      <c r="AB24" s="426">
        <v>1</v>
      </c>
      <c r="AC24" s="426"/>
      <c r="AD24" s="426"/>
      <c r="AE24" s="426"/>
      <c r="AF24" s="426"/>
      <c r="AG24" s="426"/>
      <c r="AH24" s="426">
        <v>1</v>
      </c>
      <c r="AI24" s="426">
        <v>1</v>
      </c>
      <c r="AJ24" s="426">
        <f t="shared" si="0"/>
        <v>26</v>
      </c>
      <c r="AK24" s="205" t="str">
        <f>VLOOKUP(C24,'Name Details'!A:C,3,0)</f>
        <v>Mr. REVANASIDDH SHIVAPPA ISHWARKATTI</v>
      </c>
      <c r="AL24" s="205">
        <f>VLOOKUP(B24,'[2]APRIL-2026'!$B$1:$J$65536,9,0)</f>
        <v>138.47999999999999</v>
      </c>
      <c r="AM24" s="205">
        <v>138.47999999999999</v>
      </c>
      <c r="AN24" s="205" t="str">
        <f>VLOOKUP(C24,Work!D:F,3,0)</f>
        <v>Mr. REVANASIDDH SHIVAPPA ISHWARKATTI</v>
      </c>
      <c r="AO24" s="205" t="b">
        <f t="shared" si="1"/>
        <v>1</v>
      </c>
      <c r="AP24" s="426" t="s">
        <v>527</v>
      </c>
    </row>
    <row r="25" spans="1:42">
      <c r="A25" s="426">
        <v>22</v>
      </c>
      <c r="B25" s="426" t="s">
        <v>571</v>
      </c>
      <c r="C25" s="423">
        <v>102052667942</v>
      </c>
      <c r="D25" s="426" t="s">
        <v>606</v>
      </c>
      <c r="E25" s="426" t="s">
        <v>20831</v>
      </c>
      <c r="F25" s="426"/>
      <c r="G25" s="426">
        <v>1</v>
      </c>
      <c r="H25" s="426"/>
      <c r="I25" s="426">
        <v>1</v>
      </c>
      <c r="J25" s="426">
        <v>1</v>
      </c>
      <c r="K25" s="426">
        <v>1</v>
      </c>
      <c r="L25" s="426">
        <v>2</v>
      </c>
      <c r="M25" s="426">
        <v>1</v>
      </c>
      <c r="N25" s="426">
        <v>1</v>
      </c>
      <c r="O25" s="426">
        <v>1</v>
      </c>
      <c r="P25" s="426">
        <v>1</v>
      </c>
      <c r="Q25" s="426">
        <v>1</v>
      </c>
      <c r="R25" s="426">
        <v>1</v>
      </c>
      <c r="S25" s="426">
        <v>1</v>
      </c>
      <c r="T25" s="426"/>
      <c r="U25" s="426">
        <v>1</v>
      </c>
      <c r="V25" s="426">
        <v>1</v>
      </c>
      <c r="W25" s="426">
        <v>1</v>
      </c>
      <c r="X25" s="426">
        <v>1</v>
      </c>
      <c r="Y25" s="426"/>
      <c r="Z25" s="426"/>
      <c r="AA25" s="426"/>
      <c r="AB25" s="426">
        <v>1</v>
      </c>
      <c r="AC25" s="426">
        <v>1</v>
      </c>
      <c r="AD25" s="426">
        <v>1</v>
      </c>
      <c r="AE25" s="426">
        <v>1</v>
      </c>
      <c r="AF25" s="426">
        <v>2</v>
      </c>
      <c r="AG25" s="426">
        <v>1</v>
      </c>
      <c r="AH25" s="426"/>
      <c r="AI25" s="426">
        <v>1</v>
      </c>
      <c r="AJ25" s="426">
        <f t="shared" si="0"/>
        <v>25</v>
      </c>
      <c r="AK25" s="205" t="str">
        <f>VLOOKUP(C25,'Name Details'!A:C,3,0)</f>
        <v>Mr. DIPAK DATTATRAY KUMBHAR</v>
      </c>
      <c r="AL25" s="205">
        <f>VLOOKUP(B25,'[2]APRIL-2026'!$B$1:$J$65536,9,0)</f>
        <v>190.14000000000004</v>
      </c>
      <c r="AM25" s="205">
        <v>190.14000000000004</v>
      </c>
      <c r="AN25" s="205" t="str">
        <f>VLOOKUP(C25,Work!D:F,3,0)</f>
        <v>Mr. DIPAK DATTATRAY KUMBHAR</v>
      </c>
      <c r="AO25" s="205" t="b">
        <f t="shared" si="1"/>
        <v>1</v>
      </c>
      <c r="AP25" s="426" t="s">
        <v>571</v>
      </c>
    </row>
    <row r="26" spans="1:42">
      <c r="A26" s="426">
        <v>23</v>
      </c>
      <c r="B26" s="426" t="s">
        <v>543</v>
      </c>
      <c r="C26" s="423">
        <v>101826609019</v>
      </c>
      <c r="D26" s="426" t="s">
        <v>607</v>
      </c>
      <c r="E26" s="426" t="s">
        <v>20831</v>
      </c>
      <c r="F26" s="426"/>
      <c r="G26" s="426">
        <v>1</v>
      </c>
      <c r="H26" s="426">
        <v>1</v>
      </c>
      <c r="I26" s="426">
        <v>1</v>
      </c>
      <c r="J26" s="426">
        <v>1</v>
      </c>
      <c r="K26" s="426">
        <v>1</v>
      </c>
      <c r="L26" s="426">
        <v>1</v>
      </c>
      <c r="M26" s="426"/>
      <c r="N26" s="426"/>
      <c r="O26" s="426">
        <v>1</v>
      </c>
      <c r="P26" s="426">
        <v>1</v>
      </c>
      <c r="Q26" s="426">
        <v>1</v>
      </c>
      <c r="R26" s="426">
        <v>1</v>
      </c>
      <c r="S26" s="426">
        <v>1</v>
      </c>
      <c r="T26" s="426"/>
      <c r="U26" s="426">
        <v>1</v>
      </c>
      <c r="V26" s="426">
        <v>1</v>
      </c>
      <c r="W26" s="426">
        <v>1</v>
      </c>
      <c r="X26" s="426">
        <v>1</v>
      </c>
      <c r="Y26" s="426">
        <v>1</v>
      </c>
      <c r="Z26" s="426">
        <v>1</v>
      </c>
      <c r="AA26" s="426"/>
      <c r="AB26" s="426">
        <v>1</v>
      </c>
      <c r="AC26" s="426">
        <v>1</v>
      </c>
      <c r="AD26" s="426">
        <v>1</v>
      </c>
      <c r="AE26" s="426">
        <v>1</v>
      </c>
      <c r="AF26" s="426">
        <v>1</v>
      </c>
      <c r="AG26" s="426">
        <v>1</v>
      </c>
      <c r="AH26" s="426">
        <v>1</v>
      </c>
      <c r="AI26" s="426">
        <v>1</v>
      </c>
      <c r="AJ26" s="426">
        <f t="shared" si="0"/>
        <v>25</v>
      </c>
      <c r="AK26" s="205" t="str">
        <f>VLOOKUP(C26,'Name Details'!A:C,3,0)</f>
        <v>Mr. GIRISH SIDDHARAM MADYAL</v>
      </c>
      <c r="AL26" s="205">
        <f>VLOOKUP(B26,'[2]APRIL-2026'!$B$1:$J$65536,9,0)</f>
        <v>536.04999999999995</v>
      </c>
      <c r="AM26" s="205">
        <v>536.04999999999995</v>
      </c>
      <c r="AN26" s="205" t="str">
        <f>VLOOKUP(C26,Work!D:F,3,0)</f>
        <v>Mr. GIRISH SIDDHARAM MADYAL</v>
      </c>
      <c r="AO26" s="205" t="b">
        <f t="shared" si="1"/>
        <v>1</v>
      </c>
      <c r="AP26" s="426" t="s">
        <v>543</v>
      </c>
    </row>
    <row r="27" spans="1:42">
      <c r="A27" s="426">
        <v>24</v>
      </c>
      <c r="B27" s="426" t="s">
        <v>565</v>
      </c>
      <c r="C27" s="423">
        <v>101944505682</v>
      </c>
      <c r="D27" s="426" t="s">
        <v>33</v>
      </c>
      <c r="E27" s="426" t="s">
        <v>20831</v>
      </c>
      <c r="F27" s="426"/>
      <c r="G27" s="426"/>
      <c r="H27" s="426"/>
      <c r="I27" s="426">
        <v>1</v>
      </c>
      <c r="J27" s="426">
        <v>1</v>
      </c>
      <c r="K27" s="426"/>
      <c r="L27" s="426">
        <v>1</v>
      </c>
      <c r="M27" s="426"/>
      <c r="N27" s="426">
        <v>1</v>
      </c>
      <c r="O27" s="426">
        <v>1</v>
      </c>
      <c r="P27" s="426">
        <v>1</v>
      </c>
      <c r="Q27" s="426">
        <v>1</v>
      </c>
      <c r="R27" s="426">
        <v>1</v>
      </c>
      <c r="S27" s="426">
        <v>1</v>
      </c>
      <c r="T27" s="426"/>
      <c r="U27" s="426">
        <v>1</v>
      </c>
      <c r="V27" s="426">
        <v>1</v>
      </c>
      <c r="W27" s="426">
        <v>1</v>
      </c>
      <c r="X27" s="426">
        <v>1</v>
      </c>
      <c r="Y27" s="426">
        <v>1</v>
      </c>
      <c r="Z27" s="426"/>
      <c r="AA27" s="426"/>
      <c r="AB27" s="426">
        <v>1</v>
      </c>
      <c r="AC27" s="426">
        <v>1</v>
      </c>
      <c r="AD27" s="426">
        <v>1</v>
      </c>
      <c r="AE27" s="426">
        <v>1</v>
      </c>
      <c r="AF27" s="426">
        <v>1</v>
      </c>
      <c r="AG27" s="426"/>
      <c r="AH27" s="426"/>
      <c r="AI27" s="426">
        <v>1</v>
      </c>
      <c r="AJ27" s="426">
        <f t="shared" si="0"/>
        <v>20</v>
      </c>
      <c r="AK27" s="205" t="str">
        <f>VLOOKUP(C27,'Name Details'!A:C,3,0)</f>
        <v>Mr. VIJAY BHARLE</v>
      </c>
      <c r="AL27" s="205">
        <f>VLOOKUP(B27,'[2]APRIL-2026'!$B$1:$J$65536,9,0)</f>
        <v>234.57000000000008</v>
      </c>
      <c r="AM27" s="205">
        <v>234.57000000000008</v>
      </c>
      <c r="AN27" s="205" t="str">
        <f>VLOOKUP(C27,Work!D:F,3,0)</f>
        <v>Mr. VIJAY BHARLE</v>
      </c>
      <c r="AO27" s="205" t="b">
        <f t="shared" si="1"/>
        <v>1</v>
      </c>
      <c r="AP27" s="426" t="s">
        <v>565</v>
      </c>
    </row>
    <row r="28" spans="1:42">
      <c r="A28" s="426">
        <v>25</v>
      </c>
      <c r="B28" s="426" t="s">
        <v>544</v>
      </c>
      <c r="C28" s="423">
        <v>101603294918</v>
      </c>
      <c r="D28" s="426" t="s">
        <v>230</v>
      </c>
      <c r="E28" s="426" t="s">
        <v>20831</v>
      </c>
      <c r="F28" s="426"/>
      <c r="G28" s="426">
        <v>1</v>
      </c>
      <c r="H28" s="426">
        <v>1</v>
      </c>
      <c r="I28" s="426">
        <v>1</v>
      </c>
      <c r="J28" s="426">
        <v>1</v>
      </c>
      <c r="K28" s="426">
        <v>1</v>
      </c>
      <c r="L28" s="426">
        <v>1</v>
      </c>
      <c r="M28" s="426"/>
      <c r="N28" s="426">
        <v>1</v>
      </c>
      <c r="O28" s="426">
        <v>1</v>
      </c>
      <c r="P28" s="426">
        <v>1</v>
      </c>
      <c r="Q28" s="426">
        <v>1</v>
      </c>
      <c r="R28" s="426">
        <v>1</v>
      </c>
      <c r="S28" s="426"/>
      <c r="T28" s="426"/>
      <c r="U28" s="426">
        <v>1</v>
      </c>
      <c r="V28" s="426">
        <v>1</v>
      </c>
      <c r="W28" s="426">
        <v>1</v>
      </c>
      <c r="X28" s="426">
        <v>1</v>
      </c>
      <c r="Y28" s="426">
        <v>1</v>
      </c>
      <c r="Z28" s="426">
        <v>0.5</v>
      </c>
      <c r="AA28" s="426"/>
      <c r="AB28" s="426">
        <v>1</v>
      </c>
      <c r="AC28" s="426">
        <v>1</v>
      </c>
      <c r="AD28" s="426">
        <v>1</v>
      </c>
      <c r="AE28" s="426">
        <v>2</v>
      </c>
      <c r="AF28" s="426"/>
      <c r="AG28" s="426">
        <v>1</v>
      </c>
      <c r="AH28" s="426">
        <v>1</v>
      </c>
      <c r="AI28" s="426">
        <v>1</v>
      </c>
      <c r="AJ28" s="426">
        <f t="shared" si="0"/>
        <v>24.5</v>
      </c>
      <c r="AK28" s="205" t="str">
        <f>VLOOKUP(C28,'Name Details'!A:C,3,0)</f>
        <v>Mr. JITENDRA SIDRAM KOLI</v>
      </c>
      <c r="AL28" s="205">
        <f>VLOOKUP(B28,'[2]APRIL-2026'!$B$1:$J$65536,9,0)</f>
        <v>417.54000000000008</v>
      </c>
      <c r="AM28" s="205">
        <v>417.54000000000008</v>
      </c>
      <c r="AN28" s="205" t="str">
        <f>VLOOKUP(C28,Work!D:F,3,0)</f>
        <v>Mr. JITENDRA SIDRAM KOLI</v>
      </c>
      <c r="AO28" s="205" t="b">
        <f t="shared" si="1"/>
        <v>1</v>
      </c>
      <c r="AP28" s="426" t="s">
        <v>544</v>
      </c>
    </row>
    <row r="29" spans="1:42">
      <c r="A29" s="426">
        <v>26</v>
      </c>
      <c r="B29" s="426" t="s">
        <v>542</v>
      </c>
      <c r="C29" s="423">
        <v>101818174092</v>
      </c>
      <c r="D29" s="426" t="s">
        <v>609</v>
      </c>
      <c r="E29" s="426" t="s">
        <v>20831</v>
      </c>
      <c r="F29" s="426"/>
      <c r="G29" s="426">
        <v>1</v>
      </c>
      <c r="H29" s="426">
        <v>1</v>
      </c>
      <c r="I29" s="426">
        <v>1</v>
      </c>
      <c r="J29" s="426">
        <v>1</v>
      </c>
      <c r="K29" s="426">
        <v>1</v>
      </c>
      <c r="L29" s="426">
        <v>1</v>
      </c>
      <c r="M29" s="426"/>
      <c r="N29" s="426">
        <v>1</v>
      </c>
      <c r="O29" s="426">
        <v>1</v>
      </c>
      <c r="P29" s="426">
        <v>1</v>
      </c>
      <c r="Q29" s="426">
        <v>1</v>
      </c>
      <c r="R29" s="426">
        <v>1</v>
      </c>
      <c r="S29" s="426">
        <v>1</v>
      </c>
      <c r="T29" s="426"/>
      <c r="U29" s="426">
        <v>1</v>
      </c>
      <c r="V29" s="426">
        <v>1</v>
      </c>
      <c r="W29" s="426">
        <v>1</v>
      </c>
      <c r="X29" s="426"/>
      <c r="Y29" s="426">
        <v>1</v>
      </c>
      <c r="Z29" s="426">
        <v>1</v>
      </c>
      <c r="AA29" s="426"/>
      <c r="AB29" s="426">
        <v>1</v>
      </c>
      <c r="AC29" s="426">
        <v>1</v>
      </c>
      <c r="AD29" s="426"/>
      <c r="AE29" s="426">
        <v>1</v>
      </c>
      <c r="AF29" s="426">
        <v>1</v>
      </c>
      <c r="AG29" s="426">
        <v>1</v>
      </c>
      <c r="AH29" s="426">
        <v>1</v>
      </c>
      <c r="AI29" s="426">
        <v>1</v>
      </c>
      <c r="AJ29" s="426">
        <f t="shared" si="0"/>
        <v>24</v>
      </c>
      <c r="AK29" s="205" t="str">
        <f>VLOOKUP(C29,'Name Details'!A:C,3,0)</f>
        <v>Mr. KASHINATH JAGANATH BIRJADAR</v>
      </c>
      <c r="AL29" s="205">
        <f>VLOOKUP(B29,'[2]APRIL-2026'!$B$1:$J$65536,9,0)</f>
        <v>203.28000000000006</v>
      </c>
      <c r="AM29" s="205">
        <v>203.28000000000006</v>
      </c>
      <c r="AN29" s="205" t="str">
        <f>VLOOKUP(C29,Work!D:F,3,0)</f>
        <v>Mr. KASHINATH JAGANATH BIRJADAR</v>
      </c>
      <c r="AO29" s="205" t="b">
        <f t="shared" si="1"/>
        <v>1</v>
      </c>
      <c r="AP29" s="426" t="s">
        <v>542</v>
      </c>
    </row>
    <row r="30" spans="1:42">
      <c r="A30" s="426">
        <v>27</v>
      </c>
      <c r="B30" s="426" t="s">
        <v>533</v>
      </c>
      <c r="C30" s="423">
        <v>102120964651</v>
      </c>
      <c r="D30" s="426" t="s">
        <v>336</v>
      </c>
      <c r="E30" s="426" t="s">
        <v>20831</v>
      </c>
      <c r="F30" s="426"/>
      <c r="G30" s="426">
        <v>1</v>
      </c>
      <c r="H30" s="426">
        <v>1</v>
      </c>
      <c r="I30" s="426">
        <v>1</v>
      </c>
      <c r="J30" s="426">
        <v>1</v>
      </c>
      <c r="K30" s="426">
        <v>1</v>
      </c>
      <c r="L30" s="426">
        <v>1</v>
      </c>
      <c r="M30" s="426"/>
      <c r="N30" s="426">
        <v>1</v>
      </c>
      <c r="O30" s="426">
        <v>1</v>
      </c>
      <c r="P30" s="426">
        <v>1</v>
      </c>
      <c r="Q30" s="426">
        <v>1</v>
      </c>
      <c r="R30" s="426">
        <v>1</v>
      </c>
      <c r="S30" s="426">
        <v>1</v>
      </c>
      <c r="T30" s="426"/>
      <c r="U30" s="426">
        <v>1</v>
      </c>
      <c r="V30" s="426">
        <v>1</v>
      </c>
      <c r="W30" s="426">
        <v>1</v>
      </c>
      <c r="X30" s="426">
        <v>1</v>
      </c>
      <c r="Y30" s="426">
        <v>1</v>
      </c>
      <c r="Z30" s="426">
        <v>1</v>
      </c>
      <c r="AA30" s="426"/>
      <c r="AB30" s="426">
        <v>1</v>
      </c>
      <c r="AC30" s="426">
        <v>1</v>
      </c>
      <c r="AD30" s="426">
        <v>1</v>
      </c>
      <c r="AE30" s="426">
        <v>1</v>
      </c>
      <c r="AF30" s="426">
        <v>1</v>
      </c>
      <c r="AG30" s="426">
        <v>1</v>
      </c>
      <c r="AH30" s="426">
        <v>1</v>
      </c>
      <c r="AI30" s="426">
        <v>1</v>
      </c>
      <c r="AJ30" s="426">
        <f t="shared" si="0"/>
        <v>26</v>
      </c>
      <c r="AK30" s="205" t="str">
        <f>VLOOKUP(C30,'Name Details'!A:C,3,0)</f>
        <v>Mr. KHAJASAHEB GULAB HIMONE</v>
      </c>
      <c r="AL30" s="205">
        <f>VLOOKUP(B30,'[2]APRIL-2026'!$B$1:$J$65536,9,0)</f>
        <v>225.70000000000007</v>
      </c>
      <c r="AM30" s="205">
        <v>225.70000000000007</v>
      </c>
      <c r="AN30" s="205" t="str">
        <f>VLOOKUP(C30,Work!D:F,3,0)</f>
        <v>Mr. KHAJASAHEB GULAB HIMONE</v>
      </c>
      <c r="AO30" s="205" t="b">
        <f t="shared" si="1"/>
        <v>1</v>
      </c>
      <c r="AP30" s="426" t="s">
        <v>533</v>
      </c>
    </row>
    <row r="31" spans="1:42">
      <c r="A31" s="426">
        <v>28</v>
      </c>
      <c r="B31" s="426" t="s">
        <v>561</v>
      </c>
      <c r="C31" s="423">
        <v>102004077854</v>
      </c>
      <c r="D31" s="426" t="s">
        <v>610</v>
      </c>
      <c r="E31" s="426" t="s">
        <v>20831</v>
      </c>
      <c r="F31" s="426"/>
      <c r="G31" s="426">
        <v>1</v>
      </c>
      <c r="H31" s="426">
        <v>1</v>
      </c>
      <c r="I31" s="426">
        <v>1</v>
      </c>
      <c r="J31" s="426">
        <v>1</v>
      </c>
      <c r="K31" s="426">
        <v>1</v>
      </c>
      <c r="L31" s="426">
        <v>1</v>
      </c>
      <c r="M31" s="426"/>
      <c r="N31" s="426">
        <v>1</v>
      </c>
      <c r="O31" s="426">
        <v>1</v>
      </c>
      <c r="P31" s="426">
        <v>1</v>
      </c>
      <c r="Q31" s="426">
        <v>1</v>
      </c>
      <c r="R31" s="426">
        <v>1</v>
      </c>
      <c r="S31" s="426">
        <v>1</v>
      </c>
      <c r="T31" s="426"/>
      <c r="U31" s="426">
        <v>1</v>
      </c>
      <c r="V31" s="426">
        <v>1</v>
      </c>
      <c r="W31" s="426">
        <v>1</v>
      </c>
      <c r="X31" s="426">
        <v>1</v>
      </c>
      <c r="Y31" s="426">
        <v>1</v>
      </c>
      <c r="Z31" s="426">
        <v>1</v>
      </c>
      <c r="AA31" s="426"/>
      <c r="AB31" s="426">
        <v>1</v>
      </c>
      <c r="AC31" s="426">
        <v>1</v>
      </c>
      <c r="AD31" s="426">
        <v>1</v>
      </c>
      <c r="AE31" s="426">
        <v>1</v>
      </c>
      <c r="AF31" s="426">
        <v>1</v>
      </c>
      <c r="AG31" s="426">
        <v>1</v>
      </c>
      <c r="AH31" s="426">
        <v>2</v>
      </c>
      <c r="AI31" s="426">
        <v>1</v>
      </c>
      <c r="AJ31" s="426">
        <f t="shared" si="0"/>
        <v>27</v>
      </c>
      <c r="AK31" s="205" t="str">
        <f>VLOOKUP(C31,'Name Details'!A:C,3,0)</f>
        <v>Mr. BHIMAHSNKAR SHARNAPPA ISHWARKATTI</v>
      </c>
      <c r="AL31" s="205">
        <f>VLOOKUP(B31,'[2]APRIL-2026'!$B$1:$J$65536,9,0)</f>
        <v>182.83</v>
      </c>
      <c r="AM31" s="205">
        <v>182.83</v>
      </c>
      <c r="AN31" s="205" t="str">
        <f>VLOOKUP(C31,Work!D:F,3,0)</f>
        <v>Mr. BHIMAHSNKAR SHARNAPPA ISHWARKATTI</v>
      </c>
      <c r="AO31" s="205" t="b">
        <f t="shared" si="1"/>
        <v>1</v>
      </c>
      <c r="AP31" s="426" t="s">
        <v>561</v>
      </c>
    </row>
    <row r="32" spans="1:42">
      <c r="A32" s="426">
        <v>29</v>
      </c>
      <c r="B32" s="426" t="s">
        <v>522</v>
      </c>
      <c r="C32" s="423">
        <v>101432431093</v>
      </c>
      <c r="D32" s="426" t="s">
        <v>334</v>
      </c>
      <c r="E32" s="426" t="s">
        <v>20831</v>
      </c>
      <c r="F32" s="426"/>
      <c r="G32" s="426">
        <v>1</v>
      </c>
      <c r="H32" s="426">
        <v>1</v>
      </c>
      <c r="I32" s="426">
        <v>1</v>
      </c>
      <c r="J32" s="426">
        <v>1</v>
      </c>
      <c r="K32" s="426">
        <v>1</v>
      </c>
      <c r="L32" s="426">
        <v>1</v>
      </c>
      <c r="M32" s="426"/>
      <c r="N32" s="426">
        <v>1</v>
      </c>
      <c r="O32" s="426">
        <v>1</v>
      </c>
      <c r="P32" s="426">
        <v>1</v>
      </c>
      <c r="Q32" s="426">
        <v>1</v>
      </c>
      <c r="R32" s="426">
        <v>1</v>
      </c>
      <c r="S32" s="426">
        <v>1</v>
      </c>
      <c r="T32" s="426"/>
      <c r="U32" s="426">
        <v>1</v>
      </c>
      <c r="V32" s="426">
        <v>1</v>
      </c>
      <c r="W32" s="426">
        <v>1</v>
      </c>
      <c r="X32" s="426">
        <v>1</v>
      </c>
      <c r="Y32" s="426"/>
      <c r="Z32" s="426"/>
      <c r="AA32" s="426"/>
      <c r="AB32" s="426">
        <v>1</v>
      </c>
      <c r="AC32" s="426">
        <v>1</v>
      </c>
      <c r="AD32" s="426">
        <v>1</v>
      </c>
      <c r="AE32" s="426">
        <v>1</v>
      </c>
      <c r="AF32" s="426">
        <v>1</v>
      </c>
      <c r="AG32" s="426">
        <v>1</v>
      </c>
      <c r="AH32" s="426">
        <v>1</v>
      </c>
      <c r="AI32" s="426">
        <v>1</v>
      </c>
      <c r="AJ32" s="426">
        <f t="shared" si="0"/>
        <v>24</v>
      </c>
      <c r="AK32" s="205" t="str">
        <f>VLOOKUP(C32,'Name Details'!A:C,3,0)</f>
        <v>Mr. VISHAL SURESH MANE</v>
      </c>
      <c r="AL32" s="205">
        <f>VLOOKUP(B32,'[2]APRIL-2026'!$B$1:$J$65536,9,0)</f>
        <v>498.91999999999985</v>
      </c>
      <c r="AM32" s="205">
        <v>498.91999999999985</v>
      </c>
      <c r="AN32" s="205" t="str">
        <f>VLOOKUP(C32,Work!D:F,3,0)</f>
        <v>Mr. VISHAL SURESH MANE</v>
      </c>
      <c r="AO32" s="205" t="b">
        <f t="shared" si="1"/>
        <v>1</v>
      </c>
      <c r="AP32" s="426" t="s">
        <v>522</v>
      </c>
    </row>
    <row r="33" spans="1:42">
      <c r="A33" s="426">
        <v>30</v>
      </c>
      <c r="B33" s="426" t="s">
        <v>567</v>
      </c>
      <c r="C33" s="423">
        <v>101817173110</v>
      </c>
      <c r="D33" s="426" t="s">
        <v>59</v>
      </c>
      <c r="E33" s="426" t="s">
        <v>20831</v>
      </c>
      <c r="F33" s="426"/>
      <c r="G33" s="426">
        <v>1</v>
      </c>
      <c r="H33" s="426">
        <v>1</v>
      </c>
      <c r="I33" s="426">
        <v>1</v>
      </c>
      <c r="J33" s="426">
        <v>1</v>
      </c>
      <c r="K33" s="426">
        <v>1</v>
      </c>
      <c r="L33" s="426"/>
      <c r="M33" s="426"/>
      <c r="N33" s="426">
        <v>1</v>
      </c>
      <c r="O33" s="426">
        <v>1</v>
      </c>
      <c r="P33" s="426">
        <v>1</v>
      </c>
      <c r="Q33" s="426">
        <v>0.5</v>
      </c>
      <c r="R33" s="426">
        <v>1</v>
      </c>
      <c r="S33" s="426">
        <v>1</v>
      </c>
      <c r="T33" s="426"/>
      <c r="U33" s="426">
        <v>1</v>
      </c>
      <c r="V33" s="426">
        <v>1</v>
      </c>
      <c r="W33" s="426">
        <v>1</v>
      </c>
      <c r="X33" s="426">
        <v>1</v>
      </c>
      <c r="Y33" s="426"/>
      <c r="Z33" s="426">
        <v>1</v>
      </c>
      <c r="AA33" s="426"/>
      <c r="AB33" s="426">
        <v>1</v>
      </c>
      <c r="AC33" s="426">
        <v>1</v>
      </c>
      <c r="AD33" s="426">
        <v>1</v>
      </c>
      <c r="AE33" s="426">
        <v>1</v>
      </c>
      <c r="AF33" s="426">
        <v>1</v>
      </c>
      <c r="AG33" s="426">
        <v>1</v>
      </c>
      <c r="AH33" s="426">
        <v>1</v>
      </c>
      <c r="AI33" s="426">
        <v>1</v>
      </c>
      <c r="AJ33" s="426">
        <f t="shared" si="0"/>
        <v>23.5</v>
      </c>
      <c r="AK33" s="205" t="str">
        <f>VLOOKUP(C33,'Name Details'!A:C,3,0)</f>
        <v>Mr. SHIVANAND KANTAPPA KOSHTI</v>
      </c>
      <c r="AL33" s="205">
        <f>VLOOKUP(B33,'[2]APRIL-2026'!$B$1:$J$65536,9,0)</f>
        <v>400.66000000000008</v>
      </c>
      <c r="AM33" s="205">
        <v>400.66000000000008</v>
      </c>
      <c r="AN33" s="205" t="str">
        <f>VLOOKUP(C33,Work!D:F,3,0)</f>
        <v>Mr. SHIVANAND KANTAPPA KOSHTI</v>
      </c>
      <c r="AO33" s="205" t="b">
        <f t="shared" si="1"/>
        <v>1</v>
      </c>
      <c r="AP33" s="426" t="s">
        <v>567</v>
      </c>
    </row>
    <row r="34" spans="1:42">
      <c r="A34" s="426">
        <v>31</v>
      </c>
      <c r="B34" s="426">
        <v>0</v>
      </c>
      <c r="C34" s="423" t="s">
        <v>21853</v>
      </c>
      <c r="D34" s="426" t="s">
        <v>21853</v>
      </c>
      <c r="E34" s="426" t="s">
        <v>20831</v>
      </c>
      <c r="F34" s="426"/>
      <c r="G34" s="426">
        <v>1</v>
      </c>
      <c r="H34" s="426">
        <v>1</v>
      </c>
      <c r="I34" s="426">
        <v>1</v>
      </c>
      <c r="J34" s="426">
        <v>0.5</v>
      </c>
      <c r="K34" s="426"/>
      <c r="L34" s="426"/>
      <c r="M34" s="426"/>
      <c r="N34" s="426">
        <v>1</v>
      </c>
      <c r="O34" s="426"/>
      <c r="P34" s="426">
        <v>1</v>
      </c>
      <c r="Q34" s="426">
        <v>1</v>
      </c>
      <c r="R34" s="426">
        <v>1</v>
      </c>
      <c r="S34" s="426">
        <v>1</v>
      </c>
      <c r="T34" s="426"/>
      <c r="U34" s="426">
        <v>0.5</v>
      </c>
      <c r="V34" s="426">
        <v>1</v>
      </c>
      <c r="W34" s="426">
        <v>1</v>
      </c>
      <c r="X34" s="426">
        <v>1</v>
      </c>
      <c r="Y34" s="426">
        <v>1</v>
      </c>
      <c r="Z34" s="426">
        <v>1</v>
      </c>
      <c r="AA34" s="426"/>
      <c r="AB34" s="426">
        <v>1</v>
      </c>
      <c r="AC34" s="426"/>
      <c r="AD34" s="426">
        <v>1</v>
      </c>
      <c r="AE34" s="426"/>
      <c r="AF34" s="426"/>
      <c r="AG34" s="426"/>
      <c r="AH34" s="426"/>
      <c r="AI34" s="426"/>
      <c r="AJ34" s="426">
        <f t="shared" si="0"/>
        <v>16</v>
      </c>
      <c r="AK34" s="205" t="e">
        <f>VLOOKUP(C34,'Name Details'!A:C,3,0)</f>
        <v>#N/A</v>
      </c>
      <c r="AL34" s="205" t="e">
        <f>VLOOKUP(B34,'[2]APRIL-2026'!$B$1:$J$65536,9,0)</f>
        <v>#N/A</v>
      </c>
      <c r="AN34" s="205" t="str">
        <f>VLOOKUP(C34,Work!D:F,3,0)</f>
        <v>DHANNAJAY  AMBURE</v>
      </c>
      <c r="AO34" s="205" t="e">
        <f t="shared" si="1"/>
        <v>#N/A</v>
      </c>
      <c r="AP34" s="426">
        <v>0</v>
      </c>
    </row>
    <row r="35" spans="1:42">
      <c r="A35" s="426">
        <v>32</v>
      </c>
      <c r="B35" s="426" t="s">
        <v>579</v>
      </c>
      <c r="C35" s="423">
        <v>101410043453</v>
      </c>
      <c r="D35" s="426" t="s">
        <v>612</v>
      </c>
      <c r="E35" s="426" t="s">
        <v>20831</v>
      </c>
      <c r="F35" s="426"/>
      <c r="G35" s="426"/>
      <c r="H35" s="426">
        <v>1</v>
      </c>
      <c r="I35" s="426">
        <v>1</v>
      </c>
      <c r="J35" s="426">
        <v>1</v>
      </c>
      <c r="K35" s="426">
        <v>1</v>
      </c>
      <c r="L35" s="426">
        <v>1</v>
      </c>
      <c r="M35" s="426"/>
      <c r="N35" s="426">
        <v>1</v>
      </c>
      <c r="O35" s="426">
        <v>1</v>
      </c>
      <c r="P35" s="426"/>
      <c r="Q35" s="426"/>
      <c r="R35" s="426"/>
      <c r="S35" s="426"/>
      <c r="T35" s="426"/>
      <c r="U35" s="426"/>
      <c r="V35" s="426">
        <v>1</v>
      </c>
      <c r="W35" s="426">
        <v>1</v>
      </c>
      <c r="X35" s="426">
        <v>1</v>
      </c>
      <c r="Y35" s="426">
        <v>1</v>
      </c>
      <c r="Z35" s="426">
        <v>1</v>
      </c>
      <c r="AA35" s="426"/>
      <c r="AB35" s="426">
        <v>1</v>
      </c>
      <c r="AC35" s="426">
        <v>1</v>
      </c>
      <c r="AD35" s="426"/>
      <c r="AE35" s="426"/>
      <c r="AF35" s="426"/>
      <c r="AG35" s="426"/>
      <c r="AH35" s="426"/>
      <c r="AI35" s="426"/>
      <c r="AJ35" s="426">
        <f t="shared" si="0"/>
        <v>14</v>
      </c>
      <c r="AK35" s="205" t="str">
        <f>VLOOKUP(C35,'Name Details'!A:C,3,0)</f>
        <v>Mr. KADERKAR CHINTAMANI SHAMRAO</v>
      </c>
      <c r="AL35" s="205" t="e">
        <f>VLOOKUP(B35,'[2]APRIL-2026'!$B$1:$J$65536,9,0)</f>
        <v>#N/A</v>
      </c>
      <c r="AN35" s="205" t="str">
        <f>VLOOKUP(C35,Work!D:F,3,0)</f>
        <v>Mr. KADERKAR CHINTAMANI SHAMRAO</v>
      </c>
      <c r="AO35" s="205" t="b">
        <f t="shared" si="1"/>
        <v>1</v>
      </c>
      <c r="AP35" s="426" t="s">
        <v>579</v>
      </c>
    </row>
    <row r="36" spans="1:42">
      <c r="A36" s="426">
        <v>33</v>
      </c>
      <c r="B36" s="426" t="s">
        <v>517</v>
      </c>
      <c r="C36" s="423">
        <v>101407413648</v>
      </c>
      <c r="D36" s="426" t="s">
        <v>613</v>
      </c>
      <c r="E36" s="426" t="s">
        <v>20832</v>
      </c>
      <c r="F36" s="426"/>
      <c r="G36" s="426"/>
      <c r="H36" s="426"/>
      <c r="I36" s="426"/>
      <c r="J36" s="426">
        <v>1</v>
      </c>
      <c r="K36" s="426">
        <v>1</v>
      </c>
      <c r="L36" s="426">
        <v>1</v>
      </c>
      <c r="M36" s="426"/>
      <c r="N36" s="426">
        <v>1</v>
      </c>
      <c r="O36" s="426">
        <v>1</v>
      </c>
      <c r="P36" s="426">
        <v>1</v>
      </c>
      <c r="Q36" s="426">
        <v>1</v>
      </c>
      <c r="R36" s="426">
        <v>1</v>
      </c>
      <c r="S36" s="426">
        <v>1</v>
      </c>
      <c r="T36" s="426">
        <v>1</v>
      </c>
      <c r="U36" s="426"/>
      <c r="V36" s="426">
        <v>1</v>
      </c>
      <c r="W36" s="426">
        <v>1</v>
      </c>
      <c r="X36" s="426">
        <v>1</v>
      </c>
      <c r="Y36" s="426">
        <v>1</v>
      </c>
      <c r="Z36" s="426">
        <v>1</v>
      </c>
      <c r="AA36" s="426">
        <v>1</v>
      </c>
      <c r="AB36" s="426">
        <v>1</v>
      </c>
      <c r="AC36" s="426">
        <v>1</v>
      </c>
      <c r="AD36" s="426">
        <v>1</v>
      </c>
      <c r="AE36" s="426">
        <v>2</v>
      </c>
      <c r="AF36" s="426">
        <v>1</v>
      </c>
      <c r="AG36" s="426"/>
      <c r="AH36" s="426"/>
      <c r="AI36" s="426">
        <v>1</v>
      </c>
      <c r="AJ36" s="426">
        <f t="shared" si="0"/>
        <v>23</v>
      </c>
      <c r="AK36" s="205" t="str">
        <f>VLOOKUP(C36,'Name Details'!A:C,3,0)</f>
        <v>Mr. NAMDEV DURGAPPA BANDGAR</v>
      </c>
      <c r="AL36" s="205">
        <f>VLOOKUP(B36,'[2]APRIL-2026'!$B$1:$J$65536,9,0)</f>
        <v>494.82999999999993</v>
      </c>
      <c r="AM36" s="205">
        <v>494.82999999999993</v>
      </c>
      <c r="AN36" s="205" t="str">
        <f>VLOOKUP(C36,Work!D:F,3,0)</f>
        <v>Mr. NAMDEV DURGAPPA BANDGAR</v>
      </c>
      <c r="AO36" s="205" t="b">
        <f t="shared" si="1"/>
        <v>1</v>
      </c>
      <c r="AP36" s="426" t="s">
        <v>517</v>
      </c>
    </row>
    <row r="37" spans="1:42">
      <c r="A37" s="426">
        <v>34</v>
      </c>
      <c r="B37" s="426" t="s">
        <v>518</v>
      </c>
      <c r="C37" s="423">
        <v>101391642731</v>
      </c>
      <c r="D37" s="426" t="s">
        <v>234</v>
      </c>
      <c r="E37" s="426" t="s">
        <v>20832</v>
      </c>
      <c r="F37" s="426"/>
      <c r="G37" s="426">
        <v>1</v>
      </c>
      <c r="H37" s="426">
        <v>1</v>
      </c>
      <c r="I37" s="426">
        <v>1</v>
      </c>
      <c r="J37" s="426">
        <v>1</v>
      </c>
      <c r="K37" s="426">
        <v>1</v>
      </c>
      <c r="L37" s="426">
        <v>1</v>
      </c>
      <c r="M37" s="426"/>
      <c r="N37" s="426">
        <v>1</v>
      </c>
      <c r="O37" s="426">
        <v>1</v>
      </c>
      <c r="P37" s="426">
        <v>1</v>
      </c>
      <c r="Q37" s="426">
        <v>1</v>
      </c>
      <c r="R37" s="426">
        <v>1</v>
      </c>
      <c r="S37" s="426">
        <v>1</v>
      </c>
      <c r="T37" s="426"/>
      <c r="U37" s="426"/>
      <c r="V37" s="426">
        <v>1</v>
      </c>
      <c r="W37" s="426">
        <v>1</v>
      </c>
      <c r="X37" s="426">
        <v>1</v>
      </c>
      <c r="Y37" s="426">
        <v>1</v>
      </c>
      <c r="Z37" s="426">
        <v>0.5</v>
      </c>
      <c r="AA37" s="426">
        <v>1</v>
      </c>
      <c r="AB37" s="426"/>
      <c r="AC37" s="426">
        <v>1</v>
      </c>
      <c r="AD37" s="426">
        <v>1</v>
      </c>
      <c r="AE37" s="426">
        <v>1</v>
      </c>
      <c r="AF37" s="426">
        <v>1</v>
      </c>
      <c r="AG37" s="426">
        <v>1</v>
      </c>
      <c r="AH37" s="426">
        <v>1</v>
      </c>
      <c r="AI37" s="426">
        <v>1</v>
      </c>
      <c r="AJ37" s="426">
        <f t="shared" si="0"/>
        <v>24.5</v>
      </c>
      <c r="AK37" s="205" t="str">
        <f>VLOOKUP(C37,'Name Details'!A:C,3,0)</f>
        <v>Mr. WAGHMODE DATTATRAY ASHOK</v>
      </c>
      <c r="AL37" s="205">
        <f>VLOOKUP(B37,'[2]APRIL-2026'!$B$1:$J$65536,9,0)</f>
        <v>337.40999999999985</v>
      </c>
      <c r="AM37" s="205">
        <v>337.40999999999985</v>
      </c>
      <c r="AN37" s="205" t="str">
        <f>VLOOKUP(C37,Work!D:F,3,0)</f>
        <v>Mr. WAGHMODE DATTATRAY ASHOK</v>
      </c>
      <c r="AO37" s="205" t="b">
        <f t="shared" si="1"/>
        <v>1</v>
      </c>
      <c r="AP37" s="426" t="s">
        <v>518</v>
      </c>
    </row>
    <row r="38" spans="1:42">
      <c r="A38" s="426">
        <v>35</v>
      </c>
      <c r="B38" s="426" t="s">
        <v>529</v>
      </c>
      <c r="C38" s="423">
        <v>101373078654</v>
      </c>
      <c r="D38" s="426" t="s">
        <v>614</v>
      </c>
      <c r="E38" s="426" t="s">
        <v>20832</v>
      </c>
      <c r="F38" s="426"/>
      <c r="G38" s="426">
        <v>1</v>
      </c>
      <c r="H38" s="426">
        <v>1</v>
      </c>
      <c r="I38" s="426">
        <v>1</v>
      </c>
      <c r="J38" s="426">
        <v>1</v>
      </c>
      <c r="K38" s="426">
        <v>1</v>
      </c>
      <c r="L38" s="426">
        <v>1</v>
      </c>
      <c r="M38" s="426"/>
      <c r="N38" s="426">
        <v>1</v>
      </c>
      <c r="O38" s="426">
        <v>1</v>
      </c>
      <c r="P38" s="426">
        <v>1</v>
      </c>
      <c r="Q38" s="426">
        <v>1</v>
      </c>
      <c r="R38" s="426">
        <v>1</v>
      </c>
      <c r="S38" s="426">
        <v>1</v>
      </c>
      <c r="T38" s="426"/>
      <c r="U38" s="426">
        <v>1</v>
      </c>
      <c r="V38" s="426">
        <v>1</v>
      </c>
      <c r="W38" s="426">
        <v>1</v>
      </c>
      <c r="X38" s="426"/>
      <c r="Y38" s="426">
        <v>1</v>
      </c>
      <c r="Z38" s="426">
        <v>1</v>
      </c>
      <c r="AA38" s="426"/>
      <c r="AB38" s="426">
        <v>1</v>
      </c>
      <c r="AC38" s="426">
        <v>1</v>
      </c>
      <c r="AD38" s="426">
        <v>1</v>
      </c>
      <c r="AE38" s="426">
        <v>1</v>
      </c>
      <c r="AF38" s="426">
        <v>1</v>
      </c>
      <c r="AG38" s="426">
        <v>1</v>
      </c>
      <c r="AH38" s="426">
        <v>1</v>
      </c>
      <c r="AI38" s="426">
        <v>1</v>
      </c>
      <c r="AJ38" s="426">
        <f t="shared" si="0"/>
        <v>25</v>
      </c>
      <c r="AK38" s="205" t="str">
        <f>VLOOKUP(C38,'Name Details'!A:C,3,0)</f>
        <v>Mr. KHALID ILAI SHAIKH</v>
      </c>
      <c r="AL38" s="205">
        <f>VLOOKUP(B38,'[2]APRIL-2026'!$B$1:$J$65536,9,0)</f>
        <v>63.93</v>
      </c>
      <c r="AM38" s="205">
        <v>63.93</v>
      </c>
      <c r="AN38" s="205" t="str">
        <f>VLOOKUP(C38,Work!D:F,3,0)</f>
        <v>Mr. KHALID ILAI SHAIKH</v>
      </c>
      <c r="AO38" s="205" t="b">
        <f t="shared" si="1"/>
        <v>1</v>
      </c>
      <c r="AP38" s="426" t="s">
        <v>529</v>
      </c>
    </row>
    <row r="39" spans="1:42">
      <c r="A39" s="426">
        <v>37</v>
      </c>
      <c r="B39" s="426" t="s">
        <v>536</v>
      </c>
      <c r="C39" s="423">
        <v>101747190938</v>
      </c>
      <c r="D39" s="426" t="s">
        <v>616</v>
      </c>
      <c r="E39" s="426" t="s">
        <v>20832</v>
      </c>
      <c r="F39" s="426"/>
      <c r="G39" s="426">
        <v>1</v>
      </c>
      <c r="H39" s="426">
        <v>0.5</v>
      </c>
      <c r="I39" s="426">
        <v>1</v>
      </c>
      <c r="J39" s="426">
        <v>1</v>
      </c>
      <c r="K39" s="426">
        <v>1</v>
      </c>
      <c r="L39" s="426">
        <v>1</v>
      </c>
      <c r="M39" s="426"/>
      <c r="N39" s="426">
        <v>1</v>
      </c>
      <c r="O39" s="426">
        <v>1</v>
      </c>
      <c r="P39" s="426"/>
      <c r="Q39" s="426"/>
      <c r="R39" s="426"/>
      <c r="S39" s="426"/>
      <c r="T39" s="426"/>
      <c r="U39" s="426"/>
      <c r="V39" s="426"/>
      <c r="W39" s="426"/>
      <c r="X39" s="426"/>
      <c r="Y39" s="426"/>
      <c r="Z39" s="426"/>
      <c r="AA39" s="426"/>
      <c r="AB39" s="426"/>
      <c r="AC39" s="426"/>
      <c r="AD39" s="426"/>
      <c r="AE39" s="426">
        <v>1</v>
      </c>
      <c r="AF39" s="426">
        <v>1</v>
      </c>
      <c r="AG39" s="426">
        <v>1</v>
      </c>
      <c r="AH39" s="426">
        <v>1</v>
      </c>
      <c r="AI39" s="426"/>
      <c r="AJ39" s="426">
        <f t="shared" si="0"/>
        <v>11.5</v>
      </c>
      <c r="AK39" s="205" t="str">
        <f>VLOOKUP(C39,'Name Details'!A:C,3,0)</f>
        <v>Mr. AKASH JAGNNATH TENGALE</v>
      </c>
      <c r="AL39" s="205">
        <f>VLOOKUP(B39,'[2]APRIL-2026'!$B$1:$J$65536,9,0)</f>
        <v>286.28000000000003</v>
      </c>
      <c r="AM39" s="205">
        <v>286.28000000000003</v>
      </c>
      <c r="AN39" s="205" t="str">
        <f>VLOOKUP(C39,Work!D:F,3,0)</f>
        <v>Mr. AKASH JAGNNATH TENGALE</v>
      </c>
      <c r="AO39" s="205" t="b">
        <f t="shared" si="1"/>
        <v>1</v>
      </c>
      <c r="AP39" s="426" t="s">
        <v>536</v>
      </c>
    </row>
    <row r="40" spans="1:42">
      <c r="A40" s="426">
        <v>38</v>
      </c>
      <c r="B40" s="426" t="s">
        <v>548</v>
      </c>
      <c r="C40" s="423">
        <v>101520450548</v>
      </c>
      <c r="D40" s="426" t="s">
        <v>617</v>
      </c>
      <c r="E40" s="426" t="s">
        <v>20832</v>
      </c>
      <c r="F40" s="426"/>
      <c r="G40" s="426">
        <v>1</v>
      </c>
      <c r="H40" s="426">
        <v>1</v>
      </c>
      <c r="I40" s="426">
        <v>1</v>
      </c>
      <c r="J40" s="426">
        <v>1</v>
      </c>
      <c r="K40" s="426">
        <v>1</v>
      </c>
      <c r="L40" s="426">
        <v>1</v>
      </c>
      <c r="M40" s="426"/>
      <c r="N40" s="426">
        <v>1</v>
      </c>
      <c r="O40" s="426">
        <v>1</v>
      </c>
      <c r="P40" s="426">
        <v>1</v>
      </c>
      <c r="Q40" s="426">
        <v>1</v>
      </c>
      <c r="R40" s="426">
        <v>1</v>
      </c>
      <c r="S40" s="426">
        <v>1</v>
      </c>
      <c r="T40" s="426">
        <v>1</v>
      </c>
      <c r="U40" s="426"/>
      <c r="V40" s="426">
        <v>1</v>
      </c>
      <c r="W40" s="426">
        <v>1</v>
      </c>
      <c r="X40" s="426">
        <v>1</v>
      </c>
      <c r="Y40" s="426">
        <v>1</v>
      </c>
      <c r="Z40" s="426">
        <v>1</v>
      </c>
      <c r="AA40" s="426">
        <v>1</v>
      </c>
      <c r="AB40" s="426">
        <v>1</v>
      </c>
      <c r="AC40" s="426">
        <v>1</v>
      </c>
      <c r="AD40" s="426">
        <v>1</v>
      </c>
      <c r="AE40" s="426">
        <v>1</v>
      </c>
      <c r="AF40" s="426">
        <v>1</v>
      </c>
      <c r="AG40" s="426">
        <v>1</v>
      </c>
      <c r="AH40" s="426">
        <v>1</v>
      </c>
      <c r="AI40" s="426">
        <v>1</v>
      </c>
      <c r="AJ40" s="426">
        <f t="shared" si="0"/>
        <v>27</v>
      </c>
      <c r="AK40" s="205" t="str">
        <f>VLOOKUP(C40,'Name Details'!A:C,3,0)</f>
        <v>Mr. KASHINATH ABHIMANYU PATIL</v>
      </c>
      <c r="AL40" s="205">
        <f>VLOOKUP(B40,'[2]APRIL-2026'!$B$1:$J$65536,9,0)</f>
        <v>214.77000000000004</v>
      </c>
      <c r="AM40" s="205">
        <v>214.77000000000004</v>
      </c>
      <c r="AN40" s="205" t="str">
        <f>VLOOKUP(C40,Work!D:F,3,0)</f>
        <v>Mr. KASHINATH ABHIMANYU PATIL</v>
      </c>
      <c r="AO40" s="205" t="b">
        <f t="shared" si="1"/>
        <v>1</v>
      </c>
      <c r="AP40" s="426" t="s">
        <v>548</v>
      </c>
    </row>
    <row r="41" spans="1:42">
      <c r="A41" s="426">
        <v>39</v>
      </c>
      <c r="B41" s="426" t="s">
        <v>523</v>
      </c>
      <c r="C41" s="423">
        <v>101475170616</v>
      </c>
      <c r="D41" s="426" t="s">
        <v>618</v>
      </c>
      <c r="E41" s="426" t="s">
        <v>20832</v>
      </c>
      <c r="F41" s="426"/>
      <c r="G41" s="426">
        <v>1</v>
      </c>
      <c r="H41" s="426">
        <v>1</v>
      </c>
      <c r="I41" s="426">
        <v>1</v>
      </c>
      <c r="J41" s="426">
        <v>1</v>
      </c>
      <c r="K41" s="426">
        <v>1</v>
      </c>
      <c r="L41" s="426">
        <v>1</v>
      </c>
      <c r="M41" s="426"/>
      <c r="N41" s="426">
        <v>1</v>
      </c>
      <c r="O41" s="426">
        <v>1</v>
      </c>
      <c r="P41" s="426">
        <v>1</v>
      </c>
      <c r="Q41" s="426">
        <v>1</v>
      </c>
      <c r="R41" s="426">
        <v>1</v>
      </c>
      <c r="S41" s="426">
        <v>1</v>
      </c>
      <c r="T41" s="426"/>
      <c r="U41" s="426">
        <v>1</v>
      </c>
      <c r="V41" s="426">
        <v>1</v>
      </c>
      <c r="W41" s="426">
        <v>1</v>
      </c>
      <c r="X41" s="426">
        <v>1</v>
      </c>
      <c r="Y41" s="426">
        <v>1</v>
      </c>
      <c r="Z41" s="426">
        <v>1</v>
      </c>
      <c r="AA41" s="426"/>
      <c r="AB41" s="426">
        <v>1</v>
      </c>
      <c r="AC41" s="426">
        <v>1</v>
      </c>
      <c r="AD41" s="426">
        <v>1</v>
      </c>
      <c r="AE41" s="426">
        <v>1</v>
      </c>
      <c r="AF41" s="426">
        <v>1</v>
      </c>
      <c r="AG41" s="426">
        <v>1</v>
      </c>
      <c r="AH41" s="426">
        <v>1</v>
      </c>
      <c r="AI41" s="426">
        <v>1</v>
      </c>
      <c r="AJ41" s="426">
        <f t="shared" si="0"/>
        <v>26</v>
      </c>
      <c r="AK41" s="205" t="str">
        <f>VLOOKUP(C41,'Name Details'!A:C,3,0)</f>
        <v>Mr. SATISH SHIVAJI SHINDE</v>
      </c>
      <c r="AL41" s="205">
        <f>VLOOKUP(B41,'[2]APRIL-2026'!$B$1:$J$65536,9,0)</f>
        <v>570.29999999999984</v>
      </c>
      <c r="AM41" s="205">
        <v>570.29999999999984</v>
      </c>
      <c r="AN41" s="205" t="str">
        <f>VLOOKUP(C41,Work!D:F,3,0)</f>
        <v>Mr. SATISH SHIVAJI SHINDE</v>
      </c>
      <c r="AO41" s="205" t="b">
        <f t="shared" si="1"/>
        <v>1</v>
      </c>
      <c r="AP41" s="426" t="s">
        <v>523</v>
      </c>
    </row>
    <row r="42" spans="1:42">
      <c r="A42" s="426">
        <v>40</v>
      </c>
      <c r="B42" s="426" t="s">
        <v>21535</v>
      </c>
      <c r="C42" s="423">
        <v>101154454730</v>
      </c>
      <c r="D42" s="426" t="s">
        <v>21528</v>
      </c>
      <c r="E42" s="426" t="s">
        <v>20832</v>
      </c>
      <c r="F42" s="426"/>
      <c r="G42" s="426">
        <v>1</v>
      </c>
      <c r="H42" s="426">
        <v>1</v>
      </c>
      <c r="I42" s="426">
        <v>0.5</v>
      </c>
      <c r="J42" s="426">
        <v>1</v>
      </c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>
        <v>1</v>
      </c>
      <c r="Z42" s="426"/>
      <c r="AA42" s="426"/>
      <c r="AB42" s="426"/>
      <c r="AC42" s="426"/>
      <c r="AD42" s="426">
        <v>1</v>
      </c>
      <c r="AE42" s="426">
        <v>1</v>
      </c>
      <c r="AF42" s="426">
        <v>1</v>
      </c>
      <c r="AG42" s="426">
        <v>1</v>
      </c>
      <c r="AH42" s="426">
        <v>1</v>
      </c>
      <c r="AI42" s="426">
        <v>1</v>
      </c>
      <c r="AJ42" s="426">
        <f t="shared" si="0"/>
        <v>10.5</v>
      </c>
      <c r="AK42" s="205" t="str">
        <f>VLOOKUP(C42,'Name Details'!A:C,3,0)</f>
        <v>Mr. SAGAR RAMESH GHARSANGI</v>
      </c>
      <c r="AL42" s="205">
        <f>VLOOKUP(B42,'[2]APRIL-2026'!$B$1:$J$65536,9,0)</f>
        <v>69.59</v>
      </c>
      <c r="AM42" s="205">
        <v>69.59</v>
      </c>
      <c r="AN42" s="205" t="str">
        <f>VLOOKUP(C42,Work!D:F,3,0)</f>
        <v>Mr. SAGAR RAMESH GHARSANGI</v>
      </c>
      <c r="AO42" s="205" t="b">
        <f t="shared" si="1"/>
        <v>1</v>
      </c>
      <c r="AP42" s="426" t="s">
        <v>21535</v>
      </c>
    </row>
    <row r="43" spans="1:42">
      <c r="A43" s="426">
        <v>41</v>
      </c>
      <c r="B43" s="426" t="s">
        <v>21536</v>
      </c>
      <c r="C43" s="423" t="s">
        <v>21532</v>
      </c>
      <c r="D43" s="426" t="s">
        <v>21532</v>
      </c>
      <c r="E43" s="426" t="s">
        <v>20832</v>
      </c>
      <c r="F43" s="426"/>
      <c r="G43" s="426">
        <v>1</v>
      </c>
      <c r="H43" s="426">
        <v>1</v>
      </c>
      <c r="I43" s="426"/>
      <c r="J43" s="426">
        <v>1</v>
      </c>
      <c r="K43" s="426">
        <v>1</v>
      </c>
      <c r="L43" s="426">
        <v>1</v>
      </c>
      <c r="M43" s="426"/>
      <c r="N43" s="426"/>
      <c r="O43" s="426"/>
      <c r="P43" s="426"/>
      <c r="Q43" s="426"/>
      <c r="R43" s="426"/>
      <c r="S43" s="426">
        <v>1</v>
      </c>
      <c r="T43" s="426"/>
      <c r="U43" s="426">
        <v>1</v>
      </c>
      <c r="V43" s="426">
        <v>1</v>
      </c>
      <c r="W43" s="426">
        <v>1</v>
      </c>
      <c r="X43" s="426">
        <v>1</v>
      </c>
      <c r="Y43" s="426">
        <v>1</v>
      </c>
      <c r="Z43" s="426">
        <v>1</v>
      </c>
      <c r="AA43" s="426"/>
      <c r="AB43" s="426">
        <v>1</v>
      </c>
      <c r="AC43" s="426">
        <v>1</v>
      </c>
      <c r="AD43" s="426">
        <v>1</v>
      </c>
      <c r="AE43" s="426">
        <v>1</v>
      </c>
      <c r="AF43" s="426">
        <v>1</v>
      </c>
      <c r="AG43" s="426">
        <v>1</v>
      </c>
      <c r="AH43" s="426">
        <v>1</v>
      </c>
      <c r="AI43" s="426">
        <v>1</v>
      </c>
      <c r="AJ43" s="426">
        <f t="shared" si="0"/>
        <v>20</v>
      </c>
      <c r="AK43" s="205" t="e">
        <f>VLOOKUP(C43,'Name Details'!A:C,3,0)</f>
        <v>#N/A</v>
      </c>
      <c r="AL43" s="205">
        <f>VLOOKUP(B43,'[2]APRIL-2026'!$B$1:$J$65536,9,0)</f>
        <v>406.88000000000011</v>
      </c>
      <c r="AM43" s="205">
        <v>406.88000000000011</v>
      </c>
      <c r="AN43" s="205" t="str">
        <f>VLOOKUP(C43,Work!D:F,3,0)</f>
        <v>AJAY SHRINIVAS PENTA</v>
      </c>
      <c r="AO43" s="205" t="e">
        <f t="shared" si="1"/>
        <v>#N/A</v>
      </c>
      <c r="AP43" s="426" t="s">
        <v>21536</v>
      </c>
    </row>
    <row r="44" spans="1:42">
      <c r="A44" s="426">
        <v>42</v>
      </c>
      <c r="B44" s="426" t="s">
        <v>660</v>
      </c>
      <c r="C44" s="423">
        <v>102209140373</v>
      </c>
      <c r="D44" s="426" t="s">
        <v>644</v>
      </c>
      <c r="E44" s="426" t="s">
        <v>20832</v>
      </c>
      <c r="F44" s="426"/>
      <c r="G44" s="426">
        <v>1</v>
      </c>
      <c r="H44" s="426"/>
      <c r="I44" s="426"/>
      <c r="J44" s="426"/>
      <c r="K44" s="426"/>
      <c r="L44" s="426">
        <v>1</v>
      </c>
      <c r="M44" s="426">
        <v>1</v>
      </c>
      <c r="N44" s="426">
        <v>1</v>
      </c>
      <c r="O44" s="426">
        <v>1</v>
      </c>
      <c r="P44" s="426">
        <v>1</v>
      </c>
      <c r="Q44" s="426">
        <v>1</v>
      </c>
      <c r="R44" s="426">
        <v>1</v>
      </c>
      <c r="S44" s="426">
        <v>1</v>
      </c>
      <c r="T44" s="426">
        <v>1</v>
      </c>
      <c r="U44" s="426">
        <v>1</v>
      </c>
      <c r="V44" s="426"/>
      <c r="W44" s="426">
        <v>1</v>
      </c>
      <c r="X44" s="426">
        <v>1</v>
      </c>
      <c r="Y44" s="426">
        <v>1</v>
      </c>
      <c r="Z44" s="426">
        <v>1</v>
      </c>
      <c r="AA44" s="426">
        <v>1</v>
      </c>
      <c r="AB44" s="426">
        <v>1</v>
      </c>
      <c r="AC44" s="426">
        <v>1</v>
      </c>
      <c r="AD44" s="426">
        <v>1</v>
      </c>
      <c r="AE44" s="426">
        <v>1</v>
      </c>
      <c r="AF44" s="426">
        <v>1</v>
      </c>
      <c r="AG44" s="426">
        <v>1</v>
      </c>
      <c r="AH44" s="426">
        <v>1</v>
      </c>
      <c r="AI44" s="426">
        <v>1</v>
      </c>
      <c r="AJ44" s="426">
        <f t="shared" si="0"/>
        <v>24</v>
      </c>
      <c r="AK44" s="205" t="str">
        <f>VLOOKUP(C44,'Name Details'!A:C,3,0)</f>
        <v>Mr. HARUN BASHA MULLA</v>
      </c>
      <c r="AL44" s="205">
        <f>VLOOKUP(B44,'[2]APRIL-2026'!$B$1:$J$65536,9,0)</f>
        <v>414.58000000000004</v>
      </c>
      <c r="AM44" s="205">
        <v>414.58000000000004</v>
      </c>
      <c r="AN44" s="205" t="str">
        <f>VLOOKUP(C44,Work!D:F,3,0)</f>
        <v>Mr. HARUN BASHA MULLA</v>
      </c>
      <c r="AO44" s="205" t="b">
        <f t="shared" si="1"/>
        <v>1</v>
      </c>
      <c r="AP44" s="426" t="s">
        <v>660</v>
      </c>
    </row>
    <row r="45" spans="1:42">
      <c r="A45" s="426">
        <v>43</v>
      </c>
      <c r="B45" s="426">
        <v>0</v>
      </c>
      <c r="C45" s="423">
        <v>101591620448</v>
      </c>
      <c r="D45" s="426" t="s">
        <v>21234</v>
      </c>
      <c r="E45" s="426" t="s">
        <v>20832</v>
      </c>
      <c r="F45" s="426"/>
      <c r="G45" s="426">
        <v>1</v>
      </c>
      <c r="H45" s="426">
        <v>1</v>
      </c>
      <c r="I45" s="426">
        <v>1</v>
      </c>
      <c r="J45" s="426"/>
      <c r="K45" s="426">
        <v>1</v>
      </c>
      <c r="L45" s="426">
        <v>2</v>
      </c>
      <c r="M45" s="426"/>
      <c r="N45" s="426">
        <v>1</v>
      </c>
      <c r="O45" s="426">
        <v>1</v>
      </c>
      <c r="P45" s="426">
        <v>1</v>
      </c>
      <c r="Q45" s="426">
        <v>1</v>
      </c>
      <c r="R45" s="426">
        <v>1</v>
      </c>
      <c r="S45" s="426">
        <v>1</v>
      </c>
      <c r="T45" s="426"/>
      <c r="U45" s="426"/>
      <c r="V45" s="426">
        <v>1</v>
      </c>
      <c r="W45" s="426"/>
      <c r="X45" s="426"/>
      <c r="Y45" s="426"/>
      <c r="Z45" s="426">
        <v>1</v>
      </c>
      <c r="AA45" s="426"/>
      <c r="AB45" s="426">
        <v>1</v>
      </c>
      <c r="AC45" s="426">
        <v>1</v>
      </c>
      <c r="AD45" s="426">
        <v>1</v>
      </c>
      <c r="AE45" s="426">
        <v>1</v>
      </c>
      <c r="AF45" s="426">
        <v>1</v>
      </c>
      <c r="AG45" s="426">
        <v>1</v>
      </c>
      <c r="AH45" s="426">
        <v>1</v>
      </c>
      <c r="AI45" s="426">
        <v>1</v>
      </c>
      <c r="AJ45" s="426">
        <f t="shared" si="0"/>
        <v>22</v>
      </c>
      <c r="AK45" s="205" t="str">
        <f>VLOOKUP(C45,'Name Details'!A:C,3,0)</f>
        <v>Mr. RAJSHEKHAR ANDODGI</v>
      </c>
      <c r="AL45" s="205" t="e">
        <f>VLOOKUP(B45,'[2]APRIL-2026'!$B$1:$J$65536,9,0)</f>
        <v>#N/A</v>
      </c>
      <c r="AN45" s="205" t="str">
        <f>VLOOKUP(C45,Work!D:F,3,0)</f>
        <v>Mr. RAJSHEKHAR ANDODGI</v>
      </c>
      <c r="AO45" s="205" t="b">
        <f t="shared" si="1"/>
        <v>1</v>
      </c>
      <c r="AP45" s="426">
        <v>0</v>
      </c>
    </row>
    <row r="46" spans="1:42">
      <c r="A46" s="426">
        <v>44</v>
      </c>
      <c r="B46" s="426">
        <v>0</v>
      </c>
      <c r="C46" s="423">
        <v>101509952020</v>
      </c>
      <c r="D46" s="426" t="s">
        <v>35</v>
      </c>
      <c r="E46" s="426" t="s">
        <v>20832</v>
      </c>
      <c r="F46" s="426"/>
      <c r="G46" s="426">
        <v>1</v>
      </c>
      <c r="H46" s="426">
        <v>1</v>
      </c>
      <c r="I46" s="426">
        <v>1</v>
      </c>
      <c r="J46" s="426">
        <v>1</v>
      </c>
      <c r="K46" s="426">
        <v>2</v>
      </c>
      <c r="L46" s="426"/>
      <c r="M46" s="426"/>
      <c r="N46" s="426">
        <v>1</v>
      </c>
      <c r="O46" s="426">
        <v>1</v>
      </c>
      <c r="P46" s="426">
        <v>1</v>
      </c>
      <c r="Q46" s="426">
        <v>1</v>
      </c>
      <c r="R46" s="426">
        <v>1</v>
      </c>
      <c r="S46" s="426">
        <v>1</v>
      </c>
      <c r="T46" s="426"/>
      <c r="U46" s="426"/>
      <c r="V46" s="426"/>
      <c r="W46" s="426">
        <v>1</v>
      </c>
      <c r="X46" s="426">
        <v>1</v>
      </c>
      <c r="Y46" s="426">
        <v>2</v>
      </c>
      <c r="Z46" s="426"/>
      <c r="AA46" s="426">
        <v>1</v>
      </c>
      <c r="AB46" s="426">
        <v>1</v>
      </c>
      <c r="AC46" s="426">
        <v>1</v>
      </c>
      <c r="AD46" s="426">
        <v>1</v>
      </c>
      <c r="AE46" s="426"/>
      <c r="AF46" s="426"/>
      <c r="AG46" s="426">
        <v>1</v>
      </c>
      <c r="AH46" s="426">
        <v>1</v>
      </c>
      <c r="AI46" s="426">
        <v>1</v>
      </c>
      <c r="AJ46" s="426">
        <f t="shared" si="0"/>
        <v>23</v>
      </c>
      <c r="AK46" s="205" t="str">
        <f>VLOOKUP(C46,'Name Details'!A:C,3,0)</f>
        <v>Mr. AMOL TEJU RATHOD</v>
      </c>
      <c r="AL46" s="205" t="e">
        <f>VLOOKUP(B46,'[2]APRIL-2026'!$B$1:$J$65536,9,0)</f>
        <v>#N/A</v>
      </c>
      <c r="AN46" s="205" t="str">
        <f>VLOOKUP(C46,Work!D:F,3,0)</f>
        <v>Mr. AMOL TEJU RATHOD</v>
      </c>
      <c r="AO46" s="205" t="b">
        <f t="shared" si="1"/>
        <v>1</v>
      </c>
      <c r="AP46" s="426">
        <v>0</v>
      </c>
    </row>
    <row r="47" spans="1:42">
      <c r="A47" s="426">
        <v>45</v>
      </c>
      <c r="B47" s="426" t="s">
        <v>525</v>
      </c>
      <c r="C47" s="423">
        <v>102078951370</v>
      </c>
      <c r="D47" s="426" t="s">
        <v>299</v>
      </c>
      <c r="E47" s="426" t="s">
        <v>20832</v>
      </c>
      <c r="F47" s="426"/>
      <c r="G47" s="426"/>
      <c r="H47" s="426">
        <v>1</v>
      </c>
      <c r="I47" s="426">
        <v>1</v>
      </c>
      <c r="J47" s="426">
        <v>1</v>
      </c>
      <c r="K47" s="426">
        <v>1</v>
      </c>
      <c r="L47" s="426"/>
      <c r="M47" s="426"/>
      <c r="N47" s="426"/>
      <c r="O47" s="426"/>
      <c r="P47" s="426">
        <v>1</v>
      </c>
      <c r="Q47" s="426">
        <v>1</v>
      </c>
      <c r="R47" s="426">
        <v>1</v>
      </c>
      <c r="S47" s="426">
        <v>1</v>
      </c>
      <c r="T47" s="426"/>
      <c r="U47" s="426">
        <v>1</v>
      </c>
      <c r="V47" s="426">
        <v>1</v>
      </c>
      <c r="W47" s="426"/>
      <c r="X47" s="426">
        <v>1</v>
      </c>
      <c r="Y47" s="426">
        <v>1</v>
      </c>
      <c r="Z47" s="426"/>
      <c r="AA47" s="426"/>
      <c r="AB47" s="426">
        <v>1</v>
      </c>
      <c r="AC47" s="426">
        <v>1</v>
      </c>
      <c r="AD47" s="426">
        <v>1</v>
      </c>
      <c r="AE47" s="426">
        <v>1</v>
      </c>
      <c r="AF47" s="426">
        <v>0.5</v>
      </c>
      <c r="AG47" s="426"/>
      <c r="AH47" s="426"/>
      <c r="AI47" s="426"/>
      <c r="AJ47" s="426">
        <f t="shared" si="0"/>
        <v>16.5</v>
      </c>
      <c r="AK47" s="205" t="str">
        <f>VLOOKUP(C47,'Name Details'!A:C,3,0)</f>
        <v>Mr. ABHISHEK SUNIL RATHOD</v>
      </c>
      <c r="AL47" s="205">
        <f>VLOOKUP(B47,'[2]APRIL-2026'!$B$1:$J$65536,9,0)</f>
        <v>73.33</v>
      </c>
      <c r="AM47" s="205">
        <v>73.33</v>
      </c>
      <c r="AN47" s="205" t="str">
        <f>VLOOKUP(C47,Work!D:F,3,0)</f>
        <v>Mr. ABHISHEK SUNIL RATHOD</v>
      </c>
      <c r="AO47" s="205" t="b">
        <f t="shared" si="1"/>
        <v>1</v>
      </c>
      <c r="AP47" s="426" t="s">
        <v>525</v>
      </c>
    </row>
    <row r="48" spans="1:42">
      <c r="A48" s="426">
        <v>46</v>
      </c>
      <c r="B48" s="426" t="s">
        <v>21246</v>
      </c>
      <c r="C48" s="423">
        <v>101424676055</v>
      </c>
      <c r="D48" s="426" t="s">
        <v>20830</v>
      </c>
      <c r="E48" s="426" t="s">
        <v>20832</v>
      </c>
      <c r="F48" s="426"/>
      <c r="G48" s="426"/>
      <c r="H48" s="426">
        <v>1</v>
      </c>
      <c r="I48" s="426">
        <v>1</v>
      </c>
      <c r="J48" s="426">
        <v>1</v>
      </c>
      <c r="K48" s="426">
        <v>1</v>
      </c>
      <c r="L48" s="426">
        <v>1</v>
      </c>
      <c r="M48" s="426"/>
      <c r="N48" s="426">
        <v>1</v>
      </c>
      <c r="O48" s="426"/>
      <c r="P48" s="426">
        <v>1</v>
      </c>
      <c r="Q48" s="426">
        <v>1</v>
      </c>
      <c r="R48" s="426">
        <v>1</v>
      </c>
      <c r="S48" s="426">
        <v>1</v>
      </c>
      <c r="T48" s="426">
        <v>1</v>
      </c>
      <c r="U48" s="426">
        <v>1</v>
      </c>
      <c r="V48" s="426">
        <v>1</v>
      </c>
      <c r="W48" s="426">
        <v>1</v>
      </c>
      <c r="X48" s="426">
        <v>1</v>
      </c>
      <c r="Y48" s="426">
        <v>1</v>
      </c>
      <c r="Z48" s="426">
        <v>1</v>
      </c>
      <c r="AA48" s="426"/>
      <c r="AB48" s="426">
        <v>0.5</v>
      </c>
      <c r="AC48" s="426">
        <v>1</v>
      </c>
      <c r="AD48" s="426">
        <v>1</v>
      </c>
      <c r="AE48" s="426">
        <v>1</v>
      </c>
      <c r="AF48" s="426"/>
      <c r="AG48" s="426"/>
      <c r="AH48" s="426"/>
      <c r="AI48" s="426">
        <v>1</v>
      </c>
      <c r="AJ48" s="426">
        <f t="shared" si="0"/>
        <v>21.5</v>
      </c>
      <c r="AK48" s="205" t="str">
        <f>VLOOKUP(C48,'Name Details'!A:C,3,0)</f>
        <v>Mr. ROHAN BABURAV PANDIT</v>
      </c>
      <c r="AL48" s="205">
        <f>VLOOKUP(B48,'[2]APRIL-2026'!$B$1:$J$65536,9,0)</f>
        <v>35.729999999999997</v>
      </c>
      <c r="AM48" s="205">
        <v>35.729999999999997</v>
      </c>
      <c r="AN48" s="205" t="str">
        <f>VLOOKUP(C48,Work!D:F,3,0)</f>
        <v>Mr. ROHAN BABURAV PANDIT</v>
      </c>
      <c r="AO48" s="205" t="b">
        <f t="shared" si="1"/>
        <v>1</v>
      </c>
      <c r="AP48" s="426" t="s">
        <v>21246</v>
      </c>
    </row>
    <row r="49" spans="1:42">
      <c r="A49" s="426">
        <v>45</v>
      </c>
      <c r="B49" s="426" t="s">
        <v>19992</v>
      </c>
      <c r="C49" s="423">
        <v>101591620411</v>
      </c>
      <c r="D49" s="426" t="s">
        <v>619</v>
      </c>
      <c r="E49" s="426" t="s">
        <v>20832</v>
      </c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  <c r="Z49" s="426"/>
      <c r="AA49" s="426"/>
      <c r="AB49" s="426"/>
      <c r="AC49" s="426"/>
      <c r="AD49" s="426"/>
      <c r="AE49" s="426"/>
      <c r="AF49" s="426"/>
      <c r="AG49" s="426"/>
      <c r="AH49" s="426"/>
      <c r="AI49" s="426"/>
      <c r="AJ49" s="426">
        <f t="shared" si="0"/>
        <v>0</v>
      </c>
      <c r="AK49" s="205" t="str">
        <f>VLOOKUP(C49,'Name Details'!A:C,3,0)</f>
        <v>Mr. SAGAR MALAKARI KOLI</v>
      </c>
      <c r="AL49" s="205" t="e">
        <f>VLOOKUP(B49,'[2]APRIL-2026'!$B$1:$J$65536,9,0)</f>
        <v>#N/A</v>
      </c>
      <c r="AN49" s="205" t="str">
        <f>VLOOKUP(C49,Work!D:F,3,0)</f>
        <v>Mr. SAGAR MALAKARI KOLI</v>
      </c>
      <c r="AO49" s="205" t="b">
        <f t="shared" si="1"/>
        <v>1</v>
      </c>
      <c r="AP49" s="426" t="s">
        <v>19992</v>
      </c>
    </row>
    <row r="50" spans="1:42">
      <c r="A50" s="426">
        <v>46</v>
      </c>
      <c r="B50" s="426" t="s">
        <v>570</v>
      </c>
      <c r="C50" s="423">
        <v>101732689727</v>
      </c>
      <c r="D50" s="426" t="s">
        <v>97</v>
      </c>
      <c r="E50" s="426" t="s">
        <v>20832</v>
      </c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Z50" s="426"/>
      <c r="AA50" s="426"/>
      <c r="AB50" s="426"/>
      <c r="AC50" s="426"/>
      <c r="AD50" s="426"/>
      <c r="AE50" s="426"/>
      <c r="AF50" s="426"/>
      <c r="AG50" s="426"/>
      <c r="AH50" s="426"/>
      <c r="AI50" s="426"/>
      <c r="AJ50" s="426">
        <f t="shared" si="0"/>
        <v>0</v>
      </c>
      <c r="AK50" s="205" t="str">
        <f>VLOOKUP(C50,'Name Details'!A:C,3,0)</f>
        <v>Mr. MOIN GULAB MULLA</v>
      </c>
      <c r="AL50" s="205" t="e">
        <f>VLOOKUP(B50,'[2]APRIL-2026'!$B$1:$J$65536,9,0)</f>
        <v>#N/A</v>
      </c>
      <c r="AN50" s="205" t="str">
        <f>VLOOKUP(C50,Work!D:F,3,0)</f>
        <v>Mr. MOIN GULAB MULLA</v>
      </c>
      <c r="AO50" s="205" t="b">
        <f t="shared" si="1"/>
        <v>1</v>
      </c>
      <c r="AP50" s="426" t="s">
        <v>570</v>
      </c>
    </row>
    <row r="51" spans="1:42">
      <c r="A51" s="426">
        <v>47</v>
      </c>
      <c r="B51" s="426" t="s">
        <v>534</v>
      </c>
      <c r="C51" s="423">
        <v>101522138160</v>
      </c>
      <c r="D51" s="426" t="s">
        <v>621</v>
      </c>
      <c r="E51" s="426" t="s">
        <v>20832</v>
      </c>
      <c r="F51" s="426"/>
      <c r="G51" s="426"/>
      <c r="H51" s="426"/>
      <c r="I51" s="426"/>
      <c r="J51" s="426"/>
      <c r="K51" s="426">
        <v>1</v>
      </c>
      <c r="L51" s="426">
        <v>1</v>
      </c>
      <c r="M51" s="426"/>
      <c r="N51" s="426">
        <v>1</v>
      </c>
      <c r="O51" s="426">
        <v>1</v>
      </c>
      <c r="P51" s="426">
        <v>1</v>
      </c>
      <c r="Q51" s="426">
        <v>1</v>
      </c>
      <c r="R51" s="426">
        <v>1</v>
      </c>
      <c r="S51" s="426">
        <v>1</v>
      </c>
      <c r="T51" s="426"/>
      <c r="U51" s="426">
        <v>1</v>
      </c>
      <c r="V51" s="426">
        <v>1</v>
      </c>
      <c r="W51" s="426">
        <v>1</v>
      </c>
      <c r="X51" s="426">
        <v>1</v>
      </c>
      <c r="Y51" s="426">
        <v>1</v>
      </c>
      <c r="Z51" s="426">
        <v>1</v>
      </c>
      <c r="AA51" s="426"/>
      <c r="AB51" s="426">
        <v>1</v>
      </c>
      <c r="AC51" s="426">
        <v>1</v>
      </c>
      <c r="AD51" s="426"/>
      <c r="AE51" s="426"/>
      <c r="AF51" s="426"/>
      <c r="AG51" s="426"/>
      <c r="AH51" s="426">
        <v>1</v>
      </c>
      <c r="AI51" s="426">
        <v>1</v>
      </c>
      <c r="AJ51" s="426">
        <f t="shared" si="0"/>
        <v>18</v>
      </c>
      <c r="AK51" s="205" t="str">
        <f>VLOOKUP(C51,'Name Details'!A:C,3,0)</f>
        <v>Mr. MALLINATH SHIVARAM VHANAKADE</v>
      </c>
      <c r="AL51" s="205">
        <f>VLOOKUP(B51,'[2]APRIL-2026'!$B$1:$J$65536,9,0)</f>
        <v>74.72</v>
      </c>
      <c r="AM51" s="205">
        <v>74.72</v>
      </c>
      <c r="AN51" s="205" t="str">
        <f>VLOOKUP(C51,Work!D:F,3,0)</f>
        <v>Mr. MALLINATH SHIVARAM VHANAKADE</v>
      </c>
      <c r="AO51" s="205" t="b">
        <f t="shared" si="1"/>
        <v>1</v>
      </c>
      <c r="AP51" s="426" t="s">
        <v>534</v>
      </c>
    </row>
    <row r="52" spans="1:42">
      <c r="A52" s="426">
        <v>48</v>
      </c>
      <c r="B52" s="426" t="s">
        <v>559</v>
      </c>
      <c r="C52" s="423">
        <v>101835374035</v>
      </c>
      <c r="D52" s="426" t="s">
        <v>194</v>
      </c>
      <c r="E52" s="426" t="s">
        <v>20832</v>
      </c>
      <c r="F52" s="426"/>
      <c r="G52" s="426">
        <v>1</v>
      </c>
      <c r="H52" s="426">
        <v>1</v>
      </c>
      <c r="I52" s="426">
        <v>1</v>
      </c>
      <c r="J52" s="426">
        <v>1</v>
      </c>
      <c r="K52" s="426">
        <v>2</v>
      </c>
      <c r="L52" s="426"/>
      <c r="M52" s="426"/>
      <c r="N52" s="426">
        <v>1</v>
      </c>
      <c r="O52" s="426">
        <v>1</v>
      </c>
      <c r="P52" s="426">
        <v>1</v>
      </c>
      <c r="Q52" s="426">
        <v>0.5</v>
      </c>
      <c r="R52" s="426"/>
      <c r="S52" s="426">
        <v>1</v>
      </c>
      <c r="T52" s="426"/>
      <c r="U52" s="426">
        <v>1</v>
      </c>
      <c r="V52" s="426">
        <v>1</v>
      </c>
      <c r="W52" s="426">
        <v>1</v>
      </c>
      <c r="X52" s="426">
        <v>1</v>
      </c>
      <c r="Y52" s="426">
        <v>1</v>
      </c>
      <c r="Z52" s="426">
        <v>1</v>
      </c>
      <c r="AA52" s="426"/>
      <c r="AB52" s="426"/>
      <c r="AC52" s="426"/>
      <c r="AD52" s="426"/>
      <c r="AE52" s="426">
        <v>1</v>
      </c>
      <c r="AF52" s="426">
        <v>1</v>
      </c>
      <c r="AG52" s="426">
        <v>1</v>
      </c>
      <c r="AH52" s="426">
        <v>1</v>
      </c>
      <c r="AI52" s="426">
        <v>1</v>
      </c>
      <c r="AJ52" s="426">
        <f t="shared" si="0"/>
        <v>21.5</v>
      </c>
      <c r="AK52" s="205" t="str">
        <f>VLOOKUP(C52,'Name Details'!A:C,3,0)</f>
        <v>Mr. ANKUASH SANJAY BHALE</v>
      </c>
      <c r="AL52" s="205">
        <f>VLOOKUP(B52,'[2]APRIL-2026'!$B$1:$J$65536,9,0)</f>
        <v>163.59000000000003</v>
      </c>
      <c r="AM52" s="205">
        <v>163.59000000000003</v>
      </c>
      <c r="AN52" s="205" t="str">
        <f>VLOOKUP(C52,Work!D:F,3,0)</f>
        <v>Mr. ANKUASH SANJAY BHALE</v>
      </c>
      <c r="AO52" s="205" t="b">
        <f t="shared" si="1"/>
        <v>1</v>
      </c>
      <c r="AP52" s="426" t="s">
        <v>559</v>
      </c>
    </row>
    <row r="53" spans="1:42">
      <c r="A53" s="426">
        <v>49</v>
      </c>
      <c r="B53" s="426">
        <v>0</v>
      </c>
      <c r="C53" s="423">
        <v>102053057886</v>
      </c>
      <c r="D53" s="426" t="s">
        <v>623</v>
      </c>
      <c r="E53" s="426" t="s">
        <v>20832</v>
      </c>
      <c r="F53" s="426"/>
      <c r="G53" s="426">
        <v>1</v>
      </c>
      <c r="H53" s="426">
        <v>1</v>
      </c>
      <c r="I53" s="426">
        <v>1</v>
      </c>
      <c r="J53" s="426">
        <v>0.5</v>
      </c>
      <c r="K53" s="426">
        <v>1</v>
      </c>
      <c r="L53" s="426">
        <v>1</v>
      </c>
      <c r="M53" s="426"/>
      <c r="N53" s="426">
        <v>1</v>
      </c>
      <c r="O53" s="426">
        <v>1</v>
      </c>
      <c r="P53" s="426">
        <v>1</v>
      </c>
      <c r="Q53" s="426">
        <v>1</v>
      </c>
      <c r="R53" s="426">
        <v>1</v>
      </c>
      <c r="S53" s="426">
        <v>1</v>
      </c>
      <c r="T53" s="426">
        <v>1</v>
      </c>
      <c r="U53" s="426">
        <v>1</v>
      </c>
      <c r="V53" s="426">
        <v>1</v>
      </c>
      <c r="W53" s="426">
        <v>1</v>
      </c>
      <c r="X53" s="426">
        <v>1</v>
      </c>
      <c r="Y53" s="426">
        <v>1</v>
      </c>
      <c r="Z53" s="426">
        <v>1</v>
      </c>
      <c r="AA53" s="426">
        <v>1</v>
      </c>
      <c r="AB53" s="426">
        <v>1</v>
      </c>
      <c r="AC53" s="426">
        <v>1</v>
      </c>
      <c r="AD53" s="426">
        <v>1</v>
      </c>
      <c r="AE53" s="426">
        <v>1</v>
      </c>
      <c r="AF53" s="426">
        <v>1</v>
      </c>
      <c r="AG53" s="426">
        <v>1</v>
      </c>
      <c r="AH53" s="426"/>
      <c r="AI53" s="426">
        <v>1</v>
      </c>
      <c r="AJ53" s="426">
        <f t="shared" si="0"/>
        <v>26.5</v>
      </c>
      <c r="AK53" s="205" t="str">
        <f>VLOOKUP(C53,'Name Details'!A:C,3,0)</f>
        <v>Mr. DINESH VASANT SALGAR</v>
      </c>
      <c r="AL53" s="205" t="e">
        <f>VLOOKUP(B53,'[2]APRIL-2026'!$B$1:$J$65536,9,0)</f>
        <v>#N/A</v>
      </c>
      <c r="AN53" s="205" t="str">
        <f>VLOOKUP(C53,Work!D:F,3,0)</f>
        <v>Mr. DINESH VASANT SALGAR</v>
      </c>
      <c r="AO53" s="205" t="b">
        <f t="shared" si="1"/>
        <v>1</v>
      </c>
      <c r="AP53" s="426">
        <v>0</v>
      </c>
    </row>
    <row r="54" spans="1:42">
      <c r="A54" s="426">
        <v>50</v>
      </c>
      <c r="B54" s="426" t="s">
        <v>21245</v>
      </c>
      <c r="C54" s="423">
        <v>101241926666</v>
      </c>
      <c r="D54" s="426" t="s">
        <v>21236</v>
      </c>
      <c r="E54" s="426" t="s">
        <v>20832</v>
      </c>
      <c r="F54" s="426"/>
      <c r="G54" s="426"/>
      <c r="H54" s="426">
        <v>1</v>
      </c>
      <c r="I54" s="426">
        <v>1</v>
      </c>
      <c r="J54" s="426">
        <v>1</v>
      </c>
      <c r="K54" s="426"/>
      <c r="L54" s="426"/>
      <c r="M54" s="426"/>
      <c r="N54" s="426">
        <v>1</v>
      </c>
      <c r="O54" s="426">
        <v>1</v>
      </c>
      <c r="P54" s="426">
        <v>1</v>
      </c>
      <c r="Q54" s="426"/>
      <c r="R54" s="426">
        <v>1</v>
      </c>
      <c r="S54" s="426">
        <v>1</v>
      </c>
      <c r="T54" s="426">
        <v>1</v>
      </c>
      <c r="U54" s="426"/>
      <c r="V54" s="426">
        <v>1</v>
      </c>
      <c r="W54" s="426">
        <v>1</v>
      </c>
      <c r="X54" s="426">
        <v>1</v>
      </c>
      <c r="Y54" s="426">
        <v>1</v>
      </c>
      <c r="Z54" s="426">
        <v>1.5</v>
      </c>
      <c r="AA54" s="426">
        <v>1</v>
      </c>
      <c r="AB54" s="426"/>
      <c r="AC54" s="426">
        <v>1</v>
      </c>
      <c r="AD54" s="426">
        <v>1</v>
      </c>
      <c r="AE54" s="426">
        <v>1</v>
      </c>
      <c r="AF54" s="426">
        <v>1</v>
      </c>
      <c r="AG54" s="426">
        <v>1</v>
      </c>
      <c r="AH54" s="426"/>
      <c r="AI54" s="426"/>
      <c r="AJ54" s="426">
        <f t="shared" si="0"/>
        <v>20.5</v>
      </c>
      <c r="AK54" s="205" t="str">
        <f>VLOOKUP(C54,'Name Details'!A:C,3,0)</f>
        <v>Mr. ANIL KUMAR RAWAT</v>
      </c>
      <c r="AL54" s="205">
        <f>VLOOKUP(B54,'[2]APRIL-2026'!$B$1:$J$65536,9,0)</f>
        <v>355.70000000000005</v>
      </c>
      <c r="AM54" s="205">
        <v>355.70000000000005</v>
      </c>
      <c r="AN54" s="205" t="str">
        <f>VLOOKUP(C54,Work!D:F,3,0)</f>
        <v>Mr. ANIL KUMAR RAWAT</v>
      </c>
      <c r="AO54" s="205" t="b">
        <f t="shared" si="1"/>
        <v>1</v>
      </c>
      <c r="AP54" s="426" t="s">
        <v>21245</v>
      </c>
    </row>
    <row r="55" spans="1:42">
      <c r="A55" s="426">
        <v>51</v>
      </c>
      <c r="B55" s="426" t="s">
        <v>539</v>
      </c>
      <c r="C55" s="423">
        <v>102143026061</v>
      </c>
      <c r="D55" s="426" t="s">
        <v>360</v>
      </c>
      <c r="E55" s="426" t="s">
        <v>20832</v>
      </c>
      <c r="F55" s="426"/>
      <c r="G55" s="426"/>
      <c r="H55" s="426"/>
      <c r="I55" s="426"/>
      <c r="J55" s="426"/>
      <c r="K55" s="426"/>
      <c r="L55" s="426"/>
      <c r="M55" s="426"/>
      <c r="N55" s="426"/>
      <c r="O55" s="426">
        <v>1</v>
      </c>
      <c r="P55" s="426">
        <v>1</v>
      </c>
      <c r="Q55" s="426">
        <v>1</v>
      </c>
      <c r="R55" s="426"/>
      <c r="S55" s="426">
        <v>1</v>
      </c>
      <c r="T55" s="426"/>
      <c r="U55" s="426">
        <v>1</v>
      </c>
      <c r="V55" s="426">
        <v>1</v>
      </c>
      <c r="W55" s="426">
        <v>1</v>
      </c>
      <c r="X55" s="426">
        <v>1</v>
      </c>
      <c r="Y55" s="426">
        <v>1</v>
      </c>
      <c r="Z55" s="426">
        <v>1</v>
      </c>
      <c r="AA55" s="426"/>
      <c r="AB55" s="426">
        <v>0.5</v>
      </c>
      <c r="AC55" s="426">
        <v>0.5</v>
      </c>
      <c r="AD55" s="426">
        <v>0.5</v>
      </c>
      <c r="AE55" s="426"/>
      <c r="AF55" s="426">
        <v>1</v>
      </c>
      <c r="AG55" s="426"/>
      <c r="AH55" s="426">
        <v>1</v>
      </c>
      <c r="AI55" s="426">
        <v>1</v>
      </c>
      <c r="AJ55" s="426">
        <f t="shared" si="0"/>
        <v>14.5</v>
      </c>
      <c r="AK55" s="205" t="str">
        <f>VLOOKUP(C55,'Name Details'!A:C,3,0)</f>
        <v>Mr. RAJAKUMAR BADIGER</v>
      </c>
      <c r="AL55" s="205">
        <f>VLOOKUP(B55,'[2]APRIL-2026'!$B$1:$J$65536,9,0)</f>
        <v>417.61999999999989</v>
      </c>
      <c r="AM55" s="205">
        <v>417.61999999999989</v>
      </c>
      <c r="AN55" s="205" t="str">
        <f>VLOOKUP(C55,Work!D:F,3,0)</f>
        <v>Mr. RAJAKUMAR BADIGER</v>
      </c>
      <c r="AO55" s="205" t="b">
        <f t="shared" si="1"/>
        <v>1</v>
      </c>
      <c r="AP55" s="426" t="s">
        <v>539</v>
      </c>
    </row>
    <row r="56" spans="1:42">
      <c r="A56" s="426">
        <v>52</v>
      </c>
      <c r="B56" s="426" t="s">
        <v>21249</v>
      </c>
      <c r="C56" s="423">
        <v>101807758862</v>
      </c>
      <c r="D56" s="426" t="s">
        <v>21253</v>
      </c>
      <c r="E56" s="426" t="s">
        <v>20832</v>
      </c>
      <c r="F56" s="426"/>
      <c r="G56" s="426">
        <v>1</v>
      </c>
      <c r="H56" s="426">
        <v>1</v>
      </c>
      <c r="I56" s="426">
        <v>1</v>
      </c>
      <c r="J56" s="426">
        <v>1</v>
      </c>
      <c r="K56" s="426">
        <v>1</v>
      </c>
      <c r="L56" s="426">
        <v>1</v>
      </c>
      <c r="M56" s="426"/>
      <c r="N56" s="426">
        <v>1</v>
      </c>
      <c r="O56" s="426">
        <v>1</v>
      </c>
      <c r="P56" s="426">
        <v>1</v>
      </c>
      <c r="Q56" s="426"/>
      <c r="R56" s="426">
        <v>1</v>
      </c>
      <c r="S56" s="426">
        <v>1</v>
      </c>
      <c r="T56" s="426"/>
      <c r="U56" s="426">
        <v>1</v>
      </c>
      <c r="V56" s="426">
        <v>1</v>
      </c>
      <c r="W56" s="426">
        <v>1</v>
      </c>
      <c r="X56" s="426">
        <v>1</v>
      </c>
      <c r="Y56" s="426">
        <v>1</v>
      </c>
      <c r="Z56" s="426">
        <v>1</v>
      </c>
      <c r="AA56" s="426"/>
      <c r="AB56" s="426">
        <v>1</v>
      </c>
      <c r="AC56" s="426">
        <v>1</v>
      </c>
      <c r="AD56" s="426">
        <v>1</v>
      </c>
      <c r="AE56" s="426">
        <v>1</v>
      </c>
      <c r="AF56" s="426"/>
      <c r="AG56" s="426">
        <v>1</v>
      </c>
      <c r="AH56" s="426"/>
      <c r="AI56" s="426"/>
      <c r="AJ56" s="426">
        <f t="shared" si="0"/>
        <v>22</v>
      </c>
      <c r="AK56" s="205" t="str">
        <f>VLOOKUP(C56,'Name Details'!A:C,3,0)</f>
        <v>Mr. RAKESH ASHOK RAUT</v>
      </c>
      <c r="AL56" s="205" t="e">
        <f>VLOOKUP(B56,'[2]APRIL-2026'!$B$1:$J$65536,9,0)</f>
        <v>#N/A</v>
      </c>
      <c r="AN56" s="205" t="str">
        <f>VLOOKUP(C56,Work!D:F,3,0)</f>
        <v>Mr. RAKESH ASHOK RAUT</v>
      </c>
      <c r="AO56" s="205" t="b">
        <f t="shared" si="1"/>
        <v>1</v>
      </c>
      <c r="AP56" s="426" t="s">
        <v>21249</v>
      </c>
    </row>
    <row r="57" spans="1:42">
      <c r="A57" s="426">
        <v>53</v>
      </c>
      <c r="B57" s="426" t="s">
        <v>519</v>
      </c>
      <c r="C57" s="423">
        <v>102086533444</v>
      </c>
      <c r="D57" s="426" t="s">
        <v>638</v>
      </c>
      <c r="E57" s="426" t="s">
        <v>20832</v>
      </c>
      <c r="F57" s="426"/>
      <c r="G57" s="426">
        <v>1</v>
      </c>
      <c r="H57" s="426">
        <v>1</v>
      </c>
      <c r="I57" s="426">
        <v>1</v>
      </c>
      <c r="J57" s="426">
        <v>1</v>
      </c>
      <c r="K57" s="426">
        <v>1</v>
      </c>
      <c r="L57" s="426"/>
      <c r="M57" s="426"/>
      <c r="N57" s="426"/>
      <c r="O57" s="426">
        <v>1</v>
      </c>
      <c r="P57" s="426">
        <v>1</v>
      </c>
      <c r="Q57" s="426">
        <v>1</v>
      </c>
      <c r="R57" s="426">
        <v>1</v>
      </c>
      <c r="S57" s="426">
        <v>1</v>
      </c>
      <c r="T57" s="426"/>
      <c r="U57" s="426">
        <v>1</v>
      </c>
      <c r="V57" s="426"/>
      <c r="W57" s="426">
        <v>1</v>
      </c>
      <c r="X57" s="426"/>
      <c r="Y57" s="426">
        <v>1</v>
      </c>
      <c r="Z57" s="426">
        <v>1</v>
      </c>
      <c r="AA57" s="426"/>
      <c r="AB57" s="426"/>
      <c r="AC57" s="426">
        <v>1</v>
      </c>
      <c r="AD57" s="426">
        <v>1</v>
      </c>
      <c r="AE57" s="426">
        <v>1</v>
      </c>
      <c r="AF57" s="426"/>
      <c r="AG57" s="426"/>
      <c r="AH57" s="426">
        <v>1</v>
      </c>
      <c r="AI57" s="426">
        <v>1</v>
      </c>
      <c r="AJ57" s="426">
        <f t="shared" si="0"/>
        <v>19</v>
      </c>
      <c r="AK57" s="205" t="str">
        <f>VLOOKUP(C57,'Name Details'!A:C,3,0)</f>
        <v>Mr. SANDIP CHANDRAKANT KHATAL</v>
      </c>
      <c r="AL57" s="205">
        <f>VLOOKUP(B57,'[2]APRIL-2026'!$B$1:$J$65536,9,0)</f>
        <v>9.4</v>
      </c>
      <c r="AM57" s="205">
        <v>9.4</v>
      </c>
      <c r="AN57" s="205" t="str">
        <f>VLOOKUP(C57,Work!D:F,3,0)</f>
        <v>Mr. SANDIP CHANDRAKANT KHATAL</v>
      </c>
      <c r="AO57" s="205" t="b">
        <f t="shared" si="1"/>
        <v>1</v>
      </c>
      <c r="AP57" s="426" t="s">
        <v>519</v>
      </c>
    </row>
    <row r="58" spans="1:42">
      <c r="A58" s="426">
        <v>54</v>
      </c>
      <c r="B58" s="426" t="s">
        <v>20643</v>
      </c>
      <c r="C58" s="423">
        <v>102235752061</v>
      </c>
      <c r="D58" s="426" t="s">
        <v>20169</v>
      </c>
      <c r="E58" s="426" t="s">
        <v>20832</v>
      </c>
      <c r="F58" s="426"/>
      <c r="G58" s="426">
        <v>1</v>
      </c>
      <c r="H58" s="426">
        <v>1</v>
      </c>
      <c r="I58" s="426">
        <v>1</v>
      </c>
      <c r="J58" s="426">
        <v>1</v>
      </c>
      <c r="K58" s="426">
        <v>1</v>
      </c>
      <c r="L58" s="426">
        <v>1</v>
      </c>
      <c r="M58" s="426"/>
      <c r="N58" s="426"/>
      <c r="O58" s="426">
        <v>1</v>
      </c>
      <c r="P58" s="426">
        <v>1</v>
      </c>
      <c r="Q58" s="426">
        <v>1</v>
      </c>
      <c r="R58" s="426"/>
      <c r="S58" s="426">
        <v>1</v>
      </c>
      <c r="T58" s="426"/>
      <c r="U58" s="426">
        <v>1</v>
      </c>
      <c r="V58" s="426">
        <v>1</v>
      </c>
      <c r="W58" s="426">
        <v>1</v>
      </c>
      <c r="X58" s="426">
        <v>1</v>
      </c>
      <c r="Y58" s="426">
        <v>1</v>
      </c>
      <c r="Z58" s="426">
        <v>1</v>
      </c>
      <c r="AA58" s="426"/>
      <c r="AB58" s="426">
        <v>1</v>
      </c>
      <c r="AC58" s="426">
        <v>1</v>
      </c>
      <c r="AD58" s="426">
        <v>1</v>
      </c>
      <c r="AE58" s="426">
        <v>1</v>
      </c>
      <c r="AF58" s="426">
        <v>1</v>
      </c>
      <c r="AG58" s="426">
        <v>1</v>
      </c>
      <c r="AH58" s="426">
        <v>1</v>
      </c>
      <c r="AI58" s="426">
        <v>1</v>
      </c>
      <c r="AJ58" s="426">
        <f t="shared" si="0"/>
        <v>24</v>
      </c>
      <c r="AK58" s="205" t="str">
        <f>VLOOKUP(C58,'Name Details'!A:C,3,0)</f>
        <v>Mr. SAISAMARTH VITTHAL ZAMPALE</v>
      </c>
      <c r="AL58" s="205">
        <f>VLOOKUP(B58,'[2]APRIL-2026'!$B$1:$J$65536,9,0)</f>
        <v>9.4</v>
      </c>
      <c r="AM58" s="205">
        <v>9.4</v>
      </c>
      <c r="AN58" s="205" t="str">
        <f>VLOOKUP(C58,Work!D:F,3,0)</f>
        <v>Mr. SAISAMARTH VITTHAL ZAMPALE</v>
      </c>
      <c r="AO58" s="205" t="b">
        <f t="shared" si="1"/>
        <v>1</v>
      </c>
      <c r="AP58" s="426" t="s">
        <v>20643</v>
      </c>
    </row>
    <row r="59" spans="1:42">
      <c r="A59" s="426">
        <v>55</v>
      </c>
      <c r="B59" s="426" t="s">
        <v>582</v>
      </c>
      <c r="C59" s="423">
        <v>101084612898</v>
      </c>
      <c r="D59" s="426" t="s">
        <v>588</v>
      </c>
      <c r="E59" s="426" t="s">
        <v>20832</v>
      </c>
      <c r="F59" s="426"/>
      <c r="G59" s="426"/>
      <c r="H59" s="426">
        <v>1</v>
      </c>
      <c r="I59" s="426">
        <v>1</v>
      </c>
      <c r="J59" s="426">
        <v>1</v>
      </c>
      <c r="K59" s="426">
        <v>1</v>
      </c>
      <c r="L59" s="426">
        <v>1</v>
      </c>
      <c r="M59" s="426"/>
      <c r="N59" s="426">
        <v>1</v>
      </c>
      <c r="O59" s="426">
        <v>1</v>
      </c>
      <c r="P59" s="426">
        <v>1</v>
      </c>
      <c r="Q59" s="426"/>
      <c r="R59" s="426">
        <v>1</v>
      </c>
      <c r="S59" s="426">
        <v>1</v>
      </c>
      <c r="T59" s="426"/>
      <c r="U59" s="426">
        <v>1</v>
      </c>
      <c r="V59" s="426">
        <v>1</v>
      </c>
      <c r="W59" s="426">
        <v>1</v>
      </c>
      <c r="X59" s="426">
        <v>1</v>
      </c>
      <c r="Y59" s="426">
        <v>1</v>
      </c>
      <c r="Z59" s="426">
        <v>1</v>
      </c>
      <c r="AA59" s="426"/>
      <c r="AB59" s="426"/>
      <c r="AC59" s="426">
        <v>1</v>
      </c>
      <c r="AD59" s="426">
        <v>1</v>
      </c>
      <c r="AE59" s="426">
        <v>1</v>
      </c>
      <c r="AF59" s="426">
        <v>1</v>
      </c>
      <c r="AG59" s="426"/>
      <c r="AH59" s="426">
        <v>1</v>
      </c>
      <c r="AI59" s="426"/>
      <c r="AJ59" s="426">
        <f t="shared" si="0"/>
        <v>21</v>
      </c>
      <c r="AK59" s="205" t="str">
        <f>VLOOKUP(C59,'Name Details'!A:C,3,0)</f>
        <v>Mr. MANGESH NAVNATH ANKUSHRAO</v>
      </c>
      <c r="AL59" s="205">
        <f>VLOOKUP(B59,'[2]APRIL-2026'!$B$1:$J$65536,9,0)</f>
        <v>209.94000000000008</v>
      </c>
      <c r="AM59" s="205">
        <v>209.94000000000008</v>
      </c>
      <c r="AN59" s="205" t="str">
        <f>VLOOKUP(C59,Work!D:F,3,0)</f>
        <v>Mr. MANGESH NAVNATH ANKUSHRAO</v>
      </c>
      <c r="AO59" s="205" t="b">
        <f t="shared" si="1"/>
        <v>1</v>
      </c>
      <c r="AP59" s="426" t="s">
        <v>582</v>
      </c>
    </row>
    <row r="60" spans="1:42">
      <c r="A60" s="426">
        <v>56</v>
      </c>
      <c r="B60" s="426" t="s">
        <v>580</v>
      </c>
      <c r="C60" s="423">
        <v>102190249257</v>
      </c>
      <c r="D60" s="426" t="s">
        <v>511</v>
      </c>
      <c r="E60" s="426" t="s">
        <v>20832</v>
      </c>
      <c r="F60" s="426"/>
      <c r="G60" s="426">
        <v>1</v>
      </c>
      <c r="H60" s="426"/>
      <c r="I60" s="426"/>
      <c r="J60" s="426">
        <v>1</v>
      </c>
      <c r="K60" s="426">
        <v>1</v>
      </c>
      <c r="L60" s="426">
        <v>1</v>
      </c>
      <c r="M60" s="426"/>
      <c r="N60" s="426"/>
      <c r="O60" s="426">
        <v>1</v>
      </c>
      <c r="P60" s="426">
        <v>1</v>
      </c>
      <c r="Q60" s="426">
        <v>1</v>
      </c>
      <c r="R60" s="426">
        <v>1</v>
      </c>
      <c r="S60" s="426">
        <v>1</v>
      </c>
      <c r="T60" s="426"/>
      <c r="U60" s="426">
        <v>1</v>
      </c>
      <c r="V60" s="426">
        <v>1</v>
      </c>
      <c r="W60" s="426">
        <v>1</v>
      </c>
      <c r="X60" s="426">
        <v>1</v>
      </c>
      <c r="Y60" s="426">
        <v>1</v>
      </c>
      <c r="Z60" s="426">
        <v>1</v>
      </c>
      <c r="AA60" s="426"/>
      <c r="AB60" s="426">
        <v>1</v>
      </c>
      <c r="AC60" s="426">
        <v>0.5</v>
      </c>
      <c r="AD60" s="426">
        <v>1</v>
      </c>
      <c r="AE60" s="426">
        <v>1</v>
      </c>
      <c r="AF60" s="426">
        <v>1</v>
      </c>
      <c r="AG60" s="426">
        <v>1</v>
      </c>
      <c r="AH60" s="426">
        <v>1</v>
      </c>
      <c r="AI60" s="426">
        <v>1</v>
      </c>
      <c r="AJ60" s="426">
        <f t="shared" si="0"/>
        <v>22.5</v>
      </c>
      <c r="AK60" s="205" t="str">
        <f>VLOOKUP(C60,'Name Details'!A:C,3,0)</f>
        <v>Mr. YUVRAJ MALAKARI HIRKURE</v>
      </c>
      <c r="AL60" s="205">
        <f>VLOOKUP(B60,'[2]APRIL-2026'!$B$1:$J$65536,9,0)</f>
        <v>414.13999999999993</v>
      </c>
      <c r="AM60" s="205">
        <v>414.13999999999993</v>
      </c>
      <c r="AN60" s="205" t="str">
        <f>VLOOKUP(C60,Work!D:F,3,0)</f>
        <v>Mr. YUVRAJ MALAKARI HIRKURE</v>
      </c>
      <c r="AO60" s="205" t="b">
        <f t="shared" si="1"/>
        <v>1</v>
      </c>
      <c r="AP60" s="426" t="s">
        <v>580</v>
      </c>
    </row>
    <row r="61" spans="1:42">
      <c r="A61" s="426">
        <v>57</v>
      </c>
      <c r="B61" s="426" t="s">
        <v>540</v>
      </c>
      <c r="C61" s="423">
        <v>101805790352</v>
      </c>
      <c r="D61" s="426" t="s">
        <v>620</v>
      </c>
      <c r="E61" s="426" t="s">
        <v>20832</v>
      </c>
      <c r="F61" s="426"/>
      <c r="G61" s="426">
        <v>1</v>
      </c>
      <c r="H61" s="426">
        <v>1</v>
      </c>
      <c r="I61" s="426">
        <v>1</v>
      </c>
      <c r="J61" s="426">
        <v>1</v>
      </c>
      <c r="K61" s="426">
        <v>1</v>
      </c>
      <c r="L61" s="426">
        <v>1</v>
      </c>
      <c r="M61" s="426"/>
      <c r="N61" s="426">
        <v>1</v>
      </c>
      <c r="O61" s="426">
        <v>1</v>
      </c>
      <c r="P61" s="426">
        <v>1</v>
      </c>
      <c r="Q61" s="426">
        <v>1</v>
      </c>
      <c r="R61" s="426">
        <v>1</v>
      </c>
      <c r="S61" s="426">
        <v>1</v>
      </c>
      <c r="T61" s="426"/>
      <c r="U61" s="426">
        <v>1</v>
      </c>
      <c r="V61" s="426">
        <v>1</v>
      </c>
      <c r="W61" s="426">
        <v>1</v>
      </c>
      <c r="X61" s="426">
        <v>1</v>
      </c>
      <c r="Y61" s="426"/>
      <c r="Z61" s="426"/>
      <c r="AA61" s="426"/>
      <c r="AB61" s="426">
        <v>1</v>
      </c>
      <c r="AC61" s="426">
        <v>1</v>
      </c>
      <c r="AD61" s="426"/>
      <c r="AE61" s="426">
        <v>1</v>
      </c>
      <c r="AF61" s="426">
        <v>1</v>
      </c>
      <c r="AG61" s="426">
        <v>1</v>
      </c>
      <c r="AH61" s="426">
        <v>1</v>
      </c>
      <c r="AI61" s="426">
        <v>1</v>
      </c>
      <c r="AJ61" s="426">
        <f t="shared" si="0"/>
        <v>23</v>
      </c>
      <c r="AK61" s="205" t="str">
        <f>VLOOKUP(C61,'Name Details'!A:C,3,0)</f>
        <v>Mr. PRABHAKAR BIRAPPA NAYKUDE</v>
      </c>
      <c r="AL61" s="205">
        <f>VLOOKUP(B61,'[2]APRIL-2026'!$B$1:$J$65536,9,0)</f>
        <v>9.4</v>
      </c>
      <c r="AM61" s="205">
        <v>9.4</v>
      </c>
      <c r="AN61" s="205" t="str">
        <f>VLOOKUP(C61,Work!D:F,3,0)</f>
        <v>Mr. PRABHAKAR BIRAPPA NAYKUDE</v>
      </c>
      <c r="AO61" s="205" t="b">
        <f t="shared" si="1"/>
        <v>1</v>
      </c>
      <c r="AP61" s="426" t="s">
        <v>540</v>
      </c>
    </row>
    <row r="62" spans="1:42">
      <c r="A62" s="426">
        <v>58</v>
      </c>
      <c r="B62" s="426" t="s">
        <v>21921</v>
      </c>
      <c r="C62" s="423" t="s">
        <v>21823</v>
      </c>
      <c r="D62" s="426" t="s">
        <v>21823</v>
      </c>
      <c r="E62" s="426" t="s">
        <v>20832</v>
      </c>
      <c r="F62" s="426"/>
      <c r="G62" s="426"/>
      <c r="H62" s="426"/>
      <c r="I62" s="426"/>
      <c r="J62" s="426"/>
      <c r="K62" s="426"/>
      <c r="L62" s="426">
        <v>1</v>
      </c>
      <c r="M62" s="426"/>
      <c r="N62" s="426">
        <v>1</v>
      </c>
      <c r="O62" s="426">
        <v>1</v>
      </c>
      <c r="P62" s="426"/>
      <c r="Q62" s="426"/>
      <c r="R62" s="426">
        <v>1</v>
      </c>
      <c r="S62" s="426">
        <v>1</v>
      </c>
      <c r="T62" s="426"/>
      <c r="U62" s="426">
        <v>1</v>
      </c>
      <c r="V62" s="426">
        <v>1</v>
      </c>
      <c r="W62" s="426">
        <v>1</v>
      </c>
      <c r="X62" s="426">
        <v>1</v>
      </c>
      <c r="Y62" s="426">
        <v>1</v>
      </c>
      <c r="Z62" s="426">
        <v>1</v>
      </c>
      <c r="AA62" s="426"/>
      <c r="AB62" s="426">
        <v>1</v>
      </c>
      <c r="AC62" s="426">
        <v>1</v>
      </c>
      <c r="AD62" s="426">
        <v>1</v>
      </c>
      <c r="AE62" s="426">
        <v>1</v>
      </c>
      <c r="AF62" s="426">
        <v>1</v>
      </c>
      <c r="AG62" s="426">
        <v>1</v>
      </c>
      <c r="AH62" s="426"/>
      <c r="AI62" s="426"/>
      <c r="AJ62" s="426">
        <f t="shared" si="0"/>
        <v>17</v>
      </c>
      <c r="AK62" s="205" t="e">
        <f>VLOOKUP(C62,'Name Details'!A:C,3,0)</f>
        <v>#N/A</v>
      </c>
      <c r="AL62" s="205">
        <f>VLOOKUP(B62,'[2]APRIL-2026'!$B$1:$J$65536,9,0)</f>
        <v>282.10000000000002</v>
      </c>
      <c r="AM62" s="205">
        <v>282.10000000000002</v>
      </c>
      <c r="AN62" s="205" t="str">
        <f>VLOOKUP(C62,Work!D:F,3,0)</f>
        <v>SANJAY GOPINATH BANDGAR</v>
      </c>
      <c r="AO62" s="205" t="e">
        <f t="shared" si="1"/>
        <v>#N/A</v>
      </c>
      <c r="AP62" s="426" t="s">
        <v>21921</v>
      </c>
    </row>
    <row r="63" spans="1:42">
      <c r="A63" s="426">
        <v>59</v>
      </c>
      <c r="B63" s="426" t="s">
        <v>21923</v>
      </c>
      <c r="C63" s="423" t="s">
        <v>21822</v>
      </c>
      <c r="D63" s="426" t="s">
        <v>21822</v>
      </c>
      <c r="E63" s="426" t="s">
        <v>20832</v>
      </c>
      <c r="F63" s="426"/>
      <c r="G63" s="426"/>
      <c r="H63" s="426"/>
      <c r="I63" s="426"/>
      <c r="J63" s="426"/>
      <c r="K63" s="426">
        <v>1</v>
      </c>
      <c r="L63" s="426">
        <v>1</v>
      </c>
      <c r="M63" s="426"/>
      <c r="N63" s="426">
        <v>1</v>
      </c>
      <c r="O63" s="426">
        <v>1</v>
      </c>
      <c r="P63" s="426">
        <v>1</v>
      </c>
      <c r="Q63" s="426"/>
      <c r="R63" s="426">
        <v>1</v>
      </c>
      <c r="S63" s="426">
        <v>1</v>
      </c>
      <c r="T63" s="426"/>
      <c r="U63" s="426">
        <v>1</v>
      </c>
      <c r="V63" s="426"/>
      <c r="W63" s="426">
        <v>1</v>
      </c>
      <c r="X63" s="426">
        <v>1</v>
      </c>
      <c r="Y63" s="426">
        <v>1</v>
      </c>
      <c r="Z63" s="426">
        <v>1</v>
      </c>
      <c r="AA63" s="426"/>
      <c r="AB63" s="426">
        <v>1</v>
      </c>
      <c r="AC63" s="426">
        <v>1</v>
      </c>
      <c r="AD63" s="426">
        <v>1</v>
      </c>
      <c r="AE63" s="426">
        <v>1</v>
      </c>
      <c r="AF63" s="426">
        <v>1</v>
      </c>
      <c r="AG63" s="426">
        <v>1</v>
      </c>
      <c r="AH63" s="426">
        <v>1</v>
      </c>
      <c r="AI63" s="426">
        <v>1</v>
      </c>
      <c r="AJ63" s="426">
        <f t="shared" si="0"/>
        <v>20</v>
      </c>
      <c r="AK63" s="205" t="e">
        <f>VLOOKUP(C63,'Name Details'!A:C,3,0)</f>
        <v>#N/A</v>
      </c>
      <c r="AL63" s="205">
        <f>VLOOKUP(B63,'[2]APRIL-2026'!$B$1:$J$65536,9,0)</f>
        <v>244.50000000000009</v>
      </c>
      <c r="AM63" s="205">
        <v>244.50000000000009</v>
      </c>
      <c r="AN63" s="205" t="str">
        <f>VLOOKUP(C63,Work!D:F,3,0)</f>
        <v>ARJUN HIRACHAND BANDAGAR</v>
      </c>
      <c r="AO63" s="205" t="e">
        <f t="shared" si="1"/>
        <v>#N/A</v>
      </c>
      <c r="AP63" s="426" t="s">
        <v>21923</v>
      </c>
    </row>
    <row r="64" spans="1:42" s="795" customFormat="1">
      <c r="A64" s="794">
        <v>60</v>
      </c>
      <c r="B64" s="205" t="s">
        <v>22247</v>
      </c>
      <c r="C64" s="794" t="s">
        <v>22128</v>
      </c>
      <c r="D64" s="794" t="s">
        <v>22128</v>
      </c>
      <c r="E64" s="794" t="s">
        <v>20832</v>
      </c>
      <c r="F64" s="794"/>
      <c r="G64" s="794"/>
      <c r="H64" s="794"/>
      <c r="I64" s="794"/>
      <c r="J64" s="794"/>
      <c r="K64" s="794"/>
      <c r="L64" s="794"/>
      <c r="M64" s="794"/>
      <c r="N64" s="794"/>
      <c r="O64" s="794"/>
      <c r="P64" s="794"/>
      <c r="Q64" s="794"/>
      <c r="R64" s="794"/>
      <c r="S64" s="794"/>
      <c r="T64" s="794"/>
      <c r="U64" s="794"/>
      <c r="V64" s="794"/>
      <c r="W64" s="794"/>
      <c r="X64" s="794"/>
      <c r="Y64" s="794">
        <v>1</v>
      </c>
      <c r="Z64" s="794"/>
      <c r="AA64" s="794"/>
      <c r="AB64" s="794"/>
      <c r="AC64" s="794"/>
      <c r="AD64" s="794"/>
      <c r="AE64" s="794"/>
      <c r="AF64" s="794"/>
      <c r="AG64" s="794"/>
      <c r="AH64" s="794"/>
      <c r="AI64" s="794"/>
      <c r="AJ64" s="794">
        <f t="shared" si="0"/>
        <v>1</v>
      </c>
      <c r="AK64" s="795" t="e">
        <f>VLOOKUP(C64,'Name Details'!A:C,3,0)</f>
        <v>#N/A</v>
      </c>
      <c r="AL64" s="205">
        <f>VLOOKUP(B64,'[2]APRIL-2026'!$B$1:$J$65536,9,0)</f>
        <v>43.26</v>
      </c>
      <c r="AM64" s="795">
        <v>43</v>
      </c>
      <c r="AN64" s="205" t="str">
        <f>VLOOKUP(C64,Work!D:F,3,0)</f>
        <v>WAGHMARE  SUNIL GANPAT</v>
      </c>
      <c r="AO64" s="205" t="e">
        <f t="shared" si="1"/>
        <v>#N/A</v>
      </c>
      <c r="AP64" s="205" t="s">
        <v>22247</v>
      </c>
    </row>
    <row r="65" spans="1:42">
      <c r="A65" s="426">
        <v>60</v>
      </c>
      <c r="B65" s="426" t="s">
        <v>552</v>
      </c>
      <c r="C65" s="423">
        <v>101428896909</v>
      </c>
      <c r="D65" s="426" t="s">
        <v>238</v>
      </c>
      <c r="E65" s="426" t="s">
        <v>21553</v>
      </c>
      <c r="F65" s="426"/>
      <c r="G65" s="426">
        <v>1</v>
      </c>
      <c r="H65" s="426">
        <v>1</v>
      </c>
      <c r="I65" s="426"/>
      <c r="J65" s="426"/>
      <c r="K65" s="426">
        <v>1</v>
      </c>
      <c r="L65" s="426">
        <v>1</v>
      </c>
      <c r="M65" s="426"/>
      <c r="N65" s="426">
        <v>1</v>
      </c>
      <c r="O65" s="426">
        <v>1</v>
      </c>
      <c r="P65" s="426"/>
      <c r="Q65" s="426">
        <v>1</v>
      </c>
      <c r="R65" s="426">
        <v>1</v>
      </c>
      <c r="S65" s="426">
        <v>1</v>
      </c>
      <c r="T65" s="426"/>
      <c r="U65" s="426"/>
      <c r="V65" s="426">
        <v>1</v>
      </c>
      <c r="W65" s="426"/>
      <c r="X65" s="426">
        <v>2</v>
      </c>
      <c r="Y65" s="426">
        <v>1</v>
      </c>
      <c r="Z65" s="426">
        <v>1</v>
      </c>
      <c r="AA65" s="426"/>
      <c r="AB65" s="426">
        <v>1</v>
      </c>
      <c r="AC65" s="426">
        <v>1</v>
      </c>
      <c r="AD65" s="426">
        <v>1</v>
      </c>
      <c r="AE65" s="426">
        <v>1</v>
      </c>
      <c r="AF65" s="426">
        <v>1</v>
      </c>
      <c r="AG65" s="426">
        <v>1</v>
      </c>
      <c r="AH65" s="426"/>
      <c r="AI65" s="426">
        <v>1</v>
      </c>
      <c r="AJ65" s="426">
        <f t="shared" si="0"/>
        <v>21</v>
      </c>
      <c r="AK65" s="205" t="str">
        <f>VLOOKUP(C65,'Name Details'!A:C,3,0)</f>
        <v>Mr. KISHOR JYOTIBA MORE</v>
      </c>
      <c r="AL65" s="205">
        <f>VLOOKUP(B65,'[2]APRIL-2026'!$B$1:$J$65536,9,0)</f>
        <v>135.44000000000003</v>
      </c>
      <c r="AM65" s="205">
        <v>135.44000000000003</v>
      </c>
      <c r="AN65" s="205" t="str">
        <f>VLOOKUP(C65,Work!D:F,3,0)</f>
        <v>Mr. KISHOR JYOTIBA MORE</v>
      </c>
      <c r="AO65" s="205" t="b">
        <f t="shared" si="1"/>
        <v>1</v>
      </c>
      <c r="AP65" s="426" t="s">
        <v>552</v>
      </c>
    </row>
    <row r="66" spans="1:42">
      <c r="A66" s="426">
        <v>61</v>
      </c>
      <c r="B66" s="426" t="s">
        <v>549</v>
      </c>
      <c r="C66" s="423">
        <v>101951607397</v>
      </c>
      <c r="D66" s="426" t="s">
        <v>624</v>
      </c>
      <c r="E66" s="426" t="s">
        <v>21553</v>
      </c>
      <c r="F66" s="426"/>
      <c r="G66" s="426"/>
      <c r="H66" s="426">
        <v>1</v>
      </c>
      <c r="I66" s="426">
        <v>1</v>
      </c>
      <c r="J66" s="426">
        <v>1</v>
      </c>
      <c r="K66" s="426">
        <v>1</v>
      </c>
      <c r="L66" s="426">
        <v>1</v>
      </c>
      <c r="M66" s="426"/>
      <c r="N66" s="426">
        <v>1</v>
      </c>
      <c r="O66" s="426">
        <v>1</v>
      </c>
      <c r="P66" s="426">
        <v>1</v>
      </c>
      <c r="Q66" s="426">
        <v>1</v>
      </c>
      <c r="R66" s="426">
        <v>1</v>
      </c>
      <c r="S66" s="426">
        <v>1</v>
      </c>
      <c r="T66" s="426"/>
      <c r="U66" s="426">
        <v>1</v>
      </c>
      <c r="V66" s="426">
        <v>1</v>
      </c>
      <c r="W66" s="426">
        <v>1</v>
      </c>
      <c r="X66" s="426"/>
      <c r="Y66" s="426"/>
      <c r="Z66" s="426"/>
      <c r="AA66" s="426"/>
      <c r="AB66" s="426">
        <v>1</v>
      </c>
      <c r="AC66" s="426">
        <v>1</v>
      </c>
      <c r="AD66" s="426">
        <v>1</v>
      </c>
      <c r="AE66" s="426">
        <v>1</v>
      </c>
      <c r="AF66" s="426"/>
      <c r="AG66" s="426">
        <v>1</v>
      </c>
      <c r="AH66" s="426">
        <v>1</v>
      </c>
      <c r="AI66" s="426">
        <v>1</v>
      </c>
      <c r="AJ66" s="426">
        <f t="shared" si="0"/>
        <v>21</v>
      </c>
      <c r="AK66" s="205" t="str">
        <f>VLOOKUP(C66,'Name Details'!A:C,3,0)</f>
        <v>Mr. SHAVRSIDDHA KHANDAPPA LANDAGE</v>
      </c>
      <c r="AL66" s="205">
        <f>VLOOKUP(B66,'[2]APRIL-2026'!$B$1:$J$65536,9,0)</f>
        <v>443</v>
      </c>
      <c r="AM66" s="205">
        <v>443</v>
      </c>
      <c r="AN66" s="205" t="str">
        <f>VLOOKUP(C66,Work!D:F,3,0)</f>
        <v>Mr. SHAVRSIDDHA KHANDAPPA LANDAGE</v>
      </c>
      <c r="AO66" s="205" t="b">
        <f t="shared" si="1"/>
        <v>1</v>
      </c>
      <c r="AP66" s="426" t="s">
        <v>549</v>
      </c>
    </row>
    <row r="67" spans="1:42">
      <c r="A67" s="426">
        <v>62</v>
      </c>
      <c r="B67" s="426" t="s">
        <v>560</v>
      </c>
      <c r="C67" s="423">
        <v>101976571122</v>
      </c>
      <c r="D67" s="426" t="s">
        <v>625</v>
      </c>
      <c r="E67" s="426" t="s">
        <v>21553</v>
      </c>
      <c r="F67" s="426">
        <v>1</v>
      </c>
      <c r="G67" s="426"/>
      <c r="H67" s="426"/>
      <c r="I67" s="426">
        <v>1</v>
      </c>
      <c r="J67" s="426">
        <v>1</v>
      </c>
      <c r="K67" s="426">
        <v>1</v>
      </c>
      <c r="L67" s="426">
        <v>1</v>
      </c>
      <c r="M67" s="426"/>
      <c r="N67" s="426">
        <v>1</v>
      </c>
      <c r="O67" s="426">
        <v>1</v>
      </c>
      <c r="P67" s="426"/>
      <c r="Q67" s="426">
        <v>1</v>
      </c>
      <c r="R67" s="426">
        <v>1</v>
      </c>
      <c r="S67" s="426">
        <v>1</v>
      </c>
      <c r="T67" s="426">
        <v>1</v>
      </c>
      <c r="U67" s="426"/>
      <c r="V67" s="426"/>
      <c r="W67" s="426">
        <v>1</v>
      </c>
      <c r="X67" s="426"/>
      <c r="Y67" s="426">
        <v>1</v>
      </c>
      <c r="Z67" s="426">
        <v>1</v>
      </c>
      <c r="AA67" s="426"/>
      <c r="AB67" s="426">
        <v>1</v>
      </c>
      <c r="AC67" s="426">
        <v>1</v>
      </c>
      <c r="AD67" s="426">
        <v>1</v>
      </c>
      <c r="AE67" s="426">
        <v>1</v>
      </c>
      <c r="AF67" s="426">
        <v>1</v>
      </c>
      <c r="AG67" s="426">
        <v>1</v>
      </c>
      <c r="AH67" s="426"/>
      <c r="AI67" s="426">
        <v>1</v>
      </c>
      <c r="AJ67" s="426">
        <f t="shared" si="0"/>
        <v>21</v>
      </c>
      <c r="AK67" s="205" t="str">
        <f>VLOOKUP(C67,'Name Details'!A:C,3,0)</f>
        <v>Mr. DNYANESHWAR BHAGAVANT WAGHAMARE</v>
      </c>
      <c r="AL67" s="205">
        <f>VLOOKUP(B67,'[2]APRIL-2026'!$B$1:$J$65536,9,0)</f>
        <v>244.72000000000008</v>
      </c>
      <c r="AM67" s="205">
        <v>244.72000000000008</v>
      </c>
      <c r="AN67" s="205" t="str">
        <f>VLOOKUP(C67,Work!D:F,3,0)</f>
        <v>Mr. DNYANESHWAR BHAGAVANT WAGHAMARE</v>
      </c>
      <c r="AO67" s="205" t="b">
        <f t="shared" si="1"/>
        <v>1</v>
      </c>
      <c r="AP67" s="426" t="s">
        <v>560</v>
      </c>
    </row>
    <row r="68" spans="1:42">
      <c r="A68" s="426">
        <v>63</v>
      </c>
      <c r="B68" s="426" t="s">
        <v>547</v>
      </c>
      <c r="C68" s="423">
        <v>101447270865</v>
      </c>
      <c r="D68" s="426" t="s">
        <v>626</v>
      </c>
      <c r="E68" s="426" t="s">
        <v>21553</v>
      </c>
      <c r="F68" s="426">
        <v>1</v>
      </c>
      <c r="G68" s="426">
        <v>1</v>
      </c>
      <c r="H68" s="426">
        <v>1</v>
      </c>
      <c r="I68" s="426">
        <v>1</v>
      </c>
      <c r="J68" s="426">
        <v>1</v>
      </c>
      <c r="K68" s="426">
        <v>1</v>
      </c>
      <c r="L68" s="426">
        <v>1</v>
      </c>
      <c r="M68" s="426"/>
      <c r="N68" s="426">
        <v>1</v>
      </c>
      <c r="O68" s="426">
        <v>1</v>
      </c>
      <c r="P68" s="426">
        <v>1</v>
      </c>
      <c r="Q68" s="426">
        <v>1</v>
      </c>
      <c r="R68" s="426">
        <v>1</v>
      </c>
      <c r="S68" s="426">
        <v>1</v>
      </c>
      <c r="T68" s="426">
        <v>1</v>
      </c>
      <c r="U68" s="426">
        <v>1</v>
      </c>
      <c r="V68" s="426">
        <v>1</v>
      </c>
      <c r="W68" s="426">
        <v>1</v>
      </c>
      <c r="X68" s="426">
        <v>1</v>
      </c>
      <c r="Y68" s="426"/>
      <c r="Z68" s="426"/>
      <c r="AA68" s="426"/>
      <c r="AB68" s="426"/>
      <c r="AC68" s="426">
        <v>1</v>
      </c>
      <c r="AD68" s="426">
        <v>1</v>
      </c>
      <c r="AE68" s="426">
        <v>1</v>
      </c>
      <c r="AF68" s="426">
        <v>1</v>
      </c>
      <c r="AG68" s="426">
        <v>1</v>
      </c>
      <c r="AH68" s="426">
        <v>2</v>
      </c>
      <c r="AI68" s="426">
        <v>1</v>
      </c>
      <c r="AJ68" s="426">
        <f t="shared" ref="AJ68:AJ112" si="2">SUM(F68:AI68)</f>
        <v>26</v>
      </c>
      <c r="AK68" s="205" t="str">
        <f>VLOOKUP(C68,'Name Details'!A:C,3,0)</f>
        <v>Mr. ABHIJIT PIRAPPA WAGHMARE</v>
      </c>
      <c r="AL68" s="205">
        <f>VLOOKUP(B68,'[2]APRIL-2026'!$B$1:$J$65536,9,0)</f>
        <v>439.20999999999992</v>
      </c>
      <c r="AM68" s="205">
        <v>439.20999999999992</v>
      </c>
      <c r="AN68" s="205" t="str">
        <f>VLOOKUP(C68,Work!D:F,3,0)</f>
        <v>Mr. ABHIJIT PIRAPPA WAGHMARE</v>
      </c>
      <c r="AO68" s="205" t="b">
        <f t="shared" ref="AO68:AO112" si="3">AN68=AK68</f>
        <v>1</v>
      </c>
      <c r="AP68" s="426" t="s">
        <v>547</v>
      </c>
    </row>
    <row r="69" spans="1:42">
      <c r="A69" s="426">
        <v>64</v>
      </c>
      <c r="B69" s="426" t="s">
        <v>516</v>
      </c>
      <c r="C69" s="423">
        <v>101931400073</v>
      </c>
      <c r="D69" s="426" t="s">
        <v>627</v>
      </c>
      <c r="E69" s="426" t="s">
        <v>21553</v>
      </c>
      <c r="F69" s="426"/>
      <c r="G69" s="426">
        <v>1</v>
      </c>
      <c r="H69" s="426">
        <v>1</v>
      </c>
      <c r="I69" s="426">
        <v>1</v>
      </c>
      <c r="J69" s="426">
        <v>1</v>
      </c>
      <c r="K69" s="426">
        <v>1</v>
      </c>
      <c r="L69" s="426">
        <v>1</v>
      </c>
      <c r="M69" s="426"/>
      <c r="N69" s="426">
        <v>1</v>
      </c>
      <c r="O69" s="426">
        <v>1</v>
      </c>
      <c r="P69" s="426">
        <v>1</v>
      </c>
      <c r="Q69" s="426">
        <v>1</v>
      </c>
      <c r="R69" s="426">
        <v>1</v>
      </c>
      <c r="S69" s="426">
        <v>1</v>
      </c>
      <c r="T69" s="426"/>
      <c r="U69" s="426">
        <v>1</v>
      </c>
      <c r="V69" s="426">
        <v>1</v>
      </c>
      <c r="W69" s="426">
        <v>1</v>
      </c>
      <c r="X69" s="426"/>
      <c r="Y69" s="426">
        <v>1</v>
      </c>
      <c r="Z69" s="426">
        <v>1</v>
      </c>
      <c r="AA69" s="426"/>
      <c r="AB69" s="426">
        <v>1</v>
      </c>
      <c r="AC69" s="426">
        <v>1</v>
      </c>
      <c r="AD69" s="426">
        <v>1</v>
      </c>
      <c r="AE69" s="426">
        <v>1</v>
      </c>
      <c r="AF69" s="426">
        <v>1</v>
      </c>
      <c r="AG69" s="426">
        <v>1</v>
      </c>
      <c r="AH69" s="426">
        <v>1</v>
      </c>
      <c r="AI69" s="426">
        <v>1</v>
      </c>
      <c r="AJ69" s="426">
        <f t="shared" si="2"/>
        <v>25</v>
      </c>
      <c r="AK69" s="205" t="str">
        <f>VLOOKUP(C69,'Name Details'!A:C,3,0)</f>
        <v>Mr. SHAHANVAJ MURTUJ PATHAN</v>
      </c>
      <c r="AL69" s="205">
        <f>VLOOKUP(B69,'[2]APRIL-2026'!$B$1:$J$65536,9,0)</f>
        <v>451.4</v>
      </c>
      <c r="AM69" s="205">
        <v>451.4</v>
      </c>
      <c r="AN69" s="205" t="str">
        <f>VLOOKUP(C69,Work!D:F,3,0)</f>
        <v>Mr. SHAHANVAJ MURTUJ PATHAN</v>
      </c>
      <c r="AO69" s="205" t="b">
        <f t="shared" si="3"/>
        <v>1</v>
      </c>
      <c r="AP69" s="426" t="s">
        <v>516</v>
      </c>
    </row>
    <row r="70" spans="1:42">
      <c r="A70" s="426">
        <v>65</v>
      </c>
      <c r="B70" s="426" t="s">
        <v>19991</v>
      </c>
      <c r="C70" s="423">
        <v>101868848739</v>
      </c>
      <c r="D70" s="426" t="s">
        <v>425</v>
      </c>
      <c r="E70" s="426" t="s">
        <v>21553</v>
      </c>
      <c r="F70" s="426"/>
      <c r="G70" s="426">
        <v>1</v>
      </c>
      <c r="H70" s="426">
        <v>1</v>
      </c>
      <c r="I70" s="426">
        <v>1</v>
      </c>
      <c r="J70" s="426">
        <v>1</v>
      </c>
      <c r="K70" s="426">
        <v>1</v>
      </c>
      <c r="L70" s="426">
        <v>1</v>
      </c>
      <c r="M70" s="426"/>
      <c r="N70" s="426">
        <v>1</v>
      </c>
      <c r="O70" s="426">
        <v>1</v>
      </c>
      <c r="P70" s="426">
        <v>1</v>
      </c>
      <c r="Q70" s="426">
        <v>1</v>
      </c>
      <c r="R70" s="426">
        <v>1</v>
      </c>
      <c r="S70" s="426">
        <v>1</v>
      </c>
      <c r="T70" s="426"/>
      <c r="U70" s="426">
        <v>1</v>
      </c>
      <c r="V70" s="426">
        <v>1</v>
      </c>
      <c r="W70" s="426">
        <v>1</v>
      </c>
      <c r="X70" s="426">
        <v>1</v>
      </c>
      <c r="Y70" s="426">
        <v>1</v>
      </c>
      <c r="Z70" s="426">
        <v>1</v>
      </c>
      <c r="AA70" s="426"/>
      <c r="AB70" s="426">
        <v>1</v>
      </c>
      <c r="AC70" s="426">
        <v>1</v>
      </c>
      <c r="AD70" s="426">
        <v>1</v>
      </c>
      <c r="AE70" s="426">
        <v>1</v>
      </c>
      <c r="AF70" s="426">
        <v>1</v>
      </c>
      <c r="AG70" s="426">
        <v>1</v>
      </c>
      <c r="AH70" s="426">
        <v>1</v>
      </c>
      <c r="AI70" s="426">
        <v>1</v>
      </c>
      <c r="AJ70" s="426">
        <f t="shared" si="2"/>
        <v>26</v>
      </c>
      <c r="AK70" s="205" t="str">
        <f>VLOOKUP(C70,'Name Details'!A:C,3,0)</f>
        <v>Mr. BASAVRAJ SOMNATH KARKALE</v>
      </c>
      <c r="AL70" s="205">
        <f>VLOOKUP(B70,'[2]APRIL-2026'!$B$1:$J$65536,9,0)</f>
        <v>436.34</v>
      </c>
      <c r="AM70" s="205">
        <v>436.34</v>
      </c>
      <c r="AN70" s="205" t="str">
        <f>VLOOKUP(C70,Work!D:F,3,0)</f>
        <v>Mr. BASAVRAJ SOMNATH KARKALE</v>
      </c>
      <c r="AO70" s="205" t="b">
        <f t="shared" si="3"/>
        <v>1</v>
      </c>
      <c r="AP70" s="426" t="s">
        <v>19991</v>
      </c>
    </row>
    <row r="71" spans="1:42">
      <c r="A71" s="426">
        <v>66</v>
      </c>
      <c r="B71" s="426" t="s">
        <v>535</v>
      </c>
      <c r="C71" s="423">
        <v>102125816854</v>
      </c>
      <c r="D71" s="426" t="s">
        <v>628</v>
      </c>
      <c r="E71" s="426" t="s">
        <v>21553</v>
      </c>
      <c r="F71" s="426">
        <v>1</v>
      </c>
      <c r="G71" s="426">
        <v>1</v>
      </c>
      <c r="H71" s="426"/>
      <c r="I71" s="426">
        <v>1</v>
      </c>
      <c r="J71" s="426">
        <v>1</v>
      </c>
      <c r="K71" s="426">
        <v>1</v>
      </c>
      <c r="L71" s="426">
        <v>1</v>
      </c>
      <c r="M71" s="426"/>
      <c r="N71" s="426">
        <v>1</v>
      </c>
      <c r="O71" s="426">
        <v>1</v>
      </c>
      <c r="P71" s="426">
        <v>1</v>
      </c>
      <c r="Q71" s="426">
        <v>1</v>
      </c>
      <c r="R71" s="426">
        <v>1</v>
      </c>
      <c r="S71" s="426">
        <v>2</v>
      </c>
      <c r="T71" s="426">
        <v>1</v>
      </c>
      <c r="U71" s="426">
        <v>1</v>
      </c>
      <c r="V71" s="426">
        <v>1</v>
      </c>
      <c r="W71" s="426"/>
      <c r="X71" s="426"/>
      <c r="Y71" s="426">
        <v>1</v>
      </c>
      <c r="Z71" s="426">
        <v>1</v>
      </c>
      <c r="AA71" s="426"/>
      <c r="AB71" s="426">
        <v>1</v>
      </c>
      <c r="AC71" s="426">
        <v>1</v>
      </c>
      <c r="AD71" s="426">
        <v>1</v>
      </c>
      <c r="AE71" s="426">
        <v>1</v>
      </c>
      <c r="AF71" s="426">
        <v>1</v>
      </c>
      <c r="AG71" s="426">
        <v>0.5</v>
      </c>
      <c r="AH71" s="426">
        <v>1</v>
      </c>
      <c r="AI71" s="426">
        <v>1</v>
      </c>
      <c r="AJ71" s="426">
        <f t="shared" si="2"/>
        <v>25.5</v>
      </c>
      <c r="AK71" s="205" t="str">
        <f>VLOOKUP(C71,'Name Details'!A:C,3,0)</f>
        <v>Mr. SUFIYAN SHEKULAL FULARI</v>
      </c>
      <c r="AL71" s="205">
        <f>VLOOKUP(B71,'[2]APRIL-2026'!$B$1:$J$65536,9,0)</f>
        <v>35.730000000000004</v>
      </c>
      <c r="AM71" s="205">
        <v>35.730000000000004</v>
      </c>
      <c r="AN71" s="205" t="str">
        <f>VLOOKUP(C71,Work!D:F,3,0)</f>
        <v>Mr. SUFIYAN SHEKULAL FULARI</v>
      </c>
      <c r="AO71" s="205" t="b">
        <f t="shared" si="3"/>
        <v>1</v>
      </c>
      <c r="AP71" s="426" t="s">
        <v>535</v>
      </c>
    </row>
    <row r="72" spans="1:42">
      <c r="A72" s="426">
        <v>67</v>
      </c>
      <c r="B72" s="426" t="s">
        <v>541</v>
      </c>
      <c r="C72" s="423">
        <v>101821692693</v>
      </c>
      <c r="D72" s="426" t="s">
        <v>629</v>
      </c>
      <c r="E72" s="426" t="s">
        <v>21554</v>
      </c>
      <c r="F72" s="426"/>
      <c r="G72" s="426"/>
      <c r="H72" s="426"/>
      <c r="I72" s="426">
        <v>1</v>
      </c>
      <c r="J72" s="426">
        <v>1</v>
      </c>
      <c r="K72" s="426"/>
      <c r="L72" s="426"/>
      <c r="M72" s="426"/>
      <c r="N72" s="426">
        <v>1</v>
      </c>
      <c r="O72" s="426">
        <v>1</v>
      </c>
      <c r="P72" s="426">
        <v>1</v>
      </c>
      <c r="Q72" s="426"/>
      <c r="R72" s="426"/>
      <c r="S72" s="426">
        <v>1</v>
      </c>
      <c r="T72" s="426"/>
      <c r="U72" s="426">
        <v>1</v>
      </c>
      <c r="V72" s="426">
        <v>1</v>
      </c>
      <c r="W72" s="426">
        <v>1</v>
      </c>
      <c r="X72" s="426"/>
      <c r="Y72" s="426">
        <v>1</v>
      </c>
      <c r="Z72" s="426"/>
      <c r="AA72" s="426"/>
      <c r="AB72" s="426"/>
      <c r="AC72" s="426"/>
      <c r="AD72" s="426"/>
      <c r="AE72" s="426"/>
      <c r="AF72" s="426"/>
      <c r="AG72" s="426"/>
      <c r="AH72" s="426"/>
      <c r="AI72" s="426"/>
      <c r="AJ72" s="426">
        <f t="shared" si="2"/>
        <v>10</v>
      </c>
      <c r="AK72" s="205" t="str">
        <f>VLOOKUP(C72,'Name Details'!A:C,3,0)</f>
        <v>Mr. SAGAR BASAVRAJ ARJUN</v>
      </c>
      <c r="AL72" s="205" t="e">
        <f>VLOOKUP(B72,'[2]APRIL-2026'!$B$1:$J$65536,9,0)</f>
        <v>#N/A</v>
      </c>
      <c r="AN72" s="205" t="str">
        <f>VLOOKUP(C72,Work!D:F,3,0)</f>
        <v>Mr. SAGAR BASAVRAJ ARJUN</v>
      </c>
      <c r="AO72" s="205" t="b">
        <f t="shared" si="3"/>
        <v>1</v>
      </c>
      <c r="AP72" s="426" t="s">
        <v>541</v>
      </c>
    </row>
    <row r="73" spans="1:42">
      <c r="A73" s="426">
        <v>68</v>
      </c>
      <c r="B73" s="426" t="s">
        <v>557</v>
      </c>
      <c r="C73" s="423">
        <v>100450352070</v>
      </c>
      <c r="D73" s="426" t="s">
        <v>630</v>
      </c>
      <c r="E73" s="426" t="s">
        <v>21554</v>
      </c>
      <c r="F73" s="426">
        <v>1</v>
      </c>
      <c r="G73" s="426">
        <v>1</v>
      </c>
      <c r="H73" s="426">
        <v>1</v>
      </c>
      <c r="I73" s="426">
        <v>1</v>
      </c>
      <c r="J73" s="426">
        <v>1</v>
      </c>
      <c r="K73" s="426">
        <v>1</v>
      </c>
      <c r="L73" s="426">
        <v>1</v>
      </c>
      <c r="M73" s="426"/>
      <c r="N73" s="426">
        <v>1</v>
      </c>
      <c r="O73" s="426">
        <v>1</v>
      </c>
      <c r="P73" s="426">
        <v>1</v>
      </c>
      <c r="Q73" s="426">
        <v>2</v>
      </c>
      <c r="R73" s="426">
        <v>1</v>
      </c>
      <c r="S73" s="426">
        <v>1</v>
      </c>
      <c r="T73" s="426"/>
      <c r="U73" s="426">
        <v>1</v>
      </c>
      <c r="V73" s="426">
        <v>1</v>
      </c>
      <c r="W73" s="426">
        <v>1</v>
      </c>
      <c r="X73" s="426">
        <v>1</v>
      </c>
      <c r="Y73" s="426">
        <v>1</v>
      </c>
      <c r="Z73" s="426">
        <v>1</v>
      </c>
      <c r="AA73" s="426"/>
      <c r="AB73" s="426">
        <v>1</v>
      </c>
      <c r="AC73" s="426">
        <v>1</v>
      </c>
      <c r="AD73" s="426">
        <v>1</v>
      </c>
      <c r="AE73" s="426">
        <v>1</v>
      </c>
      <c r="AF73" s="426">
        <v>1</v>
      </c>
      <c r="AG73" s="426">
        <v>1</v>
      </c>
      <c r="AH73" s="426">
        <v>1</v>
      </c>
      <c r="AI73" s="426">
        <v>1</v>
      </c>
      <c r="AJ73" s="426">
        <f t="shared" si="2"/>
        <v>28</v>
      </c>
      <c r="AK73" s="205" t="str">
        <f>VLOOKUP(C73,'Name Details'!A:C,3,0)</f>
        <v>Mr. SACHIN BHAGWAN GHANTE</v>
      </c>
      <c r="AL73" s="205">
        <f>VLOOKUP(B73,'[2]APRIL-2026'!$B$1:$J$65536,9,0)</f>
        <v>171.17000000000004</v>
      </c>
      <c r="AM73" s="205">
        <v>171.17000000000004</v>
      </c>
      <c r="AN73" s="205" t="str">
        <f>VLOOKUP(C73,Work!D:F,3,0)</f>
        <v>Mr. SACHIN BHAGWAN GHANTE</v>
      </c>
      <c r="AO73" s="205" t="b">
        <f t="shared" si="3"/>
        <v>1</v>
      </c>
      <c r="AP73" s="426" t="s">
        <v>557</v>
      </c>
    </row>
    <row r="74" spans="1:42">
      <c r="A74" s="426">
        <v>69</v>
      </c>
      <c r="B74" s="426" t="s">
        <v>546</v>
      </c>
      <c r="C74" s="423">
        <v>101388345766</v>
      </c>
      <c r="D74" s="426" t="s">
        <v>631</v>
      </c>
      <c r="E74" s="426" t="s">
        <v>21554</v>
      </c>
      <c r="F74" s="426"/>
      <c r="G74" s="426"/>
      <c r="H74" s="426">
        <v>1</v>
      </c>
      <c r="I74" s="426">
        <v>1</v>
      </c>
      <c r="J74" s="426">
        <v>1</v>
      </c>
      <c r="K74" s="426">
        <v>1</v>
      </c>
      <c r="L74" s="426">
        <v>1</v>
      </c>
      <c r="M74" s="426">
        <v>1</v>
      </c>
      <c r="N74" s="426">
        <v>1</v>
      </c>
      <c r="O74" s="426">
        <v>1</v>
      </c>
      <c r="P74" s="426"/>
      <c r="Q74" s="426">
        <v>1</v>
      </c>
      <c r="R74" s="426"/>
      <c r="S74" s="426"/>
      <c r="T74" s="426">
        <v>1</v>
      </c>
      <c r="U74" s="426"/>
      <c r="V74" s="426">
        <v>1</v>
      </c>
      <c r="W74" s="426">
        <v>1</v>
      </c>
      <c r="X74" s="426">
        <v>1</v>
      </c>
      <c r="Y74" s="426">
        <v>1</v>
      </c>
      <c r="Z74" s="426">
        <v>1</v>
      </c>
      <c r="AA74" s="426">
        <v>1</v>
      </c>
      <c r="AB74" s="426">
        <v>1</v>
      </c>
      <c r="AC74" s="426">
        <v>1</v>
      </c>
      <c r="AD74" s="426">
        <v>1</v>
      </c>
      <c r="AE74" s="426">
        <v>1</v>
      </c>
      <c r="AF74" s="426">
        <v>1</v>
      </c>
      <c r="AG74" s="426">
        <v>1</v>
      </c>
      <c r="AH74" s="426">
        <v>0.5</v>
      </c>
      <c r="AI74" s="426"/>
      <c r="AJ74" s="426">
        <f t="shared" si="2"/>
        <v>22.5</v>
      </c>
      <c r="AK74" s="205" t="str">
        <f>VLOOKUP(C74,'Name Details'!A:C,3,0)</f>
        <v>Mr. RUSHIKESH CHANDRAKANT CHOUGULE</v>
      </c>
      <c r="AL74" s="205">
        <f>VLOOKUP(B74,'[2]APRIL-2026'!$B$1:$J$65536,9,0)</f>
        <v>246.42000000000007</v>
      </c>
      <c r="AM74" s="205">
        <v>246.42000000000007</v>
      </c>
      <c r="AN74" s="205" t="str">
        <f>VLOOKUP(C74,Work!D:F,3,0)</f>
        <v>Mr. RUSHIKESH CHANDRAKANT CHOUGULE</v>
      </c>
      <c r="AO74" s="205" t="b">
        <f t="shared" si="3"/>
        <v>1</v>
      </c>
      <c r="AP74" s="426" t="s">
        <v>546</v>
      </c>
    </row>
    <row r="75" spans="1:42">
      <c r="A75" s="426">
        <v>70</v>
      </c>
      <c r="B75" s="426" t="s">
        <v>558</v>
      </c>
      <c r="C75" s="423">
        <v>101902123648</v>
      </c>
      <c r="D75" s="426" t="s">
        <v>632</v>
      </c>
      <c r="E75" s="426" t="s">
        <v>21554</v>
      </c>
      <c r="F75" s="426"/>
      <c r="G75" s="426">
        <v>1</v>
      </c>
      <c r="H75" s="426">
        <v>1</v>
      </c>
      <c r="I75" s="426">
        <v>1</v>
      </c>
      <c r="J75" s="426">
        <v>1</v>
      </c>
      <c r="K75" s="426">
        <v>1</v>
      </c>
      <c r="L75" s="426"/>
      <c r="M75" s="426"/>
      <c r="N75" s="426">
        <v>1</v>
      </c>
      <c r="O75" s="426">
        <v>1</v>
      </c>
      <c r="P75" s="426">
        <v>1</v>
      </c>
      <c r="Q75" s="426">
        <v>1</v>
      </c>
      <c r="R75" s="426">
        <v>1</v>
      </c>
      <c r="S75" s="426">
        <v>1</v>
      </c>
      <c r="T75" s="426"/>
      <c r="U75" s="426"/>
      <c r="V75" s="426">
        <v>1</v>
      </c>
      <c r="W75" s="426">
        <v>1</v>
      </c>
      <c r="X75" s="426">
        <v>1</v>
      </c>
      <c r="Y75" s="426">
        <v>0.5</v>
      </c>
      <c r="Z75" s="426">
        <v>1</v>
      </c>
      <c r="AA75" s="426"/>
      <c r="AB75" s="426">
        <v>0.5</v>
      </c>
      <c r="AC75" s="426">
        <v>1</v>
      </c>
      <c r="AD75" s="426">
        <v>1</v>
      </c>
      <c r="AE75" s="426">
        <v>1</v>
      </c>
      <c r="AF75" s="426">
        <v>1</v>
      </c>
      <c r="AG75" s="426"/>
      <c r="AH75" s="426">
        <v>1</v>
      </c>
      <c r="AI75" s="426">
        <v>1</v>
      </c>
      <c r="AJ75" s="426">
        <f t="shared" si="2"/>
        <v>22</v>
      </c>
      <c r="AK75" s="205" t="str">
        <f>VLOOKUP(C75,'Name Details'!A:C,3,0)</f>
        <v>Mr. MUSHTAK RASHID SHAIKH</v>
      </c>
      <c r="AL75" s="205">
        <f>VLOOKUP(B75,'[2]APRIL-2026'!$B$1:$J$65536,9,0)</f>
        <v>393.13000000000005</v>
      </c>
      <c r="AM75" s="205">
        <v>393.13000000000005</v>
      </c>
      <c r="AN75" s="205" t="str">
        <f>VLOOKUP(C75,Work!D:F,3,0)</f>
        <v>Mr. MUSHTAK RASHID SHAIKH</v>
      </c>
      <c r="AO75" s="205" t="b">
        <f t="shared" si="3"/>
        <v>1</v>
      </c>
      <c r="AP75" s="426" t="s">
        <v>558</v>
      </c>
    </row>
    <row r="76" spans="1:42">
      <c r="A76" s="426">
        <v>71</v>
      </c>
      <c r="B76" s="426" t="s">
        <v>550</v>
      </c>
      <c r="C76" s="423">
        <v>101909060608</v>
      </c>
      <c r="D76" s="426" t="s">
        <v>633</v>
      </c>
      <c r="E76" s="426" t="s">
        <v>21554</v>
      </c>
      <c r="F76" s="426"/>
      <c r="G76" s="426">
        <v>1</v>
      </c>
      <c r="H76" s="426">
        <v>1</v>
      </c>
      <c r="I76" s="426">
        <v>1</v>
      </c>
      <c r="J76" s="426">
        <v>1</v>
      </c>
      <c r="K76" s="426">
        <v>1</v>
      </c>
      <c r="L76" s="426">
        <v>1</v>
      </c>
      <c r="M76" s="426"/>
      <c r="N76" s="426">
        <v>1</v>
      </c>
      <c r="O76" s="426">
        <v>1</v>
      </c>
      <c r="P76" s="426">
        <v>1</v>
      </c>
      <c r="Q76" s="426">
        <v>1</v>
      </c>
      <c r="R76" s="426">
        <v>1</v>
      </c>
      <c r="S76" s="426"/>
      <c r="T76" s="426"/>
      <c r="U76" s="426">
        <v>1</v>
      </c>
      <c r="V76" s="426">
        <v>1</v>
      </c>
      <c r="W76" s="426">
        <v>1</v>
      </c>
      <c r="X76" s="426">
        <v>1</v>
      </c>
      <c r="Y76" s="426">
        <v>1</v>
      </c>
      <c r="Z76" s="426">
        <v>1</v>
      </c>
      <c r="AA76" s="426"/>
      <c r="AB76" s="426"/>
      <c r="AC76" s="426"/>
      <c r="AD76" s="426">
        <v>1</v>
      </c>
      <c r="AE76" s="426">
        <v>1</v>
      </c>
      <c r="AF76" s="426">
        <v>1</v>
      </c>
      <c r="AG76" s="426">
        <v>0.5</v>
      </c>
      <c r="AH76" s="426">
        <v>1</v>
      </c>
      <c r="AI76" s="426">
        <v>0.5</v>
      </c>
      <c r="AJ76" s="426">
        <f t="shared" si="2"/>
        <v>22</v>
      </c>
      <c r="AK76" s="205" t="str">
        <f>VLOOKUP(C76,'Name Details'!A:C,3,0)</f>
        <v>Mr. SOHEL SAHEBLAL JAMADAR</v>
      </c>
      <c r="AL76" s="205">
        <f>VLOOKUP(B76,'[2]APRIL-2026'!$B$1:$J$65536,9,0)</f>
        <v>287.81000000000006</v>
      </c>
      <c r="AM76" s="205">
        <v>287.81000000000006</v>
      </c>
      <c r="AN76" s="205" t="str">
        <f>VLOOKUP(C76,Work!D:F,3,0)</f>
        <v>Mr. SOHEL SAHEBLAL JAMADAR</v>
      </c>
      <c r="AO76" s="205" t="b">
        <f t="shared" si="3"/>
        <v>1</v>
      </c>
      <c r="AP76" s="426" t="s">
        <v>550</v>
      </c>
    </row>
    <row r="77" spans="1:42">
      <c r="A77" s="426">
        <v>72</v>
      </c>
      <c r="B77" s="426" t="s">
        <v>564</v>
      </c>
      <c r="C77" s="423">
        <v>102025154331</v>
      </c>
      <c r="D77" s="426" t="s">
        <v>634</v>
      </c>
      <c r="E77" s="426" t="s">
        <v>21554</v>
      </c>
      <c r="F77" s="426"/>
      <c r="G77" s="426">
        <v>1</v>
      </c>
      <c r="H77" s="426">
        <v>1</v>
      </c>
      <c r="I77" s="426">
        <v>1</v>
      </c>
      <c r="J77" s="426">
        <v>1</v>
      </c>
      <c r="K77" s="426">
        <v>1</v>
      </c>
      <c r="L77" s="426">
        <v>1</v>
      </c>
      <c r="M77" s="426">
        <v>1</v>
      </c>
      <c r="N77" s="426">
        <v>1</v>
      </c>
      <c r="O77" s="426"/>
      <c r="P77" s="426"/>
      <c r="Q77" s="426"/>
      <c r="R77" s="426"/>
      <c r="S77" s="426"/>
      <c r="T77" s="426"/>
      <c r="U77" s="426">
        <v>1</v>
      </c>
      <c r="V77" s="426">
        <v>1</v>
      </c>
      <c r="W77" s="426">
        <v>1</v>
      </c>
      <c r="X77" s="426">
        <v>1</v>
      </c>
      <c r="Y77" s="426">
        <v>1</v>
      </c>
      <c r="Z77" s="426">
        <v>1</v>
      </c>
      <c r="AA77" s="426">
        <v>1</v>
      </c>
      <c r="AB77" s="426">
        <v>1</v>
      </c>
      <c r="AC77" s="426">
        <v>1</v>
      </c>
      <c r="AD77" s="426">
        <v>1</v>
      </c>
      <c r="AE77" s="426">
        <v>1</v>
      </c>
      <c r="AF77" s="426"/>
      <c r="AG77" s="426">
        <v>1</v>
      </c>
      <c r="AH77" s="426">
        <v>1</v>
      </c>
      <c r="AI77" s="426">
        <v>1</v>
      </c>
      <c r="AJ77" s="426">
        <f t="shared" si="2"/>
        <v>22</v>
      </c>
      <c r="AK77" s="205" t="str">
        <f>VLOOKUP(C77,'Name Details'!A:C,3,0)</f>
        <v>Mr. ARBAJ AMIN JAMADAR</v>
      </c>
      <c r="AL77" s="205">
        <f>VLOOKUP(B77,'[2]APRIL-2026'!$B$1:$J$65536,9,0)</f>
        <v>378.07000000000005</v>
      </c>
      <c r="AM77" s="205">
        <v>378.07000000000005</v>
      </c>
      <c r="AN77" s="205" t="str">
        <f>VLOOKUP(C77,Work!D:F,3,0)</f>
        <v>Mr. ARBAJ AMIN JAMADAR</v>
      </c>
      <c r="AO77" s="205" t="b">
        <f t="shared" si="3"/>
        <v>1</v>
      </c>
      <c r="AP77" s="426" t="s">
        <v>564</v>
      </c>
    </row>
    <row r="78" spans="1:42">
      <c r="A78" s="426">
        <v>73</v>
      </c>
      <c r="B78" s="426" t="s">
        <v>21587</v>
      </c>
      <c r="C78" s="423">
        <v>102245251075</v>
      </c>
      <c r="D78" s="426" t="s">
        <v>20965</v>
      </c>
      <c r="E78" s="426" t="s">
        <v>21554</v>
      </c>
      <c r="F78" s="426"/>
      <c r="G78" s="426">
        <v>1</v>
      </c>
      <c r="H78" s="426"/>
      <c r="I78" s="426">
        <v>1</v>
      </c>
      <c r="J78" s="426">
        <v>1</v>
      </c>
      <c r="K78" s="426">
        <v>1</v>
      </c>
      <c r="L78" s="426">
        <v>1</v>
      </c>
      <c r="M78" s="426"/>
      <c r="N78" s="426">
        <v>1</v>
      </c>
      <c r="O78" s="426">
        <v>1</v>
      </c>
      <c r="P78" s="426">
        <v>1</v>
      </c>
      <c r="Q78" s="426">
        <v>1</v>
      </c>
      <c r="R78" s="426">
        <v>1</v>
      </c>
      <c r="S78" s="426">
        <v>1</v>
      </c>
      <c r="T78" s="426"/>
      <c r="U78" s="426">
        <v>1</v>
      </c>
      <c r="V78" s="426">
        <v>1</v>
      </c>
      <c r="W78" s="426">
        <v>1</v>
      </c>
      <c r="X78" s="426">
        <v>1</v>
      </c>
      <c r="Y78" s="426">
        <v>1</v>
      </c>
      <c r="Z78" s="426">
        <v>1</v>
      </c>
      <c r="AA78" s="426"/>
      <c r="AB78" s="426">
        <v>1</v>
      </c>
      <c r="AC78" s="426">
        <v>1</v>
      </c>
      <c r="AD78" s="426">
        <v>1</v>
      </c>
      <c r="AE78" s="426">
        <v>1</v>
      </c>
      <c r="AF78" s="426">
        <v>1</v>
      </c>
      <c r="AG78" s="426">
        <v>1</v>
      </c>
      <c r="AH78" s="426">
        <v>1</v>
      </c>
      <c r="AI78" s="426">
        <v>1</v>
      </c>
      <c r="AJ78" s="426">
        <f t="shared" si="2"/>
        <v>25</v>
      </c>
      <c r="AK78" s="205" t="str">
        <f>VLOOKUP(C78,'Name Details'!A:C,3,0)</f>
        <v>Mr. MANIK GURULINGAYA HIREMATH</v>
      </c>
      <c r="AL78" s="205">
        <f>VLOOKUP(B78,'[2]APRIL-2026'!$B$1:$J$65536,9,0)</f>
        <v>382.42</v>
      </c>
      <c r="AM78" s="205">
        <v>382.42</v>
      </c>
      <c r="AN78" s="205" t="str">
        <f>VLOOKUP(C78,Work!D:F,3,0)</f>
        <v>Mr. MANIK GURULINGAYA HIREMATH</v>
      </c>
      <c r="AO78" s="205" t="b">
        <f t="shared" si="3"/>
        <v>1</v>
      </c>
      <c r="AP78" s="426" t="s">
        <v>21587</v>
      </c>
    </row>
    <row r="79" spans="1:42">
      <c r="A79" s="426">
        <v>74</v>
      </c>
      <c r="B79" s="426" t="s">
        <v>524</v>
      </c>
      <c r="C79" s="423">
        <v>102081665259</v>
      </c>
      <c r="D79" s="426" t="s">
        <v>328</v>
      </c>
      <c r="E79" s="426" t="s">
        <v>21554</v>
      </c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>
        <v>1</v>
      </c>
      <c r="Q79" s="426">
        <v>1</v>
      </c>
      <c r="R79" s="426">
        <v>1</v>
      </c>
      <c r="S79" s="426">
        <v>1</v>
      </c>
      <c r="T79" s="426"/>
      <c r="U79" s="426">
        <v>1</v>
      </c>
      <c r="V79" s="426">
        <v>1</v>
      </c>
      <c r="W79" s="426">
        <v>1</v>
      </c>
      <c r="X79" s="426">
        <v>1</v>
      </c>
      <c r="Y79" s="426">
        <v>1</v>
      </c>
      <c r="Z79" s="426">
        <v>1</v>
      </c>
      <c r="AA79" s="426"/>
      <c r="AB79" s="426">
        <v>1</v>
      </c>
      <c r="AC79" s="426">
        <v>1</v>
      </c>
      <c r="AD79" s="426">
        <v>1</v>
      </c>
      <c r="AE79" s="426">
        <v>1</v>
      </c>
      <c r="AF79" s="426">
        <v>1</v>
      </c>
      <c r="AG79" s="426">
        <v>1</v>
      </c>
      <c r="AH79" s="426">
        <v>1</v>
      </c>
      <c r="AI79" s="426">
        <v>1</v>
      </c>
      <c r="AJ79" s="426">
        <f t="shared" si="2"/>
        <v>18</v>
      </c>
      <c r="AK79" s="205" t="str">
        <f>VLOOKUP(C79,'Name Details'!A:C,3,0)</f>
        <v>Mr. SIDDHRAM MAHANINGAPPA DOMBE</v>
      </c>
      <c r="AL79" s="205">
        <f>VLOOKUP(B79,'[2]APRIL-2026'!$B$1:$J$65536,9,0)</f>
        <v>324.54000000000002</v>
      </c>
      <c r="AM79" s="205">
        <v>324.54000000000002</v>
      </c>
      <c r="AN79" s="205" t="str">
        <f>VLOOKUP(C79,Work!D:F,3,0)</f>
        <v>Mr. SIDDHRAM MAHANINGAPPA DOMBE</v>
      </c>
      <c r="AO79" s="205" t="b">
        <f t="shared" si="3"/>
        <v>1</v>
      </c>
      <c r="AP79" s="426" t="s">
        <v>524</v>
      </c>
    </row>
    <row r="80" spans="1:42">
      <c r="A80" s="426">
        <v>75</v>
      </c>
      <c r="B80" s="426" t="s">
        <v>563</v>
      </c>
      <c r="C80" s="423">
        <v>101235372414</v>
      </c>
      <c r="D80" s="426" t="s">
        <v>100</v>
      </c>
      <c r="E80" s="426" t="s">
        <v>21554</v>
      </c>
      <c r="F80" s="426">
        <v>1</v>
      </c>
      <c r="G80" s="426">
        <v>1</v>
      </c>
      <c r="H80" s="426">
        <v>1</v>
      </c>
      <c r="I80" s="426">
        <v>1</v>
      </c>
      <c r="J80" s="426">
        <v>1</v>
      </c>
      <c r="K80" s="426">
        <v>0.5</v>
      </c>
      <c r="L80" s="426"/>
      <c r="M80" s="426"/>
      <c r="N80" s="426"/>
      <c r="O80" s="426"/>
      <c r="P80" s="426"/>
      <c r="Q80" s="426">
        <v>1</v>
      </c>
      <c r="R80" s="426"/>
      <c r="S80" s="426">
        <v>1</v>
      </c>
      <c r="T80" s="426">
        <v>1</v>
      </c>
      <c r="U80" s="426"/>
      <c r="V80" s="426"/>
      <c r="W80" s="426">
        <v>1</v>
      </c>
      <c r="X80" s="426">
        <v>1</v>
      </c>
      <c r="Y80" s="426"/>
      <c r="Z80" s="426">
        <v>1</v>
      </c>
      <c r="AA80" s="426"/>
      <c r="AB80" s="426"/>
      <c r="AC80" s="426">
        <v>1</v>
      </c>
      <c r="AD80" s="426">
        <v>1</v>
      </c>
      <c r="AE80" s="426"/>
      <c r="AF80" s="426"/>
      <c r="AG80" s="426"/>
      <c r="AH80" s="426"/>
      <c r="AI80" s="426"/>
      <c r="AJ80" s="426">
        <f t="shared" si="2"/>
        <v>13.5</v>
      </c>
      <c r="AK80" s="205" t="str">
        <f>VLOOKUP(C80,'Name Details'!A:C,3,0)</f>
        <v>Mr. VISHAL MOHAN MANE</v>
      </c>
      <c r="AL80" s="205">
        <f>VLOOKUP(B80,'[2]APRIL-2026'!$B$1:$J$65536,9,0)</f>
        <v>152.54000000000002</v>
      </c>
      <c r="AM80" s="205">
        <v>152.54000000000002</v>
      </c>
      <c r="AN80" s="205" t="str">
        <f>VLOOKUP(C80,Work!D:F,3,0)</f>
        <v>Mr. VISHAL MOHAN MANE</v>
      </c>
      <c r="AO80" s="205" t="b">
        <f t="shared" si="3"/>
        <v>1</v>
      </c>
      <c r="AP80" s="426" t="s">
        <v>563</v>
      </c>
    </row>
    <row r="81" spans="1:42">
      <c r="A81" s="426">
        <v>76</v>
      </c>
      <c r="B81" s="426" t="s">
        <v>528</v>
      </c>
      <c r="C81" s="423">
        <v>101486099649</v>
      </c>
      <c r="D81" s="426" t="s">
        <v>21854</v>
      </c>
      <c r="E81" s="426" t="s">
        <v>21554</v>
      </c>
      <c r="F81" s="426">
        <v>1</v>
      </c>
      <c r="G81" s="426">
        <v>1</v>
      </c>
      <c r="H81" s="426">
        <v>2</v>
      </c>
      <c r="I81" s="426"/>
      <c r="J81" s="426">
        <v>1</v>
      </c>
      <c r="K81" s="426"/>
      <c r="L81" s="426">
        <v>1</v>
      </c>
      <c r="M81" s="426"/>
      <c r="N81" s="426">
        <v>1</v>
      </c>
      <c r="O81" s="426">
        <v>1</v>
      </c>
      <c r="P81" s="426">
        <v>1</v>
      </c>
      <c r="Q81" s="426"/>
      <c r="R81" s="426">
        <v>1</v>
      </c>
      <c r="S81" s="426">
        <v>1</v>
      </c>
      <c r="T81" s="426"/>
      <c r="U81" s="426">
        <v>1</v>
      </c>
      <c r="V81" s="426">
        <v>0.5</v>
      </c>
      <c r="W81" s="426"/>
      <c r="X81" s="426"/>
      <c r="Y81" s="426"/>
      <c r="Z81" s="426"/>
      <c r="AA81" s="426"/>
      <c r="AB81" s="426">
        <v>1</v>
      </c>
      <c r="AC81" s="426">
        <v>1</v>
      </c>
      <c r="AD81" s="426"/>
      <c r="AE81" s="426">
        <v>2</v>
      </c>
      <c r="AF81" s="426">
        <v>1</v>
      </c>
      <c r="AG81" s="426">
        <v>1</v>
      </c>
      <c r="AH81" s="426">
        <v>2</v>
      </c>
      <c r="AI81" s="426"/>
      <c r="AJ81" s="426">
        <f t="shared" si="2"/>
        <v>20.5</v>
      </c>
      <c r="AK81" s="205" t="str">
        <f>VLOOKUP(C81,'Name Details'!A:C,3,0)</f>
        <v>Mr. PUNDALIK CHANDU JADHAV</v>
      </c>
      <c r="AL81" s="205">
        <f>VLOOKUP(B81,'[2]APRIL-2026'!$B$1:$J$65536,9,0)</f>
        <v>36.119999999999997</v>
      </c>
      <c r="AM81" s="205">
        <v>36.119999999999997</v>
      </c>
      <c r="AN81" s="205" t="str">
        <f>VLOOKUP(C81,Work!D:F,3,0)</f>
        <v>Mr. PUNDALIK CHANDU JADHAV</v>
      </c>
      <c r="AO81" s="205" t="b">
        <f t="shared" si="3"/>
        <v>1</v>
      </c>
      <c r="AP81" s="426" t="s">
        <v>528</v>
      </c>
    </row>
    <row r="82" spans="1:42">
      <c r="A82" s="426">
        <v>77</v>
      </c>
      <c r="B82" s="426" t="s">
        <v>556</v>
      </c>
      <c r="C82" s="423">
        <v>101972731570</v>
      </c>
      <c r="D82" s="426" t="s">
        <v>245</v>
      </c>
      <c r="E82" s="426" t="s">
        <v>20833</v>
      </c>
      <c r="F82" s="426">
        <v>1</v>
      </c>
      <c r="G82" s="426">
        <v>1</v>
      </c>
      <c r="H82" s="426">
        <v>1</v>
      </c>
      <c r="I82" s="426">
        <v>1</v>
      </c>
      <c r="J82" s="426">
        <v>1</v>
      </c>
      <c r="K82" s="426">
        <v>1</v>
      </c>
      <c r="L82" s="426">
        <v>1</v>
      </c>
      <c r="M82" s="426"/>
      <c r="N82" s="426">
        <v>1</v>
      </c>
      <c r="O82" s="426">
        <v>2</v>
      </c>
      <c r="P82" s="426">
        <v>1</v>
      </c>
      <c r="Q82" s="426">
        <v>2</v>
      </c>
      <c r="R82" s="426">
        <v>1</v>
      </c>
      <c r="S82" s="426">
        <v>1</v>
      </c>
      <c r="T82" s="426">
        <v>1</v>
      </c>
      <c r="U82" s="426">
        <v>1</v>
      </c>
      <c r="V82" s="426">
        <v>1</v>
      </c>
      <c r="W82" s="426">
        <v>1</v>
      </c>
      <c r="X82" s="426">
        <v>1</v>
      </c>
      <c r="Y82" s="426">
        <v>1</v>
      </c>
      <c r="Z82" s="426">
        <v>1</v>
      </c>
      <c r="AA82" s="426"/>
      <c r="AB82" s="426"/>
      <c r="AC82" s="426">
        <v>1</v>
      </c>
      <c r="AD82" s="426">
        <v>1</v>
      </c>
      <c r="AE82" s="426">
        <v>1</v>
      </c>
      <c r="AF82" s="426">
        <v>1</v>
      </c>
      <c r="AG82" s="426">
        <v>1</v>
      </c>
      <c r="AH82" s="426">
        <v>1</v>
      </c>
      <c r="AI82" s="426">
        <v>1</v>
      </c>
      <c r="AJ82" s="426">
        <f t="shared" si="2"/>
        <v>29</v>
      </c>
      <c r="AK82" s="205" t="str">
        <f>VLOOKUP(C82,'Name Details'!A:C,3,0)</f>
        <v>Mr. BHARAT SANTOSH SARADE</v>
      </c>
      <c r="AL82" s="205">
        <f>VLOOKUP(B82,'[2]APRIL-2026'!$B$1:$J$65536,9,0)</f>
        <v>314.09000000000003</v>
      </c>
      <c r="AM82" s="205">
        <v>314.09000000000003</v>
      </c>
      <c r="AN82" s="205" t="str">
        <f>VLOOKUP(C82,Work!D:F,3,0)</f>
        <v>Mr. BHARAT SANTOSH SARADE</v>
      </c>
      <c r="AO82" s="205" t="b">
        <f t="shared" si="3"/>
        <v>1</v>
      </c>
      <c r="AP82" s="426" t="s">
        <v>556</v>
      </c>
    </row>
    <row r="83" spans="1:42">
      <c r="A83" s="426">
        <v>78</v>
      </c>
      <c r="B83" s="426" t="s">
        <v>562</v>
      </c>
      <c r="C83" s="423">
        <v>101396804599</v>
      </c>
      <c r="D83" s="426" t="s">
        <v>635</v>
      </c>
      <c r="E83" s="426" t="s">
        <v>20833</v>
      </c>
      <c r="F83" s="426">
        <v>1</v>
      </c>
      <c r="G83" s="426">
        <v>1</v>
      </c>
      <c r="H83" s="426"/>
      <c r="I83" s="426">
        <v>1</v>
      </c>
      <c r="J83" s="426">
        <v>1</v>
      </c>
      <c r="K83" s="426">
        <v>1</v>
      </c>
      <c r="L83" s="426">
        <v>1</v>
      </c>
      <c r="M83" s="426"/>
      <c r="N83" s="426">
        <v>1</v>
      </c>
      <c r="O83" s="426">
        <v>1</v>
      </c>
      <c r="P83" s="426">
        <v>1</v>
      </c>
      <c r="Q83" s="426">
        <v>1</v>
      </c>
      <c r="R83" s="426">
        <v>1</v>
      </c>
      <c r="S83" s="426">
        <v>1</v>
      </c>
      <c r="T83" s="426"/>
      <c r="U83" s="426">
        <v>1</v>
      </c>
      <c r="V83" s="426">
        <v>1</v>
      </c>
      <c r="W83" s="426">
        <v>1</v>
      </c>
      <c r="X83" s="426">
        <v>1</v>
      </c>
      <c r="Y83" s="426">
        <v>1</v>
      </c>
      <c r="Z83" s="426">
        <v>1</v>
      </c>
      <c r="AA83" s="426"/>
      <c r="AB83" s="426">
        <v>1</v>
      </c>
      <c r="AC83" s="426">
        <v>1</v>
      </c>
      <c r="AD83" s="426">
        <v>1</v>
      </c>
      <c r="AE83" s="426">
        <v>1</v>
      </c>
      <c r="AF83" s="426">
        <v>1</v>
      </c>
      <c r="AG83" s="426">
        <v>1</v>
      </c>
      <c r="AH83" s="426">
        <v>1</v>
      </c>
      <c r="AI83" s="426">
        <v>1</v>
      </c>
      <c r="AJ83" s="426">
        <f t="shared" si="2"/>
        <v>26</v>
      </c>
      <c r="AK83" s="205" t="str">
        <f>VLOOKUP(C83,'Name Details'!A:C,3,0)</f>
        <v>Mr. SHARANAPPA KHEDAGIKAR</v>
      </c>
      <c r="AL83" s="205">
        <f>VLOOKUP(B83,'[2]APRIL-2026'!$B$1:$J$65536,9,0)</f>
        <v>315.96000000000004</v>
      </c>
      <c r="AM83" s="205">
        <v>315.96000000000004</v>
      </c>
      <c r="AN83" s="205" t="str">
        <f>VLOOKUP(C83,Work!D:F,3,0)</f>
        <v>Mr. SHARANAPPA KHEDAGIKAR</v>
      </c>
      <c r="AO83" s="205" t="b">
        <f t="shared" si="3"/>
        <v>1</v>
      </c>
      <c r="AP83" s="426" t="s">
        <v>562</v>
      </c>
    </row>
    <row r="84" spans="1:42">
      <c r="A84" s="426">
        <v>79</v>
      </c>
      <c r="B84" s="426" t="s">
        <v>21529</v>
      </c>
      <c r="C84" s="423">
        <v>102067179570</v>
      </c>
      <c r="D84" s="426" t="s">
        <v>637</v>
      </c>
      <c r="E84" s="426" t="s">
        <v>20833</v>
      </c>
      <c r="F84" s="426"/>
      <c r="G84" s="426">
        <v>1</v>
      </c>
      <c r="H84" s="426">
        <v>1</v>
      </c>
      <c r="I84" s="426">
        <v>1</v>
      </c>
      <c r="J84" s="426">
        <v>1</v>
      </c>
      <c r="K84" s="426"/>
      <c r="L84" s="426">
        <v>1</v>
      </c>
      <c r="M84" s="426"/>
      <c r="N84" s="426">
        <v>1</v>
      </c>
      <c r="O84" s="426">
        <v>2</v>
      </c>
      <c r="P84" s="426">
        <v>1</v>
      </c>
      <c r="Q84" s="426">
        <v>1</v>
      </c>
      <c r="R84" s="426">
        <v>2</v>
      </c>
      <c r="S84" s="426">
        <v>1</v>
      </c>
      <c r="T84" s="426">
        <v>1</v>
      </c>
      <c r="U84" s="426">
        <v>1</v>
      </c>
      <c r="V84" s="426">
        <v>1</v>
      </c>
      <c r="W84" s="426">
        <v>1</v>
      </c>
      <c r="X84" s="426">
        <v>1</v>
      </c>
      <c r="Y84" s="426">
        <v>1</v>
      </c>
      <c r="Z84" s="426">
        <v>1</v>
      </c>
      <c r="AA84" s="426"/>
      <c r="AB84" s="426">
        <v>1</v>
      </c>
      <c r="AC84" s="426">
        <v>1</v>
      </c>
      <c r="AD84" s="426">
        <v>1</v>
      </c>
      <c r="AE84" s="426">
        <v>1</v>
      </c>
      <c r="AF84" s="426">
        <v>1</v>
      </c>
      <c r="AG84" s="426">
        <v>1</v>
      </c>
      <c r="AH84" s="426">
        <v>1</v>
      </c>
      <c r="AI84" s="426">
        <v>1</v>
      </c>
      <c r="AJ84" s="426">
        <f t="shared" si="2"/>
        <v>28</v>
      </c>
      <c r="AK84" s="205" t="str">
        <f>VLOOKUP(C84,'Name Details'!A:C,3,0)</f>
        <v>Mr. NAGANATH KASHINATH SONWANE</v>
      </c>
      <c r="AL84" s="205">
        <f>VLOOKUP(B84,'[2]APRIL-2026'!$B$1:$J$65536,9,0)</f>
        <v>450.60999999999979</v>
      </c>
      <c r="AM84" s="205">
        <v>450.60999999999979</v>
      </c>
      <c r="AN84" s="205" t="str">
        <f>VLOOKUP(C84,Work!D:F,3,0)</f>
        <v>Mr. NAGANATH KASHINATH SONWANE</v>
      </c>
      <c r="AO84" s="205" t="b">
        <f t="shared" si="3"/>
        <v>1</v>
      </c>
      <c r="AP84" s="426" t="s">
        <v>21529</v>
      </c>
    </row>
    <row r="85" spans="1:42">
      <c r="A85" s="426">
        <v>80</v>
      </c>
      <c r="B85" s="426" t="s">
        <v>520</v>
      </c>
      <c r="C85" s="423">
        <v>102086487131</v>
      </c>
      <c r="D85" s="426" t="s">
        <v>304</v>
      </c>
      <c r="E85" s="426" t="s">
        <v>20833</v>
      </c>
      <c r="F85" s="426"/>
      <c r="G85" s="426"/>
      <c r="H85" s="426"/>
      <c r="I85" s="426">
        <v>1</v>
      </c>
      <c r="J85" s="426">
        <v>1</v>
      </c>
      <c r="K85" s="426"/>
      <c r="L85" s="426"/>
      <c r="M85" s="426"/>
      <c r="N85" s="426"/>
      <c r="O85" s="426">
        <v>1</v>
      </c>
      <c r="P85" s="426">
        <v>1</v>
      </c>
      <c r="Q85" s="426">
        <v>1</v>
      </c>
      <c r="R85" s="426">
        <v>1</v>
      </c>
      <c r="S85" s="426">
        <v>1</v>
      </c>
      <c r="T85" s="426"/>
      <c r="U85" s="426">
        <v>1</v>
      </c>
      <c r="V85" s="426">
        <v>1</v>
      </c>
      <c r="W85" s="426">
        <v>1</v>
      </c>
      <c r="X85" s="426">
        <v>1</v>
      </c>
      <c r="Y85" s="426">
        <v>1</v>
      </c>
      <c r="Z85" s="426">
        <v>1</v>
      </c>
      <c r="AA85" s="426"/>
      <c r="AB85" s="426">
        <v>1</v>
      </c>
      <c r="AC85" s="426">
        <v>1</v>
      </c>
      <c r="AD85" s="426">
        <v>1</v>
      </c>
      <c r="AE85" s="426">
        <v>1</v>
      </c>
      <c r="AF85" s="426">
        <v>1</v>
      </c>
      <c r="AG85" s="426">
        <v>1</v>
      </c>
      <c r="AH85" s="426">
        <v>1</v>
      </c>
      <c r="AI85" s="426">
        <v>1</v>
      </c>
      <c r="AJ85" s="426">
        <f t="shared" si="2"/>
        <v>21</v>
      </c>
      <c r="AK85" s="205" t="str">
        <f>VLOOKUP(C85,'Name Details'!A:C,3,0)</f>
        <v>Mr. SUDHAKAR BHIMASHANKAR KOGANURE</v>
      </c>
      <c r="AL85" s="205">
        <f>VLOOKUP(B85,'[2]APRIL-2026'!$B$1:$J$65536,9,0)</f>
        <v>402.38999999999987</v>
      </c>
      <c r="AM85" s="205">
        <v>402.38999999999987</v>
      </c>
      <c r="AN85" s="205" t="str">
        <f>VLOOKUP(C85,Work!D:F,3,0)</f>
        <v>Mr. SUDHAKAR BHIMASHANKAR KOGANURE</v>
      </c>
      <c r="AO85" s="205" t="b">
        <f t="shared" si="3"/>
        <v>1</v>
      </c>
      <c r="AP85" s="426" t="s">
        <v>520</v>
      </c>
    </row>
    <row r="86" spans="1:42">
      <c r="A86" s="426">
        <v>81</v>
      </c>
      <c r="B86" s="426" t="s">
        <v>514</v>
      </c>
      <c r="C86" s="423">
        <v>102062761038</v>
      </c>
      <c r="D86" s="426" t="s">
        <v>316</v>
      </c>
      <c r="E86" s="426" t="s">
        <v>20833</v>
      </c>
      <c r="F86" s="426"/>
      <c r="G86" s="426">
        <v>1</v>
      </c>
      <c r="H86" s="426">
        <v>1</v>
      </c>
      <c r="I86" s="426">
        <v>1</v>
      </c>
      <c r="J86" s="426">
        <v>1</v>
      </c>
      <c r="K86" s="426">
        <v>1</v>
      </c>
      <c r="L86" s="426">
        <v>1</v>
      </c>
      <c r="M86" s="426"/>
      <c r="N86" s="426">
        <v>1</v>
      </c>
      <c r="O86" s="426">
        <v>1</v>
      </c>
      <c r="P86" s="426">
        <v>1</v>
      </c>
      <c r="Q86" s="426">
        <v>1</v>
      </c>
      <c r="R86" s="426">
        <v>1</v>
      </c>
      <c r="S86" s="426">
        <v>1</v>
      </c>
      <c r="T86" s="426"/>
      <c r="U86" s="426">
        <v>1</v>
      </c>
      <c r="V86" s="426">
        <v>1</v>
      </c>
      <c r="W86" s="426">
        <v>1</v>
      </c>
      <c r="X86" s="426">
        <v>1</v>
      </c>
      <c r="Y86" s="426">
        <v>1</v>
      </c>
      <c r="Z86" s="426">
        <v>1</v>
      </c>
      <c r="AA86" s="426"/>
      <c r="AB86" s="426">
        <v>1</v>
      </c>
      <c r="AC86" s="426">
        <v>1</v>
      </c>
      <c r="AD86" s="426">
        <v>1</v>
      </c>
      <c r="AE86" s="426">
        <v>1</v>
      </c>
      <c r="AF86" s="426"/>
      <c r="AG86" s="426">
        <v>1</v>
      </c>
      <c r="AH86" s="426">
        <v>1</v>
      </c>
      <c r="AI86" s="426">
        <v>1</v>
      </c>
      <c r="AJ86" s="426">
        <f t="shared" si="2"/>
        <v>25</v>
      </c>
      <c r="AK86" s="205" t="str">
        <f>VLOOKUP(C86,'Name Details'!A:C,3,0)</f>
        <v>Mr. BASAVRAJ SHIVANNA KOLI</v>
      </c>
      <c r="AL86" s="205">
        <f>VLOOKUP(B86,'[2]APRIL-2026'!$B$1:$J$65536,9,0)</f>
        <v>357.03999999999991</v>
      </c>
      <c r="AM86" s="205">
        <v>357.03999999999991</v>
      </c>
      <c r="AN86" s="205" t="str">
        <f>VLOOKUP(C86,Work!D:F,3,0)</f>
        <v>Mr. BASAVRAJ SHIVANNA KOLI</v>
      </c>
      <c r="AO86" s="205" t="b">
        <f t="shared" si="3"/>
        <v>1</v>
      </c>
      <c r="AP86" s="426" t="s">
        <v>514</v>
      </c>
    </row>
    <row r="87" spans="1:42">
      <c r="A87" s="426">
        <v>82</v>
      </c>
      <c r="B87" s="426" t="s">
        <v>581</v>
      </c>
      <c r="C87" s="423">
        <v>102032852951</v>
      </c>
      <c r="D87" s="426" t="s">
        <v>577</v>
      </c>
      <c r="E87" s="426" t="s">
        <v>20833</v>
      </c>
      <c r="F87" s="426">
        <v>1</v>
      </c>
      <c r="G87" s="426">
        <v>1</v>
      </c>
      <c r="H87" s="426">
        <v>1</v>
      </c>
      <c r="I87" s="426">
        <v>1</v>
      </c>
      <c r="J87" s="426">
        <v>1</v>
      </c>
      <c r="K87" s="426">
        <v>1</v>
      </c>
      <c r="L87" s="426">
        <v>1</v>
      </c>
      <c r="M87" s="426"/>
      <c r="N87" s="426">
        <v>1</v>
      </c>
      <c r="O87" s="426">
        <v>1</v>
      </c>
      <c r="P87" s="426"/>
      <c r="Q87" s="426">
        <v>1</v>
      </c>
      <c r="R87" s="426"/>
      <c r="S87" s="426"/>
      <c r="T87" s="426"/>
      <c r="U87" s="426">
        <v>1</v>
      </c>
      <c r="V87" s="426">
        <v>1</v>
      </c>
      <c r="W87" s="426">
        <v>1</v>
      </c>
      <c r="X87" s="426">
        <v>1</v>
      </c>
      <c r="Y87" s="426">
        <v>1</v>
      </c>
      <c r="Z87" s="426">
        <v>1</v>
      </c>
      <c r="AA87" s="426"/>
      <c r="AB87" s="426">
        <v>1</v>
      </c>
      <c r="AC87" s="426">
        <v>1</v>
      </c>
      <c r="AD87" s="426">
        <v>1</v>
      </c>
      <c r="AE87" s="426">
        <v>1</v>
      </c>
      <c r="AF87" s="426">
        <v>1</v>
      </c>
      <c r="AG87" s="426">
        <v>1</v>
      </c>
      <c r="AH87" s="426">
        <v>1</v>
      </c>
      <c r="AI87" s="426">
        <v>1</v>
      </c>
      <c r="AJ87" s="426">
        <f t="shared" si="2"/>
        <v>24</v>
      </c>
      <c r="AK87" s="205" t="str">
        <f>VLOOKUP(C87,'Name Details'!A:C,3,0)</f>
        <v>Mr. PRAKASH</v>
      </c>
      <c r="AL87" s="205">
        <f>VLOOKUP(B87,'[2]APRIL-2026'!$B$1:$J$65536,9,0)</f>
        <v>449.21999999999997</v>
      </c>
      <c r="AM87" s="205">
        <v>449.21999999999997</v>
      </c>
      <c r="AN87" s="205" t="str">
        <f>VLOOKUP(C87,Work!D:F,3,0)</f>
        <v>Mr. PRAKASH</v>
      </c>
      <c r="AO87" s="205" t="b">
        <f t="shared" si="3"/>
        <v>1</v>
      </c>
      <c r="AP87" s="426" t="s">
        <v>581</v>
      </c>
    </row>
    <row r="88" spans="1:42">
      <c r="A88" s="426">
        <v>83</v>
      </c>
      <c r="B88" s="426" t="s">
        <v>545</v>
      </c>
      <c r="C88" s="423">
        <v>101678665637</v>
      </c>
      <c r="D88" s="426" t="s">
        <v>512</v>
      </c>
      <c r="E88" s="426" t="s">
        <v>20833</v>
      </c>
      <c r="F88" s="426"/>
      <c r="G88" s="426"/>
      <c r="H88" s="426"/>
      <c r="I88" s="426">
        <v>1</v>
      </c>
      <c r="J88" s="426"/>
      <c r="K88" s="426">
        <v>1</v>
      </c>
      <c r="L88" s="426">
        <v>1</v>
      </c>
      <c r="M88" s="426">
        <v>1</v>
      </c>
      <c r="N88" s="426">
        <v>1</v>
      </c>
      <c r="O88" s="426">
        <v>1</v>
      </c>
      <c r="P88" s="426"/>
      <c r="Q88" s="426">
        <v>1</v>
      </c>
      <c r="R88" s="426">
        <v>1</v>
      </c>
      <c r="S88" s="426">
        <v>1</v>
      </c>
      <c r="T88" s="426"/>
      <c r="U88" s="426">
        <v>2</v>
      </c>
      <c r="V88" s="426"/>
      <c r="W88" s="426">
        <v>1</v>
      </c>
      <c r="X88" s="426"/>
      <c r="Y88" s="426">
        <v>1</v>
      </c>
      <c r="Z88" s="426"/>
      <c r="AA88" s="426"/>
      <c r="AB88" s="426">
        <v>1</v>
      </c>
      <c r="AC88" s="426">
        <v>1</v>
      </c>
      <c r="AD88" s="426">
        <v>1</v>
      </c>
      <c r="AE88" s="426">
        <v>1</v>
      </c>
      <c r="AF88" s="426">
        <v>1</v>
      </c>
      <c r="AG88" s="426">
        <v>1</v>
      </c>
      <c r="AH88" s="426"/>
      <c r="AI88" s="426"/>
      <c r="AJ88" s="426">
        <f t="shared" si="2"/>
        <v>19</v>
      </c>
      <c r="AK88" s="205" t="str">
        <f>VLOOKUP(C88,'Name Details'!A:C,3,0)</f>
        <v>Mr. GHENSIDDHA AMASIDHDA VANAMANE</v>
      </c>
      <c r="AL88" s="205">
        <f>VLOOKUP(B88,'[2]APRIL-2026'!$B$1:$J$65536,9,0)</f>
        <v>49.089999999999996</v>
      </c>
      <c r="AM88" s="205">
        <v>49.089999999999996</v>
      </c>
      <c r="AN88" s="205" t="str">
        <f>VLOOKUP(C88,Work!D:F,3,0)</f>
        <v>Mr. GHENSIDDHA AMASIDHDA VANAMANE</v>
      </c>
      <c r="AO88" s="205" t="b">
        <f t="shared" si="3"/>
        <v>1</v>
      </c>
      <c r="AP88" s="426" t="s">
        <v>545</v>
      </c>
    </row>
    <row r="89" spans="1:42">
      <c r="A89" s="426">
        <v>84</v>
      </c>
      <c r="B89" s="426" t="s">
        <v>553</v>
      </c>
      <c r="C89" s="423">
        <v>101966176359</v>
      </c>
      <c r="D89" s="426" t="s">
        <v>636</v>
      </c>
      <c r="E89" s="426" t="s">
        <v>20833</v>
      </c>
      <c r="F89" s="426"/>
      <c r="G89" s="426">
        <v>2</v>
      </c>
      <c r="H89" s="426">
        <v>2</v>
      </c>
      <c r="I89" s="426">
        <v>1</v>
      </c>
      <c r="J89" s="426">
        <v>1</v>
      </c>
      <c r="K89" s="426">
        <v>1</v>
      </c>
      <c r="L89" s="426">
        <v>2</v>
      </c>
      <c r="M89" s="426">
        <v>1</v>
      </c>
      <c r="N89" s="426">
        <v>1</v>
      </c>
      <c r="O89" s="426">
        <v>1</v>
      </c>
      <c r="P89" s="426"/>
      <c r="Q89" s="426"/>
      <c r="R89" s="426">
        <v>1</v>
      </c>
      <c r="S89" s="426">
        <v>1</v>
      </c>
      <c r="T89" s="426"/>
      <c r="U89" s="426"/>
      <c r="V89" s="426">
        <v>1</v>
      </c>
      <c r="W89" s="426">
        <v>1</v>
      </c>
      <c r="X89" s="426">
        <v>1</v>
      </c>
      <c r="Y89" s="426"/>
      <c r="Z89" s="426">
        <v>1</v>
      </c>
      <c r="AA89" s="426">
        <v>1</v>
      </c>
      <c r="AB89" s="426">
        <v>1</v>
      </c>
      <c r="AC89" s="426">
        <v>1</v>
      </c>
      <c r="AD89" s="426">
        <v>1</v>
      </c>
      <c r="AE89" s="426">
        <v>1</v>
      </c>
      <c r="AF89" s="426">
        <v>1</v>
      </c>
      <c r="AG89" s="426">
        <v>1</v>
      </c>
      <c r="AH89" s="426"/>
      <c r="AI89" s="426"/>
      <c r="AJ89" s="426">
        <f t="shared" si="2"/>
        <v>25</v>
      </c>
      <c r="AK89" s="205" t="str">
        <f>VLOOKUP(C89,'Name Details'!A:C,3,0)</f>
        <v>Mr. BASAVARAJ SHRISHAIL SODDE</v>
      </c>
      <c r="AL89" s="205">
        <f>VLOOKUP(B89,'[2]APRIL-2026'!$B$1:$J$65536,9,0)</f>
        <v>535.03999999999974</v>
      </c>
      <c r="AM89" s="205">
        <v>535.03999999999974</v>
      </c>
      <c r="AN89" s="205" t="str">
        <f>VLOOKUP(C89,Work!D:F,3,0)</f>
        <v>Mr. BASAVARAJ SHRISHAIL SODDE</v>
      </c>
      <c r="AO89" s="205" t="b">
        <f t="shared" si="3"/>
        <v>1</v>
      </c>
      <c r="AP89" s="426" t="s">
        <v>553</v>
      </c>
    </row>
    <row r="90" spans="1:42">
      <c r="A90" s="426">
        <v>85</v>
      </c>
      <c r="B90" s="426" t="s">
        <v>20968</v>
      </c>
      <c r="C90" s="423">
        <v>102261619396</v>
      </c>
      <c r="D90" s="426" t="s">
        <v>20969</v>
      </c>
      <c r="E90" s="426" t="s">
        <v>20833</v>
      </c>
      <c r="F90" s="426"/>
      <c r="G90" s="426">
        <v>1</v>
      </c>
      <c r="H90" s="426">
        <v>1</v>
      </c>
      <c r="I90" s="426">
        <v>1</v>
      </c>
      <c r="J90" s="426">
        <v>1</v>
      </c>
      <c r="K90" s="426">
        <v>2</v>
      </c>
      <c r="L90" s="426">
        <v>1</v>
      </c>
      <c r="M90" s="426"/>
      <c r="N90" s="426"/>
      <c r="O90" s="426">
        <v>1</v>
      </c>
      <c r="P90" s="426">
        <v>1</v>
      </c>
      <c r="Q90" s="426">
        <v>1</v>
      </c>
      <c r="R90" s="426">
        <v>1</v>
      </c>
      <c r="S90" s="426">
        <v>1</v>
      </c>
      <c r="T90" s="426"/>
      <c r="U90" s="426">
        <v>1</v>
      </c>
      <c r="V90" s="426">
        <v>1</v>
      </c>
      <c r="W90" s="426">
        <v>1</v>
      </c>
      <c r="X90" s="426">
        <v>1</v>
      </c>
      <c r="Y90" s="426">
        <v>1</v>
      </c>
      <c r="Z90" s="426">
        <v>1</v>
      </c>
      <c r="AA90" s="426">
        <v>1</v>
      </c>
      <c r="AB90" s="426">
        <v>1</v>
      </c>
      <c r="AC90" s="426">
        <v>1</v>
      </c>
      <c r="AD90" s="426">
        <v>1</v>
      </c>
      <c r="AE90" s="426"/>
      <c r="AF90" s="426"/>
      <c r="AG90" s="426"/>
      <c r="AH90" s="426"/>
      <c r="AI90" s="426"/>
      <c r="AJ90" s="426">
        <f t="shared" si="2"/>
        <v>22</v>
      </c>
      <c r="AK90" s="205" t="str">
        <f>VLOOKUP(C90,'Name Details'!A:C,3,0)</f>
        <v>Mr. KASHINATH SIDHARAM TOLANURE</v>
      </c>
      <c r="AL90" s="205">
        <f>VLOOKUP(B90,'[2]APRIL-2026'!$B$1:$J$65536,9,0)</f>
        <v>441.68999999999994</v>
      </c>
      <c r="AM90" s="205">
        <v>441.68999999999994</v>
      </c>
      <c r="AN90" s="205" t="str">
        <f>VLOOKUP(C90,Work!D:F,3,0)</f>
        <v>Mr. KASHINATH SIDHARAM TOLANURE</v>
      </c>
      <c r="AO90" s="205" t="b">
        <f t="shared" si="3"/>
        <v>1</v>
      </c>
      <c r="AP90" s="426" t="s">
        <v>20968</v>
      </c>
    </row>
    <row r="91" spans="1:42">
      <c r="A91" s="426">
        <v>86</v>
      </c>
      <c r="B91" s="426" t="s">
        <v>20834</v>
      </c>
      <c r="C91" s="423">
        <v>102260241245</v>
      </c>
      <c r="D91" s="426" t="s">
        <v>20838</v>
      </c>
      <c r="E91" s="426" t="s">
        <v>22158</v>
      </c>
      <c r="F91" s="426"/>
      <c r="G91" s="426">
        <v>1</v>
      </c>
      <c r="H91" s="426">
        <v>1</v>
      </c>
      <c r="I91" s="426">
        <v>1</v>
      </c>
      <c r="J91" s="426">
        <v>1</v>
      </c>
      <c r="K91" s="426">
        <v>1</v>
      </c>
      <c r="L91" s="426"/>
      <c r="M91" s="426"/>
      <c r="N91" s="426">
        <v>1</v>
      </c>
      <c r="O91" s="426">
        <v>1</v>
      </c>
      <c r="P91" s="426">
        <v>1</v>
      </c>
      <c r="Q91" s="426">
        <v>1</v>
      </c>
      <c r="R91" s="426">
        <v>1</v>
      </c>
      <c r="S91" s="426"/>
      <c r="T91" s="426"/>
      <c r="U91" s="426"/>
      <c r="V91" s="426">
        <v>1</v>
      </c>
      <c r="W91" s="426">
        <v>1</v>
      </c>
      <c r="X91" s="426"/>
      <c r="Y91" s="426">
        <v>1</v>
      </c>
      <c r="Z91" s="426">
        <v>1</v>
      </c>
      <c r="AA91" s="426"/>
      <c r="AB91" s="426">
        <v>1</v>
      </c>
      <c r="AC91" s="426">
        <v>1</v>
      </c>
      <c r="AD91" s="426">
        <v>1</v>
      </c>
      <c r="AE91" s="426">
        <v>1</v>
      </c>
      <c r="AF91" s="426">
        <v>1</v>
      </c>
      <c r="AG91" s="426">
        <v>1</v>
      </c>
      <c r="AH91" s="426">
        <v>1</v>
      </c>
      <c r="AI91" s="426"/>
      <c r="AJ91" s="426">
        <f t="shared" si="2"/>
        <v>21</v>
      </c>
      <c r="AK91" s="205" t="str">
        <f>VLOOKUP(C91,'Name Details'!A:C,3,0)</f>
        <v>Mr. DHANRAJ DATTATRAY SHINDE</v>
      </c>
      <c r="AL91" s="205">
        <f>VLOOKUP(B91,'[2]APRIL-2026'!$B$1:$J$65536,9,0)</f>
        <v>549.96999999999991</v>
      </c>
      <c r="AM91" s="205">
        <v>549.96999999999991</v>
      </c>
      <c r="AN91" s="205" t="str">
        <f>VLOOKUP(C91,Work!D:F,3,0)</f>
        <v>Mr. DHANRAJ DATTATRAY SHINDE</v>
      </c>
      <c r="AO91" s="205" t="b">
        <f t="shared" si="3"/>
        <v>1</v>
      </c>
      <c r="AP91" s="426" t="s">
        <v>20834</v>
      </c>
    </row>
    <row r="92" spans="1:42">
      <c r="A92" s="426">
        <v>87</v>
      </c>
      <c r="B92" s="426" t="s">
        <v>20835</v>
      </c>
      <c r="C92" s="423">
        <v>102259643488</v>
      </c>
      <c r="D92" s="426" t="s">
        <v>20971</v>
      </c>
      <c r="E92" s="426" t="s">
        <v>22158</v>
      </c>
      <c r="F92" s="426"/>
      <c r="G92" s="426"/>
      <c r="H92" s="426">
        <v>1</v>
      </c>
      <c r="I92" s="426">
        <v>1</v>
      </c>
      <c r="J92" s="426">
        <v>1</v>
      </c>
      <c r="K92" s="426">
        <v>1</v>
      </c>
      <c r="L92" s="426">
        <v>1</v>
      </c>
      <c r="M92" s="426"/>
      <c r="N92" s="426">
        <v>1</v>
      </c>
      <c r="O92" s="426">
        <v>1</v>
      </c>
      <c r="P92" s="426">
        <v>1</v>
      </c>
      <c r="Q92" s="426">
        <v>1</v>
      </c>
      <c r="R92" s="426">
        <v>1</v>
      </c>
      <c r="S92" s="426">
        <v>1</v>
      </c>
      <c r="T92" s="426"/>
      <c r="U92" s="426"/>
      <c r="V92" s="426">
        <v>1</v>
      </c>
      <c r="W92" s="426">
        <v>1</v>
      </c>
      <c r="X92" s="426">
        <v>1</v>
      </c>
      <c r="Y92" s="426">
        <v>1</v>
      </c>
      <c r="Z92" s="426">
        <v>1</v>
      </c>
      <c r="AA92" s="426"/>
      <c r="AB92" s="426">
        <v>1</v>
      </c>
      <c r="AC92" s="426">
        <v>1</v>
      </c>
      <c r="AD92" s="426">
        <v>1</v>
      </c>
      <c r="AE92" s="426">
        <v>1</v>
      </c>
      <c r="AF92" s="426">
        <v>1</v>
      </c>
      <c r="AG92" s="426">
        <v>1</v>
      </c>
      <c r="AH92" s="426">
        <v>1</v>
      </c>
      <c r="AI92" s="426">
        <v>1</v>
      </c>
      <c r="AJ92" s="426">
        <f t="shared" si="2"/>
        <v>24</v>
      </c>
      <c r="AK92" s="205" t="str">
        <f>VLOOKUP(C92,'Name Details'!A:C,3,0)</f>
        <v>Mr. SAI MAHESH KATKAR</v>
      </c>
      <c r="AL92" s="205">
        <f>VLOOKUP(B92,'[2]APRIL-2026'!$B$1:$J$65536,9,0)</f>
        <v>551.66999999999985</v>
      </c>
      <c r="AM92" s="205">
        <v>551.66999999999985</v>
      </c>
      <c r="AN92" s="205" t="str">
        <f>VLOOKUP(C92,Work!D:F,3,0)</f>
        <v>Mr. SAI MAHESH KATKAR</v>
      </c>
      <c r="AO92" s="205" t="b">
        <f t="shared" si="3"/>
        <v>1</v>
      </c>
      <c r="AP92" s="426" t="s">
        <v>20835</v>
      </c>
    </row>
    <row r="93" spans="1:42">
      <c r="A93" s="426">
        <v>89</v>
      </c>
      <c r="B93" s="426" t="s">
        <v>21559</v>
      </c>
      <c r="C93" s="423" t="s">
        <v>21556</v>
      </c>
      <c r="D93" s="426" t="s">
        <v>21814</v>
      </c>
      <c r="E93" s="426" t="s">
        <v>22158</v>
      </c>
      <c r="F93" s="426"/>
      <c r="G93" s="426"/>
      <c r="H93" s="426">
        <v>1</v>
      </c>
      <c r="I93" s="426">
        <v>1</v>
      </c>
      <c r="J93" s="426">
        <v>1</v>
      </c>
      <c r="K93" s="426">
        <v>1</v>
      </c>
      <c r="L93" s="426">
        <v>1</v>
      </c>
      <c r="M93" s="426"/>
      <c r="N93" s="426">
        <v>1</v>
      </c>
      <c r="O93" s="426">
        <v>1</v>
      </c>
      <c r="P93" s="426"/>
      <c r="Q93" s="426">
        <v>1</v>
      </c>
      <c r="R93" s="426">
        <v>1</v>
      </c>
      <c r="S93" s="426">
        <v>1</v>
      </c>
      <c r="T93" s="426"/>
      <c r="U93" s="426">
        <v>1</v>
      </c>
      <c r="V93" s="426">
        <v>1</v>
      </c>
      <c r="W93" s="426">
        <v>1</v>
      </c>
      <c r="X93" s="426">
        <v>1</v>
      </c>
      <c r="Y93" s="426">
        <v>1</v>
      </c>
      <c r="Z93" s="426">
        <v>1</v>
      </c>
      <c r="AA93" s="426"/>
      <c r="AB93" s="426">
        <v>1</v>
      </c>
      <c r="AC93" s="426">
        <v>1</v>
      </c>
      <c r="AD93" s="426">
        <v>1</v>
      </c>
      <c r="AE93" s="426">
        <v>1</v>
      </c>
      <c r="AF93" s="426"/>
      <c r="AG93" s="426"/>
      <c r="AH93" s="426"/>
      <c r="AI93" s="426">
        <v>1</v>
      </c>
      <c r="AJ93" s="426">
        <f t="shared" si="2"/>
        <v>21</v>
      </c>
      <c r="AK93" s="205" t="e">
        <f>VLOOKUP(C93,'Name Details'!A:C,3,0)</f>
        <v>#N/A</v>
      </c>
      <c r="AL93" s="205">
        <f>VLOOKUP(B93,'[2]APRIL-2026'!$B$1:$J$65536,9,0)</f>
        <v>221.96000000000006</v>
      </c>
      <c r="AM93" s="205">
        <v>221.96000000000006</v>
      </c>
      <c r="AN93" s="205" t="str">
        <f>VLOOKUP(C93,Work!D:F,3,0)</f>
        <v>RAHUL BALU CHAVHAN</v>
      </c>
      <c r="AO93" s="205" t="e">
        <f t="shared" si="3"/>
        <v>#N/A</v>
      </c>
      <c r="AP93" s="426" t="s">
        <v>21559</v>
      </c>
    </row>
    <row r="94" spans="1:42">
      <c r="A94" s="426">
        <v>91</v>
      </c>
      <c r="B94" s="205" t="s">
        <v>22220</v>
      </c>
      <c r="C94" s="423" t="s">
        <v>21857</v>
      </c>
      <c r="D94" s="426" t="s">
        <v>21857</v>
      </c>
      <c r="E94" s="426" t="s">
        <v>22158</v>
      </c>
      <c r="F94" s="426"/>
      <c r="G94" s="426">
        <v>1</v>
      </c>
      <c r="H94" s="426">
        <v>1</v>
      </c>
      <c r="I94" s="426">
        <v>1</v>
      </c>
      <c r="J94" s="426">
        <v>1</v>
      </c>
      <c r="K94" s="426">
        <v>1</v>
      </c>
      <c r="L94" s="426">
        <v>1</v>
      </c>
      <c r="M94" s="426"/>
      <c r="N94" s="426">
        <v>1</v>
      </c>
      <c r="O94" s="426">
        <v>1</v>
      </c>
      <c r="P94" s="426"/>
      <c r="Q94" s="426">
        <v>1</v>
      </c>
      <c r="R94" s="426">
        <v>1</v>
      </c>
      <c r="S94" s="426">
        <v>1</v>
      </c>
      <c r="T94" s="426"/>
      <c r="U94" s="426">
        <v>1</v>
      </c>
      <c r="V94" s="426">
        <v>1</v>
      </c>
      <c r="W94" s="426">
        <v>1</v>
      </c>
      <c r="X94" s="426"/>
      <c r="Y94" s="426">
        <v>1</v>
      </c>
      <c r="Z94" s="426">
        <v>1</v>
      </c>
      <c r="AA94" s="426"/>
      <c r="AB94" s="426"/>
      <c r="AC94" s="426"/>
      <c r="AD94" s="426"/>
      <c r="AE94" s="426">
        <v>1</v>
      </c>
      <c r="AF94" s="426">
        <v>1</v>
      </c>
      <c r="AG94" s="426">
        <v>1</v>
      </c>
      <c r="AH94" s="426">
        <v>1</v>
      </c>
      <c r="AI94" s="426">
        <v>1</v>
      </c>
      <c r="AJ94" s="426">
        <f t="shared" si="2"/>
        <v>21</v>
      </c>
      <c r="AK94" s="205" t="e">
        <f>VLOOKUP(C94,'Name Details'!A:C,3,0)</f>
        <v>#N/A</v>
      </c>
      <c r="AL94" s="205">
        <f>VLOOKUP(B94,'[2]APRIL-2026'!$B$1:$J$65536,9,0)</f>
        <v>84.65</v>
      </c>
      <c r="AM94" s="205">
        <v>84</v>
      </c>
      <c r="AN94" s="205" t="str">
        <f>VLOOKUP(C94,Work!D:F,3,0)</f>
        <v>NAGESG REVANSIDHHA BIRAJDAR</v>
      </c>
      <c r="AO94" s="205" t="e">
        <f t="shared" si="3"/>
        <v>#N/A</v>
      </c>
      <c r="AP94" s="205" t="s">
        <v>22220</v>
      </c>
    </row>
    <row r="95" spans="1:42">
      <c r="A95" s="426">
        <v>92</v>
      </c>
      <c r="B95" s="426" t="s">
        <v>21928</v>
      </c>
      <c r="C95" s="426" t="s">
        <v>21858</v>
      </c>
      <c r="D95" s="426" t="s">
        <v>21858</v>
      </c>
      <c r="E95" s="426" t="s">
        <v>22158</v>
      </c>
      <c r="F95" s="426"/>
      <c r="G95" s="426">
        <v>1</v>
      </c>
      <c r="H95" s="426">
        <v>1</v>
      </c>
      <c r="I95" s="426">
        <v>1</v>
      </c>
      <c r="J95" s="426">
        <v>1</v>
      </c>
      <c r="K95" s="426">
        <v>1</v>
      </c>
      <c r="L95" s="426">
        <v>1</v>
      </c>
      <c r="M95" s="426"/>
      <c r="N95" s="426">
        <v>1</v>
      </c>
      <c r="O95" s="426">
        <v>1</v>
      </c>
      <c r="P95" s="426">
        <v>1</v>
      </c>
      <c r="Q95" s="426">
        <v>1</v>
      </c>
      <c r="R95" s="426">
        <v>1</v>
      </c>
      <c r="S95" s="426">
        <v>1</v>
      </c>
      <c r="T95" s="426"/>
      <c r="U95" s="426">
        <v>1</v>
      </c>
      <c r="V95" s="426">
        <v>1</v>
      </c>
      <c r="W95" s="426">
        <v>1</v>
      </c>
      <c r="X95" s="426">
        <v>1</v>
      </c>
      <c r="Y95" s="426">
        <v>1</v>
      </c>
      <c r="Z95" s="426">
        <v>1</v>
      </c>
      <c r="AA95" s="426"/>
      <c r="AB95" s="426">
        <v>1</v>
      </c>
      <c r="AC95" s="426"/>
      <c r="AD95" s="426"/>
      <c r="AE95" s="426"/>
      <c r="AF95" s="426"/>
      <c r="AG95" s="426"/>
      <c r="AH95" s="426"/>
      <c r="AI95" s="426"/>
      <c r="AJ95" s="426">
        <f t="shared" si="2"/>
        <v>19</v>
      </c>
      <c r="AK95" s="205" t="e">
        <f>VLOOKUP(C95,'Name Details'!A:C,3,0)</f>
        <v>#N/A</v>
      </c>
      <c r="AL95" s="205">
        <f>VLOOKUP(B95,'[2]APRIL-2026'!$B$1:$J$65536,9,0)</f>
        <v>296.29000000000002</v>
      </c>
      <c r="AM95" s="205">
        <v>296.29000000000002</v>
      </c>
      <c r="AN95" s="205" t="str">
        <f>VLOOKUP(C95,Work!D:F,3,0)</f>
        <v>SHANKAR GIRMAL MALI</v>
      </c>
      <c r="AO95" s="205" t="e">
        <f t="shared" si="3"/>
        <v>#N/A</v>
      </c>
      <c r="AP95" s="426" t="s">
        <v>21928</v>
      </c>
    </row>
    <row r="96" spans="1:42">
      <c r="A96" s="426">
        <v>95</v>
      </c>
      <c r="B96" s="426" t="s">
        <v>21932</v>
      </c>
      <c r="C96" s="423">
        <v>102004403215</v>
      </c>
      <c r="D96" s="426" t="s">
        <v>21861</v>
      </c>
      <c r="E96" s="426" t="s">
        <v>22158</v>
      </c>
      <c r="F96" s="426"/>
      <c r="G96" s="426">
        <v>1</v>
      </c>
      <c r="H96" s="426">
        <v>1</v>
      </c>
      <c r="I96" s="426">
        <v>1</v>
      </c>
      <c r="J96" s="426"/>
      <c r="K96" s="426"/>
      <c r="L96" s="426">
        <v>1</v>
      </c>
      <c r="M96" s="426"/>
      <c r="N96" s="426">
        <v>1</v>
      </c>
      <c r="O96" s="426"/>
      <c r="P96" s="426"/>
      <c r="Q96" s="426">
        <v>1</v>
      </c>
      <c r="R96" s="426"/>
      <c r="S96" s="426"/>
      <c r="T96" s="426"/>
      <c r="U96" s="426"/>
      <c r="V96" s="426"/>
      <c r="W96" s="426"/>
      <c r="X96" s="426"/>
      <c r="Y96" s="426"/>
      <c r="Z96" s="426"/>
      <c r="AA96" s="426"/>
      <c r="AB96" s="426"/>
      <c r="AC96" s="426"/>
      <c r="AD96" s="426"/>
      <c r="AE96" s="426"/>
      <c r="AF96" s="426"/>
      <c r="AG96" s="426"/>
      <c r="AH96" s="426"/>
      <c r="AI96" s="426"/>
      <c r="AJ96" s="426">
        <f t="shared" si="2"/>
        <v>6</v>
      </c>
      <c r="AK96" s="205" t="e">
        <f>VLOOKUP(C96,'Name Details'!A:C,3,0)</f>
        <v>#N/A</v>
      </c>
      <c r="AL96" s="205">
        <f>VLOOKUP(B96,'[2]APRIL-2026'!$B$1:$J$65536,9,0)</f>
        <v>107.80000000000001</v>
      </c>
      <c r="AM96" s="205">
        <v>107.80000000000001</v>
      </c>
      <c r="AN96" s="205" t="str">
        <f>VLOOKUP(C96,Work!D:F,3,0)</f>
        <v>KUSHAL PRASAD</v>
      </c>
      <c r="AO96" s="205" t="e">
        <f t="shared" si="3"/>
        <v>#N/A</v>
      </c>
      <c r="AP96" s="426" t="s">
        <v>21932</v>
      </c>
    </row>
    <row r="97" spans="1:42">
      <c r="A97" s="426">
        <v>96</v>
      </c>
      <c r="B97" s="426" t="s">
        <v>21934</v>
      </c>
      <c r="C97" s="423">
        <v>102315753105</v>
      </c>
      <c r="D97" s="426" t="s">
        <v>21862</v>
      </c>
      <c r="E97" s="426" t="s">
        <v>22158</v>
      </c>
      <c r="F97" s="426"/>
      <c r="G97" s="426"/>
      <c r="H97" s="426">
        <v>1</v>
      </c>
      <c r="I97" s="426">
        <v>1</v>
      </c>
      <c r="J97" s="426">
        <v>1</v>
      </c>
      <c r="K97" s="426"/>
      <c r="L97" s="426"/>
      <c r="M97" s="426"/>
      <c r="N97" s="426">
        <v>1</v>
      </c>
      <c r="O97" s="426">
        <v>1</v>
      </c>
      <c r="P97" s="426"/>
      <c r="Q97" s="426">
        <v>1</v>
      </c>
      <c r="R97" s="426">
        <v>1</v>
      </c>
      <c r="S97" s="426"/>
      <c r="T97" s="426"/>
      <c r="U97" s="426"/>
      <c r="V97" s="426"/>
      <c r="W97" s="426"/>
      <c r="X97" s="426"/>
      <c r="Y97" s="426"/>
      <c r="Z97" s="426"/>
      <c r="AA97" s="426"/>
      <c r="AB97" s="426"/>
      <c r="AC97" s="426"/>
      <c r="AD97" s="426"/>
      <c r="AE97" s="426"/>
      <c r="AF97" s="426"/>
      <c r="AG97" s="426"/>
      <c r="AH97" s="426"/>
      <c r="AI97" s="426"/>
      <c r="AJ97" s="426">
        <f t="shared" si="2"/>
        <v>7</v>
      </c>
      <c r="AK97" s="205" t="e">
        <f>VLOOKUP(C97,'Name Details'!A:C,3,0)</f>
        <v>#N/A</v>
      </c>
      <c r="AL97" s="205">
        <f>VLOOKUP(B97,'[2]APRIL-2026'!$B$1:$J$65536,9,0)</f>
        <v>150.67000000000002</v>
      </c>
      <c r="AM97" s="205">
        <v>150.67000000000002</v>
      </c>
      <c r="AN97" s="205" t="str">
        <f>VLOOKUP(C97,Work!D:F,3,0)</f>
        <v>CHANDRABHAN SINGH</v>
      </c>
      <c r="AO97" s="205" t="e">
        <f t="shared" si="3"/>
        <v>#N/A</v>
      </c>
      <c r="AP97" s="426" t="s">
        <v>21934</v>
      </c>
    </row>
    <row r="98" spans="1:42">
      <c r="A98" s="426">
        <v>97</v>
      </c>
      <c r="B98" s="426" t="s">
        <v>21936</v>
      </c>
      <c r="C98" s="423">
        <v>101811097763</v>
      </c>
      <c r="D98" s="426" t="s">
        <v>21987</v>
      </c>
      <c r="E98" s="426" t="s">
        <v>22158</v>
      </c>
      <c r="F98" s="426"/>
      <c r="G98" s="426">
        <v>1</v>
      </c>
      <c r="H98" s="426">
        <v>1</v>
      </c>
      <c r="I98" s="426">
        <v>1</v>
      </c>
      <c r="J98" s="426">
        <v>1</v>
      </c>
      <c r="K98" s="426">
        <v>1</v>
      </c>
      <c r="L98" s="426">
        <v>1</v>
      </c>
      <c r="M98" s="426"/>
      <c r="N98" s="426">
        <v>1</v>
      </c>
      <c r="O98" s="426">
        <v>1</v>
      </c>
      <c r="P98" s="426"/>
      <c r="Q98" s="426">
        <v>1</v>
      </c>
      <c r="R98" s="426">
        <v>1</v>
      </c>
      <c r="S98" s="426">
        <v>1</v>
      </c>
      <c r="T98" s="426">
        <v>1</v>
      </c>
      <c r="U98" s="426"/>
      <c r="V98" s="426">
        <v>1</v>
      </c>
      <c r="W98" s="426">
        <v>1</v>
      </c>
      <c r="X98" s="426">
        <v>2</v>
      </c>
      <c r="Y98" s="426">
        <v>1</v>
      </c>
      <c r="Z98" s="426">
        <v>1</v>
      </c>
      <c r="AA98" s="426">
        <v>1</v>
      </c>
      <c r="AB98" s="426">
        <v>1</v>
      </c>
      <c r="AC98" s="426">
        <v>1</v>
      </c>
      <c r="AD98" s="426">
        <v>1</v>
      </c>
      <c r="AE98" s="426">
        <v>1</v>
      </c>
      <c r="AF98" s="426">
        <v>1</v>
      </c>
      <c r="AG98" s="426">
        <v>1</v>
      </c>
      <c r="AH98" s="426">
        <v>1</v>
      </c>
      <c r="AI98" s="426">
        <v>1</v>
      </c>
      <c r="AJ98" s="426">
        <f t="shared" si="2"/>
        <v>27</v>
      </c>
      <c r="AK98" s="205" t="str">
        <f>VLOOKUP(C98,'Name Details'!A:C,3,0)</f>
        <v>Mr. YUPENDRA KUMAR SANT</v>
      </c>
      <c r="AL98" s="205">
        <f>VLOOKUP(B98,'[2]APRIL-2026'!$B$1:$J$65536,9,0)</f>
        <v>718.25999999999954</v>
      </c>
      <c r="AM98" s="205">
        <v>718.25999999999954</v>
      </c>
      <c r="AN98" s="205" t="str">
        <f>VLOOKUP(C98,Work!D:F,3,0)</f>
        <v>YUPENDRA KUMAR SINGH</v>
      </c>
      <c r="AO98" s="205" t="b">
        <f t="shared" si="3"/>
        <v>0</v>
      </c>
      <c r="AP98" s="426" t="s">
        <v>21936</v>
      </c>
    </row>
    <row r="99" spans="1:42">
      <c r="A99" s="426">
        <v>99</v>
      </c>
      <c r="B99" s="426" t="s">
        <v>21939</v>
      </c>
      <c r="C99" s="423">
        <v>102315791438</v>
      </c>
      <c r="D99" s="426" t="s">
        <v>21865</v>
      </c>
      <c r="E99" s="426" t="s">
        <v>22158</v>
      </c>
      <c r="F99" s="426"/>
      <c r="G99" s="426"/>
      <c r="H99" s="426"/>
      <c r="I99" s="426">
        <v>1</v>
      </c>
      <c r="J99" s="426">
        <v>1</v>
      </c>
      <c r="K99" s="426">
        <v>1</v>
      </c>
      <c r="L99" s="426">
        <v>1</v>
      </c>
      <c r="M99" s="426"/>
      <c r="N99" s="426">
        <v>1</v>
      </c>
      <c r="O99" s="426">
        <v>1</v>
      </c>
      <c r="P99" s="426">
        <v>1</v>
      </c>
      <c r="Q99" s="426">
        <v>1</v>
      </c>
      <c r="R99" s="426">
        <v>1</v>
      </c>
      <c r="S99" s="426"/>
      <c r="T99" s="426"/>
      <c r="U99" s="426"/>
      <c r="V99" s="426"/>
      <c r="W99" s="426"/>
      <c r="X99" s="426"/>
      <c r="Y99" s="426"/>
      <c r="Z99" s="426"/>
      <c r="AA99" s="426"/>
      <c r="AB99" s="426"/>
      <c r="AC99" s="426"/>
      <c r="AD99" s="426"/>
      <c r="AE99" s="426"/>
      <c r="AF99" s="426"/>
      <c r="AG99" s="426"/>
      <c r="AH99" s="426"/>
      <c r="AI99" s="426"/>
      <c r="AJ99" s="426">
        <f t="shared" si="2"/>
        <v>9</v>
      </c>
      <c r="AK99" s="205" t="str">
        <f>VLOOKUP(C99,'Name Details'!A:C,3,0)</f>
        <v>Mr. RAGHVENDRA SINGH</v>
      </c>
      <c r="AL99" s="205">
        <f>VLOOKUP(B99,'[2]APRIL-2026'!$B$1:$J$65536,9,0)</f>
        <v>107.41</v>
      </c>
      <c r="AM99" s="205">
        <v>107.41</v>
      </c>
      <c r="AN99" s="205" t="str">
        <f>VLOOKUP(C99,Work!D:F,3,0)</f>
        <v>RAGHVENDRA SINGH</v>
      </c>
      <c r="AO99" s="205" t="b">
        <f t="shared" si="3"/>
        <v>0</v>
      </c>
      <c r="AP99" s="426" t="s">
        <v>21939</v>
      </c>
    </row>
    <row r="100" spans="1:42">
      <c r="A100" s="426">
        <v>100</v>
      </c>
      <c r="B100" s="426" t="s">
        <v>21941</v>
      </c>
      <c r="C100" s="423">
        <v>101938681040</v>
      </c>
      <c r="D100" s="426" t="s">
        <v>21866</v>
      </c>
      <c r="E100" s="426" t="s">
        <v>22158</v>
      </c>
      <c r="F100" s="426"/>
      <c r="G100" s="426"/>
      <c r="H100" s="426"/>
      <c r="I100" s="426">
        <v>1</v>
      </c>
      <c r="J100" s="426">
        <v>1</v>
      </c>
      <c r="K100" s="426">
        <v>1</v>
      </c>
      <c r="L100" s="426">
        <v>1</v>
      </c>
      <c r="M100" s="426"/>
      <c r="N100" s="426"/>
      <c r="O100" s="426">
        <v>1</v>
      </c>
      <c r="P100" s="426">
        <v>1</v>
      </c>
      <c r="Q100" s="426"/>
      <c r="R100" s="426"/>
      <c r="S100" s="426"/>
      <c r="T100" s="426"/>
      <c r="U100" s="426"/>
      <c r="V100" s="426"/>
      <c r="W100" s="426"/>
      <c r="X100" s="426"/>
      <c r="Y100" s="426"/>
      <c r="Z100" s="426"/>
      <c r="AA100" s="426"/>
      <c r="AB100" s="426"/>
      <c r="AC100" s="426"/>
      <c r="AD100" s="426"/>
      <c r="AE100" s="426"/>
      <c r="AF100" s="426"/>
      <c r="AG100" s="426"/>
      <c r="AH100" s="426"/>
      <c r="AI100" s="426"/>
      <c r="AJ100" s="426">
        <f t="shared" si="2"/>
        <v>6</v>
      </c>
      <c r="AK100" s="205" t="str">
        <f>VLOOKUP(C100,'Name Details'!A:C,3,0)</f>
        <v>Mr. CHAIN SINGH</v>
      </c>
      <c r="AL100" s="205">
        <f>VLOOKUP(B100,'[2]APRIL-2026'!$B$1:$J$65536,9,0)</f>
        <v>43.26</v>
      </c>
      <c r="AM100" s="205">
        <v>43.26</v>
      </c>
      <c r="AN100" s="205" t="str">
        <f>VLOOKUP(C100,Work!D:F,3,0)</f>
        <v>CHAINSINGH CHINTASINGH MASARAM</v>
      </c>
      <c r="AO100" s="205" t="b">
        <f t="shared" si="3"/>
        <v>0</v>
      </c>
      <c r="AP100" s="426" t="s">
        <v>21941</v>
      </c>
    </row>
    <row r="101" spans="1:42">
      <c r="A101" s="426">
        <v>101</v>
      </c>
      <c r="B101" s="426" t="s">
        <v>21938</v>
      </c>
      <c r="C101" s="423">
        <v>102315785207</v>
      </c>
      <c r="D101" s="426" t="s">
        <v>22133</v>
      </c>
      <c r="E101" s="426" t="s">
        <v>22158</v>
      </c>
      <c r="F101" s="426"/>
      <c r="G101" s="426"/>
      <c r="H101" s="426"/>
      <c r="I101" s="426">
        <v>1</v>
      </c>
      <c r="J101" s="426">
        <v>1</v>
      </c>
      <c r="K101" s="426">
        <v>1</v>
      </c>
      <c r="L101" s="426">
        <v>1</v>
      </c>
      <c r="M101" s="426"/>
      <c r="N101" s="426">
        <v>1</v>
      </c>
      <c r="O101" s="426">
        <v>1</v>
      </c>
      <c r="P101" s="426"/>
      <c r="Q101" s="426"/>
      <c r="R101" s="426"/>
      <c r="S101" s="426"/>
      <c r="T101" s="426"/>
      <c r="U101" s="426"/>
      <c r="V101" s="426"/>
      <c r="W101" s="426"/>
      <c r="X101" s="426"/>
      <c r="Y101" s="426"/>
      <c r="Z101" s="426"/>
      <c r="AA101" s="426"/>
      <c r="AB101" s="426"/>
      <c r="AC101" s="426"/>
      <c r="AD101" s="426"/>
      <c r="AE101" s="426"/>
      <c r="AF101" s="426"/>
      <c r="AG101" s="426"/>
      <c r="AH101" s="426"/>
      <c r="AI101" s="426"/>
      <c r="AJ101" s="426">
        <f t="shared" si="2"/>
        <v>6</v>
      </c>
      <c r="AK101" s="205" t="str">
        <f>VLOOKUP(C101,'Name Details'!A:C,3,0)</f>
        <v>Mr. KHELAVAN SINGH</v>
      </c>
      <c r="AL101" s="205" t="e">
        <f>VLOOKUP(B101,'[2]APRIL-2026'!$B$1:$J$65536,9,0)</f>
        <v>#N/A</v>
      </c>
      <c r="AN101" s="205" t="str">
        <f>VLOOKUP(C101,Work!D:F,3,0)</f>
        <v>KHELAVAN SINGH</v>
      </c>
      <c r="AO101" s="205" t="b">
        <f t="shared" si="3"/>
        <v>0</v>
      </c>
      <c r="AP101" s="426" t="s">
        <v>21938</v>
      </c>
    </row>
    <row r="102" spans="1:42">
      <c r="A102" s="426">
        <v>102</v>
      </c>
      <c r="B102" s="426" t="s">
        <v>515</v>
      </c>
      <c r="C102" s="423">
        <v>102062806876</v>
      </c>
      <c r="D102" s="426" t="s">
        <v>611</v>
      </c>
      <c r="E102" s="426" t="s">
        <v>22159</v>
      </c>
      <c r="F102" s="426"/>
      <c r="G102" s="426">
        <v>1</v>
      </c>
      <c r="H102" s="426">
        <v>1</v>
      </c>
      <c r="I102" s="426">
        <v>1</v>
      </c>
      <c r="J102" s="426">
        <v>1</v>
      </c>
      <c r="K102" s="426"/>
      <c r="L102" s="426">
        <v>1</v>
      </c>
      <c r="M102" s="426"/>
      <c r="N102" s="426">
        <v>1</v>
      </c>
      <c r="O102" s="426">
        <v>1</v>
      </c>
      <c r="P102" s="426">
        <v>1</v>
      </c>
      <c r="Q102" s="426">
        <v>1</v>
      </c>
      <c r="R102" s="426">
        <v>1</v>
      </c>
      <c r="S102" s="426">
        <v>1</v>
      </c>
      <c r="T102" s="426"/>
      <c r="U102" s="426">
        <v>1</v>
      </c>
      <c r="V102" s="426">
        <v>1</v>
      </c>
      <c r="W102" s="426">
        <v>1</v>
      </c>
      <c r="X102" s="426">
        <v>1</v>
      </c>
      <c r="Y102" s="426">
        <v>1</v>
      </c>
      <c r="Z102" s="426">
        <v>1</v>
      </c>
      <c r="AA102" s="426"/>
      <c r="AB102" s="426">
        <v>1</v>
      </c>
      <c r="AC102" s="426">
        <v>2</v>
      </c>
      <c r="AD102" s="426"/>
      <c r="AE102" s="426">
        <v>1</v>
      </c>
      <c r="AF102" s="426">
        <v>2</v>
      </c>
      <c r="AG102" s="426">
        <v>1</v>
      </c>
      <c r="AH102" s="426">
        <v>1</v>
      </c>
      <c r="AI102" s="426">
        <v>1</v>
      </c>
      <c r="AJ102" s="426">
        <f t="shared" si="2"/>
        <v>26</v>
      </c>
      <c r="AK102" s="205" t="str">
        <f>VLOOKUP(C102,'Name Details'!A:C,3,0)</f>
        <v>Mr. ARBAZ NADAF</v>
      </c>
      <c r="AL102" s="205">
        <f>VLOOKUP(B102,'[2]APRIL-2026'!$B$1:$J$65536,9,0)</f>
        <v>619.4699999999998</v>
      </c>
      <c r="AM102" s="205">
        <v>619.4699999999998</v>
      </c>
      <c r="AN102" s="205" t="str">
        <f>VLOOKUP(C102,Work!D:F,3,0)</f>
        <v>Mr. ARBAZ NADAF</v>
      </c>
      <c r="AO102" s="205" t="b">
        <f t="shared" si="3"/>
        <v>1</v>
      </c>
      <c r="AP102" s="426" t="s">
        <v>515</v>
      </c>
    </row>
    <row r="103" spans="1:42">
      <c r="A103" s="426">
        <v>103</v>
      </c>
      <c r="B103" s="426" t="s">
        <v>661</v>
      </c>
      <c r="C103" s="423">
        <v>102053057864</v>
      </c>
      <c r="D103" s="426" t="s">
        <v>641</v>
      </c>
      <c r="E103" s="426" t="s">
        <v>22159</v>
      </c>
      <c r="F103" s="426"/>
      <c r="G103" s="426">
        <v>1</v>
      </c>
      <c r="H103" s="426"/>
      <c r="I103" s="426">
        <v>1</v>
      </c>
      <c r="J103" s="426">
        <v>1</v>
      </c>
      <c r="K103" s="426">
        <v>1</v>
      </c>
      <c r="L103" s="426">
        <v>1</v>
      </c>
      <c r="M103" s="426"/>
      <c r="N103" s="426"/>
      <c r="O103" s="426">
        <v>1</v>
      </c>
      <c r="P103" s="426"/>
      <c r="Q103" s="426">
        <v>1</v>
      </c>
      <c r="R103" s="426">
        <v>1</v>
      </c>
      <c r="S103" s="426">
        <v>1</v>
      </c>
      <c r="T103" s="426"/>
      <c r="U103" s="426">
        <v>1</v>
      </c>
      <c r="V103" s="426">
        <v>1</v>
      </c>
      <c r="W103" s="426">
        <v>1</v>
      </c>
      <c r="X103" s="426">
        <v>1</v>
      </c>
      <c r="Y103" s="426">
        <v>1</v>
      </c>
      <c r="Z103" s="426"/>
      <c r="AA103" s="426"/>
      <c r="AB103" s="426">
        <v>2</v>
      </c>
      <c r="AC103" s="426">
        <v>2</v>
      </c>
      <c r="AD103" s="426"/>
      <c r="AE103" s="426">
        <v>1</v>
      </c>
      <c r="AF103" s="426"/>
      <c r="AG103" s="426"/>
      <c r="AH103" s="426"/>
      <c r="AI103" s="426"/>
      <c r="AJ103" s="426">
        <f t="shared" si="2"/>
        <v>19</v>
      </c>
      <c r="AK103" s="205" t="str">
        <f>VLOOKUP(C103,'Name Details'!A:C,3,0)</f>
        <v>Mr. JAVED AJMODDIN NADAF</v>
      </c>
      <c r="AL103" s="205">
        <f>VLOOKUP(B103,'[2]APRIL-2026'!$B$1:$J$65536,9,0)</f>
        <v>342.29</v>
      </c>
      <c r="AM103" s="205">
        <v>342.29</v>
      </c>
      <c r="AN103" s="205" t="str">
        <f>VLOOKUP(C103,Work!D:F,3,0)</f>
        <v>Mr. JAVED AJMODDIN NADAF</v>
      </c>
      <c r="AO103" s="205" t="b">
        <f t="shared" si="3"/>
        <v>1</v>
      </c>
      <c r="AP103" s="426" t="s">
        <v>661</v>
      </c>
    </row>
    <row r="104" spans="1:42">
      <c r="A104" s="426">
        <v>104</v>
      </c>
      <c r="B104" s="426" t="s">
        <v>21585</v>
      </c>
      <c r="C104" s="423">
        <v>102146549923</v>
      </c>
      <c r="D104" s="426" t="s">
        <v>21242</v>
      </c>
      <c r="E104" s="426" t="s">
        <v>22159</v>
      </c>
      <c r="F104" s="426"/>
      <c r="G104" s="426">
        <v>1</v>
      </c>
      <c r="H104" s="426">
        <v>1</v>
      </c>
      <c r="I104" s="426">
        <v>1</v>
      </c>
      <c r="J104" s="426">
        <v>1</v>
      </c>
      <c r="K104" s="426">
        <v>2</v>
      </c>
      <c r="L104" s="426">
        <v>1</v>
      </c>
      <c r="M104" s="426"/>
      <c r="N104" s="426">
        <v>1</v>
      </c>
      <c r="O104" s="426">
        <v>1</v>
      </c>
      <c r="P104" s="426">
        <v>1</v>
      </c>
      <c r="Q104" s="426">
        <v>1</v>
      </c>
      <c r="R104" s="426">
        <v>1</v>
      </c>
      <c r="S104" s="426">
        <v>1</v>
      </c>
      <c r="T104" s="426"/>
      <c r="U104" s="426">
        <v>1</v>
      </c>
      <c r="V104" s="426"/>
      <c r="W104" s="426"/>
      <c r="X104" s="426">
        <v>1</v>
      </c>
      <c r="Y104" s="426">
        <v>1</v>
      </c>
      <c r="Z104" s="426">
        <v>1</v>
      </c>
      <c r="AA104" s="426"/>
      <c r="AB104" s="426">
        <v>1</v>
      </c>
      <c r="AC104" s="426">
        <v>2</v>
      </c>
      <c r="AD104" s="426">
        <v>2</v>
      </c>
      <c r="AE104" s="426">
        <v>1</v>
      </c>
      <c r="AF104" s="426">
        <v>1</v>
      </c>
      <c r="AG104" s="426">
        <v>1</v>
      </c>
      <c r="AH104" s="426">
        <v>1</v>
      </c>
      <c r="AI104" s="426">
        <v>1</v>
      </c>
      <c r="AJ104" s="426">
        <f t="shared" si="2"/>
        <v>27</v>
      </c>
      <c r="AK104" s="205" t="str">
        <f>VLOOKUP(C104,'Name Details'!A:C,3,0)</f>
        <v>Mr. PRASHANT RAJU KOLI</v>
      </c>
      <c r="AL104" s="205">
        <f>VLOOKUP(B104,'[2]APRIL-2026'!$B$1:$J$65536,9,0)</f>
        <v>506.15000000000003</v>
      </c>
      <c r="AM104" s="205">
        <v>506.15000000000003</v>
      </c>
      <c r="AN104" s="205" t="str">
        <f>VLOOKUP(C104,Work!D:F,3,0)</f>
        <v>Mr. PRASHANT RAJU KOLI</v>
      </c>
      <c r="AO104" s="205" t="b">
        <f t="shared" si="3"/>
        <v>1</v>
      </c>
      <c r="AP104" s="426" t="s">
        <v>21585</v>
      </c>
    </row>
    <row r="105" spans="1:42">
      <c r="A105" s="426">
        <v>105</v>
      </c>
      <c r="B105" s="426" t="s">
        <v>21247</v>
      </c>
      <c r="C105" s="423">
        <v>102146553230</v>
      </c>
      <c r="D105" s="426" t="s">
        <v>21243</v>
      </c>
      <c r="E105" s="426" t="s">
        <v>22159</v>
      </c>
      <c r="F105" s="426"/>
      <c r="G105" s="426">
        <v>1</v>
      </c>
      <c r="H105" s="426">
        <v>1</v>
      </c>
      <c r="I105" s="426">
        <v>1</v>
      </c>
      <c r="J105" s="426">
        <v>1</v>
      </c>
      <c r="K105" s="426">
        <v>1</v>
      </c>
      <c r="L105" s="426">
        <v>1</v>
      </c>
      <c r="M105" s="426"/>
      <c r="N105" s="426">
        <v>1</v>
      </c>
      <c r="O105" s="426">
        <v>1</v>
      </c>
      <c r="P105" s="426">
        <v>1</v>
      </c>
      <c r="Q105" s="426">
        <v>1</v>
      </c>
      <c r="R105" s="426">
        <v>1</v>
      </c>
      <c r="S105" s="426">
        <v>1</v>
      </c>
      <c r="T105" s="426"/>
      <c r="U105" s="426"/>
      <c r="V105" s="426">
        <v>1</v>
      </c>
      <c r="W105" s="426">
        <v>1</v>
      </c>
      <c r="X105" s="426">
        <v>1</v>
      </c>
      <c r="Y105" s="426">
        <v>1</v>
      </c>
      <c r="Z105" s="426">
        <v>1</v>
      </c>
      <c r="AA105" s="426"/>
      <c r="AB105" s="426">
        <v>1</v>
      </c>
      <c r="AC105" s="426">
        <v>1</v>
      </c>
      <c r="AD105" s="426">
        <v>1</v>
      </c>
      <c r="AE105" s="426">
        <v>1</v>
      </c>
      <c r="AF105" s="426">
        <v>1</v>
      </c>
      <c r="AG105" s="426">
        <v>1</v>
      </c>
      <c r="AH105" s="426">
        <v>1</v>
      </c>
      <c r="AI105" s="426">
        <v>1</v>
      </c>
      <c r="AJ105" s="426">
        <f t="shared" si="2"/>
        <v>25</v>
      </c>
      <c r="AK105" s="205" t="str">
        <f>VLOOKUP(C105,'Name Details'!A:C,3,0)</f>
        <v>Mr. KUNDAN SANJAY GAIKWAD</v>
      </c>
      <c r="AL105" s="205">
        <f>VLOOKUP(B105,'[2]APRIL-2026'!$B$1:$J$65536,9,0)</f>
        <v>368.78999999999996</v>
      </c>
      <c r="AM105" s="205">
        <v>368.78999999999996</v>
      </c>
      <c r="AN105" s="205" t="str">
        <f>VLOOKUP(C105,Work!D:F,3,0)</f>
        <v>Mr. KUNDAN SANJAY GAIKWAD</v>
      </c>
      <c r="AO105" s="205" t="b">
        <f t="shared" si="3"/>
        <v>1</v>
      </c>
      <c r="AP105" s="426" t="s">
        <v>21247</v>
      </c>
    </row>
    <row r="106" spans="1:42">
      <c r="A106" s="426">
        <v>1</v>
      </c>
      <c r="B106" s="426">
        <v>0</v>
      </c>
      <c r="C106" s="423">
        <v>101541847309</v>
      </c>
      <c r="D106" s="426" t="s">
        <v>365</v>
      </c>
      <c r="E106" s="426" t="s">
        <v>22160</v>
      </c>
      <c r="F106" s="426">
        <v>1</v>
      </c>
      <c r="G106" s="426"/>
      <c r="H106" s="426"/>
      <c r="I106" s="426"/>
      <c r="J106" s="426">
        <v>1</v>
      </c>
      <c r="K106" s="426">
        <v>1</v>
      </c>
      <c r="L106" s="426"/>
      <c r="M106" s="426"/>
      <c r="N106" s="426">
        <v>1</v>
      </c>
      <c r="O106" s="426">
        <v>2</v>
      </c>
      <c r="P106" s="426">
        <v>1</v>
      </c>
      <c r="Q106" s="426">
        <v>1</v>
      </c>
      <c r="R106" s="426">
        <v>1.5</v>
      </c>
      <c r="S106" s="426">
        <v>1</v>
      </c>
      <c r="T106" s="426">
        <v>1</v>
      </c>
      <c r="U106" s="426">
        <v>1</v>
      </c>
      <c r="V106" s="426">
        <v>1</v>
      </c>
      <c r="W106" s="426">
        <v>2</v>
      </c>
      <c r="X106" s="426">
        <v>1</v>
      </c>
      <c r="Y106" s="426">
        <v>1</v>
      </c>
      <c r="Z106" s="426"/>
      <c r="AA106" s="426"/>
      <c r="AB106" s="426"/>
      <c r="AC106" s="426"/>
      <c r="AD106" s="426"/>
      <c r="AE106" s="426">
        <v>1.5</v>
      </c>
      <c r="AF106" s="426">
        <v>2</v>
      </c>
      <c r="AG106" s="426">
        <v>1</v>
      </c>
      <c r="AH106" s="426">
        <v>2</v>
      </c>
      <c r="AI106" s="426">
        <v>1</v>
      </c>
      <c r="AJ106" s="426">
        <f t="shared" si="2"/>
        <v>25</v>
      </c>
      <c r="AK106" s="205" t="str">
        <f>VLOOKUP(C106,'Name Details'!A:C,3,0)</f>
        <v>Mr. NILKANTH NAGANNA BAGALE</v>
      </c>
      <c r="AL106" s="205" t="e">
        <f>VLOOKUP(B106,'[2]APRIL-2026'!$B$1:$J$65536,9,0)</f>
        <v>#N/A</v>
      </c>
      <c r="AN106" s="205" t="e">
        <f>VLOOKUP(C106,Work!D:F,3,0)</f>
        <v>#N/A</v>
      </c>
      <c r="AO106" s="205" t="e">
        <f t="shared" si="3"/>
        <v>#N/A</v>
      </c>
      <c r="AP106" s="426">
        <v>0</v>
      </c>
    </row>
    <row r="107" spans="1:42">
      <c r="A107" s="426">
        <v>2</v>
      </c>
      <c r="B107" s="426" t="s">
        <v>526</v>
      </c>
      <c r="C107" s="423">
        <v>102056969235</v>
      </c>
      <c r="D107" s="426" t="s">
        <v>650</v>
      </c>
      <c r="E107" s="426" t="s">
        <v>22160</v>
      </c>
      <c r="F107" s="426"/>
      <c r="G107" s="426">
        <v>1</v>
      </c>
      <c r="H107" s="426">
        <v>1</v>
      </c>
      <c r="I107" s="426"/>
      <c r="J107" s="426">
        <v>1</v>
      </c>
      <c r="K107" s="426">
        <v>1</v>
      </c>
      <c r="L107" s="426">
        <v>1</v>
      </c>
      <c r="M107" s="426"/>
      <c r="N107" s="426"/>
      <c r="O107" s="426"/>
      <c r="P107" s="426">
        <v>1</v>
      </c>
      <c r="Q107" s="426"/>
      <c r="R107" s="426"/>
      <c r="S107" s="426">
        <v>1</v>
      </c>
      <c r="T107" s="426"/>
      <c r="U107" s="426">
        <v>1</v>
      </c>
      <c r="V107" s="426">
        <v>1</v>
      </c>
      <c r="W107" s="426">
        <v>1</v>
      </c>
      <c r="X107" s="426"/>
      <c r="Y107" s="426">
        <v>1</v>
      </c>
      <c r="Z107" s="426">
        <v>1</v>
      </c>
      <c r="AA107" s="426"/>
      <c r="AB107" s="426">
        <v>1</v>
      </c>
      <c r="AC107" s="426">
        <v>1</v>
      </c>
      <c r="AD107" s="426">
        <v>1</v>
      </c>
      <c r="AE107" s="426">
        <v>1</v>
      </c>
      <c r="AF107" s="426">
        <v>1</v>
      </c>
      <c r="AG107" s="426">
        <v>1</v>
      </c>
      <c r="AH107" s="426">
        <v>2</v>
      </c>
      <c r="AI107" s="426">
        <v>1</v>
      </c>
      <c r="AJ107" s="426">
        <f t="shared" si="2"/>
        <v>21</v>
      </c>
      <c r="AK107" s="205" t="str">
        <f>VLOOKUP(C107,'Name Details'!A:C,3,0)</f>
        <v>Mr. ANIKET SHRIPATI DANGE</v>
      </c>
      <c r="AL107" s="205">
        <f>VLOOKUP(B107,'[2]APRIL-2026'!$B$1:$J$65536,9,0)</f>
        <v>152.93000000000004</v>
      </c>
      <c r="AM107" s="205">
        <v>152.93000000000004</v>
      </c>
      <c r="AN107" s="205" t="str">
        <f>VLOOKUP(C107,Work!D:F,3,0)</f>
        <v>Mr. ANIKET SHRIPATI DANGE</v>
      </c>
      <c r="AO107" s="205" t="b">
        <f t="shared" si="3"/>
        <v>1</v>
      </c>
      <c r="AP107" s="426" t="s">
        <v>526</v>
      </c>
    </row>
    <row r="108" spans="1:42">
      <c r="A108" s="426">
        <v>3</v>
      </c>
      <c r="B108" s="426" t="s">
        <v>21930</v>
      </c>
      <c r="C108" s="423" t="s">
        <v>21871</v>
      </c>
      <c r="D108" s="426" t="s">
        <v>21871</v>
      </c>
      <c r="E108" s="426" t="s">
        <v>22160</v>
      </c>
      <c r="F108" s="426"/>
      <c r="G108" s="426">
        <v>1</v>
      </c>
      <c r="H108" s="426">
        <v>1</v>
      </c>
      <c r="I108" s="426">
        <v>1</v>
      </c>
      <c r="J108" s="426">
        <v>1</v>
      </c>
      <c r="K108" s="426">
        <v>1</v>
      </c>
      <c r="L108" s="426">
        <v>1</v>
      </c>
      <c r="M108" s="426"/>
      <c r="N108" s="426">
        <v>1</v>
      </c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  <c r="Z108" s="426"/>
      <c r="AA108" s="426"/>
      <c r="AB108" s="426"/>
      <c r="AC108" s="426"/>
      <c r="AD108" s="426"/>
      <c r="AE108" s="426"/>
      <c r="AF108" s="426"/>
      <c r="AG108" s="426"/>
      <c r="AH108" s="426"/>
      <c r="AI108" s="426"/>
      <c r="AJ108" s="426">
        <f t="shared" si="2"/>
        <v>7</v>
      </c>
      <c r="AK108" s="205" t="e">
        <f>VLOOKUP(C108,'Name Details'!A:C,3,0)</f>
        <v>#N/A</v>
      </c>
      <c r="AL108" s="205">
        <f>VLOOKUP(B108,'[2]APRIL-2026'!$B$1:$J$65536,9,0)</f>
        <v>26.33</v>
      </c>
      <c r="AM108" s="205">
        <v>26.33</v>
      </c>
      <c r="AN108" s="205" t="str">
        <f>VLOOKUP(C108,Work!D:F,3,0)</f>
        <v>YASH LAVHU KUMBHAR</v>
      </c>
      <c r="AO108" s="205" t="e">
        <f t="shared" si="3"/>
        <v>#N/A</v>
      </c>
      <c r="AP108" s="426" t="s">
        <v>21930</v>
      </c>
    </row>
    <row r="109" spans="1:42">
      <c r="A109" s="426">
        <v>4</v>
      </c>
      <c r="B109" s="426" t="e">
        <v>#N/A</v>
      </c>
      <c r="C109" s="423" t="s">
        <v>22136</v>
      </c>
      <c r="D109" s="426" t="s">
        <v>22136</v>
      </c>
      <c r="E109" s="426" t="s">
        <v>22160</v>
      </c>
      <c r="F109" s="426"/>
      <c r="G109" s="426"/>
      <c r="H109" s="426"/>
      <c r="I109" s="426"/>
      <c r="J109" s="426"/>
      <c r="K109" s="426"/>
      <c r="L109" s="426"/>
      <c r="M109" s="426"/>
      <c r="N109" s="426"/>
      <c r="O109" s="426"/>
      <c r="P109" s="426"/>
      <c r="Q109" s="426"/>
      <c r="R109" s="426"/>
      <c r="S109" s="426"/>
      <c r="T109" s="426"/>
      <c r="U109" s="426"/>
      <c r="V109" s="426"/>
      <c r="W109" s="426"/>
      <c r="X109" s="426"/>
      <c r="Y109" s="426"/>
      <c r="Z109" s="426"/>
      <c r="AA109" s="426"/>
      <c r="AB109" s="426"/>
      <c r="AC109" s="426">
        <v>1</v>
      </c>
      <c r="AD109" s="426">
        <v>1</v>
      </c>
      <c r="AE109" s="426"/>
      <c r="AF109" s="426"/>
      <c r="AG109" s="426"/>
      <c r="AH109" s="426"/>
      <c r="AI109" s="426"/>
      <c r="AJ109" s="426">
        <f t="shared" si="2"/>
        <v>2</v>
      </c>
      <c r="AK109" s="205" t="e">
        <f>VLOOKUP(C109,'Name Details'!A:C,3,0)</f>
        <v>#N/A</v>
      </c>
      <c r="AL109" s="205" t="e">
        <f>VLOOKUP(B109,'[2]APRIL-2026'!$B$1:$J$65536,9,0)</f>
        <v>#N/A</v>
      </c>
      <c r="AN109" s="205" t="str">
        <f>VLOOKUP(C109,Work!D:F,3,0)</f>
        <v>DESHMUKH</v>
      </c>
      <c r="AO109" s="205" t="e">
        <f t="shared" si="3"/>
        <v>#N/A</v>
      </c>
      <c r="AP109" s="426" t="e">
        <v>#N/A</v>
      </c>
    </row>
    <row r="110" spans="1:42">
      <c r="A110" s="426">
        <v>4</v>
      </c>
      <c r="B110" s="426" t="s">
        <v>20648</v>
      </c>
      <c r="C110" s="423">
        <v>102219962850</v>
      </c>
      <c r="D110" s="426" t="s">
        <v>20649</v>
      </c>
      <c r="E110" s="426" t="s">
        <v>22160</v>
      </c>
      <c r="F110" s="426">
        <v>1</v>
      </c>
      <c r="G110" s="426">
        <v>1</v>
      </c>
      <c r="H110" s="426">
        <v>1.5</v>
      </c>
      <c r="I110" s="426">
        <v>1</v>
      </c>
      <c r="J110" s="426">
        <v>1</v>
      </c>
      <c r="K110" s="426">
        <v>1</v>
      </c>
      <c r="L110" s="426">
        <v>1</v>
      </c>
      <c r="M110" s="426">
        <v>1</v>
      </c>
      <c r="N110" s="426">
        <v>1</v>
      </c>
      <c r="O110" s="426">
        <v>1</v>
      </c>
      <c r="P110" s="426">
        <v>1</v>
      </c>
      <c r="Q110" s="426"/>
      <c r="R110" s="426">
        <v>1</v>
      </c>
      <c r="S110" s="426">
        <v>1</v>
      </c>
      <c r="T110" s="426">
        <v>1</v>
      </c>
      <c r="U110" s="426">
        <v>1</v>
      </c>
      <c r="V110" s="426">
        <v>1</v>
      </c>
      <c r="W110" s="426">
        <v>1</v>
      </c>
      <c r="X110" s="426"/>
      <c r="Y110" s="426">
        <v>1</v>
      </c>
      <c r="Z110" s="426">
        <v>1</v>
      </c>
      <c r="AA110" s="426">
        <v>1</v>
      </c>
      <c r="AB110" s="426">
        <v>1.5</v>
      </c>
      <c r="AC110" s="426">
        <v>1</v>
      </c>
      <c r="AD110" s="426">
        <v>1</v>
      </c>
      <c r="AE110" s="426"/>
      <c r="AF110" s="426">
        <v>1</v>
      </c>
      <c r="AG110" s="426">
        <v>1</v>
      </c>
      <c r="AH110" s="426">
        <v>1.5</v>
      </c>
      <c r="AI110" s="426">
        <v>1</v>
      </c>
      <c r="AJ110" s="426">
        <f t="shared" si="2"/>
        <v>28.5</v>
      </c>
      <c r="AK110" s="205" t="str">
        <f>VLOOKUP(C110,'Name Details'!A:C,3,0)</f>
        <v>Mr. GANGADHAR TUKARAM WAGHULE</v>
      </c>
      <c r="AL110" s="205">
        <f>VLOOKUP(B110,'[2]APRIL-2026'!$B$1:$J$65536,9,0)</f>
        <v>312.66000000000008</v>
      </c>
      <c r="AM110" s="205">
        <v>312.66000000000008</v>
      </c>
      <c r="AN110" s="205" t="str">
        <f>VLOOKUP(C110,Work!D:F,3,0)</f>
        <v>Mr. GANGADHAR TUKARAM WAGHULE</v>
      </c>
      <c r="AO110" s="205" t="b">
        <f t="shared" si="3"/>
        <v>1</v>
      </c>
      <c r="AP110" s="426" t="s">
        <v>20648</v>
      </c>
    </row>
    <row r="111" spans="1:42">
      <c r="A111" s="426">
        <v>5</v>
      </c>
      <c r="B111" s="426">
        <v>0</v>
      </c>
      <c r="C111" s="423" t="s">
        <v>21534</v>
      </c>
      <c r="D111" s="426" t="s">
        <v>21534</v>
      </c>
      <c r="E111" s="426" t="s">
        <v>22160</v>
      </c>
      <c r="F111" s="426"/>
      <c r="G111" s="426">
        <v>1</v>
      </c>
      <c r="H111" s="426"/>
      <c r="I111" s="426"/>
      <c r="J111" s="426">
        <v>2</v>
      </c>
      <c r="K111" s="426">
        <v>1</v>
      </c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  <c r="Z111" s="426"/>
      <c r="AA111" s="426"/>
      <c r="AB111" s="426"/>
      <c r="AC111" s="426"/>
      <c r="AD111" s="426"/>
      <c r="AE111" s="426"/>
      <c r="AF111" s="426"/>
      <c r="AG111" s="426"/>
      <c r="AH111" s="426"/>
      <c r="AI111" s="426"/>
      <c r="AJ111" s="426">
        <f t="shared" si="2"/>
        <v>4</v>
      </c>
      <c r="AK111" s="205" t="e">
        <f>VLOOKUP(C111,'Name Details'!A:C,3,0)</f>
        <v>#N/A</v>
      </c>
      <c r="AL111" s="205" t="e">
        <f>VLOOKUP(B111,'[2]APRIL-2026'!$B$1:$J$65536,9,0)</f>
        <v>#N/A</v>
      </c>
      <c r="AN111" s="205" t="str">
        <f>VLOOKUP(C111,Work!D:F,3,0)</f>
        <v>JOTINATH DEVGAN</v>
      </c>
      <c r="AO111" s="205" t="e">
        <f t="shared" si="3"/>
        <v>#N/A</v>
      </c>
      <c r="AP111" s="426">
        <v>0</v>
      </c>
    </row>
    <row r="112" spans="1:42">
      <c r="A112" s="426">
        <v>6</v>
      </c>
      <c r="B112" s="426" t="s">
        <v>21925</v>
      </c>
      <c r="C112" s="423" t="s">
        <v>21870</v>
      </c>
      <c r="D112" s="426" t="s">
        <v>21870</v>
      </c>
      <c r="E112" s="426" t="s">
        <v>22160</v>
      </c>
      <c r="F112" s="426"/>
      <c r="G112" s="426"/>
      <c r="H112" s="426"/>
      <c r="I112" s="426"/>
      <c r="J112" s="426">
        <v>1</v>
      </c>
      <c r="K112" s="426">
        <v>1</v>
      </c>
      <c r="L112" s="426">
        <v>1</v>
      </c>
      <c r="M112" s="426">
        <v>1</v>
      </c>
      <c r="N112" s="426">
        <v>1</v>
      </c>
      <c r="O112" s="426">
        <v>1</v>
      </c>
      <c r="P112" s="426"/>
      <c r="Q112" s="426">
        <v>1</v>
      </c>
      <c r="R112" s="426"/>
      <c r="S112" s="426">
        <v>1</v>
      </c>
      <c r="T112" s="426"/>
      <c r="U112" s="426"/>
      <c r="V112" s="426"/>
      <c r="W112" s="426"/>
      <c r="X112" s="426"/>
      <c r="Y112" s="426">
        <v>1</v>
      </c>
      <c r="Z112" s="426"/>
      <c r="AA112" s="426"/>
      <c r="AB112" s="426"/>
      <c r="AC112" s="426"/>
      <c r="AD112" s="426"/>
      <c r="AE112" s="426"/>
      <c r="AF112" s="426"/>
      <c r="AG112" s="426"/>
      <c r="AH112" s="426"/>
      <c r="AI112" s="426"/>
      <c r="AJ112" s="426">
        <f t="shared" si="2"/>
        <v>9</v>
      </c>
      <c r="AK112" s="205" t="e">
        <f>VLOOKUP(C112,'Name Details'!A:C,3,0)</f>
        <v>#N/A</v>
      </c>
      <c r="AL112" s="205" t="e">
        <f>VLOOKUP(B112,'[2]APRIL-2026'!$B$1:$J$65536,9,0)</f>
        <v>#N/A</v>
      </c>
      <c r="AN112" s="205" t="str">
        <f>VLOOKUP(C112,Work!D:F,3,0)</f>
        <v>ABDULAZIZ MALLABADKAR</v>
      </c>
      <c r="AO112" s="205" t="e">
        <f t="shared" si="3"/>
        <v>#N/A</v>
      </c>
      <c r="AP112" s="426" t="s">
        <v>21925</v>
      </c>
    </row>
    <row r="113" spans="1:36">
      <c r="A113" s="426"/>
      <c r="B113" s="426"/>
      <c r="C113" s="423"/>
      <c r="D113" s="426"/>
      <c r="E113" s="426"/>
      <c r="F113" s="426">
        <f>SUM(F3:F112)</f>
        <v>20</v>
      </c>
      <c r="G113" s="426">
        <f t="shared" ref="G113:AI113" si="4">SUM(G3:G112)</f>
        <v>74</v>
      </c>
      <c r="H113" s="426">
        <f t="shared" si="4"/>
        <v>80</v>
      </c>
      <c r="I113" s="426">
        <f t="shared" si="4"/>
        <v>86.5</v>
      </c>
      <c r="J113" s="426">
        <f t="shared" si="4"/>
        <v>93</v>
      </c>
      <c r="K113" s="426">
        <f t="shared" si="4"/>
        <v>89.5</v>
      </c>
      <c r="L113" s="426">
        <f t="shared" si="4"/>
        <v>87</v>
      </c>
      <c r="M113" s="426">
        <f t="shared" si="4"/>
        <v>14</v>
      </c>
      <c r="N113" s="426">
        <f t="shared" si="4"/>
        <v>84</v>
      </c>
      <c r="O113" s="426">
        <f t="shared" si="4"/>
        <v>92</v>
      </c>
      <c r="P113" s="426">
        <f t="shared" si="4"/>
        <v>79</v>
      </c>
      <c r="Q113" s="426">
        <f t="shared" si="4"/>
        <v>81</v>
      </c>
      <c r="R113" s="426">
        <f t="shared" si="4"/>
        <v>85.5</v>
      </c>
      <c r="S113" s="426">
        <f t="shared" si="4"/>
        <v>88</v>
      </c>
      <c r="T113" s="426">
        <f t="shared" si="4"/>
        <v>27.5</v>
      </c>
      <c r="U113" s="426">
        <f t="shared" si="4"/>
        <v>77.5</v>
      </c>
      <c r="V113" s="426">
        <f t="shared" si="4"/>
        <v>84.5</v>
      </c>
      <c r="W113" s="426">
        <f t="shared" si="4"/>
        <v>87</v>
      </c>
      <c r="X113" s="426">
        <f t="shared" si="4"/>
        <v>77.5</v>
      </c>
      <c r="Y113" s="426">
        <f t="shared" si="4"/>
        <v>86</v>
      </c>
      <c r="Z113" s="426">
        <f t="shared" si="4"/>
        <v>78.5</v>
      </c>
      <c r="AA113" s="426">
        <f t="shared" si="4"/>
        <v>18</v>
      </c>
      <c r="AB113" s="426">
        <f t="shared" si="4"/>
        <v>79</v>
      </c>
      <c r="AC113" s="426">
        <f t="shared" si="4"/>
        <v>85</v>
      </c>
      <c r="AD113" s="426">
        <f t="shared" si="4"/>
        <v>85.5</v>
      </c>
      <c r="AE113" s="426">
        <f t="shared" si="4"/>
        <v>85.5</v>
      </c>
      <c r="AF113" s="426">
        <f t="shared" si="4"/>
        <v>79.5</v>
      </c>
      <c r="AG113" s="426">
        <f t="shared" si="4"/>
        <v>73.5</v>
      </c>
      <c r="AH113" s="426">
        <f t="shared" si="4"/>
        <v>79</v>
      </c>
      <c r="AI113" s="426">
        <f t="shared" si="4"/>
        <v>75</v>
      </c>
      <c r="AJ113" s="426">
        <f>SUM(AJ3:AJ112)</f>
        <v>2232</v>
      </c>
    </row>
  </sheetData>
  <autoFilter ref="A1:AO113" xr:uid="{00000000-0009-0000-0000-000004000000}"/>
  <conditionalFormatting sqref="B1:B1048576">
    <cfRule type="duplicateValues" dxfId="3027" priority="2"/>
  </conditionalFormatting>
  <conditionalFormatting sqref="AP3:AP112">
    <cfRule type="duplicateValues" dxfId="3026" priority="1"/>
  </conditionalFormatting>
  <printOptions horizontalCentered="1"/>
  <pageMargins left="0.15748031496062992" right="0.11811023622047245" top="0.23622047244094491" bottom="0.19685039370078741" header="0.19685039370078741" footer="0.19685039370078741"/>
  <pageSetup paperSize="9" scale="69" fitToWidth="2" fitToHeight="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M135"/>
  <sheetViews>
    <sheetView workbookViewId="0">
      <selection activeCell="G21" sqref="G21"/>
    </sheetView>
  </sheetViews>
  <sheetFormatPr defaultRowHeight="13.2"/>
  <cols>
    <col min="1" max="1" width="18.109375" style="205" bestFit="1" customWidth="1"/>
    <col min="2" max="2" width="53.77734375" style="205" bestFit="1" customWidth="1"/>
    <col min="3" max="3" width="11.109375" style="205" bestFit="1" customWidth="1"/>
    <col min="4" max="4" width="13" style="205" bestFit="1" customWidth="1"/>
    <col min="5" max="5" width="12.77734375" style="205" bestFit="1" customWidth="1"/>
    <col min="6" max="6" width="12.33203125" style="205" bestFit="1" customWidth="1"/>
    <col min="7" max="7" width="14.109375" style="205" bestFit="1" customWidth="1"/>
    <col min="8" max="8" width="13.6640625" style="205" bestFit="1" customWidth="1"/>
    <col min="9" max="9" width="17.109375" style="205" bestFit="1" customWidth="1"/>
    <col min="10" max="10" width="9.33203125" style="205"/>
    <col min="11" max="11" width="16.77734375" style="205" customWidth="1"/>
    <col min="12" max="255" width="9.33203125" style="205"/>
    <col min="256" max="256" width="34.33203125" style="205" bestFit="1" customWidth="1"/>
    <col min="257" max="257" width="24.33203125" style="205" bestFit="1" customWidth="1"/>
    <col min="258" max="258" width="58" style="205" bestFit="1" customWidth="1"/>
    <col min="259" max="259" width="16.44140625" style="205" bestFit="1" customWidth="1"/>
    <col min="260" max="260" width="18.77734375" style="205" bestFit="1" customWidth="1"/>
    <col min="261" max="262" width="18.109375" style="205" bestFit="1" customWidth="1"/>
    <col min="263" max="263" width="20.33203125" style="205" bestFit="1" customWidth="1"/>
    <col min="264" max="264" width="19" style="205" bestFit="1" customWidth="1"/>
    <col min="265" max="265" width="23.77734375" style="205" bestFit="1" customWidth="1"/>
    <col min="266" max="511" width="9.33203125" style="205"/>
    <col min="512" max="512" width="34.33203125" style="205" bestFit="1" customWidth="1"/>
    <col min="513" max="513" width="24.33203125" style="205" bestFit="1" customWidth="1"/>
    <col min="514" max="514" width="58" style="205" bestFit="1" customWidth="1"/>
    <col min="515" max="515" width="16.44140625" style="205" bestFit="1" customWidth="1"/>
    <col min="516" max="516" width="18.77734375" style="205" bestFit="1" customWidth="1"/>
    <col min="517" max="518" width="18.109375" style="205" bestFit="1" customWidth="1"/>
    <col min="519" max="519" width="20.33203125" style="205" bestFit="1" customWidth="1"/>
    <col min="520" max="520" width="19" style="205" bestFit="1" customWidth="1"/>
    <col min="521" max="521" width="23.77734375" style="205" bestFit="1" customWidth="1"/>
    <col min="522" max="767" width="9.33203125" style="205"/>
    <col min="768" max="768" width="34.33203125" style="205" bestFit="1" customWidth="1"/>
    <col min="769" max="769" width="24.33203125" style="205" bestFit="1" customWidth="1"/>
    <col min="770" max="770" width="58" style="205" bestFit="1" customWidth="1"/>
    <col min="771" max="771" width="16.44140625" style="205" bestFit="1" customWidth="1"/>
    <col min="772" max="772" width="18.77734375" style="205" bestFit="1" customWidth="1"/>
    <col min="773" max="774" width="18.109375" style="205" bestFit="1" customWidth="1"/>
    <col min="775" max="775" width="20.33203125" style="205" bestFit="1" customWidth="1"/>
    <col min="776" max="776" width="19" style="205" bestFit="1" customWidth="1"/>
    <col min="777" max="777" width="23.77734375" style="205" bestFit="1" customWidth="1"/>
    <col min="778" max="1023" width="9.33203125" style="205"/>
    <col min="1024" max="1024" width="34.33203125" style="205" bestFit="1" customWidth="1"/>
    <col min="1025" max="1025" width="24.33203125" style="205" bestFit="1" customWidth="1"/>
    <col min="1026" max="1026" width="58" style="205" bestFit="1" customWidth="1"/>
    <col min="1027" max="1027" width="16.44140625" style="205" bestFit="1" customWidth="1"/>
    <col min="1028" max="1028" width="18.77734375" style="205" bestFit="1" customWidth="1"/>
    <col min="1029" max="1030" width="18.109375" style="205" bestFit="1" customWidth="1"/>
    <col min="1031" max="1031" width="20.33203125" style="205" bestFit="1" customWidth="1"/>
    <col min="1032" max="1032" width="19" style="205" bestFit="1" customWidth="1"/>
    <col min="1033" max="1033" width="23.77734375" style="205" bestFit="1" customWidth="1"/>
    <col min="1034" max="1279" width="9.33203125" style="205"/>
    <col min="1280" max="1280" width="34.33203125" style="205" bestFit="1" customWidth="1"/>
    <col min="1281" max="1281" width="24.33203125" style="205" bestFit="1" customWidth="1"/>
    <col min="1282" max="1282" width="58" style="205" bestFit="1" customWidth="1"/>
    <col min="1283" max="1283" width="16.44140625" style="205" bestFit="1" customWidth="1"/>
    <col min="1284" max="1284" width="18.77734375" style="205" bestFit="1" customWidth="1"/>
    <col min="1285" max="1286" width="18.109375" style="205" bestFit="1" customWidth="1"/>
    <col min="1287" max="1287" width="20.33203125" style="205" bestFit="1" customWidth="1"/>
    <col min="1288" max="1288" width="19" style="205" bestFit="1" customWidth="1"/>
    <col min="1289" max="1289" width="23.77734375" style="205" bestFit="1" customWidth="1"/>
    <col min="1290" max="1535" width="9.33203125" style="205"/>
    <col min="1536" max="1536" width="34.33203125" style="205" bestFit="1" customWidth="1"/>
    <col min="1537" max="1537" width="24.33203125" style="205" bestFit="1" customWidth="1"/>
    <col min="1538" max="1538" width="58" style="205" bestFit="1" customWidth="1"/>
    <col min="1539" max="1539" width="16.44140625" style="205" bestFit="1" customWidth="1"/>
    <col min="1540" max="1540" width="18.77734375" style="205" bestFit="1" customWidth="1"/>
    <col min="1541" max="1542" width="18.109375" style="205" bestFit="1" customWidth="1"/>
    <col min="1543" max="1543" width="20.33203125" style="205" bestFit="1" customWidth="1"/>
    <col min="1544" max="1544" width="19" style="205" bestFit="1" customWidth="1"/>
    <col min="1545" max="1545" width="23.77734375" style="205" bestFit="1" customWidth="1"/>
    <col min="1546" max="1791" width="9.33203125" style="205"/>
    <col min="1792" max="1792" width="34.33203125" style="205" bestFit="1" customWidth="1"/>
    <col min="1793" max="1793" width="24.33203125" style="205" bestFit="1" customWidth="1"/>
    <col min="1794" max="1794" width="58" style="205" bestFit="1" customWidth="1"/>
    <col min="1795" max="1795" width="16.44140625" style="205" bestFit="1" customWidth="1"/>
    <col min="1796" max="1796" width="18.77734375" style="205" bestFit="1" customWidth="1"/>
    <col min="1797" max="1798" width="18.109375" style="205" bestFit="1" customWidth="1"/>
    <col min="1799" max="1799" width="20.33203125" style="205" bestFit="1" customWidth="1"/>
    <col min="1800" max="1800" width="19" style="205" bestFit="1" customWidth="1"/>
    <col min="1801" max="1801" width="23.77734375" style="205" bestFit="1" customWidth="1"/>
    <col min="1802" max="2047" width="9.33203125" style="205"/>
    <col min="2048" max="2048" width="34.33203125" style="205" bestFit="1" customWidth="1"/>
    <col min="2049" max="2049" width="24.33203125" style="205" bestFit="1" customWidth="1"/>
    <col min="2050" max="2050" width="58" style="205" bestFit="1" customWidth="1"/>
    <col min="2051" max="2051" width="16.44140625" style="205" bestFit="1" customWidth="1"/>
    <col min="2052" max="2052" width="18.77734375" style="205" bestFit="1" customWidth="1"/>
    <col min="2053" max="2054" width="18.109375" style="205" bestFit="1" customWidth="1"/>
    <col min="2055" max="2055" width="20.33203125" style="205" bestFit="1" customWidth="1"/>
    <col min="2056" max="2056" width="19" style="205" bestFit="1" customWidth="1"/>
    <col min="2057" max="2057" width="23.77734375" style="205" bestFit="1" customWidth="1"/>
    <col min="2058" max="2303" width="9.33203125" style="205"/>
    <col min="2304" max="2304" width="34.33203125" style="205" bestFit="1" customWidth="1"/>
    <col min="2305" max="2305" width="24.33203125" style="205" bestFit="1" customWidth="1"/>
    <col min="2306" max="2306" width="58" style="205" bestFit="1" customWidth="1"/>
    <col min="2307" max="2307" width="16.44140625" style="205" bestFit="1" customWidth="1"/>
    <col min="2308" max="2308" width="18.77734375" style="205" bestFit="1" customWidth="1"/>
    <col min="2309" max="2310" width="18.109375" style="205" bestFit="1" customWidth="1"/>
    <col min="2311" max="2311" width="20.33203125" style="205" bestFit="1" customWidth="1"/>
    <col min="2312" max="2312" width="19" style="205" bestFit="1" customWidth="1"/>
    <col min="2313" max="2313" width="23.77734375" style="205" bestFit="1" customWidth="1"/>
    <col min="2314" max="2559" width="9.33203125" style="205"/>
    <col min="2560" max="2560" width="34.33203125" style="205" bestFit="1" customWidth="1"/>
    <col min="2561" max="2561" width="24.33203125" style="205" bestFit="1" customWidth="1"/>
    <col min="2562" max="2562" width="58" style="205" bestFit="1" customWidth="1"/>
    <col min="2563" max="2563" width="16.44140625" style="205" bestFit="1" customWidth="1"/>
    <col min="2564" max="2564" width="18.77734375" style="205" bestFit="1" customWidth="1"/>
    <col min="2565" max="2566" width="18.109375" style="205" bestFit="1" customWidth="1"/>
    <col min="2567" max="2567" width="20.33203125" style="205" bestFit="1" customWidth="1"/>
    <col min="2568" max="2568" width="19" style="205" bestFit="1" customWidth="1"/>
    <col min="2569" max="2569" width="23.77734375" style="205" bestFit="1" customWidth="1"/>
    <col min="2570" max="2815" width="9.33203125" style="205"/>
    <col min="2816" max="2816" width="34.33203125" style="205" bestFit="1" customWidth="1"/>
    <col min="2817" max="2817" width="24.33203125" style="205" bestFit="1" customWidth="1"/>
    <col min="2818" max="2818" width="58" style="205" bestFit="1" customWidth="1"/>
    <col min="2819" max="2819" width="16.44140625" style="205" bestFit="1" customWidth="1"/>
    <col min="2820" max="2820" width="18.77734375" style="205" bestFit="1" customWidth="1"/>
    <col min="2821" max="2822" width="18.109375" style="205" bestFit="1" customWidth="1"/>
    <col min="2823" max="2823" width="20.33203125" style="205" bestFit="1" customWidth="1"/>
    <col min="2824" max="2824" width="19" style="205" bestFit="1" customWidth="1"/>
    <col min="2825" max="2825" width="23.77734375" style="205" bestFit="1" customWidth="1"/>
    <col min="2826" max="3071" width="9.33203125" style="205"/>
    <col min="3072" max="3072" width="34.33203125" style="205" bestFit="1" customWidth="1"/>
    <col min="3073" max="3073" width="24.33203125" style="205" bestFit="1" customWidth="1"/>
    <col min="3074" max="3074" width="58" style="205" bestFit="1" customWidth="1"/>
    <col min="3075" max="3075" width="16.44140625" style="205" bestFit="1" customWidth="1"/>
    <col min="3076" max="3076" width="18.77734375" style="205" bestFit="1" customWidth="1"/>
    <col min="3077" max="3078" width="18.109375" style="205" bestFit="1" customWidth="1"/>
    <col min="3079" max="3079" width="20.33203125" style="205" bestFit="1" customWidth="1"/>
    <col min="3080" max="3080" width="19" style="205" bestFit="1" customWidth="1"/>
    <col min="3081" max="3081" width="23.77734375" style="205" bestFit="1" customWidth="1"/>
    <col min="3082" max="3327" width="9.33203125" style="205"/>
    <col min="3328" max="3328" width="34.33203125" style="205" bestFit="1" customWidth="1"/>
    <col min="3329" max="3329" width="24.33203125" style="205" bestFit="1" customWidth="1"/>
    <col min="3330" max="3330" width="58" style="205" bestFit="1" customWidth="1"/>
    <col min="3331" max="3331" width="16.44140625" style="205" bestFit="1" customWidth="1"/>
    <col min="3332" max="3332" width="18.77734375" style="205" bestFit="1" customWidth="1"/>
    <col min="3333" max="3334" width="18.109375" style="205" bestFit="1" customWidth="1"/>
    <col min="3335" max="3335" width="20.33203125" style="205" bestFit="1" customWidth="1"/>
    <col min="3336" max="3336" width="19" style="205" bestFit="1" customWidth="1"/>
    <col min="3337" max="3337" width="23.77734375" style="205" bestFit="1" customWidth="1"/>
    <col min="3338" max="3583" width="9.33203125" style="205"/>
    <col min="3584" max="3584" width="34.33203125" style="205" bestFit="1" customWidth="1"/>
    <col min="3585" max="3585" width="24.33203125" style="205" bestFit="1" customWidth="1"/>
    <col min="3586" max="3586" width="58" style="205" bestFit="1" customWidth="1"/>
    <col min="3587" max="3587" width="16.44140625" style="205" bestFit="1" customWidth="1"/>
    <col min="3588" max="3588" width="18.77734375" style="205" bestFit="1" customWidth="1"/>
    <col min="3589" max="3590" width="18.109375" style="205" bestFit="1" customWidth="1"/>
    <col min="3591" max="3591" width="20.33203125" style="205" bestFit="1" customWidth="1"/>
    <col min="3592" max="3592" width="19" style="205" bestFit="1" customWidth="1"/>
    <col min="3593" max="3593" width="23.77734375" style="205" bestFit="1" customWidth="1"/>
    <col min="3594" max="3839" width="9.33203125" style="205"/>
    <col min="3840" max="3840" width="34.33203125" style="205" bestFit="1" customWidth="1"/>
    <col min="3841" max="3841" width="24.33203125" style="205" bestFit="1" customWidth="1"/>
    <col min="3842" max="3842" width="58" style="205" bestFit="1" customWidth="1"/>
    <col min="3843" max="3843" width="16.44140625" style="205" bestFit="1" customWidth="1"/>
    <col min="3844" max="3844" width="18.77734375" style="205" bestFit="1" customWidth="1"/>
    <col min="3845" max="3846" width="18.109375" style="205" bestFit="1" customWidth="1"/>
    <col min="3847" max="3847" width="20.33203125" style="205" bestFit="1" customWidth="1"/>
    <col min="3848" max="3848" width="19" style="205" bestFit="1" customWidth="1"/>
    <col min="3849" max="3849" width="23.77734375" style="205" bestFit="1" customWidth="1"/>
    <col min="3850" max="4095" width="9.33203125" style="205"/>
    <col min="4096" max="4096" width="34.33203125" style="205" bestFit="1" customWidth="1"/>
    <col min="4097" max="4097" width="24.33203125" style="205" bestFit="1" customWidth="1"/>
    <col min="4098" max="4098" width="58" style="205" bestFit="1" customWidth="1"/>
    <col min="4099" max="4099" width="16.44140625" style="205" bestFit="1" customWidth="1"/>
    <col min="4100" max="4100" width="18.77734375" style="205" bestFit="1" customWidth="1"/>
    <col min="4101" max="4102" width="18.109375" style="205" bestFit="1" customWidth="1"/>
    <col min="4103" max="4103" width="20.33203125" style="205" bestFit="1" customWidth="1"/>
    <col min="4104" max="4104" width="19" style="205" bestFit="1" customWidth="1"/>
    <col min="4105" max="4105" width="23.77734375" style="205" bestFit="1" customWidth="1"/>
    <col min="4106" max="4351" width="9.33203125" style="205"/>
    <col min="4352" max="4352" width="34.33203125" style="205" bestFit="1" customWidth="1"/>
    <col min="4353" max="4353" width="24.33203125" style="205" bestFit="1" customWidth="1"/>
    <col min="4354" max="4354" width="58" style="205" bestFit="1" customWidth="1"/>
    <col min="4355" max="4355" width="16.44140625" style="205" bestFit="1" customWidth="1"/>
    <col min="4356" max="4356" width="18.77734375" style="205" bestFit="1" customWidth="1"/>
    <col min="4357" max="4358" width="18.109375" style="205" bestFit="1" customWidth="1"/>
    <col min="4359" max="4359" width="20.33203125" style="205" bestFit="1" customWidth="1"/>
    <col min="4360" max="4360" width="19" style="205" bestFit="1" customWidth="1"/>
    <col min="4361" max="4361" width="23.77734375" style="205" bestFit="1" customWidth="1"/>
    <col min="4362" max="4607" width="9.33203125" style="205"/>
    <col min="4608" max="4608" width="34.33203125" style="205" bestFit="1" customWidth="1"/>
    <col min="4609" max="4609" width="24.33203125" style="205" bestFit="1" customWidth="1"/>
    <col min="4610" max="4610" width="58" style="205" bestFit="1" customWidth="1"/>
    <col min="4611" max="4611" width="16.44140625" style="205" bestFit="1" customWidth="1"/>
    <col min="4612" max="4612" width="18.77734375" style="205" bestFit="1" customWidth="1"/>
    <col min="4613" max="4614" width="18.109375" style="205" bestFit="1" customWidth="1"/>
    <col min="4615" max="4615" width="20.33203125" style="205" bestFit="1" customWidth="1"/>
    <col min="4616" max="4616" width="19" style="205" bestFit="1" customWidth="1"/>
    <col min="4617" max="4617" width="23.77734375" style="205" bestFit="1" customWidth="1"/>
    <col min="4618" max="4863" width="9.33203125" style="205"/>
    <col min="4864" max="4864" width="34.33203125" style="205" bestFit="1" customWidth="1"/>
    <col min="4865" max="4865" width="24.33203125" style="205" bestFit="1" customWidth="1"/>
    <col min="4866" max="4866" width="58" style="205" bestFit="1" customWidth="1"/>
    <col min="4867" max="4867" width="16.44140625" style="205" bestFit="1" customWidth="1"/>
    <col min="4868" max="4868" width="18.77734375" style="205" bestFit="1" customWidth="1"/>
    <col min="4869" max="4870" width="18.109375" style="205" bestFit="1" customWidth="1"/>
    <col min="4871" max="4871" width="20.33203125" style="205" bestFit="1" customWidth="1"/>
    <col min="4872" max="4872" width="19" style="205" bestFit="1" customWidth="1"/>
    <col min="4873" max="4873" width="23.77734375" style="205" bestFit="1" customWidth="1"/>
    <col min="4874" max="5119" width="9.33203125" style="205"/>
    <col min="5120" max="5120" width="34.33203125" style="205" bestFit="1" customWidth="1"/>
    <col min="5121" max="5121" width="24.33203125" style="205" bestFit="1" customWidth="1"/>
    <col min="5122" max="5122" width="58" style="205" bestFit="1" customWidth="1"/>
    <col min="5123" max="5123" width="16.44140625" style="205" bestFit="1" customWidth="1"/>
    <col min="5124" max="5124" width="18.77734375" style="205" bestFit="1" customWidth="1"/>
    <col min="5125" max="5126" width="18.109375" style="205" bestFit="1" customWidth="1"/>
    <col min="5127" max="5127" width="20.33203125" style="205" bestFit="1" customWidth="1"/>
    <col min="5128" max="5128" width="19" style="205" bestFit="1" customWidth="1"/>
    <col min="5129" max="5129" width="23.77734375" style="205" bestFit="1" customWidth="1"/>
    <col min="5130" max="5375" width="9.33203125" style="205"/>
    <col min="5376" max="5376" width="34.33203125" style="205" bestFit="1" customWidth="1"/>
    <col min="5377" max="5377" width="24.33203125" style="205" bestFit="1" customWidth="1"/>
    <col min="5378" max="5378" width="58" style="205" bestFit="1" customWidth="1"/>
    <col min="5379" max="5379" width="16.44140625" style="205" bestFit="1" customWidth="1"/>
    <col min="5380" max="5380" width="18.77734375" style="205" bestFit="1" customWidth="1"/>
    <col min="5381" max="5382" width="18.109375" style="205" bestFit="1" customWidth="1"/>
    <col min="5383" max="5383" width="20.33203125" style="205" bestFit="1" customWidth="1"/>
    <col min="5384" max="5384" width="19" style="205" bestFit="1" customWidth="1"/>
    <col min="5385" max="5385" width="23.77734375" style="205" bestFit="1" customWidth="1"/>
    <col min="5386" max="5631" width="9.33203125" style="205"/>
    <col min="5632" max="5632" width="34.33203125" style="205" bestFit="1" customWidth="1"/>
    <col min="5633" max="5633" width="24.33203125" style="205" bestFit="1" customWidth="1"/>
    <col min="5634" max="5634" width="58" style="205" bestFit="1" customWidth="1"/>
    <col min="5635" max="5635" width="16.44140625" style="205" bestFit="1" customWidth="1"/>
    <col min="5636" max="5636" width="18.77734375" style="205" bestFit="1" customWidth="1"/>
    <col min="5637" max="5638" width="18.109375" style="205" bestFit="1" customWidth="1"/>
    <col min="5639" max="5639" width="20.33203125" style="205" bestFit="1" customWidth="1"/>
    <col min="5640" max="5640" width="19" style="205" bestFit="1" customWidth="1"/>
    <col min="5641" max="5641" width="23.77734375" style="205" bestFit="1" customWidth="1"/>
    <col min="5642" max="5887" width="9.33203125" style="205"/>
    <col min="5888" max="5888" width="34.33203125" style="205" bestFit="1" customWidth="1"/>
    <col min="5889" max="5889" width="24.33203125" style="205" bestFit="1" customWidth="1"/>
    <col min="5890" max="5890" width="58" style="205" bestFit="1" customWidth="1"/>
    <col min="5891" max="5891" width="16.44140625" style="205" bestFit="1" customWidth="1"/>
    <col min="5892" max="5892" width="18.77734375" style="205" bestFit="1" customWidth="1"/>
    <col min="5893" max="5894" width="18.109375" style="205" bestFit="1" customWidth="1"/>
    <col min="5895" max="5895" width="20.33203125" style="205" bestFit="1" customWidth="1"/>
    <col min="5896" max="5896" width="19" style="205" bestFit="1" customWidth="1"/>
    <col min="5897" max="5897" width="23.77734375" style="205" bestFit="1" customWidth="1"/>
    <col min="5898" max="6143" width="9.33203125" style="205"/>
    <col min="6144" max="6144" width="34.33203125" style="205" bestFit="1" customWidth="1"/>
    <col min="6145" max="6145" width="24.33203125" style="205" bestFit="1" customWidth="1"/>
    <col min="6146" max="6146" width="58" style="205" bestFit="1" customWidth="1"/>
    <col min="6147" max="6147" width="16.44140625" style="205" bestFit="1" customWidth="1"/>
    <col min="6148" max="6148" width="18.77734375" style="205" bestFit="1" customWidth="1"/>
    <col min="6149" max="6150" width="18.109375" style="205" bestFit="1" customWidth="1"/>
    <col min="6151" max="6151" width="20.33203125" style="205" bestFit="1" customWidth="1"/>
    <col min="6152" max="6152" width="19" style="205" bestFit="1" customWidth="1"/>
    <col min="6153" max="6153" width="23.77734375" style="205" bestFit="1" customWidth="1"/>
    <col min="6154" max="6399" width="9.33203125" style="205"/>
    <col min="6400" max="6400" width="34.33203125" style="205" bestFit="1" customWidth="1"/>
    <col min="6401" max="6401" width="24.33203125" style="205" bestFit="1" customWidth="1"/>
    <col min="6402" max="6402" width="58" style="205" bestFit="1" customWidth="1"/>
    <col min="6403" max="6403" width="16.44140625" style="205" bestFit="1" customWidth="1"/>
    <col min="6404" max="6404" width="18.77734375" style="205" bestFit="1" customWidth="1"/>
    <col min="6405" max="6406" width="18.109375" style="205" bestFit="1" customWidth="1"/>
    <col min="6407" max="6407" width="20.33203125" style="205" bestFit="1" customWidth="1"/>
    <col min="6408" max="6408" width="19" style="205" bestFit="1" customWidth="1"/>
    <col min="6409" max="6409" width="23.77734375" style="205" bestFit="1" customWidth="1"/>
    <col min="6410" max="6655" width="9.33203125" style="205"/>
    <col min="6656" max="6656" width="34.33203125" style="205" bestFit="1" customWidth="1"/>
    <col min="6657" max="6657" width="24.33203125" style="205" bestFit="1" customWidth="1"/>
    <col min="6658" max="6658" width="58" style="205" bestFit="1" customWidth="1"/>
    <col min="6659" max="6659" width="16.44140625" style="205" bestFit="1" customWidth="1"/>
    <col min="6660" max="6660" width="18.77734375" style="205" bestFit="1" customWidth="1"/>
    <col min="6661" max="6662" width="18.109375" style="205" bestFit="1" customWidth="1"/>
    <col min="6663" max="6663" width="20.33203125" style="205" bestFit="1" customWidth="1"/>
    <col min="6664" max="6664" width="19" style="205" bestFit="1" customWidth="1"/>
    <col min="6665" max="6665" width="23.77734375" style="205" bestFit="1" customWidth="1"/>
    <col min="6666" max="6911" width="9.33203125" style="205"/>
    <col min="6912" max="6912" width="34.33203125" style="205" bestFit="1" customWidth="1"/>
    <col min="6913" max="6913" width="24.33203125" style="205" bestFit="1" customWidth="1"/>
    <col min="6914" max="6914" width="58" style="205" bestFit="1" customWidth="1"/>
    <col min="6915" max="6915" width="16.44140625" style="205" bestFit="1" customWidth="1"/>
    <col min="6916" max="6916" width="18.77734375" style="205" bestFit="1" customWidth="1"/>
    <col min="6917" max="6918" width="18.109375" style="205" bestFit="1" customWidth="1"/>
    <col min="6919" max="6919" width="20.33203125" style="205" bestFit="1" customWidth="1"/>
    <col min="6920" max="6920" width="19" style="205" bestFit="1" customWidth="1"/>
    <col min="6921" max="6921" width="23.77734375" style="205" bestFit="1" customWidth="1"/>
    <col min="6922" max="7167" width="9.33203125" style="205"/>
    <col min="7168" max="7168" width="34.33203125" style="205" bestFit="1" customWidth="1"/>
    <col min="7169" max="7169" width="24.33203125" style="205" bestFit="1" customWidth="1"/>
    <col min="7170" max="7170" width="58" style="205" bestFit="1" customWidth="1"/>
    <col min="7171" max="7171" width="16.44140625" style="205" bestFit="1" customWidth="1"/>
    <col min="7172" max="7172" width="18.77734375" style="205" bestFit="1" customWidth="1"/>
    <col min="7173" max="7174" width="18.109375" style="205" bestFit="1" customWidth="1"/>
    <col min="7175" max="7175" width="20.33203125" style="205" bestFit="1" customWidth="1"/>
    <col min="7176" max="7176" width="19" style="205" bestFit="1" customWidth="1"/>
    <col min="7177" max="7177" width="23.77734375" style="205" bestFit="1" customWidth="1"/>
    <col min="7178" max="7423" width="9.33203125" style="205"/>
    <col min="7424" max="7424" width="34.33203125" style="205" bestFit="1" customWidth="1"/>
    <col min="7425" max="7425" width="24.33203125" style="205" bestFit="1" customWidth="1"/>
    <col min="7426" max="7426" width="58" style="205" bestFit="1" customWidth="1"/>
    <col min="7427" max="7427" width="16.44140625" style="205" bestFit="1" customWidth="1"/>
    <col min="7428" max="7428" width="18.77734375" style="205" bestFit="1" customWidth="1"/>
    <col min="7429" max="7430" width="18.109375" style="205" bestFit="1" customWidth="1"/>
    <col min="7431" max="7431" width="20.33203125" style="205" bestFit="1" customWidth="1"/>
    <col min="7432" max="7432" width="19" style="205" bestFit="1" customWidth="1"/>
    <col min="7433" max="7433" width="23.77734375" style="205" bestFit="1" customWidth="1"/>
    <col min="7434" max="7679" width="9.33203125" style="205"/>
    <col min="7680" max="7680" width="34.33203125" style="205" bestFit="1" customWidth="1"/>
    <col min="7681" max="7681" width="24.33203125" style="205" bestFit="1" customWidth="1"/>
    <col min="7682" max="7682" width="58" style="205" bestFit="1" customWidth="1"/>
    <col min="7683" max="7683" width="16.44140625" style="205" bestFit="1" customWidth="1"/>
    <col min="7684" max="7684" width="18.77734375" style="205" bestFit="1" customWidth="1"/>
    <col min="7685" max="7686" width="18.109375" style="205" bestFit="1" customWidth="1"/>
    <col min="7687" max="7687" width="20.33203125" style="205" bestFit="1" customWidth="1"/>
    <col min="7688" max="7688" width="19" style="205" bestFit="1" customWidth="1"/>
    <col min="7689" max="7689" width="23.77734375" style="205" bestFit="1" customWidth="1"/>
    <col min="7690" max="7935" width="9.33203125" style="205"/>
    <col min="7936" max="7936" width="34.33203125" style="205" bestFit="1" customWidth="1"/>
    <col min="7937" max="7937" width="24.33203125" style="205" bestFit="1" customWidth="1"/>
    <col min="7938" max="7938" width="58" style="205" bestFit="1" customWidth="1"/>
    <col min="7939" max="7939" width="16.44140625" style="205" bestFit="1" customWidth="1"/>
    <col min="7940" max="7940" width="18.77734375" style="205" bestFit="1" customWidth="1"/>
    <col min="7941" max="7942" width="18.109375" style="205" bestFit="1" customWidth="1"/>
    <col min="7943" max="7943" width="20.33203125" style="205" bestFit="1" customWidth="1"/>
    <col min="7944" max="7944" width="19" style="205" bestFit="1" customWidth="1"/>
    <col min="7945" max="7945" width="23.77734375" style="205" bestFit="1" customWidth="1"/>
    <col min="7946" max="8191" width="9.33203125" style="205"/>
    <col min="8192" max="8192" width="34.33203125" style="205" bestFit="1" customWidth="1"/>
    <col min="8193" max="8193" width="24.33203125" style="205" bestFit="1" customWidth="1"/>
    <col min="8194" max="8194" width="58" style="205" bestFit="1" customWidth="1"/>
    <col min="8195" max="8195" width="16.44140625" style="205" bestFit="1" customWidth="1"/>
    <col min="8196" max="8196" width="18.77734375" style="205" bestFit="1" customWidth="1"/>
    <col min="8197" max="8198" width="18.109375" style="205" bestFit="1" customWidth="1"/>
    <col min="8199" max="8199" width="20.33203125" style="205" bestFit="1" customWidth="1"/>
    <col min="8200" max="8200" width="19" style="205" bestFit="1" customWidth="1"/>
    <col min="8201" max="8201" width="23.77734375" style="205" bestFit="1" customWidth="1"/>
    <col min="8202" max="8447" width="9.33203125" style="205"/>
    <col min="8448" max="8448" width="34.33203125" style="205" bestFit="1" customWidth="1"/>
    <col min="8449" max="8449" width="24.33203125" style="205" bestFit="1" customWidth="1"/>
    <col min="8450" max="8450" width="58" style="205" bestFit="1" customWidth="1"/>
    <col min="8451" max="8451" width="16.44140625" style="205" bestFit="1" customWidth="1"/>
    <col min="8452" max="8452" width="18.77734375" style="205" bestFit="1" customWidth="1"/>
    <col min="8453" max="8454" width="18.109375" style="205" bestFit="1" customWidth="1"/>
    <col min="8455" max="8455" width="20.33203125" style="205" bestFit="1" customWidth="1"/>
    <col min="8456" max="8456" width="19" style="205" bestFit="1" customWidth="1"/>
    <col min="8457" max="8457" width="23.77734375" style="205" bestFit="1" customWidth="1"/>
    <col min="8458" max="8703" width="9.33203125" style="205"/>
    <col min="8704" max="8704" width="34.33203125" style="205" bestFit="1" customWidth="1"/>
    <col min="8705" max="8705" width="24.33203125" style="205" bestFit="1" customWidth="1"/>
    <col min="8706" max="8706" width="58" style="205" bestFit="1" customWidth="1"/>
    <col min="8707" max="8707" width="16.44140625" style="205" bestFit="1" customWidth="1"/>
    <col min="8708" max="8708" width="18.77734375" style="205" bestFit="1" customWidth="1"/>
    <col min="8709" max="8710" width="18.109375" style="205" bestFit="1" customWidth="1"/>
    <col min="8711" max="8711" width="20.33203125" style="205" bestFit="1" customWidth="1"/>
    <col min="8712" max="8712" width="19" style="205" bestFit="1" customWidth="1"/>
    <col min="8713" max="8713" width="23.77734375" style="205" bestFit="1" customWidth="1"/>
    <col min="8714" max="8959" width="9.33203125" style="205"/>
    <col min="8960" max="8960" width="34.33203125" style="205" bestFit="1" customWidth="1"/>
    <col min="8961" max="8961" width="24.33203125" style="205" bestFit="1" customWidth="1"/>
    <col min="8962" max="8962" width="58" style="205" bestFit="1" customWidth="1"/>
    <col min="8963" max="8963" width="16.44140625" style="205" bestFit="1" customWidth="1"/>
    <col min="8964" max="8964" width="18.77734375" style="205" bestFit="1" customWidth="1"/>
    <col min="8965" max="8966" width="18.109375" style="205" bestFit="1" customWidth="1"/>
    <col min="8967" max="8967" width="20.33203125" style="205" bestFit="1" customWidth="1"/>
    <col min="8968" max="8968" width="19" style="205" bestFit="1" customWidth="1"/>
    <col min="8969" max="8969" width="23.77734375" style="205" bestFit="1" customWidth="1"/>
    <col min="8970" max="9215" width="9.33203125" style="205"/>
    <col min="9216" max="9216" width="34.33203125" style="205" bestFit="1" customWidth="1"/>
    <col min="9217" max="9217" width="24.33203125" style="205" bestFit="1" customWidth="1"/>
    <col min="9218" max="9218" width="58" style="205" bestFit="1" customWidth="1"/>
    <col min="9219" max="9219" width="16.44140625" style="205" bestFit="1" customWidth="1"/>
    <col min="9220" max="9220" width="18.77734375" style="205" bestFit="1" customWidth="1"/>
    <col min="9221" max="9222" width="18.109375" style="205" bestFit="1" customWidth="1"/>
    <col min="9223" max="9223" width="20.33203125" style="205" bestFit="1" customWidth="1"/>
    <col min="9224" max="9224" width="19" style="205" bestFit="1" customWidth="1"/>
    <col min="9225" max="9225" width="23.77734375" style="205" bestFit="1" customWidth="1"/>
    <col min="9226" max="9471" width="9.33203125" style="205"/>
    <col min="9472" max="9472" width="34.33203125" style="205" bestFit="1" customWidth="1"/>
    <col min="9473" max="9473" width="24.33203125" style="205" bestFit="1" customWidth="1"/>
    <col min="9474" max="9474" width="58" style="205" bestFit="1" customWidth="1"/>
    <col min="9475" max="9475" width="16.44140625" style="205" bestFit="1" customWidth="1"/>
    <col min="9476" max="9476" width="18.77734375" style="205" bestFit="1" customWidth="1"/>
    <col min="9477" max="9478" width="18.109375" style="205" bestFit="1" customWidth="1"/>
    <col min="9479" max="9479" width="20.33203125" style="205" bestFit="1" customWidth="1"/>
    <col min="9480" max="9480" width="19" style="205" bestFit="1" customWidth="1"/>
    <col min="9481" max="9481" width="23.77734375" style="205" bestFit="1" customWidth="1"/>
    <col min="9482" max="9727" width="9.33203125" style="205"/>
    <col min="9728" max="9728" width="34.33203125" style="205" bestFit="1" customWidth="1"/>
    <col min="9729" max="9729" width="24.33203125" style="205" bestFit="1" customWidth="1"/>
    <col min="9730" max="9730" width="58" style="205" bestFit="1" customWidth="1"/>
    <col min="9731" max="9731" width="16.44140625" style="205" bestFit="1" customWidth="1"/>
    <col min="9732" max="9732" width="18.77734375" style="205" bestFit="1" customWidth="1"/>
    <col min="9733" max="9734" width="18.109375" style="205" bestFit="1" customWidth="1"/>
    <col min="9735" max="9735" width="20.33203125" style="205" bestFit="1" customWidth="1"/>
    <col min="9736" max="9736" width="19" style="205" bestFit="1" customWidth="1"/>
    <col min="9737" max="9737" width="23.77734375" style="205" bestFit="1" customWidth="1"/>
    <col min="9738" max="9983" width="9.33203125" style="205"/>
    <col min="9984" max="9984" width="34.33203125" style="205" bestFit="1" customWidth="1"/>
    <col min="9985" max="9985" width="24.33203125" style="205" bestFit="1" customWidth="1"/>
    <col min="9986" max="9986" width="58" style="205" bestFit="1" customWidth="1"/>
    <col min="9987" max="9987" width="16.44140625" style="205" bestFit="1" customWidth="1"/>
    <col min="9988" max="9988" width="18.77734375" style="205" bestFit="1" customWidth="1"/>
    <col min="9989" max="9990" width="18.109375" style="205" bestFit="1" customWidth="1"/>
    <col min="9991" max="9991" width="20.33203125" style="205" bestFit="1" customWidth="1"/>
    <col min="9992" max="9992" width="19" style="205" bestFit="1" customWidth="1"/>
    <col min="9993" max="9993" width="23.77734375" style="205" bestFit="1" customWidth="1"/>
    <col min="9994" max="10239" width="9.33203125" style="205"/>
    <col min="10240" max="10240" width="34.33203125" style="205" bestFit="1" customWidth="1"/>
    <col min="10241" max="10241" width="24.33203125" style="205" bestFit="1" customWidth="1"/>
    <col min="10242" max="10242" width="58" style="205" bestFit="1" customWidth="1"/>
    <col min="10243" max="10243" width="16.44140625" style="205" bestFit="1" customWidth="1"/>
    <col min="10244" max="10244" width="18.77734375" style="205" bestFit="1" customWidth="1"/>
    <col min="10245" max="10246" width="18.109375" style="205" bestFit="1" customWidth="1"/>
    <col min="10247" max="10247" width="20.33203125" style="205" bestFit="1" customWidth="1"/>
    <col min="10248" max="10248" width="19" style="205" bestFit="1" customWidth="1"/>
    <col min="10249" max="10249" width="23.77734375" style="205" bestFit="1" customWidth="1"/>
    <col min="10250" max="10495" width="9.33203125" style="205"/>
    <col min="10496" max="10496" width="34.33203125" style="205" bestFit="1" customWidth="1"/>
    <col min="10497" max="10497" width="24.33203125" style="205" bestFit="1" customWidth="1"/>
    <col min="10498" max="10498" width="58" style="205" bestFit="1" customWidth="1"/>
    <col min="10499" max="10499" width="16.44140625" style="205" bestFit="1" customWidth="1"/>
    <col min="10500" max="10500" width="18.77734375" style="205" bestFit="1" customWidth="1"/>
    <col min="10501" max="10502" width="18.109375" style="205" bestFit="1" customWidth="1"/>
    <col min="10503" max="10503" width="20.33203125" style="205" bestFit="1" customWidth="1"/>
    <col min="10504" max="10504" width="19" style="205" bestFit="1" customWidth="1"/>
    <col min="10505" max="10505" width="23.77734375" style="205" bestFit="1" customWidth="1"/>
    <col min="10506" max="10751" width="9.33203125" style="205"/>
    <col min="10752" max="10752" width="34.33203125" style="205" bestFit="1" customWidth="1"/>
    <col min="10753" max="10753" width="24.33203125" style="205" bestFit="1" customWidth="1"/>
    <col min="10754" max="10754" width="58" style="205" bestFit="1" customWidth="1"/>
    <col min="10755" max="10755" width="16.44140625" style="205" bestFit="1" customWidth="1"/>
    <col min="10756" max="10756" width="18.77734375" style="205" bestFit="1" customWidth="1"/>
    <col min="10757" max="10758" width="18.109375" style="205" bestFit="1" customWidth="1"/>
    <col min="10759" max="10759" width="20.33203125" style="205" bestFit="1" customWidth="1"/>
    <col min="10760" max="10760" width="19" style="205" bestFit="1" customWidth="1"/>
    <col min="10761" max="10761" width="23.77734375" style="205" bestFit="1" customWidth="1"/>
    <col min="10762" max="11007" width="9.33203125" style="205"/>
    <col min="11008" max="11008" width="34.33203125" style="205" bestFit="1" customWidth="1"/>
    <col min="11009" max="11009" width="24.33203125" style="205" bestFit="1" customWidth="1"/>
    <col min="11010" max="11010" width="58" style="205" bestFit="1" customWidth="1"/>
    <col min="11011" max="11011" width="16.44140625" style="205" bestFit="1" customWidth="1"/>
    <col min="11012" max="11012" width="18.77734375" style="205" bestFit="1" customWidth="1"/>
    <col min="11013" max="11014" width="18.109375" style="205" bestFit="1" customWidth="1"/>
    <col min="11015" max="11015" width="20.33203125" style="205" bestFit="1" customWidth="1"/>
    <col min="11016" max="11016" width="19" style="205" bestFit="1" customWidth="1"/>
    <col min="11017" max="11017" width="23.77734375" style="205" bestFit="1" customWidth="1"/>
    <col min="11018" max="11263" width="9.33203125" style="205"/>
    <col min="11264" max="11264" width="34.33203125" style="205" bestFit="1" customWidth="1"/>
    <col min="11265" max="11265" width="24.33203125" style="205" bestFit="1" customWidth="1"/>
    <col min="11266" max="11266" width="58" style="205" bestFit="1" customWidth="1"/>
    <col min="11267" max="11267" width="16.44140625" style="205" bestFit="1" customWidth="1"/>
    <col min="11268" max="11268" width="18.77734375" style="205" bestFit="1" customWidth="1"/>
    <col min="11269" max="11270" width="18.109375" style="205" bestFit="1" customWidth="1"/>
    <col min="11271" max="11271" width="20.33203125" style="205" bestFit="1" customWidth="1"/>
    <col min="11272" max="11272" width="19" style="205" bestFit="1" customWidth="1"/>
    <col min="11273" max="11273" width="23.77734375" style="205" bestFit="1" customWidth="1"/>
    <col min="11274" max="11519" width="9.33203125" style="205"/>
    <col min="11520" max="11520" width="34.33203125" style="205" bestFit="1" customWidth="1"/>
    <col min="11521" max="11521" width="24.33203125" style="205" bestFit="1" customWidth="1"/>
    <col min="11522" max="11522" width="58" style="205" bestFit="1" customWidth="1"/>
    <col min="11523" max="11523" width="16.44140625" style="205" bestFit="1" customWidth="1"/>
    <col min="11524" max="11524" width="18.77734375" style="205" bestFit="1" customWidth="1"/>
    <col min="11525" max="11526" width="18.109375" style="205" bestFit="1" customWidth="1"/>
    <col min="11527" max="11527" width="20.33203125" style="205" bestFit="1" customWidth="1"/>
    <col min="11528" max="11528" width="19" style="205" bestFit="1" customWidth="1"/>
    <col min="11529" max="11529" width="23.77734375" style="205" bestFit="1" customWidth="1"/>
    <col min="11530" max="11775" width="9.33203125" style="205"/>
    <col min="11776" max="11776" width="34.33203125" style="205" bestFit="1" customWidth="1"/>
    <col min="11777" max="11777" width="24.33203125" style="205" bestFit="1" customWidth="1"/>
    <col min="11778" max="11778" width="58" style="205" bestFit="1" customWidth="1"/>
    <col min="11779" max="11779" width="16.44140625" style="205" bestFit="1" customWidth="1"/>
    <col min="11780" max="11780" width="18.77734375" style="205" bestFit="1" customWidth="1"/>
    <col min="11781" max="11782" width="18.109375" style="205" bestFit="1" customWidth="1"/>
    <col min="11783" max="11783" width="20.33203125" style="205" bestFit="1" customWidth="1"/>
    <col min="11784" max="11784" width="19" style="205" bestFit="1" customWidth="1"/>
    <col min="11785" max="11785" width="23.77734375" style="205" bestFit="1" customWidth="1"/>
    <col min="11786" max="12031" width="9.33203125" style="205"/>
    <col min="12032" max="12032" width="34.33203125" style="205" bestFit="1" customWidth="1"/>
    <col min="12033" max="12033" width="24.33203125" style="205" bestFit="1" customWidth="1"/>
    <col min="12034" max="12034" width="58" style="205" bestFit="1" customWidth="1"/>
    <col min="12035" max="12035" width="16.44140625" style="205" bestFit="1" customWidth="1"/>
    <col min="12036" max="12036" width="18.77734375" style="205" bestFit="1" customWidth="1"/>
    <col min="12037" max="12038" width="18.109375" style="205" bestFit="1" customWidth="1"/>
    <col min="12039" max="12039" width="20.33203125" style="205" bestFit="1" customWidth="1"/>
    <col min="12040" max="12040" width="19" style="205" bestFit="1" customWidth="1"/>
    <col min="12041" max="12041" width="23.77734375" style="205" bestFit="1" customWidth="1"/>
    <col min="12042" max="12287" width="9.33203125" style="205"/>
    <col min="12288" max="12288" width="34.33203125" style="205" bestFit="1" customWidth="1"/>
    <col min="12289" max="12289" width="24.33203125" style="205" bestFit="1" customWidth="1"/>
    <col min="12290" max="12290" width="58" style="205" bestFit="1" customWidth="1"/>
    <col min="12291" max="12291" width="16.44140625" style="205" bestFit="1" customWidth="1"/>
    <col min="12292" max="12292" width="18.77734375" style="205" bestFit="1" customWidth="1"/>
    <col min="12293" max="12294" width="18.109375" style="205" bestFit="1" customWidth="1"/>
    <col min="12295" max="12295" width="20.33203125" style="205" bestFit="1" customWidth="1"/>
    <col min="12296" max="12296" width="19" style="205" bestFit="1" customWidth="1"/>
    <col min="12297" max="12297" width="23.77734375" style="205" bestFit="1" customWidth="1"/>
    <col min="12298" max="12543" width="9.33203125" style="205"/>
    <col min="12544" max="12544" width="34.33203125" style="205" bestFit="1" customWidth="1"/>
    <col min="12545" max="12545" width="24.33203125" style="205" bestFit="1" customWidth="1"/>
    <col min="12546" max="12546" width="58" style="205" bestFit="1" customWidth="1"/>
    <col min="12547" max="12547" width="16.44140625" style="205" bestFit="1" customWidth="1"/>
    <col min="12548" max="12548" width="18.77734375" style="205" bestFit="1" customWidth="1"/>
    <col min="12549" max="12550" width="18.109375" style="205" bestFit="1" customWidth="1"/>
    <col min="12551" max="12551" width="20.33203125" style="205" bestFit="1" customWidth="1"/>
    <col min="12552" max="12552" width="19" style="205" bestFit="1" customWidth="1"/>
    <col min="12553" max="12553" width="23.77734375" style="205" bestFit="1" customWidth="1"/>
    <col min="12554" max="12799" width="9.33203125" style="205"/>
    <col min="12800" max="12800" width="34.33203125" style="205" bestFit="1" customWidth="1"/>
    <col min="12801" max="12801" width="24.33203125" style="205" bestFit="1" customWidth="1"/>
    <col min="12802" max="12802" width="58" style="205" bestFit="1" customWidth="1"/>
    <col min="12803" max="12803" width="16.44140625" style="205" bestFit="1" customWidth="1"/>
    <col min="12804" max="12804" width="18.77734375" style="205" bestFit="1" customWidth="1"/>
    <col min="12805" max="12806" width="18.109375" style="205" bestFit="1" customWidth="1"/>
    <col min="12807" max="12807" width="20.33203125" style="205" bestFit="1" customWidth="1"/>
    <col min="12808" max="12808" width="19" style="205" bestFit="1" customWidth="1"/>
    <col min="12809" max="12809" width="23.77734375" style="205" bestFit="1" customWidth="1"/>
    <col min="12810" max="13055" width="9.33203125" style="205"/>
    <col min="13056" max="13056" width="34.33203125" style="205" bestFit="1" customWidth="1"/>
    <col min="13057" max="13057" width="24.33203125" style="205" bestFit="1" customWidth="1"/>
    <col min="13058" max="13058" width="58" style="205" bestFit="1" customWidth="1"/>
    <col min="13059" max="13059" width="16.44140625" style="205" bestFit="1" customWidth="1"/>
    <col min="13060" max="13060" width="18.77734375" style="205" bestFit="1" customWidth="1"/>
    <col min="13061" max="13062" width="18.109375" style="205" bestFit="1" customWidth="1"/>
    <col min="13063" max="13063" width="20.33203125" style="205" bestFit="1" customWidth="1"/>
    <col min="13064" max="13064" width="19" style="205" bestFit="1" customWidth="1"/>
    <col min="13065" max="13065" width="23.77734375" style="205" bestFit="1" customWidth="1"/>
    <col min="13066" max="13311" width="9.33203125" style="205"/>
    <col min="13312" max="13312" width="34.33203125" style="205" bestFit="1" customWidth="1"/>
    <col min="13313" max="13313" width="24.33203125" style="205" bestFit="1" customWidth="1"/>
    <col min="13314" max="13314" width="58" style="205" bestFit="1" customWidth="1"/>
    <col min="13315" max="13315" width="16.44140625" style="205" bestFit="1" customWidth="1"/>
    <col min="13316" max="13316" width="18.77734375" style="205" bestFit="1" customWidth="1"/>
    <col min="13317" max="13318" width="18.109375" style="205" bestFit="1" customWidth="1"/>
    <col min="13319" max="13319" width="20.33203125" style="205" bestFit="1" customWidth="1"/>
    <col min="13320" max="13320" width="19" style="205" bestFit="1" customWidth="1"/>
    <col min="13321" max="13321" width="23.77734375" style="205" bestFit="1" customWidth="1"/>
    <col min="13322" max="13567" width="9.33203125" style="205"/>
    <col min="13568" max="13568" width="34.33203125" style="205" bestFit="1" customWidth="1"/>
    <col min="13569" max="13569" width="24.33203125" style="205" bestFit="1" customWidth="1"/>
    <col min="13570" max="13570" width="58" style="205" bestFit="1" customWidth="1"/>
    <col min="13571" max="13571" width="16.44140625" style="205" bestFit="1" customWidth="1"/>
    <col min="13572" max="13572" width="18.77734375" style="205" bestFit="1" customWidth="1"/>
    <col min="13573" max="13574" width="18.109375" style="205" bestFit="1" customWidth="1"/>
    <col min="13575" max="13575" width="20.33203125" style="205" bestFit="1" customWidth="1"/>
    <col min="13576" max="13576" width="19" style="205" bestFit="1" customWidth="1"/>
    <col min="13577" max="13577" width="23.77734375" style="205" bestFit="1" customWidth="1"/>
    <col min="13578" max="13823" width="9.33203125" style="205"/>
    <col min="13824" max="13824" width="34.33203125" style="205" bestFit="1" customWidth="1"/>
    <col min="13825" max="13825" width="24.33203125" style="205" bestFit="1" customWidth="1"/>
    <col min="13826" max="13826" width="58" style="205" bestFit="1" customWidth="1"/>
    <col min="13827" max="13827" width="16.44140625" style="205" bestFit="1" customWidth="1"/>
    <col min="13828" max="13828" width="18.77734375" style="205" bestFit="1" customWidth="1"/>
    <col min="13829" max="13830" width="18.109375" style="205" bestFit="1" customWidth="1"/>
    <col min="13831" max="13831" width="20.33203125" style="205" bestFit="1" customWidth="1"/>
    <col min="13832" max="13832" width="19" style="205" bestFit="1" customWidth="1"/>
    <col min="13833" max="13833" width="23.77734375" style="205" bestFit="1" customWidth="1"/>
    <col min="13834" max="14079" width="9.33203125" style="205"/>
    <col min="14080" max="14080" width="34.33203125" style="205" bestFit="1" customWidth="1"/>
    <col min="14081" max="14081" width="24.33203125" style="205" bestFit="1" customWidth="1"/>
    <col min="14082" max="14082" width="58" style="205" bestFit="1" customWidth="1"/>
    <col min="14083" max="14083" width="16.44140625" style="205" bestFit="1" customWidth="1"/>
    <col min="14084" max="14084" width="18.77734375" style="205" bestFit="1" customWidth="1"/>
    <col min="14085" max="14086" width="18.109375" style="205" bestFit="1" customWidth="1"/>
    <col min="14087" max="14087" width="20.33203125" style="205" bestFit="1" customWidth="1"/>
    <col min="14088" max="14088" width="19" style="205" bestFit="1" customWidth="1"/>
    <col min="14089" max="14089" width="23.77734375" style="205" bestFit="1" customWidth="1"/>
    <col min="14090" max="14335" width="9.33203125" style="205"/>
    <col min="14336" max="14336" width="34.33203125" style="205" bestFit="1" customWidth="1"/>
    <col min="14337" max="14337" width="24.33203125" style="205" bestFit="1" customWidth="1"/>
    <col min="14338" max="14338" width="58" style="205" bestFit="1" customWidth="1"/>
    <col min="14339" max="14339" width="16.44140625" style="205" bestFit="1" customWidth="1"/>
    <col min="14340" max="14340" width="18.77734375" style="205" bestFit="1" customWidth="1"/>
    <col min="14341" max="14342" width="18.109375" style="205" bestFit="1" customWidth="1"/>
    <col min="14343" max="14343" width="20.33203125" style="205" bestFit="1" customWidth="1"/>
    <col min="14344" max="14344" width="19" style="205" bestFit="1" customWidth="1"/>
    <col min="14345" max="14345" width="23.77734375" style="205" bestFit="1" customWidth="1"/>
    <col min="14346" max="14591" width="9.33203125" style="205"/>
    <col min="14592" max="14592" width="34.33203125" style="205" bestFit="1" customWidth="1"/>
    <col min="14593" max="14593" width="24.33203125" style="205" bestFit="1" customWidth="1"/>
    <col min="14594" max="14594" width="58" style="205" bestFit="1" customWidth="1"/>
    <col min="14595" max="14595" width="16.44140625" style="205" bestFit="1" customWidth="1"/>
    <col min="14596" max="14596" width="18.77734375" style="205" bestFit="1" customWidth="1"/>
    <col min="14597" max="14598" width="18.109375" style="205" bestFit="1" customWidth="1"/>
    <col min="14599" max="14599" width="20.33203125" style="205" bestFit="1" customWidth="1"/>
    <col min="14600" max="14600" width="19" style="205" bestFit="1" customWidth="1"/>
    <col min="14601" max="14601" width="23.77734375" style="205" bestFit="1" customWidth="1"/>
    <col min="14602" max="14847" width="9.33203125" style="205"/>
    <col min="14848" max="14848" width="34.33203125" style="205" bestFit="1" customWidth="1"/>
    <col min="14849" max="14849" width="24.33203125" style="205" bestFit="1" customWidth="1"/>
    <col min="14850" max="14850" width="58" style="205" bestFit="1" customWidth="1"/>
    <col min="14851" max="14851" width="16.44140625" style="205" bestFit="1" customWidth="1"/>
    <col min="14852" max="14852" width="18.77734375" style="205" bestFit="1" customWidth="1"/>
    <col min="14853" max="14854" width="18.109375" style="205" bestFit="1" customWidth="1"/>
    <col min="14855" max="14855" width="20.33203125" style="205" bestFit="1" customWidth="1"/>
    <col min="14856" max="14856" width="19" style="205" bestFit="1" customWidth="1"/>
    <col min="14857" max="14857" width="23.77734375" style="205" bestFit="1" customWidth="1"/>
    <col min="14858" max="15103" width="9.33203125" style="205"/>
    <col min="15104" max="15104" width="34.33203125" style="205" bestFit="1" customWidth="1"/>
    <col min="15105" max="15105" width="24.33203125" style="205" bestFit="1" customWidth="1"/>
    <col min="15106" max="15106" width="58" style="205" bestFit="1" customWidth="1"/>
    <col min="15107" max="15107" width="16.44140625" style="205" bestFit="1" customWidth="1"/>
    <col min="15108" max="15108" width="18.77734375" style="205" bestFit="1" customWidth="1"/>
    <col min="15109" max="15110" width="18.109375" style="205" bestFit="1" customWidth="1"/>
    <col min="15111" max="15111" width="20.33203125" style="205" bestFit="1" customWidth="1"/>
    <col min="15112" max="15112" width="19" style="205" bestFit="1" customWidth="1"/>
    <col min="15113" max="15113" width="23.77734375" style="205" bestFit="1" customWidth="1"/>
    <col min="15114" max="15359" width="9.33203125" style="205"/>
    <col min="15360" max="15360" width="34.33203125" style="205" bestFit="1" customWidth="1"/>
    <col min="15361" max="15361" width="24.33203125" style="205" bestFit="1" customWidth="1"/>
    <col min="15362" max="15362" width="58" style="205" bestFit="1" customWidth="1"/>
    <col min="15363" max="15363" width="16.44140625" style="205" bestFit="1" customWidth="1"/>
    <col min="15364" max="15364" width="18.77734375" style="205" bestFit="1" customWidth="1"/>
    <col min="15365" max="15366" width="18.109375" style="205" bestFit="1" customWidth="1"/>
    <col min="15367" max="15367" width="20.33203125" style="205" bestFit="1" customWidth="1"/>
    <col min="15368" max="15368" width="19" style="205" bestFit="1" customWidth="1"/>
    <col min="15369" max="15369" width="23.77734375" style="205" bestFit="1" customWidth="1"/>
    <col min="15370" max="15615" width="9.33203125" style="205"/>
    <col min="15616" max="15616" width="34.33203125" style="205" bestFit="1" customWidth="1"/>
    <col min="15617" max="15617" width="24.33203125" style="205" bestFit="1" customWidth="1"/>
    <col min="15618" max="15618" width="58" style="205" bestFit="1" customWidth="1"/>
    <col min="15619" max="15619" width="16.44140625" style="205" bestFit="1" customWidth="1"/>
    <col min="15620" max="15620" width="18.77734375" style="205" bestFit="1" customWidth="1"/>
    <col min="15621" max="15622" width="18.109375" style="205" bestFit="1" customWidth="1"/>
    <col min="15623" max="15623" width="20.33203125" style="205" bestFit="1" customWidth="1"/>
    <col min="15624" max="15624" width="19" style="205" bestFit="1" customWidth="1"/>
    <col min="15625" max="15625" width="23.77734375" style="205" bestFit="1" customWidth="1"/>
    <col min="15626" max="15871" width="9.33203125" style="205"/>
    <col min="15872" max="15872" width="34.33203125" style="205" bestFit="1" customWidth="1"/>
    <col min="15873" max="15873" width="24.33203125" style="205" bestFit="1" customWidth="1"/>
    <col min="15874" max="15874" width="58" style="205" bestFit="1" customWidth="1"/>
    <col min="15875" max="15875" width="16.44140625" style="205" bestFit="1" customWidth="1"/>
    <col min="15876" max="15876" width="18.77734375" style="205" bestFit="1" customWidth="1"/>
    <col min="15877" max="15878" width="18.109375" style="205" bestFit="1" customWidth="1"/>
    <col min="15879" max="15879" width="20.33203125" style="205" bestFit="1" customWidth="1"/>
    <col min="15880" max="15880" width="19" style="205" bestFit="1" customWidth="1"/>
    <col min="15881" max="15881" width="23.77734375" style="205" bestFit="1" customWidth="1"/>
    <col min="15882" max="16127" width="9.33203125" style="205"/>
    <col min="16128" max="16128" width="34.33203125" style="205" bestFit="1" customWidth="1"/>
    <col min="16129" max="16129" width="24.33203125" style="205" bestFit="1" customWidth="1"/>
    <col min="16130" max="16130" width="58" style="205" bestFit="1" customWidth="1"/>
    <col min="16131" max="16131" width="16.44140625" style="205" bestFit="1" customWidth="1"/>
    <col min="16132" max="16132" width="18.77734375" style="205" bestFit="1" customWidth="1"/>
    <col min="16133" max="16134" width="18.109375" style="205" bestFit="1" customWidth="1"/>
    <col min="16135" max="16135" width="20.33203125" style="205" bestFit="1" customWidth="1"/>
    <col min="16136" max="16136" width="19" style="205" bestFit="1" customWidth="1"/>
    <col min="16137" max="16137" width="23.77734375" style="205" bestFit="1" customWidth="1"/>
    <col min="16138" max="16384" width="9.33203125" style="205"/>
  </cols>
  <sheetData>
    <row r="1" spans="1:12">
      <c r="A1" s="205" t="s">
        <v>22161</v>
      </c>
      <c r="B1" s="205" t="s">
        <v>22162</v>
      </c>
      <c r="C1" s="205" t="s">
        <v>22163</v>
      </c>
      <c r="D1" s="205" t="s">
        <v>22164</v>
      </c>
      <c r="E1" s="205" t="s">
        <v>22165</v>
      </c>
      <c r="F1" s="205" t="s">
        <v>22166</v>
      </c>
      <c r="G1" s="205" t="s">
        <v>22167</v>
      </c>
      <c r="H1" s="205" t="s">
        <v>22168</v>
      </c>
      <c r="I1" s="205" t="s">
        <v>22169</v>
      </c>
    </row>
    <row r="2" spans="1:12">
      <c r="A2" s="205" t="s">
        <v>557</v>
      </c>
      <c r="B2" s="205" t="s">
        <v>241</v>
      </c>
      <c r="C2" s="205">
        <v>0</v>
      </c>
      <c r="D2" s="205">
        <v>2</v>
      </c>
      <c r="E2" s="205">
        <v>6</v>
      </c>
      <c r="F2" s="205">
        <v>0</v>
      </c>
      <c r="G2" s="205">
        <v>0</v>
      </c>
      <c r="H2" s="205">
        <v>3</v>
      </c>
      <c r="I2" s="205">
        <v>171.17000000000004</v>
      </c>
      <c r="K2" s="205">
        <f>VLOOKUP(A2,'Google attandance April -26'!B:C,2,0)</f>
        <v>100450352070</v>
      </c>
      <c r="L2" s="219" t="s">
        <v>22170</v>
      </c>
    </row>
    <row r="3" spans="1:12">
      <c r="A3" s="205" t="s">
        <v>554</v>
      </c>
      <c r="B3" s="205" t="s">
        <v>249</v>
      </c>
      <c r="C3" s="205">
        <v>0</v>
      </c>
      <c r="D3" s="205">
        <v>0</v>
      </c>
      <c r="E3" s="205">
        <v>0</v>
      </c>
      <c r="F3" s="205">
        <v>3</v>
      </c>
      <c r="G3" s="205">
        <v>6</v>
      </c>
      <c r="H3" s="205">
        <v>7</v>
      </c>
      <c r="I3" s="205">
        <v>186.79000000000002</v>
      </c>
      <c r="K3" s="205">
        <f>VLOOKUP(A3,'Google attandance April -26'!B:C,2,0)</f>
        <v>100590315745</v>
      </c>
      <c r="L3" s="219" t="s">
        <v>22170</v>
      </c>
    </row>
    <row r="4" spans="1:12">
      <c r="A4" s="205" t="s">
        <v>582</v>
      </c>
      <c r="B4" s="205" t="s">
        <v>21572</v>
      </c>
      <c r="C4" s="205">
        <v>6</v>
      </c>
      <c r="D4" s="205">
        <v>8</v>
      </c>
      <c r="E4" s="205">
        <v>6</v>
      </c>
      <c r="F4" s="205">
        <v>0</v>
      </c>
      <c r="G4" s="205">
        <v>1</v>
      </c>
      <c r="H4" s="205">
        <v>0</v>
      </c>
      <c r="I4" s="205">
        <v>209.94000000000008</v>
      </c>
      <c r="K4" s="205">
        <f>VLOOKUP(A4,'Google attandance April -26'!B:C,2,0)</f>
        <v>101084612898</v>
      </c>
      <c r="L4" s="219" t="s">
        <v>22170</v>
      </c>
    </row>
    <row r="5" spans="1:12">
      <c r="A5" s="205" t="s">
        <v>21535</v>
      </c>
      <c r="B5" s="205" t="s">
        <v>233</v>
      </c>
      <c r="C5" s="205">
        <v>0</v>
      </c>
      <c r="D5" s="205">
        <v>0</v>
      </c>
      <c r="E5" s="205">
        <v>3</v>
      </c>
      <c r="F5" s="205">
        <v>0</v>
      </c>
      <c r="G5" s="205">
        <v>2</v>
      </c>
      <c r="H5" s="205">
        <v>0</v>
      </c>
      <c r="I5" s="205">
        <v>69.59</v>
      </c>
      <c r="K5" s="205">
        <f>VLOOKUP(A5,'Google attandance April -26'!B:C,2,0)</f>
        <v>101154454730</v>
      </c>
      <c r="L5" s="219" t="s">
        <v>22170</v>
      </c>
    </row>
    <row r="6" spans="1:12">
      <c r="A6" s="205" t="s">
        <v>563</v>
      </c>
      <c r="B6" s="205" t="s">
        <v>100</v>
      </c>
      <c r="C6" s="205">
        <v>1</v>
      </c>
      <c r="D6" s="205">
        <v>2</v>
      </c>
      <c r="E6" s="205">
        <v>3</v>
      </c>
      <c r="F6" s="205">
        <v>0</v>
      </c>
      <c r="G6" s="205">
        <v>3</v>
      </c>
      <c r="H6" s="205">
        <v>3</v>
      </c>
      <c r="I6" s="205">
        <v>152.54000000000002</v>
      </c>
      <c r="K6" s="205">
        <f>VLOOKUP(A6,'Google attandance April -26'!B:C,2,0)</f>
        <v>101235372414</v>
      </c>
      <c r="L6" s="219" t="s">
        <v>22170</v>
      </c>
    </row>
    <row r="7" spans="1:12">
      <c r="A7" s="205" t="s">
        <v>21245</v>
      </c>
      <c r="B7" s="205" t="s">
        <v>21578</v>
      </c>
      <c r="C7" s="205">
        <v>0</v>
      </c>
      <c r="D7" s="205">
        <v>4</v>
      </c>
      <c r="E7" s="205">
        <v>11</v>
      </c>
      <c r="F7" s="205">
        <v>1</v>
      </c>
      <c r="G7" s="205">
        <v>1</v>
      </c>
      <c r="H7" s="205">
        <v>7</v>
      </c>
      <c r="I7" s="205">
        <v>355.70000000000005</v>
      </c>
      <c r="K7" s="205">
        <f>VLOOKUP(A7,'Google attandance April -26'!B:C,2,0)</f>
        <v>101241926666</v>
      </c>
      <c r="L7" s="219" t="s">
        <v>22170</v>
      </c>
    </row>
    <row r="8" spans="1:12">
      <c r="A8" s="205" t="s">
        <v>21244</v>
      </c>
      <c r="B8" s="205" t="s">
        <v>219</v>
      </c>
      <c r="C8" s="205">
        <v>0</v>
      </c>
      <c r="D8" s="205">
        <v>3</v>
      </c>
      <c r="E8" s="205">
        <v>7</v>
      </c>
      <c r="F8" s="205">
        <v>0</v>
      </c>
      <c r="G8" s="205">
        <v>0</v>
      </c>
      <c r="H8" s="205">
        <v>0</v>
      </c>
      <c r="I8" s="205">
        <v>146.71000000000004</v>
      </c>
      <c r="K8" s="205">
        <f>VLOOKUP(A8,'Google attandance April -26'!B:C,2,0)</f>
        <v>101281737627</v>
      </c>
      <c r="L8" s="219" t="s">
        <v>22170</v>
      </c>
    </row>
    <row r="9" spans="1:12">
      <c r="A9" s="205" t="s">
        <v>529</v>
      </c>
      <c r="B9" s="205" t="s">
        <v>235</v>
      </c>
      <c r="C9" s="205">
        <v>0</v>
      </c>
      <c r="D9" s="205">
        <v>2</v>
      </c>
      <c r="E9" s="205">
        <v>1</v>
      </c>
      <c r="F9" s="205">
        <v>0</v>
      </c>
      <c r="G9" s="205">
        <v>3</v>
      </c>
      <c r="H9" s="205">
        <v>0</v>
      </c>
      <c r="I9" s="205">
        <v>63.93</v>
      </c>
      <c r="K9" s="205">
        <f>VLOOKUP(A9,'Google attandance April -26'!B:C,2,0)</f>
        <v>101373078654</v>
      </c>
      <c r="L9" s="219" t="s">
        <v>22170</v>
      </c>
    </row>
    <row r="10" spans="1:12">
      <c r="A10" s="205" t="s">
        <v>546</v>
      </c>
      <c r="B10" s="205" t="s">
        <v>99</v>
      </c>
      <c r="C10" s="205">
        <v>0</v>
      </c>
      <c r="D10" s="205">
        <v>1</v>
      </c>
      <c r="E10" s="205">
        <v>14</v>
      </c>
      <c r="F10" s="205">
        <v>0</v>
      </c>
      <c r="G10" s="205">
        <v>0</v>
      </c>
      <c r="H10" s="205">
        <v>0</v>
      </c>
      <c r="I10" s="205">
        <v>246.42000000000007</v>
      </c>
      <c r="K10" s="205">
        <f>VLOOKUP(A10,'Google attandance April -26'!B:C,2,0)</f>
        <v>101388345766</v>
      </c>
      <c r="L10" s="219" t="s">
        <v>22170</v>
      </c>
    </row>
    <row r="11" spans="1:12">
      <c r="A11" s="205" t="s">
        <v>518</v>
      </c>
      <c r="B11" s="205" t="s">
        <v>234</v>
      </c>
      <c r="C11" s="205">
        <v>3</v>
      </c>
      <c r="D11" s="205">
        <v>9</v>
      </c>
      <c r="E11" s="205">
        <v>9</v>
      </c>
      <c r="F11" s="205">
        <v>1</v>
      </c>
      <c r="G11" s="205">
        <v>9</v>
      </c>
      <c r="H11" s="205">
        <v>0</v>
      </c>
      <c r="I11" s="205">
        <v>337.40999999999985</v>
      </c>
      <c r="K11" s="205">
        <f>VLOOKUP(A11,'Google attandance April -26'!B:C,2,0)</f>
        <v>101391642731</v>
      </c>
      <c r="L11" s="219" t="s">
        <v>22170</v>
      </c>
    </row>
    <row r="12" spans="1:12">
      <c r="A12" s="205" t="s">
        <v>562</v>
      </c>
      <c r="B12" s="205" t="s">
        <v>39</v>
      </c>
      <c r="C12" s="205">
        <v>0</v>
      </c>
      <c r="D12" s="205">
        <v>7</v>
      </c>
      <c r="E12" s="205">
        <v>7</v>
      </c>
      <c r="F12" s="205">
        <v>0</v>
      </c>
      <c r="G12" s="205">
        <v>5</v>
      </c>
      <c r="H12" s="205">
        <v>5</v>
      </c>
      <c r="I12" s="205">
        <v>315.96000000000004</v>
      </c>
      <c r="K12" s="205">
        <f>VLOOKUP(A12,'Google attandance April -26'!B:C,2,0)</f>
        <v>101396804599</v>
      </c>
      <c r="L12" s="219" t="s">
        <v>22170</v>
      </c>
    </row>
    <row r="13" spans="1:12">
      <c r="A13" s="205" t="s">
        <v>517</v>
      </c>
      <c r="B13" s="205" t="s">
        <v>1</v>
      </c>
      <c r="C13" s="205">
        <v>1</v>
      </c>
      <c r="D13" s="205">
        <v>11</v>
      </c>
      <c r="E13" s="205">
        <v>9</v>
      </c>
      <c r="F13" s="205">
        <v>0</v>
      </c>
      <c r="G13" s="205">
        <v>7</v>
      </c>
      <c r="H13" s="205">
        <v>10</v>
      </c>
      <c r="I13" s="205">
        <v>494.82999999999993</v>
      </c>
      <c r="K13" s="205">
        <f>VLOOKUP(A13,'Google attandance April -26'!B:C,2,0)</f>
        <v>101407413648</v>
      </c>
      <c r="L13" s="219" t="s">
        <v>22170</v>
      </c>
    </row>
    <row r="14" spans="1:12">
      <c r="A14" s="205" t="s">
        <v>531</v>
      </c>
      <c r="B14" s="205" t="s">
        <v>41</v>
      </c>
      <c r="C14" s="205">
        <v>0</v>
      </c>
      <c r="D14" s="205">
        <v>0</v>
      </c>
      <c r="E14" s="205">
        <v>0</v>
      </c>
      <c r="F14" s="205">
        <v>0</v>
      </c>
      <c r="G14" s="205">
        <v>5</v>
      </c>
      <c r="H14" s="205">
        <v>26</v>
      </c>
      <c r="I14" s="205">
        <v>487.18000000000012</v>
      </c>
      <c r="K14" s="205">
        <f>VLOOKUP(A14,'Google attandance April -26'!B:C,2,0)</f>
        <v>101424675655</v>
      </c>
      <c r="L14" s="219" t="s">
        <v>22170</v>
      </c>
    </row>
    <row r="15" spans="1:12">
      <c r="A15" s="205" t="s">
        <v>21246</v>
      </c>
      <c r="B15" s="205" t="s">
        <v>223</v>
      </c>
      <c r="C15" s="205">
        <v>0</v>
      </c>
      <c r="D15" s="205">
        <v>2</v>
      </c>
      <c r="E15" s="205">
        <v>1</v>
      </c>
      <c r="F15" s="205">
        <v>0</v>
      </c>
      <c r="G15" s="205">
        <v>0</v>
      </c>
      <c r="H15" s="205">
        <v>0</v>
      </c>
      <c r="I15" s="205">
        <v>35.729999999999997</v>
      </c>
      <c r="K15" s="205">
        <f>VLOOKUP(A15,'Google attandance April -26'!B:C,2,0)</f>
        <v>101424676055</v>
      </c>
      <c r="L15" s="219" t="s">
        <v>22170</v>
      </c>
    </row>
    <row r="16" spans="1:12">
      <c r="A16" s="205" t="s">
        <v>552</v>
      </c>
      <c r="B16" s="205" t="s">
        <v>238</v>
      </c>
      <c r="C16" s="205">
        <v>0</v>
      </c>
      <c r="D16" s="205">
        <v>0</v>
      </c>
      <c r="E16" s="205">
        <v>5</v>
      </c>
      <c r="F16" s="205">
        <v>0</v>
      </c>
      <c r="G16" s="205">
        <v>0</v>
      </c>
      <c r="H16" s="205">
        <v>3</v>
      </c>
      <c r="I16" s="205">
        <v>135.44000000000003</v>
      </c>
      <c r="K16" s="205">
        <f>VLOOKUP(A16,'Google attandance April -26'!B:C,2,0)</f>
        <v>101428896909</v>
      </c>
      <c r="L16" s="219" t="s">
        <v>22170</v>
      </c>
    </row>
    <row r="17" spans="1:12">
      <c r="A17" s="205" t="s">
        <v>522</v>
      </c>
      <c r="B17" s="205" t="s">
        <v>334</v>
      </c>
      <c r="C17" s="205">
        <v>10</v>
      </c>
      <c r="D17" s="205">
        <v>8</v>
      </c>
      <c r="E17" s="205">
        <v>12</v>
      </c>
      <c r="F17" s="205">
        <v>2</v>
      </c>
      <c r="G17" s="205">
        <v>4</v>
      </c>
      <c r="H17" s="205">
        <v>8</v>
      </c>
      <c r="I17" s="205">
        <v>498.91999999999985</v>
      </c>
      <c r="K17" s="205">
        <f>VLOOKUP(A17,'Google attandance April -26'!B:C,2,0)</f>
        <v>101432431093</v>
      </c>
      <c r="L17" s="219" t="s">
        <v>22170</v>
      </c>
    </row>
    <row r="18" spans="1:12">
      <c r="A18" s="205" t="s">
        <v>547</v>
      </c>
      <c r="B18" s="205" t="s">
        <v>217</v>
      </c>
      <c r="C18" s="205">
        <v>1</v>
      </c>
      <c r="D18" s="205">
        <v>13</v>
      </c>
      <c r="E18" s="205">
        <v>12</v>
      </c>
      <c r="F18" s="205">
        <v>4</v>
      </c>
      <c r="G18" s="205">
        <v>1</v>
      </c>
      <c r="H18" s="205">
        <v>5</v>
      </c>
      <c r="I18" s="205">
        <v>439.20999999999992</v>
      </c>
      <c r="K18" s="205">
        <f>VLOOKUP(A18,'Google attandance April -26'!B:C,2,0)</f>
        <v>101447270865</v>
      </c>
      <c r="L18" s="219" t="s">
        <v>22170</v>
      </c>
    </row>
    <row r="19" spans="1:12">
      <c r="A19" s="205" t="s">
        <v>523</v>
      </c>
      <c r="B19" s="205" t="s">
        <v>38</v>
      </c>
      <c r="C19" s="205">
        <v>1</v>
      </c>
      <c r="D19" s="205">
        <v>7</v>
      </c>
      <c r="E19" s="205">
        <v>13</v>
      </c>
      <c r="F19" s="205">
        <v>1</v>
      </c>
      <c r="G19" s="205">
        <v>6</v>
      </c>
      <c r="H19" s="205">
        <v>13</v>
      </c>
      <c r="I19" s="205">
        <v>570.29999999999984</v>
      </c>
      <c r="K19" s="205">
        <f>VLOOKUP(A19,'Google attandance April -26'!B:C,2,0)</f>
        <v>101475170616</v>
      </c>
      <c r="L19" s="219" t="s">
        <v>22170</v>
      </c>
    </row>
    <row r="20" spans="1:12">
      <c r="A20" s="205" t="s">
        <v>521</v>
      </c>
      <c r="B20" s="205" t="s">
        <v>36</v>
      </c>
      <c r="C20" s="205">
        <v>0</v>
      </c>
      <c r="D20" s="205">
        <v>4</v>
      </c>
      <c r="E20" s="205">
        <v>0</v>
      </c>
      <c r="F20" s="205">
        <v>0</v>
      </c>
      <c r="G20" s="205">
        <v>5</v>
      </c>
      <c r="H20" s="205">
        <v>0</v>
      </c>
      <c r="I20" s="205">
        <v>84.600000000000009</v>
      </c>
      <c r="K20" s="205">
        <f>VLOOKUP(A20,'Google attandance April -26'!B:C,2,0)</f>
        <v>101475240602</v>
      </c>
      <c r="L20" s="219" t="s">
        <v>22170</v>
      </c>
    </row>
    <row r="21" spans="1:12">
      <c r="A21" s="205" t="s">
        <v>528</v>
      </c>
      <c r="B21" s="205" t="s">
        <v>206</v>
      </c>
      <c r="C21" s="205">
        <v>0</v>
      </c>
      <c r="D21" s="205">
        <v>0</v>
      </c>
      <c r="E21" s="205">
        <v>0</v>
      </c>
      <c r="F21" s="205">
        <v>2</v>
      </c>
      <c r="G21" s="205">
        <v>3</v>
      </c>
      <c r="H21" s="205">
        <v>0</v>
      </c>
      <c r="I21" s="205">
        <v>36.119999999999997</v>
      </c>
      <c r="K21" s="205">
        <f>VLOOKUP(A21,'Google attandance April -26'!B:C,2,0)</f>
        <v>101486099649</v>
      </c>
      <c r="L21" s="219" t="s">
        <v>22170</v>
      </c>
    </row>
    <row r="22" spans="1:12">
      <c r="A22" s="205" t="s">
        <v>527</v>
      </c>
      <c r="B22" s="205" t="s">
        <v>228</v>
      </c>
      <c r="C22" s="205">
        <v>6</v>
      </c>
      <c r="D22" s="205">
        <v>4</v>
      </c>
      <c r="E22" s="205">
        <v>3</v>
      </c>
      <c r="F22" s="205">
        <v>0</v>
      </c>
      <c r="G22" s="205">
        <v>1</v>
      </c>
      <c r="H22" s="205">
        <v>1</v>
      </c>
      <c r="I22" s="205">
        <v>138.47999999999999</v>
      </c>
      <c r="K22" s="205">
        <f>VLOOKUP(A22,'Google attandance April -26'!B:C,2,0)</f>
        <v>101492178974</v>
      </c>
      <c r="L22" s="219" t="s">
        <v>22170</v>
      </c>
    </row>
    <row r="23" spans="1:12">
      <c r="A23" s="205" t="s">
        <v>548</v>
      </c>
      <c r="B23" s="205" t="s">
        <v>37</v>
      </c>
      <c r="C23" s="205">
        <v>2</v>
      </c>
      <c r="D23" s="205">
        <v>6</v>
      </c>
      <c r="E23" s="205">
        <v>0</v>
      </c>
      <c r="F23" s="205">
        <v>0</v>
      </c>
      <c r="G23" s="205">
        <v>7</v>
      </c>
      <c r="H23" s="205">
        <v>5</v>
      </c>
      <c r="I23" s="205">
        <v>214.77000000000004</v>
      </c>
      <c r="K23" s="205">
        <f>VLOOKUP(A23,'Google attandance April -26'!B:C,2,0)</f>
        <v>101520450548</v>
      </c>
      <c r="L23" s="219" t="s">
        <v>22170</v>
      </c>
    </row>
    <row r="24" spans="1:12">
      <c r="A24" s="205" t="s">
        <v>534</v>
      </c>
      <c r="B24" s="205" t="s">
        <v>237</v>
      </c>
      <c r="C24" s="205">
        <v>4</v>
      </c>
      <c r="D24" s="205">
        <v>3</v>
      </c>
      <c r="E24" s="205">
        <v>0</v>
      </c>
      <c r="F24" s="205">
        <v>3</v>
      </c>
      <c r="G24" s="205">
        <v>2</v>
      </c>
      <c r="H24" s="205">
        <v>0</v>
      </c>
      <c r="I24" s="205">
        <v>74.72</v>
      </c>
      <c r="K24" s="205">
        <f>VLOOKUP(A24,'Google attandance April -26'!B:C,2,0)</f>
        <v>101522138160</v>
      </c>
      <c r="L24" s="219" t="s">
        <v>22170</v>
      </c>
    </row>
    <row r="25" spans="1:12">
      <c r="A25" s="205" t="s">
        <v>544</v>
      </c>
      <c r="B25" s="205" t="s">
        <v>230</v>
      </c>
      <c r="C25" s="205">
        <v>0</v>
      </c>
      <c r="D25" s="205">
        <v>8</v>
      </c>
      <c r="E25" s="205">
        <v>8</v>
      </c>
      <c r="F25" s="205">
        <v>0</v>
      </c>
      <c r="G25" s="205">
        <v>4</v>
      </c>
      <c r="H25" s="205">
        <v>10</v>
      </c>
      <c r="I25" s="205">
        <v>417.54000000000008</v>
      </c>
      <c r="K25" s="205">
        <f>VLOOKUP(A25,'Google attandance April -26'!B:C,2,0)</f>
        <v>101603294918</v>
      </c>
      <c r="L25" s="219" t="s">
        <v>22170</v>
      </c>
    </row>
    <row r="26" spans="1:12">
      <c r="A26" s="205" t="s">
        <v>537</v>
      </c>
      <c r="B26" s="205" t="s">
        <v>377</v>
      </c>
      <c r="C26" s="205">
        <v>3</v>
      </c>
      <c r="D26" s="205">
        <v>7</v>
      </c>
      <c r="E26" s="205">
        <v>21</v>
      </c>
      <c r="F26" s="205">
        <v>0</v>
      </c>
      <c r="G26" s="205">
        <v>0</v>
      </c>
      <c r="H26" s="205">
        <v>0</v>
      </c>
      <c r="I26" s="205">
        <v>433.21000000000009</v>
      </c>
      <c r="K26" s="205">
        <f>VLOOKUP(A26,'Google attandance April -26'!B:C,2,0)</f>
        <v>101623086404</v>
      </c>
      <c r="L26" s="219" t="s">
        <v>22170</v>
      </c>
    </row>
    <row r="27" spans="1:12">
      <c r="A27" s="205" t="s">
        <v>21928</v>
      </c>
      <c r="B27" s="205" t="s">
        <v>21929</v>
      </c>
      <c r="C27" s="205">
        <v>5</v>
      </c>
      <c r="D27" s="205">
        <v>6</v>
      </c>
      <c r="E27" s="205">
        <v>7</v>
      </c>
      <c r="F27" s="205">
        <v>0</v>
      </c>
      <c r="G27" s="205">
        <v>0</v>
      </c>
      <c r="H27" s="205">
        <v>6</v>
      </c>
      <c r="I27" s="205">
        <v>296.29000000000002</v>
      </c>
      <c r="K27" s="205" t="str">
        <f>VLOOKUP(A27,'Google attandance April -26'!B:C,2,0)</f>
        <v>SHANKAR GIRMAL MALI</v>
      </c>
      <c r="L27" s="219" t="s">
        <v>22170</v>
      </c>
    </row>
    <row r="28" spans="1:12">
      <c r="A28" s="205" t="s">
        <v>545</v>
      </c>
      <c r="B28" s="205" t="s">
        <v>21563</v>
      </c>
      <c r="C28" s="205">
        <v>1</v>
      </c>
      <c r="D28" s="205">
        <v>3</v>
      </c>
      <c r="E28" s="205">
        <v>1</v>
      </c>
      <c r="F28" s="205">
        <v>0</v>
      </c>
      <c r="G28" s="205">
        <v>0</v>
      </c>
      <c r="H28" s="205">
        <v>0</v>
      </c>
      <c r="I28" s="205">
        <v>49.089999999999996</v>
      </c>
      <c r="K28" s="205">
        <f>VLOOKUP(A28,'Google attandance April -26'!B:C,2,0)</f>
        <v>101678665637</v>
      </c>
      <c r="L28" s="219" t="s">
        <v>22170</v>
      </c>
    </row>
    <row r="29" spans="1:12">
      <c r="A29" s="205" t="s">
        <v>536</v>
      </c>
      <c r="B29" s="205" t="s">
        <v>236</v>
      </c>
      <c r="C29" s="205">
        <v>1</v>
      </c>
      <c r="D29" s="205">
        <v>4</v>
      </c>
      <c r="E29" s="205">
        <v>5</v>
      </c>
      <c r="F29" s="205">
        <v>1</v>
      </c>
      <c r="G29" s="205">
        <v>4</v>
      </c>
      <c r="H29" s="205">
        <v>7</v>
      </c>
      <c r="I29" s="205">
        <v>286.28000000000003</v>
      </c>
      <c r="K29" s="205">
        <f>VLOOKUP(A29,'Google attandance April -26'!B:C,2,0)</f>
        <v>101747190938</v>
      </c>
      <c r="L29" s="219" t="s">
        <v>22170</v>
      </c>
    </row>
    <row r="30" spans="1:12">
      <c r="A30" s="205" t="s">
        <v>540</v>
      </c>
      <c r="B30" s="205" t="s">
        <v>214</v>
      </c>
      <c r="C30" s="205">
        <v>0</v>
      </c>
      <c r="D30" s="205">
        <v>1</v>
      </c>
      <c r="E30" s="205">
        <v>0</v>
      </c>
      <c r="F30" s="205">
        <v>0</v>
      </c>
      <c r="G30" s="205">
        <v>0</v>
      </c>
      <c r="H30" s="205">
        <v>0</v>
      </c>
      <c r="I30" s="205">
        <v>9.4</v>
      </c>
      <c r="K30" s="205">
        <f>VLOOKUP(A30,'Google attandance April -26'!B:C,2,0)</f>
        <v>101805790352</v>
      </c>
      <c r="L30" s="219" t="s">
        <v>22170</v>
      </c>
    </row>
    <row r="31" spans="1:12">
      <c r="A31" s="205" t="s">
        <v>21936</v>
      </c>
      <c r="B31" s="205" t="s">
        <v>21937</v>
      </c>
      <c r="C31" s="205">
        <v>5</v>
      </c>
      <c r="D31" s="205">
        <v>7</v>
      </c>
      <c r="E31" s="205">
        <v>7</v>
      </c>
      <c r="F31" s="205">
        <v>13</v>
      </c>
      <c r="G31" s="205">
        <v>15</v>
      </c>
      <c r="H31" s="205">
        <v>19</v>
      </c>
      <c r="I31" s="205">
        <v>718.25999999999954</v>
      </c>
      <c r="K31" s="205">
        <f>VLOOKUP(A31,'Google attandance April -26'!B:C,2,0)</f>
        <v>101811097763</v>
      </c>
      <c r="L31" s="219" t="s">
        <v>22170</v>
      </c>
    </row>
    <row r="32" spans="1:12">
      <c r="A32" s="205" t="s">
        <v>567</v>
      </c>
      <c r="B32" s="205" t="s">
        <v>59</v>
      </c>
      <c r="C32" s="205">
        <v>0</v>
      </c>
      <c r="D32" s="205">
        <v>2</v>
      </c>
      <c r="E32" s="205">
        <v>12</v>
      </c>
      <c r="F32" s="205">
        <v>0</v>
      </c>
      <c r="G32" s="205">
        <v>1</v>
      </c>
      <c r="H32" s="205">
        <v>10</v>
      </c>
      <c r="I32" s="205">
        <v>400.66000000000008</v>
      </c>
      <c r="K32" s="205">
        <f>VLOOKUP(A32,'Google attandance April -26'!B:C,2,0)</f>
        <v>101817173110</v>
      </c>
      <c r="L32" s="219" t="s">
        <v>22170</v>
      </c>
    </row>
    <row r="33" spans="1:12">
      <c r="A33" s="205" t="s">
        <v>542</v>
      </c>
      <c r="B33" s="205" t="s">
        <v>207</v>
      </c>
      <c r="C33" s="205">
        <v>1</v>
      </c>
      <c r="D33" s="205">
        <v>10</v>
      </c>
      <c r="E33" s="205">
        <v>4</v>
      </c>
      <c r="F33" s="205">
        <v>0</v>
      </c>
      <c r="G33" s="205">
        <v>4</v>
      </c>
      <c r="H33" s="205">
        <v>0</v>
      </c>
      <c r="I33" s="205">
        <v>203.28000000000006</v>
      </c>
      <c r="K33" s="205">
        <f>VLOOKUP(A33,'Google attandance April -26'!B:C,2,0)</f>
        <v>101818174092</v>
      </c>
      <c r="L33" s="219" t="s">
        <v>22170</v>
      </c>
    </row>
    <row r="34" spans="1:12">
      <c r="A34" s="205" t="s">
        <v>543</v>
      </c>
      <c r="B34" s="205" t="s">
        <v>229</v>
      </c>
      <c r="C34" s="205">
        <v>0</v>
      </c>
      <c r="D34" s="205">
        <v>5</v>
      </c>
      <c r="E34" s="205">
        <v>12</v>
      </c>
      <c r="F34" s="205">
        <v>0</v>
      </c>
      <c r="G34" s="205">
        <v>7</v>
      </c>
      <c r="H34" s="205">
        <v>13</v>
      </c>
      <c r="I34" s="205">
        <v>536.04999999999995</v>
      </c>
      <c r="K34" s="205">
        <f>VLOOKUP(A34,'Google attandance April -26'!B:C,2,0)</f>
        <v>101826609019</v>
      </c>
      <c r="L34" s="219" t="s">
        <v>22170</v>
      </c>
    </row>
    <row r="35" spans="1:12">
      <c r="A35" s="205" t="s">
        <v>559</v>
      </c>
      <c r="B35" s="205" t="s">
        <v>194</v>
      </c>
      <c r="C35" s="205">
        <v>0</v>
      </c>
      <c r="D35" s="205">
        <v>9</v>
      </c>
      <c r="E35" s="205">
        <v>3</v>
      </c>
      <c r="F35" s="205">
        <v>0</v>
      </c>
      <c r="G35" s="205">
        <v>3</v>
      </c>
      <c r="H35" s="205">
        <v>0</v>
      </c>
      <c r="I35" s="205">
        <v>163.59000000000003</v>
      </c>
      <c r="K35" s="205">
        <f>VLOOKUP(A35,'Google attandance April -26'!B:C,2,0)</f>
        <v>101835374035</v>
      </c>
      <c r="L35" s="219" t="s">
        <v>22170</v>
      </c>
    </row>
    <row r="36" spans="1:12">
      <c r="A36" s="205" t="s">
        <v>19991</v>
      </c>
      <c r="B36" s="205" t="s">
        <v>425</v>
      </c>
      <c r="C36" s="205">
        <v>0</v>
      </c>
      <c r="D36" s="205">
        <v>10</v>
      </c>
      <c r="E36" s="205">
        <v>10</v>
      </c>
      <c r="F36" s="205">
        <v>0</v>
      </c>
      <c r="G36" s="205">
        <v>4</v>
      </c>
      <c r="H36" s="205">
        <v>8</v>
      </c>
      <c r="I36" s="205">
        <v>436.34</v>
      </c>
      <c r="K36" s="205">
        <f>VLOOKUP(A36,'Google attandance April -26'!B:C,2,0)</f>
        <v>101868848739</v>
      </c>
      <c r="L36" s="219" t="s">
        <v>22170</v>
      </c>
    </row>
    <row r="37" spans="1:12">
      <c r="A37" s="205" t="s">
        <v>558</v>
      </c>
      <c r="B37" s="205" t="s">
        <v>244</v>
      </c>
      <c r="C37" s="205">
        <v>0</v>
      </c>
      <c r="D37" s="205">
        <v>4</v>
      </c>
      <c r="E37" s="205">
        <v>11</v>
      </c>
      <c r="F37" s="205">
        <v>0</v>
      </c>
      <c r="G37" s="205">
        <v>0</v>
      </c>
      <c r="H37" s="205">
        <v>10</v>
      </c>
      <c r="I37" s="205">
        <v>393.13000000000005</v>
      </c>
      <c r="K37" s="205">
        <f>VLOOKUP(A37,'Google attandance April -26'!B:C,2,0)</f>
        <v>101902123648</v>
      </c>
      <c r="L37" s="219" t="s">
        <v>22170</v>
      </c>
    </row>
    <row r="38" spans="1:12">
      <c r="A38" s="205" t="s">
        <v>550</v>
      </c>
      <c r="B38" s="205" t="s">
        <v>243</v>
      </c>
      <c r="C38" s="205">
        <v>0</v>
      </c>
      <c r="D38" s="205">
        <v>0</v>
      </c>
      <c r="E38" s="205">
        <v>3</v>
      </c>
      <c r="F38" s="205">
        <v>0</v>
      </c>
      <c r="G38" s="205">
        <v>0</v>
      </c>
      <c r="H38" s="205">
        <v>14</v>
      </c>
      <c r="I38" s="205">
        <v>287.81000000000006</v>
      </c>
      <c r="K38" s="205">
        <f>VLOOKUP(A38,'Google attandance April -26'!B:C,2,0)</f>
        <v>101909060608</v>
      </c>
      <c r="L38" s="219" t="s">
        <v>22170</v>
      </c>
    </row>
    <row r="39" spans="1:12">
      <c r="A39" s="205" t="s">
        <v>516</v>
      </c>
      <c r="B39" s="205" t="s">
        <v>213</v>
      </c>
      <c r="C39" s="205">
        <v>0</v>
      </c>
      <c r="D39" s="205">
        <v>10</v>
      </c>
      <c r="E39" s="205">
        <v>13</v>
      </c>
      <c r="F39" s="205">
        <v>0</v>
      </c>
      <c r="G39" s="205">
        <v>2</v>
      </c>
      <c r="H39" s="205">
        <v>7</v>
      </c>
      <c r="I39" s="205">
        <v>451.4</v>
      </c>
      <c r="K39" s="205">
        <f>VLOOKUP(A39,'Google attandance April -26'!B:C,2,0)</f>
        <v>101931400073</v>
      </c>
      <c r="L39" s="219" t="s">
        <v>22170</v>
      </c>
    </row>
    <row r="40" spans="1:12">
      <c r="A40" s="205" t="s">
        <v>21941</v>
      </c>
      <c r="B40" s="205" t="s">
        <v>21942</v>
      </c>
      <c r="C40" s="205">
        <v>0</v>
      </c>
      <c r="D40" s="205">
        <v>0</v>
      </c>
      <c r="E40" s="205">
        <v>0</v>
      </c>
      <c r="F40" s="205">
        <v>0</v>
      </c>
      <c r="G40" s="205">
        <v>1</v>
      </c>
      <c r="H40" s="205">
        <v>2</v>
      </c>
      <c r="I40" s="205">
        <v>43.26</v>
      </c>
      <c r="K40" s="205">
        <f>VLOOKUP(A40,'Google attandance April -26'!B:C,2,0)</f>
        <v>101938681040</v>
      </c>
      <c r="L40" s="219" t="s">
        <v>22170</v>
      </c>
    </row>
    <row r="41" spans="1:12">
      <c r="A41" s="205" t="s">
        <v>565</v>
      </c>
      <c r="B41" s="205" t="s">
        <v>40</v>
      </c>
      <c r="C41" s="205">
        <v>5</v>
      </c>
      <c r="D41" s="205">
        <v>7</v>
      </c>
      <c r="E41" s="205">
        <v>3</v>
      </c>
      <c r="F41" s="205">
        <v>2</v>
      </c>
      <c r="G41" s="205">
        <v>6</v>
      </c>
      <c r="H41" s="205">
        <v>2</v>
      </c>
      <c r="I41" s="205">
        <v>234.57000000000008</v>
      </c>
      <c r="K41" s="205">
        <f>VLOOKUP(A41,'Google attandance April -26'!B:C,2,0)</f>
        <v>101944505682</v>
      </c>
      <c r="L41" s="219" t="s">
        <v>22170</v>
      </c>
    </row>
    <row r="42" spans="1:12">
      <c r="A42" s="205" t="s">
        <v>549</v>
      </c>
      <c r="B42" s="205" t="s">
        <v>205</v>
      </c>
      <c r="C42" s="205">
        <v>4</v>
      </c>
      <c r="D42" s="205">
        <v>6</v>
      </c>
      <c r="E42" s="205">
        <v>8</v>
      </c>
      <c r="F42" s="205">
        <v>1</v>
      </c>
      <c r="G42" s="205">
        <v>3</v>
      </c>
      <c r="H42" s="205">
        <v>12</v>
      </c>
      <c r="I42" s="205">
        <v>443</v>
      </c>
      <c r="K42" s="205">
        <f>VLOOKUP(A42,'Google attandance April -26'!B:C,2,0)</f>
        <v>101951607397</v>
      </c>
      <c r="L42" s="219" t="s">
        <v>22170</v>
      </c>
    </row>
    <row r="43" spans="1:12">
      <c r="A43" s="205" t="s">
        <v>551</v>
      </c>
      <c r="B43" s="205" t="s">
        <v>221</v>
      </c>
      <c r="C43" s="205">
        <v>0</v>
      </c>
      <c r="D43" s="205">
        <v>0</v>
      </c>
      <c r="E43" s="205">
        <v>0</v>
      </c>
      <c r="F43" s="205">
        <v>0</v>
      </c>
      <c r="G43" s="205">
        <v>1</v>
      </c>
      <c r="H43" s="205">
        <v>11</v>
      </c>
      <c r="I43" s="205">
        <v>195.63000000000005</v>
      </c>
      <c r="K43" s="205">
        <f>VLOOKUP(A43,'Google attandance April -26'!B:C,2,0)</f>
        <v>101951607402</v>
      </c>
      <c r="L43" s="219" t="s">
        <v>22170</v>
      </c>
    </row>
    <row r="44" spans="1:12">
      <c r="A44" s="205" t="s">
        <v>20642</v>
      </c>
      <c r="B44" s="205" t="s">
        <v>21566</v>
      </c>
      <c r="C44" s="205">
        <v>0</v>
      </c>
      <c r="D44" s="205">
        <v>1</v>
      </c>
      <c r="E44" s="205">
        <v>4</v>
      </c>
      <c r="F44" s="205">
        <v>3</v>
      </c>
      <c r="G44" s="205">
        <v>1</v>
      </c>
      <c r="H44" s="205">
        <v>5</v>
      </c>
      <c r="I44" s="205">
        <v>183.05000000000004</v>
      </c>
      <c r="K44" s="205">
        <f>VLOOKUP(A44,'Google attandance April -26'!B:C,2,0)</f>
        <v>101958132802</v>
      </c>
      <c r="L44" s="219" t="s">
        <v>22170</v>
      </c>
    </row>
    <row r="45" spans="1:12">
      <c r="A45" s="205" t="s">
        <v>538</v>
      </c>
      <c r="B45" s="205" t="s">
        <v>381</v>
      </c>
      <c r="C45" s="205">
        <v>0</v>
      </c>
      <c r="D45" s="205">
        <v>2</v>
      </c>
      <c r="E45" s="205">
        <v>7</v>
      </c>
      <c r="F45" s="205">
        <v>0</v>
      </c>
      <c r="G45" s="205">
        <v>0</v>
      </c>
      <c r="H45" s="205">
        <v>1</v>
      </c>
      <c r="I45" s="205">
        <v>154.24000000000004</v>
      </c>
      <c r="K45" s="205">
        <f>VLOOKUP(A45,'Google attandance April -26'!B:C,2,0)</f>
        <v>101960331774</v>
      </c>
      <c r="L45" s="219" t="s">
        <v>22170</v>
      </c>
    </row>
    <row r="46" spans="1:12">
      <c r="A46" s="205" t="s">
        <v>553</v>
      </c>
      <c r="B46" s="205" t="s">
        <v>246</v>
      </c>
      <c r="C46" s="205">
        <v>12</v>
      </c>
      <c r="D46" s="205">
        <v>13</v>
      </c>
      <c r="E46" s="205">
        <v>12</v>
      </c>
      <c r="F46" s="205">
        <v>2</v>
      </c>
      <c r="G46" s="205">
        <v>2</v>
      </c>
      <c r="H46" s="205">
        <v>8</v>
      </c>
      <c r="I46" s="205">
        <v>535.03999999999974</v>
      </c>
      <c r="K46" s="205">
        <f>VLOOKUP(A46,'Google attandance April -26'!B:C,2,0)</f>
        <v>101966176359</v>
      </c>
      <c r="L46" s="219" t="s">
        <v>22170</v>
      </c>
    </row>
    <row r="47" spans="1:12">
      <c r="A47" s="205" t="s">
        <v>555</v>
      </c>
      <c r="B47" s="205" t="s">
        <v>225</v>
      </c>
      <c r="C47" s="205">
        <v>0</v>
      </c>
      <c r="D47" s="205">
        <v>5</v>
      </c>
      <c r="E47" s="205">
        <v>4</v>
      </c>
      <c r="F47" s="205">
        <v>0</v>
      </c>
      <c r="G47" s="205">
        <v>4</v>
      </c>
      <c r="H47" s="205">
        <v>5</v>
      </c>
      <c r="I47" s="205">
        <v>236.97000000000008</v>
      </c>
      <c r="K47" s="205">
        <f>VLOOKUP(A47,'Google attandance April -26'!B:C,2,0)</f>
        <v>101969547233</v>
      </c>
      <c r="L47" s="219" t="s">
        <v>22170</v>
      </c>
    </row>
    <row r="48" spans="1:12">
      <c r="A48" s="205" t="s">
        <v>556</v>
      </c>
      <c r="B48" s="205" t="s">
        <v>245</v>
      </c>
      <c r="C48" s="205">
        <v>0</v>
      </c>
      <c r="D48" s="205">
        <v>5</v>
      </c>
      <c r="E48" s="205">
        <v>6</v>
      </c>
      <c r="F48" s="205">
        <v>0</v>
      </c>
      <c r="G48" s="205">
        <v>5</v>
      </c>
      <c r="H48" s="205">
        <v>7</v>
      </c>
      <c r="I48" s="205">
        <v>314.09000000000003</v>
      </c>
      <c r="K48" s="205">
        <f>VLOOKUP(A48,'Google attandance April -26'!B:C,2,0)</f>
        <v>101972731570</v>
      </c>
      <c r="L48" s="219" t="s">
        <v>22170</v>
      </c>
    </row>
    <row r="49" spans="1:12">
      <c r="A49" s="205" t="s">
        <v>560</v>
      </c>
      <c r="B49" s="205" t="s">
        <v>239</v>
      </c>
      <c r="C49" s="205">
        <v>0</v>
      </c>
      <c r="D49" s="205">
        <v>1</v>
      </c>
      <c r="E49" s="205">
        <v>1</v>
      </c>
      <c r="F49" s="205">
        <v>1</v>
      </c>
      <c r="G49" s="205">
        <v>3</v>
      </c>
      <c r="H49" s="205">
        <v>11</v>
      </c>
      <c r="I49" s="205">
        <v>244.72000000000008</v>
      </c>
      <c r="K49" s="205">
        <f>VLOOKUP(A49,'Google attandance April -26'!B:C,2,0)</f>
        <v>101976571122</v>
      </c>
      <c r="L49" s="219" t="s">
        <v>22170</v>
      </c>
    </row>
    <row r="50" spans="1:12">
      <c r="A50" s="205" t="s">
        <v>561</v>
      </c>
      <c r="B50" s="205" t="s">
        <v>209</v>
      </c>
      <c r="C50" s="205">
        <v>1</v>
      </c>
      <c r="D50" s="205">
        <v>0</v>
      </c>
      <c r="E50" s="205">
        <v>1</v>
      </c>
      <c r="F50" s="205">
        <v>1</v>
      </c>
      <c r="G50" s="205">
        <v>6</v>
      </c>
      <c r="H50" s="205">
        <v>6</v>
      </c>
      <c r="I50" s="205">
        <v>182.83</v>
      </c>
      <c r="K50" s="205">
        <f>VLOOKUP(A50,'Google attandance April -26'!B:C,2,0)</f>
        <v>102004077854</v>
      </c>
      <c r="L50" s="219" t="s">
        <v>22170</v>
      </c>
    </row>
    <row r="51" spans="1:12">
      <c r="A51" s="205" t="s">
        <v>21932</v>
      </c>
      <c r="B51" s="205" t="s">
        <v>21933</v>
      </c>
      <c r="C51" s="205">
        <v>3</v>
      </c>
      <c r="D51" s="205">
        <v>3</v>
      </c>
      <c r="E51" s="205">
        <v>3</v>
      </c>
      <c r="F51" s="205">
        <v>0</v>
      </c>
      <c r="G51" s="205">
        <v>0</v>
      </c>
      <c r="H51" s="205">
        <v>1</v>
      </c>
      <c r="I51" s="205">
        <v>107.80000000000001</v>
      </c>
      <c r="K51" s="205">
        <f>VLOOKUP(A51,'Google attandance April -26'!B:C,2,0)</f>
        <v>102004403215</v>
      </c>
      <c r="L51" s="219" t="s">
        <v>22170</v>
      </c>
    </row>
    <row r="52" spans="1:12">
      <c r="A52" s="205" t="s">
        <v>564</v>
      </c>
      <c r="B52" s="205" t="s">
        <v>46</v>
      </c>
      <c r="C52" s="205">
        <v>0</v>
      </c>
      <c r="D52" s="205">
        <v>6</v>
      </c>
      <c r="E52" s="205">
        <v>8</v>
      </c>
      <c r="F52" s="205">
        <v>0</v>
      </c>
      <c r="G52" s="205">
        <v>0</v>
      </c>
      <c r="H52" s="205">
        <v>11</v>
      </c>
      <c r="I52" s="205">
        <v>378.07000000000005</v>
      </c>
      <c r="K52" s="205">
        <f>VLOOKUP(A52,'Google attandance April -26'!B:C,2,0)</f>
        <v>102025154331</v>
      </c>
      <c r="L52" s="219" t="s">
        <v>22170</v>
      </c>
    </row>
    <row r="53" spans="1:12">
      <c r="A53" s="205" t="s">
        <v>566</v>
      </c>
      <c r="B53" s="205" t="s">
        <v>49</v>
      </c>
      <c r="C53" s="205">
        <v>0</v>
      </c>
      <c r="D53" s="205">
        <v>7</v>
      </c>
      <c r="E53" s="205">
        <v>13</v>
      </c>
      <c r="F53" s="205">
        <v>0</v>
      </c>
      <c r="G53" s="205">
        <v>1</v>
      </c>
      <c r="H53" s="205">
        <v>7</v>
      </c>
      <c r="I53" s="205">
        <v>413.8</v>
      </c>
      <c r="K53" s="205">
        <f>VLOOKUP(A53,'Google attandance April -26'!B:C,2,0)</f>
        <v>102028098436</v>
      </c>
      <c r="L53" s="219" t="s">
        <v>22170</v>
      </c>
    </row>
    <row r="54" spans="1:12">
      <c r="A54" s="205" t="s">
        <v>581</v>
      </c>
      <c r="B54" s="205" t="s">
        <v>21570</v>
      </c>
      <c r="C54" s="205">
        <v>5</v>
      </c>
      <c r="D54" s="205">
        <v>4</v>
      </c>
      <c r="E54" s="205">
        <v>4</v>
      </c>
      <c r="F54" s="205">
        <v>3</v>
      </c>
      <c r="G54" s="205">
        <v>8</v>
      </c>
      <c r="H54" s="205">
        <v>14</v>
      </c>
      <c r="I54" s="205">
        <v>449.21999999999997</v>
      </c>
      <c r="K54" s="205">
        <f>VLOOKUP(A54,'Google attandance April -26'!B:C,2,0)</f>
        <v>102032852951</v>
      </c>
      <c r="L54" s="219" t="s">
        <v>22170</v>
      </c>
    </row>
    <row r="55" spans="1:12">
      <c r="A55" s="205" t="s">
        <v>569</v>
      </c>
      <c r="B55" s="205" t="s">
        <v>26</v>
      </c>
      <c r="C55" s="205">
        <v>0</v>
      </c>
      <c r="D55" s="205">
        <v>0</v>
      </c>
      <c r="E55" s="205">
        <v>0</v>
      </c>
      <c r="F55" s="205">
        <v>1</v>
      </c>
      <c r="G55" s="205">
        <v>1</v>
      </c>
      <c r="H55" s="205">
        <v>0</v>
      </c>
      <c r="I55" s="205">
        <v>13.36</v>
      </c>
      <c r="K55" s="205">
        <f>VLOOKUP(A55,'Google attandance April -26'!B:C,2,0)</f>
        <v>102043325341</v>
      </c>
      <c r="L55" s="219" t="s">
        <v>22170</v>
      </c>
    </row>
    <row r="56" spans="1:12">
      <c r="A56" s="205" t="s">
        <v>568</v>
      </c>
      <c r="B56" s="205" t="s">
        <v>315</v>
      </c>
      <c r="C56" s="205">
        <v>0</v>
      </c>
      <c r="D56" s="205">
        <v>5</v>
      </c>
      <c r="E56" s="205">
        <v>6</v>
      </c>
      <c r="F56" s="205">
        <v>0</v>
      </c>
      <c r="G56" s="205">
        <v>0</v>
      </c>
      <c r="H56" s="205">
        <v>1</v>
      </c>
      <c r="I56" s="205">
        <v>165.51000000000005</v>
      </c>
      <c r="K56" s="205">
        <f>VLOOKUP(A56,'Google attandance April -26'!B:C,2,0)</f>
        <v>102043325356</v>
      </c>
      <c r="L56" s="219" t="s">
        <v>22170</v>
      </c>
    </row>
    <row r="57" spans="1:12">
      <c r="A57" s="205" t="s">
        <v>571</v>
      </c>
      <c r="B57" s="205" t="s">
        <v>201</v>
      </c>
      <c r="C57" s="205">
        <v>0</v>
      </c>
      <c r="D57" s="205">
        <v>4</v>
      </c>
      <c r="E57" s="205">
        <v>4</v>
      </c>
      <c r="F57" s="205">
        <v>1</v>
      </c>
      <c r="G57" s="205">
        <v>5</v>
      </c>
      <c r="H57" s="205">
        <v>2</v>
      </c>
      <c r="I57" s="205">
        <v>190.14000000000004</v>
      </c>
      <c r="K57" s="205">
        <f>VLOOKUP(A57,'Google attandance April -26'!B:C,2,0)</f>
        <v>102052667942</v>
      </c>
      <c r="L57" s="219" t="s">
        <v>22170</v>
      </c>
    </row>
    <row r="58" spans="1:12">
      <c r="A58" s="205" t="s">
        <v>661</v>
      </c>
      <c r="B58" s="205" t="s">
        <v>21567</v>
      </c>
      <c r="C58" s="205">
        <v>0</v>
      </c>
      <c r="D58" s="205">
        <v>0</v>
      </c>
      <c r="E58" s="205">
        <v>1</v>
      </c>
      <c r="F58" s="205">
        <v>0</v>
      </c>
      <c r="G58" s="205">
        <v>13</v>
      </c>
      <c r="H58" s="205">
        <v>12</v>
      </c>
      <c r="I58" s="205">
        <v>342.29</v>
      </c>
      <c r="K58" s="205">
        <f>VLOOKUP(A58,'Google attandance April -26'!B:C,2,0)</f>
        <v>102053057864</v>
      </c>
      <c r="L58" s="219" t="s">
        <v>22170</v>
      </c>
    </row>
    <row r="59" spans="1:12">
      <c r="A59" s="205" t="s">
        <v>526</v>
      </c>
      <c r="B59" s="205" t="s">
        <v>375</v>
      </c>
      <c r="C59" s="205">
        <v>0</v>
      </c>
      <c r="D59" s="205">
        <v>1</v>
      </c>
      <c r="E59" s="205">
        <v>1</v>
      </c>
      <c r="F59" s="205">
        <v>3</v>
      </c>
      <c r="G59" s="205">
        <v>5</v>
      </c>
      <c r="H59" s="205">
        <v>4</v>
      </c>
      <c r="I59" s="205">
        <v>152.93000000000004</v>
      </c>
      <c r="K59" s="205">
        <f>VLOOKUP(A59,'Google attandance April -26'!B:C,2,0)</f>
        <v>102056969235</v>
      </c>
      <c r="L59" s="219" t="s">
        <v>22170</v>
      </c>
    </row>
    <row r="60" spans="1:12">
      <c r="A60" s="205" t="s">
        <v>514</v>
      </c>
      <c r="B60" s="205" t="s">
        <v>316</v>
      </c>
      <c r="C60" s="205">
        <v>5</v>
      </c>
      <c r="D60" s="205">
        <v>6</v>
      </c>
      <c r="E60" s="205">
        <v>6</v>
      </c>
      <c r="F60" s="205">
        <v>3</v>
      </c>
      <c r="G60" s="205">
        <v>7</v>
      </c>
      <c r="H60" s="205">
        <v>6</v>
      </c>
      <c r="I60" s="205">
        <v>357.03999999999991</v>
      </c>
      <c r="K60" s="205">
        <f>VLOOKUP(A60,'Google attandance April -26'!B:C,2,0)</f>
        <v>102062761038</v>
      </c>
      <c r="L60" s="219" t="s">
        <v>22170</v>
      </c>
    </row>
    <row r="61" spans="1:12">
      <c r="A61" s="205" t="s">
        <v>515</v>
      </c>
      <c r="B61" s="205" t="s">
        <v>204</v>
      </c>
      <c r="C61" s="205">
        <v>13</v>
      </c>
      <c r="D61" s="205">
        <v>19</v>
      </c>
      <c r="E61" s="205">
        <v>22</v>
      </c>
      <c r="F61" s="205">
        <v>0</v>
      </c>
      <c r="G61" s="205">
        <v>0</v>
      </c>
      <c r="H61" s="205">
        <v>1</v>
      </c>
      <c r="I61" s="205">
        <v>619.4699999999998</v>
      </c>
      <c r="K61" s="205">
        <f>VLOOKUP(A61,'Google attandance April -26'!B:C,2,0)</f>
        <v>102062806876</v>
      </c>
      <c r="L61" s="219" t="s">
        <v>22170</v>
      </c>
    </row>
    <row r="62" spans="1:12">
      <c r="A62" s="205" t="s">
        <v>21529</v>
      </c>
      <c r="B62" s="205" t="s">
        <v>379</v>
      </c>
      <c r="C62" s="205">
        <v>10</v>
      </c>
      <c r="D62" s="205">
        <v>10</v>
      </c>
      <c r="E62" s="205">
        <v>10</v>
      </c>
      <c r="F62" s="205">
        <v>5</v>
      </c>
      <c r="G62" s="205">
        <v>1</v>
      </c>
      <c r="H62" s="205">
        <v>7</v>
      </c>
      <c r="I62" s="205">
        <v>450.60999999999979</v>
      </c>
      <c r="K62" s="205">
        <f>VLOOKUP(A62,'Google attandance April -26'!B:C,2,0)</f>
        <v>102067179570</v>
      </c>
      <c r="L62" s="219" t="s">
        <v>22170</v>
      </c>
    </row>
    <row r="63" spans="1:12">
      <c r="A63" s="205" t="s">
        <v>525</v>
      </c>
      <c r="B63" s="205" t="s">
        <v>589</v>
      </c>
      <c r="C63" s="205">
        <v>0</v>
      </c>
      <c r="D63" s="205">
        <v>1</v>
      </c>
      <c r="E63" s="205">
        <v>0</v>
      </c>
      <c r="F63" s="205">
        <v>0</v>
      </c>
      <c r="G63" s="205">
        <v>5</v>
      </c>
      <c r="H63" s="205">
        <v>1</v>
      </c>
      <c r="I63" s="205">
        <v>73.33</v>
      </c>
      <c r="K63" s="205">
        <f>VLOOKUP(A63,'Google attandance April -26'!B:C,2,0)</f>
        <v>102078951370</v>
      </c>
      <c r="L63" s="219" t="s">
        <v>22170</v>
      </c>
    </row>
    <row r="64" spans="1:12">
      <c r="A64" s="205" t="s">
        <v>524</v>
      </c>
      <c r="B64" s="205" t="s">
        <v>383</v>
      </c>
      <c r="C64" s="205">
        <v>3</v>
      </c>
      <c r="D64" s="205">
        <v>0</v>
      </c>
      <c r="E64" s="205">
        <v>14</v>
      </c>
      <c r="F64" s="205">
        <v>2</v>
      </c>
      <c r="G64" s="205">
        <v>0</v>
      </c>
      <c r="H64" s="205">
        <v>4</v>
      </c>
      <c r="I64" s="205">
        <v>324.54000000000002</v>
      </c>
      <c r="K64" s="205">
        <f>VLOOKUP(A64,'Google attandance April -26'!B:C,2,0)</f>
        <v>102081665259</v>
      </c>
      <c r="L64" s="219" t="s">
        <v>22170</v>
      </c>
    </row>
    <row r="65" spans="1:12">
      <c r="A65" s="205" t="s">
        <v>520</v>
      </c>
      <c r="B65" s="205" t="s">
        <v>21574</v>
      </c>
      <c r="C65" s="205">
        <v>6</v>
      </c>
      <c r="D65" s="205">
        <v>6</v>
      </c>
      <c r="E65" s="205">
        <v>6</v>
      </c>
      <c r="F65" s="205">
        <v>3</v>
      </c>
      <c r="G65" s="205">
        <v>6</v>
      </c>
      <c r="H65" s="205">
        <v>9</v>
      </c>
      <c r="I65" s="205">
        <v>402.38999999999987</v>
      </c>
      <c r="K65" s="205">
        <f>VLOOKUP(A65,'Google attandance April -26'!B:C,2,0)</f>
        <v>102086487131</v>
      </c>
      <c r="L65" s="219" t="s">
        <v>22170</v>
      </c>
    </row>
    <row r="66" spans="1:12">
      <c r="A66" s="205" t="s">
        <v>519</v>
      </c>
      <c r="B66" s="205" t="s">
        <v>310</v>
      </c>
      <c r="C66" s="205">
        <v>0</v>
      </c>
      <c r="D66" s="205">
        <v>1</v>
      </c>
      <c r="E66" s="205">
        <v>0</v>
      </c>
      <c r="F66" s="205">
        <v>0</v>
      </c>
      <c r="G66" s="205">
        <v>0</v>
      </c>
      <c r="H66" s="205">
        <v>0</v>
      </c>
      <c r="I66" s="205">
        <v>9.4</v>
      </c>
      <c r="K66" s="205">
        <f>VLOOKUP(A66,'Google attandance April -26'!B:C,2,0)</f>
        <v>102086533444</v>
      </c>
      <c r="L66" s="219" t="s">
        <v>22170</v>
      </c>
    </row>
    <row r="67" spans="1:12">
      <c r="A67" s="205" t="s">
        <v>530</v>
      </c>
      <c r="B67" s="205" t="s">
        <v>21571</v>
      </c>
      <c r="C67" s="205">
        <v>0</v>
      </c>
      <c r="D67" s="205">
        <v>0</v>
      </c>
      <c r="E67" s="205">
        <v>11</v>
      </c>
      <c r="F67" s="205">
        <v>0</v>
      </c>
      <c r="G67" s="205">
        <v>2</v>
      </c>
      <c r="H67" s="205">
        <v>11</v>
      </c>
      <c r="I67" s="205">
        <v>391.2600000000001</v>
      </c>
      <c r="K67" s="205">
        <f>VLOOKUP(A67,'Google attandance April -26'!B:C,2,0)</f>
        <v>102090872186</v>
      </c>
      <c r="L67" s="219" t="s">
        <v>22170</v>
      </c>
    </row>
    <row r="68" spans="1:12">
      <c r="A68" s="205" t="s">
        <v>533</v>
      </c>
      <c r="B68" s="205" t="s">
        <v>21569</v>
      </c>
      <c r="C68" s="205">
        <v>0</v>
      </c>
      <c r="D68" s="205">
        <v>4</v>
      </c>
      <c r="E68" s="205">
        <v>3</v>
      </c>
      <c r="F68" s="205">
        <v>0</v>
      </c>
      <c r="G68" s="205">
        <v>2</v>
      </c>
      <c r="H68" s="205">
        <v>7</v>
      </c>
      <c r="I68" s="205">
        <v>225.70000000000007</v>
      </c>
      <c r="K68" s="205">
        <f>VLOOKUP(A68,'Google attandance April -26'!B:C,2,0)</f>
        <v>102120964651</v>
      </c>
      <c r="L68" s="219" t="s">
        <v>22170</v>
      </c>
    </row>
    <row r="69" spans="1:12">
      <c r="A69" s="205" t="s">
        <v>535</v>
      </c>
      <c r="B69" s="205" t="s">
        <v>385</v>
      </c>
      <c r="C69" s="205">
        <v>0</v>
      </c>
      <c r="D69" s="205">
        <v>1</v>
      </c>
      <c r="E69" s="205">
        <v>0</v>
      </c>
      <c r="F69" s="205">
        <v>0</v>
      </c>
      <c r="G69" s="205">
        <v>1</v>
      </c>
      <c r="H69" s="205">
        <v>1</v>
      </c>
      <c r="I69" s="205">
        <v>35.730000000000004</v>
      </c>
      <c r="K69" s="205">
        <f>VLOOKUP(A69,'Google attandance April -26'!B:C,2,0)</f>
        <v>102125816854</v>
      </c>
      <c r="L69" s="219" t="s">
        <v>22170</v>
      </c>
    </row>
    <row r="70" spans="1:12">
      <c r="A70" s="205" t="s">
        <v>539</v>
      </c>
      <c r="B70" s="205" t="s">
        <v>380</v>
      </c>
      <c r="C70" s="205">
        <v>5</v>
      </c>
      <c r="D70" s="205">
        <v>10</v>
      </c>
      <c r="E70" s="205">
        <v>9</v>
      </c>
      <c r="F70" s="205">
        <v>5</v>
      </c>
      <c r="G70" s="205">
        <v>5</v>
      </c>
      <c r="H70" s="205">
        <v>5</v>
      </c>
      <c r="I70" s="205">
        <v>417.61999999999989</v>
      </c>
      <c r="K70" s="205">
        <f>VLOOKUP(A70,'Google attandance April -26'!B:C,2,0)</f>
        <v>102143026061</v>
      </c>
      <c r="L70" s="219" t="s">
        <v>22170</v>
      </c>
    </row>
    <row r="71" spans="1:12">
      <c r="A71" s="205" t="s">
        <v>21585</v>
      </c>
      <c r="B71" s="205" t="s">
        <v>21920</v>
      </c>
      <c r="C71" s="205">
        <v>1</v>
      </c>
      <c r="D71" s="205">
        <v>10</v>
      </c>
      <c r="E71" s="205">
        <v>16</v>
      </c>
      <c r="F71" s="205">
        <v>0</v>
      </c>
      <c r="G71" s="205">
        <v>2</v>
      </c>
      <c r="H71" s="205">
        <v>7</v>
      </c>
      <c r="I71" s="205">
        <v>506.15000000000003</v>
      </c>
      <c r="K71" s="205">
        <f>VLOOKUP(A71,'Google attandance April -26'!B:C,2,0)</f>
        <v>102146549923</v>
      </c>
      <c r="L71" s="219" t="s">
        <v>22170</v>
      </c>
    </row>
    <row r="72" spans="1:12">
      <c r="A72" s="205" t="s">
        <v>21247</v>
      </c>
      <c r="B72" s="205" t="s">
        <v>21579</v>
      </c>
      <c r="C72" s="205">
        <v>1</v>
      </c>
      <c r="D72" s="205">
        <v>17</v>
      </c>
      <c r="E72" s="205">
        <v>7</v>
      </c>
      <c r="F72" s="205">
        <v>0</v>
      </c>
      <c r="G72" s="205">
        <v>2</v>
      </c>
      <c r="H72" s="205">
        <v>4</v>
      </c>
      <c r="I72" s="205">
        <v>368.78999999999996</v>
      </c>
      <c r="K72" s="205">
        <f>VLOOKUP(A72,'Google attandance April -26'!B:C,2,0)</f>
        <v>102146553230</v>
      </c>
      <c r="L72" s="219" t="s">
        <v>22170</v>
      </c>
    </row>
    <row r="73" spans="1:12">
      <c r="A73" s="205" t="s">
        <v>580</v>
      </c>
      <c r="B73" s="205" t="s">
        <v>21565</v>
      </c>
      <c r="C73" s="205">
        <v>1</v>
      </c>
      <c r="D73" s="205">
        <v>12</v>
      </c>
      <c r="E73" s="205">
        <v>8</v>
      </c>
      <c r="F73" s="205">
        <v>1</v>
      </c>
      <c r="G73" s="205">
        <v>6</v>
      </c>
      <c r="H73" s="205">
        <v>6</v>
      </c>
      <c r="I73" s="205">
        <v>414.13999999999993</v>
      </c>
      <c r="K73" s="205">
        <f>VLOOKUP(A73,'Google attandance April -26'!B:C,2,0)</f>
        <v>102190249257</v>
      </c>
      <c r="L73" s="219" t="s">
        <v>22170</v>
      </c>
    </row>
    <row r="74" spans="1:12">
      <c r="A74" s="205" t="s">
        <v>21586</v>
      </c>
      <c r="B74" s="205" t="s">
        <v>21919</v>
      </c>
      <c r="C74" s="205">
        <v>1</v>
      </c>
      <c r="D74" s="205">
        <v>5</v>
      </c>
      <c r="E74" s="205">
        <v>7</v>
      </c>
      <c r="F74" s="205">
        <v>1</v>
      </c>
      <c r="G74" s="205">
        <v>5</v>
      </c>
      <c r="H74" s="205">
        <v>10</v>
      </c>
      <c r="I74" s="205">
        <v>389.73</v>
      </c>
      <c r="K74" s="205">
        <f>VLOOKUP(A74,'Google attandance April -26'!B:C,2,0)</f>
        <v>102192447029</v>
      </c>
      <c r="L74" s="219" t="s">
        <v>22170</v>
      </c>
    </row>
    <row r="75" spans="1:12">
      <c r="A75" s="205" t="s">
        <v>660</v>
      </c>
      <c r="B75" s="205" t="s">
        <v>21564</v>
      </c>
      <c r="C75" s="205">
        <v>4</v>
      </c>
      <c r="D75" s="205">
        <v>4</v>
      </c>
      <c r="E75" s="205">
        <v>10</v>
      </c>
      <c r="F75" s="205">
        <v>0</v>
      </c>
      <c r="G75" s="205">
        <v>6</v>
      </c>
      <c r="H75" s="205">
        <v>8</v>
      </c>
      <c r="I75" s="205">
        <v>414.58000000000004</v>
      </c>
      <c r="K75" s="205">
        <f>VLOOKUP(A75,'Google attandance April -26'!B:C,2,0)</f>
        <v>102209140373</v>
      </c>
      <c r="L75" s="219" t="s">
        <v>22170</v>
      </c>
    </row>
    <row r="76" spans="1:12">
      <c r="A76" s="205" t="s">
        <v>20648</v>
      </c>
      <c r="B76" s="205" t="s">
        <v>21576</v>
      </c>
      <c r="C76" s="205">
        <v>2</v>
      </c>
      <c r="D76" s="205">
        <v>0</v>
      </c>
      <c r="E76" s="205">
        <v>18</v>
      </c>
      <c r="F76" s="205">
        <v>0</v>
      </c>
      <c r="G76" s="205">
        <v>0</v>
      </c>
      <c r="H76" s="205">
        <v>0</v>
      </c>
      <c r="I76" s="205">
        <v>312.66000000000008</v>
      </c>
      <c r="K76" s="205">
        <f>VLOOKUP(A76,'Google attandance April -26'!B:C,2,0)</f>
        <v>102219962850</v>
      </c>
      <c r="L76" s="219" t="s">
        <v>22170</v>
      </c>
    </row>
    <row r="77" spans="1:12">
      <c r="A77" s="205" t="s">
        <v>20643</v>
      </c>
      <c r="B77" s="205" t="s">
        <v>21573</v>
      </c>
      <c r="C77" s="205">
        <v>0</v>
      </c>
      <c r="D77" s="205">
        <v>1</v>
      </c>
      <c r="E77" s="205">
        <v>0</v>
      </c>
      <c r="F77" s="205">
        <v>0</v>
      </c>
      <c r="G77" s="205">
        <v>0</v>
      </c>
      <c r="H77" s="205">
        <v>0</v>
      </c>
      <c r="I77" s="205">
        <v>9.4</v>
      </c>
      <c r="K77" s="205">
        <f>VLOOKUP(A77,'Google attandance April -26'!B:C,2,0)</f>
        <v>102235752061</v>
      </c>
      <c r="L77" s="219" t="s">
        <v>22170</v>
      </c>
    </row>
    <row r="78" spans="1:12">
      <c r="A78" s="205" t="s">
        <v>21587</v>
      </c>
      <c r="B78" s="205" t="s">
        <v>21918</v>
      </c>
      <c r="C78" s="205">
        <v>0</v>
      </c>
      <c r="D78" s="205">
        <v>0</v>
      </c>
      <c r="E78" s="205">
        <v>0</v>
      </c>
      <c r="F78" s="205">
        <v>3</v>
      </c>
      <c r="G78" s="205">
        <v>7</v>
      </c>
      <c r="H78" s="205">
        <v>18</v>
      </c>
      <c r="I78" s="205">
        <v>382.42</v>
      </c>
      <c r="K78" s="205">
        <f>VLOOKUP(A78,'Google attandance April -26'!B:C,2,0)</f>
        <v>102245251075</v>
      </c>
      <c r="L78" s="219" t="s">
        <v>22170</v>
      </c>
    </row>
    <row r="79" spans="1:12">
      <c r="A79" s="205" t="s">
        <v>20835</v>
      </c>
      <c r="B79" s="205" t="s">
        <v>21568</v>
      </c>
      <c r="C79" s="205">
        <v>2</v>
      </c>
      <c r="D79" s="205">
        <v>10</v>
      </c>
      <c r="E79" s="205">
        <v>15</v>
      </c>
      <c r="F79" s="205">
        <v>1</v>
      </c>
      <c r="G79" s="205">
        <v>6</v>
      </c>
      <c r="H79" s="205">
        <v>8</v>
      </c>
      <c r="I79" s="205">
        <v>551.66999999999985</v>
      </c>
      <c r="K79" s="205">
        <f>VLOOKUP(A79,'Google attandance April -26'!B:C,2,0)</f>
        <v>102259643488</v>
      </c>
      <c r="L79" s="219" t="s">
        <v>22170</v>
      </c>
    </row>
    <row r="80" spans="1:12">
      <c r="A80" s="205" t="s">
        <v>20834</v>
      </c>
      <c r="B80" s="205" t="s">
        <v>21562</v>
      </c>
      <c r="C80" s="205">
        <v>2</v>
      </c>
      <c r="D80" s="205">
        <v>11</v>
      </c>
      <c r="E80" s="205">
        <v>12</v>
      </c>
      <c r="F80" s="205">
        <v>2</v>
      </c>
      <c r="G80" s="205">
        <v>8</v>
      </c>
      <c r="H80" s="205">
        <v>9</v>
      </c>
      <c r="I80" s="205">
        <v>549.96999999999991</v>
      </c>
      <c r="K80" s="205">
        <f>VLOOKUP(A80,'Google attandance April -26'!B:C,2,0)</f>
        <v>102260241245</v>
      </c>
      <c r="L80" s="219" t="s">
        <v>22170</v>
      </c>
    </row>
    <row r="81" spans="1:13">
      <c r="A81" s="205" t="s">
        <v>20968</v>
      </c>
      <c r="B81" s="205" t="s">
        <v>21575</v>
      </c>
      <c r="C81" s="205">
        <v>7</v>
      </c>
      <c r="D81" s="205">
        <v>10</v>
      </c>
      <c r="E81" s="205">
        <v>11</v>
      </c>
      <c r="F81" s="205">
        <v>1</v>
      </c>
      <c r="G81" s="205">
        <v>3</v>
      </c>
      <c r="H81" s="205">
        <v>6</v>
      </c>
      <c r="I81" s="205">
        <v>441.68999999999994</v>
      </c>
      <c r="K81" s="205">
        <f>VLOOKUP(A81,'Google attandance April -26'!B:C,2,0)</f>
        <v>102261619396</v>
      </c>
      <c r="L81" s="219" t="s">
        <v>22170</v>
      </c>
    </row>
    <row r="82" spans="1:13">
      <c r="A82" s="205" t="s">
        <v>20966</v>
      </c>
      <c r="B82" s="205" t="s">
        <v>21561</v>
      </c>
      <c r="C82" s="205">
        <v>2</v>
      </c>
      <c r="D82" s="205">
        <v>4</v>
      </c>
      <c r="E82" s="205">
        <v>11</v>
      </c>
      <c r="F82" s="205">
        <v>3</v>
      </c>
      <c r="G82" s="205">
        <v>2</v>
      </c>
      <c r="H82" s="205">
        <v>11</v>
      </c>
      <c r="I82" s="205">
        <v>448.66</v>
      </c>
      <c r="K82" s="205">
        <f>VLOOKUP(A82,'Google attandance April -26'!B:C,2,0)</f>
        <v>102267132379</v>
      </c>
      <c r="L82" s="219" t="s">
        <v>22170</v>
      </c>
    </row>
    <row r="83" spans="1:13">
      <c r="A83" s="205" t="s">
        <v>21934</v>
      </c>
      <c r="B83" s="205" t="s">
        <v>21935</v>
      </c>
      <c r="C83" s="205">
        <v>0</v>
      </c>
      <c r="D83" s="205">
        <v>0</v>
      </c>
      <c r="E83" s="205">
        <v>0</v>
      </c>
      <c r="F83" s="205">
        <v>1</v>
      </c>
      <c r="G83" s="205">
        <v>3</v>
      </c>
      <c r="H83" s="205">
        <v>7</v>
      </c>
      <c r="I83" s="205">
        <v>150.67000000000002</v>
      </c>
      <c r="K83" s="205">
        <f>VLOOKUP(A83,'Google attandance April -26'!B:C,2,0)</f>
        <v>102315753105</v>
      </c>
      <c r="L83" s="219" t="s">
        <v>22170</v>
      </c>
    </row>
    <row r="84" spans="1:13">
      <c r="A84" s="205" t="s">
        <v>21939</v>
      </c>
      <c r="B84" s="205" t="s">
        <v>21940</v>
      </c>
      <c r="C84" s="205">
        <v>0</v>
      </c>
      <c r="D84" s="205">
        <v>0</v>
      </c>
      <c r="E84" s="205">
        <v>0</v>
      </c>
      <c r="F84" s="205">
        <v>1</v>
      </c>
      <c r="G84" s="205">
        <v>2</v>
      </c>
      <c r="H84" s="205">
        <v>5</v>
      </c>
      <c r="I84" s="205">
        <v>107.41</v>
      </c>
      <c r="K84" s="205">
        <f>VLOOKUP(A84,'Google attandance April -26'!B:C,2,0)</f>
        <v>102315791438</v>
      </c>
      <c r="L84" s="219" t="s">
        <v>22170</v>
      </c>
    </row>
    <row r="85" spans="1:13">
      <c r="A85" s="205" t="s">
        <v>21536</v>
      </c>
      <c r="B85" s="205" t="s">
        <v>21577</v>
      </c>
      <c r="C85" s="205">
        <v>2</v>
      </c>
      <c r="D85" s="205">
        <v>5</v>
      </c>
      <c r="E85" s="205">
        <v>11</v>
      </c>
      <c r="F85" s="205">
        <v>1</v>
      </c>
      <c r="G85" s="205">
        <v>1</v>
      </c>
      <c r="H85" s="205">
        <v>9</v>
      </c>
      <c r="I85" s="205">
        <v>406.88000000000011</v>
      </c>
      <c r="K85" s="205" t="str">
        <f>VLOOKUP(A85,'Google attandance April -26'!B:C,2,0)</f>
        <v>AJAY SHRINIVAS PENTA</v>
      </c>
      <c r="L85" s="219" t="s">
        <v>22170</v>
      </c>
    </row>
    <row r="86" spans="1:13">
      <c r="A86" s="205" t="s">
        <v>21923</v>
      </c>
      <c r="B86" s="205" t="s">
        <v>21924</v>
      </c>
      <c r="C86" s="205">
        <v>0</v>
      </c>
      <c r="D86" s="205">
        <v>3</v>
      </c>
      <c r="E86" s="205">
        <v>5</v>
      </c>
      <c r="F86" s="205">
        <v>0</v>
      </c>
      <c r="G86" s="205">
        <v>5</v>
      </c>
      <c r="H86" s="205">
        <v>5</v>
      </c>
      <c r="I86" s="205">
        <v>244.50000000000009</v>
      </c>
      <c r="K86" s="205" t="str">
        <f>VLOOKUP(A86,'Google attandance April -26'!B:C,2,0)</f>
        <v>ARJUN HIRACHAND BANDAGAR</v>
      </c>
      <c r="L86" s="219" t="s">
        <v>22170</v>
      </c>
    </row>
    <row r="87" spans="1:13">
      <c r="A87" s="205" t="s">
        <v>21559</v>
      </c>
      <c r="B87" s="205" t="s">
        <v>21580</v>
      </c>
      <c r="C87" s="205">
        <v>0</v>
      </c>
      <c r="D87" s="205">
        <v>1</v>
      </c>
      <c r="E87" s="205">
        <v>7</v>
      </c>
      <c r="F87" s="205">
        <v>0</v>
      </c>
      <c r="G87" s="205">
        <v>1</v>
      </c>
      <c r="H87" s="205">
        <v>5</v>
      </c>
      <c r="I87" s="205">
        <v>221.96000000000006</v>
      </c>
      <c r="K87" s="205" t="str">
        <f>VLOOKUP(A87,'Google attandance April -26'!B:C,2,0)</f>
        <v>RAHUL BALU CHAVHAN</v>
      </c>
      <c r="L87" s="219" t="s">
        <v>22170</v>
      </c>
    </row>
    <row r="88" spans="1:13">
      <c r="A88" s="205" t="s">
        <v>21921</v>
      </c>
      <c r="B88" s="205" t="s">
        <v>21922</v>
      </c>
      <c r="C88" s="205">
        <v>0</v>
      </c>
      <c r="D88" s="205">
        <v>7</v>
      </c>
      <c r="E88" s="205">
        <v>6</v>
      </c>
      <c r="F88" s="205">
        <v>0</v>
      </c>
      <c r="G88" s="205">
        <v>5</v>
      </c>
      <c r="H88" s="205">
        <v>4</v>
      </c>
      <c r="I88" s="205">
        <v>282.10000000000002</v>
      </c>
      <c r="K88" s="205" t="str">
        <f>VLOOKUP(A88,'Google attandance April -26'!B:C,2,0)</f>
        <v>SANJAY GOPINATH BANDGAR</v>
      </c>
      <c r="L88" s="219" t="s">
        <v>22170</v>
      </c>
    </row>
    <row r="89" spans="1:13">
      <c r="A89" s="205" t="s">
        <v>21926</v>
      </c>
      <c r="B89" s="205" t="s">
        <v>21927</v>
      </c>
      <c r="C89" s="205">
        <v>12</v>
      </c>
      <c r="D89" s="205">
        <v>11</v>
      </c>
      <c r="E89" s="205">
        <v>11</v>
      </c>
      <c r="F89" s="205">
        <v>0</v>
      </c>
      <c r="G89" s="205">
        <v>0</v>
      </c>
      <c r="H89" s="205">
        <v>0</v>
      </c>
      <c r="I89" s="205">
        <v>337.15</v>
      </c>
      <c r="K89" s="205" t="str">
        <f>VLOOKUP(A89,'Google attandance April -26'!B:C,2,0)</f>
        <v>TURBE PARSHURAM MARUTI</v>
      </c>
      <c r="L89" s="219" t="s">
        <v>22170</v>
      </c>
    </row>
    <row r="90" spans="1:13">
      <c r="A90" s="205" t="s">
        <v>21930</v>
      </c>
      <c r="B90" s="205" t="s">
        <v>21931</v>
      </c>
      <c r="C90" s="205">
        <v>0</v>
      </c>
      <c r="D90" s="205">
        <v>0</v>
      </c>
      <c r="E90" s="205">
        <v>0</v>
      </c>
      <c r="F90" s="205">
        <v>0</v>
      </c>
      <c r="G90" s="205">
        <v>1</v>
      </c>
      <c r="H90" s="205">
        <v>1</v>
      </c>
      <c r="I90" s="205">
        <v>26.33</v>
      </c>
      <c r="K90" s="205" t="str">
        <f>VLOOKUP(A90,'Google attandance April -26'!B:C,2,0)</f>
        <v>YASH LAVHU KUMBHAR</v>
      </c>
      <c r="L90" s="219" t="s">
        <v>22170</v>
      </c>
    </row>
    <row r="91" spans="1:13">
      <c r="A91" s="205" t="s">
        <v>22220</v>
      </c>
      <c r="B91" s="205" t="s">
        <v>22221</v>
      </c>
      <c r="C91" s="205">
        <v>0</v>
      </c>
      <c r="D91" s="205">
        <v>0</v>
      </c>
      <c r="E91" s="205">
        <v>0</v>
      </c>
      <c r="F91" s="205">
        <v>0</v>
      </c>
      <c r="G91" s="205">
        <v>0</v>
      </c>
      <c r="H91" s="205">
        <v>5</v>
      </c>
      <c r="I91" s="205">
        <v>84.65</v>
      </c>
      <c r="K91" s="205" t="str">
        <f>VLOOKUP(A91,'Google attandance April -26'!B:C,2,0)</f>
        <v>NAGESG REVANSIDHHA BIRAJDAR</v>
      </c>
      <c r="L91" s="204" t="e">
        <f>VLOOKUP(A91,'[3]Attandance April-26'!C:D,2,0)</f>
        <v>#N/A</v>
      </c>
      <c r="M91" s="205" t="e">
        <f>VLOOKUP(A91,#REF!,2,0)</f>
        <v>#REF!</v>
      </c>
    </row>
    <row r="92" spans="1:13">
      <c r="A92" s="205" t="s">
        <v>22247</v>
      </c>
      <c r="B92" s="205" t="s">
        <v>22248</v>
      </c>
      <c r="C92" s="205">
        <v>0</v>
      </c>
      <c r="D92" s="205">
        <v>1</v>
      </c>
      <c r="E92" s="205">
        <v>2</v>
      </c>
      <c r="F92" s="205">
        <v>0</v>
      </c>
      <c r="G92" s="205">
        <v>0</v>
      </c>
      <c r="H92" s="205">
        <v>0</v>
      </c>
      <c r="I92" s="205">
        <v>43.26</v>
      </c>
      <c r="K92" s="205" t="str">
        <f>VLOOKUP(A92,'Google attandance April -26'!B:C,2,0)</f>
        <v>WAGHMARE  SUNIL GANPAT</v>
      </c>
      <c r="L92" s="204" t="e">
        <f>VLOOKUP(A92,'[3]Attandance April-26'!C:D,2,0)</f>
        <v>#N/A</v>
      </c>
      <c r="M92" s="205" t="e">
        <f>VLOOKUP(A92,#REF!,2,0)</f>
        <v>#REF!</v>
      </c>
    </row>
    <row r="93" spans="1:13">
      <c r="A93" s="205" t="s">
        <v>22238</v>
      </c>
      <c r="B93" s="205" t="s">
        <v>227</v>
      </c>
      <c r="C93" s="205">
        <v>0</v>
      </c>
      <c r="D93" s="205">
        <v>0</v>
      </c>
      <c r="E93" s="205">
        <v>20</v>
      </c>
      <c r="F93" s="205">
        <v>0</v>
      </c>
      <c r="G93" s="205">
        <v>0</v>
      </c>
      <c r="H93" s="205">
        <v>5</v>
      </c>
      <c r="I93" s="205">
        <v>423.25000000000011</v>
      </c>
      <c r="K93" s="205" t="str">
        <f>VLOOKUP(A93,'Google attandance April -26'!B:C,2,0)</f>
        <v>SAQIB SAYYAD</v>
      </c>
      <c r="L93" s="204" t="e">
        <f>VLOOKUP(A93,'[3]Attandance April-26'!C:D,2,0)</f>
        <v>#N/A</v>
      </c>
      <c r="M93" s="205" t="e">
        <f>VLOOKUP(A93,#REF!,2,0)</f>
        <v>#REF!</v>
      </c>
    </row>
    <row r="94" spans="1:13">
      <c r="I94" s="205">
        <f>SUM(I2:I90)</f>
        <v>25403.259999999995</v>
      </c>
    </row>
    <row r="96" spans="1:13">
      <c r="A96" s="205" t="s">
        <v>22176</v>
      </c>
      <c r="B96" s="205" t="s">
        <v>22177</v>
      </c>
      <c r="C96" s="205">
        <v>0</v>
      </c>
      <c r="D96" s="205">
        <v>0</v>
      </c>
      <c r="E96" s="205">
        <v>2</v>
      </c>
      <c r="F96" s="205">
        <v>0</v>
      </c>
      <c r="G96" s="205">
        <v>0</v>
      </c>
      <c r="H96" s="205">
        <v>2</v>
      </c>
      <c r="I96" s="205">
        <v>67.72</v>
      </c>
      <c r="K96" s="205" t="e">
        <f>VLOOKUP(A96,'Google attandance April -26'!B:C,2,0)</f>
        <v>#N/A</v>
      </c>
      <c r="L96" s="204" t="e">
        <f>VLOOKUP(A96,'[3]Attandance April-26'!C:D,2,0)</f>
        <v>#N/A</v>
      </c>
      <c r="M96" s="205" t="e">
        <f>VLOOKUP(A96,#REF!,2,0)</f>
        <v>#REF!</v>
      </c>
    </row>
    <row r="97" spans="1:13">
      <c r="A97" s="205" t="s">
        <v>22178</v>
      </c>
      <c r="B97" s="205" t="s">
        <v>22179</v>
      </c>
      <c r="C97" s="205">
        <v>0</v>
      </c>
      <c r="D97" s="205">
        <v>3</v>
      </c>
      <c r="E97" s="205">
        <v>4</v>
      </c>
      <c r="F97" s="205">
        <v>0</v>
      </c>
      <c r="G97" s="205">
        <v>0</v>
      </c>
      <c r="H97" s="205">
        <v>0</v>
      </c>
      <c r="I97" s="205">
        <v>95.920000000000016</v>
      </c>
      <c r="K97" s="205" t="e">
        <f>VLOOKUP(A97,'Google attandance April -26'!B:C,2,0)</f>
        <v>#N/A</v>
      </c>
      <c r="L97" s="204" t="e">
        <f>VLOOKUP(A97,'[3]Attandance April-26'!C:D,2,0)</f>
        <v>#N/A</v>
      </c>
      <c r="M97" s="205" t="e">
        <f>VLOOKUP(A97,#REF!,2,0)</f>
        <v>#REF!</v>
      </c>
    </row>
    <row r="98" spans="1:13">
      <c r="A98" s="205" t="s">
        <v>22180</v>
      </c>
      <c r="B98" s="205" t="s">
        <v>22181</v>
      </c>
      <c r="C98" s="205">
        <v>1</v>
      </c>
      <c r="D98" s="205">
        <v>9</v>
      </c>
      <c r="E98" s="205">
        <v>15</v>
      </c>
      <c r="F98" s="205">
        <v>0</v>
      </c>
      <c r="G98" s="205">
        <v>0</v>
      </c>
      <c r="H98" s="205">
        <v>0</v>
      </c>
      <c r="I98" s="205">
        <v>342.51</v>
      </c>
      <c r="K98" s="205" t="e">
        <f>VLOOKUP(A98,'Google attandance April -26'!B:C,2,0)</f>
        <v>#N/A</v>
      </c>
      <c r="L98" s="204" t="e">
        <f>VLOOKUP(A98,'[3]Attandance April-26'!C:D,2,0)</f>
        <v>#N/A</v>
      </c>
      <c r="M98" s="205" t="e">
        <f>VLOOKUP(A98,#REF!,2,0)</f>
        <v>#REF!</v>
      </c>
    </row>
    <row r="99" spans="1:13">
      <c r="A99" s="205" t="s">
        <v>22182</v>
      </c>
      <c r="B99" s="205" t="s">
        <v>22183</v>
      </c>
      <c r="C99" s="205">
        <v>0</v>
      </c>
      <c r="D99" s="205">
        <v>0</v>
      </c>
      <c r="E99" s="205">
        <v>1</v>
      </c>
      <c r="F99" s="205">
        <v>0</v>
      </c>
      <c r="G99" s="205">
        <v>0</v>
      </c>
      <c r="H99" s="205">
        <v>0</v>
      </c>
      <c r="I99" s="205">
        <v>16.93</v>
      </c>
      <c r="K99" s="205" t="e">
        <f>VLOOKUP(A99,'Google attandance April -26'!B:C,2,0)</f>
        <v>#N/A</v>
      </c>
      <c r="L99" s="204" t="e">
        <f>VLOOKUP(A99,'[3]Attandance April-26'!C:D,2,0)</f>
        <v>#N/A</v>
      </c>
      <c r="M99" s="205" t="e">
        <f>VLOOKUP(A99,#REF!,2,0)</f>
        <v>#REF!</v>
      </c>
    </row>
    <row r="100" spans="1:13">
      <c r="A100" s="205" t="s">
        <v>22184</v>
      </c>
      <c r="B100" s="205" t="s">
        <v>22185</v>
      </c>
      <c r="C100" s="205">
        <v>9</v>
      </c>
      <c r="D100" s="205">
        <v>13</v>
      </c>
      <c r="E100" s="205">
        <v>13</v>
      </c>
      <c r="F100" s="205">
        <v>1</v>
      </c>
      <c r="G100" s="205">
        <v>2</v>
      </c>
      <c r="H100" s="205">
        <v>6</v>
      </c>
      <c r="I100" s="205">
        <v>502.26999999999981</v>
      </c>
      <c r="K100" s="205" t="e">
        <f>VLOOKUP(A100,'Google attandance April -26'!B:C,2,0)</f>
        <v>#N/A</v>
      </c>
      <c r="L100" s="204" t="e">
        <f>VLOOKUP(A100,'[3]Attandance April-26'!C:D,2,0)</f>
        <v>#N/A</v>
      </c>
      <c r="M100" s="205" t="e">
        <f>VLOOKUP(A100,#REF!,2,0)</f>
        <v>#REF!</v>
      </c>
    </row>
    <row r="101" spans="1:13">
      <c r="A101" s="205" t="s">
        <v>22186</v>
      </c>
      <c r="B101" s="205" t="s">
        <v>22187</v>
      </c>
      <c r="C101" s="205">
        <v>0</v>
      </c>
      <c r="D101" s="205">
        <v>1</v>
      </c>
      <c r="E101" s="205">
        <v>4</v>
      </c>
      <c r="F101" s="205">
        <v>0</v>
      </c>
      <c r="G101" s="205">
        <v>0</v>
      </c>
      <c r="H101" s="205">
        <v>0</v>
      </c>
      <c r="I101" s="205">
        <v>77.12</v>
      </c>
      <c r="K101" s="205" t="e">
        <f>VLOOKUP(A101,'Google attandance April -26'!B:C,2,0)</f>
        <v>#N/A</v>
      </c>
      <c r="L101" s="204" t="e">
        <f>VLOOKUP(A101,'[3]Attandance April-26'!C:D,2,0)</f>
        <v>#N/A</v>
      </c>
      <c r="M101" s="205" t="e">
        <f>VLOOKUP(A101,#REF!,2,0)</f>
        <v>#REF!</v>
      </c>
    </row>
    <row r="102" spans="1:13">
      <c r="A102" s="205" t="s">
        <v>22188</v>
      </c>
      <c r="B102" s="205" t="s">
        <v>22189</v>
      </c>
      <c r="C102" s="205">
        <v>4</v>
      </c>
      <c r="D102" s="205">
        <v>6</v>
      </c>
      <c r="E102" s="205">
        <v>7</v>
      </c>
      <c r="F102" s="205">
        <v>1</v>
      </c>
      <c r="G102" s="205">
        <v>0</v>
      </c>
      <c r="H102" s="205">
        <v>3</v>
      </c>
      <c r="I102" s="205">
        <v>245.50000000000009</v>
      </c>
      <c r="K102" s="205" t="e">
        <f>VLOOKUP(A102,'Google attandance April -26'!B:C,2,0)</f>
        <v>#N/A</v>
      </c>
      <c r="L102" s="204" t="e">
        <f>VLOOKUP(A102,'[3]Attandance April-26'!C:D,2,0)</f>
        <v>#N/A</v>
      </c>
      <c r="M102" s="205" t="e">
        <f>VLOOKUP(A102,#REF!,2,0)</f>
        <v>#REF!</v>
      </c>
    </row>
    <row r="103" spans="1:13">
      <c r="A103" s="205" t="s">
        <v>22190</v>
      </c>
      <c r="B103" s="205" t="s">
        <v>22191</v>
      </c>
      <c r="C103" s="205">
        <v>0</v>
      </c>
      <c r="D103" s="205">
        <v>0</v>
      </c>
      <c r="E103" s="205">
        <v>20</v>
      </c>
      <c r="F103" s="205">
        <v>0</v>
      </c>
      <c r="G103" s="205">
        <v>0</v>
      </c>
      <c r="H103" s="205">
        <v>0</v>
      </c>
      <c r="I103" s="205">
        <v>338.60000000000008</v>
      </c>
      <c r="K103" s="205" t="e">
        <f>VLOOKUP(A103,'Google attandance April -26'!B:C,2,0)</f>
        <v>#N/A</v>
      </c>
      <c r="L103" s="204" t="e">
        <f>VLOOKUP(A103,'[3]Attandance April-26'!C:D,2,0)</f>
        <v>#N/A</v>
      </c>
      <c r="M103" s="205" t="e">
        <f>VLOOKUP(A103,#REF!,2,0)</f>
        <v>#REF!</v>
      </c>
    </row>
    <row r="104" spans="1:13">
      <c r="A104" s="205" t="s">
        <v>22192</v>
      </c>
      <c r="B104" s="205" t="s">
        <v>22004</v>
      </c>
      <c r="C104" s="205">
        <v>0</v>
      </c>
      <c r="D104" s="205">
        <v>0</v>
      </c>
      <c r="E104" s="205">
        <v>1</v>
      </c>
      <c r="F104" s="205">
        <v>0</v>
      </c>
      <c r="G104" s="205">
        <v>0</v>
      </c>
      <c r="H104" s="205">
        <v>0</v>
      </c>
      <c r="I104" s="205">
        <v>16.93</v>
      </c>
      <c r="K104" s="205" t="e">
        <f>VLOOKUP(A104,'Google attandance April -26'!B:C,2,0)</f>
        <v>#N/A</v>
      </c>
      <c r="L104" s="204" t="e">
        <f>VLOOKUP(A104,'[3]Attandance April-26'!C:D,2,0)</f>
        <v>#N/A</v>
      </c>
      <c r="M104" s="205" t="e">
        <f>VLOOKUP(A104,#REF!,2,0)</f>
        <v>#REF!</v>
      </c>
    </row>
    <row r="105" spans="1:13">
      <c r="A105" s="205" t="s">
        <v>22193</v>
      </c>
      <c r="B105" s="205" t="s">
        <v>22194</v>
      </c>
      <c r="C105" s="205">
        <v>2</v>
      </c>
      <c r="D105" s="205">
        <v>8</v>
      </c>
      <c r="E105" s="205">
        <v>18</v>
      </c>
      <c r="F105" s="205">
        <v>0</v>
      </c>
      <c r="G105" s="205">
        <v>0</v>
      </c>
      <c r="H105" s="205">
        <v>0</v>
      </c>
      <c r="I105" s="205">
        <v>387.85999999999996</v>
      </c>
      <c r="K105" s="205" t="e">
        <f>VLOOKUP(A105,'Google attandance April -26'!B:C,2,0)</f>
        <v>#N/A</v>
      </c>
      <c r="L105" s="204" t="e">
        <f>VLOOKUP(A105,'[3]Attandance April-26'!C:D,2,0)</f>
        <v>#N/A</v>
      </c>
      <c r="M105" s="205" t="e">
        <f>VLOOKUP(A105,#REF!,2,0)</f>
        <v>#REF!</v>
      </c>
    </row>
    <row r="106" spans="1:13">
      <c r="A106" s="205" t="s">
        <v>22195</v>
      </c>
      <c r="B106" s="205" t="s">
        <v>22196</v>
      </c>
      <c r="C106" s="205">
        <v>0</v>
      </c>
      <c r="D106" s="205">
        <v>0</v>
      </c>
      <c r="E106" s="205">
        <v>1</v>
      </c>
      <c r="F106" s="205">
        <v>0</v>
      </c>
      <c r="G106" s="205">
        <v>0</v>
      </c>
      <c r="H106" s="205">
        <v>0</v>
      </c>
      <c r="I106" s="205">
        <v>16.93</v>
      </c>
      <c r="K106" s="205" t="e">
        <f>VLOOKUP(A106,'Google attandance April -26'!B:C,2,0)</f>
        <v>#N/A</v>
      </c>
      <c r="L106" s="204" t="e">
        <f>VLOOKUP(A106,'[3]Attandance April-26'!C:D,2,0)</f>
        <v>#N/A</v>
      </c>
      <c r="M106" s="205" t="e">
        <f>VLOOKUP(A106,#REF!,2,0)</f>
        <v>#REF!</v>
      </c>
    </row>
    <row r="107" spans="1:13">
      <c r="A107" s="205" t="s">
        <v>22197</v>
      </c>
      <c r="B107" s="205" t="s">
        <v>22197</v>
      </c>
      <c r="C107" s="205">
        <v>0</v>
      </c>
      <c r="D107" s="205">
        <v>1</v>
      </c>
      <c r="E107" s="205">
        <v>5</v>
      </c>
      <c r="F107" s="205">
        <v>2</v>
      </c>
      <c r="G107" s="205">
        <v>1</v>
      </c>
      <c r="H107" s="205">
        <v>2</v>
      </c>
      <c r="I107" s="205">
        <v>145.23000000000002</v>
      </c>
      <c r="K107" s="205" t="e">
        <f>VLOOKUP(A107,'Google attandance April -26'!B:C,2,0)</f>
        <v>#N/A</v>
      </c>
      <c r="L107" s="204" t="e">
        <f>VLOOKUP(A107,'[3]Attandance April-26'!C:D,2,0)</f>
        <v>#N/A</v>
      </c>
      <c r="M107" s="205" t="e">
        <f>VLOOKUP(A107,#REF!,2,0)</f>
        <v>#REF!</v>
      </c>
    </row>
    <row r="108" spans="1:13">
      <c r="A108" s="205" t="s">
        <v>22198</v>
      </c>
      <c r="B108" s="205" t="s">
        <v>22198</v>
      </c>
      <c r="C108" s="205">
        <v>1</v>
      </c>
      <c r="D108" s="205">
        <v>2</v>
      </c>
      <c r="E108" s="205">
        <v>2</v>
      </c>
      <c r="F108" s="205">
        <v>1</v>
      </c>
      <c r="G108" s="205">
        <v>1</v>
      </c>
      <c r="H108" s="205">
        <v>6</v>
      </c>
      <c r="I108" s="205">
        <v>171.56000000000006</v>
      </c>
      <c r="K108" s="205" t="e">
        <f>VLOOKUP(A108,'Google attandance April -26'!B:C,2,0)</f>
        <v>#N/A</v>
      </c>
      <c r="L108" s="204" t="e">
        <f>VLOOKUP(A108,'[3]Attandance April-26'!C:D,2,0)</f>
        <v>#N/A</v>
      </c>
      <c r="M108" s="205" t="e">
        <f>VLOOKUP(A108,#REF!,2,0)</f>
        <v>#REF!</v>
      </c>
    </row>
    <row r="109" spans="1:13">
      <c r="A109" s="205" t="s">
        <v>22199</v>
      </c>
      <c r="B109" s="205" t="s">
        <v>22200</v>
      </c>
      <c r="C109" s="205">
        <v>0</v>
      </c>
      <c r="D109" s="205">
        <v>0</v>
      </c>
      <c r="E109" s="205">
        <v>1</v>
      </c>
      <c r="F109" s="205">
        <v>0</v>
      </c>
      <c r="G109" s="205">
        <v>0</v>
      </c>
      <c r="H109" s="205">
        <v>0</v>
      </c>
      <c r="I109" s="205">
        <v>16.93</v>
      </c>
      <c r="K109" s="205" t="e">
        <f>VLOOKUP(A109,'Google attandance April -26'!B:C,2,0)</f>
        <v>#N/A</v>
      </c>
      <c r="L109" s="204" t="e">
        <f>VLOOKUP(A109,'[3]Attandance April-26'!C:D,2,0)</f>
        <v>#N/A</v>
      </c>
      <c r="M109" s="205" t="e">
        <f>VLOOKUP(A109,#REF!,2,0)</f>
        <v>#REF!</v>
      </c>
    </row>
    <row r="110" spans="1:13">
      <c r="A110" s="205" t="s">
        <v>22201</v>
      </c>
      <c r="B110" s="205" t="s">
        <v>22202</v>
      </c>
      <c r="C110" s="205">
        <v>3</v>
      </c>
      <c r="D110" s="205">
        <v>3</v>
      </c>
      <c r="E110" s="205">
        <v>10</v>
      </c>
      <c r="F110" s="205">
        <v>0</v>
      </c>
      <c r="G110" s="205">
        <v>0</v>
      </c>
      <c r="H110" s="205">
        <v>0</v>
      </c>
      <c r="I110" s="205">
        <v>209.38000000000008</v>
      </c>
      <c r="K110" s="205" t="e">
        <f>VLOOKUP(A110,'Google attandance April -26'!B:C,2,0)</f>
        <v>#N/A</v>
      </c>
      <c r="L110" s="204" t="e">
        <f>VLOOKUP(A110,'[3]Attandance April-26'!C:D,2,0)</f>
        <v>#N/A</v>
      </c>
      <c r="M110" s="205" t="e">
        <f>VLOOKUP(A110,#REF!,2,0)</f>
        <v>#REF!</v>
      </c>
    </row>
    <row r="111" spans="1:13">
      <c r="A111" s="205" t="s">
        <v>22203</v>
      </c>
      <c r="B111" s="205" t="s">
        <v>22204</v>
      </c>
      <c r="C111" s="205">
        <v>3</v>
      </c>
      <c r="D111" s="205">
        <v>3</v>
      </c>
      <c r="E111" s="205">
        <v>3</v>
      </c>
      <c r="F111" s="205">
        <v>0</v>
      </c>
      <c r="G111" s="205">
        <v>0</v>
      </c>
      <c r="H111" s="205">
        <v>2</v>
      </c>
      <c r="I111" s="205">
        <v>124.72999999999999</v>
      </c>
      <c r="K111" s="205" t="e">
        <f>VLOOKUP(A111,'Google attandance April -26'!B:C,2,0)</f>
        <v>#N/A</v>
      </c>
      <c r="L111" s="204" t="e">
        <f>VLOOKUP(A111,'[3]Attandance April-26'!C:D,2,0)</f>
        <v>#N/A</v>
      </c>
      <c r="M111" s="205" t="e">
        <f>VLOOKUP(A111,#REF!,2,0)</f>
        <v>#REF!</v>
      </c>
    </row>
    <row r="112" spans="1:13">
      <c r="A112" s="205" t="s">
        <v>22205</v>
      </c>
      <c r="B112" s="205" t="s">
        <v>22206</v>
      </c>
      <c r="C112" s="205">
        <v>0</v>
      </c>
      <c r="D112" s="205">
        <v>0</v>
      </c>
      <c r="E112" s="205">
        <v>0</v>
      </c>
      <c r="F112" s="205">
        <v>1</v>
      </c>
      <c r="G112" s="205">
        <v>1</v>
      </c>
      <c r="H112" s="205">
        <v>2</v>
      </c>
      <c r="I112" s="205">
        <v>47.22</v>
      </c>
      <c r="K112" s="205" t="e">
        <f>VLOOKUP(A112,'Google attandance April -26'!B:C,2,0)</f>
        <v>#N/A</v>
      </c>
      <c r="L112" s="204" t="e">
        <f>VLOOKUP(A112,'[3]Attandance April-26'!C:D,2,0)</f>
        <v>#N/A</v>
      </c>
      <c r="M112" s="205" t="e">
        <f>VLOOKUP(A112,#REF!,2,0)</f>
        <v>#REF!</v>
      </c>
    </row>
    <row r="113" spans="1:13">
      <c r="A113" s="205" t="s">
        <v>22207</v>
      </c>
      <c r="B113" s="205" t="s">
        <v>22208</v>
      </c>
      <c r="C113" s="205">
        <v>0</v>
      </c>
      <c r="D113" s="205">
        <v>2</v>
      </c>
      <c r="E113" s="205">
        <v>2</v>
      </c>
      <c r="F113" s="205">
        <v>0</v>
      </c>
      <c r="G113" s="205">
        <v>0</v>
      </c>
      <c r="H113" s="205">
        <v>0</v>
      </c>
      <c r="I113" s="205">
        <v>52.66</v>
      </c>
      <c r="K113" s="205" t="e">
        <f>VLOOKUP(A113,'Google attandance April -26'!B:C,2,0)</f>
        <v>#N/A</v>
      </c>
      <c r="L113" s="204" t="e">
        <f>VLOOKUP(A113,'[3]Attandance April-26'!C:D,2,0)</f>
        <v>#N/A</v>
      </c>
      <c r="M113" s="205" t="e">
        <f>VLOOKUP(A113,#REF!,2,0)</f>
        <v>#REF!</v>
      </c>
    </row>
    <row r="114" spans="1:13">
      <c r="A114" s="205" t="s">
        <v>22209</v>
      </c>
      <c r="B114" s="205" t="s">
        <v>22000</v>
      </c>
      <c r="C114" s="205">
        <v>0</v>
      </c>
      <c r="D114" s="205">
        <v>3</v>
      </c>
      <c r="E114" s="205">
        <v>6</v>
      </c>
      <c r="F114" s="205">
        <v>0</v>
      </c>
      <c r="G114" s="205">
        <v>0</v>
      </c>
      <c r="H114" s="205">
        <v>0</v>
      </c>
      <c r="I114" s="205">
        <v>129.78000000000003</v>
      </c>
      <c r="K114" s="205" t="e">
        <f>VLOOKUP(A114,'Google attandance April -26'!B:C,2,0)</f>
        <v>#N/A</v>
      </c>
      <c r="L114" s="204" t="e">
        <f>VLOOKUP(A114,'[3]Attandance April-26'!C:D,2,0)</f>
        <v>#N/A</v>
      </c>
      <c r="M114" s="205" t="e">
        <f>VLOOKUP(A114,#REF!,2,0)</f>
        <v>#REF!</v>
      </c>
    </row>
    <row r="115" spans="1:13">
      <c r="A115" s="205" t="s">
        <v>22210</v>
      </c>
      <c r="B115" s="205" t="s">
        <v>22211</v>
      </c>
      <c r="C115" s="205">
        <v>1</v>
      </c>
      <c r="D115" s="205">
        <v>11</v>
      </c>
      <c r="E115" s="205">
        <v>20</v>
      </c>
      <c r="F115" s="205">
        <v>0</v>
      </c>
      <c r="G115" s="205">
        <v>0</v>
      </c>
      <c r="H115" s="205">
        <v>0</v>
      </c>
      <c r="I115" s="205">
        <v>445.96000000000004</v>
      </c>
      <c r="K115" s="205" t="e">
        <f>VLOOKUP(A115,'Google attandance April -26'!B:C,2,0)</f>
        <v>#N/A</v>
      </c>
      <c r="L115" s="204" t="e">
        <f>VLOOKUP(A115,'[3]Attandance April-26'!C:D,2,0)</f>
        <v>#N/A</v>
      </c>
      <c r="M115" s="205" t="e">
        <f>VLOOKUP(A115,#REF!,2,0)</f>
        <v>#REF!</v>
      </c>
    </row>
    <row r="116" spans="1:13">
      <c r="A116" s="205" t="s">
        <v>22212</v>
      </c>
      <c r="B116" s="205" t="s">
        <v>22213</v>
      </c>
      <c r="C116" s="205">
        <v>0</v>
      </c>
      <c r="D116" s="205">
        <v>2</v>
      </c>
      <c r="E116" s="205">
        <v>4</v>
      </c>
      <c r="F116" s="205">
        <v>0</v>
      </c>
      <c r="G116" s="205">
        <v>0</v>
      </c>
      <c r="H116" s="205">
        <v>0</v>
      </c>
      <c r="I116" s="205">
        <v>86.52000000000001</v>
      </c>
      <c r="K116" s="205" t="e">
        <f>VLOOKUP(A116,'Google attandance April -26'!B:C,2,0)</f>
        <v>#N/A</v>
      </c>
      <c r="L116" s="204" t="e">
        <f>VLOOKUP(A116,'[3]Attandance April-26'!C:D,2,0)</f>
        <v>#N/A</v>
      </c>
      <c r="M116" s="205" t="e">
        <f>VLOOKUP(A116,#REF!,2,0)</f>
        <v>#REF!</v>
      </c>
    </row>
    <row r="117" spans="1:13">
      <c r="A117" s="205" t="s">
        <v>22214</v>
      </c>
      <c r="B117" s="205" t="s">
        <v>22215</v>
      </c>
      <c r="C117" s="205">
        <v>0</v>
      </c>
      <c r="D117" s="205">
        <v>0</v>
      </c>
      <c r="E117" s="205">
        <v>1</v>
      </c>
      <c r="F117" s="205">
        <v>0</v>
      </c>
      <c r="G117" s="205">
        <v>0</v>
      </c>
      <c r="H117" s="205">
        <v>0</v>
      </c>
      <c r="I117" s="205">
        <v>16.93</v>
      </c>
      <c r="K117" s="205" t="e">
        <f>VLOOKUP(A117,'Google attandance April -26'!B:C,2,0)</f>
        <v>#N/A</v>
      </c>
      <c r="L117" s="204" t="e">
        <f>VLOOKUP(A117,'[3]Attandance April-26'!C:D,2,0)</f>
        <v>#N/A</v>
      </c>
      <c r="M117" s="205" t="e">
        <f>VLOOKUP(A117,#REF!,2,0)</f>
        <v>#REF!</v>
      </c>
    </row>
    <row r="118" spans="1:13">
      <c r="A118" s="205" t="s">
        <v>22216</v>
      </c>
      <c r="B118" s="205" t="s">
        <v>22217</v>
      </c>
      <c r="C118" s="205">
        <v>7</v>
      </c>
      <c r="D118" s="205">
        <v>11</v>
      </c>
      <c r="E118" s="205">
        <v>16</v>
      </c>
      <c r="F118" s="205">
        <v>0</v>
      </c>
      <c r="G118" s="205">
        <v>0</v>
      </c>
      <c r="H118" s="205">
        <v>0</v>
      </c>
      <c r="I118" s="205">
        <v>401.99999999999994</v>
      </c>
      <c r="K118" s="205" t="e">
        <f>VLOOKUP(A118,'Google attandance April -26'!B:C,2,0)</f>
        <v>#N/A</v>
      </c>
      <c r="L118" s="204" t="e">
        <f>VLOOKUP(A118,'[3]Attandance April-26'!C:D,2,0)</f>
        <v>#N/A</v>
      </c>
      <c r="M118" s="205" t="e">
        <f>VLOOKUP(A118,#REF!,2,0)</f>
        <v>#REF!</v>
      </c>
    </row>
    <row r="119" spans="1:13">
      <c r="A119" s="205" t="s">
        <v>22218</v>
      </c>
      <c r="B119" s="205" t="s">
        <v>22219</v>
      </c>
      <c r="C119" s="205">
        <v>0</v>
      </c>
      <c r="D119" s="205">
        <v>0</v>
      </c>
      <c r="E119" s="205">
        <v>1</v>
      </c>
      <c r="F119" s="205">
        <v>0</v>
      </c>
      <c r="G119" s="205">
        <v>0</v>
      </c>
      <c r="H119" s="205">
        <v>0</v>
      </c>
      <c r="I119" s="205">
        <v>16.93</v>
      </c>
      <c r="K119" s="205" t="e">
        <f>VLOOKUP(A119,'Google attandance April -26'!B:C,2,0)</f>
        <v>#N/A</v>
      </c>
      <c r="L119" s="204" t="e">
        <f>VLOOKUP(A119,'[3]Attandance April-26'!C:D,2,0)</f>
        <v>#N/A</v>
      </c>
      <c r="M119" s="205" t="e">
        <f>VLOOKUP(A119,#REF!,2,0)</f>
        <v>#REF!</v>
      </c>
    </row>
    <row r="120" spans="1:13">
      <c r="A120" s="205" t="s">
        <v>22222</v>
      </c>
      <c r="B120" s="205" t="s">
        <v>22223</v>
      </c>
      <c r="C120" s="205">
        <v>0</v>
      </c>
      <c r="D120" s="205">
        <v>0</v>
      </c>
      <c r="E120" s="205">
        <v>2</v>
      </c>
      <c r="F120" s="205">
        <v>0</v>
      </c>
      <c r="G120" s="205">
        <v>0</v>
      </c>
      <c r="H120" s="205">
        <v>0</v>
      </c>
      <c r="I120" s="205">
        <v>33.86</v>
      </c>
      <c r="K120" s="205" t="e">
        <f>VLOOKUP(A120,'Google attandance April -26'!B:C,2,0)</f>
        <v>#N/A</v>
      </c>
      <c r="L120" s="204" t="e">
        <f>VLOOKUP(A120,'[3]Attandance April-26'!C:D,2,0)</f>
        <v>#N/A</v>
      </c>
      <c r="M120" s="205" t="e">
        <f>VLOOKUP(A120,#REF!,2,0)</f>
        <v>#REF!</v>
      </c>
    </row>
    <row r="121" spans="1:13">
      <c r="A121" s="205" t="s">
        <v>22224</v>
      </c>
      <c r="B121" s="205" t="s">
        <v>22225</v>
      </c>
      <c r="C121" s="205">
        <v>1</v>
      </c>
      <c r="D121" s="205">
        <v>7</v>
      </c>
      <c r="E121" s="205">
        <v>12</v>
      </c>
      <c r="F121" s="205">
        <v>0</v>
      </c>
      <c r="G121" s="205">
        <v>0</v>
      </c>
      <c r="H121" s="205">
        <v>0</v>
      </c>
      <c r="I121" s="205">
        <v>272.92</v>
      </c>
      <c r="K121" s="205" t="e">
        <f>VLOOKUP(A121,'Google attandance April -26'!B:C,2,0)</f>
        <v>#N/A</v>
      </c>
      <c r="L121" s="204" t="e">
        <f>VLOOKUP(A121,'[3]Attandance April-26'!C:D,2,0)</f>
        <v>#N/A</v>
      </c>
      <c r="M121" s="205" t="e">
        <f>VLOOKUP(A121,#REF!,2,0)</f>
        <v>#REF!</v>
      </c>
    </row>
    <row r="122" spans="1:13">
      <c r="A122" s="205" t="s">
        <v>22226</v>
      </c>
      <c r="B122" s="205" t="s">
        <v>22227</v>
      </c>
      <c r="C122" s="205">
        <v>1</v>
      </c>
      <c r="D122" s="205">
        <v>0</v>
      </c>
      <c r="E122" s="205">
        <v>16</v>
      </c>
      <c r="F122" s="205">
        <v>0</v>
      </c>
      <c r="G122" s="205">
        <v>0</v>
      </c>
      <c r="H122" s="205">
        <v>3</v>
      </c>
      <c r="I122" s="205">
        <v>325.63000000000005</v>
      </c>
      <c r="K122" s="205" t="e">
        <f>VLOOKUP(A122,'Google attandance April -26'!B:C,2,0)</f>
        <v>#N/A</v>
      </c>
      <c r="L122" s="204" t="e">
        <f>VLOOKUP(A122,'[3]Attandance April-26'!C:D,2,0)</f>
        <v>#N/A</v>
      </c>
      <c r="M122" s="205" t="e">
        <f>VLOOKUP(A122,#REF!,2,0)</f>
        <v>#REF!</v>
      </c>
    </row>
    <row r="123" spans="1:13">
      <c r="A123" s="205" t="s">
        <v>22228</v>
      </c>
      <c r="B123" s="205" t="s">
        <v>22229</v>
      </c>
      <c r="C123" s="205">
        <v>0</v>
      </c>
      <c r="D123" s="205">
        <v>3</v>
      </c>
      <c r="E123" s="205">
        <v>4</v>
      </c>
      <c r="F123" s="205">
        <v>0</v>
      </c>
      <c r="G123" s="205">
        <v>0</v>
      </c>
      <c r="H123" s="205">
        <v>0</v>
      </c>
      <c r="I123" s="205">
        <v>95.920000000000016</v>
      </c>
      <c r="K123" s="205" t="e">
        <f>VLOOKUP(A123,'Google attandance April -26'!B:C,2,0)</f>
        <v>#N/A</v>
      </c>
      <c r="L123" s="204" t="e">
        <f>VLOOKUP(A123,'[3]Attandance April-26'!C:D,2,0)</f>
        <v>#N/A</v>
      </c>
      <c r="M123" s="205" t="e">
        <f>VLOOKUP(A123,#REF!,2,0)</f>
        <v>#REF!</v>
      </c>
    </row>
    <row r="124" spans="1:13">
      <c r="A124" s="205" t="s">
        <v>22230</v>
      </c>
      <c r="B124" s="205" t="s">
        <v>22231</v>
      </c>
      <c r="C124" s="205">
        <v>0</v>
      </c>
      <c r="D124" s="205">
        <v>0</v>
      </c>
      <c r="E124" s="205">
        <v>1</v>
      </c>
      <c r="F124" s="205">
        <v>0</v>
      </c>
      <c r="G124" s="205">
        <v>0</v>
      </c>
      <c r="H124" s="205">
        <v>0</v>
      </c>
      <c r="I124" s="205">
        <v>16.93</v>
      </c>
      <c r="K124" s="205" t="e">
        <f>VLOOKUP(A124,'Google attandance April -26'!B:C,2,0)</f>
        <v>#N/A</v>
      </c>
      <c r="L124" s="204" t="e">
        <f>VLOOKUP(A124,'[3]Attandance April-26'!C:D,2,0)</f>
        <v>#N/A</v>
      </c>
      <c r="M124" s="205" t="e">
        <f>VLOOKUP(A124,#REF!,2,0)</f>
        <v>#REF!</v>
      </c>
    </row>
    <row r="125" spans="1:13">
      <c r="A125" s="205" t="s">
        <v>22232</v>
      </c>
      <c r="B125" s="205" t="s">
        <v>22233</v>
      </c>
      <c r="C125" s="205">
        <v>0</v>
      </c>
      <c r="D125" s="205">
        <v>3</v>
      </c>
      <c r="E125" s="205">
        <v>5</v>
      </c>
      <c r="F125" s="205">
        <v>0</v>
      </c>
      <c r="G125" s="205">
        <v>0</v>
      </c>
      <c r="H125" s="205">
        <v>7</v>
      </c>
      <c r="I125" s="205">
        <v>231.36000000000007</v>
      </c>
      <c r="K125" s="205" t="e">
        <f>VLOOKUP(A125,'Google attandance April -26'!B:C,2,0)</f>
        <v>#N/A</v>
      </c>
      <c r="L125" s="204" t="e">
        <f>VLOOKUP(A125,'[3]Attandance April-26'!C:D,2,0)</f>
        <v>#N/A</v>
      </c>
      <c r="M125" s="205" t="e">
        <f>VLOOKUP(A125,#REF!,2,0)</f>
        <v>#REF!</v>
      </c>
    </row>
    <row r="126" spans="1:13">
      <c r="A126" s="205" t="s">
        <v>22234</v>
      </c>
      <c r="B126" s="205" t="s">
        <v>22235</v>
      </c>
      <c r="C126" s="205">
        <v>10</v>
      </c>
      <c r="D126" s="205">
        <v>13</v>
      </c>
      <c r="E126" s="205">
        <v>12</v>
      </c>
      <c r="F126" s="205">
        <v>0</v>
      </c>
      <c r="G126" s="205">
        <v>0</v>
      </c>
      <c r="H126" s="205">
        <v>0</v>
      </c>
      <c r="I126" s="205">
        <v>364.95999999999992</v>
      </c>
      <c r="K126" s="205" t="e">
        <f>VLOOKUP(A126,'Google attandance April -26'!B:C,2,0)</f>
        <v>#N/A</v>
      </c>
      <c r="L126" s="204" t="e">
        <f>VLOOKUP(A126,'[3]Attandance April-26'!C:D,2,0)</f>
        <v>#N/A</v>
      </c>
      <c r="M126" s="205" t="e">
        <f>VLOOKUP(A126,#REF!,2,0)</f>
        <v>#REF!</v>
      </c>
    </row>
    <row r="127" spans="1:13">
      <c r="A127" s="205" t="s">
        <v>22236</v>
      </c>
      <c r="B127" s="205" t="s">
        <v>22237</v>
      </c>
      <c r="C127" s="205">
        <v>0</v>
      </c>
      <c r="D127" s="205">
        <v>0</v>
      </c>
      <c r="E127" s="205">
        <v>1</v>
      </c>
      <c r="F127" s="205">
        <v>0</v>
      </c>
      <c r="G127" s="205">
        <v>0</v>
      </c>
      <c r="H127" s="205">
        <v>0</v>
      </c>
      <c r="I127" s="205">
        <v>16.93</v>
      </c>
      <c r="K127" s="205" t="e">
        <f>VLOOKUP(A127,'Google attandance April -26'!B:C,2,0)</f>
        <v>#N/A</v>
      </c>
      <c r="L127" s="204" t="e">
        <f>VLOOKUP(A127,'[3]Attandance April-26'!C:D,2,0)</f>
        <v>#N/A</v>
      </c>
      <c r="M127" s="205" t="e">
        <f>VLOOKUP(A127,#REF!,2,0)</f>
        <v>#REF!</v>
      </c>
    </row>
    <row r="128" spans="1:13">
      <c r="A128" s="205" t="s">
        <v>22239</v>
      </c>
      <c r="B128" s="205" t="s">
        <v>22240</v>
      </c>
      <c r="C128" s="205">
        <v>0</v>
      </c>
      <c r="D128" s="205">
        <v>2</v>
      </c>
      <c r="E128" s="205">
        <v>7</v>
      </c>
      <c r="F128" s="205">
        <v>0</v>
      </c>
      <c r="G128" s="205">
        <v>0</v>
      </c>
      <c r="H128" s="205">
        <v>5</v>
      </c>
      <c r="I128" s="205">
        <v>221.96000000000006</v>
      </c>
      <c r="K128" s="205" t="e">
        <f>VLOOKUP(A128,'Google attandance April -26'!B:C,2,0)</f>
        <v>#N/A</v>
      </c>
      <c r="L128" s="204" t="e">
        <f>VLOOKUP(A128,'[3]Attandance April-26'!C:D,2,0)</f>
        <v>#N/A</v>
      </c>
      <c r="M128" s="205" t="e">
        <f>VLOOKUP(A128,#REF!,2,0)</f>
        <v>#REF!</v>
      </c>
    </row>
    <row r="129" spans="1:13">
      <c r="A129" s="205" t="s">
        <v>22241</v>
      </c>
      <c r="B129" s="205" t="s">
        <v>22242</v>
      </c>
      <c r="C129" s="205">
        <v>0</v>
      </c>
      <c r="D129" s="205">
        <v>1</v>
      </c>
      <c r="E129" s="205">
        <v>0</v>
      </c>
      <c r="F129" s="205">
        <v>0</v>
      </c>
      <c r="G129" s="205">
        <v>0</v>
      </c>
      <c r="H129" s="205">
        <v>2</v>
      </c>
      <c r="I129" s="205">
        <v>43.26</v>
      </c>
      <c r="K129" s="205" t="e">
        <f>VLOOKUP(A129,'Google attandance April -26'!B:C,2,0)</f>
        <v>#N/A</v>
      </c>
      <c r="L129" s="204" t="e">
        <f>VLOOKUP(A129,'[3]Attandance April-26'!C:D,2,0)</f>
        <v>#N/A</v>
      </c>
      <c r="M129" s="205" t="e">
        <f>VLOOKUP(A129,#REF!,2,0)</f>
        <v>#REF!</v>
      </c>
    </row>
    <row r="130" spans="1:13">
      <c r="A130" s="205" t="s">
        <v>22243</v>
      </c>
      <c r="B130" s="205" t="s">
        <v>22244</v>
      </c>
      <c r="C130" s="205">
        <v>0</v>
      </c>
      <c r="D130" s="205">
        <v>1</v>
      </c>
      <c r="E130" s="205">
        <v>12</v>
      </c>
      <c r="F130" s="205">
        <v>0</v>
      </c>
      <c r="G130" s="205">
        <v>0</v>
      </c>
      <c r="H130" s="205">
        <v>7</v>
      </c>
      <c r="I130" s="205">
        <v>331.07000000000005</v>
      </c>
      <c r="K130" s="205" t="e">
        <f>VLOOKUP(A130,'Google attandance April -26'!B:C,2,0)</f>
        <v>#N/A</v>
      </c>
      <c r="L130" s="204" t="e">
        <f>VLOOKUP(A130,'[3]Attandance April-26'!C:D,2,0)</f>
        <v>#N/A</v>
      </c>
      <c r="M130" s="205" t="e">
        <f>VLOOKUP(A130,#REF!,2,0)</f>
        <v>#REF!</v>
      </c>
    </row>
    <row r="131" spans="1:13">
      <c r="A131" s="205" t="s">
        <v>22245</v>
      </c>
      <c r="B131" s="205" t="s">
        <v>22246</v>
      </c>
      <c r="C131" s="205">
        <v>10</v>
      </c>
      <c r="D131" s="205">
        <v>25</v>
      </c>
      <c r="E131" s="205">
        <v>25</v>
      </c>
      <c r="F131" s="205">
        <v>0</v>
      </c>
      <c r="G131" s="205">
        <v>0</v>
      </c>
      <c r="H131" s="205">
        <v>0</v>
      </c>
      <c r="I131" s="205">
        <v>697.84999999999945</v>
      </c>
      <c r="K131" s="205" t="e">
        <f>VLOOKUP(A131,'Google attandance April -26'!B:C,2,0)</f>
        <v>#N/A</v>
      </c>
      <c r="L131" s="204" t="e">
        <f>VLOOKUP(A131,'[3]Attandance April-26'!C:D,2,0)</f>
        <v>#N/A</v>
      </c>
      <c r="M131" s="205" t="e">
        <f>VLOOKUP(A131,#REF!,2,0)</f>
        <v>#REF!</v>
      </c>
    </row>
    <row r="132" spans="1:13">
      <c r="A132" s="205" t="s">
        <v>22249</v>
      </c>
      <c r="B132" s="205" t="s">
        <v>21971</v>
      </c>
      <c r="C132" s="205">
        <v>14</v>
      </c>
      <c r="D132" s="205">
        <v>16</v>
      </c>
      <c r="E132" s="205">
        <v>17</v>
      </c>
      <c r="F132" s="205">
        <v>0</v>
      </c>
      <c r="G132" s="205">
        <v>0</v>
      </c>
      <c r="H132" s="205">
        <v>0</v>
      </c>
      <c r="I132" s="205">
        <v>493.64999999999975</v>
      </c>
      <c r="K132" s="205" t="e">
        <f>VLOOKUP(A132,'Google attandance April -26'!B:C,2,0)</f>
        <v>#N/A</v>
      </c>
      <c r="L132" s="204" t="e">
        <f>VLOOKUP(A132,'[3]Attandance April-26'!C:D,2,0)</f>
        <v>#N/A</v>
      </c>
      <c r="M132" s="205" t="e">
        <f>VLOOKUP(A132,#REF!,2,0)</f>
        <v>#REF!</v>
      </c>
    </row>
    <row r="133" spans="1:13">
      <c r="A133" s="205" t="s">
        <v>22250</v>
      </c>
      <c r="B133" s="205" t="s">
        <v>22251</v>
      </c>
      <c r="C133" s="205">
        <v>12</v>
      </c>
      <c r="D133" s="205">
        <v>18</v>
      </c>
      <c r="E133" s="205">
        <v>16</v>
      </c>
      <c r="F133" s="205">
        <v>0</v>
      </c>
      <c r="G133" s="205">
        <v>0</v>
      </c>
      <c r="H133" s="205">
        <v>0</v>
      </c>
      <c r="I133" s="205">
        <v>487.5999999999998</v>
      </c>
      <c r="K133" s="205" t="e">
        <f>VLOOKUP(A133,'Google attandance April -26'!B:C,2,0)</f>
        <v>#N/A</v>
      </c>
      <c r="L133" s="204" t="e">
        <f>VLOOKUP(A133,'[3]Attandance April-26'!C:D,2,0)</f>
        <v>#N/A</v>
      </c>
      <c r="M133" s="205" t="e">
        <f>VLOOKUP(A133,#REF!,2,0)</f>
        <v>#REF!</v>
      </c>
    </row>
    <row r="134" spans="1:13">
      <c r="A134" s="205" t="s">
        <v>22252</v>
      </c>
      <c r="B134" s="205" t="s">
        <v>22253</v>
      </c>
      <c r="C134" s="205">
        <v>0</v>
      </c>
      <c r="D134" s="205">
        <v>0</v>
      </c>
      <c r="E134" s="205">
        <v>2</v>
      </c>
      <c r="F134" s="205">
        <v>0</v>
      </c>
      <c r="G134" s="205">
        <v>0</v>
      </c>
      <c r="H134" s="205">
        <v>1</v>
      </c>
      <c r="I134" s="205">
        <v>50.79</v>
      </c>
      <c r="K134" s="205" t="e">
        <f>VLOOKUP(A134,'Google attandance April -26'!B:C,2,0)</f>
        <v>#N/A</v>
      </c>
      <c r="L134" s="204" t="e">
        <f>VLOOKUP(A134,'[3]Attandance April-26'!C:D,2,0)</f>
        <v>#N/A</v>
      </c>
      <c r="M134" s="205" t="e">
        <f>VLOOKUP(A134,#REF!,2,0)</f>
        <v>#REF!</v>
      </c>
    </row>
    <row r="135" spans="1:13">
      <c r="A135" s="205" t="s">
        <v>22254</v>
      </c>
      <c r="B135" s="205" t="s">
        <v>22255</v>
      </c>
      <c r="C135" s="205">
        <v>0</v>
      </c>
      <c r="D135" s="205">
        <v>0</v>
      </c>
      <c r="E135" s="205">
        <v>26</v>
      </c>
      <c r="F135" s="205">
        <v>0</v>
      </c>
      <c r="G135" s="205">
        <v>0</v>
      </c>
      <c r="H135" s="205">
        <v>0</v>
      </c>
      <c r="I135" s="205">
        <v>440.18000000000012</v>
      </c>
      <c r="K135" s="205" t="e">
        <f>VLOOKUP(A135,'Google attandance April -26'!B:C,2,0)</f>
        <v>#N/A</v>
      </c>
      <c r="L135" s="204" t="e">
        <f>VLOOKUP(A135,'[3]Attandance April-26'!C:D,2,0)</f>
        <v>#N/A</v>
      </c>
      <c r="M135" s="205" t="e">
        <f>VLOOKUP(A135,#REF!,2,0)</f>
        <v>#REF!</v>
      </c>
    </row>
  </sheetData>
  <autoFilter ref="A1:O1" xr:uid="{00000000-0009-0000-0000-000005000000}">
    <sortState xmlns:xlrd2="http://schemas.microsoft.com/office/spreadsheetml/2017/richdata2" ref="A2:O245">
      <sortCondition ref="K1"/>
    </sortState>
  </autoFilter>
  <pageMargins left="0.19685039370078741" right="0.19685039370078741" top="0.22" bottom="0.2" header="0.19685039370078741" footer="0.2"/>
  <pageSetup paperSize="9" scale="53" fitToHeight="3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 filterMode="1"/>
  <dimension ref="A1:Q5806"/>
  <sheetViews>
    <sheetView zoomScaleNormal="100" workbookViewId="0">
      <selection activeCell="F3937" sqref="F3937"/>
    </sheetView>
  </sheetViews>
  <sheetFormatPr defaultColWidth="9.33203125" defaultRowHeight="13.2"/>
  <cols>
    <col min="1" max="1" width="17.44140625" style="204" bestFit="1" customWidth="1"/>
    <col min="2" max="2" width="28.33203125" style="205" bestFit="1" customWidth="1"/>
    <col min="3" max="3" width="69" style="205" bestFit="1" customWidth="1"/>
    <col min="4" max="4" width="19.6640625" style="205" bestFit="1" customWidth="1"/>
    <col min="5" max="6" width="11.6640625" style="205" bestFit="1" customWidth="1"/>
    <col min="7" max="7" width="48.109375" style="205" bestFit="1" customWidth="1"/>
    <col min="8" max="10" width="19.6640625" style="205" bestFit="1" customWidth="1"/>
    <col min="11" max="11" width="47.77734375" style="205" bestFit="1" customWidth="1"/>
    <col min="12" max="12" width="20.44140625" style="205" bestFit="1" customWidth="1"/>
    <col min="13" max="13" width="19.6640625" style="205" bestFit="1" customWidth="1"/>
    <col min="14" max="14" width="43.77734375" style="205" bestFit="1" customWidth="1"/>
    <col min="15" max="15" width="20" style="205" bestFit="1" customWidth="1"/>
    <col min="16" max="16" width="25.77734375" style="205" bestFit="1" customWidth="1"/>
    <col min="17" max="17" width="19.77734375" style="205" bestFit="1" customWidth="1"/>
    <col min="18" max="16384" width="9.33203125" style="205"/>
  </cols>
  <sheetData>
    <row r="1" spans="1:17">
      <c r="A1" s="204" t="s">
        <v>662</v>
      </c>
      <c r="B1" s="205" t="s">
        <v>663</v>
      </c>
      <c r="C1" s="205" t="s">
        <v>664</v>
      </c>
      <c r="D1" s="205" t="s">
        <v>665</v>
      </c>
      <c r="E1" s="205" t="s">
        <v>666</v>
      </c>
      <c r="F1" s="205" t="s">
        <v>667</v>
      </c>
      <c r="G1" s="205" t="s">
        <v>668</v>
      </c>
      <c r="H1" s="205" t="s">
        <v>669</v>
      </c>
      <c r="I1" s="205" t="s">
        <v>670</v>
      </c>
      <c r="J1" s="205" t="s">
        <v>671</v>
      </c>
      <c r="K1" s="205" t="s">
        <v>672</v>
      </c>
      <c r="L1" s="205" t="s">
        <v>673</v>
      </c>
      <c r="M1" s="205" t="s">
        <v>674</v>
      </c>
      <c r="N1" s="205" t="s">
        <v>675</v>
      </c>
      <c r="O1" s="205" t="s">
        <v>676</v>
      </c>
      <c r="P1" s="205" t="s">
        <v>677</v>
      </c>
      <c r="Q1" s="205" t="s">
        <v>20172</v>
      </c>
    </row>
    <row r="2" spans="1:17" hidden="1">
      <c r="A2" s="204">
        <v>102161560824</v>
      </c>
      <c r="B2" s="205" t="s">
        <v>22018</v>
      </c>
      <c r="C2" s="205" t="s">
        <v>5041</v>
      </c>
      <c r="D2" s="205" t="s">
        <v>680</v>
      </c>
      <c r="E2" s="572">
        <v>37257</v>
      </c>
      <c r="F2" s="572">
        <v>46122</v>
      </c>
      <c r="G2" s="205" t="s">
        <v>22019</v>
      </c>
      <c r="H2" s="205" t="s">
        <v>682</v>
      </c>
      <c r="I2" s="205" t="s">
        <v>683</v>
      </c>
      <c r="J2" s="205">
        <v>9973335319</v>
      </c>
      <c r="K2" s="205" t="s">
        <v>684</v>
      </c>
      <c r="L2" s="205" t="s">
        <v>22020</v>
      </c>
      <c r="M2" s="205" t="s">
        <v>22021</v>
      </c>
      <c r="N2" s="205" t="s">
        <v>684</v>
      </c>
      <c r="O2" s="205" t="s">
        <v>686</v>
      </c>
      <c r="P2" s="205" t="s">
        <v>687</v>
      </c>
      <c r="Q2" s="205" t="s">
        <v>686</v>
      </c>
    </row>
    <row r="3" spans="1:17" hidden="1">
      <c r="A3" s="204">
        <v>102279600512</v>
      </c>
      <c r="B3" s="205" t="s">
        <v>22022</v>
      </c>
      <c r="C3" s="205" t="s">
        <v>9659</v>
      </c>
      <c r="D3" s="205" t="s">
        <v>680</v>
      </c>
      <c r="E3" s="572">
        <v>37397</v>
      </c>
      <c r="F3" s="572">
        <v>46122</v>
      </c>
      <c r="G3" s="205" t="s">
        <v>22023</v>
      </c>
      <c r="H3" s="205" t="s">
        <v>682</v>
      </c>
      <c r="I3" s="205" t="s">
        <v>683</v>
      </c>
      <c r="J3" s="205">
        <v>7970814249</v>
      </c>
      <c r="K3" s="205" t="s">
        <v>684</v>
      </c>
      <c r="L3" s="205" t="s">
        <v>22024</v>
      </c>
      <c r="M3" s="205" t="s">
        <v>684</v>
      </c>
      <c r="N3" s="205" t="s">
        <v>684</v>
      </c>
      <c r="O3" s="205" t="s">
        <v>686</v>
      </c>
      <c r="P3" s="205" t="s">
        <v>687</v>
      </c>
      <c r="Q3" s="205" t="s">
        <v>687</v>
      </c>
    </row>
    <row r="4" spans="1:17" hidden="1">
      <c r="A4" s="204">
        <v>100412248357</v>
      </c>
      <c r="B4" s="205" t="s">
        <v>22025</v>
      </c>
      <c r="C4" s="205" t="s">
        <v>22026</v>
      </c>
      <c r="D4" s="205" t="s">
        <v>680</v>
      </c>
      <c r="E4" s="572">
        <v>25968</v>
      </c>
      <c r="F4" s="572">
        <v>46122</v>
      </c>
      <c r="G4" s="205" t="s">
        <v>22027</v>
      </c>
      <c r="H4" s="205" t="s">
        <v>682</v>
      </c>
      <c r="I4" s="205" t="s">
        <v>708</v>
      </c>
      <c r="J4" s="205">
        <v>9860994251</v>
      </c>
      <c r="K4" s="205" t="s">
        <v>22028</v>
      </c>
      <c r="L4" s="205" t="s">
        <v>22029</v>
      </c>
      <c r="M4" s="205" t="s">
        <v>22030</v>
      </c>
      <c r="N4" s="205" t="s">
        <v>22031</v>
      </c>
      <c r="O4" s="205" t="s">
        <v>686</v>
      </c>
      <c r="P4" s="205" t="s">
        <v>687</v>
      </c>
      <c r="Q4" s="205" t="s">
        <v>686</v>
      </c>
    </row>
    <row r="5" spans="1:17" hidden="1">
      <c r="A5" s="204">
        <v>101774109561</v>
      </c>
      <c r="B5" s="205" t="s">
        <v>22032</v>
      </c>
      <c r="C5" s="205" t="s">
        <v>22033</v>
      </c>
      <c r="D5" s="205" t="s">
        <v>680</v>
      </c>
      <c r="E5" s="572">
        <v>36558</v>
      </c>
      <c r="F5" s="572">
        <v>46122</v>
      </c>
      <c r="G5" s="205" t="s">
        <v>22034</v>
      </c>
      <c r="H5" s="205" t="s">
        <v>682</v>
      </c>
      <c r="I5" s="205" t="s">
        <v>683</v>
      </c>
      <c r="J5" s="205">
        <v>8521804335</v>
      </c>
      <c r="K5" s="205" t="s">
        <v>684</v>
      </c>
      <c r="L5" s="205" t="s">
        <v>22035</v>
      </c>
      <c r="M5" s="205" t="s">
        <v>684</v>
      </c>
      <c r="N5" s="205" t="s">
        <v>684</v>
      </c>
      <c r="O5" s="205" t="s">
        <v>686</v>
      </c>
      <c r="P5" s="205" t="s">
        <v>687</v>
      </c>
      <c r="Q5" s="205" t="s">
        <v>686</v>
      </c>
    </row>
    <row r="6" spans="1:17" hidden="1">
      <c r="A6" s="204">
        <v>102194831292</v>
      </c>
      <c r="B6" s="205" t="s">
        <v>22036</v>
      </c>
      <c r="C6" s="205" t="s">
        <v>22037</v>
      </c>
      <c r="D6" s="205" t="s">
        <v>680</v>
      </c>
      <c r="E6" s="572">
        <v>36260</v>
      </c>
      <c r="F6" s="572">
        <v>46122</v>
      </c>
      <c r="G6" s="205" t="s">
        <v>22038</v>
      </c>
      <c r="H6" s="205" t="s">
        <v>682</v>
      </c>
      <c r="I6" s="205" t="s">
        <v>683</v>
      </c>
      <c r="J6" s="205">
        <v>9839688319</v>
      </c>
      <c r="K6" s="205" t="s">
        <v>684</v>
      </c>
      <c r="L6" s="205" t="s">
        <v>22039</v>
      </c>
      <c r="M6" s="205" t="s">
        <v>22040</v>
      </c>
      <c r="N6" s="205" t="s">
        <v>22041</v>
      </c>
      <c r="O6" s="205" t="s">
        <v>686</v>
      </c>
      <c r="P6" s="205" t="s">
        <v>687</v>
      </c>
      <c r="Q6" s="205" t="s">
        <v>687</v>
      </c>
    </row>
    <row r="7" spans="1:17" hidden="1">
      <c r="A7" s="204">
        <v>102320395682</v>
      </c>
      <c r="B7" s="205" t="s">
        <v>22042</v>
      </c>
      <c r="C7" s="205" t="s">
        <v>22043</v>
      </c>
      <c r="D7" s="205" t="s">
        <v>680</v>
      </c>
      <c r="E7" s="572">
        <v>38903</v>
      </c>
      <c r="F7" s="572">
        <v>46115</v>
      </c>
      <c r="G7" s="205" t="s">
        <v>22044</v>
      </c>
      <c r="H7" s="205" t="s">
        <v>682</v>
      </c>
      <c r="I7" s="205" t="s">
        <v>683</v>
      </c>
      <c r="J7" s="205">
        <v>7565956756</v>
      </c>
      <c r="K7" s="205" t="s">
        <v>684</v>
      </c>
      <c r="L7" s="205" t="s">
        <v>22045</v>
      </c>
      <c r="M7" s="205" t="s">
        <v>684</v>
      </c>
      <c r="N7" s="205" t="s">
        <v>684</v>
      </c>
      <c r="O7" s="205" t="s">
        <v>686</v>
      </c>
      <c r="P7" s="205" t="s">
        <v>687</v>
      </c>
      <c r="Q7" s="205" t="s">
        <v>687</v>
      </c>
    </row>
    <row r="8" spans="1:17" hidden="1">
      <c r="A8" s="204">
        <v>102269192148</v>
      </c>
      <c r="B8" s="205" t="s">
        <v>21872</v>
      </c>
      <c r="C8" s="205" t="s">
        <v>21873</v>
      </c>
      <c r="D8" s="205" t="s">
        <v>680</v>
      </c>
      <c r="E8" s="572">
        <v>33507</v>
      </c>
      <c r="F8" s="572">
        <v>46097</v>
      </c>
      <c r="G8" s="205" t="s">
        <v>21874</v>
      </c>
      <c r="H8" s="205" t="s">
        <v>682</v>
      </c>
      <c r="I8" s="205" t="s">
        <v>708</v>
      </c>
      <c r="J8" s="205">
        <v>9156038859</v>
      </c>
      <c r="K8" s="205" t="s">
        <v>684</v>
      </c>
      <c r="L8" s="205" t="s">
        <v>21875</v>
      </c>
      <c r="M8" s="205" t="s">
        <v>684</v>
      </c>
      <c r="N8" s="205" t="s">
        <v>684</v>
      </c>
      <c r="O8" s="205" t="s">
        <v>686</v>
      </c>
      <c r="P8" s="205" t="s">
        <v>687</v>
      </c>
      <c r="Q8" s="205" t="s">
        <v>687</v>
      </c>
    </row>
    <row r="9" spans="1:17" hidden="1">
      <c r="A9" s="204">
        <v>100542709791</v>
      </c>
      <c r="B9" s="205" t="s">
        <v>22046</v>
      </c>
      <c r="C9" s="205" t="s">
        <v>22047</v>
      </c>
      <c r="D9" s="205" t="s">
        <v>680</v>
      </c>
      <c r="E9" s="572">
        <v>33414</v>
      </c>
      <c r="F9" s="572">
        <v>46097</v>
      </c>
      <c r="G9" s="205" t="s">
        <v>22048</v>
      </c>
      <c r="H9" s="205" t="s">
        <v>682</v>
      </c>
      <c r="I9" s="205" t="s">
        <v>708</v>
      </c>
      <c r="J9" s="205">
        <v>9325655899</v>
      </c>
      <c r="K9" s="205" t="s">
        <v>22049</v>
      </c>
      <c r="L9" s="205" t="s">
        <v>22050</v>
      </c>
      <c r="M9" s="205" t="s">
        <v>22051</v>
      </c>
      <c r="N9" s="205" t="s">
        <v>22052</v>
      </c>
      <c r="O9" s="205" t="s">
        <v>687</v>
      </c>
      <c r="P9" s="205" t="s">
        <v>687</v>
      </c>
      <c r="Q9" s="205" t="s">
        <v>686</v>
      </c>
    </row>
    <row r="10" spans="1:17" hidden="1">
      <c r="A10" s="204">
        <v>102315785207</v>
      </c>
      <c r="B10" s="205" t="s">
        <v>22053</v>
      </c>
      <c r="C10" s="205" t="s">
        <v>22054</v>
      </c>
      <c r="D10" s="205" t="s">
        <v>680</v>
      </c>
      <c r="E10" s="572">
        <v>38718</v>
      </c>
      <c r="F10" s="572">
        <v>46082</v>
      </c>
      <c r="G10" s="205" t="s">
        <v>22055</v>
      </c>
      <c r="H10" s="205" t="s">
        <v>682</v>
      </c>
      <c r="I10" s="205" t="s">
        <v>708</v>
      </c>
      <c r="J10" s="205">
        <v>9175414038</v>
      </c>
      <c r="K10" s="205" t="s">
        <v>684</v>
      </c>
      <c r="L10" s="205" t="s">
        <v>8974</v>
      </c>
      <c r="M10" s="205" t="s">
        <v>684</v>
      </c>
      <c r="N10" s="205" t="s">
        <v>684</v>
      </c>
      <c r="O10" s="205" t="s">
        <v>686</v>
      </c>
      <c r="P10" s="205" t="s">
        <v>687</v>
      </c>
      <c r="Q10" s="205" t="s">
        <v>687</v>
      </c>
    </row>
    <row r="11" spans="1:17" hidden="1">
      <c r="A11" s="204">
        <v>101938681040</v>
      </c>
      <c r="B11" s="205" t="s">
        <v>22056</v>
      </c>
      <c r="C11" s="205" t="s">
        <v>22057</v>
      </c>
      <c r="D11" s="205" t="s">
        <v>680</v>
      </c>
      <c r="E11" s="572">
        <v>37300</v>
      </c>
      <c r="F11" s="572">
        <v>46082</v>
      </c>
      <c r="G11" s="205" t="s">
        <v>22058</v>
      </c>
      <c r="H11" s="205" t="s">
        <v>682</v>
      </c>
      <c r="I11" s="205" t="s">
        <v>708</v>
      </c>
      <c r="J11" s="205" t="s">
        <v>684</v>
      </c>
      <c r="K11" s="205" t="s">
        <v>684</v>
      </c>
      <c r="L11" s="205" t="s">
        <v>22059</v>
      </c>
      <c r="M11" s="205" t="s">
        <v>684</v>
      </c>
      <c r="N11" s="205" t="s">
        <v>684</v>
      </c>
      <c r="O11" s="205" t="s">
        <v>686</v>
      </c>
      <c r="P11" s="205" t="s">
        <v>687</v>
      </c>
      <c r="Q11" s="205" t="s">
        <v>686</v>
      </c>
    </row>
    <row r="12" spans="1:17" hidden="1">
      <c r="A12" s="204">
        <v>102315791438</v>
      </c>
      <c r="B12" s="205" t="s">
        <v>22060</v>
      </c>
      <c r="C12" s="205" t="s">
        <v>22061</v>
      </c>
      <c r="D12" s="205" t="s">
        <v>680</v>
      </c>
      <c r="E12" s="572">
        <v>38523</v>
      </c>
      <c r="F12" s="572">
        <v>46082</v>
      </c>
      <c r="G12" s="205" t="s">
        <v>22062</v>
      </c>
      <c r="H12" s="205" t="s">
        <v>682</v>
      </c>
      <c r="I12" s="205" t="s">
        <v>683</v>
      </c>
      <c r="J12" s="205">
        <v>6261472402</v>
      </c>
      <c r="K12" s="205" t="s">
        <v>684</v>
      </c>
      <c r="L12" s="205" t="s">
        <v>22063</v>
      </c>
      <c r="M12" s="205" t="s">
        <v>684</v>
      </c>
      <c r="N12" s="205" t="s">
        <v>684</v>
      </c>
      <c r="O12" s="205" t="s">
        <v>686</v>
      </c>
      <c r="P12" s="205" t="s">
        <v>687</v>
      </c>
      <c r="Q12" s="205" t="s">
        <v>687</v>
      </c>
    </row>
    <row r="13" spans="1:17" hidden="1">
      <c r="A13" s="204">
        <v>101811097763</v>
      </c>
      <c r="B13" s="205" t="s">
        <v>22064</v>
      </c>
      <c r="C13" s="205" t="s">
        <v>22065</v>
      </c>
      <c r="D13" s="205" t="s">
        <v>680</v>
      </c>
      <c r="E13" s="572">
        <v>36036</v>
      </c>
      <c r="F13" s="572">
        <v>46082</v>
      </c>
      <c r="G13" s="205" t="s">
        <v>22066</v>
      </c>
      <c r="H13" s="205" t="s">
        <v>682</v>
      </c>
      <c r="I13" s="205" t="s">
        <v>683</v>
      </c>
      <c r="J13" s="205">
        <v>7974857512</v>
      </c>
      <c r="K13" s="205" t="s">
        <v>22067</v>
      </c>
      <c r="L13" s="205" t="s">
        <v>1177</v>
      </c>
      <c r="M13" s="205" t="s">
        <v>22068</v>
      </c>
      <c r="N13" s="205" t="s">
        <v>22069</v>
      </c>
      <c r="O13" s="205" t="s">
        <v>686</v>
      </c>
      <c r="P13" s="205" t="s">
        <v>687</v>
      </c>
      <c r="Q13" s="205" t="s">
        <v>686</v>
      </c>
    </row>
    <row r="14" spans="1:17" hidden="1">
      <c r="A14" s="204">
        <v>102315781772</v>
      </c>
      <c r="B14" s="205" t="s">
        <v>22070</v>
      </c>
      <c r="C14" s="205" t="s">
        <v>22071</v>
      </c>
      <c r="D14" s="205" t="s">
        <v>680</v>
      </c>
      <c r="E14" s="572">
        <v>38530</v>
      </c>
      <c r="F14" s="572">
        <v>46082</v>
      </c>
      <c r="G14" s="205" t="s">
        <v>1003</v>
      </c>
      <c r="H14" s="205" t="s">
        <v>682</v>
      </c>
      <c r="I14" s="205" t="s">
        <v>683</v>
      </c>
      <c r="J14" s="205">
        <v>9244319045</v>
      </c>
      <c r="K14" s="205" t="s">
        <v>684</v>
      </c>
      <c r="L14" s="205" t="s">
        <v>22072</v>
      </c>
      <c r="M14" s="205" t="s">
        <v>684</v>
      </c>
      <c r="N14" s="205" t="s">
        <v>684</v>
      </c>
      <c r="O14" s="205" t="s">
        <v>686</v>
      </c>
      <c r="P14" s="205" t="s">
        <v>687</v>
      </c>
      <c r="Q14" s="205" t="s">
        <v>687</v>
      </c>
    </row>
    <row r="15" spans="1:17" hidden="1">
      <c r="A15" s="204">
        <v>102199452069</v>
      </c>
      <c r="B15" s="205" t="s">
        <v>21591</v>
      </c>
      <c r="C15" s="205" t="s">
        <v>2515</v>
      </c>
      <c r="D15" s="205" t="s">
        <v>680</v>
      </c>
      <c r="E15" s="572">
        <v>25674</v>
      </c>
      <c r="F15" s="572">
        <v>46071</v>
      </c>
      <c r="G15" s="205" t="s">
        <v>21592</v>
      </c>
      <c r="H15" s="205" t="s">
        <v>682</v>
      </c>
      <c r="I15" s="205" t="s">
        <v>708</v>
      </c>
      <c r="J15" s="205">
        <v>8007632015</v>
      </c>
      <c r="K15" s="205" t="s">
        <v>684</v>
      </c>
      <c r="L15" s="205" t="s">
        <v>21593</v>
      </c>
      <c r="M15" s="205" t="s">
        <v>21594</v>
      </c>
      <c r="N15" s="205" t="s">
        <v>21595</v>
      </c>
      <c r="O15" s="205" t="s">
        <v>687</v>
      </c>
      <c r="P15" s="205" t="s">
        <v>687</v>
      </c>
      <c r="Q15" s="205" t="s">
        <v>687</v>
      </c>
    </row>
    <row r="16" spans="1:17" hidden="1">
      <c r="A16" s="204">
        <v>102292277476</v>
      </c>
      <c r="B16" s="205" t="s">
        <v>21600</v>
      </c>
      <c r="C16" s="205" t="s">
        <v>1580</v>
      </c>
      <c r="D16" s="205" t="s">
        <v>680</v>
      </c>
      <c r="E16" s="572">
        <v>38518</v>
      </c>
      <c r="F16" s="572">
        <v>46068</v>
      </c>
      <c r="G16" s="205" t="s">
        <v>21601</v>
      </c>
      <c r="H16" s="205" t="s">
        <v>682</v>
      </c>
      <c r="I16" s="205" t="s">
        <v>683</v>
      </c>
      <c r="J16" s="205">
        <v>8168715981</v>
      </c>
      <c r="K16" s="205" t="s">
        <v>684</v>
      </c>
      <c r="L16" s="205" t="s">
        <v>21602</v>
      </c>
      <c r="M16" s="205" t="s">
        <v>684</v>
      </c>
      <c r="N16" s="205" t="s">
        <v>684</v>
      </c>
      <c r="O16" s="205" t="s">
        <v>686</v>
      </c>
      <c r="P16" s="205" t="s">
        <v>687</v>
      </c>
      <c r="Q16" s="205" t="s">
        <v>687</v>
      </c>
    </row>
    <row r="17" spans="1:17" hidden="1">
      <c r="A17" s="204">
        <v>102099259275</v>
      </c>
      <c r="B17" s="205" t="s">
        <v>21603</v>
      </c>
      <c r="C17" s="205" t="s">
        <v>6623</v>
      </c>
      <c r="D17" s="205" t="s">
        <v>680</v>
      </c>
      <c r="E17" s="572">
        <v>36526</v>
      </c>
      <c r="F17" s="572">
        <v>46068</v>
      </c>
      <c r="G17" s="205" t="s">
        <v>21604</v>
      </c>
      <c r="H17" s="205" t="s">
        <v>682</v>
      </c>
      <c r="I17" s="205" t="s">
        <v>683</v>
      </c>
      <c r="J17" s="205">
        <v>7480035022</v>
      </c>
      <c r="K17" s="205" t="s">
        <v>684</v>
      </c>
      <c r="L17" s="205" t="s">
        <v>21605</v>
      </c>
      <c r="M17" s="205" t="s">
        <v>21606</v>
      </c>
      <c r="N17" s="205" t="s">
        <v>21607</v>
      </c>
      <c r="O17" s="205" t="s">
        <v>686</v>
      </c>
      <c r="P17" s="205" t="s">
        <v>687</v>
      </c>
      <c r="Q17" s="205" t="s">
        <v>686</v>
      </c>
    </row>
    <row r="18" spans="1:17" hidden="1">
      <c r="A18" s="204">
        <v>102302651763</v>
      </c>
      <c r="B18" s="205" t="s">
        <v>21616</v>
      </c>
      <c r="C18" s="205" t="s">
        <v>21617</v>
      </c>
      <c r="D18" s="205" t="s">
        <v>680</v>
      </c>
      <c r="E18" s="572">
        <v>30317</v>
      </c>
      <c r="F18" s="572">
        <v>46068</v>
      </c>
      <c r="G18" s="205" t="s">
        <v>21618</v>
      </c>
      <c r="H18" s="205" t="s">
        <v>682</v>
      </c>
      <c r="I18" s="205" t="s">
        <v>708</v>
      </c>
      <c r="J18" s="205">
        <v>6203491843</v>
      </c>
      <c r="K18" s="205" t="s">
        <v>684</v>
      </c>
      <c r="L18" s="205" t="s">
        <v>12323</v>
      </c>
      <c r="M18" s="205" t="s">
        <v>684</v>
      </c>
      <c r="N18" s="205" t="s">
        <v>684</v>
      </c>
      <c r="O18" s="205" t="s">
        <v>686</v>
      </c>
      <c r="P18" s="205" t="s">
        <v>687</v>
      </c>
      <c r="Q18" s="205" t="s">
        <v>687</v>
      </c>
    </row>
    <row r="19" spans="1:17" hidden="1">
      <c r="A19" s="204">
        <v>102118237721</v>
      </c>
      <c r="B19" s="205" t="s">
        <v>21596</v>
      </c>
      <c r="C19" s="205" t="s">
        <v>21597</v>
      </c>
      <c r="D19" s="205" t="s">
        <v>680</v>
      </c>
      <c r="E19" s="572">
        <v>37987</v>
      </c>
      <c r="F19" s="572">
        <v>46068</v>
      </c>
      <c r="G19" s="205" t="s">
        <v>21598</v>
      </c>
      <c r="H19" s="205" t="s">
        <v>682</v>
      </c>
      <c r="I19" s="205" t="s">
        <v>708</v>
      </c>
      <c r="J19" s="205">
        <v>6207509485</v>
      </c>
      <c r="K19" s="205" t="s">
        <v>684</v>
      </c>
      <c r="L19" s="205" t="s">
        <v>21599</v>
      </c>
      <c r="M19" s="205" t="s">
        <v>684</v>
      </c>
      <c r="N19" s="205" t="s">
        <v>684</v>
      </c>
      <c r="O19" s="205" t="s">
        <v>686</v>
      </c>
      <c r="P19" s="205" t="s">
        <v>687</v>
      </c>
      <c r="Q19" s="205" t="s">
        <v>687</v>
      </c>
    </row>
    <row r="20" spans="1:17" hidden="1">
      <c r="A20" s="204">
        <v>102267273482</v>
      </c>
      <c r="B20" s="205" t="s">
        <v>21608</v>
      </c>
      <c r="C20" s="205" t="s">
        <v>21609</v>
      </c>
      <c r="D20" s="205" t="s">
        <v>680</v>
      </c>
      <c r="E20" s="572">
        <v>38353</v>
      </c>
      <c r="F20" s="572">
        <v>46068</v>
      </c>
      <c r="G20" s="205" t="s">
        <v>21610</v>
      </c>
      <c r="H20" s="205" t="s">
        <v>682</v>
      </c>
      <c r="I20" s="205" t="s">
        <v>683</v>
      </c>
      <c r="J20" s="205">
        <v>9661108945</v>
      </c>
      <c r="K20" s="205" t="s">
        <v>684</v>
      </c>
      <c r="L20" s="205" t="s">
        <v>21611</v>
      </c>
      <c r="M20" s="205" t="s">
        <v>684</v>
      </c>
      <c r="N20" s="205" t="s">
        <v>684</v>
      </c>
      <c r="O20" s="205" t="s">
        <v>686</v>
      </c>
      <c r="P20" s="205" t="s">
        <v>687</v>
      </c>
      <c r="Q20" s="205" t="s">
        <v>687</v>
      </c>
    </row>
    <row r="21" spans="1:17" hidden="1">
      <c r="A21" s="204">
        <v>102246450834</v>
      </c>
      <c r="B21" s="205" t="s">
        <v>21612</v>
      </c>
      <c r="C21" s="205" t="s">
        <v>1091</v>
      </c>
      <c r="D21" s="205" t="s">
        <v>680</v>
      </c>
      <c r="E21" s="572">
        <v>39200</v>
      </c>
      <c r="F21" s="572">
        <v>46068</v>
      </c>
      <c r="G21" s="205" t="s">
        <v>21613</v>
      </c>
      <c r="H21" s="205" t="s">
        <v>682</v>
      </c>
      <c r="I21" s="205" t="s">
        <v>683</v>
      </c>
      <c r="J21" s="205">
        <v>7666157554</v>
      </c>
      <c r="K21" s="205" t="s">
        <v>684</v>
      </c>
      <c r="L21" s="205" t="s">
        <v>21614</v>
      </c>
      <c r="M21" s="205" t="s">
        <v>684</v>
      </c>
      <c r="N21" s="205" t="s">
        <v>21615</v>
      </c>
      <c r="O21" s="205" t="s">
        <v>686</v>
      </c>
      <c r="P21" s="205" t="s">
        <v>687</v>
      </c>
      <c r="Q21" s="205" t="s">
        <v>687</v>
      </c>
    </row>
    <row r="22" spans="1:17" hidden="1">
      <c r="A22" s="204">
        <v>101380526986</v>
      </c>
      <c r="B22" s="205" t="s">
        <v>21622</v>
      </c>
      <c r="C22" s="205" t="s">
        <v>21623</v>
      </c>
      <c r="D22" s="205" t="s">
        <v>680</v>
      </c>
      <c r="E22" s="572">
        <v>31660</v>
      </c>
      <c r="F22" s="572">
        <v>46066</v>
      </c>
      <c r="G22" s="205" t="s">
        <v>21624</v>
      </c>
      <c r="H22" s="205" t="s">
        <v>682</v>
      </c>
      <c r="I22" s="205" t="s">
        <v>683</v>
      </c>
      <c r="J22" s="205" t="s">
        <v>684</v>
      </c>
      <c r="K22" s="205" t="s">
        <v>684</v>
      </c>
      <c r="L22" s="205" t="s">
        <v>21625</v>
      </c>
      <c r="M22" s="205" t="s">
        <v>684</v>
      </c>
      <c r="N22" s="205" t="s">
        <v>684</v>
      </c>
      <c r="O22" s="205" t="s">
        <v>686</v>
      </c>
      <c r="P22" s="205" t="s">
        <v>687</v>
      </c>
      <c r="Q22" s="205" t="s">
        <v>686</v>
      </c>
    </row>
    <row r="23" spans="1:17" hidden="1">
      <c r="A23" s="204">
        <v>101792182254</v>
      </c>
      <c r="B23" s="205" t="s">
        <v>21619</v>
      </c>
      <c r="C23" s="205" t="s">
        <v>21620</v>
      </c>
      <c r="D23" s="205" t="s">
        <v>680</v>
      </c>
      <c r="E23" s="572">
        <v>35376</v>
      </c>
      <c r="F23" s="572">
        <v>46066</v>
      </c>
      <c r="G23" s="205" t="s">
        <v>21621</v>
      </c>
      <c r="H23" s="205" t="s">
        <v>682</v>
      </c>
      <c r="I23" s="205" t="s">
        <v>683</v>
      </c>
      <c r="J23" s="205">
        <v>7028230282</v>
      </c>
      <c r="K23" s="205" t="s">
        <v>684</v>
      </c>
      <c r="L23" s="205" t="s">
        <v>11834</v>
      </c>
      <c r="M23" s="205" t="s">
        <v>684</v>
      </c>
      <c r="N23" s="205" t="s">
        <v>684</v>
      </c>
      <c r="O23" s="205" t="s">
        <v>686</v>
      </c>
      <c r="P23" s="205" t="s">
        <v>687</v>
      </c>
      <c r="Q23" s="205" t="s">
        <v>686</v>
      </c>
    </row>
    <row r="24" spans="1:17" hidden="1">
      <c r="A24" s="204">
        <v>101816030649</v>
      </c>
      <c r="B24" s="205" t="s">
        <v>21626</v>
      </c>
      <c r="C24" s="205" t="s">
        <v>21627</v>
      </c>
      <c r="D24" s="205" t="s">
        <v>680</v>
      </c>
      <c r="E24" s="572">
        <v>38049</v>
      </c>
      <c r="F24" s="572">
        <v>46065</v>
      </c>
      <c r="G24" s="205" t="s">
        <v>21628</v>
      </c>
      <c r="H24" s="205" t="s">
        <v>682</v>
      </c>
      <c r="I24" s="205" t="s">
        <v>683</v>
      </c>
      <c r="J24" s="205">
        <v>9960614508</v>
      </c>
      <c r="K24" s="205" t="s">
        <v>684</v>
      </c>
      <c r="L24" s="205" t="s">
        <v>5351</v>
      </c>
      <c r="M24" s="205" t="s">
        <v>684</v>
      </c>
      <c r="N24" s="205" t="s">
        <v>684</v>
      </c>
      <c r="O24" s="205" t="s">
        <v>686</v>
      </c>
      <c r="P24" s="205" t="s">
        <v>687</v>
      </c>
      <c r="Q24" s="205" t="s">
        <v>686</v>
      </c>
    </row>
    <row r="25" spans="1:17" hidden="1">
      <c r="A25" s="204">
        <v>102295910039</v>
      </c>
      <c r="B25" s="205" t="s">
        <v>21629</v>
      </c>
      <c r="C25" s="205" t="s">
        <v>21630</v>
      </c>
      <c r="D25" s="205" t="s">
        <v>680</v>
      </c>
      <c r="E25" s="572">
        <v>28856</v>
      </c>
      <c r="F25" s="572">
        <v>46055</v>
      </c>
      <c r="G25" s="205" t="s">
        <v>21631</v>
      </c>
      <c r="H25" s="205" t="s">
        <v>682</v>
      </c>
      <c r="I25" s="205" t="s">
        <v>708</v>
      </c>
      <c r="J25" s="205">
        <v>8115847878</v>
      </c>
      <c r="K25" s="205" t="s">
        <v>684</v>
      </c>
      <c r="L25" s="205" t="s">
        <v>21632</v>
      </c>
      <c r="M25" s="205" t="s">
        <v>684</v>
      </c>
      <c r="N25" s="205" t="s">
        <v>684</v>
      </c>
      <c r="O25" s="205" t="s">
        <v>686</v>
      </c>
      <c r="P25" s="205" t="s">
        <v>687</v>
      </c>
      <c r="Q25" s="205" t="s">
        <v>687</v>
      </c>
    </row>
    <row r="26" spans="1:17" hidden="1">
      <c r="A26" s="204">
        <v>102268839888</v>
      </c>
      <c r="B26" s="205" t="s">
        <v>21876</v>
      </c>
      <c r="C26" s="205" t="s">
        <v>21877</v>
      </c>
      <c r="D26" s="205" t="s">
        <v>680</v>
      </c>
      <c r="E26" s="572">
        <v>38553</v>
      </c>
      <c r="F26" s="572">
        <v>46054</v>
      </c>
      <c r="G26" s="205" t="s">
        <v>3625</v>
      </c>
      <c r="H26" s="205" t="s">
        <v>682</v>
      </c>
      <c r="I26" s="205" t="s">
        <v>683</v>
      </c>
      <c r="J26" s="205">
        <v>7066139711</v>
      </c>
      <c r="K26" s="205" t="s">
        <v>21878</v>
      </c>
      <c r="L26" s="205" t="s">
        <v>21879</v>
      </c>
      <c r="M26" s="205" t="s">
        <v>684</v>
      </c>
      <c r="N26" s="205" t="s">
        <v>21880</v>
      </c>
      <c r="O26" s="205" t="s">
        <v>687</v>
      </c>
      <c r="P26" s="205" t="s">
        <v>687</v>
      </c>
      <c r="Q26" s="205" t="s">
        <v>687</v>
      </c>
    </row>
    <row r="27" spans="1:17" hidden="1">
      <c r="A27" s="204">
        <v>102295791735</v>
      </c>
      <c r="B27" s="205" t="s">
        <v>21633</v>
      </c>
      <c r="C27" s="205" t="s">
        <v>21634</v>
      </c>
      <c r="D27" s="205" t="s">
        <v>680</v>
      </c>
      <c r="E27" s="572">
        <v>33573</v>
      </c>
      <c r="F27" s="572">
        <v>46053</v>
      </c>
      <c r="G27" s="205" t="s">
        <v>21635</v>
      </c>
      <c r="H27" s="205" t="s">
        <v>682</v>
      </c>
      <c r="I27" s="205" t="s">
        <v>708</v>
      </c>
      <c r="J27" s="205">
        <v>8932895896</v>
      </c>
      <c r="K27" s="205" t="s">
        <v>684</v>
      </c>
      <c r="L27" s="205" t="s">
        <v>3264</v>
      </c>
      <c r="M27" s="205" t="s">
        <v>684</v>
      </c>
      <c r="N27" s="205" t="s">
        <v>684</v>
      </c>
      <c r="O27" s="205" t="s">
        <v>686</v>
      </c>
      <c r="P27" s="205" t="s">
        <v>687</v>
      </c>
      <c r="Q27" s="205" t="s">
        <v>687</v>
      </c>
    </row>
    <row r="28" spans="1:17" hidden="1">
      <c r="A28" s="204">
        <v>101849583125</v>
      </c>
      <c r="B28" s="205" t="s">
        <v>21636</v>
      </c>
      <c r="C28" s="205" t="s">
        <v>21637</v>
      </c>
      <c r="D28" s="205" t="s">
        <v>680</v>
      </c>
      <c r="E28" s="572">
        <v>37622</v>
      </c>
      <c r="F28" s="572">
        <v>46052</v>
      </c>
      <c r="G28" s="205" t="s">
        <v>21638</v>
      </c>
      <c r="H28" s="205" t="s">
        <v>682</v>
      </c>
      <c r="I28" s="205" t="s">
        <v>683</v>
      </c>
      <c r="J28" s="205">
        <v>8291283301</v>
      </c>
      <c r="K28" s="205" t="s">
        <v>684</v>
      </c>
      <c r="L28" s="205" t="s">
        <v>6866</v>
      </c>
      <c r="M28" s="205" t="s">
        <v>21639</v>
      </c>
      <c r="N28" s="205" t="s">
        <v>21640</v>
      </c>
      <c r="O28" s="205" t="s">
        <v>686</v>
      </c>
      <c r="P28" s="205" t="s">
        <v>687</v>
      </c>
      <c r="Q28" s="205" t="s">
        <v>686</v>
      </c>
    </row>
    <row r="29" spans="1:17" hidden="1">
      <c r="A29" s="204">
        <v>101734395186</v>
      </c>
      <c r="B29" s="205" t="s">
        <v>21641</v>
      </c>
      <c r="C29" s="205" t="s">
        <v>21642</v>
      </c>
      <c r="D29" s="205" t="s">
        <v>680</v>
      </c>
      <c r="E29" s="572">
        <v>37087</v>
      </c>
      <c r="F29" s="572">
        <v>46051</v>
      </c>
      <c r="G29" s="205" t="s">
        <v>21643</v>
      </c>
      <c r="H29" s="205" t="s">
        <v>682</v>
      </c>
      <c r="I29" s="205" t="s">
        <v>683</v>
      </c>
      <c r="J29" s="205" t="s">
        <v>684</v>
      </c>
      <c r="K29" s="205" t="s">
        <v>684</v>
      </c>
      <c r="L29" s="205" t="s">
        <v>7359</v>
      </c>
      <c r="M29" s="205" t="s">
        <v>684</v>
      </c>
      <c r="N29" s="205" t="s">
        <v>684</v>
      </c>
      <c r="O29" s="205" t="s">
        <v>686</v>
      </c>
      <c r="P29" s="205" t="s">
        <v>687</v>
      </c>
      <c r="Q29" s="205" t="s">
        <v>686</v>
      </c>
    </row>
    <row r="30" spans="1:17" hidden="1">
      <c r="A30" s="204">
        <v>102004752885</v>
      </c>
      <c r="B30" s="205" t="s">
        <v>21644</v>
      </c>
      <c r="C30" s="205" t="s">
        <v>21645</v>
      </c>
      <c r="D30" s="205" t="s">
        <v>680</v>
      </c>
      <c r="E30" s="572">
        <v>38518</v>
      </c>
      <c r="F30" s="572">
        <v>46049</v>
      </c>
      <c r="G30" s="205" t="s">
        <v>21646</v>
      </c>
      <c r="H30" s="205" t="s">
        <v>682</v>
      </c>
      <c r="I30" s="205" t="s">
        <v>683</v>
      </c>
      <c r="J30" s="205">
        <v>8401635622</v>
      </c>
      <c r="K30" s="205" t="s">
        <v>684</v>
      </c>
      <c r="L30" s="205" t="s">
        <v>21647</v>
      </c>
      <c r="M30" s="205" t="s">
        <v>21648</v>
      </c>
      <c r="N30" s="205" t="s">
        <v>21649</v>
      </c>
      <c r="O30" s="205" t="s">
        <v>686</v>
      </c>
      <c r="P30" s="205" t="s">
        <v>687</v>
      </c>
      <c r="Q30" s="205" t="s">
        <v>686</v>
      </c>
    </row>
    <row r="31" spans="1:17" hidden="1">
      <c r="A31" s="204">
        <v>101931792845</v>
      </c>
      <c r="B31" s="205" t="s">
        <v>21650</v>
      </c>
      <c r="C31" s="205" t="s">
        <v>21651</v>
      </c>
      <c r="D31" s="205" t="s">
        <v>680</v>
      </c>
      <c r="E31" s="572">
        <v>36124</v>
      </c>
      <c r="F31" s="572">
        <v>46044</v>
      </c>
      <c r="G31" s="205" t="s">
        <v>5008</v>
      </c>
      <c r="H31" s="205" t="s">
        <v>682</v>
      </c>
      <c r="I31" s="205" t="s">
        <v>708</v>
      </c>
      <c r="J31" s="205">
        <v>9552516461</v>
      </c>
      <c r="K31" s="205" t="s">
        <v>684</v>
      </c>
      <c r="L31" s="205" t="s">
        <v>6126</v>
      </c>
      <c r="M31" s="205" t="s">
        <v>21652</v>
      </c>
      <c r="N31" s="205" t="s">
        <v>21653</v>
      </c>
      <c r="O31" s="205" t="s">
        <v>686</v>
      </c>
      <c r="P31" s="205" t="s">
        <v>687</v>
      </c>
      <c r="Q31" s="205" t="s">
        <v>687</v>
      </c>
    </row>
    <row r="32" spans="1:17" hidden="1">
      <c r="A32" s="204">
        <v>102290842339</v>
      </c>
      <c r="B32" s="205" t="s">
        <v>21654</v>
      </c>
      <c r="C32" s="205" t="s">
        <v>6526</v>
      </c>
      <c r="D32" s="205" t="s">
        <v>680</v>
      </c>
      <c r="E32" s="572">
        <v>39142</v>
      </c>
      <c r="F32" s="572">
        <v>46040</v>
      </c>
      <c r="G32" s="205" t="s">
        <v>21655</v>
      </c>
      <c r="H32" s="205" t="s">
        <v>682</v>
      </c>
      <c r="I32" s="205" t="s">
        <v>683</v>
      </c>
      <c r="J32" s="205">
        <v>9175303248</v>
      </c>
      <c r="K32" s="205" t="s">
        <v>684</v>
      </c>
      <c r="L32" s="205" t="s">
        <v>21656</v>
      </c>
      <c r="M32" s="205" t="s">
        <v>684</v>
      </c>
      <c r="N32" s="205" t="s">
        <v>684</v>
      </c>
      <c r="O32" s="205" t="s">
        <v>686</v>
      </c>
      <c r="P32" s="205" t="s">
        <v>687</v>
      </c>
      <c r="Q32" s="205" t="s">
        <v>687</v>
      </c>
    </row>
    <row r="33" spans="1:17" hidden="1">
      <c r="A33" s="204">
        <v>102290400560</v>
      </c>
      <c r="B33" s="205" t="s">
        <v>21657</v>
      </c>
      <c r="C33" s="205" t="s">
        <v>21658</v>
      </c>
      <c r="D33" s="205" t="s">
        <v>680</v>
      </c>
      <c r="E33" s="572">
        <v>33970</v>
      </c>
      <c r="F33" s="572">
        <v>46038</v>
      </c>
      <c r="G33" s="205" t="s">
        <v>17615</v>
      </c>
      <c r="H33" s="205" t="s">
        <v>682</v>
      </c>
      <c r="I33" s="205" t="s">
        <v>708</v>
      </c>
      <c r="J33" s="205">
        <v>8815555028</v>
      </c>
      <c r="K33" s="205" t="s">
        <v>684</v>
      </c>
      <c r="L33" s="205" t="s">
        <v>11352</v>
      </c>
      <c r="M33" s="205" t="s">
        <v>684</v>
      </c>
      <c r="N33" s="205" t="s">
        <v>684</v>
      </c>
      <c r="O33" s="205" t="s">
        <v>686</v>
      </c>
      <c r="P33" s="205" t="s">
        <v>687</v>
      </c>
      <c r="Q33" s="205" t="s">
        <v>687</v>
      </c>
    </row>
    <row r="34" spans="1:17" hidden="1">
      <c r="A34" s="204">
        <v>101638206486</v>
      </c>
      <c r="B34" s="205" t="s">
        <v>21659</v>
      </c>
      <c r="C34" s="205" t="s">
        <v>21660</v>
      </c>
      <c r="D34" s="205" t="s">
        <v>680</v>
      </c>
      <c r="E34" s="572">
        <v>34844</v>
      </c>
      <c r="F34" s="572">
        <v>46037</v>
      </c>
      <c r="G34" s="205" t="s">
        <v>21661</v>
      </c>
      <c r="H34" s="205" t="s">
        <v>682</v>
      </c>
      <c r="I34" s="205" t="s">
        <v>683</v>
      </c>
      <c r="J34" s="205">
        <v>7470607664</v>
      </c>
      <c r="K34" s="205" t="s">
        <v>684</v>
      </c>
      <c r="L34" s="205" t="s">
        <v>21662</v>
      </c>
      <c r="M34" s="205" t="s">
        <v>684</v>
      </c>
      <c r="N34" s="205" t="s">
        <v>684</v>
      </c>
      <c r="O34" s="205" t="s">
        <v>686</v>
      </c>
      <c r="P34" s="205" t="s">
        <v>687</v>
      </c>
      <c r="Q34" s="205" t="s">
        <v>686</v>
      </c>
    </row>
    <row r="35" spans="1:17" hidden="1">
      <c r="A35" s="204">
        <v>101749732383</v>
      </c>
      <c r="B35" s="205" t="s">
        <v>21663</v>
      </c>
      <c r="C35" s="205" t="s">
        <v>21664</v>
      </c>
      <c r="D35" s="205" t="s">
        <v>680</v>
      </c>
      <c r="E35" s="572">
        <v>37842</v>
      </c>
      <c r="F35" s="572">
        <v>46033</v>
      </c>
      <c r="G35" s="205" t="s">
        <v>21665</v>
      </c>
      <c r="H35" s="205" t="s">
        <v>682</v>
      </c>
      <c r="I35" s="205" t="s">
        <v>683</v>
      </c>
      <c r="J35" s="205">
        <v>7620208336</v>
      </c>
      <c r="K35" s="205" t="s">
        <v>684</v>
      </c>
      <c r="L35" s="205" t="s">
        <v>4112</v>
      </c>
      <c r="M35" s="205" t="s">
        <v>684</v>
      </c>
      <c r="N35" s="205" t="s">
        <v>1981</v>
      </c>
      <c r="O35" s="205" t="s">
        <v>686</v>
      </c>
      <c r="P35" s="205" t="s">
        <v>687</v>
      </c>
      <c r="Q35" s="205" t="s">
        <v>686</v>
      </c>
    </row>
    <row r="36" spans="1:17" hidden="1">
      <c r="A36" s="204">
        <v>102268259486</v>
      </c>
      <c r="B36" s="205" t="s">
        <v>21672</v>
      </c>
      <c r="C36" s="205" t="s">
        <v>21673</v>
      </c>
      <c r="D36" s="205" t="s">
        <v>680</v>
      </c>
      <c r="E36" s="572">
        <v>33281</v>
      </c>
      <c r="F36" s="572">
        <v>46030</v>
      </c>
      <c r="G36" s="205" t="s">
        <v>21674</v>
      </c>
      <c r="H36" s="205" t="s">
        <v>682</v>
      </c>
      <c r="I36" s="205" t="s">
        <v>683</v>
      </c>
      <c r="J36" s="205">
        <v>9373470212</v>
      </c>
      <c r="K36" s="205" t="s">
        <v>684</v>
      </c>
      <c r="L36" s="205" t="s">
        <v>21675</v>
      </c>
      <c r="M36" s="205" t="s">
        <v>684</v>
      </c>
      <c r="N36" s="205" t="s">
        <v>684</v>
      </c>
      <c r="O36" s="205" t="s">
        <v>686</v>
      </c>
      <c r="P36" s="205" t="s">
        <v>687</v>
      </c>
      <c r="Q36" s="205" t="s">
        <v>687</v>
      </c>
    </row>
    <row r="37" spans="1:17" hidden="1">
      <c r="A37" s="204">
        <v>101822267804</v>
      </c>
      <c r="B37" s="205" t="s">
        <v>21666</v>
      </c>
      <c r="C37" s="205" t="s">
        <v>21667</v>
      </c>
      <c r="D37" s="205" t="s">
        <v>680</v>
      </c>
      <c r="E37" s="572">
        <v>35065</v>
      </c>
      <c r="F37" s="572">
        <v>46030</v>
      </c>
      <c r="G37" s="205" t="s">
        <v>21668</v>
      </c>
      <c r="H37" s="205" t="s">
        <v>682</v>
      </c>
      <c r="I37" s="205" t="s">
        <v>683</v>
      </c>
      <c r="J37" s="205">
        <v>9529372469</v>
      </c>
      <c r="K37" s="205" t="s">
        <v>684</v>
      </c>
      <c r="L37" s="205" t="s">
        <v>21669</v>
      </c>
      <c r="M37" s="205" t="s">
        <v>21670</v>
      </c>
      <c r="N37" s="205" t="s">
        <v>21671</v>
      </c>
      <c r="O37" s="205" t="s">
        <v>686</v>
      </c>
      <c r="P37" s="205" t="s">
        <v>687</v>
      </c>
      <c r="Q37" s="205" t="s">
        <v>687</v>
      </c>
    </row>
    <row r="38" spans="1:17" hidden="1">
      <c r="A38" s="204">
        <v>101521189710</v>
      </c>
      <c r="B38" s="205" t="s">
        <v>21676</v>
      </c>
      <c r="C38" s="205" t="s">
        <v>21677</v>
      </c>
      <c r="D38" s="205" t="s">
        <v>680</v>
      </c>
      <c r="E38" s="572">
        <v>35797</v>
      </c>
      <c r="F38" s="572">
        <v>46030</v>
      </c>
      <c r="G38" s="205" t="s">
        <v>21678</v>
      </c>
      <c r="H38" s="205" t="s">
        <v>682</v>
      </c>
      <c r="I38" s="205" t="s">
        <v>683</v>
      </c>
      <c r="J38" s="205">
        <v>8799846077</v>
      </c>
      <c r="K38" s="205" t="s">
        <v>684</v>
      </c>
      <c r="L38" s="205" t="s">
        <v>691</v>
      </c>
      <c r="M38" s="205" t="s">
        <v>21679</v>
      </c>
      <c r="N38" s="205" t="s">
        <v>21680</v>
      </c>
      <c r="O38" s="205" t="s">
        <v>686</v>
      </c>
      <c r="P38" s="205" t="s">
        <v>687</v>
      </c>
      <c r="Q38" s="205" t="s">
        <v>686</v>
      </c>
    </row>
    <row r="39" spans="1:17" hidden="1">
      <c r="A39" s="204">
        <v>101117552862</v>
      </c>
      <c r="B39" s="205" t="s">
        <v>21681</v>
      </c>
      <c r="C39" s="205" t="s">
        <v>21682</v>
      </c>
      <c r="D39" s="205" t="s">
        <v>680</v>
      </c>
      <c r="E39" s="572">
        <v>34794</v>
      </c>
      <c r="F39" s="572">
        <v>46029</v>
      </c>
      <c r="G39" s="205" t="s">
        <v>21683</v>
      </c>
      <c r="H39" s="205" t="s">
        <v>682</v>
      </c>
      <c r="I39" s="205" t="s">
        <v>683</v>
      </c>
      <c r="J39" s="205">
        <v>9834711938</v>
      </c>
      <c r="K39" s="205" t="s">
        <v>684</v>
      </c>
      <c r="L39" s="205" t="s">
        <v>21684</v>
      </c>
      <c r="M39" s="205" t="s">
        <v>684</v>
      </c>
      <c r="N39" s="205" t="s">
        <v>684</v>
      </c>
      <c r="O39" s="205" t="s">
        <v>686</v>
      </c>
      <c r="P39" s="205" t="s">
        <v>687</v>
      </c>
      <c r="Q39" s="205" t="s">
        <v>687</v>
      </c>
    </row>
    <row r="40" spans="1:17" hidden="1">
      <c r="A40" s="204">
        <v>102286814849</v>
      </c>
      <c r="B40" s="205" t="s">
        <v>21279</v>
      </c>
      <c r="C40" s="205" t="s">
        <v>2699</v>
      </c>
      <c r="D40" s="205" t="s">
        <v>680</v>
      </c>
      <c r="E40" s="572">
        <v>39449</v>
      </c>
      <c r="F40" s="572">
        <v>46029</v>
      </c>
      <c r="G40" s="205" t="s">
        <v>4432</v>
      </c>
      <c r="H40" s="205" t="s">
        <v>682</v>
      </c>
      <c r="I40" s="205" t="s">
        <v>683</v>
      </c>
      <c r="J40" s="205">
        <v>8200872750</v>
      </c>
      <c r="K40" s="205" t="s">
        <v>684</v>
      </c>
      <c r="L40" s="205" t="s">
        <v>10792</v>
      </c>
      <c r="M40" s="205" t="s">
        <v>684</v>
      </c>
      <c r="N40" s="205" t="s">
        <v>684</v>
      </c>
      <c r="O40" s="205" t="s">
        <v>686</v>
      </c>
      <c r="P40" s="205" t="s">
        <v>687</v>
      </c>
      <c r="Q40" s="205" t="s">
        <v>687</v>
      </c>
    </row>
    <row r="41" spans="1:17" hidden="1">
      <c r="A41" s="204">
        <v>102216171955</v>
      </c>
      <c r="B41" s="205" t="s">
        <v>21685</v>
      </c>
      <c r="C41" s="205" t="s">
        <v>21686</v>
      </c>
      <c r="D41" s="205" t="s">
        <v>680</v>
      </c>
      <c r="E41" s="572">
        <v>38463</v>
      </c>
      <c r="F41" s="572">
        <v>46027</v>
      </c>
      <c r="G41" s="205" t="s">
        <v>21687</v>
      </c>
      <c r="H41" s="205" t="s">
        <v>682</v>
      </c>
      <c r="I41" s="205" t="s">
        <v>683</v>
      </c>
      <c r="J41" s="205">
        <v>8149145698</v>
      </c>
      <c r="K41" s="205" t="s">
        <v>684</v>
      </c>
      <c r="L41" s="205" t="s">
        <v>21688</v>
      </c>
      <c r="M41" s="205" t="s">
        <v>21689</v>
      </c>
      <c r="N41" s="205" t="s">
        <v>21690</v>
      </c>
      <c r="O41" s="205" t="s">
        <v>686</v>
      </c>
      <c r="P41" s="205" t="s">
        <v>687</v>
      </c>
      <c r="Q41" s="205" t="s">
        <v>687</v>
      </c>
    </row>
    <row r="42" spans="1:17" hidden="1">
      <c r="A42" s="204">
        <v>102245830019</v>
      </c>
      <c r="B42" s="205" t="s">
        <v>21280</v>
      </c>
      <c r="C42" s="205" t="s">
        <v>9423</v>
      </c>
      <c r="D42" s="205" t="s">
        <v>680</v>
      </c>
      <c r="E42" s="572">
        <v>38750</v>
      </c>
      <c r="F42" s="572">
        <v>46026</v>
      </c>
      <c r="G42" s="205" t="s">
        <v>21281</v>
      </c>
      <c r="H42" s="205" t="s">
        <v>682</v>
      </c>
      <c r="I42" s="205" t="s">
        <v>708</v>
      </c>
      <c r="J42" s="205">
        <v>8626052354</v>
      </c>
      <c r="K42" s="205" t="s">
        <v>684</v>
      </c>
      <c r="L42" s="205" t="s">
        <v>21282</v>
      </c>
      <c r="M42" s="205" t="s">
        <v>684</v>
      </c>
      <c r="N42" s="205" t="s">
        <v>21881</v>
      </c>
      <c r="O42" s="205" t="s">
        <v>686</v>
      </c>
      <c r="P42" s="205" t="s">
        <v>687</v>
      </c>
      <c r="Q42" s="205" t="s">
        <v>687</v>
      </c>
    </row>
    <row r="43" spans="1:17" hidden="1">
      <c r="A43" s="204">
        <v>102285424315</v>
      </c>
      <c r="B43" s="205" t="s">
        <v>21283</v>
      </c>
      <c r="C43" s="205" t="s">
        <v>21284</v>
      </c>
      <c r="D43" s="205" t="s">
        <v>1212</v>
      </c>
      <c r="E43" s="572">
        <v>39448</v>
      </c>
      <c r="F43" s="572">
        <v>46025</v>
      </c>
      <c r="G43" s="205" t="s">
        <v>21285</v>
      </c>
      <c r="H43" s="205" t="s">
        <v>682</v>
      </c>
      <c r="I43" s="205" t="s">
        <v>683</v>
      </c>
      <c r="J43" s="205">
        <v>7974001462</v>
      </c>
      <c r="K43" s="205" t="s">
        <v>684</v>
      </c>
      <c r="L43" s="205" t="s">
        <v>21286</v>
      </c>
      <c r="M43" s="205" t="s">
        <v>684</v>
      </c>
      <c r="N43" s="205" t="s">
        <v>684</v>
      </c>
      <c r="O43" s="205" t="s">
        <v>686</v>
      </c>
      <c r="P43" s="205" t="s">
        <v>687</v>
      </c>
      <c r="Q43" s="205" t="s">
        <v>687</v>
      </c>
    </row>
    <row r="44" spans="1:17" hidden="1">
      <c r="A44" s="204">
        <v>102083103219</v>
      </c>
      <c r="B44" s="205" t="s">
        <v>21697</v>
      </c>
      <c r="C44" s="205" t="s">
        <v>21698</v>
      </c>
      <c r="D44" s="205" t="s">
        <v>680</v>
      </c>
      <c r="E44" s="572">
        <v>33207</v>
      </c>
      <c r="F44" s="572">
        <v>46024</v>
      </c>
      <c r="G44" s="205" t="s">
        <v>1007</v>
      </c>
      <c r="H44" s="205" t="s">
        <v>682</v>
      </c>
      <c r="I44" s="205" t="s">
        <v>708</v>
      </c>
      <c r="J44" s="205">
        <v>9673812090</v>
      </c>
      <c r="K44" s="205" t="s">
        <v>21699</v>
      </c>
      <c r="L44" s="205" t="s">
        <v>21700</v>
      </c>
      <c r="M44" s="205" t="s">
        <v>21701</v>
      </c>
      <c r="N44" s="205" t="s">
        <v>21702</v>
      </c>
      <c r="O44" s="205" t="s">
        <v>686</v>
      </c>
      <c r="P44" s="205" t="s">
        <v>687</v>
      </c>
      <c r="Q44" s="205" t="s">
        <v>686</v>
      </c>
    </row>
    <row r="45" spans="1:17" hidden="1">
      <c r="A45" s="204">
        <v>100416179810</v>
      </c>
      <c r="B45" s="205" t="s">
        <v>21691</v>
      </c>
      <c r="C45" s="205" t="s">
        <v>21692</v>
      </c>
      <c r="D45" s="205" t="s">
        <v>680</v>
      </c>
      <c r="E45" s="572">
        <v>31266</v>
      </c>
      <c r="F45" s="572">
        <v>46024</v>
      </c>
      <c r="G45" s="205" t="s">
        <v>1254</v>
      </c>
      <c r="H45" s="205" t="s">
        <v>682</v>
      </c>
      <c r="I45" s="205" t="s">
        <v>708</v>
      </c>
      <c r="J45" s="205">
        <v>9158258883</v>
      </c>
      <c r="K45" s="205" t="s">
        <v>21693</v>
      </c>
      <c r="L45" s="205" t="s">
        <v>21694</v>
      </c>
      <c r="M45" s="205" t="s">
        <v>21695</v>
      </c>
      <c r="N45" s="205" t="s">
        <v>21696</v>
      </c>
      <c r="O45" s="205" t="s">
        <v>686</v>
      </c>
      <c r="P45" s="205" t="s">
        <v>687</v>
      </c>
      <c r="Q45" s="205" t="s">
        <v>687</v>
      </c>
    </row>
    <row r="46" spans="1:17" hidden="1">
      <c r="A46" s="204">
        <v>101595174770</v>
      </c>
      <c r="B46" s="205" t="s">
        <v>21703</v>
      </c>
      <c r="C46" s="205" t="s">
        <v>21704</v>
      </c>
      <c r="D46" s="205" t="s">
        <v>680</v>
      </c>
      <c r="E46" s="572">
        <v>37124</v>
      </c>
      <c r="F46" s="572">
        <v>46023</v>
      </c>
      <c r="G46" s="205" t="s">
        <v>5305</v>
      </c>
      <c r="H46" s="205" t="s">
        <v>682</v>
      </c>
      <c r="I46" s="205" t="s">
        <v>683</v>
      </c>
      <c r="J46" s="205" t="s">
        <v>684</v>
      </c>
      <c r="K46" s="205" t="s">
        <v>684</v>
      </c>
      <c r="L46" s="205" t="s">
        <v>2090</v>
      </c>
      <c r="M46" s="205" t="s">
        <v>684</v>
      </c>
      <c r="N46" s="205" t="s">
        <v>684</v>
      </c>
      <c r="O46" s="205" t="s">
        <v>686</v>
      </c>
      <c r="P46" s="205" t="s">
        <v>687</v>
      </c>
      <c r="Q46" s="205" t="s">
        <v>686</v>
      </c>
    </row>
    <row r="47" spans="1:17" hidden="1">
      <c r="A47" s="204">
        <v>102284116707</v>
      </c>
      <c r="B47" s="205" t="s">
        <v>21291</v>
      </c>
      <c r="C47" s="205" t="s">
        <v>21292</v>
      </c>
      <c r="D47" s="205" t="s">
        <v>680</v>
      </c>
      <c r="E47" s="572">
        <v>29822</v>
      </c>
      <c r="F47" s="572">
        <v>46021</v>
      </c>
      <c r="G47" s="205" t="s">
        <v>21293</v>
      </c>
      <c r="H47" s="205" t="s">
        <v>682</v>
      </c>
      <c r="I47" s="205" t="s">
        <v>708</v>
      </c>
      <c r="J47" s="205">
        <v>6205420657</v>
      </c>
      <c r="K47" s="205" t="s">
        <v>684</v>
      </c>
      <c r="L47" s="205" t="s">
        <v>21294</v>
      </c>
      <c r="M47" s="205" t="s">
        <v>684</v>
      </c>
      <c r="N47" s="205" t="s">
        <v>684</v>
      </c>
      <c r="O47" s="205" t="s">
        <v>686</v>
      </c>
      <c r="P47" s="205" t="s">
        <v>687</v>
      </c>
      <c r="Q47" s="205" t="s">
        <v>687</v>
      </c>
    </row>
    <row r="48" spans="1:17" hidden="1">
      <c r="A48" s="204">
        <v>102284112416</v>
      </c>
      <c r="B48" s="205" t="s">
        <v>21287</v>
      </c>
      <c r="C48" s="205" t="s">
        <v>21288</v>
      </c>
      <c r="D48" s="205" t="s">
        <v>680</v>
      </c>
      <c r="E48" s="572">
        <v>30682</v>
      </c>
      <c r="F48" s="572">
        <v>46021</v>
      </c>
      <c r="G48" s="205" t="s">
        <v>21289</v>
      </c>
      <c r="H48" s="205" t="s">
        <v>682</v>
      </c>
      <c r="I48" s="205" t="s">
        <v>708</v>
      </c>
      <c r="J48" s="205">
        <v>8340310400</v>
      </c>
      <c r="K48" s="205" t="s">
        <v>684</v>
      </c>
      <c r="L48" s="205" t="s">
        <v>21290</v>
      </c>
      <c r="M48" s="205" t="s">
        <v>684</v>
      </c>
      <c r="N48" s="205" t="s">
        <v>684</v>
      </c>
      <c r="O48" s="205" t="s">
        <v>686</v>
      </c>
      <c r="P48" s="205" t="s">
        <v>687</v>
      </c>
      <c r="Q48" s="205" t="s">
        <v>687</v>
      </c>
    </row>
    <row r="49" spans="1:17" hidden="1">
      <c r="A49" s="204">
        <v>102284274852</v>
      </c>
      <c r="B49" s="205" t="s">
        <v>21299</v>
      </c>
      <c r="C49" s="205" t="s">
        <v>21300</v>
      </c>
      <c r="D49" s="205" t="s">
        <v>680</v>
      </c>
      <c r="E49" s="572">
        <v>32013</v>
      </c>
      <c r="F49" s="572">
        <v>46021</v>
      </c>
      <c r="G49" s="205" t="s">
        <v>21301</v>
      </c>
      <c r="H49" s="205" t="s">
        <v>682</v>
      </c>
      <c r="I49" s="205" t="s">
        <v>708</v>
      </c>
      <c r="J49" s="205">
        <v>9096984514</v>
      </c>
      <c r="K49" s="205" t="s">
        <v>684</v>
      </c>
      <c r="L49" s="205" t="s">
        <v>21302</v>
      </c>
      <c r="M49" s="205" t="s">
        <v>684</v>
      </c>
      <c r="N49" s="205" t="s">
        <v>684</v>
      </c>
      <c r="O49" s="205" t="s">
        <v>686</v>
      </c>
      <c r="P49" s="205" t="s">
        <v>687</v>
      </c>
      <c r="Q49" s="205" t="s">
        <v>687</v>
      </c>
    </row>
    <row r="50" spans="1:17" hidden="1">
      <c r="A50" s="204">
        <v>102284114600</v>
      </c>
      <c r="B50" s="205" t="s">
        <v>21295</v>
      </c>
      <c r="C50" s="205" t="s">
        <v>21296</v>
      </c>
      <c r="D50" s="205" t="s">
        <v>680</v>
      </c>
      <c r="E50" s="572">
        <v>29569</v>
      </c>
      <c r="F50" s="572">
        <v>46021</v>
      </c>
      <c r="G50" s="205" t="s">
        <v>21297</v>
      </c>
      <c r="H50" s="205" t="s">
        <v>682</v>
      </c>
      <c r="I50" s="205" t="s">
        <v>708</v>
      </c>
      <c r="J50" s="205">
        <v>7903827373</v>
      </c>
      <c r="K50" s="205" t="s">
        <v>684</v>
      </c>
      <c r="L50" s="205" t="s">
        <v>21298</v>
      </c>
      <c r="M50" s="205" t="s">
        <v>684</v>
      </c>
      <c r="N50" s="205" t="s">
        <v>684</v>
      </c>
      <c r="O50" s="205" t="s">
        <v>686</v>
      </c>
      <c r="P50" s="205" t="s">
        <v>687</v>
      </c>
      <c r="Q50" s="205" t="s">
        <v>687</v>
      </c>
    </row>
    <row r="51" spans="1:17" hidden="1">
      <c r="A51" s="204">
        <v>101335603244</v>
      </c>
      <c r="B51" s="205" t="s">
        <v>21303</v>
      </c>
      <c r="C51" s="205" t="s">
        <v>21304</v>
      </c>
      <c r="D51" s="205" t="s">
        <v>680</v>
      </c>
      <c r="E51" s="572">
        <v>35023</v>
      </c>
      <c r="F51" s="572">
        <v>46020</v>
      </c>
      <c r="G51" s="205" t="s">
        <v>21305</v>
      </c>
      <c r="H51" s="205" t="s">
        <v>682</v>
      </c>
      <c r="I51" s="205" t="s">
        <v>683</v>
      </c>
      <c r="J51" s="205">
        <v>8806945143</v>
      </c>
      <c r="K51" s="205" t="s">
        <v>684</v>
      </c>
      <c r="L51" s="205" t="s">
        <v>5762</v>
      </c>
      <c r="M51" s="205" t="s">
        <v>21306</v>
      </c>
      <c r="N51" s="205" t="s">
        <v>1205</v>
      </c>
      <c r="O51" s="205" t="s">
        <v>686</v>
      </c>
      <c r="P51" s="205" t="s">
        <v>687</v>
      </c>
      <c r="Q51" s="205" t="s">
        <v>686</v>
      </c>
    </row>
    <row r="52" spans="1:17" hidden="1">
      <c r="A52" s="204">
        <v>101893899863</v>
      </c>
      <c r="B52" s="205" t="s">
        <v>21307</v>
      </c>
      <c r="C52" s="205" t="s">
        <v>21308</v>
      </c>
      <c r="D52" s="205" t="s">
        <v>680</v>
      </c>
      <c r="E52" s="572">
        <v>37595</v>
      </c>
      <c r="F52" s="572">
        <v>46018</v>
      </c>
      <c r="G52" s="205" t="s">
        <v>3371</v>
      </c>
      <c r="H52" s="205" t="s">
        <v>682</v>
      </c>
      <c r="I52" s="205" t="s">
        <v>683</v>
      </c>
      <c r="J52" s="205">
        <v>8600197565</v>
      </c>
      <c r="K52" s="205" t="s">
        <v>684</v>
      </c>
      <c r="L52" s="205" t="s">
        <v>21309</v>
      </c>
      <c r="M52" s="205" t="s">
        <v>21310</v>
      </c>
      <c r="N52" s="205" t="s">
        <v>21311</v>
      </c>
      <c r="O52" s="205" t="s">
        <v>687</v>
      </c>
      <c r="P52" s="205" t="s">
        <v>687</v>
      </c>
      <c r="Q52" s="205" t="s">
        <v>686</v>
      </c>
    </row>
    <row r="53" spans="1:17" hidden="1">
      <c r="A53" s="204">
        <v>101136852910</v>
      </c>
      <c r="B53" s="205" t="s">
        <v>21312</v>
      </c>
      <c r="C53" s="205" t="s">
        <v>21313</v>
      </c>
      <c r="D53" s="205" t="s">
        <v>680</v>
      </c>
      <c r="E53" s="572">
        <v>35363</v>
      </c>
      <c r="F53" s="572">
        <v>46018</v>
      </c>
      <c r="G53" s="205" t="s">
        <v>1185</v>
      </c>
      <c r="H53" s="205" t="s">
        <v>682</v>
      </c>
      <c r="I53" s="205" t="s">
        <v>683</v>
      </c>
      <c r="J53" s="205">
        <v>7020945495</v>
      </c>
      <c r="K53" s="205" t="s">
        <v>684</v>
      </c>
      <c r="L53" s="205" t="s">
        <v>21314</v>
      </c>
      <c r="M53" s="205" t="s">
        <v>21315</v>
      </c>
      <c r="N53" s="205" t="s">
        <v>21316</v>
      </c>
      <c r="O53" s="205" t="s">
        <v>686</v>
      </c>
      <c r="P53" s="205" t="s">
        <v>687</v>
      </c>
      <c r="Q53" s="205" t="s">
        <v>686</v>
      </c>
    </row>
    <row r="54" spans="1:17" hidden="1">
      <c r="A54" s="204">
        <v>101861852981</v>
      </c>
      <c r="B54" s="205" t="s">
        <v>21317</v>
      </c>
      <c r="C54" s="205" t="s">
        <v>21318</v>
      </c>
      <c r="D54" s="205" t="s">
        <v>680</v>
      </c>
      <c r="E54" s="572">
        <v>37187</v>
      </c>
      <c r="F54" s="572">
        <v>46018</v>
      </c>
      <c r="G54" s="205" t="s">
        <v>21319</v>
      </c>
      <c r="H54" s="205" t="s">
        <v>682</v>
      </c>
      <c r="I54" s="205" t="s">
        <v>683</v>
      </c>
      <c r="J54" s="205">
        <v>7620332625</v>
      </c>
      <c r="K54" s="205" t="s">
        <v>684</v>
      </c>
      <c r="L54" s="205" t="s">
        <v>21320</v>
      </c>
      <c r="M54" s="205" t="s">
        <v>21321</v>
      </c>
      <c r="N54" s="205" t="s">
        <v>21311</v>
      </c>
      <c r="O54" s="205" t="s">
        <v>686</v>
      </c>
      <c r="P54" s="205" t="s">
        <v>687</v>
      </c>
      <c r="Q54" s="205" t="s">
        <v>686</v>
      </c>
    </row>
    <row r="55" spans="1:17" hidden="1">
      <c r="A55" s="204">
        <v>102282679897</v>
      </c>
      <c r="B55" s="205" t="s">
        <v>21325</v>
      </c>
      <c r="C55" s="205" t="s">
        <v>21326</v>
      </c>
      <c r="D55" s="205" t="s">
        <v>680</v>
      </c>
      <c r="E55" s="572">
        <v>37073</v>
      </c>
      <c r="F55" s="572">
        <v>46017</v>
      </c>
      <c r="G55" s="205" t="s">
        <v>21327</v>
      </c>
      <c r="H55" s="205" t="s">
        <v>682</v>
      </c>
      <c r="I55" s="205" t="s">
        <v>683</v>
      </c>
      <c r="J55" s="205">
        <v>8815046349</v>
      </c>
      <c r="K55" s="205" t="s">
        <v>684</v>
      </c>
      <c r="L55" s="205" t="s">
        <v>21328</v>
      </c>
      <c r="M55" s="205" t="s">
        <v>684</v>
      </c>
      <c r="N55" s="205" t="s">
        <v>684</v>
      </c>
      <c r="O55" s="205" t="s">
        <v>686</v>
      </c>
      <c r="P55" s="205" t="s">
        <v>687</v>
      </c>
      <c r="Q55" s="205" t="s">
        <v>687</v>
      </c>
    </row>
    <row r="56" spans="1:17" hidden="1">
      <c r="A56" s="204">
        <v>102014097019</v>
      </c>
      <c r="B56" s="205" t="s">
        <v>21322</v>
      </c>
      <c r="C56" s="205" t="s">
        <v>21323</v>
      </c>
      <c r="D56" s="205" t="s">
        <v>680</v>
      </c>
      <c r="E56" s="572">
        <v>38535</v>
      </c>
      <c r="F56" s="572">
        <v>46017</v>
      </c>
      <c r="G56" s="205" t="s">
        <v>21324</v>
      </c>
      <c r="H56" s="205" t="s">
        <v>682</v>
      </c>
      <c r="I56" s="205" t="s">
        <v>683</v>
      </c>
      <c r="J56" s="205">
        <v>9306705876</v>
      </c>
      <c r="K56" s="205" t="s">
        <v>684</v>
      </c>
      <c r="L56" s="205" t="s">
        <v>1903</v>
      </c>
      <c r="M56" s="205" t="s">
        <v>684</v>
      </c>
      <c r="N56" s="205" t="s">
        <v>684</v>
      </c>
      <c r="O56" s="205" t="s">
        <v>686</v>
      </c>
      <c r="P56" s="205" t="s">
        <v>687</v>
      </c>
      <c r="Q56" s="205" t="s">
        <v>686</v>
      </c>
    </row>
    <row r="57" spans="1:17" hidden="1">
      <c r="A57" s="204">
        <v>101324033174</v>
      </c>
      <c r="B57" s="205" t="s">
        <v>21705</v>
      </c>
      <c r="C57" s="205" t="s">
        <v>21706</v>
      </c>
      <c r="D57" s="205" t="s">
        <v>680</v>
      </c>
      <c r="E57" s="572">
        <v>34869</v>
      </c>
      <c r="F57" s="572">
        <v>46017</v>
      </c>
      <c r="G57" s="205" t="s">
        <v>21707</v>
      </c>
      <c r="H57" s="205" t="s">
        <v>682</v>
      </c>
      <c r="I57" s="205" t="s">
        <v>683</v>
      </c>
      <c r="J57" s="205">
        <v>8007461520</v>
      </c>
      <c r="K57" s="205" t="s">
        <v>684</v>
      </c>
      <c r="L57" s="205" t="s">
        <v>4634</v>
      </c>
      <c r="M57" s="205" t="s">
        <v>21708</v>
      </c>
      <c r="N57" s="205" t="s">
        <v>693</v>
      </c>
      <c r="O57" s="205" t="s">
        <v>687</v>
      </c>
      <c r="P57" s="205" t="s">
        <v>687</v>
      </c>
      <c r="Q57" s="205" t="s">
        <v>686</v>
      </c>
    </row>
    <row r="58" spans="1:17" hidden="1">
      <c r="A58" s="204">
        <v>102281497418</v>
      </c>
      <c r="B58" s="205" t="s">
        <v>21334</v>
      </c>
      <c r="C58" s="205" t="s">
        <v>21335</v>
      </c>
      <c r="D58" s="205" t="s">
        <v>680</v>
      </c>
      <c r="E58" s="572">
        <v>32143</v>
      </c>
      <c r="F58" s="572">
        <v>46014</v>
      </c>
      <c r="G58" s="205" t="s">
        <v>21336</v>
      </c>
      <c r="H58" s="205" t="s">
        <v>682</v>
      </c>
      <c r="I58" s="205" t="s">
        <v>708</v>
      </c>
      <c r="J58" s="205">
        <v>8010564451</v>
      </c>
      <c r="K58" s="205" t="s">
        <v>684</v>
      </c>
      <c r="L58" s="205" t="s">
        <v>4291</v>
      </c>
      <c r="M58" s="205" t="s">
        <v>684</v>
      </c>
      <c r="N58" s="205" t="s">
        <v>684</v>
      </c>
      <c r="O58" s="205" t="s">
        <v>686</v>
      </c>
      <c r="P58" s="205" t="s">
        <v>687</v>
      </c>
      <c r="Q58" s="205" t="s">
        <v>687</v>
      </c>
    </row>
    <row r="59" spans="1:17" hidden="1">
      <c r="A59" s="204">
        <v>101807758862</v>
      </c>
      <c r="B59" s="205" t="s">
        <v>21329</v>
      </c>
      <c r="C59" s="205" t="s">
        <v>21330</v>
      </c>
      <c r="D59" s="205" t="s">
        <v>680</v>
      </c>
      <c r="E59" s="572">
        <v>35717</v>
      </c>
      <c r="F59" s="572">
        <v>46014</v>
      </c>
      <c r="G59" s="205" t="s">
        <v>1495</v>
      </c>
      <c r="H59" s="205" t="s">
        <v>682</v>
      </c>
      <c r="I59" s="205" t="s">
        <v>683</v>
      </c>
      <c r="J59" s="205">
        <v>8788617181</v>
      </c>
      <c r="K59" s="205" t="s">
        <v>684</v>
      </c>
      <c r="L59" s="205" t="s">
        <v>21331</v>
      </c>
      <c r="M59" s="205" t="s">
        <v>21332</v>
      </c>
      <c r="N59" s="205" t="s">
        <v>21333</v>
      </c>
      <c r="O59" s="205" t="s">
        <v>686</v>
      </c>
      <c r="P59" s="205" t="s">
        <v>687</v>
      </c>
      <c r="Q59" s="205" t="s">
        <v>686</v>
      </c>
    </row>
    <row r="60" spans="1:17" hidden="1">
      <c r="A60" s="204">
        <v>102281015663</v>
      </c>
      <c r="B60" s="205" t="s">
        <v>21339</v>
      </c>
      <c r="C60" s="205" t="s">
        <v>21340</v>
      </c>
      <c r="D60" s="205" t="s">
        <v>680</v>
      </c>
      <c r="E60" s="572">
        <v>39083</v>
      </c>
      <c r="F60" s="572">
        <v>46013</v>
      </c>
      <c r="G60" s="205" t="s">
        <v>3788</v>
      </c>
      <c r="H60" s="205" t="s">
        <v>682</v>
      </c>
      <c r="I60" s="205" t="s">
        <v>683</v>
      </c>
      <c r="J60" s="205">
        <v>9451208896</v>
      </c>
      <c r="K60" s="205" t="s">
        <v>684</v>
      </c>
      <c r="L60" s="205" t="s">
        <v>21341</v>
      </c>
      <c r="M60" s="205" t="s">
        <v>684</v>
      </c>
      <c r="N60" s="205" t="s">
        <v>684</v>
      </c>
      <c r="O60" s="205" t="s">
        <v>686</v>
      </c>
      <c r="P60" s="205" t="s">
        <v>687</v>
      </c>
      <c r="Q60" s="205" t="s">
        <v>687</v>
      </c>
    </row>
    <row r="61" spans="1:17" hidden="1">
      <c r="A61" s="204">
        <v>101967092549</v>
      </c>
      <c r="B61" s="205" t="s">
        <v>21337</v>
      </c>
      <c r="C61" s="205" t="s">
        <v>11433</v>
      </c>
      <c r="D61" s="205" t="s">
        <v>680</v>
      </c>
      <c r="E61" s="572">
        <v>37480</v>
      </c>
      <c r="F61" s="572">
        <v>46013</v>
      </c>
      <c r="G61" s="205" t="s">
        <v>11222</v>
      </c>
      <c r="H61" s="205" t="s">
        <v>682</v>
      </c>
      <c r="I61" s="205" t="s">
        <v>708</v>
      </c>
      <c r="J61" s="205">
        <v>9696334642</v>
      </c>
      <c r="K61" s="205" t="s">
        <v>684</v>
      </c>
      <c r="L61" s="205" t="s">
        <v>21338</v>
      </c>
      <c r="M61" s="205" t="s">
        <v>684</v>
      </c>
      <c r="N61" s="205" t="s">
        <v>684</v>
      </c>
      <c r="O61" s="205" t="s">
        <v>686</v>
      </c>
      <c r="P61" s="205" t="s">
        <v>687</v>
      </c>
      <c r="Q61" s="205" t="s">
        <v>686</v>
      </c>
    </row>
    <row r="62" spans="1:17" hidden="1">
      <c r="A62" s="204">
        <v>100531506706</v>
      </c>
      <c r="B62" s="205" t="s">
        <v>21345</v>
      </c>
      <c r="C62" s="205" t="s">
        <v>21346</v>
      </c>
      <c r="D62" s="205" t="s">
        <v>680</v>
      </c>
      <c r="E62" s="572">
        <v>34291</v>
      </c>
      <c r="F62" s="572">
        <v>46012</v>
      </c>
      <c r="G62" s="205" t="s">
        <v>1169</v>
      </c>
      <c r="H62" s="205" t="s">
        <v>682</v>
      </c>
      <c r="I62" s="205" t="s">
        <v>708</v>
      </c>
      <c r="J62" s="205">
        <v>9764107773</v>
      </c>
      <c r="K62" s="205" t="s">
        <v>684</v>
      </c>
      <c r="L62" s="205" t="s">
        <v>21347</v>
      </c>
      <c r="M62" s="205" t="s">
        <v>21348</v>
      </c>
      <c r="N62" s="205" t="s">
        <v>21349</v>
      </c>
      <c r="O62" s="205" t="s">
        <v>687</v>
      </c>
      <c r="P62" s="205" t="s">
        <v>687</v>
      </c>
      <c r="Q62" s="205" t="s">
        <v>686</v>
      </c>
    </row>
    <row r="63" spans="1:17" hidden="1">
      <c r="A63" s="204">
        <v>101695758452</v>
      </c>
      <c r="B63" s="205" t="s">
        <v>21342</v>
      </c>
      <c r="C63" s="205" t="s">
        <v>21343</v>
      </c>
      <c r="D63" s="205" t="s">
        <v>680</v>
      </c>
      <c r="E63" s="572">
        <v>36751</v>
      </c>
      <c r="F63" s="572">
        <v>46012</v>
      </c>
      <c r="G63" s="205" t="s">
        <v>989</v>
      </c>
      <c r="H63" s="205" t="s">
        <v>682</v>
      </c>
      <c r="I63" s="205" t="s">
        <v>683</v>
      </c>
      <c r="J63" s="205">
        <v>8390431009</v>
      </c>
      <c r="K63" s="205" t="s">
        <v>684</v>
      </c>
      <c r="L63" s="205" t="s">
        <v>21344</v>
      </c>
      <c r="M63" s="205" t="s">
        <v>684</v>
      </c>
      <c r="N63" s="205" t="s">
        <v>684</v>
      </c>
      <c r="O63" s="205" t="s">
        <v>686</v>
      </c>
      <c r="P63" s="205" t="s">
        <v>687</v>
      </c>
      <c r="Q63" s="205" t="s">
        <v>686</v>
      </c>
    </row>
    <row r="64" spans="1:17">
      <c r="A64" s="204">
        <v>101998932042</v>
      </c>
      <c r="B64" s="205" t="s">
        <v>21350</v>
      </c>
      <c r="C64" s="205" t="s">
        <v>21351</v>
      </c>
      <c r="D64" s="205" t="s">
        <v>680</v>
      </c>
      <c r="E64" s="572">
        <v>38312</v>
      </c>
      <c r="F64" s="572">
        <v>46012</v>
      </c>
      <c r="G64" s="205" t="s">
        <v>681</v>
      </c>
      <c r="H64" s="205" t="s">
        <v>682</v>
      </c>
      <c r="I64" s="205" t="s">
        <v>683</v>
      </c>
      <c r="J64" s="205">
        <v>9673054027</v>
      </c>
      <c r="K64" s="205" t="s">
        <v>684</v>
      </c>
      <c r="L64" s="205" t="s">
        <v>21352</v>
      </c>
      <c r="M64" s="205" t="s">
        <v>684</v>
      </c>
      <c r="N64" s="205" t="s">
        <v>684</v>
      </c>
      <c r="O64" s="205" t="s">
        <v>686</v>
      </c>
      <c r="P64" s="205" t="s">
        <v>687</v>
      </c>
      <c r="Q64" s="205" t="s">
        <v>686</v>
      </c>
    </row>
    <row r="65" spans="1:17" hidden="1">
      <c r="A65" s="204">
        <v>101839020844</v>
      </c>
      <c r="B65" s="205" t="s">
        <v>21353</v>
      </c>
      <c r="C65" s="205" t="s">
        <v>21354</v>
      </c>
      <c r="D65" s="205" t="s">
        <v>680</v>
      </c>
      <c r="E65" s="572">
        <v>34208</v>
      </c>
      <c r="F65" s="572">
        <v>46012</v>
      </c>
      <c r="G65" s="205" t="s">
        <v>4690</v>
      </c>
      <c r="H65" s="205" t="s">
        <v>682</v>
      </c>
      <c r="I65" s="205" t="s">
        <v>683</v>
      </c>
      <c r="J65" s="205">
        <v>9588619430</v>
      </c>
      <c r="K65" s="205" t="s">
        <v>21355</v>
      </c>
      <c r="L65" s="205" t="s">
        <v>21356</v>
      </c>
      <c r="M65" s="205" t="s">
        <v>21357</v>
      </c>
      <c r="N65" s="205" t="s">
        <v>21358</v>
      </c>
      <c r="O65" s="205" t="s">
        <v>686</v>
      </c>
      <c r="P65" s="205" t="s">
        <v>687</v>
      </c>
      <c r="Q65" s="205" t="s">
        <v>686</v>
      </c>
    </row>
    <row r="66" spans="1:17" hidden="1">
      <c r="A66" s="204">
        <v>102280540179</v>
      </c>
      <c r="B66" s="205" t="s">
        <v>21359</v>
      </c>
      <c r="C66" s="205" t="s">
        <v>21360</v>
      </c>
      <c r="D66" s="205" t="s">
        <v>680</v>
      </c>
      <c r="E66" s="572">
        <v>35937</v>
      </c>
      <c r="F66" s="572">
        <v>46011</v>
      </c>
      <c r="G66" s="205" t="s">
        <v>21361</v>
      </c>
      <c r="H66" s="205" t="s">
        <v>682</v>
      </c>
      <c r="I66" s="205" t="s">
        <v>708</v>
      </c>
      <c r="J66" s="205">
        <v>9322751976</v>
      </c>
      <c r="K66" s="205" t="s">
        <v>684</v>
      </c>
      <c r="L66" s="205" t="s">
        <v>4461</v>
      </c>
      <c r="M66" s="205" t="s">
        <v>684</v>
      </c>
      <c r="N66" s="205" t="s">
        <v>21882</v>
      </c>
      <c r="O66" s="205" t="s">
        <v>686</v>
      </c>
      <c r="P66" s="205" t="s">
        <v>687</v>
      </c>
      <c r="Q66" s="205" t="s">
        <v>687</v>
      </c>
    </row>
    <row r="67" spans="1:17" hidden="1">
      <c r="A67" s="204">
        <v>101168079922</v>
      </c>
      <c r="B67" s="205" t="s">
        <v>21371</v>
      </c>
      <c r="C67" s="205" t="s">
        <v>21372</v>
      </c>
      <c r="D67" s="205" t="s">
        <v>680</v>
      </c>
      <c r="E67" s="572">
        <v>34202</v>
      </c>
      <c r="F67" s="572">
        <v>46009</v>
      </c>
      <c r="G67" s="205" t="s">
        <v>19391</v>
      </c>
      <c r="H67" s="205" t="s">
        <v>682</v>
      </c>
      <c r="I67" s="205" t="s">
        <v>708</v>
      </c>
      <c r="J67" s="205">
        <v>9545790554</v>
      </c>
      <c r="K67" s="205" t="s">
        <v>21373</v>
      </c>
      <c r="L67" s="205" t="s">
        <v>21374</v>
      </c>
      <c r="M67" s="205" t="s">
        <v>21375</v>
      </c>
      <c r="N67" s="205" t="s">
        <v>2383</v>
      </c>
      <c r="O67" s="205" t="s">
        <v>686</v>
      </c>
      <c r="P67" s="205" t="s">
        <v>687</v>
      </c>
      <c r="Q67" s="205" t="s">
        <v>686</v>
      </c>
    </row>
    <row r="68" spans="1:17" hidden="1">
      <c r="A68" s="204">
        <v>101526520466</v>
      </c>
      <c r="B68" s="205" t="s">
        <v>21362</v>
      </c>
      <c r="C68" s="205" t="s">
        <v>21363</v>
      </c>
      <c r="D68" s="205" t="s">
        <v>680</v>
      </c>
      <c r="E68" s="572">
        <v>35884</v>
      </c>
      <c r="F68" s="572">
        <v>46009</v>
      </c>
      <c r="G68" s="205" t="s">
        <v>21364</v>
      </c>
      <c r="H68" s="205" t="s">
        <v>682</v>
      </c>
      <c r="I68" s="205" t="s">
        <v>683</v>
      </c>
      <c r="J68" s="205">
        <v>9657839964</v>
      </c>
      <c r="K68" s="205" t="s">
        <v>684</v>
      </c>
      <c r="L68" s="205" t="s">
        <v>21365</v>
      </c>
      <c r="M68" s="205" t="s">
        <v>21366</v>
      </c>
      <c r="N68" s="205" t="s">
        <v>1054</v>
      </c>
      <c r="O68" s="205" t="s">
        <v>686</v>
      </c>
      <c r="P68" s="205" t="s">
        <v>687</v>
      </c>
      <c r="Q68" s="205" t="s">
        <v>686</v>
      </c>
    </row>
    <row r="69" spans="1:17" hidden="1">
      <c r="A69" s="204">
        <v>102280890734</v>
      </c>
      <c r="B69" s="205" t="s">
        <v>21367</v>
      </c>
      <c r="C69" s="205" t="s">
        <v>21368</v>
      </c>
      <c r="D69" s="205" t="s">
        <v>680</v>
      </c>
      <c r="E69" s="572">
        <v>39135</v>
      </c>
      <c r="F69" s="572">
        <v>46009</v>
      </c>
      <c r="G69" s="205" t="s">
        <v>21369</v>
      </c>
      <c r="H69" s="205" t="s">
        <v>682</v>
      </c>
      <c r="I69" s="205" t="s">
        <v>683</v>
      </c>
      <c r="J69" s="205">
        <v>7030095802</v>
      </c>
      <c r="K69" s="205" t="s">
        <v>684</v>
      </c>
      <c r="L69" s="205" t="s">
        <v>21370</v>
      </c>
      <c r="M69" s="205" t="s">
        <v>684</v>
      </c>
      <c r="N69" s="205" t="s">
        <v>684</v>
      </c>
      <c r="O69" s="205" t="s">
        <v>686</v>
      </c>
      <c r="P69" s="205" t="s">
        <v>687</v>
      </c>
      <c r="Q69" s="205" t="s">
        <v>687</v>
      </c>
    </row>
    <row r="70" spans="1:17" hidden="1">
      <c r="A70" s="204">
        <v>102126379439</v>
      </c>
      <c r="B70" s="205" t="s">
        <v>21392</v>
      </c>
      <c r="C70" s="205" t="s">
        <v>21393</v>
      </c>
      <c r="D70" s="205" t="s">
        <v>680</v>
      </c>
      <c r="E70" s="572">
        <v>35083</v>
      </c>
      <c r="F70" s="572">
        <v>46004</v>
      </c>
      <c r="G70" s="205" t="s">
        <v>21394</v>
      </c>
      <c r="H70" s="205" t="s">
        <v>682</v>
      </c>
      <c r="I70" s="205" t="s">
        <v>683</v>
      </c>
      <c r="J70" s="205">
        <v>8698940676</v>
      </c>
      <c r="K70" s="205" t="s">
        <v>684</v>
      </c>
      <c r="L70" s="205" t="s">
        <v>21395</v>
      </c>
      <c r="M70" s="205" t="s">
        <v>21396</v>
      </c>
      <c r="N70" s="205" t="s">
        <v>21397</v>
      </c>
      <c r="O70" s="205" t="s">
        <v>686</v>
      </c>
      <c r="P70" s="205" t="s">
        <v>687</v>
      </c>
      <c r="Q70" s="205" t="s">
        <v>686</v>
      </c>
    </row>
    <row r="71" spans="1:17" hidden="1">
      <c r="A71" s="204">
        <v>102061681451</v>
      </c>
      <c r="B71" s="205" t="s">
        <v>21384</v>
      </c>
      <c r="C71" s="205" t="s">
        <v>21385</v>
      </c>
      <c r="D71" s="205" t="s">
        <v>1212</v>
      </c>
      <c r="E71" s="572">
        <v>34700</v>
      </c>
      <c r="F71" s="572">
        <v>46004</v>
      </c>
      <c r="G71" s="205" t="s">
        <v>21386</v>
      </c>
      <c r="H71" s="205" t="s">
        <v>682</v>
      </c>
      <c r="I71" s="205" t="s">
        <v>683</v>
      </c>
      <c r="J71" s="205">
        <v>9691809071</v>
      </c>
      <c r="K71" s="205" t="s">
        <v>684</v>
      </c>
      <c r="L71" s="205" t="s">
        <v>21387</v>
      </c>
      <c r="M71" s="205" t="s">
        <v>684</v>
      </c>
      <c r="N71" s="205" t="s">
        <v>684</v>
      </c>
      <c r="O71" s="205" t="s">
        <v>686</v>
      </c>
      <c r="P71" s="205" t="s">
        <v>687</v>
      </c>
      <c r="Q71" s="205" t="s">
        <v>686</v>
      </c>
    </row>
    <row r="72" spans="1:17" hidden="1">
      <c r="A72" s="204">
        <v>102277734728</v>
      </c>
      <c r="B72" s="205" t="s">
        <v>21388</v>
      </c>
      <c r="C72" s="205" t="s">
        <v>21389</v>
      </c>
      <c r="D72" s="205" t="s">
        <v>680</v>
      </c>
      <c r="E72" s="572">
        <v>38870</v>
      </c>
      <c r="F72" s="572">
        <v>46004</v>
      </c>
      <c r="G72" s="205" t="s">
        <v>21390</v>
      </c>
      <c r="H72" s="205" t="s">
        <v>682</v>
      </c>
      <c r="I72" s="205" t="s">
        <v>683</v>
      </c>
      <c r="J72" s="205">
        <v>7385809195</v>
      </c>
      <c r="K72" s="205" t="s">
        <v>684</v>
      </c>
      <c r="L72" s="205" t="s">
        <v>21391</v>
      </c>
      <c r="M72" s="205" t="s">
        <v>21709</v>
      </c>
      <c r="N72" s="205" t="s">
        <v>684</v>
      </c>
      <c r="O72" s="205" t="s">
        <v>686</v>
      </c>
      <c r="P72" s="205" t="s">
        <v>687</v>
      </c>
      <c r="Q72" s="205" t="s">
        <v>687</v>
      </c>
    </row>
    <row r="73" spans="1:17" hidden="1">
      <c r="A73" s="204">
        <v>101591620448</v>
      </c>
      <c r="B73" s="205" t="s">
        <v>21376</v>
      </c>
      <c r="C73" s="205" t="s">
        <v>21377</v>
      </c>
      <c r="D73" s="205" t="s">
        <v>680</v>
      </c>
      <c r="E73" s="572">
        <v>35161</v>
      </c>
      <c r="F73" s="572">
        <v>46004</v>
      </c>
      <c r="G73" s="205" t="s">
        <v>21378</v>
      </c>
      <c r="H73" s="205" t="s">
        <v>682</v>
      </c>
      <c r="I73" s="205" t="s">
        <v>683</v>
      </c>
      <c r="J73" s="205">
        <v>8308611278</v>
      </c>
      <c r="K73" s="205" t="s">
        <v>684</v>
      </c>
      <c r="L73" s="205" t="s">
        <v>21379</v>
      </c>
      <c r="M73" s="205" t="s">
        <v>21380</v>
      </c>
      <c r="N73" s="205" t="s">
        <v>2372</v>
      </c>
      <c r="O73" s="205" t="s">
        <v>687</v>
      </c>
      <c r="P73" s="205" t="s">
        <v>687</v>
      </c>
      <c r="Q73" s="205" t="s">
        <v>686</v>
      </c>
    </row>
    <row r="74" spans="1:17" hidden="1">
      <c r="A74" s="204">
        <v>102277508574</v>
      </c>
      <c r="B74" s="205" t="s">
        <v>21381</v>
      </c>
      <c r="C74" s="205" t="s">
        <v>21382</v>
      </c>
      <c r="D74" s="205" t="s">
        <v>680</v>
      </c>
      <c r="E74" s="572">
        <v>38434</v>
      </c>
      <c r="F74" s="572">
        <v>46004</v>
      </c>
      <c r="G74" s="205" t="s">
        <v>4553</v>
      </c>
      <c r="H74" s="205" t="s">
        <v>682</v>
      </c>
      <c r="I74" s="205" t="s">
        <v>683</v>
      </c>
      <c r="J74" s="205">
        <v>7666464151</v>
      </c>
      <c r="K74" s="205" t="s">
        <v>684</v>
      </c>
      <c r="L74" s="205" t="s">
        <v>21383</v>
      </c>
      <c r="M74" s="205" t="s">
        <v>684</v>
      </c>
      <c r="N74" s="205" t="s">
        <v>684</v>
      </c>
      <c r="O74" s="205" t="s">
        <v>686</v>
      </c>
      <c r="P74" s="205" t="s">
        <v>687</v>
      </c>
      <c r="Q74" s="205" t="s">
        <v>687</v>
      </c>
    </row>
    <row r="75" spans="1:17" hidden="1">
      <c r="A75" s="204">
        <v>102079011493</v>
      </c>
      <c r="B75" s="205" t="s">
        <v>21398</v>
      </c>
      <c r="C75" s="205" t="s">
        <v>21399</v>
      </c>
      <c r="D75" s="205" t="s">
        <v>680</v>
      </c>
      <c r="E75" s="572">
        <v>37557</v>
      </c>
      <c r="F75" s="572">
        <v>46000</v>
      </c>
      <c r="G75" s="205" t="s">
        <v>760</v>
      </c>
      <c r="H75" s="205" t="s">
        <v>682</v>
      </c>
      <c r="I75" s="205" t="s">
        <v>683</v>
      </c>
      <c r="J75" s="205">
        <v>8788790202</v>
      </c>
      <c r="K75" s="205" t="s">
        <v>684</v>
      </c>
      <c r="L75" s="205" t="s">
        <v>9645</v>
      </c>
      <c r="M75" s="205" t="s">
        <v>21400</v>
      </c>
      <c r="N75" s="205" t="s">
        <v>5116</v>
      </c>
      <c r="O75" s="205" t="s">
        <v>686</v>
      </c>
      <c r="P75" s="205" t="s">
        <v>687</v>
      </c>
      <c r="Q75" s="205" t="s">
        <v>686</v>
      </c>
    </row>
    <row r="76" spans="1:17" hidden="1">
      <c r="A76" s="204">
        <v>101627259239</v>
      </c>
      <c r="B76" s="205" t="s">
        <v>21406</v>
      </c>
      <c r="C76" s="205" t="s">
        <v>21407</v>
      </c>
      <c r="D76" s="205" t="s">
        <v>680</v>
      </c>
      <c r="E76" s="572">
        <v>29743</v>
      </c>
      <c r="F76" s="572">
        <v>45999</v>
      </c>
      <c r="G76" s="205" t="s">
        <v>3561</v>
      </c>
      <c r="H76" s="205" t="s">
        <v>682</v>
      </c>
      <c r="I76" s="205" t="s">
        <v>708</v>
      </c>
      <c r="J76" s="205">
        <v>8459787972</v>
      </c>
      <c r="K76" s="205" t="s">
        <v>684</v>
      </c>
      <c r="L76" s="205" t="s">
        <v>21408</v>
      </c>
      <c r="M76" s="205" t="s">
        <v>684</v>
      </c>
      <c r="N76" s="205" t="s">
        <v>21409</v>
      </c>
      <c r="O76" s="205" t="s">
        <v>686</v>
      </c>
      <c r="P76" s="205" t="s">
        <v>687</v>
      </c>
      <c r="Q76" s="205" t="s">
        <v>686</v>
      </c>
    </row>
    <row r="77" spans="1:17" hidden="1">
      <c r="A77" s="204">
        <v>101947673214</v>
      </c>
      <c r="B77" s="205" t="s">
        <v>21401</v>
      </c>
      <c r="C77" s="205" t="s">
        <v>21402</v>
      </c>
      <c r="D77" s="205" t="s">
        <v>680</v>
      </c>
      <c r="E77" s="572">
        <v>37956</v>
      </c>
      <c r="F77" s="572">
        <v>45999</v>
      </c>
      <c r="G77" s="205" t="s">
        <v>21403</v>
      </c>
      <c r="H77" s="205" t="s">
        <v>682</v>
      </c>
      <c r="I77" s="205" t="s">
        <v>683</v>
      </c>
      <c r="J77" s="205">
        <v>8261822789</v>
      </c>
      <c r="K77" s="205" t="s">
        <v>21404</v>
      </c>
      <c r="L77" s="205" t="s">
        <v>8691</v>
      </c>
      <c r="M77" s="205" t="s">
        <v>21405</v>
      </c>
      <c r="N77" s="205" t="s">
        <v>3931</v>
      </c>
      <c r="O77" s="205" t="s">
        <v>686</v>
      </c>
      <c r="P77" s="205" t="s">
        <v>687</v>
      </c>
      <c r="Q77" s="205" t="s">
        <v>687</v>
      </c>
    </row>
    <row r="78" spans="1:17" hidden="1">
      <c r="A78" s="204">
        <v>102081770337</v>
      </c>
      <c r="B78" s="205" t="s">
        <v>21410</v>
      </c>
      <c r="C78" s="205" t="s">
        <v>21411</v>
      </c>
      <c r="D78" s="205" t="s">
        <v>680</v>
      </c>
      <c r="E78" s="572">
        <v>37825</v>
      </c>
      <c r="F78" s="572">
        <v>45999</v>
      </c>
      <c r="G78" s="205" t="s">
        <v>5072</v>
      </c>
      <c r="H78" s="205" t="s">
        <v>682</v>
      </c>
      <c r="I78" s="205" t="s">
        <v>683</v>
      </c>
      <c r="J78" s="205">
        <v>9370712604</v>
      </c>
      <c r="K78" s="205" t="s">
        <v>684</v>
      </c>
      <c r="L78" s="205" t="s">
        <v>11016</v>
      </c>
      <c r="M78" s="205" t="s">
        <v>684</v>
      </c>
      <c r="N78" s="205" t="s">
        <v>21710</v>
      </c>
      <c r="O78" s="205" t="s">
        <v>686</v>
      </c>
      <c r="P78" s="205" t="s">
        <v>687</v>
      </c>
      <c r="Q78" s="205" t="s">
        <v>686</v>
      </c>
    </row>
    <row r="79" spans="1:17" hidden="1">
      <c r="A79" s="204">
        <v>101634521933</v>
      </c>
      <c r="B79" s="205" t="s">
        <v>21412</v>
      </c>
      <c r="C79" s="205" t="s">
        <v>21413</v>
      </c>
      <c r="D79" s="205" t="s">
        <v>680</v>
      </c>
      <c r="E79" s="572">
        <v>32660</v>
      </c>
      <c r="F79" s="572">
        <v>45997</v>
      </c>
      <c r="G79" s="205" t="s">
        <v>1679</v>
      </c>
      <c r="H79" s="205" t="s">
        <v>682</v>
      </c>
      <c r="I79" s="205" t="s">
        <v>708</v>
      </c>
      <c r="J79" s="205">
        <v>9823675928</v>
      </c>
      <c r="K79" s="205" t="s">
        <v>684</v>
      </c>
      <c r="L79" s="205" t="s">
        <v>10842</v>
      </c>
      <c r="M79" s="205" t="s">
        <v>684</v>
      </c>
      <c r="N79" s="205" t="s">
        <v>1125</v>
      </c>
      <c r="O79" s="205" t="s">
        <v>687</v>
      </c>
      <c r="P79" s="205" t="s">
        <v>687</v>
      </c>
      <c r="Q79" s="205" t="s">
        <v>687</v>
      </c>
    </row>
    <row r="80" spans="1:17" hidden="1">
      <c r="A80" s="204">
        <v>102274339891</v>
      </c>
      <c r="B80" s="205" t="s">
        <v>20973</v>
      </c>
      <c r="C80" s="205" t="s">
        <v>4789</v>
      </c>
      <c r="D80" s="205" t="s">
        <v>680</v>
      </c>
      <c r="E80" s="572">
        <v>37987</v>
      </c>
      <c r="F80" s="572">
        <v>45996</v>
      </c>
      <c r="G80" s="205" t="s">
        <v>20974</v>
      </c>
      <c r="H80" s="205" t="s">
        <v>682</v>
      </c>
      <c r="I80" s="205" t="s">
        <v>683</v>
      </c>
      <c r="J80" s="205">
        <v>8169062250</v>
      </c>
      <c r="K80" s="205" t="s">
        <v>684</v>
      </c>
      <c r="L80" s="205" t="s">
        <v>20975</v>
      </c>
      <c r="M80" s="205" t="s">
        <v>684</v>
      </c>
      <c r="N80" s="205" t="s">
        <v>684</v>
      </c>
      <c r="O80" s="205" t="s">
        <v>686</v>
      </c>
      <c r="P80" s="205" t="s">
        <v>687</v>
      </c>
      <c r="Q80" s="205" t="s">
        <v>687</v>
      </c>
    </row>
    <row r="81" spans="1:17" hidden="1">
      <c r="A81" s="204">
        <v>102272862213</v>
      </c>
      <c r="B81" s="205" t="s">
        <v>20980</v>
      </c>
      <c r="C81" s="205" t="s">
        <v>20981</v>
      </c>
      <c r="D81" s="205" t="s">
        <v>680</v>
      </c>
      <c r="E81" s="572">
        <v>36283</v>
      </c>
      <c r="F81" s="572">
        <v>45993</v>
      </c>
      <c r="G81" s="205" t="s">
        <v>2273</v>
      </c>
      <c r="H81" s="205" t="s">
        <v>682</v>
      </c>
      <c r="I81" s="205" t="s">
        <v>708</v>
      </c>
      <c r="J81" s="205">
        <v>7498262445</v>
      </c>
      <c r="K81" s="205" t="s">
        <v>684</v>
      </c>
      <c r="L81" s="205" t="s">
        <v>20982</v>
      </c>
      <c r="M81" s="205" t="s">
        <v>684</v>
      </c>
      <c r="N81" s="205" t="s">
        <v>684</v>
      </c>
      <c r="O81" s="205" t="s">
        <v>686</v>
      </c>
      <c r="P81" s="205" t="s">
        <v>687</v>
      </c>
      <c r="Q81" s="205" t="s">
        <v>687</v>
      </c>
    </row>
    <row r="82" spans="1:17" hidden="1">
      <c r="A82" s="204">
        <v>102272673611</v>
      </c>
      <c r="B82" s="205" t="s">
        <v>20983</v>
      </c>
      <c r="C82" s="205" t="s">
        <v>20984</v>
      </c>
      <c r="D82" s="205" t="s">
        <v>680</v>
      </c>
      <c r="E82" s="572">
        <v>37787</v>
      </c>
      <c r="F82" s="572">
        <v>45993</v>
      </c>
      <c r="G82" s="205" t="s">
        <v>20985</v>
      </c>
      <c r="H82" s="205" t="s">
        <v>682</v>
      </c>
      <c r="I82" s="205" t="s">
        <v>683</v>
      </c>
      <c r="J82" s="205">
        <v>8788143001</v>
      </c>
      <c r="K82" s="205" t="s">
        <v>684</v>
      </c>
      <c r="L82" s="205" t="s">
        <v>3727</v>
      </c>
      <c r="M82" s="205" t="s">
        <v>684</v>
      </c>
      <c r="N82" s="205" t="s">
        <v>684</v>
      </c>
      <c r="O82" s="205" t="s">
        <v>686</v>
      </c>
      <c r="P82" s="205" t="s">
        <v>687</v>
      </c>
      <c r="Q82" s="205" t="s">
        <v>687</v>
      </c>
    </row>
    <row r="83" spans="1:17" hidden="1">
      <c r="A83" s="204">
        <v>102272888846</v>
      </c>
      <c r="B83" s="205" t="s">
        <v>20976</v>
      </c>
      <c r="C83" s="205" t="s">
        <v>20977</v>
      </c>
      <c r="D83" s="205" t="s">
        <v>680</v>
      </c>
      <c r="E83" s="572">
        <v>33304</v>
      </c>
      <c r="F83" s="572">
        <v>45993</v>
      </c>
      <c r="G83" s="205" t="s">
        <v>20978</v>
      </c>
      <c r="H83" s="205" t="s">
        <v>682</v>
      </c>
      <c r="I83" s="205" t="s">
        <v>708</v>
      </c>
      <c r="J83" s="205">
        <v>8806233642</v>
      </c>
      <c r="K83" s="205" t="s">
        <v>684</v>
      </c>
      <c r="L83" s="205" t="s">
        <v>20979</v>
      </c>
      <c r="M83" s="205" t="s">
        <v>684</v>
      </c>
      <c r="N83" s="205" t="s">
        <v>684</v>
      </c>
      <c r="O83" s="205" t="s">
        <v>686</v>
      </c>
      <c r="P83" s="205" t="s">
        <v>687</v>
      </c>
      <c r="Q83" s="205" t="s">
        <v>687</v>
      </c>
    </row>
    <row r="84" spans="1:17" hidden="1">
      <c r="A84" s="204">
        <v>101283744400</v>
      </c>
      <c r="B84" s="205" t="s">
        <v>20986</v>
      </c>
      <c r="C84" s="205" t="s">
        <v>20987</v>
      </c>
      <c r="D84" s="205" t="s">
        <v>680</v>
      </c>
      <c r="E84" s="572">
        <v>34700</v>
      </c>
      <c r="F84" s="572">
        <v>45992</v>
      </c>
      <c r="G84" s="205" t="s">
        <v>20988</v>
      </c>
      <c r="H84" s="205" t="s">
        <v>682</v>
      </c>
      <c r="I84" s="205" t="s">
        <v>683</v>
      </c>
      <c r="J84" s="205">
        <v>8271583018</v>
      </c>
      <c r="K84" s="205" t="s">
        <v>684</v>
      </c>
      <c r="L84" s="205" t="s">
        <v>20989</v>
      </c>
      <c r="M84" s="205" t="s">
        <v>684</v>
      </c>
      <c r="N84" s="205" t="s">
        <v>684</v>
      </c>
      <c r="O84" s="205" t="s">
        <v>686</v>
      </c>
      <c r="P84" s="205" t="s">
        <v>687</v>
      </c>
      <c r="Q84" s="205" t="s">
        <v>686</v>
      </c>
    </row>
    <row r="85" spans="1:17" hidden="1">
      <c r="A85" s="204">
        <v>101957774302</v>
      </c>
      <c r="B85" s="205" t="s">
        <v>20990</v>
      </c>
      <c r="C85" s="205" t="s">
        <v>20991</v>
      </c>
      <c r="D85" s="205" t="s">
        <v>680</v>
      </c>
      <c r="E85" s="572">
        <v>37257</v>
      </c>
      <c r="F85" s="572">
        <v>45990</v>
      </c>
      <c r="G85" s="205" t="s">
        <v>4197</v>
      </c>
      <c r="H85" s="205" t="s">
        <v>682</v>
      </c>
      <c r="I85" s="205" t="s">
        <v>683</v>
      </c>
      <c r="J85" s="205">
        <v>9316151241</v>
      </c>
      <c r="K85" s="205" t="s">
        <v>684</v>
      </c>
      <c r="L85" s="205" t="s">
        <v>13493</v>
      </c>
      <c r="M85" s="205" t="s">
        <v>684</v>
      </c>
      <c r="N85" s="205" t="s">
        <v>22073</v>
      </c>
      <c r="O85" s="205" t="s">
        <v>686</v>
      </c>
      <c r="P85" s="205" t="s">
        <v>687</v>
      </c>
      <c r="Q85" s="205" t="s">
        <v>687</v>
      </c>
    </row>
    <row r="86" spans="1:17" hidden="1">
      <c r="A86" s="204">
        <v>102069120108</v>
      </c>
      <c r="B86" s="205" t="s">
        <v>21414</v>
      </c>
      <c r="C86" s="205" t="s">
        <v>21415</v>
      </c>
      <c r="D86" s="205" t="s">
        <v>680</v>
      </c>
      <c r="E86" s="572">
        <v>38750</v>
      </c>
      <c r="F86" s="572">
        <v>45989</v>
      </c>
      <c r="G86" s="205" t="s">
        <v>21416</v>
      </c>
      <c r="H86" s="205" t="s">
        <v>682</v>
      </c>
      <c r="I86" s="205" t="s">
        <v>683</v>
      </c>
      <c r="J86" s="205">
        <v>7378348319</v>
      </c>
      <c r="K86" s="205" t="s">
        <v>684</v>
      </c>
      <c r="L86" s="205" t="s">
        <v>21417</v>
      </c>
      <c r="M86" s="205" t="s">
        <v>21418</v>
      </c>
      <c r="N86" s="205" t="s">
        <v>21419</v>
      </c>
      <c r="O86" s="205" t="s">
        <v>686</v>
      </c>
      <c r="P86" s="205" t="s">
        <v>687</v>
      </c>
      <c r="Q86" s="205" t="s">
        <v>686</v>
      </c>
    </row>
    <row r="87" spans="1:17" hidden="1">
      <c r="A87" s="204">
        <v>101104779218</v>
      </c>
      <c r="B87" s="205" t="s">
        <v>20992</v>
      </c>
      <c r="C87" s="205" t="s">
        <v>20993</v>
      </c>
      <c r="D87" s="205" t="s">
        <v>680</v>
      </c>
      <c r="E87" s="572">
        <v>36088</v>
      </c>
      <c r="F87" s="572">
        <v>45988</v>
      </c>
      <c r="G87" s="205" t="s">
        <v>1732</v>
      </c>
      <c r="H87" s="205" t="s">
        <v>682</v>
      </c>
      <c r="I87" s="205" t="s">
        <v>683</v>
      </c>
      <c r="J87" s="205">
        <v>9765533672</v>
      </c>
      <c r="K87" s="205" t="s">
        <v>684</v>
      </c>
      <c r="L87" s="205" t="s">
        <v>20994</v>
      </c>
      <c r="M87" s="205" t="s">
        <v>20995</v>
      </c>
      <c r="N87" s="205" t="s">
        <v>3931</v>
      </c>
      <c r="O87" s="205" t="s">
        <v>687</v>
      </c>
      <c r="P87" s="205" t="s">
        <v>687</v>
      </c>
      <c r="Q87" s="205" t="s">
        <v>686</v>
      </c>
    </row>
    <row r="88" spans="1:17" hidden="1">
      <c r="A88" s="204">
        <v>101567205168</v>
      </c>
      <c r="B88" s="205" t="s">
        <v>21420</v>
      </c>
      <c r="C88" s="205" t="s">
        <v>21421</v>
      </c>
      <c r="D88" s="205" t="s">
        <v>680</v>
      </c>
      <c r="E88" s="572">
        <v>35431</v>
      </c>
      <c r="F88" s="572">
        <v>45988</v>
      </c>
      <c r="G88" s="205" t="s">
        <v>21422</v>
      </c>
      <c r="H88" s="205" t="s">
        <v>682</v>
      </c>
      <c r="I88" s="205" t="s">
        <v>683</v>
      </c>
      <c r="J88" s="205" t="s">
        <v>684</v>
      </c>
      <c r="K88" s="205" t="s">
        <v>684</v>
      </c>
      <c r="L88" s="205" t="s">
        <v>13628</v>
      </c>
      <c r="M88" s="205" t="s">
        <v>684</v>
      </c>
      <c r="N88" s="205" t="s">
        <v>684</v>
      </c>
      <c r="O88" s="205" t="s">
        <v>686</v>
      </c>
      <c r="P88" s="205" t="s">
        <v>687</v>
      </c>
      <c r="Q88" s="205" t="s">
        <v>686</v>
      </c>
    </row>
    <row r="89" spans="1:17" hidden="1">
      <c r="A89" s="204">
        <v>102269991035</v>
      </c>
      <c r="B89" s="205" t="s">
        <v>21003</v>
      </c>
      <c r="C89" s="205" t="s">
        <v>21004</v>
      </c>
      <c r="D89" s="205" t="s">
        <v>680</v>
      </c>
      <c r="E89" s="572">
        <v>34224</v>
      </c>
      <c r="F89" s="572">
        <v>45986</v>
      </c>
      <c r="G89" s="205" t="s">
        <v>21005</v>
      </c>
      <c r="H89" s="205" t="s">
        <v>682</v>
      </c>
      <c r="I89" s="205" t="s">
        <v>683</v>
      </c>
      <c r="J89" s="205">
        <v>9860308259</v>
      </c>
      <c r="K89" s="205" t="s">
        <v>684</v>
      </c>
      <c r="L89" s="205" t="s">
        <v>21006</v>
      </c>
      <c r="M89" s="205" t="s">
        <v>684</v>
      </c>
      <c r="N89" s="205" t="s">
        <v>684</v>
      </c>
      <c r="O89" s="205" t="s">
        <v>686</v>
      </c>
      <c r="P89" s="205" t="s">
        <v>687</v>
      </c>
      <c r="Q89" s="205" t="s">
        <v>687</v>
      </c>
    </row>
    <row r="90" spans="1:17" hidden="1">
      <c r="A90" s="204">
        <v>101956422754</v>
      </c>
      <c r="B90" s="205" t="s">
        <v>20999</v>
      </c>
      <c r="C90" s="205" t="s">
        <v>21000</v>
      </c>
      <c r="D90" s="205" t="s">
        <v>680</v>
      </c>
      <c r="E90" s="572">
        <v>38112</v>
      </c>
      <c r="F90" s="572">
        <v>45986</v>
      </c>
      <c r="G90" s="205" t="s">
        <v>21001</v>
      </c>
      <c r="H90" s="205" t="s">
        <v>682</v>
      </c>
      <c r="I90" s="205" t="s">
        <v>683</v>
      </c>
      <c r="J90" s="205" t="s">
        <v>684</v>
      </c>
      <c r="K90" s="205" t="s">
        <v>684</v>
      </c>
      <c r="L90" s="205" t="s">
        <v>21002</v>
      </c>
      <c r="M90" s="205" t="s">
        <v>684</v>
      </c>
      <c r="N90" s="205" t="s">
        <v>684</v>
      </c>
      <c r="O90" s="205" t="s">
        <v>686</v>
      </c>
      <c r="P90" s="205" t="s">
        <v>687</v>
      </c>
      <c r="Q90" s="205" t="s">
        <v>686</v>
      </c>
    </row>
    <row r="91" spans="1:17" hidden="1">
      <c r="A91" s="204">
        <v>102269989477</v>
      </c>
      <c r="B91" s="205" t="s">
        <v>20996</v>
      </c>
      <c r="C91" s="205" t="s">
        <v>20997</v>
      </c>
      <c r="D91" s="205" t="s">
        <v>680</v>
      </c>
      <c r="E91" s="572">
        <v>37791</v>
      </c>
      <c r="F91" s="572">
        <v>45986</v>
      </c>
      <c r="G91" s="205" t="s">
        <v>8331</v>
      </c>
      <c r="H91" s="205" t="s">
        <v>682</v>
      </c>
      <c r="I91" s="205" t="s">
        <v>683</v>
      </c>
      <c r="J91" s="205">
        <v>7721966159</v>
      </c>
      <c r="K91" s="205" t="s">
        <v>684</v>
      </c>
      <c r="L91" s="205" t="s">
        <v>20998</v>
      </c>
      <c r="M91" s="205" t="s">
        <v>684</v>
      </c>
      <c r="N91" s="205" t="s">
        <v>684</v>
      </c>
      <c r="O91" s="205" t="s">
        <v>686</v>
      </c>
      <c r="P91" s="205" t="s">
        <v>687</v>
      </c>
      <c r="Q91" s="205" t="s">
        <v>687</v>
      </c>
    </row>
    <row r="92" spans="1:17" hidden="1">
      <c r="A92" s="204">
        <v>102269815358</v>
      </c>
      <c r="B92" s="205" t="s">
        <v>21007</v>
      </c>
      <c r="C92" s="205" t="s">
        <v>21008</v>
      </c>
      <c r="D92" s="205" t="s">
        <v>680</v>
      </c>
      <c r="E92" s="572">
        <v>38170</v>
      </c>
      <c r="F92" s="572">
        <v>45985</v>
      </c>
      <c r="G92" s="205" t="s">
        <v>21009</v>
      </c>
      <c r="H92" s="205" t="s">
        <v>682</v>
      </c>
      <c r="I92" s="205" t="s">
        <v>683</v>
      </c>
      <c r="J92" s="205">
        <v>7709372142</v>
      </c>
      <c r="K92" s="205" t="s">
        <v>684</v>
      </c>
      <c r="L92" s="205" t="s">
        <v>21010</v>
      </c>
      <c r="M92" s="205" t="s">
        <v>684</v>
      </c>
      <c r="N92" s="205" t="s">
        <v>684</v>
      </c>
      <c r="O92" s="205" t="s">
        <v>686</v>
      </c>
      <c r="P92" s="205" t="s">
        <v>687</v>
      </c>
      <c r="Q92" s="205" t="s">
        <v>687</v>
      </c>
    </row>
    <row r="93" spans="1:17" hidden="1">
      <c r="A93" s="204">
        <v>102269618576</v>
      </c>
      <c r="B93" s="205" t="s">
        <v>21011</v>
      </c>
      <c r="C93" s="205" t="s">
        <v>21012</v>
      </c>
      <c r="D93" s="205" t="s">
        <v>680</v>
      </c>
      <c r="E93" s="572">
        <v>33756</v>
      </c>
      <c r="F93" s="572">
        <v>45984</v>
      </c>
      <c r="G93" s="205" t="s">
        <v>21013</v>
      </c>
      <c r="H93" s="205" t="s">
        <v>682</v>
      </c>
      <c r="I93" s="205" t="s">
        <v>708</v>
      </c>
      <c r="J93" s="205">
        <v>8623061848</v>
      </c>
      <c r="K93" s="205" t="s">
        <v>684</v>
      </c>
      <c r="L93" s="205" t="s">
        <v>21014</v>
      </c>
      <c r="M93" s="205" t="s">
        <v>684</v>
      </c>
      <c r="N93" s="205" t="s">
        <v>684</v>
      </c>
      <c r="O93" s="205" t="s">
        <v>686</v>
      </c>
      <c r="P93" s="205" t="s">
        <v>687</v>
      </c>
      <c r="Q93" s="205" t="s">
        <v>687</v>
      </c>
    </row>
    <row r="94" spans="1:17" hidden="1">
      <c r="A94" s="204">
        <v>100268415748</v>
      </c>
      <c r="B94" s="205" t="s">
        <v>21020</v>
      </c>
      <c r="C94" s="205" t="s">
        <v>21021</v>
      </c>
      <c r="D94" s="205" t="s">
        <v>680</v>
      </c>
      <c r="E94" s="572">
        <v>32143</v>
      </c>
      <c r="F94" s="572">
        <v>45982</v>
      </c>
      <c r="G94" s="205" t="s">
        <v>16445</v>
      </c>
      <c r="H94" s="205" t="s">
        <v>682</v>
      </c>
      <c r="I94" s="205" t="s">
        <v>683</v>
      </c>
      <c r="J94" s="205">
        <v>9823444605</v>
      </c>
      <c r="K94" s="205" t="s">
        <v>684</v>
      </c>
      <c r="L94" s="205" t="s">
        <v>21022</v>
      </c>
      <c r="M94" s="205" t="s">
        <v>21023</v>
      </c>
      <c r="N94" s="205" t="s">
        <v>1598</v>
      </c>
      <c r="O94" s="205" t="s">
        <v>687</v>
      </c>
      <c r="P94" s="205" t="s">
        <v>687</v>
      </c>
      <c r="Q94" s="205" t="s">
        <v>686</v>
      </c>
    </row>
    <row r="95" spans="1:17" hidden="1">
      <c r="A95" s="204">
        <v>102268893829</v>
      </c>
      <c r="B95" s="205" t="s">
        <v>21017</v>
      </c>
      <c r="C95" s="205" t="s">
        <v>21018</v>
      </c>
      <c r="D95" s="205" t="s">
        <v>680</v>
      </c>
      <c r="E95" s="572">
        <v>39083</v>
      </c>
      <c r="F95" s="572">
        <v>45982</v>
      </c>
      <c r="G95" s="205" t="s">
        <v>4961</v>
      </c>
      <c r="H95" s="205" t="s">
        <v>682</v>
      </c>
      <c r="I95" s="205" t="s">
        <v>683</v>
      </c>
      <c r="J95" s="205">
        <v>6267989063</v>
      </c>
      <c r="K95" s="205" t="s">
        <v>684</v>
      </c>
      <c r="L95" s="205" t="s">
        <v>21019</v>
      </c>
      <c r="M95" s="205" t="s">
        <v>684</v>
      </c>
      <c r="N95" s="205" t="s">
        <v>684</v>
      </c>
      <c r="O95" s="205" t="s">
        <v>686</v>
      </c>
      <c r="P95" s="205" t="s">
        <v>687</v>
      </c>
      <c r="Q95" s="205" t="s">
        <v>687</v>
      </c>
    </row>
    <row r="96" spans="1:17" hidden="1">
      <c r="A96" s="204">
        <v>102268547543</v>
      </c>
      <c r="B96" s="205" t="s">
        <v>21027</v>
      </c>
      <c r="C96" s="205" t="s">
        <v>21028</v>
      </c>
      <c r="D96" s="205" t="s">
        <v>680</v>
      </c>
      <c r="E96" s="572">
        <v>33239</v>
      </c>
      <c r="F96" s="572">
        <v>45982</v>
      </c>
      <c r="G96" s="205" t="s">
        <v>21029</v>
      </c>
      <c r="H96" s="205" t="s">
        <v>682</v>
      </c>
      <c r="I96" s="205" t="s">
        <v>708</v>
      </c>
      <c r="J96" s="205">
        <v>9604633600</v>
      </c>
      <c r="K96" s="205" t="s">
        <v>684</v>
      </c>
      <c r="L96" s="205" t="s">
        <v>3268</v>
      </c>
      <c r="M96" s="205" t="s">
        <v>684</v>
      </c>
      <c r="N96" s="205" t="s">
        <v>684</v>
      </c>
      <c r="O96" s="205" t="s">
        <v>686</v>
      </c>
      <c r="P96" s="205" t="s">
        <v>687</v>
      </c>
      <c r="Q96" s="205" t="s">
        <v>687</v>
      </c>
    </row>
    <row r="97" spans="1:17" hidden="1">
      <c r="A97" s="204">
        <v>101977166071</v>
      </c>
      <c r="B97" s="205" t="s">
        <v>21024</v>
      </c>
      <c r="C97" s="205" t="s">
        <v>21025</v>
      </c>
      <c r="D97" s="205" t="s">
        <v>680</v>
      </c>
      <c r="E97" s="572">
        <v>37608</v>
      </c>
      <c r="F97" s="572">
        <v>45982</v>
      </c>
      <c r="G97" s="205" t="s">
        <v>7730</v>
      </c>
      <c r="H97" s="205" t="s">
        <v>682</v>
      </c>
      <c r="I97" s="205" t="s">
        <v>683</v>
      </c>
      <c r="J97" s="205" t="s">
        <v>684</v>
      </c>
      <c r="K97" s="205" t="s">
        <v>684</v>
      </c>
      <c r="L97" s="205" t="s">
        <v>21026</v>
      </c>
      <c r="M97" s="205" t="s">
        <v>684</v>
      </c>
      <c r="N97" s="205" t="s">
        <v>684</v>
      </c>
      <c r="O97" s="205" t="s">
        <v>686</v>
      </c>
      <c r="P97" s="205" t="s">
        <v>687</v>
      </c>
      <c r="Q97" s="205" t="s">
        <v>686</v>
      </c>
    </row>
    <row r="98" spans="1:17" hidden="1">
      <c r="A98" s="204">
        <v>102268892746</v>
      </c>
      <c r="B98" s="205" t="s">
        <v>21015</v>
      </c>
      <c r="C98" s="205" t="s">
        <v>21016</v>
      </c>
      <c r="D98" s="205" t="s">
        <v>680</v>
      </c>
      <c r="E98" s="572">
        <v>38574</v>
      </c>
      <c r="F98" s="572">
        <v>45982</v>
      </c>
      <c r="G98" s="205" t="s">
        <v>10212</v>
      </c>
      <c r="H98" s="205" t="s">
        <v>682</v>
      </c>
      <c r="I98" s="205" t="s">
        <v>683</v>
      </c>
      <c r="J98" s="205">
        <v>7974495538</v>
      </c>
      <c r="K98" s="205" t="s">
        <v>684</v>
      </c>
      <c r="L98" s="205" t="s">
        <v>4469</v>
      </c>
      <c r="M98" s="205" t="s">
        <v>684</v>
      </c>
      <c r="N98" s="205" t="s">
        <v>22074</v>
      </c>
      <c r="O98" s="205" t="s">
        <v>686</v>
      </c>
      <c r="P98" s="205" t="s">
        <v>687</v>
      </c>
      <c r="Q98" s="205" t="s">
        <v>687</v>
      </c>
    </row>
    <row r="99" spans="1:17" hidden="1">
      <c r="A99" s="204">
        <v>101808505234</v>
      </c>
      <c r="B99" s="205" t="s">
        <v>21037</v>
      </c>
      <c r="C99" s="205" t="s">
        <v>21038</v>
      </c>
      <c r="D99" s="205" t="s">
        <v>680</v>
      </c>
      <c r="E99" s="572">
        <v>35360</v>
      </c>
      <c r="F99" s="572">
        <v>45981</v>
      </c>
      <c r="G99" s="205" t="s">
        <v>8861</v>
      </c>
      <c r="H99" s="205" t="s">
        <v>682</v>
      </c>
      <c r="I99" s="205" t="s">
        <v>708</v>
      </c>
      <c r="J99" s="205">
        <v>8855088043</v>
      </c>
      <c r="K99" s="205" t="s">
        <v>684</v>
      </c>
      <c r="L99" s="205" t="s">
        <v>21039</v>
      </c>
      <c r="M99" s="205" t="s">
        <v>21040</v>
      </c>
      <c r="N99" s="205" t="s">
        <v>20933</v>
      </c>
      <c r="O99" s="205" t="s">
        <v>686</v>
      </c>
      <c r="P99" s="205" t="s">
        <v>687</v>
      </c>
      <c r="Q99" s="205" t="s">
        <v>686</v>
      </c>
    </row>
    <row r="100" spans="1:17" hidden="1">
      <c r="A100" s="204">
        <v>100794399909</v>
      </c>
      <c r="B100" s="205" t="s">
        <v>21030</v>
      </c>
      <c r="C100" s="205" t="s">
        <v>21031</v>
      </c>
      <c r="D100" s="205" t="s">
        <v>680</v>
      </c>
      <c r="E100" s="572">
        <v>33756</v>
      </c>
      <c r="F100" s="572">
        <v>45981</v>
      </c>
      <c r="G100" s="205" t="s">
        <v>21032</v>
      </c>
      <c r="H100" s="205" t="s">
        <v>682</v>
      </c>
      <c r="I100" s="205" t="s">
        <v>684</v>
      </c>
      <c r="J100" s="205">
        <v>8605410259</v>
      </c>
      <c r="K100" s="205" t="s">
        <v>21033</v>
      </c>
      <c r="L100" s="205" t="s">
        <v>21034</v>
      </c>
      <c r="M100" s="205" t="s">
        <v>21035</v>
      </c>
      <c r="N100" s="205" t="s">
        <v>21036</v>
      </c>
      <c r="O100" s="205" t="s">
        <v>686</v>
      </c>
      <c r="P100" s="205" t="s">
        <v>687</v>
      </c>
      <c r="Q100" s="205" t="s">
        <v>686</v>
      </c>
    </row>
    <row r="101" spans="1:17" hidden="1">
      <c r="A101" s="204">
        <v>101777870817</v>
      </c>
      <c r="B101" s="205" t="s">
        <v>21041</v>
      </c>
      <c r="C101" s="205" t="s">
        <v>21042</v>
      </c>
      <c r="D101" s="205" t="s">
        <v>680</v>
      </c>
      <c r="E101" s="572">
        <v>30128</v>
      </c>
      <c r="F101" s="572">
        <v>45980</v>
      </c>
      <c r="G101" s="205" t="s">
        <v>21043</v>
      </c>
      <c r="H101" s="205" t="s">
        <v>682</v>
      </c>
      <c r="I101" s="205" t="s">
        <v>683</v>
      </c>
      <c r="J101" s="205">
        <v>9175217565</v>
      </c>
      <c r="K101" s="205" t="s">
        <v>684</v>
      </c>
      <c r="L101" s="205" t="s">
        <v>2953</v>
      </c>
      <c r="M101" s="205" t="s">
        <v>684</v>
      </c>
      <c r="N101" s="205" t="s">
        <v>684</v>
      </c>
      <c r="O101" s="205" t="s">
        <v>686</v>
      </c>
      <c r="P101" s="205" t="s">
        <v>687</v>
      </c>
      <c r="Q101" s="205" t="s">
        <v>686</v>
      </c>
    </row>
    <row r="102" spans="1:17" hidden="1">
      <c r="A102" s="204">
        <v>102261865570</v>
      </c>
      <c r="B102" s="205" t="s">
        <v>21054</v>
      </c>
      <c r="C102" s="205" t="s">
        <v>21055</v>
      </c>
      <c r="D102" s="205" t="s">
        <v>680</v>
      </c>
      <c r="E102" s="572">
        <v>36387</v>
      </c>
      <c r="F102" s="572">
        <v>45980</v>
      </c>
      <c r="G102" s="205" t="s">
        <v>21056</v>
      </c>
      <c r="H102" s="205" t="s">
        <v>682</v>
      </c>
      <c r="I102" s="205" t="s">
        <v>683</v>
      </c>
      <c r="J102" s="205">
        <v>9059487424</v>
      </c>
      <c r="K102" s="205" t="s">
        <v>684</v>
      </c>
      <c r="L102" s="205" t="s">
        <v>21057</v>
      </c>
      <c r="M102" s="205" t="s">
        <v>684</v>
      </c>
      <c r="N102" s="205" t="s">
        <v>684</v>
      </c>
      <c r="O102" s="205" t="s">
        <v>686</v>
      </c>
      <c r="P102" s="205" t="s">
        <v>687</v>
      </c>
      <c r="Q102" s="205" t="s">
        <v>687</v>
      </c>
    </row>
    <row r="103" spans="1:17" hidden="1">
      <c r="A103" s="204">
        <v>102265592531</v>
      </c>
      <c r="B103" s="205" t="s">
        <v>21048</v>
      </c>
      <c r="C103" s="205" t="s">
        <v>21049</v>
      </c>
      <c r="D103" s="205" t="s">
        <v>680</v>
      </c>
      <c r="E103" s="572">
        <v>38956</v>
      </c>
      <c r="F103" s="572">
        <v>45980</v>
      </c>
      <c r="G103" s="205" t="s">
        <v>12036</v>
      </c>
      <c r="H103" s="205" t="s">
        <v>682</v>
      </c>
      <c r="I103" s="205" t="s">
        <v>683</v>
      </c>
      <c r="J103" s="205">
        <v>8788163430</v>
      </c>
      <c r="K103" s="205" t="s">
        <v>684</v>
      </c>
      <c r="L103" s="205" t="s">
        <v>21050</v>
      </c>
      <c r="M103" s="205" t="s">
        <v>684</v>
      </c>
      <c r="N103" s="205" t="s">
        <v>684</v>
      </c>
      <c r="O103" s="205" t="s">
        <v>686</v>
      </c>
      <c r="P103" s="205" t="s">
        <v>687</v>
      </c>
      <c r="Q103" s="205" t="s">
        <v>687</v>
      </c>
    </row>
    <row r="104" spans="1:17" hidden="1">
      <c r="A104" s="204">
        <v>102265589634</v>
      </c>
      <c r="B104" s="205" t="s">
        <v>21044</v>
      </c>
      <c r="C104" s="205" t="s">
        <v>21045</v>
      </c>
      <c r="D104" s="205" t="s">
        <v>680</v>
      </c>
      <c r="E104" s="572">
        <v>37987</v>
      </c>
      <c r="F104" s="572">
        <v>45980</v>
      </c>
      <c r="G104" s="205" t="s">
        <v>21046</v>
      </c>
      <c r="H104" s="205" t="s">
        <v>682</v>
      </c>
      <c r="I104" s="205" t="s">
        <v>683</v>
      </c>
      <c r="J104" s="205">
        <v>9370527513</v>
      </c>
      <c r="K104" s="205" t="s">
        <v>684</v>
      </c>
      <c r="L104" s="205" t="s">
        <v>21047</v>
      </c>
      <c r="M104" s="205" t="s">
        <v>684</v>
      </c>
      <c r="N104" s="205" t="s">
        <v>684</v>
      </c>
      <c r="O104" s="205" t="s">
        <v>686</v>
      </c>
      <c r="P104" s="205" t="s">
        <v>687</v>
      </c>
      <c r="Q104" s="205" t="s">
        <v>687</v>
      </c>
    </row>
    <row r="105" spans="1:17" hidden="1">
      <c r="A105" s="204">
        <v>102207025254</v>
      </c>
      <c r="B105" s="205" t="s">
        <v>21051</v>
      </c>
      <c r="C105" s="205" t="s">
        <v>4470</v>
      </c>
      <c r="D105" s="205" t="s">
        <v>680</v>
      </c>
      <c r="E105" s="572">
        <v>32509</v>
      </c>
      <c r="F105" s="572">
        <v>45980</v>
      </c>
      <c r="G105" s="205" t="s">
        <v>21052</v>
      </c>
      <c r="H105" s="205" t="s">
        <v>682</v>
      </c>
      <c r="I105" s="205" t="s">
        <v>708</v>
      </c>
      <c r="J105" s="205">
        <v>9071235908</v>
      </c>
      <c r="K105" s="205" t="s">
        <v>684</v>
      </c>
      <c r="L105" s="205" t="s">
        <v>21053</v>
      </c>
      <c r="M105" s="205" t="s">
        <v>684</v>
      </c>
      <c r="N105" s="205" t="s">
        <v>21883</v>
      </c>
      <c r="O105" s="205" t="s">
        <v>687</v>
      </c>
      <c r="P105" s="205" t="s">
        <v>687</v>
      </c>
      <c r="Q105" s="205" t="s">
        <v>687</v>
      </c>
    </row>
    <row r="106" spans="1:17" hidden="1">
      <c r="A106" s="204">
        <v>101648431192</v>
      </c>
      <c r="B106" s="205" t="s">
        <v>21069</v>
      </c>
      <c r="C106" s="205" t="s">
        <v>21070</v>
      </c>
      <c r="D106" s="205" t="s">
        <v>680</v>
      </c>
      <c r="E106" s="572">
        <v>34983</v>
      </c>
      <c r="F106" s="572">
        <v>45978</v>
      </c>
      <c r="G106" s="205" t="s">
        <v>21071</v>
      </c>
      <c r="H106" s="205" t="s">
        <v>682</v>
      </c>
      <c r="I106" s="205" t="s">
        <v>683</v>
      </c>
      <c r="J106" s="205">
        <v>9579414568</v>
      </c>
      <c r="K106" s="205" t="s">
        <v>684</v>
      </c>
      <c r="L106" s="205" t="s">
        <v>21072</v>
      </c>
      <c r="M106" s="205" t="s">
        <v>684</v>
      </c>
      <c r="N106" s="205" t="s">
        <v>684</v>
      </c>
      <c r="O106" s="205" t="s">
        <v>686</v>
      </c>
      <c r="P106" s="205" t="s">
        <v>687</v>
      </c>
      <c r="Q106" s="205" t="s">
        <v>686</v>
      </c>
    </row>
    <row r="107" spans="1:17" hidden="1">
      <c r="A107" s="204">
        <v>101272098944</v>
      </c>
      <c r="B107" s="205" t="s">
        <v>21058</v>
      </c>
      <c r="C107" s="205" t="s">
        <v>21059</v>
      </c>
      <c r="D107" s="205" t="s">
        <v>680</v>
      </c>
      <c r="E107" s="572">
        <v>32277</v>
      </c>
      <c r="F107" s="572">
        <v>45978</v>
      </c>
      <c r="G107" s="205" t="s">
        <v>21060</v>
      </c>
      <c r="H107" s="205" t="s">
        <v>682</v>
      </c>
      <c r="I107" s="205" t="s">
        <v>708</v>
      </c>
      <c r="J107" s="205">
        <v>9075788912</v>
      </c>
      <c r="K107" s="205" t="s">
        <v>21061</v>
      </c>
      <c r="L107" s="205" t="s">
        <v>21062</v>
      </c>
      <c r="M107" s="205" t="s">
        <v>21063</v>
      </c>
      <c r="N107" s="205" t="s">
        <v>21064</v>
      </c>
      <c r="O107" s="205" t="s">
        <v>686</v>
      </c>
      <c r="P107" s="205" t="s">
        <v>687</v>
      </c>
      <c r="Q107" s="205" t="s">
        <v>686</v>
      </c>
    </row>
    <row r="108" spans="1:17" hidden="1">
      <c r="A108" s="204">
        <v>102267135019</v>
      </c>
      <c r="B108" s="205" t="s">
        <v>21065</v>
      </c>
      <c r="C108" s="205" t="s">
        <v>21066</v>
      </c>
      <c r="D108" s="205" t="s">
        <v>680</v>
      </c>
      <c r="E108" s="572">
        <v>36462</v>
      </c>
      <c r="F108" s="572">
        <v>45978</v>
      </c>
      <c r="G108" s="205" t="s">
        <v>21067</v>
      </c>
      <c r="H108" s="205" t="s">
        <v>682</v>
      </c>
      <c r="I108" s="205" t="s">
        <v>683</v>
      </c>
      <c r="J108" s="205">
        <v>9359763909</v>
      </c>
      <c r="K108" s="205" t="s">
        <v>684</v>
      </c>
      <c r="L108" s="205" t="s">
        <v>21068</v>
      </c>
      <c r="M108" s="205" t="s">
        <v>684</v>
      </c>
      <c r="N108" s="205" t="s">
        <v>684</v>
      </c>
      <c r="O108" s="205" t="s">
        <v>686</v>
      </c>
      <c r="P108" s="205" t="s">
        <v>687</v>
      </c>
      <c r="Q108" s="205" t="s">
        <v>687</v>
      </c>
    </row>
    <row r="109" spans="1:17" hidden="1">
      <c r="A109" s="204">
        <v>102267132379</v>
      </c>
      <c r="B109" s="205" t="s">
        <v>21073</v>
      </c>
      <c r="C109" s="205" t="s">
        <v>21074</v>
      </c>
      <c r="D109" s="205" t="s">
        <v>680</v>
      </c>
      <c r="E109" s="572">
        <v>38409</v>
      </c>
      <c r="F109" s="572">
        <v>45978</v>
      </c>
      <c r="G109" s="205" t="s">
        <v>989</v>
      </c>
      <c r="H109" s="205" t="s">
        <v>682</v>
      </c>
      <c r="I109" s="205" t="s">
        <v>683</v>
      </c>
      <c r="J109" s="205">
        <v>8468950391</v>
      </c>
      <c r="K109" s="205" t="s">
        <v>684</v>
      </c>
      <c r="L109" s="205" t="s">
        <v>21075</v>
      </c>
      <c r="M109" s="205" t="s">
        <v>684</v>
      </c>
      <c r="N109" s="205" t="s">
        <v>684</v>
      </c>
      <c r="O109" s="205" t="s">
        <v>686</v>
      </c>
      <c r="P109" s="205" t="s">
        <v>687</v>
      </c>
      <c r="Q109" s="205" t="s">
        <v>687</v>
      </c>
    </row>
    <row r="110" spans="1:17" hidden="1">
      <c r="A110" s="204">
        <v>101209684449</v>
      </c>
      <c r="B110" s="205" t="s">
        <v>21076</v>
      </c>
      <c r="C110" s="205" t="s">
        <v>21077</v>
      </c>
      <c r="D110" s="205" t="s">
        <v>680</v>
      </c>
      <c r="E110" s="572">
        <v>35796</v>
      </c>
      <c r="F110" s="572">
        <v>45977</v>
      </c>
      <c r="G110" s="205" t="s">
        <v>4373</v>
      </c>
      <c r="H110" s="205" t="s">
        <v>682</v>
      </c>
      <c r="I110" s="205" t="s">
        <v>708</v>
      </c>
      <c r="J110" s="205">
        <v>9511811664</v>
      </c>
      <c r="K110" s="205" t="s">
        <v>21078</v>
      </c>
      <c r="L110" s="205" t="s">
        <v>21079</v>
      </c>
      <c r="M110" s="205" t="s">
        <v>684</v>
      </c>
      <c r="N110" s="205" t="s">
        <v>21080</v>
      </c>
      <c r="O110" s="205" t="s">
        <v>686</v>
      </c>
      <c r="P110" s="205" t="s">
        <v>687</v>
      </c>
      <c r="Q110" s="205" t="s">
        <v>687</v>
      </c>
    </row>
    <row r="111" spans="1:17" hidden="1">
      <c r="A111" s="204">
        <v>102266150116</v>
      </c>
      <c r="B111" s="205" t="s">
        <v>21099</v>
      </c>
      <c r="C111" s="205" t="s">
        <v>7064</v>
      </c>
      <c r="D111" s="205" t="s">
        <v>680</v>
      </c>
      <c r="E111" s="572">
        <v>32143</v>
      </c>
      <c r="F111" s="572">
        <v>45975</v>
      </c>
      <c r="G111" s="205" t="s">
        <v>21100</v>
      </c>
      <c r="H111" s="205" t="s">
        <v>682</v>
      </c>
      <c r="I111" s="205" t="s">
        <v>708</v>
      </c>
      <c r="J111" s="205">
        <v>7738167840</v>
      </c>
      <c r="K111" s="205" t="s">
        <v>684</v>
      </c>
      <c r="L111" s="205" t="s">
        <v>21101</v>
      </c>
      <c r="M111" s="205" t="s">
        <v>684</v>
      </c>
      <c r="N111" s="205" t="s">
        <v>684</v>
      </c>
      <c r="O111" s="205" t="s">
        <v>686</v>
      </c>
      <c r="P111" s="205" t="s">
        <v>687</v>
      </c>
      <c r="Q111" s="205" t="s">
        <v>687</v>
      </c>
    </row>
    <row r="112" spans="1:17" hidden="1">
      <c r="A112" s="204">
        <v>102265907999</v>
      </c>
      <c r="B112" s="205" t="s">
        <v>21092</v>
      </c>
      <c r="C112" s="205" t="s">
        <v>21093</v>
      </c>
      <c r="D112" s="205" t="s">
        <v>680</v>
      </c>
      <c r="E112" s="572">
        <v>38548</v>
      </c>
      <c r="F112" s="572">
        <v>45975</v>
      </c>
      <c r="G112" s="205" t="s">
        <v>21094</v>
      </c>
      <c r="H112" s="205" t="s">
        <v>682</v>
      </c>
      <c r="I112" s="205" t="s">
        <v>683</v>
      </c>
      <c r="J112" s="205">
        <v>7058783985</v>
      </c>
      <c r="K112" s="205" t="s">
        <v>684</v>
      </c>
      <c r="L112" s="205" t="s">
        <v>21095</v>
      </c>
      <c r="M112" s="205" t="s">
        <v>684</v>
      </c>
      <c r="N112" s="205" t="s">
        <v>684</v>
      </c>
      <c r="O112" s="205" t="s">
        <v>686</v>
      </c>
      <c r="P112" s="205" t="s">
        <v>687</v>
      </c>
      <c r="Q112" s="205" t="s">
        <v>687</v>
      </c>
    </row>
    <row r="113" spans="1:17" hidden="1">
      <c r="A113" s="204">
        <v>101200213596</v>
      </c>
      <c r="B113" s="205" t="s">
        <v>21089</v>
      </c>
      <c r="C113" s="205" t="s">
        <v>21090</v>
      </c>
      <c r="D113" s="205" t="s">
        <v>680</v>
      </c>
      <c r="E113" s="572">
        <v>32509</v>
      </c>
      <c r="F113" s="572">
        <v>45975</v>
      </c>
      <c r="G113" s="205" t="s">
        <v>1025</v>
      </c>
      <c r="H113" s="205" t="s">
        <v>682</v>
      </c>
      <c r="I113" s="205" t="s">
        <v>708</v>
      </c>
      <c r="J113" s="205">
        <v>9881291927</v>
      </c>
      <c r="K113" s="205" t="s">
        <v>684</v>
      </c>
      <c r="L113" s="205" t="s">
        <v>21091</v>
      </c>
      <c r="M113" s="205" t="s">
        <v>684</v>
      </c>
      <c r="N113" s="205" t="s">
        <v>684</v>
      </c>
      <c r="O113" s="205" t="s">
        <v>686</v>
      </c>
      <c r="P113" s="205" t="s">
        <v>687</v>
      </c>
      <c r="Q113" s="205" t="s">
        <v>686</v>
      </c>
    </row>
    <row r="114" spans="1:17" hidden="1">
      <c r="A114" s="204">
        <v>102265909833</v>
      </c>
      <c r="B114" s="205" t="s">
        <v>21096</v>
      </c>
      <c r="C114" s="205" t="s">
        <v>21097</v>
      </c>
      <c r="D114" s="205" t="s">
        <v>680</v>
      </c>
      <c r="E114" s="572">
        <v>36328</v>
      </c>
      <c r="F114" s="572">
        <v>45975</v>
      </c>
      <c r="G114" s="205" t="s">
        <v>3356</v>
      </c>
      <c r="H114" s="205" t="s">
        <v>682</v>
      </c>
      <c r="I114" s="205" t="s">
        <v>708</v>
      </c>
      <c r="J114" s="205">
        <v>9226442335</v>
      </c>
      <c r="K114" s="205" t="s">
        <v>684</v>
      </c>
      <c r="L114" s="205" t="s">
        <v>21098</v>
      </c>
      <c r="M114" s="205" t="s">
        <v>684</v>
      </c>
      <c r="N114" s="205" t="s">
        <v>684</v>
      </c>
      <c r="O114" s="205" t="s">
        <v>686</v>
      </c>
      <c r="P114" s="205" t="s">
        <v>687</v>
      </c>
      <c r="Q114" s="205" t="s">
        <v>687</v>
      </c>
    </row>
    <row r="115" spans="1:17" hidden="1">
      <c r="A115" s="204">
        <v>102266151657</v>
      </c>
      <c r="B115" s="205" t="s">
        <v>21081</v>
      </c>
      <c r="C115" s="205" t="s">
        <v>21082</v>
      </c>
      <c r="D115" s="205" t="s">
        <v>680</v>
      </c>
      <c r="E115" s="572">
        <v>26573</v>
      </c>
      <c r="F115" s="572">
        <v>45975</v>
      </c>
      <c r="G115" s="205" t="s">
        <v>21083</v>
      </c>
      <c r="H115" s="205" t="s">
        <v>682</v>
      </c>
      <c r="I115" s="205" t="s">
        <v>708</v>
      </c>
      <c r="J115" s="205">
        <v>7208238626</v>
      </c>
      <c r="K115" s="205" t="s">
        <v>684</v>
      </c>
      <c r="L115" s="205" t="s">
        <v>21084</v>
      </c>
      <c r="M115" s="205" t="s">
        <v>684</v>
      </c>
      <c r="N115" s="205" t="s">
        <v>684</v>
      </c>
      <c r="O115" s="205" t="s">
        <v>686</v>
      </c>
      <c r="P115" s="205" t="s">
        <v>687</v>
      </c>
      <c r="Q115" s="205" t="s">
        <v>687</v>
      </c>
    </row>
    <row r="116" spans="1:17" hidden="1">
      <c r="A116" s="204">
        <v>101686673696</v>
      </c>
      <c r="B116" s="205" t="s">
        <v>21085</v>
      </c>
      <c r="C116" s="205" t="s">
        <v>21086</v>
      </c>
      <c r="D116" s="205" t="s">
        <v>680</v>
      </c>
      <c r="E116" s="572">
        <v>36892</v>
      </c>
      <c r="F116" s="572">
        <v>45975</v>
      </c>
      <c r="G116" s="205" t="s">
        <v>21087</v>
      </c>
      <c r="H116" s="205" t="s">
        <v>682</v>
      </c>
      <c r="I116" s="205" t="s">
        <v>683</v>
      </c>
      <c r="J116" s="205" t="s">
        <v>684</v>
      </c>
      <c r="K116" s="205" t="s">
        <v>684</v>
      </c>
      <c r="L116" s="205" t="s">
        <v>21088</v>
      </c>
      <c r="M116" s="205" t="s">
        <v>684</v>
      </c>
      <c r="N116" s="205" t="s">
        <v>684</v>
      </c>
      <c r="O116" s="205" t="s">
        <v>686</v>
      </c>
      <c r="P116" s="205" t="s">
        <v>687</v>
      </c>
      <c r="Q116" s="205" t="s">
        <v>686</v>
      </c>
    </row>
    <row r="117" spans="1:17" hidden="1">
      <c r="A117" s="204">
        <v>101481508832</v>
      </c>
      <c r="B117" s="205" t="s">
        <v>21102</v>
      </c>
      <c r="C117" s="205" t="s">
        <v>21103</v>
      </c>
      <c r="D117" s="205" t="s">
        <v>680</v>
      </c>
      <c r="E117" s="572">
        <v>33758</v>
      </c>
      <c r="F117" s="572">
        <v>45975</v>
      </c>
      <c r="G117" s="205" t="s">
        <v>21104</v>
      </c>
      <c r="H117" s="205" t="s">
        <v>682</v>
      </c>
      <c r="I117" s="205" t="s">
        <v>708</v>
      </c>
      <c r="J117" s="205">
        <v>8390854736</v>
      </c>
      <c r="K117" s="205" t="s">
        <v>21105</v>
      </c>
      <c r="L117" s="205" t="s">
        <v>1033</v>
      </c>
      <c r="M117" s="205" t="s">
        <v>684</v>
      </c>
      <c r="N117" s="205" t="s">
        <v>21106</v>
      </c>
      <c r="O117" s="205" t="s">
        <v>686</v>
      </c>
      <c r="P117" s="205" t="s">
        <v>687</v>
      </c>
      <c r="Q117" s="205" t="s">
        <v>686</v>
      </c>
    </row>
    <row r="118" spans="1:17" hidden="1">
      <c r="A118" s="204">
        <v>102265572722</v>
      </c>
      <c r="B118" s="205" t="s">
        <v>21111</v>
      </c>
      <c r="C118" s="205" t="s">
        <v>21112</v>
      </c>
      <c r="D118" s="205" t="s">
        <v>680</v>
      </c>
      <c r="E118" s="572">
        <v>39066</v>
      </c>
      <c r="F118" s="572">
        <v>45974</v>
      </c>
      <c r="G118" s="205" t="s">
        <v>21113</v>
      </c>
      <c r="H118" s="205" t="s">
        <v>682</v>
      </c>
      <c r="I118" s="205" t="s">
        <v>683</v>
      </c>
      <c r="J118" s="205">
        <v>8261942481</v>
      </c>
      <c r="K118" s="205" t="s">
        <v>684</v>
      </c>
      <c r="L118" s="205" t="s">
        <v>21114</v>
      </c>
      <c r="M118" s="205" t="s">
        <v>684</v>
      </c>
      <c r="N118" s="205" t="s">
        <v>684</v>
      </c>
      <c r="O118" s="205" t="s">
        <v>686</v>
      </c>
      <c r="P118" s="205" t="s">
        <v>687</v>
      </c>
      <c r="Q118" s="205" t="s">
        <v>687</v>
      </c>
    </row>
    <row r="119" spans="1:17" hidden="1">
      <c r="A119" s="204">
        <v>102265574671</v>
      </c>
      <c r="B119" s="205" t="s">
        <v>21134</v>
      </c>
      <c r="C119" s="205" t="s">
        <v>21135</v>
      </c>
      <c r="D119" s="205" t="s">
        <v>680</v>
      </c>
      <c r="E119" s="572">
        <v>38024</v>
      </c>
      <c r="F119" s="572">
        <v>45974</v>
      </c>
      <c r="G119" s="205" t="s">
        <v>21136</v>
      </c>
      <c r="H119" s="205" t="s">
        <v>682</v>
      </c>
      <c r="I119" s="205" t="s">
        <v>683</v>
      </c>
      <c r="J119" s="205">
        <v>8862039331</v>
      </c>
      <c r="K119" s="205" t="s">
        <v>684</v>
      </c>
      <c r="L119" s="205" t="s">
        <v>21137</v>
      </c>
      <c r="M119" s="205" t="s">
        <v>684</v>
      </c>
      <c r="N119" s="205" t="s">
        <v>684</v>
      </c>
      <c r="O119" s="205" t="s">
        <v>686</v>
      </c>
      <c r="P119" s="205" t="s">
        <v>687</v>
      </c>
      <c r="Q119" s="205" t="s">
        <v>687</v>
      </c>
    </row>
    <row r="120" spans="1:17" hidden="1">
      <c r="A120" s="204">
        <v>102265550592</v>
      </c>
      <c r="B120" s="205" t="s">
        <v>21122</v>
      </c>
      <c r="C120" s="205" t="s">
        <v>21123</v>
      </c>
      <c r="D120" s="205" t="s">
        <v>680</v>
      </c>
      <c r="E120" s="572">
        <v>36138</v>
      </c>
      <c r="F120" s="572">
        <v>45974</v>
      </c>
      <c r="G120" s="205" t="s">
        <v>21124</v>
      </c>
      <c r="H120" s="205" t="s">
        <v>682</v>
      </c>
      <c r="I120" s="205" t="s">
        <v>683</v>
      </c>
      <c r="J120" s="205">
        <v>9637820437</v>
      </c>
      <c r="K120" s="205" t="s">
        <v>684</v>
      </c>
      <c r="L120" s="205" t="s">
        <v>21125</v>
      </c>
      <c r="M120" s="205" t="s">
        <v>684</v>
      </c>
      <c r="N120" s="205" t="s">
        <v>684</v>
      </c>
      <c r="O120" s="205" t="s">
        <v>686</v>
      </c>
      <c r="P120" s="205" t="s">
        <v>687</v>
      </c>
      <c r="Q120" s="205" t="s">
        <v>687</v>
      </c>
    </row>
    <row r="121" spans="1:17" hidden="1">
      <c r="A121" s="204">
        <v>102265576321</v>
      </c>
      <c r="B121" s="205" t="s">
        <v>21118</v>
      </c>
      <c r="C121" s="205" t="s">
        <v>21119</v>
      </c>
      <c r="D121" s="205" t="s">
        <v>680</v>
      </c>
      <c r="E121" s="572">
        <v>37195</v>
      </c>
      <c r="F121" s="572">
        <v>45974</v>
      </c>
      <c r="G121" s="205" t="s">
        <v>21120</v>
      </c>
      <c r="H121" s="205" t="s">
        <v>682</v>
      </c>
      <c r="I121" s="205" t="s">
        <v>683</v>
      </c>
      <c r="J121" s="205">
        <v>9834859909</v>
      </c>
      <c r="K121" s="205" t="s">
        <v>684</v>
      </c>
      <c r="L121" s="205" t="s">
        <v>21121</v>
      </c>
      <c r="M121" s="205" t="s">
        <v>684</v>
      </c>
      <c r="N121" s="205" t="s">
        <v>684</v>
      </c>
      <c r="O121" s="205" t="s">
        <v>686</v>
      </c>
      <c r="P121" s="205" t="s">
        <v>687</v>
      </c>
      <c r="Q121" s="205" t="s">
        <v>687</v>
      </c>
    </row>
    <row r="122" spans="1:17" hidden="1">
      <c r="A122" s="204">
        <v>102093752491</v>
      </c>
      <c r="B122" s="205" t="s">
        <v>21115</v>
      </c>
      <c r="C122" s="205" t="s">
        <v>21116</v>
      </c>
      <c r="D122" s="205" t="s">
        <v>680</v>
      </c>
      <c r="E122" s="572">
        <v>38353</v>
      </c>
      <c r="F122" s="572">
        <v>45974</v>
      </c>
      <c r="G122" s="205" t="s">
        <v>21117</v>
      </c>
      <c r="H122" s="205" t="s">
        <v>682</v>
      </c>
      <c r="I122" s="205" t="s">
        <v>683</v>
      </c>
      <c r="J122" s="205">
        <v>9056150509</v>
      </c>
      <c r="K122" s="205" t="s">
        <v>684</v>
      </c>
      <c r="L122" s="205" t="s">
        <v>10691</v>
      </c>
      <c r="M122" s="205" t="s">
        <v>684</v>
      </c>
      <c r="N122" s="205" t="s">
        <v>684</v>
      </c>
      <c r="O122" s="205" t="s">
        <v>686</v>
      </c>
      <c r="P122" s="205" t="s">
        <v>687</v>
      </c>
      <c r="Q122" s="205" t="s">
        <v>686</v>
      </c>
    </row>
    <row r="123" spans="1:17" hidden="1">
      <c r="A123" s="204">
        <v>102265477578</v>
      </c>
      <c r="B123" s="205" t="s">
        <v>21140</v>
      </c>
      <c r="C123" s="205" t="s">
        <v>6526</v>
      </c>
      <c r="D123" s="205" t="s">
        <v>680</v>
      </c>
      <c r="E123" s="572">
        <v>38353</v>
      </c>
      <c r="F123" s="572">
        <v>45974</v>
      </c>
      <c r="G123" s="205" t="s">
        <v>21141</v>
      </c>
      <c r="H123" s="205" t="s">
        <v>682</v>
      </c>
      <c r="I123" s="205" t="s">
        <v>683</v>
      </c>
      <c r="J123" s="205">
        <v>8160514002</v>
      </c>
      <c r="K123" s="205" t="s">
        <v>684</v>
      </c>
      <c r="L123" s="205" t="s">
        <v>21142</v>
      </c>
      <c r="M123" s="205" t="s">
        <v>684</v>
      </c>
      <c r="N123" s="205" t="s">
        <v>684</v>
      </c>
      <c r="O123" s="205" t="s">
        <v>686</v>
      </c>
      <c r="P123" s="205" t="s">
        <v>687</v>
      </c>
      <c r="Q123" s="205" t="s">
        <v>687</v>
      </c>
    </row>
    <row r="124" spans="1:17" hidden="1">
      <c r="A124" s="204">
        <v>102264331389</v>
      </c>
      <c r="B124" s="205" t="s">
        <v>21138</v>
      </c>
      <c r="C124" s="205" t="s">
        <v>21139</v>
      </c>
      <c r="D124" s="205" t="s">
        <v>680</v>
      </c>
      <c r="E124" s="572">
        <v>36711</v>
      </c>
      <c r="F124" s="572">
        <v>45974</v>
      </c>
      <c r="G124" s="205" t="s">
        <v>11407</v>
      </c>
      <c r="H124" s="205" t="s">
        <v>682</v>
      </c>
      <c r="I124" s="205" t="s">
        <v>683</v>
      </c>
      <c r="J124" s="205">
        <v>9834128431</v>
      </c>
      <c r="K124" s="205" t="s">
        <v>684</v>
      </c>
      <c r="L124" s="205" t="s">
        <v>10528</v>
      </c>
      <c r="M124" s="205" t="s">
        <v>684</v>
      </c>
      <c r="N124" s="205" t="s">
        <v>684</v>
      </c>
      <c r="O124" s="205" t="s">
        <v>686</v>
      </c>
      <c r="P124" s="205" t="s">
        <v>687</v>
      </c>
      <c r="Q124" s="205" t="s">
        <v>687</v>
      </c>
    </row>
    <row r="125" spans="1:17" hidden="1">
      <c r="A125" s="204">
        <v>101987362724</v>
      </c>
      <c r="B125" s="205" t="s">
        <v>21130</v>
      </c>
      <c r="C125" s="205" t="s">
        <v>21131</v>
      </c>
      <c r="D125" s="205" t="s">
        <v>680</v>
      </c>
      <c r="E125" s="572">
        <v>37401</v>
      </c>
      <c r="F125" s="572">
        <v>45974</v>
      </c>
      <c r="G125" s="205" t="s">
        <v>21132</v>
      </c>
      <c r="H125" s="205" t="s">
        <v>682</v>
      </c>
      <c r="I125" s="205" t="s">
        <v>683</v>
      </c>
      <c r="J125" s="205">
        <v>9922032554</v>
      </c>
      <c r="K125" s="205" t="s">
        <v>684</v>
      </c>
      <c r="L125" s="205" t="s">
        <v>21133</v>
      </c>
      <c r="M125" s="205" t="s">
        <v>684</v>
      </c>
      <c r="N125" s="205" t="s">
        <v>21423</v>
      </c>
      <c r="O125" s="205" t="s">
        <v>686</v>
      </c>
      <c r="P125" s="205" t="s">
        <v>687</v>
      </c>
      <c r="Q125" s="205" t="s">
        <v>687</v>
      </c>
    </row>
    <row r="126" spans="1:17" hidden="1">
      <c r="A126" s="204">
        <v>100669881522</v>
      </c>
      <c r="B126" s="205" t="s">
        <v>21126</v>
      </c>
      <c r="C126" s="205" t="s">
        <v>21127</v>
      </c>
      <c r="D126" s="205" t="s">
        <v>680</v>
      </c>
      <c r="E126" s="572">
        <v>34191</v>
      </c>
      <c r="F126" s="572">
        <v>45974</v>
      </c>
      <c r="G126" s="205" t="s">
        <v>14467</v>
      </c>
      <c r="H126" s="205" t="s">
        <v>682</v>
      </c>
      <c r="I126" s="205" t="s">
        <v>683</v>
      </c>
      <c r="J126" s="205">
        <v>8830052288</v>
      </c>
      <c r="K126" s="205" t="s">
        <v>684</v>
      </c>
      <c r="L126" s="205" t="s">
        <v>9793</v>
      </c>
      <c r="M126" s="205" t="s">
        <v>21128</v>
      </c>
      <c r="N126" s="205" t="s">
        <v>21129</v>
      </c>
      <c r="O126" s="205" t="s">
        <v>686</v>
      </c>
      <c r="P126" s="205" t="s">
        <v>687</v>
      </c>
      <c r="Q126" s="205" t="s">
        <v>686</v>
      </c>
    </row>
    <row r="127" spans="1:17" hidden="1">
      <c r="A127" s="204">
        <v>102213219501</v>
      </c>
      <c r="B127" s="205" t="s">
        <v>21107</v>
      </c>
      <c r="C127" s="205" t="s">
        <v>21108</v>
      </c>
      <c r="D127" s="205" t="s">
        <v>680</v>
      </c>
      <c r="E127" s="572">
        <v>37797</v>
      </c>
      <c r="F127" s="572">
        <v>45974</v>
      </c>
      <c r="G127" s="205" t="s">
        <v>21109</v>
      </c>
      <c r="H127" s="205" t="s">
        <v>682</v>
      </c>
      <c r="I127" s="205" t="s">
        <v>683</v>
      </c>
      <c r="J127" s="205" t="s">
        <v>684</v>
      </c>
      <c r="K127" s="205" t="s">
        <v>684</v>
      </c>
      <c r="L127" s="205" t="s">
        <v>21110</v>
      </c>
      <c r="M127" s="205" t="s">
        <v>684</v>
      </c>
      <c r="N127" s="205" t="s">
        <v>684</v>
      </c>
      <c r="O127" s="205" t="s">
        <v>686</v>
      </c>
      <c r="P127" s="205" t="s">
        <v>687</v>
      </c>
      <c r="Q127" s="205" t="s">
        <v>686</v>
      </c>
    </row>
    <row r="128" spans="1:17" hidden="1">
      <c r="A128" s="204">
        <v>102020808974</v>
      </c>
      <c r="B128" s="205" t="s">
        <v>21143</v>
      </c>
      <c r="C128" s="205" t="s">
        <v>21144</v>
      </c>
      <c r="D128" s="205" t="s">
        <v>680</v>
      </c>
      <c r="E128" s="572">
        <v>37412</v>
      </c>
      <c r="F128" s="572">
        <v>45972</v>
      </c>
      <c r="G128" s="205" t="s">
        <v>21145</v>
      </c>
      <c r="H128" s="205" t="s">
        <v>682</v>
      </c>
      <c r="I128" s="205" t="s">
        <v>708</v>
      </c>
      <c r="J128" s="205">
        <v>8104691732</v>
      </c>
      <c r="K128" s="205" t="s">
        <v>21424</v>
      </c>
      <c r="L128" s="205" t="s">
        <v>13362</v>
      </c>
      <c r="M128" s="205" t="s">
        <v>21146</v>
      </c>
      <c r="N128" s="205" t="s">
        <v>21147</v>
      </c>
      <c r="O128" s="205" t="s">
        <v>687</v>
      </c>
      <c r="P128" s="205" t="s">
        <v>687</v>
      </c>
      <c r="Q128" s="205" t="s">
        <v>687</v>
      </c>
    </row>
    <row r="129" spans="1:17" hidden="1">
      <c r="A129" s="204">
        <v>101684491053</v>
      </c>
      <c r="B129" s="205" t="s">
        <v>21148</v>
      </c>
      <c r="C129" s="205" t="s">
        <v>21149</v>
      </c>
      <c r="D129" s="205" t="s">
        <v>680</v>
      </c>
      <c r="E129" s="572">
        <v>34687</v>
      </c>
      <c r="F129" s="572">
        <v>45972</v>
      </c>
      <c r="G129" s="205" t="s">
        <v>21150</v>
      </c>
      <c r="H129" s="205" t="s">
        <v>682</v>
      </c>
      <c r="I129" s="205" t="s">
        <v>708</v>
      </c>
      <c r="J129" s="205">
        <v>8975245781</v>
      </c>
      <c r="K129" s="205" t="s">
        <v>684</v>
      </c>
      <c r="L129" s="205" t="s">
        <v>21125</v>
      </c>
      <c r="M129" s="205" t="s">
        <v>684</v>
      </c>
      <c r="N129" s="205" t="s">
        <v>20205</v>
      </c>
      <c r="O129" s="205" t="s">
        <v>686</v>
      </c>
      <c r="P129" s="205" t="s">
        <v>687</v>
      </c>
      <c r="Q129" s="205" t="s">
        <v>686</v>
      </c>
    </row>
    <row r="130" spans="1:17" hidden="1">
      <c r="A130" s="204">
        <v>102263674079</v>
      </c>
      <c r="B130" s="205" t="s">
        <v>21151</v>
      </c>
      <c r="C130" s="205" t="s">
        <v>21152</v>
      </c>
      <c r="D130" s="205" t="s">
        <v>680</v>
      </c>
      <c r="E130" s="572">
        <v>37257</v>
      </c>
      <c r="F130" s="572">
        <v>45971</v>
      </c>
      <c r="G130" s="205" t="s">
        <v>21153</v>
      </c>
      <c r="H130" s="205" t="s">
        <v>682</v>
      </c>
      <c r="I130" s="205" t="s">
        <v>683</v>
      </c>
      <c r="J130" s="205">
        <v>6299601018</v>
      </c>
      <c r="K130" s="205" t="s">
        <v>684</v>
      </c>
      <c r="L130" s="205" t="s">
        <v>21154</v>
      </c>
      <c r="M130" s="205" t="s">
        <v>684</v>
      </c>
      <c r="N130" s="205" t="s">
        <v>21884</v>
      </c>
      <c r="O130" s="205" t="s">
        <v>686</v>
      </c>
      <c r="P130" s="205" t="s">
        <v>687</v>
      </c>
      <c r="Q130" s="205" t="s">
        <v>687</v>
      </c>
    </row>
    <row r="131" spans="1:17" hidden="1">
      <c r="A131" s="204">
        <v>102263045975</v>
      </c>
      <c r="B131" s="205" t="s">
        <v>21155</v>
      </c>
      <c r="C131" s="205" t="s">
        <v>21156</v>
      </c>
      <c r="D131" s="205" t="s">
        <v>680</v>
      </c>
      <c r="E131" s="572">
        <v>39010</v>
      </c>
      <c r="F131" s="572">
        <v>45970</v>
      </c>
      <c r="G131" s="205" t="s">
        <v>21157</v>
      </c>
      <c r="H131" s="205" t="s">
        <v>682</v>
      </c>
      <c r="I131" s="205" t="s">
        <v>683</v>
      </c>
      <c r="J131" s="205">
        <v>8815344201</v>
      </c>
      <c r="K131" s="205" t="s">
        <v>684</v>
      </c>
      <c r="L131" s="205" t="s">
        <v>21158</v>
      </c>
      <c r="M131" s="205" t="s">
        <v>684</v>
      </c>
      <c r="N131" s="205" t="s">
        <v>684</v>
      </c>
      <c r="O131" s="205" t="s">
        <v>686</v>
      </c>
      <c r="P131" s="205" t="s">
        <v>687</v>
      </c>
      <c r="Q131" s="205" t="s">
        <v>687</v>
      </c>
    </row>
    <row r="132" spans="1:17" hidden="1">
      <c r="A132" s="204">
        <v>102261619396</v>
      </c>
      <c r="B132" s="205" t="s">
        <v>20843</v>
      </c>
      <c r="C132" s="205" t="s">
        <v>20844</v>
      </c>
      <c r="D132" s="205" t="s">
        <v>680</v>
      </c>
      <c r="E132" s="572">
        <v>39315</v>
      </c>
      <c r="F132" s="572">
        <v>45965</v>
      </c>
      <c r="G132" s="205" t="s">
        <v>2674</v>
      </c>
      <c r="H132" s="205" t="s">
        <v>682</v>
      </c>
      <c r="I132" s="205" t="s">
        <v>683</v>
      </c>
      <c r="J132" s="205">
        <v>8446789099</v>
      </c>
      <c r="K132" s="205" t="s">
        <v>684</v>
      </c>
      <c r="L132" s="205" t="s">
        <v>3185</v>
      </c>
      <c r="M132" s="205" t="s">
        <v>684</v>
      </c>
      <c r="N132" s="205" t="s">
        <v>684</v>
      </c>
      <c r="O132" s="205" t="s">
        <v>686</v>
      </c>
      <c r="P132" s="205" t="s">
        <v>687</v>
      </c>
      <c r="Q132" s="205" t="s">
        <v>687</v>
      </c>
    </row>
    <row r="133" spans="1:17" hidden="1">
      <c r="A133" s="204">
        <v>101777248745</v>
      </c>
      <c r="B133" s="205" t="s">
        <v>20845</v>
      </c>
      <c r="C133" s="205" t="s">
        <v>20846</v>
      </c>
      <c r="D133" s="205" t="s">
        <v>680</v>
      </c>
      <c r="E133" s="572">
        <v>34928</v>
      </c>
      <c r="F133" s="572">
        <v>45965</v>
      </c>
      <c r="G133" s="205" t="s">
        <v>2905</v>
      </c>
      <c r="H133" s="205" t="s">
        <v>682</v>
      </c>
      <c r="I133" s="205" t="s">
        <v>708</v>
      </c>
      <c r="J133" s="205">
        <v>7387388290</v>
      </c>
      <c r="K133" s="205" t="s">
        <v>684</v>
      </c>
      <c r="L133" s="205" t="s">
        <v>20847</v>
      </c>
      <c r="M133" s="205" t="s">
        <v>684</v>
      </c>
      <c r="N133" s="205" t="s">
        <v>1205</v>
      </c>
      <c r="O133" s="205" t="s">
        <v>686</v>
      </c>
      <c r="P133" s="205" t="s">
        <v>687</v>
      </c>
      <c r="Q133" s="205" t="s">
        <v>687</v>
      </c>
    </row>
    <row r="134" spans="1:17" hidden="1">
      <c r="A134" s="204">
        <v>101868329585</v>
      </c>
      <c r="B134" s="205" t="s">
        <v>21159</v>
      </c>
      <c r="C134" s="205" t="s">
        <v>21160</v>
      </c>
      <c r="D134" s="205" t="s">
        <v>680</v>
      </c>
      <c r="E134" s="572">
        <v>35572</v>
      </c>
      <c r="F134" s="572">
        <v>45965</v>
      </c>
      <c r="G134" s="205" t="s">
        <v>21161</v>
      </c>
      <c r="H134" s="205" t="s">
        <v>682</v>
      </c>
      <c r="I134" s="205" t="s">
        <v>708</v>
      </c>
      <c r="J134" s="205">
        <v>7709997353</v>
      </c>
      <c r="K134" s="205" t="s">
        <v>684</v>
      </c>
      <c r="L134" s="205" t="s">
        <v>21162</v>
      </c>
      <c r="M134" s="205" t="s">
        <v>21163</v>
      </c>
      <c r="N134" s="205" t="s">
        <v>684</v>
      </c>
      <c r="O134" s="205" t="s">
        <v>686</v>
      </c>
      <c r="P134" s="205" t="s">
        <v>687</v>
      </c>
      <c r="Q134" s="205" t="s">
        <v>686</v>
      </c>
    </row>
    <row r="135" spans="1:17" hidden="1">
      <c r="A135" s="204">
        <v>102103416159</v>
      </c>
      <c r="B135" s="205" t="s">
        <v>20850</v>
      </c>
      <c r="C135" s="205" t="s">
        <v>20851</v>
      </c>
      <c r="D135" s="205" t="s">
        <v>680</v>
      </c>
      <c r="E135" s="572">
        <v>38526</v>
      </c>
      <c r="F135" s="572">
        <v>45964</v>
      </c>
      <c r="G135" s="205" t="s">
        <v>681</v>
      </c>
      <c r="H135" s="205" t="s">
        <v>682</v>
      </c>
      <c r="I135" s="205" t="s">
        <v>683</v>
      </c>
      <c r="J135" s="205">
        <v>9112645883</v>
      </c>
      <c r="K135" s="205" t="s">
        <v>684</v>
      </c>
      <c r="L135" s="205" t="s">
        <v>7713</v>
      </c>
      <c r="M135" s="205" t="s">
        <v>20852</v>
      </c>
      <c r="N135" s="205" t="s">
        <v>20853</v>
      </c>
      <c r="O135" s="205" t="s">
        <v>686</v>
      </c>
      <c r="P135" s="205" t="s">
        <v>687</v>
      </c>
      <c r="Q135" s="205" t="s">
        <v>686</v>
      </c>
    </row>
    <row r="136" spans="1:17" hidden="1">
      <c r="A136" s="204">
        <v>102261340182</v>
      </c>
      <c r="B136" s="205" t="s">
        <v>20854</v>
      </c>
      <c r="C136" s="205" t="s">
        <v>20855</v>
      </c>
      <c r="D136" s="205" t="s">
        <v>680</v>
      </c>
      <c r="E136" s="572">
        <v>39329</v>
      </c>
      <c r="F136" s="572">
        <v>45964</v>
      </c>
      <c r="G136" s="205" t="s">
        <v>20856</v>
      </c>
      <c r="H136" s="205" t="s">
        <v>682</v>
      </c>
      <c r="I136" s="205" t="s">
        <v>683</v>
      </c>
      <c r="J136" s="205">
        <v>9860599147</v>
      </c>
      <c r="K136" s="205" t="s">
        <v>684</v>
      </c>
      <c r="L136" s="205" t="s">
        <v>20857</v>
      </c>
      <c r="M136" s="205" t="s">
        <v>684</v>
      </c>
      <c r="N136" s="205" t="s">
        <v>684</v>
      </c>
      <c r="O136" s="205" t="s">
        <v>686</v>
      </c>
      <c r="P136" s="205" t="s">
        <v>687</v>
      </c>
      <c r="Q136" s="205" t="s">
        <v>687</v>
      </c>
    </row>
    <row r="137" spans="1:17" hidden="1">
      <c r="A137" s="204">
        <v>101777766758</v>
      </c>
      <c r="B137" s="205" t="s">
        <v>20848</v>
      </c>
      <c r="C137" s="205" t="s">
        <v>20849</v>
      </c>
      <c r="D137" s="205" t="s">
        <v>680</v>
      </c>
      <c r="E137" s="572">
        <v>35284</v>
      </c>
      <c r="F137" s="572">
        <v>45964</v>
      </c>
      <c r="G137" s="205" t="s">
        <v>1555</v>
      </c>
      <c r="H137" s="205" t="s">
        <v>682</v>
      </c>
      <c r="I137" s="205" t="s">
        <v>683</v>
      </c>
      <c r="J137" s="205">
        <v>8698282797</v>
      </c>
      <c r="K137" s="205" t="s">
        <v>684</v>
      </c>
      <c r="L137" s="205" t="s">
        <v>15700</v>
      </c>
      <c r="M137" s="205" t="s">
        <v>684</v>
      </c>
      <c r="N137" s="205" t="s">
        <v>684</v>
      </c>
      <c r="O137" s="205" t="s">
        <v>686</v>
      </c>
      <c r="P137" s="205" t="s">
        <v>687</v>
      </c>
      <c r="Q137" s="205" t="s">
        <v>686</v>
      </c>
    </row>
    <row r="138" spans="1:17" hidden="1">
      <c r="A138" s="204">
        <v>102275730230</v>
      </c>
      <c r="B138" s="205" t="s">
        <v>21436</v>
      </c>
      <c r="C138" s="205" t="s">
        <v>21437</v>
      </c>
      <c r="D138" s="205" t="s">
        <v>680</v>
      </c>
      <c r="E138" s="572">
        <v>30852</v>
      </c>
      <c r="F138" s="572">
        <v>45962</v>
      </c>
      <c r="G138" s="205" t="s">
        <v>21438</v>
      </c>
      <c r="H138" s="205" t="s">
        <v>682</v>
      </c>
      <c r="I138" s="205" t="s">
        <v>708</v>
      </c>
      <c r="J138" s="205">
        <v>9554369370</v>
      </c>
      <c r="K138" s="205" t="s">
        <v>684</v>
      </c>
      <c r="L138" s="205" t="s">
        <v>21439</v>
      </c>
      <c r="M138" s="205" t="s">
        <v>684</v>
      </c>
      <c r="N138" s="205" t="s">
        <v>684</v>
      </c>
      <c r="O138" s="205" t="s">
        <v>686</v>
      </c>
      <c r="P138" s="205" t="s">
        <v>687</v>
      </c>
      <c r="Q138" s="205" t="s">
        <v>687</v>
      </c>
    </row>
    <row r="139" spans="1:17" hidden="1">
      <c r="A139" s="204">
        <v>102275738926</v>
      </c>
      <c r="B139" s="205" t="s">
        <v>21458</v>
      </c>
      <c r="C139" s="205" t="s">
        <v>21459</v>
      </c>
      <c r="D139" s="205" t="s">
        <v>680</v>
      </c>
      <c r="E139" s="572">
        <v>32874</v>
      </c>
      <c r="F139" s="572">
        <v>45962</v>
      </c>
      <c r="G139" s="205" t="s">
        <v>21460</v>
      </c>
      <c r="H139" s="205" t="s">
        <v>682</v>
      </c>
      <c r="I139" s="205" t="s">
        <v>708</v>
      </c>
      <c r="J139" s="205">
        <v>7670830521</v>
      </c>
      <c r="K139" s="205" t="s">
        <v>684</v>
      </c>
      <c r="L139" s="205" t="s">
        <v>21461</v>
      </c>
      <c r="M139" s="205" t="s">
        <v>684</v>
      </c>
      <c r="N139" s="205" t="s">
        <v>684</v>
      </c>
      <c r="O139" s="205" t="s">
        <v>686</v>
      </c>
      <c r="P139" s="205" t="s">
        <v>687</v>
      </c>
      <c r="Q139" s="205" t="s">
        <v>687</v>
      </c>
    </row>
    <row r="140" spans="1:17" hidden="1">
      <c r="A140" s="204">
        <v>101543400152</v>
      </c>
      <c r="B140" s="205" t="s">
        <v>20858</v>
      </c>
      <c r="C140" s="205" t="s">
        <v>20859</v>
      </c>
      <c r="D140" s="205" t="s">
        <v>680</v>
      </c>
      <c r="E140" s="572">
        <v>36657</v>
      </c>
      <c r="F140" s="572">
        <v>45962</v>
      </c>
      <c r="G140" s="205" t="s">
        <v>20860</v>
      </c>
      <c r="H140" s="205" t="s">
        <v>682</v>
      </c>
      <c r="I140" s="205" t="s">
        <v>683</v>
      </c>
      <c r="J140" s="205">
        <v>9382707547</v>
      </c>
      <c r="K140" s="205" t="s">
        <v>684</v>
      </c>
      <c r="L140" s="205" t="s">
        <v>20861</v>
      </c>
      <c r="M140" s="205" t="s">
        <v>684</v>
      </c>
      <c r="N140" s="205" t="s">
        <v>21164</v>
      </c>
      <c r="O140" s="205" t="s">
        <v>686</v>
      </c>
      <c r="P140" s="205" t="s">
        <v>687</v>
      </c>
      <c r="Q140" s="205" t="s">
        <v>686</v>
      </c>
    </row>
    <row r="141" spans="1:17" hidden="1">
      <c r="A141" s="204">
        <v>102277126971</v>
      </c>
      <c r="B141" s="205" t="s">
        <v>21455</v>
      </c>
      <c r="C141" s="205" t="s">
        <v>12642</v>
      </c>
      <c r="D141" s="205" t="s">
        <v>680</v>
      </c>
      <c r="E141" s="572">
        <v>34047</v>
      </c>
      <c r="F141" s="572">
        <v>45962</v>
      </c>
      <c r="G141" s="205" t="s">
        <v>21456</v>
      </c>
      <c r="H141" s="205" t="s">
        <v>682</v>
      </c>
      <c r="I141" s="205" t="s">
        <v>708</v>
      </c>
      <c r="J141" s="205">
        <v>9517473483</v>
      </c>
      <c r="K141" s="205" t="s">
        <v>684</v>
      </c>
      <c r="L141" s="205" t="s">
        <v>21457</v>
      </c>
      <c r="M141" s="205" t="s">
        <v>684</v>
      </c>
      <c r="N141" s="205" t="s">
        <v>684</v>
      </c>
      <c r="O141" s="205" t="s">
        <v>686</v>
      </c>
      <c r="P141" s="205" t="s">
        <v>687</v>
      </c>
      <c r="Q141" s="205" t="s">
        <v>687</v>
      </c>
    </row>
    <row r="142" spans="1:17" hidden="1">
      <c r="A142" s="204">
        <v>102275728307</v>
      </c>
      <c r="B142" s="205" t="s">
        <v>21425</v>
      </c>
      <c r="C142" s="205" t="s">
        <v>21426</v>
      </c>
      <c r="D142" s="205" t="s">
        <v>680</v>
      </c>
      <c r="E142" s="572">
        <v>29221</v>
      </c>
      <c r="F142" s="572">
        <v>45962</v>
      </c>
      <c r="G142" s="205" t="s">
        <v>21427</v>
      </c>
      <c r="H142" s="205" t="s">
        <v>682</v>
      </c>
      <c r="I142" s="205" t="s">
        <v>708</v>
      </c>
      <c r="J142" s="205">
        <v>8303379053</v>
      </c>
      <c r="K142" s="205" t="s">
        <v>684</v>
      </c>
      <c r="L142" s="205" t="s">
        <v>21428</v>
      </c>
      <c r="M142" s="205" t="s">
        <v>684</v>
      </c>
      <c r="N142" s="205" t="s">
        <v>684</v>
      </c>
      <c r="O142" s="205" t="s">
        <v>686</v>
      </c>
      <c r="P142" s="205" t="s">
        <v>687</v>
      </c>
      <c r="Q142" s="205" t="s">
        <v>687</v>
      </c>
    </row>
    <row r="143" spans="1:17" hidden="1">
      <c r="A143" s="204">
        <v>102275744412</v>
      </c>
      <c r="B143" s="205" t="s">
        <v>21443</v>
      </c>
      <c r="C143" s="205" t="s">
        <v>21444</v>
      </c>
      <c r="D143" s="205" t="s">
        <v>680</v>
      </c>
      <c r="E143" s="572">
        <v>38353</v>
      </c>
      <c r="F143" s="572">
        <v>45962</v>
      </c>
      <c r="G143" s="205" t="s">
        <v>21445</v>
      </c>
      <c r="H143" s="205" t="s">
        <v>682</v>
      </c>
      <c r="I143" s="205" t="s">
        <v>683</v>
      </c>
      <c r="J143" s="205">
        <v>7292828064</v>
      </c>
      <c r="K143" s="205" t="s">
        <v>684</v>
      </c>
      <c r="L143" s="205" t="s">
        <v>21446</v>
      </c>
      <c r="M143" s="205" t="s">
        <v>684</v>
      </c>
      <c r="N143" s="205" t="s">
        <v>684</v>
      </c>
      <c r="O143" s="205" t="s">
        <v>686</v>
      </c>
      <c r="P143" s="205" t="s">
        <v>687</v>
      </c>
      <c r="Q143" s="205" t="s">
        <v>687</v>
      </c>
    </row>
    <row r="144" spans="1:17" hidden="1">
      <c r="A144" s="204">
        <v>102275735407</v>
      </c>
      <c r="B144" s="205" t="s">
        <v>21440</v>
      </c>
      <c r="C144" s="205" t="s">
        <v>21441</v>
      </c>
      <c r="D144" s="205" t="s">
        <v>680</v>
      </c>
      <c r="E144" s="572">
        <v>35065</v>
      </c>
      <c r="F144" s="572">
        <v>45962</v>
      </c>
      <c r="G144" s="205" t="s">
        <v>21442</v>
      </c>
      <c r="H144" s="205" t="s">
        <v>682</v>
      </c>
      <c r="I144" s="205" t="s">
        <v>708</v>
      </c>
      <c r="J144" s="205">
        <v>9572890745</v>
      </c>
      <c r="K144" s="205" t="s">
        <v>684</v>
      </c>
      <c r="L144" s="205" t="s">
        <v>2186</v>
      </c>
      <c r="M144" s="205" t="s">
        <v>684</v>
      </c>
      <c r="N144" s="205" t="s">
        <v>684</v>
      </c>
      <c r="O144" s="205" t="s">
        <v>686</v>
      </c>
      <c r="P144" s="205" t="s">
        <v>687</v>
      </c>
      <c r="Q144" s="205" t="s">
        <v>687</v>
      </c>
    </row>
    <row r="145" spans="1:17" hidden="1">
      <c r="A145" s="204">
        <v>102275749415</v>
      </c>
      <c r="B145" s="205" t="s">
        <v>21447</v>
      </c>
      <c r="C145" s="205" t="s">
        <v>21448</v>
      </c>
      <c r="D145" s="205" t="s">
        <v>680</v>
      </c>
      <c r="E145" s="572">
        <v>33182</v>
      </c>
      <c r="F145" s="572">
        <v>45962</v>
      </c>
      <c r="G145" s="205" t="s">
        <v>21449</v>
      </c>
      <c r="H145" s="205" t="s">
        <v>682</v>
      </c>
      <c r="I145" s="205" t="s">
        <v>708</v>
      </c>
      <c r="J145" s="205">
        <v>9130245418</v>
      </c>
      <c r="K145" s="205" t="s">
        <v>684</v>
      </c>
      <c r="L145" s="205" t="s">
        <v>21450</v>
      </c>
      <c r="M145" s="205" t="s">
        <v>684</v>
      </c>
      <c r="N145" s="205" t="s">
        <v>684</v>
      </c>
      <c r="O145" s="205" t="s">
        <v>686</v>
      </c>
      <c r="P145" s="205" t="s">
        <v>687</v>
      </c>
      <c r="Q145" s="205" t="s">
        <v>687</v>
      </c>
    </row>
    <row r="146" spans="1:17" hidden="1">
      <c r="A146" s="204">
        <v>101562155767</v>
      </c>
      <c r="B146" s="205" t="s">
        <v>21451</v>
      </c>
      <c r="C146" s="205" t="s">
        <v>21452</v>
      </c>
      <c r="D146" s="205" t="s">
        <v>680</v>
      </c>
      <c r="E146" s="572">
        <v>35796</v>
      </c>
      <c r="F146" s="572">
        <v>45962</v>
      </c>
      <c r="G146" s="205" t="s">
        <v>21453</v>
      </c>
      <c r="H146" s="205" t="s">
        <v>682</v>
      </c>
      <c r="I146" s="205" t="s">
        <v>683</v>
      </c>
      <c r="J146" s="205">
        <v>8235798817</v>
      </c>
      <c r="K146" s="205" t="s">
        <v>684</v>
      </c>
      <c r="L146" s="205" t="s">
        <v>21454</v>
      </c>
      <c r="M146" s="205" t="s">
        <v>684</v>
      </c>
      <c r="N146" s="205" t="s">
        <v>684</v>
      </c>
      <c r="O146" s="205" t="s">
        <v>686</v>
      </c>
      <c r="P146" s="205" t="s">
        <v>687</v>
      </c>
      <c r="Q146" s="205" t="s">
        <v>686</v>
      </c>
    </row>
    <row r="147" spans="1:17" hidden="1">
      <c r="A147" s="204">
        <v>102076041593</v>
      </c>
      <c r="B147" s="205" t="s">
        <v>21432</v>
      </c>
      <c r="C147" s="205" t="s">
        <v>21433</v>
      </c>
      <c r="D147" s="205" t="s">
        <v>680</v>
      </c>
      <c r="E147" s="572">
        <v>35129</v>
      </c>
      <c r="F147" s="572">
        <v>45962</v>
      </c>
      <c r="G147" s="205" t="s">
        <v>21434</v>
      </c>
      <c r="H147" s="205" t="s">
        <v>682</v>
      </c>
      <c r="I147" s="205" t="s">
        <v>683</v>
      </c>
      <c r="J147" s="205">
        <v>8668993774</v>
      </c>
      <c r="K147" s="205" t="s">
        <v>684</v>
      </c>
      <c r="L147" s="205" t="s">
        <v>3264</v>
      </c>
      <c r="M147" s="205" t="s">
        <v>21435</v>
      </c>
      <c r="N147" s="205" t="s">
        <v>684</v>
      </c>
      <c r="O147" s="205" t="s">
        <v>686</v>
      </c>
      <c r="P147" s="205" t="s">
        <v>687</v>
      </c>
      <c r="Q147" s="205" t="s">
        <v>686</v>
      </c>
    </row>
    <row r="148" spans="1:17" hidden="1">
      <c r="A148" s="204">
        <v>101709371572</v>
      </c>
      <c r="B148" s="205" t="s">
        <v>21429</v>
      </c>
      <c r="C148" s="205" t="s">
        <v>21430</v>
      </c>
      <c r="D148" s="205" t="s">
        <v>680</v>
      </c>
      <c r="E148" s="572">
        <v>36161</v>
      </c>
      <c r="F148" s="572">
        <v>45962</v>
      </c>
      <c r="G148" s="205" t="s">
        <v>13910</v>
      </c>
      <c r="H148" s="205" t="s">
        <v>682</v>
      </c>
      <c r="I148" s="205" t="s">
        <v>683</v>
      </c>
      <c r="J148" s="205" t="s">
        <v>684</v>
      </c>
      <c r="K148" s="205" t="s">
        <v>684</v>
      </c>
      <c r="L148" s="205" t="s">
        <v>21431</v>
      </c>
      <c r="M148" s="205" t="s">
        <v>684</v>
      </c>
      <c r="N148" s="205" t="s">
        <v>684</v>
      </c>
      <c r="O148" s="205" t="s">
        <v>686</v>
      </c>
      <c r="P148" s="205" t="s">
        <v>687</v>
      </c>
      <c r="Q148" s="205" t="s">
        <v>686</v>
      </c>
    </row>
    <row r="149" spans="1:17" hidden="1">
      <c r="A149" s="204">
        <v>102260370860</v>
      </c>
      <c r="B149" s="205" t="s">
        <v>20866</v>
      </c>
      <c r="C149" s="205" t="s">
        <v>20867</v>
      </c>
      <c r="D149" s="205" t="s">
        <v>680</v>
      </c>
      <c r="E149" s="572">
        <v>37330</v>
      </c>
      <c r="F149" s="572">
        <v>45960</v>
      </c>
      <c r="G149" s="205" t="s">
        <v>20868</v>
      </c>
      <c r="H149" s="205" t="s">
        <v>682</v>
      </c>
      <c r="I149" s="205" t="s">
        <v>683</v>
      </c>
      <c r="J149" s="205">
        <v>9307613660</v>
      </c>
      <c r="K149" s="205" t="s">
        <v>684</v>
      </c>
      <c r="L149" s="205" t="s">
        <v>20869</v>
      </c>
      <c r="M149" s="205" t="s">
        <v>684</v>
      </c>
      <c r="N149" s="205" t="s">
        <v>684</v>
      </c>
      <c r="O149" s="205" t="s">
        <v>686</v>
      </c>
      <c r="P149" s="205" t="s">
        <v>687</v>
      </c>
      <c r="Q149" s="205" t="s">
        <v>687</v>
      </c>
    </row>
    <row r="150" spans="1:17" hidden="1">
      <c r="A150" s="204">
        <v>102260359766</v>
      </c>
      <c r="B150" s="205" t="s">
        <v>20891</v>
      </c>
      <c r="C150" s="205" t="s">
        <v>20892</v>
      </c>
      <c r="D150" s="205" t="s">
        <v>680</v>
      </c>
      <c r="E150" s="572">
        <v>38223</v>
      </c>
      <c r="F150" s="572">
        <v>45960</v>
      </c>
      <c r="G150" s="205" t="s">
        <v>4216</v>
      </c>
      <c r="H150" s="205" t="s">
        <v>682</v>
      </c>
      <c r="I150" s="205" t="s">
        <v>683</v>
      </c>
      <c r="J150" s="205">
        <v>9146564683</v>
      </c>
      <c r="K150" s="205" t="s">
        <v>684</v>
      </c>
      <c r="L150" s="205" t="s">
        <v>20893</v>
      </c>
      <c r="M150" s="205" t="s">
        <v>684</v>
      </c>
      <c r="N150" s="205" t="s">
        <v>684</v>
      </c>
      <c r="O150" s="205" t="s">
        <v>686</v>
      </c>
      <c r="P150" s="205" t="s">
        <v>687</v>
      </c>
      <c r="Q150" s="205" t="s">
        <v>687</v>
      </c>
    </row>
    <row r="151" spans="1:17" hidden="1">
      <c r="A151" s="204">
        <v>101574711749</v>
      </c>
      <c r="B151" s="205" t="s">
        <v>20870</v>
      </c>
      <c r="C151" s="205" t="s">
        <v>20871</v>
      </c>
      <c r="D151" s="205" t="s">
        <v>680</v>
      </c>
      <c r="E151" s="572">
        <v>32725</v>
      </c>
      <c r="F151" s="572">
        <v>45960</v>
      </c>
      <c r="G151" s="205" t="s">
        <v>2801</v>
      </c>
      <c r="H151" s="205" t="s">
        <v>682</v>
      </c>
      <c r="I151" s="205" t="s">
        <v>683</v>
      </c>
      <c r="J151" s="205">
        <v>9325141626</v>
      </c>
      <c r="K151" s="205" t="s">
        <v>20872</v>
      </c>
      <c r="L151" s="205" t="s">
        <v>20873</v>
      </c>
      <c r="M151" s="205" t="s">
        <v>20874</v>
      </c>
      <c r="N151" s="205" t="s">
        <v>20875</v>
      </c>
      <c r="O151" s="205" t="s">
        <v>686</v>
      </c>
      <c r="P151" s="205" t="s">
        <v>687</v>
      </c>
      <c r="Q151" s="205" t="s">
        <v>686</v>
      </c>
    </row>
    <row r="152" spans="1:17" hidden="1">
      <c r="A152" s="204">
        <v>102260360496</v>
      </c>
      <c r="B152" s="205" t="s">
        <v>20885</v>
      </c>
      <c r="C152" s="205" t="s">
        <v>20886</v>
      </c>
      <c r="D152" s="205" t="s">
        <v>680</v>
      </c>
      <c r="E152" s="572">
        <v>38540</v>
      </c>
      <c r="F152" s="572">
        <v>45960</v>
      </c>
      <c r="G152" s="205" t="s">
        <v>19417</v>
      </c>
      <c r="H152" s="205" t="s">
        <v>682</v>
      </c>
      <c r="I152" s="205" t="s">
        <v>683</v>
      </c>
      <c r="J152" s="205">
        <v>7276707889</v>
      </c>
      <c r="K152" s="205" t="s">
        <v>684</v>
      </c>
      <c r="L152" s="205" t="s">
        <v>20887</v>
      </c>
      <c r="M152" s="205" t="s">
        <v>684</v>
      </c>
      <c r="N152" s="205" t="s">
        <v>684</v>
      </c>
      <c r="O152" s="205" t="s">
        <v>686</v>
      </c>
      <c r="P152" s="205" t="s">
        <v>687</v>
      </c>
      <c r="Q152" s="205" t="s">
        <v>687</v>
      </c>
    </row>
    <row r="153" spans="1:17" hidden="1">
      <c r="A153" s="204">
        <v>101879124961</v>
      </c>
      <c r="B153" s="205" t="s">
        <v>20879</v>
      </c>
      <c r="C153" s="205" t="s">
        <v>20880</v>
      </c>
      <c r="D153" s="205" t="s">
        <v>680</v>
      </c>
      <c r="E153" s="572">
        <v>36214</v>
      </c>
      <c r="F153" s="572">
        <v>45960</v>
      </c>
      <c r="G153" s="205" t="s">
        <v>9415</v>
      </c>
      <c r="H153" s="205" t="s">
        <v>682</v>
      </c>
      <c r="I153" s="205" t="s">
        <v>683</v>
      </c>
      <c r="J153" s="205">
        <v>9561320190</v>
      </c>
      <c r="K153" s="205" t="s">
        <v>20881</v>
      </c>
      <c r="L153" s="205" t="s">
        <v>20882</v>
      </c>
      <c r="M153" s="205" t="s">
        <v>20883</v>
      </c>
      <c r="N153" s="205" t="s">
        <v>20884</v>
      </c>
      <c r="O153" s="205" t="s">
        <v>687</v>
      </c>
      <c r="P153" s="205" t="s">
        <v>687</v>
      </c>
      <c r="Q153" s="205" t="s">
        <v>686</v>
      </c>
    </row>
    <row r="154" spans="1:17" hidden="1">
      <c r="A154" s="204">
        <v>102260241245</v>
      </c>
      <c r="B154" s="205" t="s">
        <v>20876</v>
      </c>
      <c r="C154" s="205" t="s">
        <v>20877</v>
      </c>
      <c r="D154" s="205" t="s">
        <v>680</v>
      </c>
      <c r="E154" s="572">
        <v>37733</v>
      </c>
      <c r="F154" s="572">
        <v>45960</v>
      </c>
      <c r="G154" s="205" t="s">
        <v>1299</v>
      </c>
      <c r="H154" s="205" t="s">
        <v>682</v>
      </c>
      <c r="I154" s="205" t="s">
        <v>683</v>
      </c>
      <c r="J154" s="205">
        <v>7517033236</v>
      </c>
      <c r="K154" s="205" t="s">
        <v>684</v>
      </c>
      <c r="L154" s="205" t="s">
        <v>20878</v>
      </c>
      <c r="M154" s="205" t="s">
        <v>684</v>
      </c>
      <c r="N154" s="205" t="s">
        <v>684</v>
      </c>
      <c r="O154" s="205" t="s">
        <v>686</v>
      </c>
      <c r="P154" s="205" t="s">
        <v>687</v>
      </c>
      <c r="Q154" s="205" t="s">
        <v>687</v>
      </c>
    </row>
    <row r="155" spans="1:17" hidden="1">
      <c r="A155" s="204">
        <v>102192447029</v>
      </c>
      <c r="B155" s="205" t="s">
        <v>20888</v>
      </c>
      <c r="C155" s="205" t="s">
        <v>20889</v>
      </c>
      <c r="D155" s="205" t="s">
        <v>680</v>
      </c>
      <c r="E155" s="572">
        <v>38966</v>
      </c>
      <c r="F155" s="572">
        <v>45960</v>
      </c>
      <c r="G155" s="205" t="s">
        <v>1228</v>
      </c>
      <c r="H155" s="205" t="s">
        <v>682</v>
      </c>
      <c r="I155" s="205" t="s">
        <v>683</v>
      </c>
      <c r="J155" s="205">
        <v>9665313941</v>
      </c>
      <c r="K155" s="205" t="s">
        <v>684</v>
      </c>
      <c r="L155" s="205" t="s">
        <v>20890</v>
      </c>
      <c r="M155" s="205" t="s">
        <v>684</v>
      </c>
      <c r="N155" s="205" t="s">
        <v>684</v>
      </c>
      <c r="O155" s="205" t="s">
        <v>686</v>
      </c>
      <c r="P155" s="205" t="s">
        <v>687</v>
      </c>
      <c r="Q155" s="205" t="s">
        <v>686</v>
      </c>
    </row>
    <row r="156" spans="1:17" hidden="1">
      <c r="A156" s="204">
        <v>102260358605</v>
      </c>
      <c r="B156" s="205" t="s">
        <v>20862</v>
      </c>
      <c r="C156" s="205" t="s">
        <v>20863</v>
      </c>
      <c r="D156" s="205" t="s">
        <v>680</v>
      </c>
      <c r="E156" s="572">
        <v>39252</v>
      </c>
      <c r="F156" s="572">
        <v>45960</v>
      </c>
      <c r="G156" s="205" t="s">
        <v>20864</v>
      </c>
      <c r="H156" s="205" t="s">
        <v>682</v>
      </c>
      <c r="I156" s="205" t="s">
        <v>683</v>
      </c>
      <c r="J156" s="205">
        <v>9356339781</v>
      </c>
      <c r="K156" s="205" t="s">
        <v>684</v>
      </c>
      <c r="L156" s="205" t="s">
        <v>20865</v>
      </c>
      <c r="M156" s="205" t="s">
        <v>684</v>
      </c>
      <c r="N156" s="205" t="s">
        <v>684</v>
      </c>
      <c r="O156" s="205" t="s">
        <v>686</v>
      </c>
      <c r="P156" s="205" t="s">
        <v>687</v>
      </c>
      <c r="Q156" s="205" t="s">
        <v>687</v>
      </c>
    </row>
    <row r="157" spans="1:17" hidden="1">
      <c r="A157" s="204">
        <v>101489026112</v>
      </c>
      <c r="B157" s="205" t="s">
        <v>20902</v>
      </c>
      <c r="C157" s="205" t="s">
        <v>20903</v>
      </c>
      <c r="D157" s="205" t="s">
        <v>680</v>
      </c>
      <c r="E157" s="572">
        <v>34335</v>
      </c>
      <c r="F157" s="572">
        <v>45958</v>
      </c>
      <c r="G157" s="205" t="s">
        <v>20904</v>
      </c>
      <c r="H157" s="205" t="s">
        <v>682</v>
      </c>
      <c r="I157" s="205" t="s">
        <v>683</v>
      </c>
      <c r="J157" s="205">
        <v>9049205845</v>
      </c>
      <c r="K157" s="205" t="s">
        <v>684</v>
      </c>
      <c r="L157" s="205" t="s">
        <v>20905</v>
      </c>
      <c r="M157" s="205" t="s">
        <v>20906</v>
      </c>
      <c r="N157" s="205" t="s">
        <v>20907</v>
      </c>
      <c r="O157" s="205" t="s">
        <v>686</v>
      </c>
      <c r="P157" s="205" t="s">
        <v>687</v>
      </c>
      <c r="Q157" s="205" t="s">
        <v>686</v>
      </c>
    </row>
    <row r="158" spans="1:17" hidden="1">
      <c r="A158" s="204">
        <v>101573095263</v>
      </c>
      <c r="B158" s="205" t="s">
        <v>20896</v>
      </c>
      <c r="C158" s="205" t="s">
        <v>20897</v>
      </c>
      <c r="D158" s="205" t="s">
        <v>680</v>
      </c>
      <c r="E158" s="572">
        <v>36532</v>
      </c>
      <c r="F158" s="572">
        <v>45958</v>
      </c>
      <c r="G158" s="205" t="s">
        <v>20898</v>
      </c>
      <c r="H158" s="205" t="s">
        <v>682</v>
      </c>
      <c r="I158" s="205" t="s">
        <v>683</v>
      </c>
      <c r="J158" s="205">
        <v>6263848385</v>
      </c>
      <c r="K158" s="205" t="s">
        <v>20899</v>
      </c>
      <c r="L158" s="205" t="s">
        <v>20900</v>
      </c>
      <c r="M158" s="205" t="s">
        <v>684</v>
      </c>
      <c r="N158" s="205" t="s">
        <v>20901</v>
      </c>
      <c r="O158" s="205" t="s">
        <v>686</v>
      </c>
      <c r="P158" s="205" t="s">
        <v>687</v>
      </c>
      <c r="Q158" s="205" t="s">
        <v>686</v>
      </c>
    </row>
    <row r="159" spans="1:17" hidden="1">
      <c r="A159" s="204">
        <v>102259643488</v>
      </c>
      <c r="B159" s="205" t="s">
        <v>20894</v>
      </c>
      <c r="C159" s="205" t="s">
        <v>20895</v>
      </c>
      <c r="D159" s="205" t="s">
        <v>680</v>
      </c>
      <c r="E159" s="572">
        <v>39090</v>
      </c>
      <c r="F159" s="572">
        <v>45958</v>
      </c>
      <c r="G159" s="205" t="s">
        <v>4040</v>
      </c>
      <c r="H159" s="205" t="s">
        <v>682</v>
      </c>
      <c r="I159" s="205" t="s">
        <v>683</v>
      </c>
      <c r="J159" s="205">
        <v>7972562231</v>
      </c>
      <c r="K159" s="205" t="s">
        <v>684</v>
      </c>
      <c r="L159" s="205" t="s">
        <v>8084</v>
      </c>
      <c r="M159" s="205" t="s">
        <v>684</v>
      </c>
      <c r="N159" s="205" t="s">
        <v>684</v>
      </c>
      <c r="O159" s="205" t="s">
        <v>686</v>
      </c>
      <c r="P159" s="205" t="s">
        <v>687</v>
      </c>
      <c r="Q159" s="205" t="s">
        <v>687</v>
      </c>
    </row>
    <row r="160" spans="1:17" hidden="1">
      <c r="A160" s="204">
        <v>102257216475</v>
      </c>
      <c r="B160" s="205" t="s">
        <v>20908</v>
      </c>
      <c r="C160" s="205" t="s">
        <v>20909</v>
      </c>
      <c r="D160" s="205" t="s">
        <v>680</v>
      </c>
      <c r="E160" s="572">
        <v>34580</v>
      </c>
      <c r="F160" s="572">
        <v>45946</v>
      </c>
      <c r="G160" s="205" t="s">
        <v>20910</v>
      </c>
      <c r="H160" s="205" t="s">
        <v>682</v>
      </c>
      <c r="I160" s="205" t="s">
        <v>683</v>
      </c>
      <c r="J160" s="205">
        <v>7350711615</v>
      </c>
      <c r="K160" s="205" t="s">
        <v>684</v>
      </c>
      <c r="L160" s="205" t="s">
        <v>20911</v>
      </c>
      <c r="M160" s="205" t="s">
        <v>684</v>
      </c>
      <c r="N160" s="205" t="s">
        <v>684</v>
      </c>
      <c r="O160" s="205" t="s">
        <v>686</v>
      </c>
      <c r="P160" s="205" t="s">
        <v>687</v>
      </c>
      <c r="Q160" s="205" t="s">
        <v>687</v>
      </c>
    </row>
    <row r="161" spans="1:17" hidden="1">
      <c r="A161" s="204">
        <v>102257221665</v>
      </c>
      <c r="B161" s="205" t="s">
        <v>20912</v>
      </c>
      <c r="C161" s="205" t="s">
        <v>20913</v>
      </c>
      <c r="D161" s="205" t="s">
        <v>680</v>
      </c>
      <c r="E161" s="572">
        <v>38612</v>
      </c>
      <c r="F161" s="572">
        <v>45946</v>
      </c>
      <c r="G161" s="205" t="s">
        <v>8408</v>
      </c>
      <c r="H161" s="205" t="s">
        <v>682</v>
      </c>
      <c r="I161" s="205" t="s">
        <v>683</v>
      </c>
      <c r="J161" s="205">
        <v>7028924142</v>
      </c>
      <c r="K161" s="205" t="s">
        <v>684</v>
      </c>
      <c r="L161" s="205" t="s">
        <v>1844</v>
      </c>
      <c r="M161" s="205" t="s">
        <v>684</v>
      </c>
      <c r="N161" s="205" t="s">
        <v>684</v>
      </c>
      <c r="O161" s="205" t="s">
        <v>686</v>
      </c>
      <c r="P161" s="205" t="s">
        <v>687</v>
      </c>
      <c r="Q161" s="205" t="s">
        <v>687</v>
      </c>
    </row>
    <row r="162" spans="1:17" hidden="1">
      <c r="A162" s="204">
        <v>101424676055</v>
      </c>
      <c r="B162" s="205" t="s">
        <v>20650</v>
      </c>
      <c r="C162" s="205" t="s">
        <v>20651</v>
      </c>
      <c r="D162" s="205" t="s">
        <v>680</v>
      </c>
      <c r="E162" s="572">
        <v>34098</v>
      </c>
      <c r="F162" s="572">
        <v>45936</v>
      </c>
      <c r="G162" s="205" t="s">
        <v>20652</v>
      </c>
      <c r="H162" s="205" t="s">
        <v>682</v>
      </c>
      <c r="I162" s="205" t="s">
        <v>683</v>
      </c>
      <c r="J162" s="205">
        <v>7038837776</v>
      </c>
      <c r="K162" s="205" t="s">
        <v>684</v>
      </c>
      <c r="L162" s="205" t="s">
        <v>20653</v>
      </c>
      <c r="M162" s="205" t="s">
        <v>20654</v>
      </c>
      <c r="N162" s="205" t="s">
        <v>5116</v>
      </c>
      <c r="O162" s="205" t="s">
        <v>686</v>
      </c>
      <c r="P162" s="205" t="s">
        <v>687</v>
      </c>
      <c r="Q162" s="205" t="s">
        <v>686</v>
      </c>
    </row>
    <row r="163" spans="1:17" hidden="1">
      <c r="A163" s="204">
        <v>102008854076</v>
      </c>
      <c r="B163" s="205" t="s">
        <v>20658</v>
      </c>
      <c r="C163" s="205" t="s">
        <v>20659</v>
      </c>
      <c r="D163" s="205" t="s">
        <v>680</v>
      </c>
      <c r="E163" s="572">
        <v>37622</v>
      </c>
      <c r="F163" s="572">
        <v>45934</v>
      </c>
      <c r="G163" s="205" t="s">
        <v>3095</v>
      </c>
      <c r="H163" s="205" t="s">
        <v>682</v>
      </c>
      <c r="I163" s="205" t="s">
        <v>683</v>
      </c>
      <c r="J163" s="205">
        <v>7083756857</v>
      </c>
      <c r="K163" s="205" t="s">
        <v>684</v>
      </c>
      <c r="L163" s="205" t="s">
        <v>1123</v>
      </c>
      <c r="M163" s="205" t="s">
        <v>20660</v>
      </c>
      <c r="N163" s="205" t="s">
        <v>20661</v>
      </c>
      <c r="O163" s="205" t="s">
        <v>687</v>
      </c>
      <c r="P163" s="205" t="s">
        <v>687</v>
      </c>
      <c r="Q163" s="205" t="s">
        <v>686</v>
      </c>
    </row>
    <row r="164" spans="1:17" hidden="1">
      <c r="A164" s="204">
        <v>102252812859</v>
      </c>
      <c r="B164" s="205" t="s">
        <v>20655</v>
      </c>
      <c r="C164" s="205" t="s">
        <v>20656</v>
      </c>
      <c r="D164" s="205" t="s">
        <v>680</v>
      </c>
      <c r="E164" s="572">
        <v>38861</v>
      </c>
      <c r="F164" s="572">
        <v>45934</v>
      </c>
      <c r="G164" s="205" t="s">
        <v>3750</v>
      </c>
      <c r="H164" s="205" t="s">
        <v>682</v>
      </c>
      <c r="I164" s="205" t="s">
        <v>683</v>
      </c>
      <c r="J164" s="205">
        <v>7828682443</v>
      </c>
      <c r="K164" s="205" t="s">
        <v>684</v>
      </c>
      <c r="L164" s="205" t="s">
        <v>20657</v>
      </c>
      <c r="M164" s="205" t="s">
        <v>684</v>
      </c>
      <c r="N164" s="205" t="s">
        <v>684</v>
      </c>
      <c r="O164" s="205" t="s">
        <v>686</v>
      </c>
      <c r="P164" s="205" t="s">
        <v>687</v>
      </c>
      <c r="Q164" s="205" t="s">
        <v>687</v>
      </c>
    </row>
    <row r="165" spans="1:17" hidden="1">
      <c r="A165" s="204">
        <v>102251921414</v>
      </c>
      <c r="B165" s="205" t="s">
        <v>20662</v>
      </c>
      <c r="C165" s="205" t="s">
        <v>20663</v>
      </c>
      <c r="D165" s="205" t="s">
        <v>680</v>
      </c>
      <c r="E165" s="572">
        <v>39326</v>
      </c>
      <c r="F165" s="572">
        <v>45930</v>
      </c>
      <c r="G165" s="205" t="s">
        <v>20664</v>
      </c>
      <c r="H165" s="205" t="s">
        <v>682</v>
      </c>
      <c r="I165" s="205" t="s">
        <v>683</v>
      </c>
      <c r="J165" s="205">
        <v>8292574686</v>
      </c>
      <c r="K165" s="205" t="s">
        <v>684</v>
      </c>
      <c r="L165" s="205" t="s">
        <v>6422</v>
      </c>
      <c r="M165" s="205" t="s">
        <v>684</v>
      </c>
      <c r="N165" s="205" t="s">
        <v>684</v>
      </c>
      <c r="O165" s="205" t="s">
        <v>686</v>
      </c>
      <c r="P165" s="205" t="s">
        <v>687</v>
      </c>
      <c r="Q165" s="205" t="s">
        <v>687</v>
      </c>
    </row>
    <row r="166" spans="1:17" hidden="1">
      <c r="A166" s="204">
        <v>102192447038</v>
      </c>
      <c r="B166" s="205" t="s">
        <v>20668</v>
      </c>
      <c r="C166" s="205" t="s">
        <v>20669</v>
      </c>
      <c r="D166" s="205" t="s">
        <v>680</v>
      </c>
      <c r="E166" s="572">
        <v>38839</v>
      </c>
      <c r="F166" s="572">
        <v>45929</v>
      </c>
      <c r="G166" s="205" t="s">
        <v>1447</v>
      </c>
      <c r="H166" s="205" t="s">
        <v>682</v>
      </c>
      <c r="I166" s="205" t="s">
        <v>683</v>
      </c>
      <c r="J166" s="205">
        <v>9699481594</v>
      </c>
      <c r="K166" s="205" t="s">
        <v>684</v>
      </c>
      <c r="L166" s="205" t="s">
        <v>20670</v>
      </c>
      <c r="M166" s="205" t="s">
        <v>684</v>
      </c>
      <c r="N166" s="205" t="s">
        <v>684</v>
      </c>
      <c r="O166" s="205" t="s">
        <v>686</v>
      </c>
      <c r="P166" s="205" t="s">
        <v>687</v>
      </c>
      <c r="Q166" s="205" t="s">
        <v>686</v>
      </c>
    </row>
    <row r="167" spans="1:17" hidden="1">
      <c r="A167" s="204">
        <v>102251133056</v>
      </c>
      <c r="B167" s="205" t="s">
        <v>20675</v>
      </c>
      <c r="C167" s="205" t="s">
        <v>20676</v>
      </c>
      <c r="D167" s="205" t="s">
        <v>680</v>
      </c>
      <c r="E167" s="572">
        <v>37512</v>
      </c>
      <c r="F167" s="572">
        <v>45929</v>
      </c>
      <c r="G167" s="205" t="s">
        <v>20677</v>
      </c>
      <c r="H167" s="205" t="s">
        <v>682</v>
      </c>
      <c r="I167" s="205" t="s">
        <v>683</v>
      </c>
      <c r="J167" s="205">
        <v>8767949091</v>
      </c>
      <c r="K167" s="205" t="s">
        <v>684</v>
      </c>
      <c r="L167" s="205" t="s">
        <v>3182</v>
      </c>
      <c r="M167" s="205" t="s">
        <v>684</v>
      </c>
      <c r="N167" s="205" t="s">
        <v>684</v>
      </c>
      <c r="O167" s="205" t="s">
        <v>686</v>
      </c>
      <c r="P167" s="205" t="s">
        <v>687</v>
      </c>
      <c r="Q167" s="205" t="s">
        <v>687</v>
      </c>
    </row>
    <row r="168" spans="1:17" hidden="1">
      <c r="A168" s="204">
        <v>102101131651</v>
      </c>
      <c r="B168" s="205" t="s">
        <v>20671</v>
      </c>
      <c r="C168" s="205" t="s">
        <v>20672</v>
      </c>
      <c r="D168" s="205" t="s">
        <v>680</v>
      </c>
      <c r="E168" s="572">
        <v>38519</v>
      </c>
      <c r="F168" s="572">
        <v>45929</v>
      </c>
      <c r="G168" s="205" t="s">
        <v>20673</v>
      </c>
      <c r="H168" s="205" t="s">
        <v>682</v>
      </c>
      <c r="I168" s="205" t="s">
        <v>683</v>
      </c>
      <c r="J168" s="205">
        <v>8956325575</v>
      </c>
      <c r="K168" s="205" t="s">
        <v>684</v>
      </c>
      <c r="L168" s="205" t="s">
        <v>20674</v>
      </c>
      <c r="M168" s="205" t="s">
        <v>684</v>
      </c>
      <c r="N168" s="205" t="s">
        <v>684</v>
      </c>
      <c r="O168" s="205" t="s">
        <v>686</v>
      </c>
      <c r="P168" s="205" t="s">
        <v>687</v>
      </c>
      <c r="Q168" s="205" t="s">
        <v>686</v>
      </c>
    </row>
    <row r="169" spans="1:17" hidden="1">
      <c r="A169" s="204">
        <v>102251576729</v>
      </c>
      <c r="B169" s="205" t="s">
        <v>20665</v>
      </c>
      <c r="C169" s="205" t="s">
        <v>20666</v>
      </c>
      <c r="D169" s="205" t="s">
        <v>680</v>
      </c>
      <c r="E169" s="572">
        <v>39325</v>
      </c>
      <c r="F169" s="572">
        <v>45929</v>
      </c>
      <c r="G169" s="205" t="s">
        <v>1447</v>
      </c>
      <c r="H169" s="205" t="s">
        <v>682</v>
      </c>
      <c r="I169" s="205" t="s">
        <v>683</v>
      </c>
      <c r="J169" s="205">
        <v>9359069760</v>
      </c>
      <c r="K169" s="205" t="s">
        <v>684</v>
      </c>
      <c r="L169" s="205" t="s">
        <v>20667</v>
      </c>
      <c r="M169" s="205" t="s">
        <v>684</v>
      </c>
      <c r="N169" s="205" t="s">
        <v>684</v>
      </c>
      <c r="O169" s="205" t="s">
        <v>686</v>
      </c>
      <c r="P169" s="205" t="s">
        <v>687</v>
      </c>
      <c r="Q169" s="205" t="s">
        <v>687</v>
      </c>
    </row>
    <row r="170" spans="1:17" hidden="1">
      <c r="A170" s="204">
        <v>101884091471</v>
      </c>
      <c r="B170" s="205" t="s">
        <v>20678</v>
      </c>
      <c r="C170" s="205" t="s">
        <v>20679</v>
      </c>
      <c r="D170" s="205" t="s">
        <v>680</v>
      </c>
      <c r="E170" s="572">
        <v>36969</v>
      </c>
      <c r="F170" s="572">
        <v>45928</v>
      </c>
      <c r="G170" s="205" t="s">
        <v>2418</v>
      </c>
      <c r="H170" s="205" t="s">
        <v>682</v>
      </c>
      <c r="I170" s="205" t="s">
        <v>683</v>
      </c>
      <c r="J170" s="205">
        <v>8390956825</v>
      </c>
      <c r="K170" s="205" t="s">
        <v>684</v>
      </c>
      <c r="L170" s="205" t="s">
        <v>11302</v>
      </c>
      <c r="M170" s="205" t="s">
        <v>684</v>
      </c>
      <c r="N170" s="205" t="s">
        <v>21462</v>
      </c>
      <c r="O170" s="205" t="s">
        <v>686</v>
      </c>
      <c r="P170" s="205" t="s">
        <v>687</v>
      </c>
      <c r="Q170" s="205" t="s">
        <v>687</v>
      </c>
    </row>
    <row r="171" spans="1:17" hidden="1">
      <c r="A171" s="204">
        <v>102250538647</v>
      </c>
      <c r="B171" s="205" t="s">
        <v>20680</v>
      </c>
      <c r="C171" s="205" t="s">
        <v>20681</v>
      </c>
      <c r="D171" s="205" t="s">
        <v>680</v>
      </c>
      <c r="E171" s="572">
        <v>37497</v>
      </c>
      <c r="F171" s="572">
        <v>45925</v>
      </c>
      <c r="G171" s="205" t="s">
        <v>5603</v>
      </c>
      <c r="H171" s="205" t="s">
        <v>682</v>
      </c>
      <c r="I171" s="205" t="s">
        <v>683</v>
      </c>
      <c r="J171" s="205">
        <v>9689131329</v>
      </c>
      <c r="K171" s="205" t="s">
        <v>684</v>
      </c>
      <c r="L171" s="205" t="s">
        <v>1321</v>
      </c>
      <c r="M171" s="205" t="s">
        <v>684</v>
      </c>
      <c r="N171" s="205" t="s">
        <v>684</v>
      </c>
      <c r="O171" s="205" t="s">
        <v>686</v>
      </c>
      <c r="P171" s="205" t="s">
        <v>687</v>
      </c>
      <c r="Q171" s="205" t="s">
        <v>687</v>
      </c>
    </row>
    <row r="172" spans="1:17" hidden="1">
      <c r="A172" s="204">
        <v>102189662717</v>
      </c>
      <c r="B172" s="205" t="s">
        <v>20686</v>
      </c>
      <c r="C172" s="205" t="s">
        <v>20687</v>
      </c>
      <c r="D172" s="205" t="s">
        <v>680</v>
      </c>
      <c r="E172" s="572">
        <v>38838</v>
      </c>
      <c r="F172" s="572">
        <v>45925</v>
      </c>
      <c r="G172" s="205" t="s">
        <v>1197</v>
      </c>
      <c r="H172" s="205" t="s">
        <v>682</v>
      </c>
      <c r="I172" s="205" t="s">
        <v>683</v>
      </c>
      <c r="J172" s="205" t="s">
        <v>684</v>
      </c>
      <c r="K172" s="205" t="s">
        <v>684</v>
      </c>
      <c r="L172" s="205" t="s">
        <v>20688</v>
      </c>
      <c r="M172" s="205" t="s">
        <v>684</v>
      </c>
      <c r="N172" s="205" t="s">
        <v>684</v>
      </c>
      <c r="O172" s="205" t="s">
        <v>686</v>
      </c>
      <c r="P172" s="205" t="s">
        <v>687</v>
      </c>
      <c r="Q172" s="205" t="s">
        <v>686</v>
      </c>
    </row>
    <row r="173" spans="1:17" hidden="1">
      <c r="A173" s="204">
        <v>101242612100</v>
      </c>
      <c r="B173" s="205" t="s">
        <v>20682</v>
      </c>
      <c r="C173" s="205" t="s">
        <v>20683</v>
      </c>
      <c r="D173" s="205" t="s">
        <v>680</v>
      </c>
      <c r="E173" s="572">
        <v>35431</v>
      </c>
      <c r="F173" s="572">
        <v>45925</v>
      </c>
      <c r="G173" s="205" t="s">
        <v>20684</v>
      </c>
      <c r="H173" s="205" t="s">
        <v>682</v>
      </c>
      <c r="I173" s="205" t="s">
        <v>683</v>
      </c>
      <c r="J173" s="205">
        <v>7522910075</v>
      </c>
      <c r="K173" s="205" t="s">
        <v>21463</v>
      </c>
      <c r="L173" s="205" t="s">
        <v>20685</v>
      </c>
      <c r="M173" s="205" t="s">
        <v>684</v>
      </c>
      <c r="N173" s="205" t="s">
        <v>2139</v>
      </c>
      <c r="O173" s="205" t="s">
        <v>686</v>
      </c>
      <c r="P173" s="205" t="s">
        <v>687</v>
      </c>
      <c r="Q173" s="205" t="s">
        <v>687</v>
      </c>
    </row>
    <row r="174" spans="1:17" hidden="1">
      <c r="A174" s="204">
        <v>102246336565</v>
      </c>
      <c r="B174" s="205" t="s">
        <v>20689</v>
      </c>
      <c r="C174" s="205" t="s">
        <v>2891</v>
      </c>
      <c r="D174" s="205" t="s">
        <v>680</v>
      </c>
      <c r="E174" s="572">
        <v>38717</v>
      </c>
      <c r="F174" s="572">
        <v>45915</v>
      </c>
      <c r="G174" s="205" t="s">
        <v>20690</v>
      </c>
      <c r="H174" s="205" t="s">
        <v>682</v>
      </c>
      <c r="I174" s="205" t="s">
        <v>683</v>
      </c>
      <c r="J174" s="205">
        <v>8770846395</v>
      </c>
      <c r="K174" s="205" t="s">
        <v>684</v>
      </c>
      <c r="L174" s="205" t="s">
        <v>20691</v>
      </c>
      <c r="M174" s="205" t="s">
        <v>684</v>
      </c>
      <c r="N174" s="205" t="s">
        <v>21711</v>
      </c>
      <c r="O174" s="205" t="s">
        <v>686</v>
      </c>
      <c r="P174" s="205" t="s">
        <v>687</v>
      </c>
      <c r="Q174" s="205" t="s">
        <v>687</v>
      </c>
    </row>
    <row r="175" spans="1:17" hidden="1">
      <c r="A175" s="204">
        <v>100388432887</v>
      </c>
      <c r="B175" s="205" t="s">
        <v>20695</v>
      </c>
      <c r="C175" s="205" t="s">
        <v>20696</v>
      </c>
      <c r="D175" s="205" t="s">
        <v>680</v>
      </c>
      <c r="E175" s="572">
        <v>31596</v>
      </c>
      <c r="F175" s="572">
        <v>45913</v>
      </c>
      <c r="G175" s="205" t="s">
        <v>20697</v>
      </c>
      <c r="H175" s="205" t="s">
        <v>682</v>
      </c>
      <c r="I175" s="205" t="s">
        <v>708</v>
      </c>
      <c r="J175" s="205">
        <v>9673461719</v>
      </c>
      <c r="K175" s="205" t="s">
        <v>684</v>
      </c>
      <c r="L175" s="205" t="s">
        <v>20698</v>
      </c>
      <c r="M175" s="205" t="s">
        <v>684</v>
      </c>
      <c r="N175" s="205" t="s">
        <v>1054</v>
      </c>
      <c r="O175" s="205" t="s">
        <v>686</v>
      </c>
      <c r="P175" s="205" t="s">
        <v>687</v>
      </c>
      <c r="Q175" s="205" t="s">
        <v>686</v>
      </c>
    </row>
    <row r="176" spans="1:17" hidden="1">
      <c r="A176" s="204">
        <v>102245624540</v>
      </c>
      <c r="B176" s="205" t="s">
        <v>20692</v>
      </c>
      <c r="C176" s="205" t="s">
        <v>20693</v>
      </c>
      <c r="D176" s="205" t="s">
        <v>680</v>
      </c>
      <c r="E176" s="572">
        <v>38028</v>
      </c>
      <c r="F176" s="572">
        <v>45913</v>
      </c>
      <c r="G176" s="205" t="s">
        <v>20694</v>
      </c>
      <c r="H176" s="205" t="s">
        <v>682</v>
      </c>
      <c r="I176" s="205" t="s">
        <v>683</v>
      </c>
      <c r="J176" s="205">
        <v>8435889313</v>
      </c>
      <c r="K176" s="205" t="s">
        <v>684</v>
      </c>
      <c r="L176" s="205" t="s">
        <v>14422</v>
      </c>
      <c r="M176" s="205" t="s">
        <v>684</v>
      </c>
      <c r="N176" s="205" t="s">
        <v>21712</v>
      </c>
      <c r="O176" s="205" t="s">
        <v>686</v>
      </c>
      <c r="P176" s="205" t="s">
        <v>687</v>
      </c>
      <c r="Q176" s="205" t="s">
        <v>687</v>
      </c>
    </row>
    <row r="177" spans="1:17" hidden="1">
      <c r="A177" s="204">
        <v>102242110855</v>
      </c>
      <c r="B177" s="205" t="s">
        <v>20707</v>
      </c>
      <c r="C177" s="205" t="s">
        <v>20708</v>
      </c>
      <c r="D177" s="205" t="s">
        <v>680</v>
      </c>
      <c r="E177" s="572">
        <v>36061</v>
      </c>
      <c r="F177" s="572">
        <v>45912</v>
      </c>
      <c r="G177" s="205" t="s">
        <v>20709</v>
      </c>
      <c r="H177" s="205" t="s">
        <v>682</v>
      </c>
      <c r="I177" s="205" t="s">
        <v>708</v>
      </c>
      <c r="J177" s="205">
        <v>9244668016</v>
      </c>
      <c r="K177" s="205" t="s">
        <v>684</v>
      </c>
      <c r="L177" s="205" t="s">
        <v>20710</v>
      </c>
      <c r="M177" s="205" t="s">
        <v>684</v>
      </c>
      <c r="N177" s="205" t="s">
        <v>684</v>
      </c>
      <c r="O177" s="205" t="s">
        <v>686</v>
      </c>
      <c r="P177" s="205" t="s">
        <v>687</v>
      </c>
      <c r="Q177" s="205" t="s">
        <v>687</v>
      </c>
    </row>
    <row r="178" spans="1:17" hidden="1">
      <c r="A178" s="204">
        <v>101566811422</v>
      </c>
      <c r="B178" s="205" t="s">
        <v>20703</v>
      </c>
      <c r="C178" s="205" t="s">
        <v>20704</v>
      </c>
      <c r="D178" s="205" t="s">
        <v>680</v>
      </c>
      <c r="E178" s="572">
        <v>34335</v>
      </c>
      <c r="F178" s="572">
        <v>45912</v>
      </c>
      <c r="G178" s="205" t="s">
        <v>20705</v>
      </c>
      <c r="H178" s="205" t="s">
        <v>682</v>
      </c>
      <c r="I178" s="205" t="s">
        <v>683</v>
      </c>
      <c r="J178" s="205">
        <v>7828759072</v>
      </c>
      <c r="K178" s="205" t="s">
        <v>684</v>
      </c>
      <c r="L178" s="205" t="s">
        <v>13609</v>
      </c>
      <c r="M178" s="205" t="s">
        <v>684</v>
      </c>
      <c r="N178" s="205" t="s">
        <v>20706</v>
      </c>
      <c r="O178" s="205" t="s">
        <v>686</v>
      </c>
      <c r="P178" s="205" t="s">
        <v>687</v>
      </c>
      <c r="Q178" s="205" t="s">
        <v>686</v>
      </c>
    </row>
    <row r="179" spans="1:17" hidden="1">
      <c r="A179" s="204">
        <v>102245251075</v>
      </c>
      <c r="B179" s="205" t="s">
        <v>20699</v>
      </c>
      <c r="C179" s="205" t="s">
        <v>20700</v>
      </c>
      <c r="D179" s="205" t="s">
        <v>680</v>
      </c>
      <c r="E179" s="572">
        <v>38330</v>
      </c>
      <c r="F179" s="572">
        <v>45912</v>
      </c>
      <c r="G179" s="205" t="s">
        <v>20701</v>
      </c>
      <c r="H179" s="205" t="s">
        <v>682</v>
      </c>
      <c r="I179" s="205" t="s">
        <v>683</v>
      </c>
      <c r="J179" s="205">
        <v>9834033807</v>
      </c>
      <c r="K179" s="205" t="s">
        <v>684</v>
      </c>
      <c r="L179" s="205" t="s">
        <v>20702</v>
      </c>
      <c r="M179" s="205" t="s">
        <v>684</v>
      </c>
      <c r="N179" s="205" t="s">
        <v>684</v>
      </c>
      <c r="O179" s="205" t="s">
        <v>686</v>
      </c>
      <c r="P179" s="205" t="s">
        <v>687</v>
      </c>
      <c r="Q179" s="205" t="s">
        <v>687</v>
      </c>
    </row>
    <row r="180" spans="1:17" hidden="1">
      <c r="A180" s="204">
        <v>102184350268</v>
      </c>
      <c r="B180" s="205" t="s">
        <v>20711</v>
      </c>
      <c r="C180" s="205" t="s">
        <v>20712</v>
      </c>
      <c r="D180" s="205" t="s">
        <v>680</v>
      </c>
      <c r="E180" s="572">
        <v>35353</v>
      </c>
      <c r="F180" s="572">
        <v>45911</v>
      </c>
      <c r="G180" s="205" t="s">
        <v>20713</v>
      </c>
      <c r="H180" s="205" t="s">
        <v>682</v>
      </c>
      <c r="I180" s="205" t="s">
        <v>708</v>
      </c>
      <c r="J180" s="205">
        <v>8668604423</v>
      </c>
      <c r="K180" s="205" t="s">
        <v>20714</v>
      </c>
      <c r="L180" s="205" t="s">
        <v>20715</v>
      </c>
      <c r="M180" s="205" t="s">
        <v>684</v>
      </c>
      <c r="N180" s="205" t="s">
        <v>684</v>
      </c>
      <c r="O180" s="205" t="s">
        <v>686</v>
      </c>
      <c r="P180" s="205" t="s">
        <v>687</v>
      </c>
      <c r="Q180" s="205" t="s">
        <v>686</v>
      </c>
    </row>
    <row r="181" spans="1:17" hidden="1">
      <c r="A181" s="204">
        <v>101698761449</v>
      </c>
      <c r="B181" s="205" t="s">
        <v>20722</v>
      </c>
      <c r="C181" s="205" t="s">
        <v>20723</v>
      </c>
      <c r="D181" s="205" t="s">
        <v>680</v>
      </c>
      <c r="E181" s="572">
        <v>33235</v>
      </c>
      <c r="F181" s="572">
        <v>45911</v>
      </c>
      <c r="G181" s="205" t="s">
        <v>20724</v>
      </c>
      <c r="H181" s="205" t="s">
        <v>682</v>
      </c>
      <c r="I181" s="205" t="s">
        <v>708</v>
      </c>
      <c r="J181" s="205">
        <v>8421049504</v>
      </c>
      <c r="K181" s="205" t="s">
        <v>684</v>
      </c>
      <c r="L181" s="205" t="s">
        <v>20725</v>
      </c>
      <c r="M181" s="205" t="s">
        <v>684</v>
      </c>
      <c r="N181" s="205" t="s">
        <v>684</v>
      </c>
      <c r="O181" s="205" t="s">
        <v>686</v>
      </c>
      <c r="P181" s="205" t="s">
        <v>687</v>
      </c>
      <c r="Q181" s="205" t="s">
        <v>686</v>
      </c>
    </row>
    <row r="182" spans="1:17" hidden="1">
      <c r="A182" s="204">
        <v>101607700523</v>
      </c>
      <c r="B182" s="205" t="s">
        <v>20726</v>
      </c>
      <c r="C182" s="205" t="s">
        <v>20727</v>
      </c>
      <c r="D182" s="205" t="s">
        <v>680</v>
      </c>
      <c r="E182" s="572">
        <v>36526</v>
      </c>
      <c r="F182" s="572">
        <v>45911</v>
      </c>
      <c r="G182" s="205" t="s">
        <v>20728</v>
      </c>
      <c r="H182" s="205" t="s">
        <v>682</v>
      </c>
      <c r="I182" s="205" t="s">
        <v>683</v>
      </c>
      <c r="J182" s="205">
        <v>9202385638</v>
      </c>
      <c r="K182" s="205" t="s">
        <v>20729</v>
      </c>
      <c r="L182" s="205" t="s">
        <v>20730</v>
      </c>
      <c r="M182" s="205" t="s">
        <v>20731</v>
      </c>
      <c r="N182" s="205" t="s">
        <v>20732</v>
      </c>
      <c r="O182" s="205" t="s">
        <v>687</v>
      </c>
      <c r="P182" s="205" t="s">
        <v>687</v>
      </c>
      <c r="Q182" s="205" t="s">
        <v>686</v>
      </c>
    </row>
    <row r="183" spans="1:17" hidden="1">
      <c r="A183" s="204">
        <v>101330050593</v>
      </c>
      <c r="B183" s="205" t="s">
        <v>20716</v>
      </c>
      <c r="C183" s="205" t="s">
        <v>20717</v>
      </c>
      <c r="D183" s="205" t="s">
        <v>680</v>
      </c>
      <c r="E183" s="572">
        <v>33029</v>
      </c>
      <c r="F183" s="572">
        <v>45911</v>
      </c>
      <c r="G183" s="205" t="s">
        <v>2561</v>
      </c>
      <c r="H183" s="205" t="s">
        <v>682</v>
      </c>
      <c r="I183" s="205" t="s">
        <v>683</v>
      </c>
      <c r="J183" s="205">
        <v>9657629912</v>
      </c>
      <c r="K183" s="205" t="s">
        <v>684</v>
      </c>
      <c r="L183" s="205" t="s">
        <v>20718</v>
      </c>
      <c r="M183" s="205" t="s">
        <v>20719</v>
      </c>
      <c r="N183" s="205" t="s">
        <v>2383</v>
      </c>
      <c r="O183" s="205" t="s">
        <v>686</v>
      </c>
      <c r="P183" s="205" t="s">
        <v>687</v>
      </c>
      <c r="Q183" s="205" t="s">
        <v>686</v>
      </c>
    </row>
    <row r="184" spans="1:17" hidden="1">
      <c r="A184" s="204">
        <v>102034820028</v>
      </c>
      <c r="B184" s="205" t="s">
        <v>20720</v>
      </c>
      <c r="C184" s="205" t="s">
        <v>20721</v>
      </c>
      <c r="D184" s="205" t="s">
        <v>680</v>
      </c>
      <c r="E184" s="572">
        <v>37713</v>
      </c>
      <c r="F184" s="572">
        <v>45911</v>
      </c>
      <c r="G184" s="205" t="s">
        <v>1545</v>
      </c>
      <c r="H184" s="205" t="s">
        <v>682</v>
      </c>
      <c r="I184" s="205" t="s">
        <v>683</v>
      </c>
      <c r="J184" s="205">
        <v>8468870598</v>
      </c>
      <c r="K184" s="205" t="s">
        <v>684</v>
      </c>
      <c r="L184" s="205" t="s">
        <v>5328</v>
      </c>
      <c r="M184" s="205" t="s">
        <v>684</v>
      </c>
      <c r="N184" s="205" t="s">
        <v>2325</v>
      </c>
      <c r="O184" s="205" t="s">
        <v>686</v>
      </c>
      <c r="P184" s="205" t="s">
        <v>687</v>
      </c>
      <c r="Q184" s="205" t="s">
        <v>687</v>
      </c>
    </row>
    <row r="185" spans="1:17" hidden="1">
      <c r="A185" s="204">
        <v>102243377976</v>
      </c>
      <c r="B185" s="205" t="s">
        <v>20739</v>
      </c>
      <c r="C185" s="205" t="s">
        <v>13872</v>
      </c>
      <c r="D185" s="205" t="s">
        <v>680</v>
      </c>
      <c r="E185" s="572">
        <v>36161</v>
      </c>
      <c r="F185" s="572">
        <v>45908</v>
      </c>
      <c r="G185" s="205" t="s">
        <v>6330</v>
      </c>
      <c r="H185" s="205" t="s">
        <v>682</v>
      </c>
      <c r="I185" s="205" t="s">
        <v>683</v>
      </c>
      <c r="J185" s="205">
        <v>9711631364</v>
      </c>
      <c r="K185" s="205" t="s">
        <v>684</v>
      </c>
      <c r="L185" s="205" t="s">
        <v>5550</v>
      </c>
      <c r="M185" s="205" t="s">
        <v>684</v>
      </c>
      <c r="N185" s="205" t="s">
        <v>684</v>
      </c>
      <c r="O185" s="205" t="s">
        <v>686</v>
      </c>
      <c r="P185" s="205" t="s">
        <v>687</v>
      </c>
      <c r="Q185" s="205" t="s">
        <v>687</v>
      </c>
    </row>
    <row r="186" spans="1:17" hidden="1">
      <c r="A186" s="204">
        <v>102243370556</v>
      </c>
      <c r="B186" s="205" t="s">
        <v>20733</v>
      </c>
      <c r="C186" s="205" t="s">
        <v>6864</v>
      </c>
      <c r="D186" s="205" t="s">
        <v>680</v>
      </c>
      <c r="E186" s="572">
        <v>37519</v>
      </c>
      <c r="F186" s="572">
        <v>45908</v>
      </c>
      <c r="G186" s="205" t="s">
        <v>20734</v>
      </c>
      <c r="H186" s="205" t="s">
        <v>682</v>
      </c>
      <c r="I186" s="205" t="s">
        <v>683</v>
      </c>
      <c r="J186" s="205">
        <v>9335191982</v>
      </c>
      <c r="K186" s="205" t="s">
        <v>684</v>
      </c>
      <c r="L186" s="205" t="s">
        <v>20735</v>
      </c>
      <c r="M186" s="205" t="s">
        <v>684</v>
      </c>
      <c r="N186" s="205" t="s">
        <v>684</v>
      </c>
      <c r="O186" s="205" t="s">
        <v>686</v>
      </c>
      <c r="P186" s="205" t="s">
        <v>687</v>
      </c>
      <c r="Q186" s="205" t="s">
        <v>687</v>
      </c>
    </row>
    <row r="187" spans="1:17" hidden="1">
      <c r="A187" s="204">
        <v>101928002187</v>
      </c>
      <c r="B187" s="205" t="s">
        <v>20736</v>
      </c>
      <c r="C187" s="205" t="s">
        <v>20737</v>
      </c>
      <c r="D187" s="205" t="s">
        <v>680</v>
      </c>
      <c r="E187" s="572">
        <v>37071</v>
      </c>
      <c r="F187" s="572">
        <v>45908</v>
      </c>
      <c r="G187" s="205" t="s">
        <v>4251</v>
      </c>
      <c r="H187" s="205" t="s">
        <v>682</v>
      </c>
      <c r="I187" s="205" t="s">
        <v>683</v>
      </c>
      <c r="J187" s="205">
        <v>9696566088</v>
      </c>
      <c r="K187" s="205" t="s">
        <v>684</v>
      </c>
      <c r="L187" s="205" t="s">
        <v>20738</v>
      </c>
      <c r="M187" s="205" t="s">
        <v>684</v>
      </c>
      <c r="N187" s="205" t="s">
        <v>684</v>
      </c>
      <c r="O187" s="205" t="s">
        <v>686</v>
      </c>
      <c r="P187" s="205" t="s">
        <v>687</v>
      </c>
      <c r="Q187" s="205" t="s">
        <v>686</v>
      </c>
    </row>
    <row r="188" spans="1:17" hidden="1">
      <c r="A188" s="204">
        <v>101600313060</v>
      </c>
      <c r="B188" s="205" t="s">
        <v>20173</v>
      </c>
      <c r="C188" s="205" t="s">
        <v>20174</v>
      </c>
      <c r="D188" s="205" t="s">
        <v>680</v>
      </c>
      <c r="E188" s="572">
        <v>35217</v>
      </c>
      <c r="F188" s="572">
        <v>45907</v>
      </c>
      <c r="G188" s="205" t="s">
        <v>20175</v>
      </c>
      <c r="H188" s="205" t="s">
        <v>682</v>
      </c>
      <c r="I188" s="205" t="s">
        <v>683</v>
      </c>
      <c r="J188" s="205">
        <v>9325426141</v>
      </c>
      <c r="K188" s="205" t="s">
        <v>684</v>
      </c>
      <c r="L188" s="205" t="s">
        <v>20176</v>
      </c>
      <c r="M188" s="205" t="s">
        <v>20177</v>
      </c>
      <c r="N188" s="205" t="s">
        <v>20178</v>
      </c>
      <c r="O188" s="205" t="s">
        <v>686</v>
      </c>
      <c r="P188" s="205" t="s">
        <v>687</v>
      </c>
      <c r="Q188" s="205" t="s">
        <v>686</v>
      </c>
    </row>
    <row r="189" spans="1:17" hidden="1">
      <c r="A189" s="204">
        <v>102241400825</v>
      </c>
      <c r="B189" s="205" t="s">
        <v>20182</v>
      </c>
      <c r="C189" s="205" t="s">
        <v>20183</v>
      </c>
      <c r="D189" s="205" t="s">
        <v>680</v>
      </c>
      <c r="E189" s="572">
        <v>38856</v>
      </c>
      <c r="F189" s="572">
        <v>45902</v>
      </c>
      <c r="G189" s="205" t="s">
        <v>20184</v>
      </c>
      <c r="H189" s="205" t="s">
        <v>682</v>
      </c>
      <c r="I189" s="205" t="s">
        <v>683</v>
      </c>
      <c r="J189" s="205">
        <v>9356338095</v>
      </c>
      <c r="K189" s="205" t="s">
        <v>684</v>
      </c>
      <c r="L189" s="205" t="s">
        <v>4436</v>
      </c>
      <c r="M189" s="205" t="s">
        <v>684</v>
      </c>
      <c r="N189" s="205" t="s">
        <v>22075</v>
      </c>
      <c r="O189" s="205" t="s">
        <v>686</v>
      </c>
      <c r="P189" s="205" t="s">
        <v>687</v>
      </c>
      <c r="Q189" s="205" t="s">
        <v>687</v>
      </c>
    </row>
    <row r="190" spans="1:17" hidden="1">
      <c r="A190" s="204">
        <v>102237675663</v>
      </c>
      <c r="B190" s="205" t="s">
        <v>20179</v>
      </c>
      <c r="C190" s="205" t="s">
        <v>20180</v>
      </c>
      <c r="D190" s="205" t="s">
        <v>680</v>
      </c>
      <c r="E190" s="572">
        <v>37934</v>
      </c>
      <c r="F190" s="572">
        <v>45902</v>
      </c>
      <c r="G190" s="205" t="s">
        <v>20181</v>
      </c>
      <c r="H190" s="205" t="s">
        <v>682</v>
      </c>
      <c r="I190" s="205" t="s">
        <v>683</v>
      </c>
      <c r="J190" s="205">
        <v>9112435305</v>
      </c>
      <c r="K190" s="205" t="s">
        <v>684</v>
      </c>
      <c r="L190" s="205" t="s">
        <v>5502</v>
      </c>
      <c r="M190" s="205" t="s">
        <v>684</v>
      </c>
      <c r="N190" s="205" t="s">
        <v>684</v>
      </c>
      <c r="O190" s="205" t="s">
        <v>686</v>
      </c>
      <c r="P190" s="205" t="s">
        <v>687</v>
      </c>
      <c r="Q190" s="205" t="s">
        <v>687</v>
      </c>
    </row>
    <row r="191" spans="1:17" hidden="1">
      <c r="A191" s="204">
        <v>102241261735</v>
      </c>
      <c r="B191" s="205" t="s">
        <v>20192</v>
      </c>
      <c r="C191" s="205" t="s">
        <v>20193</v>
      </c>
      <c r="D191" s="205" t="s">
        <v>680</v>
      </c>
      <c r="E191" s="572">
        <v>38622</v>
      </c>
      <c r="F191" s="572">
        <v>45902</v>
      </c>
      <c r="G191" s="205" t="s">
        <v>20194</v>
      </c>
      <c r="H191" s="205" t="s">
        <v>682</v>
      </c>
      <c r="I191" s="205" t="s">
        <v>683</v>
      </c>
      <c r="J191" s="205">
        <v>7823857434</v>
      </c>
      <c r="K191" s="205" t="s">
        <v>684</v>
      </c>
      <c r="L191" s="205" t="s">
        <v>4668</v>
      </c>
      <c r="M191" s="205" t="s">
        <v>684</v>
      </c>
      <c r="N191" s="205" t="s">
        <v>684</v>
      </c>
      <c r="O191" s="205" t="s">
        <v>686</v>
      </c>
      <c r="P191" s="205" t="s">
        <v>687</v>
      </c>
      <c r="Q191" s="205" t="s">
        <v>687</v>
      </c>
    </row>
    <row r="192" spans="1:17" hidden="1">
      <c r="A192" s="204">
        <v>102240938237</v>
      </c>
      <c r="B192" s="205" t="s">
        <v>20185</v>
      </c>
      <c r="C192" s="205" t="s">
        <v>20186</v>
      </c>
      <c r="D192" s="205" t="s">
        <v>680</v>
      </c>
      <c r="E192" s="572">
        <v>39174</v>
      </c>
      <c r="F192" s="572">
        <v>45902</v>
      </c>
      <c r="G192" s="205" t="s">
        <v>1443</v>
      </c>
      <c r="H192" s="205" t="s">
        <v>682</v>
      </c>
      <c r="I192" s="205" t="s">
        <v>683</v>
      </c>
      <c r="J192" s="205">
        <v>8605991187</v>
      </c>
      <c r="K192" s="205" t="s">
        <v>684</v>
      </c>
      <c r="L192" s="205" t="s">
        <v>20187</v>
      </c>
      <c r="M192" s="205" t="s">
        <v>684</v>
      </c>
      <c r="N192" s="205" t="s">
        <v>684</v>
      </c>
      <c r="O192" s="205" t="s">
        <v>686</v>
      </c>
      <c r="P192" s="205" t="s">
        <v>687</v>
      </c>
      <c r="Q192" s="205" t="s">
        <v>687</v>
      </c>
    </row>
    <row r="193" spans="1:17" hidden="1">
      <c r="A193" s="204">
        <v>102241318756</v>
      </c>
      <c r="B193" s="205" t="s">
        <v>20188</v>
      </c>
      <c r="C193" s="205" t="s">
        <v>20189</v>
      </c>
      <c r="D193" s="205" t="s">
        <v>680</v>
      </c>
      <c r="E193" s="572">
        <v>35695</v>
      </c>
      <c r="F193" s="572">
        <v>45902</v>
      </c>
      <c r="G193" s="205" t="s">
        <v>20190</v>
      </c>
      <c r="H193" s="205" t="s">
        <v>682</v>
      </c>
      <c r="I193" s="205" t="s">
        <v>683</v>
      </c>
      <c r="J193" s="205">
        <v>7028571580</v>
      </c>
      <c r="K193" s="205" t="s">
        <v>684</v>
      </c>
      <c r="L193" s="205" t="s">
        <v>20191</v>
      </c>
      <c r="M193" s="205" t="s">
        <v>684</v>
      </c>
      <c r="N193" s="205" t="s">
        <v>684</v>
      </c>
      <c r="O193" s="205" t="s">
        <v>686</v>
      </c>
      <c r="P193" s="205" t="s">
        <v>687</v>
      </c>
      <c r="Q193" s="205" t="s">
        <v>687</v>
      </c>
    </row>
    <row r="194" spans="1:17" hidden="1">
      <c r="A194" s="204">
        <v>101593539126</v>
      </c>
      <c r="B194" s="205" t="s">
        <v>20199</v>
      </c>
      <c r="C194" s="205" t="s">
        <v>20200</v>
      </c>
      <c r="D194" s="205" t="s">
        <v>680</v>
      </c>
      <c r="E194" s="572">
        <v>36112</v>
      </c>
      <c r="F194" s="572">
        <v>45901</v>
      </c>
      <c r="G194" s="205" t="s">
        <v>20201</v>
      </c>
      <c r="H194" s="205" t="s">
        <v>682</v>
      </c>
      <c r="I194" s="205" t="s">
        <v>683</v>
      </c>
      <c r="J194" s="205">
        <v>9860744851</v>
      </c>
      <c r="K194" s="205" t="s">
        <v>684</v>
      </c>
      <c r="L194" s="205" t="s">
        <v>14413</v>
      </c>
      <c r="M194" s="205" t="s">
        <v>684</v>
      </c>
      <c r="N194" s="205" t="s">
        <v>684</v>
      </c>
      <c r="O194" s="205" t="s">
        <v>686</v>
      </c>
      <c r="P194" s="205" t="s">
        <v>687</v>
      </c>
      <c r="Q194" s="205" t="s">
        <v>686</v>
      </c>
    </row>
    <row r="195" spans="1:17" hidden="1">
      <c r="A195" s="204">
        <v>101193245161</v>
      </c>
      <c r="B195" s="205" t="s">
        <v>20195</v>
      </c>
      <c r="C195" s="205" t="s">
        <v>20196</v>
      </c>
      <c r="D195" s="205" t="s">
        <v>680</v>
      </c>
      <c r="E195" s="572">
        <v>36811</v>
      </c>
      <c r="F195" s="572">
        <v>45901</v>
      </c>
      <c r="G195" s="205" t="s">
        <v>20197</v>
      </c>
      <c r="H195" s="205" t="s">
        <v>682</v>
      </c>
      <c r="I195" s="205" t="s">
        <v>683</v>
      </c>
      <c r="J195" s="205">
        <v>7719073567</v>
      </c>
      <c r="K195" s="205" t="s">
        <v>684</v>
      </c>
      <c r="L195" s="205" t="s">
        <v>11406</v>
      </c>
      <c r="M195" s="205" t="s">
        <v>20198</v>
      </c>
      <c r="N195" s="205" t="s">
        <v>2335</v>
      </c>
      <c r="O195" s="205" t="s">
        <v>686</v>
      </c>
      <c r="P195" s="205" t="s">
        <v>687</v>
      </c>
      <c r="Q195" s="205" t="s">
        <v>686</v>
      </c>
    </row>
    <row r="196" spans="1:17" hidden="1">
      <c r="A196" s="204">
        <v>101738584100</v>
      </c>
      <c r="B196" s="205" t="s">
        <v>20206</v>
      </c>
      <c r="C196" s="205" t="s">
        <v>20207</v>
      </c>
      <c r="D196" s="205" t="s">
        <v>680</v>
      </c>
      <c r="E196" s="572">
        <v>37580</v>
      </c>
      <c r="F196" s="572">
        <v>45901</v>
      </c>
      <c r="G196" s="205" t="s">
        <v>1254</v>
      </c>
      <c r="H196" s="205" t="s">
        <v>682</v>
      </c>
      <c r="I196" s="205" t="s">
        <v>683</v>
      </c>
      <c r="J196" s="205">
        <v>9325083751</v>
      </c>
      <c r="K196" s="205" t="s">
        <v>684</v>
      </c>
      <c r="L196" s="205" t="s">
        <v>6114</v>
      </c>
      <c r="M196" s="205" t="s">
        <v>20208</v>
      </c>
      <c r="N196" s="205" t="s">
        <v>684</v>
      </c>
      <c r="O196" s="205" t="s">
        <v>686</v>
      </c>
      <c r="P196" s="205" t="s">
        <v>687</v>
      </c>
      <c r="Q196" s="205" t="s">
        <v>686</v>
      </c>
    </row>
    <row r="197" spans="1:17" hidden="1">
      <c r="A197" s="204">
        <v>102240936505</v>
      </c>
      <c r="B197" s="205" t="s">
        <v>20209</v>
      </c>
      <c r="C197" s="205" t="s">
        <v>20210</v>
      </c>
      <c r="D197" s="205" t="s">
        <v>680</v>
      </c>
      <c r="E197" s="572">
        <v>35003</v>
      </c>
      <c r="F197" s="572">
        <v>45901</v>
      </c>
      <c r="G197" s="205" t="s">
        <v>20211</v>
      </c>
      <c r="H197" s="205" t="s">
        <v>682</v>
      </c>
      <c r="I197" s="205" t="s">
        <v>683</v>
      </c>
      <c r="J197" s="205">
        <v>9923537050</v>
      </c>
      <c r="K197" s="205" t="s">
        <v>684</v>
      </c>
      <c r="L197" s="205" t="s">
        <v>3849</v>
      </c>
      <c r="M197" s="205" t="s">
        <v>684</v>
      </c>
      <c r="N197" s="205" t="s">
        <v>684</v>
      </c>
      <c r="O197" s="205" t="s">
        <v>686</v>
      </c>
      <c r="P197" s="205" t="s">
        <v>687</v>
      </c>
      <c r="Q197" s="205" t="s">
        <v>687</v>
      </c>
    </row>
    <row r="198" spans="1:17" hidden="1">
      <c r="A198" s="204">
        <v>102198358324</v>
      </c>
      <c r="B198" s="205" t="s">
        <v>20914</v>
      </c>
      <c r="C198" s="205" t="s">
        <v>20915</v>
      </c>
      <c r="D198" s="205" t="s">
        <v>680</v>
      </c>
      <c r="E198" s="572">
        <v>36678</v>
      </c>
      <c r="F198" s="572">
        <v>45901</v>
      </c>
      <c r="G198" s="205" t="s">
        <v>20916</v>
      </c>
      <c r="H198" s="205" t="s">
        <v>682</v>
      </c>
      <c r="I198" s="205" t="s">
        <v>683</v>
      </c>
      <c r="J198" s="205" t="s">
        <v>684</v>
      </c>
      <c r="K198" s="205" t="s">
        <v>684</v>
      </c>
      <c r="L198" s="205" t="s">
        <v>20917</v>
      </c>
      <c r="M198" s="205" t="s">
        <v>684</v>
      </c>
      <c r="N198" s="205" t="s">
        <v>684</v>
      </c>
      <c r="O198" s="205" t="s">
        <v>686</v>
      </c>
      <c r="P198" s="205" t="s">
        <v>687</v>
      </c>
      <c r="Q198" s="205" t="s">
        <v>686</v>
      </c>
    </row>
    <row r="199" spans="1:17" hidden="1">
      <c r="A199" s="204">
        <v>102243375885</v>
      </c>
      <c r="B199" s="205" t="s">
        <v>20918</v>
      </c>
      <c r="C199" s="205" t="s">
        <v>20919</v>
      </c>
      <c r="D199" s="205" t="s">
        <v>680</v>
      </c>
      <c r="E199" s="572">
        <v>29935</v>
      </c>
      <c r="F199" s="572">
        <v>45901</v>
      </c>
      <c r="G199" s="205" t="s">
        <v>17946</v>
      </c>
      <c r="H199" s="205" t="s">
        <v>682</v>
      </c>
      <c r="I199" s="205" t="s">
        <v>708</v>
      </c>
      <c r="J199" s="205">
        <v>7767875740</v>
      </c>
      <c r="K199" s="205" t="s">
        <v>684</v>
      </c>
      <c r="L199" s="205" t="s">
        <v>9025</v>
      </c>
      <c r="M199" s="205" t="s">
        <v>684</v>
      </c>
      <c r="N199" s="205" t="s">
        <v>684</v>
      </c>
      <c r="O199" s="205" t="s">
        <v>686</v>
      </c>
      <c r="P199" s="205" t="s">
        <v>687</v>
      </c>
      <c r="Q199" s="205" t="s">
        <v>687</v>
      </c>
    </row>
    <row r="200" spans="1:17" hidden="1">
      <c r="A200" s="204">
        <v>102091038969</v>
      </c>
      <c r="B200" s="205" t="s">
        <v>20202</v>
      </c>
      <c r="C200" s="205" t="s">
        <v>20203</v>
      </c>
      <c r="D200" s="205" t="s">
        <v>680</v>
      </c>
      <c r="E200" s="572">
        <v>38054</v>
      </c>
      <c r="F200" s="572">
        <v>45901</v>
      </c>
      <c r="G200" s="205" t="s">
        <v>19417</v>
      </c>
      <c r="H200" s="205" t="s">
        <v>682</v>
      </c>
      <c r="I200" s="205" t="s">
        <v>683</v>
      </c>
      <c r="J200" s="205">
        <v>8180855583</v>
      </c>
      <c r="K200" s="205" t="s">
        <v>684</v>
      </c>
      <c r="L200" s="205" t="s">
        <v>20204</v>
      </c>
      <c r="M200" s="205" t="s">
        <v>684</v>
      </c>
      <c r="N200" s="205" t="s">
        <v>20205</v>
      </c>
      <c r="O200" s="205" t="s">
        <v>686</v>
      </c>
      <c r="P200" s="205" t="s">
        <v>687</v>
      </c>
      <c r="Q200" s="205" t="s">
        <v>686</v>
      </c>
    </row>
    <row r="201" spans="1:17" hidden="1">
      <c r="A201" s="204">
        <v>102230103445</v>
      </c>
      <c r="B201" s="205" t="s">
        <v>20212</v>
      </c>
      <c r="C201" s="205" t="s">
        <v>20213</v>
      </c>
      <c r="D201" s="205" t="s">
        <v>680</v>
      </c>
      <c r="E201" s="572">
        <v>37667</v>
      </c>
      <c r="F201" s="572">
        <v>45900</v>
      </c>
      <c r="G201" s="205" t="s">
        <v>20214</v>
      </c>
      <c r="H201" s="205" t="s">
        <v>682</v>
      </c>
      <c r="I201" s="205" t="s">
        <v>683</v>
      </c>
      <c r="J201" s="205">
        <v>9325256560</v>
      </c>
      <c r="K201" s="205" t="s">
        <v>684</v>
      </c>
      <c r="L201" s="205" t="s">
        <v>20215</v>
      </c>
      <c r="M201" s="205" t="s">
        <v>684</v>
      </c>
      <c r="N201" s="205" t="s">
        <v>684</v>
      </c>
      <c r="O201" s="205" t="s">
        <v>686</v>
      </c>
      <c r="P201" s="205" t="s">
        <v>687</v>
      </c>
      <c r="Q201" s="205" t="s">
        <v>687</v>
      </c>
    </row>
    <row r="202" spans="1:17" hidden="1">
      <c r="A202" s="204">
        <v>102219962850</v>
      </c>
      <c r="B202" s="205" t="s">
        <v>20216</v>
      </c>
      <c r="C202" s="205" t="s">
        <v>20217</v>
      </c>
      <c r="D202" s="205" t="s">
        <v>680</v>
      </c>
      <c r="E202" s="572">
        <v>37962</v>
      </c>
      <c r="F202" s="572">
        <v>45898</v>
      </c>
      <c r="G202" s="205" t="s">
        <v>20218</v>
      </c>
      <c r="H202" s="205" t="s">
        <v>682</v>
      </c>
      <c r="I202" s="205" t="s">
        <v>683</v>
      </c>
      <c r="J202" s="205">
        <v>7499008906</v>
      </c>
      <c r="K202" s="205" t="s">
        <v>21165</v>
      </c>
      <c r="L202" s="205" t="s">
        <v>7508</v>
      </c>
      <c r="M202" s="205" t="s">
        <v>21166</v>
      </c>
      <c r="N202" s="205" t="s">
        <v>20920</v>
      </c>
      <c r="O202" s="205" t="s">
        <v>686</v>
      </c>
      <c r="P202" s="205" t="s">
        <v>687</v>
      </c>
      <c r="Q202" s="205" t="s">
        <v>687</v>
      </c>
    </row>
    <row r="203" spans="1:17" hidden="1">
      <c r="A203" s="204">
        <v>101272968765</v>
      </c>
      <c r="B203" s="205" t="s">
        <v>20740</v>
      </c>
      <c r="C203" s="205" t="s">
        <v>20741</v>
      </c>
      <c r="D203" s="205" t="s">
        <v>680</v>
      </c>
      <c r="E203" s="572">
        <v>36431</v>
      </c>
      <c r="F203" s="572">
        <v>45897</v>
      </c>
      <c r="G203" s="205" t="s">
        <v>20742</v>
      </c>
      <c r="H203" s="205" t="s">
        <v>682</v>
      </c>
      <c r="I203" s="205" t="s">
        <v>683</v>
      </c>
      <c r="J203" s="205">
        <v>7559105858</v>
      </c>
      <c r="K203" s="205" t="s">
        <v>684</v>
      </c>
      <c r="L203" s="205" t="s">
        <v>20743</v>
      </c>
      <c r="M203" s="205" t="s">
        <v>684</v>
      </c>
      <c r="N203" s="205" t="s">
        <v>684</v>
      </c>
      <c r="O203" s="205" t="s">
        <v>686</v>
      </c>
      <c r="P203" s="205" t="s">
        <v>687</v>
      </c>
      <c r="Q203" s="205" t="s">
        <v>686</v>
      </c>
    </row>
    <row r="204" spans="1:17" hidden="1">
      <c r="A204" s="204">
        <v>101543273465</v>
      </c>
      <c r="B204" s="205" t="s">
        <v>20219</v>
      </c>
      <c r="C204" s="205" t="s">
        <v>20220</v>
      </c>
      <c r="D204" s="205" t="s">
        <v>680</v>
      </c>
      <c r="E204" s="572">
        <v>34613</v>
      </c>
      <c r="F204" s="572">
        <v>45895</v>
      </c>
      <c r="G204" s="205" t="s">
        <v>774</v>
      </c>
      <c r="H204" s="205" t="s">
        <v>682</v>
      </c>
      <c r="I204" s="205" t="s">
        <v>683</v>
      </c>
      <c r="J204" s="205">
        <v>8605725858</v>
      </c>
      <c r="K204" s="205" t="s">
        <v>684</v>
      </c>
      <c r="L204" s="205" t="s">
        <v>3840</v>
      </c>
      <c r="M204" s="205" t="s">
        <v>684</v>
      </c>
      <c r="N204" s="205" t="s">
        <v>684</v>
      </c>
      <c r="O204" s="205" t="s">
        <v>686</v>
      </c>
      <c r="P204" s="205" t="s">
        <v>687</v>
      </c>
      <c r="Q204" s="205" t="s">
        <v>687</v>
      </c>
    </row>
    <row r="205" spans="1:17" hidden="1">
      <c r="A205" s="204">
        <v>101798125154</v>
      </c>
      <c r="B205" s="205" t="s">
        <v>20221</v>
      </c>
      <c r="C205" s="205" t="s">
        <v>20222</v>
      </c>
      <c r="D205" s="205" t="s">
        <v>680</v>
      </c>
      <c r="E205" s="572">
        <v>35422</v>
      </c>
      <c r="F205" s="572">
        <v>45890</v>
      </c>
      <c r="G205" s="205" t="s">
        <v>1459</v>
      </c>
      <c r="H205" s="205" t="s">
        <v>682</v>
      </c>
      <c r="I205" s="205" t="s">
        <v>683</v>
      </c>
      <c r="J205" s="205">
        <v>9518304208</v>
      </c>
      <c r="K205" s="205" t="s">
        <v>684</v>
      </c>
      <c r="L205" s="205" t="s">
        <v>2940</v>
      </c>
      <c r="M205" s="205" t="s">
        <v>20223</v>
      </c>
      <c r="N205" s="205" t="s">
        <v>2139</v>
      </c>
      <c r="O205" s="205" t="s">
        <v>687</v>
      </c>
      <c r="P205" s="205" t="s">
        <v>687</v>
      </c>
      <c r="Q205" s="205" t="s">
        <v>686</v>
      </c>
    </row>
    <row r="206" spans="1:17" hidden="1">
      <c r="A206" s="204">
        <v>101970280117</v>
      </c>
      <c r="B206" s="205" t="s">
        <v>20224</v>
      </c>
      <c r="C206" s="205" t="s">
        <v>20225</v>
      </c>
      <c r="D206" s="205" t="s">
        <v>680</v>
      </c>
      <c r="E206" s="572">
        <v>38006</v>
      </c>
      <c r="F206" s="572">
        <v>45885</v>
      </c>
      <c r="G206" s="205" t="s">
        <v>20226</v>
      </c>
      <c r="H206" s="205" t="s">
        <v>682</v>
      </c>
      <c r="I206" s="205" t="s">
        <v>683</v>
      </c>
      <c r="J206" s="205">
        <v>8103931238</v>
      </c>
      <c r="K206" s="205" t="s">
        <v>684</v>
      </c>
      <c r="L206" s="205" t="s">
        <v>20227</v>
      </c>
      <c r="M206" s="205" t="s">
        <v>20228</v>
      </c>
      <c r="N206" s="205" t="s">
        <v>20229</v>
      </c>
      <c r="O206" s="205" t="s">
        <v>686</v>
      </c>
      <c r="P206" s="205" t="s">
        <v>687</v>
      </c>
      <c r="Q206" s="205" t="s">
        <v>686</v>
      </c>
    </row>
    <row r="207" spans="1:17" hidden="1">
      <c r="A207" s="204">
        <v>102235752061</v>
      </c>
      <c r="B207" s="205" t="s">
        <v>20230</v>
      </c>
      <c r="C207" s="205" t="s">
        <v>20231</v>
      </c>
      <c r="D207" s="205" t="s">
        <v>680</v>
      </c>
      <c r="E207" s="572">
        <v>37982</v>
      </c>
      <c r="F207" s="572">
        <v>45883</v>
      </c>
      <c r="G207" s="205" t="s">
        <v>1998</v>
      </c>
      <c r="H207" s="205" t="s">
        <v>682</v>
      </c>
      <c r="I207" s="205" t="s">
        <v>683</v>
      </c>
      <c r="J207" s="205">
        <v>7028903395</v>
      </c>
      <c r="K207" s="205" t="s">
        <v>684</v>
      </c>
      <c r="L207" s="205" t="s">
        <v>20232</v>
      </c>
      <c r="M207" s="205" t="s">
        <v>684</v>
      </c>
      <c r="N207" s="205" t="s">
        <v>684</v>
      </c>
      <c r="O207" s="205" t="s">
        <v>686</v>
      </c>
      <c r="P207" s="205" t="s">
        <v>687</v>
      </c>
      <c r="Q207" s="205" t="s">
        <v>687</v>
      </c>
    </row>
    <row r="208" spans="1:17" hidden="1">
      <c r="A208" s="204">
        <v>102234744871</v>
      </c>
      <c r="B208" s="205" t="s">
        <v>20233</v>
      </c>
      <c r="C208" s="205" t="s">
        <v>20234</v>
      </c>
      <c r="D208" s="205" t="s">
        <v>680</v>
      </c>
      <c r="E208" s="572">
        <v>34584</v>
      </c>
      <c r="F208" s="572">
        <v>45882</v>
      </c>
      <c r="G208" s="205" t="s">
        <v>20235</v>
      </c>
      <c r="H208" s="205" t="s">
        <v>682</v>
      </c>
      <c r="I208" s="205" t="s">
        <v>708</v>
      </c>
      <c r="J208" s="205" t="s">
        <v>684</v>
      </c>
      <c r="K208" s="205" t="s">
        <v>684</v>
      </c>
      <c r="L208" s="205" t="s">
        <v>20236</v>
      </c>
      <c r="M208" s="205" t="s">
        <v>684</v>
      </c>
      <c r="N208" s="205" t="s">
        <v>684</v>
      </c>
      <c r="O208" s="205" t="s">
        <v>686</v>
      </c>
      <c r="P208" s="205" t="s">
        <v>687</v>
      </c>
      <c r="Q208" s="205" t="s">
        <v>686</v>
      </c>
    </row>
    <row r="209" spans="1:17" hidden="1">
      <c r="A209" s="204">
        <v>102232697469</v>
      </c>
      <c r="B209" s="205" t="s">
        <v>20237</v>
      </c>
      <c r="C209" s="205" t="s">
        <v>20238</v>
      </c>
      <c r="D209" s="205" t="s">
        <v>680</v>
      </c>
      <c r="E209" s="572">
        <v>37133</v>
      </c>
      <c r="F209" s="572">
        <v>45881</v>
      </c>
      <c r="G209" s="205" t="s">
        <v>20239</v>
      </c>
      <c r="H209" s="205" t="s">
        <v>682</v>
      </c>
      <c r="I209" s="205" t="s">
        <v>683</v>
      </c>
      <c r="J209" s="205">
        <v>7249756882</v>
      </c>
      <c r="K209" s="205" t="s">
        <v>684</v>
      </c>
      <c r="L209" s="205" t="s">
        <v>20240</v>
      </c>
      <c r="M209" s="205" t="s">
        <v>684</v>
      </c>
      <c r="N209" s="205" t="s">
        <v>684</v>
      </c>
      <c r="O209" s="205" t="s">
        <v>686</v>
      </c>
      <c r="P209" s="205" t="s">
        <v>687</v>
      </c>
      <c r="Q209" s="205" t="s">
        <v>687</v>
      </c>
    </row>
    <row r="210" spans="1:17" hidden="1">
      <c r="A210" s="204">
        <v>102233555399</v>
      </c>
      <c r="B210" s="205" t="s">
        <v>20241</v>
      </c>
      <c r="C210" s="205" t="s">
        <v>20242</v>
      </c>
      <c r="D210" s="205" t="s">
        <v>680</v>
      </c>
      <c r="E210" s="572">
        <v>38801</v>
      </c>
      <c r="F210" s="572">
        <v>45881</v>
      </c>
      <c r="G210" s="205" t="s">
        <v>20243</v>
      </c>
      <c r="H210" s="205" t="s">
        <v>682</v>
      </c>
      <c r="I210" s="205" t="s">
        <v>683</v>
      </c>
      <c r="J210" s="205">
        <v>7038392252</v>
      </c>
      <c r="K210" s="205" t="s">
        <v>684</v>
      </c>
      <c r="L210" s="205" t="s">
        <v>20244</v>
      </c>
      <c r="M210" s="205" t="s">
        <v>684</v>
      </c>
      <c r="N210" s="205" t="s">
        <v>684</v>
      </c>
      <c r="O210" s="205" t="s">
        <v>686</v>
      </c>
      <c r="P210" s="205" t="s">
        <v>687</v>
      </c>
      <c r="Q210" s="205" t="s">
        <v>687</v>
      </c>
    </row>
    <row r="211" spans="1:17" hidden="1">
      <c r="A211" s="204">
        <v>101958132802</v>
      </c>
      <c r="B211" s="205" t="s">
        <v>20254</v>
      </c>
      <c r="C211" s="205" t="s">
        <v>20255</v>
      </c>
      <c r="D211" s="205" t="s">
        <v>680</v>
      </c>
      <c r="E211" s="572">
        <v>38487</v>
      </c>
      <c r="F211" s="572">
        <v>45880</v>
      </c>
      <c r="G211" s="205" t="s">
        <v>1447</v>
      </c>
      <c r="H211" s="205" t="s">
        <v>682</v>
      </c>
      <c r="I211" s="205" t="s">
        <v>683</v>
      </c>
      <c r="J211" s="205">
        <v>8421287221</v>
      </c>
      <c r="K211" s="205" t="s">
        <v>684</v>
      </c>
      <c r="L211" s="205" t="s">
        <v>11315</v>
      </c>
      <c r="M211" s="205" t="s">
        <v>20256</v>
      </c>
      <c r="N211" s="205" t="s">
        <v>20257</v>
      </c>
      <c r="O211" s="205" t="s">
        <v>687</v>
      </c>
      <c r="P211" s="205" t="s">
        <v>687</v>
      </c>
      <c r="Q211" s="205" t="s">
        <v>687</v>
      </c>
    </row>
    <row r="212" spans="1:17" hidden="1">
      <c r="A212" s="204">
        <v>102151245035</v>
      </c>
      <c r="B212" s="205" t="s">
        <v>20258</v>
      </c>
      <c r="C212" s="205" t="s">
        <v>20259</v>
      </c>
      <c r="D212" s="205" t="s">
        <v>680</v>
      </c>
      <c r="E212" s="572">
        <v>38163</v>
      </c>
      <c r="F212" s="572">
        <v>45880</v>
      </c>
      <c r="G212" s="205" t="s">
        <v>5621</v>
      </c>
      <c r="H212" s="205" t="s">
        <v>682</v>
      </c>
      <c r="I212" s="205" t="s">
        <v>683</v>
      </c>
      <c r="J212" s="205">
        <v>9637424914</v>
      </c>
      <c r="K212" s="205" t="s">
        <v>684</v>
      </c>
      <c r="L212" s="205" t="s">
        <v>20260</v>
      </c>
      <c r="M212" s="205" t="s">
        <v>684</v>
      </c>
      <c r="N212" s="205" t="s">
        <v>22076</v>
      </c>
      <c r="O212" s="205" t="s">
        <v>686</v>
      </c>
      <c r="P212" s="205" t="s">
        <v>687</v>
      </c>
      <c r="Q212" s="205" t="s">
        <v>686</v>
      </c>
    </row>
    <row r="213" spans="1:17" hidden="1">
      <c r="A213" s="204">
        <v>102157904681</v>
      </c>
      <c r="B213" s="205" t="s">
        <v>20261</v>
      </c>
      <c r="C213" s="205" t="s">
        <v>20262</v>
      </c>
      <c r="D213" s="205" t="s">
        <v>680</v>
      </c>
      <c r="E213" s="572">
        <v>38553</v>
      </c>
      <c r="F213" s="572">
        <v>45880</v>
      </c>
      <c r="G213" s="205" t="s">
        <v>989</v>
      </c>
      <c r="H213" s="205" t="s">
        <v>682</v>
      </c>
      <c r="I213" s="205" t="s">
        <v>683</v>
      </c>
      <c r="J213" s="205">
        <v>7666676106</v>
      </c>
      <c r="K213" s="205" t="s">
        <v>684</v>
      </c>
      <c r="L213" s="205" t="s">
        <v>20263</v>
      </c>
      <c r="M213" s="205" t="s">
        <v>684</v>
      </c>
      <c r="N213" s="205" t="s">
        <v>20921</v>
      </c>
      <c r="O213" s="205" t="s">
        <v>686</v>
      </c>
      <c r="P213" s="205" t="s">
        <v>687</v>
      </c>
      <c r="Q213" s="205" t="s">
        <v>686</v>
      </c>
    </row>
    <row r="214" spans="1:17" hidden="1">
      <c r="A214" s="204">
        <v>101341275813</v>
      </c>
      <c r="B214" s="205" t="s">
        <v>20264</v>
      </c>
      <c r="C214" s="205" t="s">
        <v>20265</v>
      </c>
      <c r="D214" s="205" t="s">
        <v>680</v>
      </c>
      <c r="E214" s="572">
        <v>35645</v>
      </c>
      <c r="F214" s="572">
        <v>45880</v>
      </c>
      <c r="G214" s="205" t="s">
        <v>20266</v>
      </c>
      <c r="H214" s="205" t="s">
        <v>682</v>
      </c>
      <c r="I214" s="205" t="s">
        <v>683</v>
      </c>
      <c r="J214" s="205">
        <v>9834440330</v>
      </c>
      <c r="K214" s="205" t="s">
        <v>684</v>
      </c>
      <c r="L214" s="205" t="s">
        <v>20267</v>
      </c>
      <c r="M214" s="205" t="s">
        <v>684</v>
      </c>
      <c r="N214" s="205" t="s">
        <v>20922</v>
      </c>
      <c r="O214" s="205" t="s">
        <v>686</v>
      </c>
      <c r="P214" s="205" t="s">
        <v>687</v>
      </c>
      <c r="Q214" s="205" t="s">
        <v>687</v>
      </c>
    </row>
    <row r="215" spans="1:17" hidden="1">
      <c r="A215" s="204">
        <v>102232036643</v>
      </c>
      <c r="B215" s="205" t="s">
        <v>20268</v>
      </c>
      <c r="C215" s="205" t="s">
        <v>20269</v>
      </c>
      <c r="D215" s="205" t="s">
        <v>680</v>
      </c>
      <c r="E215" s="572">
        <v>38625</v>
      </c>
      <c r="F215" s="572">
        <v>45880</v>
      </c>
      <c r="G215" s="205" t="s">
        <v>20270</v>
      </c>
      <c r="H215" s="205" t="s">
        <v>682</v>
      </c>
      <c r="I215" s="205" t="s">
        <v>683</v>
      </c>
      <c r="J215" s="205">
        <v>9511711643</v>
      </c>
      <c r="K215" s="205" t="s">
        <v>684</v>
      </c>
      <c r="L215" s="205" t="s">
        <v>20271</v>
      </c>
      <c r="M215" s="205" t="s">
        <v>684</v>
      </c>
      <c r="N215" s="205" t="s">
        <v>684</v>
      </c>
      <c r="O215" s="205" t="s">
        <v>686</v>
      </c>
      <c r="P215" s="205" t="s">
        <v>687</v>
      </c>
      <c r="Q215" s="205" t="s">
        <v>687</v>
      </c>
    </row>
    <row r="216" spans="1:17" hidden="1">
      <c r="A216" s="204">
        <v>102232181688</v>
      </c>
      <c r="B216" s="205" t="s">
        <v>20245</v>
      </c>
      <c r="C216" s="205" t="s">
        <v>20246</v>
      </c>
      <c r="D216" s="205" t="s">
        <v>680</v>
      </c>
      <c r="E216" s="572">
        <v>36892</v>
      </c>
      <c r="F216" s="572">
        <v>45880</v>
      </c>
      <c r="G216" s="205" t="s">
        <v>17872</v>
      </c>
      <c r="H216" s="205" t="s">
        <v>682</v>
      </c>
      <c r="I216" s="205" t="s">
        <v>683</v>
      </c>
      <c r="J216" s="205">
        <v>6360768807</v>
      </c>
      <c r="K216" s="205" t="s">
        <v>684</v>
      </c>
      <c r="L216" s="205" t="s">
        <v>20247</v>
      </c>
      <c r="M216" s="205" t="s">
        <v>684</v>
      </c>
      <c r="N216" s="205" t="s">
        <v>684</v>
      </c>
      <c r="O216" s="205" t="s">
        <v>686</v>
      </c>
      <c r="P216" s="205" t="s">
        <v>687</v>
      </c>
      <c r="Q216" s="205" t="s">
        <v>687</v>
      </c>
    </row>
    <row r="217" spans="1:17" hidden="1">
      <c r="A217" s="204">
        <v>102232015655</v>
      </c>
      <c r="B217" s="205" t="s">
        <v>20248</v>
      </c>
      <c r="C217" s="205" t="s">
        <v>20249</v>
      </c>
      <c r="D217" s="205" t="s">
        <v>680</v>
      </c>
      <c r="E217" s="572">
        <v>38194</v>
      </c>
      <c r="F217" s="572">
        <v>45880</v>
      </c>
      <c r="G217" s="205" t="s">
        <v>2781</v>
      </c>
      <c r="H217" s="205" t="s">
        <v>682</v>
      </c>
      <c r="I217" s="205" t="s">
        <v>683</v>
      </c>
      <c r="J217" s="205">
        <v>7822819656</v>
      </c>
      <c r="K217" s="205" t="s">
        <v>684</v>
      </c>
      <c r="L217" s="205" t="s">
        <v>20250</v>
      </c>
      <c r="M217" s="205" t="s">
        <v>684</v>
      </c>
      <c r="N217" s="205" t="s">
        <v>684</v>
      </c>
      <c r="O217" s="205" t="s">
        <v>686</v>
      </c>
      <c r="P217" s="205" t="s">
        <v>687</v>
      </c>
      <c r="Q217" s="205" t="s">
        <v>687</v>
      </c>
    </row>
    <row r="218" spans="1:17" hidden="1">
      <c r="A218" s="204">
        <v>102232142117</v>
      </c>
      <c r="B218" s="205" t="s">
        <v>20251</v>
      </c>
      <c r="C218" s="205" t="s">
        <v>20252</v>
      </c>
      <c r="D218" s="205" t="s">
        <v>680</v>
      </c>
      <c r="E218" s="572">
        <v>39155</v>
      </c>
      <c r="F218" s="572">
        <v>45880</v>
      </c>
      <c r="G218" s="205" t="s">
        <v>20253</v>
      </c>
      <c r="H218" s="205" t="s">
        <v>682</v>
      </c>
      <c r="I218" s="205" t="s">
        <v>683</v>
      </c>
      <c r="J218" s="205">
        <v>8010162484</v>
      </c>
      <c r="K218" s="205" t="s">
        <v>684</v>
      </c>
      <c r="L218" s="205" t="s">
        <v>5009</v>
      </c>
      <c r="M218" s="205" t="s">
        <v>684</v>
      </c>
      <c r="N218" s="205" t="s">
        <v>21885</v>
      </c>
      <c r="O218" s="205" t="s">
        <v>686</v>
      </c>
      <c r="P218" s="205" t="s">
        <v>687</v>
      </c>
      <c r="Q218" s="205" t="s">
        <v>687</v>
      </c>
    </row>
    <row r="219" spans="1:17" hidden="1">
      <c r="A219" s="204">
        <v>101161411373</v>
      </c>
      <c r="B219" s="205" t="s">
        <v>20272</v>
      </c>
      <c r="C219" s="205" t="s">
        <v>20273</v>
      </c>
      <c r="D219" s="205" t="s">
        <v>680</v>
      </c>
      <c r="E219" s="572">
        <v>36027</v>
      </c>
      <c r="F219" s="572">
        <v>45877</v>
      </c>
      <c r="G219" s="205" t="s">
        <v>20274</v>
      </c>
      <c r="H219" s="205" t="s">
        <v>682</v>
      </c>
      <c r="I219" s="205" t="s">
        <v>683</v>
      </c>
      <c r="J219" s="205">
        <v>8208811082</v>
      </c>
      <c r="K219" s="205" t="s">
        <v>20275</v>
      </c>
      <c r="L219" s="205" t="s">
        <v>14034</v>
      </c>
      <c r="M219" s="205" t="s">
        <v>20276</v>
      </c>
      <c r="N219" s="205" t="s">
        <v>20277</v>
      </c>
      <c r="O219" s="205" t="s">
        <v>686</v>
      </c>
      <c r="P219" s="205" t="s">
        <v>687</v>
      </c>
      <c r="Q219" s="205" t="s">
        <v>686</v>
      </c>
    </row>
    <row r="220" spans="1:17" hidden="1">
      <c r="A220" s="204">
        <v>102228564659</v>
      </c>
      <c r="B220" s="205" t="s">
        <v>20278</v>
      </c>
      <c r="C220" s="205" t="s">
        <v>20279</v>
      </c>
      <c r="D220" s="205" t="s">
        <v>680</v>
      </c>
      <c r="E220" s="572">
        <v>39083</v>
      </c>
      <c r="F220" s="572">
        <v>45874</v>
      </c>
      <c r="G220" s="205" t="s">
        <v>20280</v>
      </c>
      <c r="H220" s="205" t="s">
        <v>682</v>
      </c>
      <c r="I220" s="205" t="s">
        <v>683</v>
      </c>
      <c r="J220" s="205">
        <v>8432426289</v>
      </c>
      <c r="K220" s="205" t="s">
        <v>684</v>
      </c>
      <c r="L220" s="205" t="s">
        <v>11567</v>
      </c>
      <c r="M220" s="205" t="s">
        <v>684</v>
      </c>
      <c r="N220" s="205" t="s">
        <v>684</v>
      </c>
      <c r="O220" s="205" t="s">
        <v>686</v>
      </c>
      <c r="P220" s="205" t="s">
        <v>687</v>
      </c>
      <c r="Q220" s="205" t="s">
        <v>687</v>
      </c>
    </row>
    <row r="221" spans="1:17" hidden="1">
      <c r="A221" s="204">
        <v>102228557845</v>
      </c>
      <c r="B221" s="205" t="s">
        <v>20281</v>
      </c>
      <c r="C221" s="205" t="s">
        <v>20282</v>
      </c>
      <c r="D221" s="205" t="s">
        <v>680</v>
      </c>
      <c r="E221" s="572">
        <v>37752</v>
      </c>
      <c r="F221" s="572">
        <v>45874</v>
      </c>
      <c r="G221" s="205" t="s">
        <v>20201</v>
      </c>
      <c r="H221" s="205" t="s">
        <v>682</v>
      </c>
      <c r="I221" s="205" t="s">
        <v>683</v>
      </c>
      <c r="J221" s="205">
        <v>7028484420</v>
      </c>
      <c r="K221" s="205" t="s">
        <v>684</v>
      </c>
      <c r="L221" s="205" t="s">
        <v>20283</v>
      </c>
      <c r="M221" s="205" t="s">
        <v>684</v>
      </c>
      <c r="N221" s="205" t="s">
        <v>684</v>
      </c>
      <c r="O221" s="205" t="s">
        <v>686</v>
      </c>
      <c r="P221" s="205" t="s">
        <v>687</v>
      </c>
      <c r="Q221" s="205" t="s">
        <v>687</v>
      </c>
    </row>
    <row r="222" spans="1:17" hidden="1">
      <c r="A222" s="204">
        <v>102228228310</v>
      </c>
      <c r="B222" s="205" t="s">
        <v>20284</v>
      </c>
      <c r="C222" s="205" t="s">
        <v>20285</v>
      </c>
      <c r="D222" s="205" t="s">
        <v>680</v>
      </c>
      <c r="E222" s="572">
        <v>38729</v>
      </c>
      <c r="F222" s="572">
        <v>45872</v>
      </c>
      <c r="G222" s="205" t="s">
        <v>1309</v>
      </c>
      <c r="H222" s="205" t="s">
        <v>682</v>
      </c>
      <c r="I222" s="205" t="s">
        <v>683</v>
      </c>
      <c r="J222" s="205">
        <v>9309940388</v>
      </c>
      <c r="K222" s="205" t="s">
        <v>684</v>
      </c>
      <c r="L222" s="205" t="s">
        <v>20286</v>
      </c>
      <c r="M222" s="205" t="s">
        <v>684</v>
      </c>
      <c r="N222" s="205" t="s">
        <v>684</v>
      </c>
      <c r="O222" s="205" t="s">
        <v>686</v>
      </c>
      <c r="P222" s="205" t="s">
        <v>687</v>
      </c>
      <c r="Q222" s="205" t="s">
        <v>687</v>
      </c>
    </row>
    <row r="223" spans="1:17" hidden="1">
      <c r="A223" s="204">
        <v>102227968407</v>
      </c>
      <c r="B223" s="205" t="s">
        <v>20287</v>
      </c>
      <c r="C223" s="205" t="s">
        <v>20288</v>
      </c>
      <c r="D223" s="205" t="s">
        <v>680</v>
      </c>
      <c r="E223" s="572">
        <v>35323</v>
      </c>
      <c r="F223" s="572">
        <v>45870</v>
      </c>
      <c r="G223" s="205" t="s">
        <v>20289</v>
      </c>
      <c r="H223" s="205" t="s">
        <v>682</v>
      </c>
      <c r="I223" s="205" t="s">
        <v>683</v>
      </c>
      <c r="J223" s="205">
        <v>8237905712</v>
      </c>
      <c r="K223" s="205" t="s">
        <v>684</v>
      </c>
      <c r="L223" s="205" t="s">
        <v>20290</v>
      </c>
      <c r="M223" s="205" t="s">
        <v>684</v>
      </c>
      <c r="N223" s="205" t="s">
        <v>684</v>
      </c>
      <c r="O223" s="205" t="s">
        <v>686</v>
      </c>
      <c r="P223" s="205" t="s">
        <v>687</v>
      </c>
      <c r="Q223" s="205" t="s">
        <v>686</v>
      </c>
    </row>
    <row r="224" spans="1:17" hidden="1">
      <c r="A224" s="204">
        <v>101591456345</v>
      </c>
      <c r="B224" s="205" t="s">
        <v>20744</v>
      </c>
      <c r="C224" s="205" t="s">
        <v>20745</v>
      </c>
      <c r="D224" s="205" t="s">
        <v>680</v>
      </c>
      <c r="E224" s="572">
        <v>36161</v>
      </c>
      <c r="F224" s="572">
        <v>45870</v>
      </c>
      <c r="G224" s="205" t="s">
        <v>11913</v>
      </c>
      <c r="H224" s="205" t="s">
        <v>682</v>
      </c>
      <c r="I224" s="205" t="s">
        <v>683</v>
      </c>
      <c r="J224" s="205">
        <v>9081070261</v>
      </c>
      <c r="K224" s="205" t="s">
        <v>684</v>
      </c>
      <c r="L224" s="205" t="s">
        <v>1629</v>
      </c>
      <c r="M224" s="205" t="s">
        <v>20746</v>
      </c>
      <c r="N224" s="205" t="s">
        <v>20747</v>
      </c>
      <c r="O224" s="205" t="s">
        <v>686</v>
      </c>
      <c r="P224" s="205" t="s">
        <v>687</v>
      </c>
      <c r="Q224" s="205" t="s">
        <v>686</v>
      </c>
    </row>
    <row r="225" spans="1:17" hidden="1">
      <c r="A225" s="204">
        <v>101458906371</v>
      </c>
      <c r="B225" s="205" t="s">
        <v>20291</v>
      </c>
      <c r="C225" s="205" t="s">
        <v>20292</v>
      </c>
      <c r="D225" s="205" t="s">
        <v>680</v>
      </c>
      <c r="E225" s="572">
        <v>32387</v>
      </c>
      <c r="F225" s="572">
        <v>45869</v>
      </c>
      <c r="G225" s="205" t="s">
        <v>2693</v>
      </c>
      <c r="H225" s="205" t="s">
        <v>682</v>
      </c>
      <c r="I225" s="205" t="s">
        <v>708</v>
      </c>
      <c r="J225" s="205">
        <v>8484811993</v>
      </c>
      <c r="K225" s="205" t="s">
        <v>684</v>
      </c>
      <c r="L225" s="205" t="s">
        <v>4371</v>
      </c>
      <c r="M225" s="205" t="s">
        <v>20293</v>
      </c>
      <c r="N225" s="205" t="s">
        <v>20294</v>
      </c>
      <c r="O225" s="205" t="s">
        <v>686</v>
      </c>
      <c r="P225" s="205" t="s">
        <v>687</v>
      </c>
      <c r="Q225" s="205" t="s">
        <v>686</v>
      </c>
    </row>
    <row r="226" spans="1:17" hidden="1">
      <c r="A226" s="204">
        <v>102227294336</v>
      </c>
      <c r="B226" s="205" t="s">
        <v>20295</v>
      </c>
      <c r="C226" s="205" t="s">
        <v>20296</v>
      </c>
      <c r="D226" s="205" t="s">
        <v>680</v>
      </c>
      <c r="E226" s="572">
        <v>32874</v>
      </c>
      <c r="F226" s="572">
        <v>45869</v>
      </c>
      <c r="G226" s="205" t="s">
        <v>20297</v>
      </c>
      <c r="H226" s="205" t="s">
        <v>682</v>
      </c>
      <c r="I226" s="205" t="s">
        <v>708</v>
      </c>
      <c r="J226" s="205">
        <v>7030530990</v>
      </c>
      <c r="K226" s="205" t="s">
        <v>684</v>
      </c>
      <c r="L226" s="205" t="s">
        <v>12261</v>
      </c>
      <c r="M226" s="205" t="s">
        <v>684</v>
      </c>
      <c r="N226" s="205" t="s">
        <v>684</v>
      </c>
      <c r="O226" s="205" t="s">
        <v>686</v>
      </c>
      <c r="P226" s="205" t="s">
        <v>687</v>
      </c>
      <c r="Q226" s="205" t="s">
        <v>686</v>
      </c>
    </row>
    <row r="227" spans="1:17" hidden="1">
      <c r="A227" s="204">
        <v>102226487267</v>
      </c>
      <c r="B227" s="205" t="s">
        <v>20302</v>
      </c>
      <c r="C227" s="205" t="s">
        <v>20303</v>
      </c>
      <c r="D227" s="205" t="s">
        <v>680</v>
      </c>
      <c r="E227" s="572">
        <v>30317</v>
      </c>
      <c r="F227" s="572">
        <v>45867</v>
      </c>
      <c r="G227" s="205" t="s">
        <v>20304</v>
      </c>
      <c r="H227" s="205" t="s">
        <v>682</v>
      </c>
      <c r="I227" s="205" t="s">
        <v>708</v>
      </c>
      <c r="J227" s="205">
        <v>8858354886</v>
      </c>
      <c r="K227" s="205" t="s">
        <v>684</v>
      </c>
      <c r="L227" s="205" t="s">
        <v>20305</v>
      </c>
      <c r="M227" s="205" t="s">
        <v>684</v>
      </c>
      <c r="N227" s="205" t="s">
        <v>684</v>
      </c>
      <c r="O227" s="205" t="s">
        <v>686</v>
      </c>
      <c r="P227" s="205" t="s">
        <v>687</v>
      </c>
      <c r="Q227" s="205" t="s">
        <v>686</v>
      </c>
    </row>
    <row r="228" spans="1:17" hidden="1">
      <c r="A228" s="204">
        <v>101406407011</v>
      </c>
      <c r="B228" s="205" t="s">
        <v>20298</v>
      </c>
      <c r="C228" s="205" t="s">
        <v>20299</v>
      </c>
      <c r="D228" s="205" t="s">
        <v>680</v>
      </c>
      <c r="E228" s="572">
        <v>34193</v>
      </c>
      <c r="F228" s="572">
        <v>45867</v>
      </c>
      <c r="G228" s="205" t="s">
        <v>20300</v>
      </c>
      <c r="H228" s="205" t="s">
        <v>682</v>
      </c>
      <c r="I228" s="205" t="s">
        <v>683</v>
      </c>
      <c r="J228" s="205">
        <v>9793004852</v>
      </c>
      <c r="K228" s="205" t="s">
        <v>684</v>
      </c>
      <c r="L228" s="205" t="s">
        <v>3033</v>
      </c>
      <c r="M228" s="205" t="s">
        <v>20301</v>
      </c>
      <c r="N228" s="205" t="s">
        <v>13960</v>
      </c>
      <c r="O228" s="205" t="s">
        <v>686</v>
      </c>
      <c r="P228" s="205" t="s">
        <v>687</v>
      </c>
      <c r="Q228" s="205" t="s">
        <v>686</v>
      </c>
    </row>
    <row r="229" spans="1:17" hidden="1">
      <c r="A229" s="204">
        <v>101395408391</v>
      </c>
      <c r="B229" s="205" t="s">
        <v>20314</v>
      </c>
      <c r="C229" s="205" t="s">
        <v>20315</v>
      </c>
      <c r="D229" s="205" t="s">
        <v>680</v>
      </c>
      <c r="E229" s="572">
        <v>35156</v>
      </c>
      <c r="F229" s="572">
        <v>45866</v>
      </c>
      <c r="G229" s="205" t="s">
        <v>2363</v>
      </c>
      <c r="H229" s="205" t="s">
        <v>682</v>
      </c>
      <c r="I229" s="205" t="s">
        <v>683</v>
      </c>
      <c r="J229" s="205">
        <v>7720907442</v>
      </c>
      <c r="K229" s="205" t="s">
        <v>684</v>
      </c>
      <c r="L229" s="205" t="s">
        <v>10402</v>
      </c>
      <c r="M229" s="205" t="s">
        <v>684</v>
      </c>
      <c r="N229" s="205" t="s">
        <v>20316</v>
      </c>
      <c r="O229" s="205" t="s">
        <v>686</v>
      </c>
      <c r="P229" s="205" t="s">
        <v>687</v>
      </c>
      <c r="Q229" s="205" t="s">
        <v>686</v>
      </c>
    </row>
    <row r="230" spans="1:17" hidden="1">
      <c r="A230" s="204">
        <v>102225983093</v>
      </c>
      <c r="B230" s="205" t="s">
        <v>20306</v>
      </c>
      <c r="C230" s="205" t="s">
        <v>20307</v>
      </c>
      <c r="D230" s="205" t="s">
        <v>680</v>
      </c>
      <c r="E230" s="572">
        <v>38153</v>
      </c>
      <c r="F230" s="572">
        <v>45866</v>
      </c>
      <c r="G230" s="205" t="s">
        <v>20308</v>
      </c>
      <c r="H230" s="205" t="s">
        <v>682</v>
      </c>
      <c r="I230" s="205" t="s">
        <v>683</v>
      </c>
      <c r="J230" s="205">
        <v>8208187202</v>
      </c>
      <c r="K230" s="205" t="s">
        <v>684</v>
      </c>
      <c r="L230" s="205" t="s">
        <v>20309</v>
      </c>
      <c r="M230" s="205" t="s">
        <v>684</v>
      </c>
      <c r="N230" s="205" t="s">
        <v>684</v>
      </c>
      <c r="O230" s="205" t="s">
        <v>686</v>
      </c>
      <c r="P230" s="205" t="s">
        <v>687</v>
      </c>
      <c r="Q230" s="205" t="s">
        <v>687</v>
      </c>
    </row>
    <row r="231" spans="1:17" hidden="1">
      <c r="A231" s="204">
        <v>101944618264</v>
      </c>
      <c r="B231" s="205" t="s">
        <v>20317</v>
      </c>
      <c r="C231" s="205" t="s">
        <v>20318</v>
      </c>
      <c r="D231" s="205" t="s">
        <v>680</v>
      </c>
      <c r="E231" s="572">
        <v>35615</v>
      </c>
      <c r="F231" s="572">
        <v>45866</v>
      </c>
      <c r="G231" s="205" t="s">
        <v>1149</v>
      </c>
      <c r="H231" s="205" t="s">
        <v>682</v>
      </c>
      <c r="I231" s="205" t="s">
        <v>683</v>
      </c>
      <c r="J231" s="205">
        <v>7483624030</v>
      </c>
      <c r="K231" s="205" t="s">
        <v>684</v>
      </c>
      <c r="L231" s="205" t="s">
        <v>20319</v>
      </c>
      <c r="M231" s="205" t="s">
        <v>20320</v>
      </c>
      <c r="N231" s="205" t="s">
        <v>20321</v>
      </c>
      <c r="O231" s="205" t="s">
        <v>686</v>
      </c>
      <c r="P231" s="205" t="s">
        <v>687</v>
      </c>
      <c r="Q231" s="205" t="s">
        <v>686</v>
      </c>
    </row>
    <row r="232" spans="1:17" hidden="1">
      <c r="A232" s="204">
        <v>101604607434</v>
      </c>
      <c r="B232" s="205" t="s">
        <v>20310</v>
      </c>
      <c r="C232" s="205" t="s">
        <v>20311</v>
      </c>
      <c r="D232" s="205" t="s">
        <v>680</v>
      </c>
      <c r="E232" s="572">
        <v>36958</v>
      </c>
      <c r="F232" s="572">
        <v>45866</v>
      </c>
      <c r="G232" s="205" t="s">
        <v>1495</v>
      </c>
      <c r="H232" s="205" t="s">
        <v>682</v>
      </c>
      <c r="I232" s="205" t="s">
        <v>683</v>
      </c>
      <c r="J232" s="205">
        <v>9529909181</v>
      </c>
      <c r="K232" s="205" t="s">
        <v>684</v>
      </c>
      <c r="L232" s="205" t="s">
        <v>20312</v>
      </c>
      <c r="M232" s="205" t="s">
        <v>20313</v>
      </c>
      <c r="N232" s="205" t="s">
        <v>2124</v>
      </c>
      <c r="O232" s="205" t="s">
        <v>686</v>
      </c>
      <c r="P232" s="205" t="s">
        <v>687</v>
      </c>
      <c r="Q232" s="205" t="s">
        <v>686</v>
      </c>
    </row>
    <row r="233" spans="1:17" hidden="1">
      <c r="A233" s="204">
        <v>102226268935</v>
      </c>
      <c r="B233" s="205" t="s">
        <v>20322</v>
      </c>
      <c r="C233" s="205" t="s">
        <v>20323</v>
      </c>
      <c r="D233" s="205" t="s">
        <v>680</v>
      </c>
      <c r="E233" s="572">
        <v>38870</v>
      </c>
      <c r="F233" s="572">
        <v>45866</v>
      </c>
      <c r="G233" s="205" t="s">
        <v>20324</v>
      </c>
      <c r="H233" s="205" t="s">
        <v>682</v>
      </c>
      <c r="I233" s="205" t="s">
        <v>683</v>
      </c>
      <c r="J233" s="205">
        <v>8767504427</v>
      </c>
      <c r="K233" s="205" t="s">
        <v>684</v>
      </c>
      <c r="L233" s="205" t="s">
        <v>20325</v>
      </c>
      <c r="M233" s="205" t="s">
        <v>21167</v>
      </c>
      <c r="N233" s="205" t="s">
        <v>21080</v>
      </c>
      <c r="O233" s="205" t="s">
        <v>686</v>
      </c>
      <c r="P233" s="205" t="s">
        <v>687</v>
      </c>
      <c r="Q233" s="205" t="s">
        <v>687</v>
      </c>
    </row>
    <row r="234" spans="1:17" hidden="1">
      <c r="A234" s="204">
        <v>101460446606</v>
      </c>
      <c r="B234" s="205" t="s">
        <v>20326</v>
      </c>
      <c r="C234" s="205" t="s">
        <v>20327</v>
      </c>
      <c r="D234" s="205" t="s">
        <v>680</v>
      </c>
      <c r="E234" s="572">
        <v>35219</v>
      </c>
      <c r="F234" s="572">
        <v>45866</v>
      </c>
      <c r="G234" s="205" t="s">
        <v>20328</v>
      </c>
      <c r="H234" s="205" t="s">
        <v>682</v>
      </c>
      <c r="I234" s="205" t="s">
        <v>708</v>
      </c>
      <c r="J234" s="205">
        <v>9604168025</v>
      </c>
      <c r="K234" s="205" t="s">
        <v>684</v>
      </c>
      <c r="L234" s="205" t="s">
        <v>20329</v>
      </c>
      <c r="M234" s="205" t="s">
        <v>684</v>
      </c>
      <c r="N234" s="205" t="s">
        <v>684</v>
      </c>
      <c r="O234" s="205" t="s">
        <v>686</v>
      </c>
      <c r="P234" s="205" t="s">
        <v>687</v>
      </c>
      <c r="Q234" s="205" t="s">
        <v>686</v>
      </c>
    </row>
    <row r="235" spans="1:17" hidden="1">
      <c r="A235" s="204">
        <v>102226268926</v>
      </c>
      <c r="B235" s="205" t="s">
        <v>20330</v>
      </c>
      <c r="C235" s="205" t="s">
        <v>20331</v>
      </c>
      <c r="D235" s="205" t="s">
        <v>680</v>
      </c>
      <c r="E235" s="572">
        <v>38967</v>
      </c>
      <c r="F235" s="572">
        <v>45866</v>
      </c>
      <c r="G235" s="205" t="s">
        <v>20016</v>
      </c>
      <c r="H235" s="205" t="s">
        <v>682</v>
      </c>
      <c r="I235" s="205" t="s">
        <v>683</v>
      </c>
      <c r="J235" s="205">
        <v>7028018719</v>
      </c>
      <c r="K235" s="205" t="s">
        <v>684</v>
      </c>
      <c r="L235" s="205" t="s">
        <v>13427</v>
      </c>
      <c r="M235" s="205" t="s">
        <v>684</v>
      </c>
      <c r="N235" s="205" t="s">
        <v>684</v>
      </c>
      <c r="O235" s="205" t="s">
        <v>686</v>
      </c>
      <c r="P235" s="205" t="s">
        <v>687</v>
      </c>
      <c r="Q235" s="205" t="s">
        <v>686</v>
      </c>
    </row>
    <row r="236" spans="1:17" hidden="1">
      <c r="A236" s="204">
        <v>102226275446</v>
      </c>
      <c r="B236" s="205" t="s">
        <v>20332</v>
      </c>
      <c r="C236" s="205" t="s">
        <v>20333</v>
      </c>
      <c r="D236" s="205" t="s">
        <v>680</v>
      </c>
      <c r="E236" s="572">
        <v>34335</v>
      </c>
      <c r="F236" s="572">
        <v>45865</v>
      </c>
      <c r="G236" s="205" t="s">
        <v>20334</v>
      </c>
      <c r="H236" s="205" t="s">
        <v>682</v>
      </c>
      <c r="I236" s="205" t="s">
        <v>708</v>
      </c>
      <c r="J236" s="205">
        <v>7020666345</v>
      </c>
      <c r="K236" s="205" t="s">
        <v>684</v>
      </c>
      <c r="L236" s="205" t="s">
        <v>20335</v>
      </c>
      <c r="M236" s="205" t="s">
        <v>684</v>
      </c>
      <c r="N236" s="205" t="s">
        <v>684</v>
      </c>
      <c r="O236" s="205" t="s">
        <v>686</v>
      </c>
      <c r="P236" s="205" t="s">
        <v>687</v>
      </c>
      <c r="Q236" s="205" t="s">
        <v>686</v>
      </c>
    </row>
    <row r="237" spans="1:17" hidden="1">
      <c r="A237" s="204">
        <v>101420589613</v>
      </c>
      <c r="B237" s="205" t="s">
        <v>20343</v>
      </c>
      <c r="C237" s="205" t="s">
        <v>20344</v>
      </c>
      <c r="D237" s="205" t="s">
        <v>680</v>
      </c>
      <c r="E237" s="572">
        <v>35991</v>
      </c>
      <c r="F237" s="572">
        <v>45864</v>
      </c>
      <c r="G237" s="205" t="s">
        <v>20345</v>
      </c>
      <c r="H237" s="205" t="s">
        <v>682</v>
      </c>
      <c r="I237" s="205" t="s">
        <v>683</v>
      </c>
      <c r="J237" s="205">
        <v>7898380378</v>
      </c>
      <c r="K237" s="205" t="s">
        <v>684</v>
      </c>
      <c r="L237" s="205" t="s">
        <v>20346</v>
      </c>
      <c r="M237" s="205" t="s">
        <v>684</v>
      </c>
      <c r="N237" s="205" t="s">
        <v>20347</v>
      </c>
      <c r="O237" s="205" t="s">
        <v>686</v>
      </c>
      <c r="P237" s="205" t="s">
        <v>687</v>
      </c>
      <c r="Q237" s="205" t="s">
        <v>686</v>
      </c>
    </row>
    <row r="238" spans="1:17" hidden="1">
      <c r="A238" s="204">
        <v>101259329281</v>
      </c>
      <c r="B238" s="205" t="s">
        <v>20352</v>
      </c>
      <c r="C238" s="205" t="s">
        <v>20353</v>
      </c>
      <c r="D238" s="205" t="s">
        <v>680</v>
      </c>
      <c r="E238" s="572">
        <v>35431</v>
      </c>
      <c r="F238" s="572">
        <v>45864</v>
      </c>
      <c r="G238" s="205" t="s">
        <v>20354</v>
      </c>
      <c r="H238" s="205" t="s">
        <v>682</v>
      </c>
      <c r="I238" s="205" t="s">
        <v>683</v>
      </c>
      <c r="J238" s="205">
        <v>7067846119</v>
      </c>
      <c r="K238" s="205" t="s">
        <v>684</v>
      </c>
      <c r="L238" s="205" t="s">
        <v>20355</v>
      </c>
      <c r="M238" s="205" t="s">
        <v>684</v>
      </c>
      <c r="N238" s="205" t="s">
        <v>20356</v>
      </c>
      <c r="O238" s="205" t="s">
        <v>686</v>
      </c>
      <c r="P238" s="205" t="s">
        <v>687</v>
      </c>
      <c r="Q238" s="205" t="s">
        <v>687</v>
      </c>
    </row>
    <row r="239" spans="1:17" hidden="1">
      <c r="A239" s="204">
        <v>102226117603</v>
      </c>
      <c r="B239" s="205" t="s">
        <v>20348</v>
      </c>
      <c r="C239" s="205" t="s">
        <v>20349</v>
      </c>
      <c r="D239" s="205" t="s">
        <v>680</v>
      </c>
      <c r="E239" s="572">
        <v>38465</v>
      </c>
      <c r="F239" s="572">
        <v>45864</v>
      </c>
      <c r="G239" s="205" t="s">
        <v>20350</v>
      </c>
      <c r="H239" s="205" t="s">
        <v>682</v>
      </c>
      <c r="I239" s="205" t="s">
        <v>683</v>
      </c>
      <c r="J239" s="205">
        <v>8756878476</v>
      </c>
      <c r="K239" s="205" t="s">
        <v>684</v>
      </c>
      <c r="L239" s="205" t="s">
        <v>20351</v>
      </c>
      <c r="M239" s="205" t="s">
        <v>684</v>
      </c>
      <c r="N239" s="205" t="s">
        <v>684</v>
      </c>
      <c r="O239" s="205" t="s">
        <v>686</v>
      </c>
      <c r="P239" s="205" t="s">
        <v>687</v>
      </c>
      <c r="Q239" s="205" t="s">
        <v>687</v>
      </c>
    </row>
    <row r="240" spans="1:17" hidden="1">
      <c r="A240" s="204">
        <v>101630339536</v>
      </c>
      <c r="B240" s="205" t="s">
        <v>20336</v>
      </c>
      <c r="C240" s="205" t="s">
        <v>20337</v>
      </c>
      <c r="D240" s="205" t="s">
        <v>680</v>
      </c>
      <c r="E240" s="572">
        <v>35992</v>
      </c>
      <c r="F240" s="572">
        <v>45864</v>
      </c>
      <c r="G240" s="205" t="s">
        <v>20338</v>
      </c>
      <c r="H240" s="205" t="s">
        <v>682</v>
      </c>
      <c r="I240" s="205" t="s">
        <v>683</v>
      </c>
      <c r="J240" s="205">
        <v>9918785796</v>
      </c>
      <c r="K240" s="205" t="s">
        <v>20339</v>
      </c>
      <c r="L240" s="205" t="s">
        <v>20340</v>
      </c>
      <c r="M240" s="205" t="s">
        <v>20341</v>
      </c>
      <c r="N240" s="205" t="s">
        <v>20342</v>
      </c>
      <c r="O240" s="205" t="s">
        <v>687</v>
      </c>
      <c r="P240" s="205" t="s">
        <v>687</v>
      </c>
      <c r="Q240" s="205" t="s">
        <v>686</v>
      </c>
    </row>
    <row r="241" spans="1:17" hidden="1">
      <c r="A241" s="204">
        <v>102225310585</v>
      </c>
      <c r="B241" s="205" t="s">
        <v>20357</v>
      </c>
      <c r="C241" s="205" t="s">
        <v>20358</v>
      </c>
      <c r="D241" s="205" t="s">
        <v>680</v>
      </c>
      <c r="E241" s="572">
        <v>38836</v>
      </c>
      <c r="F241" s="572">
        <v>45863</v>
      </c>
      <c r="G241" s="205" t="s">
        <v>20359</v>
      </c>
      <c r="H241" s="205" t="s">
        <v>682</v>
      </c>
      <c r="I241" s="205" t="s">
        <v>683</v>
      </c>
      <c r="J241" s="205">
        <v>7699170694</v>
      </c>
      <c r="K241" s="205" t="s">
        <v>684</v>
      </c>
      <c r="L241" s="205" t="s">
        <v>2292</v>
      </c>
      <c r="M241" s="205" t="s">
        <v>684</v>
      </c>
      <c r="N241" s="205" t="s">
        <v>684</v>
      </c>
      <c r="O241" s="205" t="s">
        <v>686</v>
      </c>
      <c r="P241" s="205" t="s">
        <v>687</v>
      </c>
      <c r="Q241" s="205" t="s">
        <v>686</v>
      </c>
    </row>
    <row r="242" spans="1:17" hidden="1">
      <c r="A242" s="204">
        <v>102225371653</v>
      </c>
      <c r="B242" s="205" t="s">
        <v>20360</v>
      </c>
      <c r="C242" s="205" t="s">
        <v>20361</v>
      </c>
      <c r="D242" s="205" t="s">
        <v>680</v>
      </c>
      <c r="E242" s="572">
        <v>25934</v>
      </c>
      <c r="F242" s="572">
        <v>45863</v>
      </c>
      <c r="G242" s="205" t="s">
        <v>20362</v>
      </c>
      <c r="H242" s="205" t="s">
        <v>682</v>
      </c>
      <c r="I242" s="205" t="s">
        <v>708</v>
      </c>
      <c r="J242" s="205">
        <v>8853753080</v>
      </c>
      <c r="K242" s="205" t="s">
        <v>684</v>
      </c>
      <c r="L242" s="205" t="s">
        <v>3088</v>
      </c>
      <c r="M242" s="205" t="s">
        <v>684</v>
      </c>
      <c r="N242" s="205" t="s">
        <v>684</v>
      </c>
      <c r="O242" s="205" t="s">
        <v>686</v>
      </c>
      <c r="P242" s="205" t="s">
        <v>687</v>
      </c>
      <c r="Q242" s="205" t="s">
        <v>686</v>
      </c>
    </row>
    <row r="243" spans="1:17" hidden="1">
      <c r="A243" s="204">
        <v>102134401005</v>
      </c>
      <c r="B243" s="205" t="s">
        <v>20366</v>
      </c>
      <c r="C243" s="205" t="s">
        <v>20367</v>
      </c>
      <c r="D243" s="205" t="s">
        <v>680</v>
      </c>
      <c r="E243" s="572">
        <v>37926</v>
      </c>
      <c r="F243" s="572">
        <v>45863</v>
      </c>
      <c r="G243" s="205" t="s">
        <v>7691</v>
      </c>
      <c r="H243" s="205" t="s">
        <v>682</v>
      </c>
      <c r="I243" s="205" t="s">
        <v>683</v>
      </c>
      <c r="J243" s="205">
        <v>9604188463</v>
      </c>
      <c r="K243" s="205" t="s">
        <v>684</v>
      </c>
      <c r="L243" s="205" t="s">
        <v>20368</v>
      </c>
      <c r="M243" s="205" t="s">
        <v>684</v>
      </c>
      <c r="N243" s="205" t="s">
        <v>684</v>
      </c>
      <c r="O243" s="205" t="s">
        <v>686</v>
      </c>
      <c r="P243" s="205" t="s">
        <v>687</v>
      </c>
      <c r="Q243" s="205" t="s">
        <v>686</v>
      </c>
    </row>
    <row r="244" spans="1:17" hidden="1">
      <c r="A244" s="204">
        <v>102225172006</v>
      </c>
      <c r="B244" s="205" t="s">
        <v>20363</v>
      </c>
      <c r="C244" s="205" t="s">
        <v>20364</v>
      </c>
      <c r="D244" s="205" t="s">
        <v>680</v>
      </c>
      <c r="E244" s="572">
        <v>34486</v>
      </c>
      <c r="F244" s="572">
        <v>45863</v>
      </c>
      <c r="G244" s="205" t="s">
        <v>20365</v>
      </c>
      <c r="H244" s="205" t="s">
        <v>682</v>
      </c>
      <c r="I244" s="205" t="s">
        <v>708</v>
      </c>
      <c r="J244" s="205">
        <v>9518355839</v>
      </c>
      <c r="K244" s="205" t="s">
        <v>684</v>
      </c>
      <c r="L244" s="205" t="s">
        <v>853</v>
      </c>
      <c r="M244" s="205" t="s">
        <v>684</v>
      </c>
      <c r="N244" s="205" t="s">
        <v>22077</v>
      </c>
      <c r="O244" s="205" t="s">
        <v>686</v>
      </c>
      <c r="P244" s="205" t="s">
        <v>687</v>
      </c>
      <c r="Q244" s="205" t="s">
        <v>687</v>
      </c>
    </row>
    <row r="245" spans="1:17" hidden="1">
      <c r="A245" s="204">
        <v>102123727010</v>
      </c>
      <c r="B245" s="205" t="s">
        <v>20369</v>
      </c>
      <c r="C245" s="205" t="s">
        <v>20370</v>
      </c>
      <c r="D245" s="205" t="s">
        <v>680</v>
      </c>
      <c r="E245" s="572">
        <v>39023</v>
      </c>
      <c r="F245" s="572">
        <v>45863</v>
      </c>
      <c r="G245" s="205" t="s">
        <v>2926</v>
      </c>
      <c r="H245" s="205" t="s">
        <v>682</v>
      </c>
      <c r="I245" s="205" t="s">
        <v>683</v>
      </c>
      <c r="J245" s="205">
        <v>8432934277</v>
      </c>
      <c r="K245" s="205" t="s">
        <v>684</v>
      </c>
      <c r="L245" s="205" t="s">
        <v>20371</v>
      </c>
      <c r="M245" s="205" t="s">
        <v>684</v>
      </c>
      <c r="N245" s="205" t="s">
        <v>684</v>
      </c>
      <c r="O245" s="205" t="s">
        <v>686</v>
      </c>
      <c r="P245" s="205" t="s">
        <v>687</v>
      </c>
      <c r="Q245" s="205" t="s">
        <v>686</v>
      </c>
    </row>
    <row r="246" spans="1:17" hidden="1">
      <c r="A246" s="204">
        <v>102224087152</v>
      </c>
      <c r="B246" s="205" t="s">
        <v>20372</v>
      </c>
      <c r="C246" s="205" t="s">
        <v>20373</v>
      </c>
      <c r="D246" s="205" t="s">
        <v>680</v>
      </c>
      <c r="E246" s="572">
        <v>34891</v>
      </c>
      <c r="F246" s="572">
        <v>45860</v>
      </c>
      <c r="G246" s="205" t="s">
        <v>1555</v>
      </c>
      <c r="H246" s="205" t="s">
        <v>682</v>
      </c>
      <c r="I246" s="205" t="s">
        <v>708</v>
      </c>
      <c r="J246" s="205">
        <v>9552118010</v>
      </c>
      <c r="K246" s="205" t="s">
        <v>684</v>
      </c>
      <c r="L246" s="205" t="s">
        <v>20374</v>
      </c>
      <c r="M246" s="205" t="s">
        <v>684</v>
      </c>
      <c r="N246" s="205" t="s">
        <v>684</v>
      </c>
      <c r="O246" s="205" t="s">
        <v>686</v>
      </c>
      <c r="P246" s="205" t="s">
        <v>687</v>
      </c>
      <c r="Q246" s="205" t="s">
        <v>687</v>
      </c>
    </row>
    <row r="247" spans="1:17" hidden="1">
      <c r="A247" s="204">
        <v>102034306953</v>
      </c>
      <c r="B247" s="205" t="s">
        <v>20379</v>
      </c>
      <c r="C247" s="205" t="s">
        <v>20380</v>
      </c>
      <c r="D247" s="205" t="s">
        <v>680</v>
      </c>
      <c r="E247" s="572">
        <v>37987</v>
      </c>
      <c r="F247" s="572">
        <v>45859</v>
      </c>
      <c r="G247" s="205" t="s">
        <v>4040</v>
      </c>
      <c r="H247" s="205" t="s">
        <v>682</v>
      </c>
      <c r="I247" s="205" t="s">
        <v>683</v>
      </c>
      <c r="J247" s="205">
        <v>9067083425</v>
      </c>
      <c r="K247" s="205" t="s">
        <v>684</v>
      </c>
      <c r="L247" s="205" t="s">
        <v>20381</v>
      </c>
      <c r="M247" s="205" t="s">
        <v>684</v>
      </c>
      <c r="N247" s="205" t="s">
        <v>684</v>
      </c>
      <c r="O247" s="205" t="s">
        <v>686</v>
      </c>
      <c r="P247" s="205" t="s">
        <v>687</v>
      </c>
      <c r="Q247" s="205" t="s">
        <v>686</v>
      </c>
    </row>
    <row r="248" spans="1:17" hidden="1">
      <c r="A248" s="204">
        <v>101564083135</v>
      </c>
      <c r="B248" s="205" t="s">
        <v>20375</v>
      </c>
      <c r="C248" s="205" t="s">
        <v>20376</v>
      </c>
      <c r="D248" s="205" t="s">
        <v>680</v>
      </c>
      <c r="E248" s="572">
        <v>34335</v>
      </c>
      <c r="F248" s="572">
        <v>45859</v>
      </c>
      <c r="G248" s="205" t="s">
        <v>20377</v>
      </c>
      <c r="H248" s="205" t="s">
        <v>682</v>
      </c>
      <c r="I248" s="205" t="s">
        <v>683</v>
      </c>
      <c r="J248" s="205">
        <v>8999939822</v>
      </c>
      <c r="K248" s="205" t="s">
        <v>684</v>
      </c>
      <c r="L248" s="205" t="s">
        <v>2004</v>
      </c>
      <c r="M248" s="205" t="s">
        <v>684</v>
      </c>
      <c r="N248" s="205" t="s">
        <v>20378</v>
      </c>
      <c r="O248" s="205" t="s">
        <v>686</v>
      </c>
      <c r="P248" s="205" t="s">
        <v>687</v>
      </c>
      <c r="Q248" s="205" t="s">
        <v>686</v>
      </c>
    </row>
    <row r="249" spans="1:17" hidden="1">
      <c r="A249" s="204">
        <v>102223872791</v>
      </c>
      <c r="B249" s="205" t="s">
        <v>20382</v>
      </c>
      <c r="C249" s="205" t="s">
        <v>20383</v>
      </c>
      <c r="D249" s="205" t="s">
        <v>680</v>
      </c>
      <c r="E249" s="572">
        <v>38033</v>
      </c>
      <c r="F249" s="572">
        <v>45859</v>
      </c>
      <c r="G249" s="205" t="s">
        <v>20384</v>
      </c>
      <c r="H249" s="205" t="s">
        <v>682</v>
      </c>
      <c r="I249" s="205" t="s">
        <v>683</v>
      </c>
      <c r="J249" s="205">
        <v>9359349594</v>
      </c>
      <c r="K249" s="205" t="s">
        <v>684</v>
      </c>
      <c r="L249" s="205" t="s">
        <v>20385</v>
      </c>
      <c r="M249" s="205" t="s">
        <v>684</v>
      </c>
      <c r="N249" s="205" t="s">
        <v>684</v>
      </c>
      <c r="O249" s="205" t="s">
        <v>686</v>
      </c>
      <c r="P249" s="205" t="s">
        <v>687</v>
      </c>
      <c r="Q249" s="205" t="s">
        <v>686</v>
      </c>
    </row>
    <row r="250" spans="1:17" hidden="1">
      <c r="A250" s="204">
        <v>101503853301</v>
      </c>
      <c r="B250" s="205" t="s">
        <v>20389</v>
      </c>
      <c r="C250" s="205" t="s">
        <v>20390</v>
      </c>
      <c r="D250" s="205" t="s">
        <v>680</v>
      </c>
      <c r="E250" s="572">
        <v>34095</v>
      </c>
      <c r="F250" s="572">
        <v>45858</v>
      </c>
      <c r="G250" s="205" t="s">
        <v>7756</v>
      </c>
      <c r="H250" s="205" t="s">
        <v>682</v>
      </c>
      <c r="I250" s="205" t="s">
        <v>683</v>
      </c>
      <c r="J250" s="205">
        <v>8390259585</v>
      </c>
      <c r="K250" s="205" t="s">
        <v>684</v>
      </c>
      <c r="L250" s="205" t="s">
        <v>7562</v>
      </c>
      <c r="M250" s="205" t="s">
        <v>20391</v>
      </c>
      <c r="N250" s="205" t="s">
        <v>20392</v>
      </c>
      <c r="O250" s="205" t="s">
        <v>686</v>
      </c>
      <c r="P250" s="205" t="s">
        <v>687</v>
      </c>
      <c r="Q250" s="205" t="s">
        <v>686</v>
      </c>
    </row>
    <row r="251" spans="1:17" hidden="1">
      <c r="A251" s="204">
        <v>101503853338</v>
      </c>
      <c r="B251" s="205" t="s">
        <v>20386</v>
      </c>
      <c r="C251" s="205" t="s">
        <v>20387</v>
      </c>
      <c r="D251" s="205" t="s">
        <v>680</v>
      </c>
      <c r="E251" s="572">
        <v>34166</v>
      </c>
      <c r="F251" s="572">
        <v>45858</v>
      </c>
      <c r="G251" s="205" t="s">
        <v>7756</v>
      </c>
      <c r="H251" s="205" t="s">
        <v>682</v>
      </c>
      <c r="I251" s="205" t="s">
        <v>708</v>
      </c>
      <c r="J251" s="205">
        <v>9067151191</v>
      </c>
      <c r="K251" s="205" t="s">
        <v>684</v>
      </c>
      <c r="L251" s="205" t="s">
        <v>2715</v>
      </c>
      <c r="M251" s="205" t="s">
        <v>684</v>
      </c>
      <c r="N251" s="205" t="s">
        <v>20388</v>
      </c>
      <c r="O251" s="205" t="s">
        <v>686</v>
      </c>
      <c r="P251" s="205" t="s">
        <v>687</v>
      </c>
      <c r="Q251" s="205" t="s">
        <v>686</v>
      </c>
    </row>
    <row r="252" spans="1:17" hidden="1">
      <c r="A252" s="204">
        <v>102120985842</v>
      </c>
      <c r="B252" s="205" t="s">
        <v>20406</v>
      </c>
      <c r="C252" s="205" t="s">
        <v>20407</v>
      </c>
      <c r="D252" s="205" t="s">
        <v>680</v>
      </c>
      <c r="E252" s="572">
        <v>38718</v>
      </c>
      <c r="F252" s="572">
        <v>45857</v>
      </c>
      <c r="G252" s="205" t="s">
        <v>1149</v>
      </c>
      <c r="H252" s="205" t="s">
        <v>682</v>
      </c>
      <c r="I252" s="205" t="s">
        <v>683</v>
      </c>
      <c r="J252" s="205">
        <v>7020522252</v>
      </c>
      <c r="K252" s="205" t="s">
        <v>684</v>
      </c>
      <c r="L252" s="205" t="s">
        <v>20408</v>
      </c>
      <c r="M252" s="205" t="s">
        <v>684</v>
      </c>
      <c r="N252" s="205" t="s">
        <v>684</v>
      </c>
      <c r="O252" s="205" t="s">
        <v>686</v>
      </c>
      <c r="P252" s="205" t="s">
        <v>687</v>
      </c>
      <c r="Q252" s="205" t="s">
        <v>686</v>
      </c>
    </row>
    <row r="253" spans="1:17" hidden="1">
      <c r="A253" s="204">
        <v>101710021181</v>
      </c>
      <c r="B253" s="205" t="s">
        <v>20397</v>
      </c>
      <c r="C253" s="205" t="s">
        <v>20398</v>
      </c>
      <c r="D253" s="205" t="s">
        <v>680</v>
      </c>
      <c r="E253" s="572">
        <v>37174</v>
      </c>
      <c r="F253" s="572">
        <v>45857</v>
      </c>
      <c r="G253" s="205" t="s">
        <v>20399</v>
      </c>
      <c r="H253" s="205" t="s">
        <v>682</v>
      </c>
      <c r="I253" s="205" t="s">
        <v>683</v>
      </c>
      <c r="J253" s="205">
        <v>9156315440</v>
      </c>
      <c r="K253" s="205" t="s">
        <v>684</v>
      </c>
      <c r="L253" s="205" t="s">
        <v>12814</v>
      </c>
      <c r="M253" s="205" t="s">
        <v>20400</v>
      </c>
      <c r="N253" s="205" t="s">
        <v>20401</v>
      </c>
      <c r="O253" s="205" t="s">
        <v>686</v>
      </c>
      <c r="P253" s="205" t="s">
        <v>687</v>
      </c>
      <c r="Q253" s="205" t="s">
        <v>686</v>
      </c>
    </row>
    <row r="254" spans="1:17" hidden="1">
      <c r="A254" s="204">
        <v>102223491279</v>
      </c>
      <c r="B254" s="205" t="s">
        <v>20402</v>
      </c>
      <c r="C254" s="205" t="s">
        <v>20403</v>
      </c>
      <c r="D254" s="205" t="s">
        <v>680</v>
      </c>
      <c r="E254" s="572">
        <v>38559</v>
      </c>
      <c r="F254" s="572">
        <v>45857</v>
      </c>
      <c r="G254" s="205" t="s">
        <v>20404</v>
      </c>
      <c r="H254" s="205" t="s">
        <v>682</v>
      </c>
      <c r="I254" s="205" t="s">
        <v>683</v>
      </c>
      <c r="J254" s="205">
        <v>8263824452</v>
      </c>
      <c r="K254" s="205" t="s">
        <v>684</v>
      </c>
      <c r="L254" s="205" t="s">
        <v>20405</v>
      </c>
      <c r="M254" s="205" t="s">
        <v>684</v>
      </c>
      <c r="N254" s="205" t="s">
        <v>684</v>
      </c>
      <c r="O254" s="205" t="s">
        <v>686</v>
      </c>
      <c r="P254" s="205" t="s">
        <v>687</v>
      </c>
      <c r="Q254" s="205" t="s">
        <v>686</v>
      </c>
    </row>
    <row r="255" spans="1:17" hidden="1">
      <c r="A255" s="204">
        <v>102223491267</v>
      </c>
      <c r="B255" s="205" t="s">
        <v>20393</v>
      </c>
      <c r="C255" s="205" t="s">
        <v>20394</v>
      </c>
      <c r="D255" s="205" t="s">
        <v>680</v>
      </c>
      <c r="E255" s="572">
        <v>34835</v>
      </c>
      <c r="F255" s="572">
        <v>45857</v>
      </c>
      <c r="G255" s="205" t="s">
        <v>20395</v>
      </c>
      <c r="H255" s="205" t="s">
        <v>682</v>
      </c>
      <c r="I255" s="205" t="s">
        <v>708</v>
      </c>
      <c r="J255" s="205">
        <v>9011979347</v>
      </c>
      <c r="K255" s="205" t="s">
        <v>684</v>
      </c>
      <c r="L255" s="205" t="s">
        <v>20396</v>
      </c>
      <c r="M255" s="205" t="s">
        <v>684</v>
      </c>
      <c r="N255" s="205" t="s">
        <v>21464</v>
      </c>
      <c r="O255" s="205" t="s">
        <v>687</v>
      </c>
      <c r="P255" s="205" t="s">
        <v>687</v>
      </c>
      <c r="Q255" s="205" t="s">
        <v>686</v>
      </c>
    </row>
    <row r="256" spans="1:17" hidden="1">
      <c r="A256" s="204">
        <v>101164811140</v>
      </c>
      <c r="B256" s="205" t="s">
        <v>20413</v>
      </c>
      <c r="C256" s="205" t="s">
        <v>20414</v>
      </c>
      <c r="D256" s="205" t="s">
        <v>680</v>
      </c>
      <c r="E256" s="572">
        <v>34942</v>
      </c>
      <c r="F256" s="572">
        <v>45856</v>
      </c>
      <c r="G256" s="205" t="s">
        <v>3143</v>
      </c>
      <c r="H256" s="205" t="s">
        <v>682</v>
      </c>
      <c r="I256" s="205" t="s">
        <v>708</v>
      </c>
      <c r="J256" s="205">
        <v>7263093893</v>
      </c>
      <c r="K256" s="205" t="s">
        <v>20415</v>
      </c>
      <c r="L256" s="205" t="s">
        <v>20416</v>
      </c>
      <c r="M256" s="205" t="s">
        <v>20417</v>
      </c>
      <c r="N256" s="205" t="s">
        <v>1420</v>
      </c>
      <c r="O256" s="205" t="s">
        <v>686</v>
      </c>
      <c r="P256" s="205" t="s">
        <v>687</v>
      </c>
      <c r="Q256" s="205" t="s">
        <v>686</v>
      </c>
    </row>
    <row r="257" spans="1:17" hidden="1">
      <c r="A257" s="204">
        <v>101209556319</v>
      </c>
      <c r="B257" s="205" t="s">
        <v>20426</v>
      </c>
      <c r="C257" s="205" t="s">
        <v>20427</v>
      </c>
      <c r="D257" s="205" t="s">
        <v>680</v>
      </c>
      <c r="E257" s="572">
        <v>32295</v>
      </c>
      <c r="F257" s="572">
        <v>45856</v>
      </c>
      <c r="G257" s="205" t="s">
        <v>20428</v>
      </c>
      <c r="H257" s="205" t="s">
        <v>682</v>
      </c>
      <c r="I257" s="205" t="s">
        <v>708</v>
      </c>
      <c r="J257" s="205">
        <v>8055156463</v>
      </c>
      <c r="K257" s="205" t="s">
        <v>20429</v>
      </c>
      <c r="L257" s="205" t="s">
        <v>20430</v>
      </c>
      <c r="M257" s="205" t="s">
        <v>20431</v>
      </c>
      <c r="N257" s="205" t="s">
        <v>20432</v>
      </c>
      <c r="O257" s="205" t="s">
        <v>686</v>
      </c>
      <c r="P257" s="205" t="s">
        <v>687</v>
      </c>
      <c r="Q257" s="205" t="s">
        <v>686</v>
      </c>
    </row>
    <row r="258" spans="1:17" hidden="1">
      <c r="A258" s="204">
        <v>101625661256</v>
      </c>
      <c r="B258" s="205" t="s">
        <v>20409</v>
      </c>
      <c r="C258" s="205" t="s">
        <v>20410</v>
      </c>
      <c r="D258" s="205" t="s">
        <v>680</v>
      </c>
      <c r="E258" s="572">
        <v>37412</v>
      </c>
      <c r="F258" s="572">
        <v>45856</v>
      </c>
      <c r="G258" s="205" t="s">
        <v>1101</v>
      </c>
      <c r="H258" s="205" t="s">
        <v>682</v>
      </c>
      <c r="I258" s="205" t="s">
        <v>683</v>
      </c>
      <c r="J258" s="205">
        <v>9146245214</v>
      </c>
      <c r="K258" s="205" t="s">
        <v>684</v>
      </c>
      <c r="L258" s="205" t="s">
        <v>20411</v>
      </c>
      <c r="M258" s="205" t="s">
        <v>684</v>
      </c>
      <c r="N258" s="205" t="s">
        <v>20412</v>
      </c>
      <c r="O258" s="205" t="s">
        <v>686</v>
      </c>
      <c r="P258" s="205" t="s">
        <v>687</v>
      </c>
      <c r="Q258" s="205" t="s">
        <v>686</v>
      </c>
    </row>
    <row r="259" spans="1:17" hidden="1">
      <c r="A259" s="204">
        <v>101619504690</v>
      </c>
      <c r="B259" s="205" t="s">
        <v>20418</v>
      </c>
      <c r="C259" s="205" t="s">
        <v>20419</v>
      </c>
      <c r="D259" s="205" t="s">
        <v>680</v>
      </c>
      <c r="E259" s="572">
        <v>37510</v>
      </c>
      <c r="F259" s="572">
        <v>45856</v>
      </c>
      <c r="G259" s="205" t="s">
        <v>20420</v>
      </c>
      <c r="H259" s="205" t="s">
        <v>682</v>
      </c>
      <c r="I259" s="205" t="s">
        <v>683</v>
      </c>
      <c r="J259" s="205">
        <v>9359887873</v>
      </c>
      <c r="K259" s="205" t="s">
        <v>20421</v>
      </c>
      <c r="L259" s="205" t="s">
        <v>11591</v>
      </c>
      <c r="M259" s="205" t="s">
        <v>20422</v>
      </c>
      <c r="N259" s="205" t="s">
        <v>1035</v>
      </c>
      <c r="O259" s="205" t="s">
        <v>686</v>
      </c>
      <c r="P259" s="205" t="s">
        <v>687</v>
      </c>
      <c r="Q259" s="205" t="s">
        <v>686</v>
      </c>
    </row>
    <row r="260" spans="1:17" hidden="1">
      <c r="A260" s="204">
        <v>102091671781</v>
      </c>
      <c r="B260" s="205" t="s">
        <v>20437</v>
      </c>
      <c r="C260" s="205" t="s">
        <v>20438</v>
      </c>
      <c r="D260" s="205" t="s">
        <v>680</v>
      </c>
      <c r="E260" s="572">
        <v>33378</v>
      </c>
      <c r="F260" s="572">
        <v>45856</v>
      </c>
      <c r="G260" s="205" t="s">
        <v>20439</v>
      </c>
      <c r="H260" s="205" t="s">
        <v>682</v>
      </c>
      <c r="I260" s="205" t="s">
        <v>683</v>
      </c>
      <c r="J260" s="205">
        <v>7447545854</v>
      </c>
      <c r="K260" s="205" t="s">
        <v>684</v>
      </c>
      <c r="L260" s="205" t="s">
        <v>20440</v>
      </c>
      <c r="M260" s="205" t="s">
        <v>21168</v>
      </c>
      <c r="N260" s="205" t="s">
        <v>1138</v>
      </c>
      <c r="O260" s="205" t="s">
        <v>687</v>
      </c>
      <c r="P260" s="205" t="s">
        <v>687</v>
      </c>
      <c r="Q260" s="205" t="s">
        <v>686</v>
      </c>
    </row>
    <row r="261" spans="1:17" hidden="1">
      <c r="A261" s="204">
        <v>102223349193</v>
      </c>
      <c r="B261" s="205" t="s">
        <v>20423</v>
      </c>
      <c r="C261" s="205" t="s">
        <v>20424</v>
      </c>
      <c r="D261" s="205" t="s">
        <v>680</v>
      </c>
      <c r="E261" s="572">
        <v>34154</v>
      </c>
      <c r="F261" s="572">
        <v>45856</v>
      </c>
      <c r="G261" s="205" t="s">
        <v>20425</v>
      </c>
      <c r="H261" s="205" t="s">
        <v>682</v>
      </c>
      <c r="I261" s="205" t="s">
        <v>683</v>
      </c>
      <c r="J261" s="205">
        <v>7709093362</v>
      </c>
      <c r="K261" s="205" t="s">
        <v>684</v>
      </c>
      <c r="L261" s="205" t="s">
        <v>1505</v>
      </c>
      <c r="M261" s="205" t="s">
        <v>684</v>
      </c>
      <c r="N261" s="205" t="s">
        <v>684</v>
      </c>
      <c r="O261" s="205" t="s">
        <v>686</v>
      </c>
      <c r="P261" s="205" t="s">
        <v>687</v>
      </c>
      <c r="Q261" s="205" t="s">
        <v>686</v>
      </c>
    </row>
    <row r="262" spans="1:17" hidden="1">
      <c r="A262" s="204">
        <v>102223349186</v>
      </c>
      <c r="B262" s="205" t="s">
        <v>20433</v>
      </c>
      <c r="C262" s="205" t="s">
        <v>20434</v>
      </c>
      <c r="D262" s="205" t="s">
        <v>680</v>
      </c>
      <c r="E262" s="572">
        <v>37264</v>
      </c>
      <c r="F262" s="572">
        <v>45856</v>
      </c>
      <c r="G262" s="205" t="s">
        <v>20435</v>
      </c>
      <c r="H262" s="205" t="s">
        <v>682</v>
      </c>
      <c r="I262" s="205" t="s">
        <v>683</v>
      </c>
      <c r="J262" s="205">
        <v>8767557748</v>
      </c>
      <c r="K262" s="205" t="s">
        <v>684</v>
      </c>
      <c r="L262" s="205" t="s">
        <v>20436</v>
      </c>
      <c r="M262" s="205" t="s">
        <v>684</v>
      </c>
      <c r="N262" s="205" t="s">
        <v>684</v>
      </c>
      <c r="O262" s="205" t="s">
        <v>686</v>
      </c>
      <c r="P262" s="205" t="s">
        <v>687</v>
      </c>
      <c r="Q262" s="205" t="s">
        <v>686</v>
      </c>
    </row>
    <row r="263" spans="1:17" hidden="1">
      <c r="A263" s="204">
        <v>102223031343</v>
      </c>
      <c r="B263" s="205" t="s">
        <v>20488</v>
      </c>
      <c r="C263" s="205" t="s">
        <v>20489</v>
      </c>
      <c r="D263" s="205" t="s">
        <v>680</v>
      </c>
      <c r="E263" s="572">
        <v>39107</v>
      </c>
      <c r="F263" s="572">
        <v>45855</v>
      </c>
      <c r="G263" s="205" t="s">
        <v>2333</v>
      </c>
      <c r="H263" s="205" t="s">
        <v>682</v>
      </c>
      <c r="I263" s="205" t="s">
        <v>683</v>
      </c>
      <c r="J263" s="205">
        <v>8265013061</v>
      </c>
      <c r="K263" s="205" t="s">
        <v>684</v>
      </c>
      <c r="L263" s="205" t="s">
        <v>20490</v>
      </c>
      <c r="M263" s="205" t="s">
        <v>684</v>
      </c>
      <c r="N263" s="205" t="s">
        <v>684</v>
      </c>
      <c r="O263" s="205" t="s">
        <v>686</v>
      </c>
      <c r="P263" s="205" t="s">
        <v>687</v>
      </c>
      <c r="Q263" s="205" t="s">
        <v>686</v>
      </c>
    </row>
    <row r="264" spans="1:17" hidden="1">
      <c r="A264" s="204">
        <v>102223031336</v>
      </c>
      <c r="B264" s="205" t="s">
        <v>20486</v>
      </c>
      <c r="C264" s="205" t="s">
        <v>2181</v>
      </c>
      <c r="D264" s="205" t="s">
        <v>680</v>
      </c>
      <c r="E264" s="572">
        <v>38687</v>
      </c>
      <c r="F264" s="572">
        <v>45855</v>
      </c>
      <c r="G264" s="205" t="s">
        <v>20487</v>
      </c>
      <c r="H264" s="205" t="s">
        <v>682</v>
      </c>
      <c r="I264" s="205" t="s">
        <v>683</v>
      </c>
      <c r="J264" s="205">
        <v>8305681358</v>
      </c>
      <c r="K264" s="205" t="s">
        <v>684</v>
      </c>
      <c r="L264" s="205" t="s">
        <v>5391</v>
      </c>
      <c r="M264" s="205" t="s">
        <v>684</v>
      </c>
      <c r="N264" s="205" t="s">
        <v>21714</v>
      </c>
      <c r="O264" s="205" t="s">
        <v>686</v>
      </c>
      <c r="P264" s="205" t="s">
        <v>687</v>
      </c>
      <c r="Q264" s="205" t="s">
        <v>687</v>
      </c>
    </row>
    <row r="265" spans="1:17" hidden="1">
      <c r="A265" s="204">
        <v>100539101100</v>
      </c>
      <c r="B265" s="205" t="s">
        <v>20458</v>
      </c>
      <c r="C265" s="205" t="s">
        <v>20459</v>
      </c>
      <c r="D265" s="205" t="s">
        <v>680</v>
      </c>
      <c r="E265" s="572">
        <v>31199</v>
      </c>
      <c r="F265" s="572">
        <v>45855</v>
      </c>
      <c r="G265" s="205" t="s">
        <v>18697</v>
      </c>
      <c r="H265" s="205" t="s">
        <v>682</v>
      </c>
      <c r="I265" s="205" t="s">
        <v>708</v>
      </c>
      <c r="J265" s="205">
        <v>9822477447</v>
      </c>
      <c r="K265" s="205" t="s">
        <v>684</v>
      </c>
      <c r="L265" s="205" t="s">
        <v>8942</v>
      </c>
      <c r="M265" s="205" t="s">
        <v>684</v>
      </c>
      <c r="N265" s="205" t="s">
        <v>684</v>
      </c>
      <c r="O265" s="205" t="s">
        <v>686</v>
      </c>
      <c r="P265" s="205" t="s">
        <v>686</v>
      </c>
      <c r="Q265" s="205" t="s">
        <v>686</v>
      </c>
    </row>
    <row r="266" spans="1:17" hidden="1">
      <c r="A266" s="204">
        <v>102223031423</v>
      </c>
      <c r="B266" s="205" t="s">
        <v>20460</v>
      </c>
      <c r="C266" s="205" t="s">
        <v>20461</v>
      </c>
      <c r="D266" s="205" t="s">
        <v>680</v>
      </c>
      <c r="E266" s="572">
        <v>38351</v>
      </c>
      <c r="F266" s="572">
        <v>45855</v>
      </c>
      <c r="G266" s="205" t="s">
        <v>864</v>
      </c>
      <c r="H266" s="205" t="s">
        <v>682</v>
      </c>
      <c r="I266" s="205" t="s">
        <v>683</v>
      </c>
      <c r="J266" s="205">
        <v>9405423267</v>
      </c>
      <c r="K266" s="205" t="s">
        <v>684</v>
      </c>
      <c r="L266" s="205" t="s">
        <v>20462</v>
      </c>
      <c r="M266" s="205" t="s">
        <v>684</v>
      </c>
      <c r="N266" s="205" t="s">
        <v>684</v>
      </c>
      <c r="O266" s="205" t="s">
        <v>686</v>
      </c>
      <c r="P266" s="205" t="s">
        <v>687</v>
      </c>
      <c r="Q266" s="205" t="s">
        <v>686</v>
      </c>
    </row>
    <row r="267" spans="1:17" hidden="1">
      <c r="A267" s="204">
        <v>102223031410</v>
      </c>
      <c r="B267" s="205" t="s">
        <v>20463</v>
      </c>
      <c r="C267" s="205" t="s">
        <v>20464</v>
      </c>
      <c r="D267" s="205" t="s">
        <v>680</v>
      </c>
      <c r="E267" s="572">
        <v>33414</v>
      </c>
      <c r="F267" s="572">
        <v>45855</v>
      </c>
      <c r="G267" s="205" t="s">
        <v>20465</v>
      </c>
      <c r="H267" s="205" t="s">
        <v>682</v>
      </c>
      <c r="I267" s="205" t="s">
        <v>708</v>
      </c>
      <c r="J267" s="205">
        <v>8485878913</v>
      </c>
      <c r="K267" s="205" t="s">
        <v>684</v>
      </c>
      <c r="L267" s="205" t="s">
        <v>20466</v>
      </c>
      <c r="M267" s="205" t="s">
        <v>684</v>
      </c>
      <c r="N267" s="205" t="s">
        <v>21713</v>
      </c>
      <c r="O267" s="205" t="s">
        <v>686</v>
      </c>
      <c r="P267" s="205" t="s">
        <v>687</v>
      </c>
      <c r="Q267" s="205" t="s">
        <v>687</v>
      </c>
    </row>
    <row r="268" spans="1:17" hidden="1">
      <c r="A268" s="204">
        <v>102223031406</v>
      </c>
      <c r="B268" s="205" t="s">
        <v>20467</v>
      </c>
      <c r="C268" s="205" t="s">
        <v>20468</v>
      </c>
      <c r="D268" s="205" t="s">
        <v>680</v>
      </c>
      <c r="E268" s="572">
        <v>38306</v>
      </c>
      <c r="F268" s="572">
        <v>45855</v>
      </c>
      <c r="G268" s="205" t="s">
        <v>20469</v>
      </c>
      <c r="H268" s="205" t="s">
        <v>682</v>
      </c>
      <c r="I268" s="205" t="s">
        <v>683</v>
      </c>
      <c r="J268" s="205">
        <v>8390227955</v>
      </c>
      <c r="K268" s="205" t="s">
        <v>684</v>
      </c>
      <c r="L268" s="205" t="s">
        <v>20470</v>
      </c>
      <c r="M268" s="205" t="s">
        <v>684</v>
      </c>
      <c r="N268" s="205" t="s">
        <v>684</v>
      </c>
      <c r="O268" s="205" t="s">
        <v>686</v>
      </c>
      <c r="P268" s="205" t="s">
        <v>687</v>
      </c>
      <c r="Q268" s="205" t="s">
        <v>686</v>
      </c>
    </row>
    <row r="269" spans="1:17" hidden="1">
      <c r="A269" s="204">
        <v>102223031327</v>
      </c>
      <c r="B269" s="205" t="s">
        <v>20482</v>
      </c>
      <c r="C269" s="205" t="s">
        <v>20483</v>
      </c>
      <c r="D269" s="205" t="s">
        <v>680</v>
      </c>
      <c r="E269" s="572">
        <v>37956</v>
      </c>
      <c r="F269" s="572">
        <v>45855</v>
      </c>
      <c r="G269" s="205" t="s">
        <v>20484</v>
      </c>
      <c r="H269" s="205" t="s">
        <v>682</v>
      </c>
      <c r="I269" s="205" t="s">
        <v>683</v>
      </c>
      <c r="J269" s="205">
        <v>7028481930</v>
      </c>
      <c r="K269" s="205" t="s">
        <v>684</v>
      </c>
      <c r="L269" s="205" t="s">
        <v>20485</v>
      </c>
      <c r="M269" s="205" t="s">
        <v>684</v>
      </c>
      <c r="N269" s="205" t="s">
        <v>684</v>
      </c>
      <c r="O269" s="205" t="s">
        <v>686</v>
      </c>
      <c r="P269" s="205" t="s">
        <v>687</v>
      </c>
      <c r="Q269" s="205" t="s">
        <v>686</v>
      </c>
    </row>
    <row r="270" spans="1:17" hidden="1">
      <c r="A270" s="204">
        <v>102223031389</v>
      </c>
      <c r="B270" s="205" t="s">
        <v>20475</v>
      </c>
      <c r="C270" s="205" t="s">
        <v>20476</v>
      </c>
      <c r="D270" s="205" t="s">
        <v>680</v>
      </c>
      <c r="E270" s="572">
        <v>38020</v>
      </c>
      <c r="F270" s="572">
        <v>45855</v>
      </c>
      <c r="G270" s="205" t="s">
        <v>20477</v>
      </c>
      <c r="H270" s="205" t="s">
        <v>682</v>
      </c>
      <c r="I270" s="205" t="s">
        <v>683</v>
      </c>
      <c r="J270" s="205">
        <v>9579513306</v>
      </c>
      <c r="K270" s="205" t="s">
        <v>684</v>
      </c>
      <c r="L270" s="205" t="s">
        <v>20478</v>
      </c>
      <c r="M270" s="205" t="s">
        <v>684</v>
      </c>
      <c r="N270" s="205" t="s">
        <v>684</v>
      </c>
      <c r="O270" s="205" t="s">
        <v>686</v>
      </c>
      <c r="P270" s="205" t="s">
        <v>687</v>
      </c>
      <c r="Q270" s="205" t="s">
        <v>686</v>
      </c>
    </row>
    <row r="271" spans="1:17" hidden="1">
      <c r="A271" s="204">
        <v>101837331875</v>
      </c>
      <c r="B271" s="205" t="s">
        <v>20441</v>
      </c>
      <c r="C271" s="205" t="s">
        <v>20442</v>
      </c>
      <c r="D271" s="205" t="s">
        <v>680</v>
      </c>
      <c r="E271" s="572">
        <v>37773</v>
      </c>
      <c r="F271" s="572">
        <v>45855</v>
      </c>
      <c r="G271" s="205" t="s">
        <v>20443</v>
      </c>
      <c r="H271" s="205" t="s">
        <v>682</v>
      </c>
      <c r="I271" s="205" t="s">
        <v>683</v>
      </c>
      <c r="J271" s="205">
        <v>7038928104</v>
      </c>
      <c r="K271" s="205" t="s">
        <v>684</v>
      </c>
      <c r="L271" s="205" t="s">
        <v>20444</v>
      </c>
      <c r="M271" s="205" t="s">
        <v>20445</v>
      </c>
      <c r="N271" s="205" t="s">
        <v>20446</v>
      </c>
      <c r="O271" s="205" t="s">
        <v>686</v>
      </c>
      <c r="P271" s="205" t="s">
        <v>687</v>
      </c>
      <c r="Q271" s="205" t="s">
        <v>686</v>
      </c>
    </row>
    <row r="272" spans="1:17" hidden="1">
      <c r="A272" s="204">
        <v>102223031370</v>
      </c>
      <c r="B272" s="205" t="s">
        <v>20447</v>
      </c>
      <c r="C272" s="205" t="s">
        <v>20448</v>
      </c>
      <c r="D272" s="205" t="s">
        <v>680</v>
      </c>
      <c r="E272" s="572">
        <v>38183</v>
      </c>
      <c r="F272" s="572">
        <v>45855</v>
      </c>
      <c r="G272" s="205" t="s">
        <v>20449</v>
      </c>
      <c r="H272" s="205" t="s">
        <v>682</v>
      </c>
      <c r="I272" s="205" t="s">
        <v>683</v>
      </c>
      <c r="J272" s="205">
        <v>8080138277</v>
      </c>
      <c r="K272" s="205" t="s">
        <v>684</v>
      </c>
      <c r="L272" s="205" t="s">
        <v>20450</v>
      </c>
      <c r="M272" s="205" t="s">
        <v>684</v>
      </c>
      <c r="N272" s="205" t="s">
        <v>684</v>
      </c>
      <c r="O272" s="205" t="s">
        <v>686</v>
      </c>
      <c r="P272" s="205" t="s">
        <v>687</v>
      </c>
      <c r="Q272" s="205" t="s">
        <v>686</v>
      </c>
    </row>
    <row r="273" spans="1:17" hidden="1">
      <c r="A273" s="204">
        <v>102223031362</v>
      </c>
      <c r="B273" s="205" t="s">
        <v>20451</v>
      </c>
      <c r="C273" s="205" t="s">
        <v>20452</v>
      </c>
      <c r="D273" s="205" t="s">
        <v>680</v>
      </c>
      <c r="E273" s="572">
        <v>38211</v>
      </c>
      <c r="F273" s="572">
        <v>45855</v>
      </c>
      <c r="G273" s="205" t="s">
        <v>20453</v>
      </c>
      <c r="H273" s="205" t="s">
        <v>682</v>
      </c>
      <c r="I273" s="205" t="s">
        <v>683</v>
      </c>
      <c r="J273" s="205">
        <v>8788424222</v>
      </c>
      <c r="K273" s="205" t="s">
        <v>684</v>
      </c>
      <c r="L273" s="205" t="s">
        <v>771</v>
      </c>
      <c r="M273" s="205" t="s">
        <v>684</v>
      </c>
      <c r="N273" s="205" t="s">
        <v>684</v>
      </c>
      <c r="O273" s="205" t="s">
        <v>686</v>
      </c>
      <c r="P273" s="205" t="s">
        <v>687</v>
      </c>
      <c r="Q273" s="205" t="s">
        <v>687</v>
      </c>
    </row>
    <row r="274" spans="1:17" hidden="1">
      <c r="A274" s="204">
        <v>102223031358</v>
      </c>
      <c r="B274" s="205" t="s">
        <v>20454</v>
      </c>
      <c r="C274" s="205" t="s">
        <v>20455</v>
      </c>
      <c r="D274" s="205" t="s">
        <v>680</v>
      </c>
      <c r="E274" s="572">
        <v>38234</v>
      </c>
      <c r="F274" s="572">
        <v>45855</v>
      </c>
      <c r="G274" s="205" t="s">
        <v>20456</v>
      </c>
      <c r="H274" s="205" t="s">
        <v>682</v>
      </c>
      <c r="I274" s="205" t="s">
        <v>683</v>
      </c>
      <c r="J274" s="205">
        <v>9284629977</v>
      </c>
      <c r="K274" s="205" t="s">
        <v>684</v>
      </c>
      <c r="L274" s="205" t="s">
        <v>20457</v>
      </c>
      <c r="M274" s="205" t="s">
        <v>684</v>
      </c>
      <c r="N274" s="205" t="s">
        <v>684</v>
      </c>
      <c r="O274" s="205" t="s">
        <v>686</v>
      </c>
      <c r="P274" s="205" t="s">
        <v>687</v>
      </c>
      <c r="Q274" s="205" t="s">
        <v>686</v>
      </c>
    </row>
    <row r="275" spans="1:17" hidden="1">
      <c r="A275" s="204">
        <v>102223031315</v>
      </c>
      <c r="B275" s="205" t="s">
        <v>20479</v>
      </c>
      <c r="C275" s="205" t="s">
        <v>20480</v>
      </c>
      <c r="D275" s="205" t="s">
        <v>680</v>
      </c>
      <c r="E275" s="572">
        <v>37362</v>
      </c>
      <c r="F275" s="572">
        <v>45855</v>
      </c>
      <c r="G275" s="205" t="s">
        <v>20481</v>
      </c>
      <c r="H275" s="205" t="s">
        <v>682</v>
      </c>
      <c r="I275" s="205" t="s">
        <v>683</v>
      </c>
      <c r="J275" s="205">
        <v>9131647133</v>
      </c>
      <c r="K275" s="205" t="s">
        <v>684</v>
      </c>
      <c r="L275" s="205" t="s">
        <v>6820</v>
      </c>
      <c r="M275" s="205" t="s">
        <v>684</v>
      </c>
      <c r="N275" s="205" t="s">
        <v>684</v>
      </c>
      <c r="O275" s="205" t="s">
        <v>686</v>
      </c>
      <c r="P275" s="205" t="s">
        <v>687</v>
      </c>
      <c r="Q275" s="205" t="s">
        <v>686</v>
      </c>
    </row>
    <row r="276" spans="1:17" hidden="1">
      <c r="A276" s="204">
        <v>102223031391</v>
      </c>
      <c r="B276" s="205" t="s">
        <v>20471</v>
      </c>
      <c r="C276" s="205" t="s">
        <v>20472</v>
      </c>
      <c r="D276" s="205" t="s">
        <v>680</v>
      </c>
      <c r="E276" s="572">
        <v>38143</v>
      </c>
      <c r="F276" s="572">
        <v>45855</v>
      </c>
      <c r="G276" s="205" t="s">
        <v>20473</v>
      </c>
      <c r="H276" s="205" t="s">
        <v>682</v>
      </c>
      <c r="I276" s="205" t="s">
        <v>683</v>
      </c>
      <c r="J276" s="205">
        <v>8080154578</v>
      </c>
      <c r="K276" s="205" t="s">
        <v>684</v>
      </c>
      <c r="L276" s="205" t="s">
        <v>20474</v>
      </c>
      <c r="M276" s="205" t="s">
        <v>684</v>
      </c>
      <c r="N276" s="205" t="s">
        <v>684</v>
      </c>
      <c r="O276" s="205" t="s">
        <v>686</v>
      </c>
      <c r="P276" s="205" t="s">
        <v>687</v>
      </c>
      <c r="Q276" s="205" t="s">
        <v>686</v>
      </c>
    </row>
    <row r="277" spans="1:17" hidden="1">
      <c r="A277" s="204">
        <v>102221122781</v>
      </c>
      <c r="B277" s="205" t="s">
        <v>20495</v>
      </c>
      <c r="C277" s="205" t="s">
        <v>20496</v>
      </c>
      <c r="D277" s="205" t="s">
        <v>680</v>
      </c>
      <c r="E277" s="572">
        <v>38718</v>
      </c>
      <c r="F277" s="572">
        <v>45851</v>
      </c>
      <c r="G277" s="205" t="s">
        <v>20497</v>
      </c>
      <c r="H277" s="205" t="s">
        <v>682</v>
      </c>
      <c r="I277" s="205" t="s">
        <v>683</v>
      </c>
      <c r="J277" s="205">
        <v>7828613989</v>
      </c>
      <c r="K277" s="205" t="s">
        <v>684</v>
      </c>
      <c r="L277" s="205" t="s">
        <v>20498</v>
      </c>
      <c r="M277" s="205" t="s">
        <v>684</v>
      </c>
      <c r="N277" s="205" t="s">
        <v>21419</v>
      </c>
      <c r="O277" s="205" t="s">
        <v>686</v>
      </c>
      <c r="P277" s="205" t="s">
        <v>687</v>
      </c>
      <c r="Q277" s="205" t="s">
        <v>687</v>
      </c>
    </row>
    <row r="278" spans="1:17" hidden="1">
      <c r="A278" s="204">
        <v>102221122809</v>
      </c>
      <c r="B278" s="205" t="s">
        <v>20491</v>
      </c>
      <c r="C278" s="205" t="s">
        <v>20492</v>
      </c>
      <c r="D278" s="205" t="s">
        <v>680</v>
      </c>
      <c r="E278" s="572">
        <v>37622</v>
      </c>
      <c r="F278" s="572">
        <v>45851</v>
      </c>
      <c r="G278" s="205" t="s">
        <v>20493</v>
      </c>
      <c r="H278" s="205" t="s">
        <v>682</v>
      </c>
      <c r="I278" s="205" t="s">
        <v>683</v>
      </c>
      <c r="J278" s="205">
        <v>8319597866</v>
      </c>
      <c r="K278" s="205" t="s">
        <v>684</v>
      </c>
      <c r="L278" s="205" t="s">
        <v>20494</v>
      </c>
      <c r="M278" s="205" t="s">
        <v>684</v>
      </c>
      <c r="N278" s="205" t="s">
        <v>21169</v>
      </c>
      <c r="O278" s="205" t="s">
        <v>687</v>
      </c>
      <c r="P278" s="205" t="s">
        <v>687</v>
      </c>
      <c r="Q278" s="205" t="s">
        <v>687</v>
      </c>
    </row>
    <row r="279" spans="1:17" hidden="1">
      <c r="A279" s="204">
        <v>102221122799</v>
      </c>
      <c r="B279" s="205" t="s">
        <v>20499</v>
      </c>
      <c r="C279" s="205" t="s">
        <v>20500</v>
      </c>
      <c r="D279" s="205" t="s">
        <v>680</v>
      </c>
      <c r="E279" s="572">
        <v>39083</v>
      </c>
      <c r="F279" s="572">
        <v>45851</v>
      </c>
      <c r="G279" s="205" t="s">
        <v>20501</v>
      </c>
      <c r="H279" s="205" t="s">
        <v>682</v>
      </c>
      <c r="I279" s="205" t="s">
        <v>683</v>
      </c>
      <c r="J279" s="205">
        <v>7828433038</v>
      </c>
      <c r="K279" s="205" t="s">
        <v>684</v>
      </c>
      <c r="L279" s="205" t="s">
        <v>20502</v>
      </c>
      <c r="M279" s="205" t="s">
        <v>684</v>
      </c>
      <c r="N279" s="205" t="s">
        <v>21170</v>
      </c>
      <c r="O279" s="205" t="s">
        <v>686</v>
      </c>
      <c r="P279" s="205" t="s">
        <v>687</v>
      </c>
      <c r="Q279" s="205" t="s">
        <v>687</v>
      </c>
    </row>
    <row r="280" spans="1:17" hidden="1">
      <c r="A280" s="204">
        <v>101718883286</v>
      </c>
      <c r="B280" s="205" t="s">
        <v>20503</v>
      </c>
      <c r="C280" s="205" t="s">
        <v>20504</v>
      </c>
      <c r="D280" s="205" t="s">
        <v>680</v>
      </c>
      <c r="E280" s="572">
        <v>35796</v>
      </c>
      <c r="F280" s="572">
        <v>45848</v>
      </c>
      <c r="G280" s="205" t="s">
        <v>1765</v>
      </c>
      <c r="H280" s="205" t="s">
        <v>682</v>
      </c>
      <c r="I280" s="205" t="s">
        <v>708</v>
      </c>
      <c r="J280" s="205">
        <v>9956668946</v>
      </c>
      <c r="K280" s="205" t="s">
        <v>684</v>
      </c>
      <c r="L280" s="205" t="s">
        <v>20505</v>
      </c>
      <c r="M280" s="205" t="s">
        <v>20506</v>
      </c>
      <c r="N280" s="205" t="s">
        <v>20507</v>
      </c>
      <c r="O280" s="205" t="s">
        <v>686</v>
      </c>
      <c r="P280" s="205" t="s">
        <v>687</v>
      </c>
      <c r="Q280" s="205" t="s">
        <v>686</v>
      </c>
    </row>
    <row r="281" spans="1:17" hidden="1">
      <c r="A281" s="204">
        <v>100980801939</v>
      </c>
      <c r="B281" s="205" t="s">
        <v>20527</v>
      </c>
      <c r="C281" s="205" t="s">
        <v>20528</v>
      </c>
      <c r="D281" s="205" t="s">
        <v>680</v>
      </c>
      <c r="E281" s="572">
        <v>33970</v>
      </c>
      <c r="F281" s="572">
        <v>45845</v>
      </c>
      <c r="G281" s="205" t="s">
        <v>20529</v>
      </c>
      <c r="H281" s="205" t="s">
        <v>682</v>
      </c>
      <c r="I281" s="205" t="s">
        <v>708</v>
      </c>
      <c r="J281" s="205">
        <v>8511150243</v>
      </c>
      <c r="K281" s="205" t="s">
        <v>684</v>
      </c>
      <c r="L281" s="205" t="s">
        <v>20530</v>
      </c>
      <c r="M281" s="205" t="s">
        <v>684</v>
      </c>
      <c r="N281" s="205" t="s">
        <v>20531</v>
      </c>
      <c r="O281" s="205" t="s">
        <v>687</v>
      </c>
      <c r="P281" s="205" t="s">
        <v>687</v>
      </c>
      <c r="Q281" s="205" t="s">
        <v>686</v>
      </c>
    </row>
    <row r="282" spans="1:17" hidden="1">
      <c r="A282" s="204">
        <v>101796984949</v>
      </c>
      <c r="B282" s="205" t="s">
        <v>20512</v>
      </c>
      <c r="C282" s="205" t="s">
        <v>20513</v>
      </c>
      <c r="D282" s="205" t="s">
        <v>680</v>
      </c>
      <c r="E282" s="572">
        <v>34693</v>
      </c>
      <c r="F282" s="572">
        <v>45845</v>
      </c>
      <c r="G282" s="205" t="s">
        <v>3259</v>
      </c>
      <c r="H282" s="205" t="s">
        <v>682</v>
      </c>
      <c r="I282" s="205" t="s">
        <v>683</v>
      </c>
      <c r="J282" s="205">
        <v>8329723486</v>
      </c>
      <c r="K282" s="205" t="s">
        <v>20514</v>
      </c>
      <c r="L282" s="205" t="s">
        <v>20515</v>
      </c>
      <c r="M282" s="205" t="s">
        <v>20516</v>
      </c>
      <c r="N282" s="205" t="s">
        <v>20517</v>
      </c>
      <c r="O282" s="205" t="s">
        <v>686</v>
      </c>
      <c r="P282" s="205" t="s">
        <v>687</v>
      </c>
      <c r="Q282" s="205" t="s">
        <v>686</v>
      </c>
    </row>
    <row r="283" spans="1:17" hidden="1">
      <c r="A283" s="204">
        <v>102217224354</v>
      </c>
      <c r="B283" s="205" t="s">
        <v>20508</v>
      </c>
      <c r="C283" s="205" t="s">
        <v>20509</v>
      </c>
      <c r="D283" s="205" t="s">
        <v>680</v>
      </c>
      <c r="E283" s="572">
        <v>39053</v>
      </c>
      <c r="F283" s="572">
        <v>45845</v>
      </c>
      <c r="G283" s="205" t="s">
        <v>20510</v>
      </c>
      <c r="H283" s="205" t="s">
        <v>682</v>
      </c>
      <c r="I283" s="205" t="s">
        <v>683</v>
      </c>
      <c r="J283" s="205">
        <v>8999756924</v>
      </c>
      <c r="K283" s="205" t="s">
        <v>684</v>
      </c>
      <c r="L283" s="205" t="s">
        <v>20511</v>
      </c>
      <c r="M283" s="205" t="s">
        <v>684</v>
      </c>
      <c r="N283" s="205" t="s">
        <v>684</v>
      </c>
      <c r="O283" s="205" t="s">
        <v>686</v>
      </c>
      <c r="P283" s="205" t="s">
        <v>687</v>
      </c>
      <c r="Q283" s="205" t="s">
        <v>686</v>
      </c>
    </row>
    <row r="284" spans="1:17" hidden="1">
      <c r="A284" s="204">
        <v>101222067900</v>
      </c>
      <c r="B284" s="205" t="s">
        <v>20532</v>
      </c>
      <c r="C284" s="205" t="s">
        <v>20533</v>
      </c>
      <c r="D284" s="205" t="s">
        <v>680</v>
      </c>
      <c r="E284" s="572">
        <v>35065</v>
      </c>
      <c r="F284" s="572">
        <v>45845</v>
      </c>
      <c r="G284" s="205" t="s">
        <v>20534</v>
      </c>
      <c r="H284" s="205" t="s">
        <v>682</v>
      </c>
      <c r="I284" s="205" t="s">
        <v>683</v>
      </c>
      <c r="J284" s="205">
        <v>8953636759</v>
      </c>
      <c r="K284" s="205" t="s">
        <v>684</v>
      </c>
      <c r="L284" s="205" t="s">
        <v>20535</v>
      </c>
      <c r="M284" s="205" t="s">
        <v>21886</v>
      </c>
      <c r="N284" s="205" t="s">
        <v>21715</v>
      </c>
      <c r="O284" s="205" t="s">
        <v>687</v>
      </c>
      <c r="P284" s="205" t="s">
        <v>687</v>
      </c>
      <c r="Q284" s="205" t="s">
        <v>687</v>
      </c>
    </row>
    <row r="285" spans="1:17" hidden="1">
      <c r="A285" s="204">
        <v>102030523037</v>
      </c>
      <c r="B285" s="205" t="s">
        <v>20541</v>
      </c>
      <c r="C285" s="205" t="s">
        <v>9876</v>
      </c>
      <c r="D285" s="205" t="s">
        <v>680</v>
      </c>
      <c r="E285" s="572">
        <v>33239</v>
      </c>
      <c r="F285" s="572">
        <v>45845</v>
      </c>
      <c r="G285" s="205" t="s">
        <v>20542</v>
      </c>
      <c r="H285" s="205" t="s">
        <v>682</v>
      </c>
      <c r="I285" s="205" t="s">
        <v>683</v>
      </c>
      <c r="J285" s="205">
        <v>7054718886</v>
      </c>
      <c r="K285" s="205" t="s">
        <v>684</v>
      </c>
      <c r="L285" s="205" t="s">
        <v>3347</v>
      </c>
      <c r="M285" s="205" t="s">
        <v>684</v>
      </c>
      <c r="N285" s="205" t="s">
        <v>684</v>
      </c>
      <c r="O285" s="205" t="s">
        <v>686</v>
      </c>
      <c r="P285" s="205" t="s">
        <v>687</v>
      </c>
      <c r="Q285" s="205" t="s">
        <v>686</v>
      </c>
    </row>
    <row r="286" spans="1:17" hidden="1">
      <c r="A286" s="204">
        <v>100785494711</v>
      </c>
      <c r="B286" s="205" t="s">
        <v>20536</v>
      </c>
      <c r="C286" s="205" t="s">
        <v>20537</v>
      </c>
      <c r="D286" s="205" t="s">
        <v>680</v>
      </c>
      <c r="E286" s="572">
        <v>33239</v>
      </c>
      <c r="F286" s="572">
        <v>45845</v>
      </c>
      <c r="G286" s="205" t="s">
        <v>20538</v>
      </c>
      <c r="H286" s="205" t="s">
        <v>682</v>
      </c>
      <c r="I286" s="205" t="s">
        <v>684</v>
      </c>
      <c r="J286" s="205">
        <v>9662408648</v>
      </c>
      <c r="K286" s="205" t="s">
        <v>684</v>
      </c>
      <c r="L286" s="205" t="s">
        <v>20539</v>
      </c>
      <c r="M286" s="205" t="s">
        <v>684</v>
      </c>
      <c r="N286" s="205" t="s">
        <v>20540</v>
      </c>
      <c r="O286" s="205" t="s">
        <v>686</v>
      </c>
      <c r="P286" s="205" t="s">
        <v>687</v>
      </c>
      <c r="Q286" s="205" t="s">
        <v>687</v>
      </c>
    </row>
    <row r="287" spans="1:17" hidden="1">
      <c r="A287" s="204">
        <v>101765509845</v>
      </c>
      <c r="B287" s="205" t="s">
        <v>20523</v>
      </c>
      <c r="C287" s="205" t="s">
        <v>20524</v>
      </c>
      <c r="D287" s="205" t="s">
        <v>680</v>
      </c>
      <c r="E287" s="572">
        <v>37987</v>
      </c>
      <c r="F287" s="572">
        <v>45845</v>
      </c>
      <c r="G287" s="205" t="s">
        <v>20525</v>
      </c>
      <c r="H287" s="205" t="s">
        <v>682</v>
      </c>
      <c r="I287" s="205" t="s">
        <v>708</v>
      </c>
      <c r="J287" s="205">
        <v>7023988241</v>
      </c>
      <c r="K287" s="205" t="s">
        <v>684</v>
      </c>
      <c r="L287" s="205" t="s">
        <v>1488</v>
      </c>
      <c r="M287" s="205" t="s">
        <v>684</v>
      </c>
      <c r="N287" s="205" t="s">
        <v>20526</v>
      </c>
      <c r="O287" s="205" t="s">
        <v>686</v>
      </c>
      <c r="P287" s="205" t="s">
        <v>687</v>
      </c>
      <c r="Q287" s="205" t="s">
        <v>686</v>
      </c>
    </row>
    <row r="288" spans="1:17" hidden="1">
      <c r="A288" s="204">
        <v>102217201014</v>
      </c>
      <c r="B288" s="205" t="s">
        <v>20521</v>
      </c>
      <c r="C288" s="205" t="s">
        <v>10365</v>
      </c>
      <c r="D288" s="205" t="s">
        <v>680</v>
      </c>
      <c r="E288" s="572">
        <v>38353</v>
      </c>
      <c r="F288" s="572">
        <v>45845</v>
      </c>
      <c r="G288" s="205" t="s">
        <v>12441</v>
      </c>
      <c r="H288" s="205" t="s">
        <v>682</v>
      </c>
      <c r="I288" s="205" t="s">
        <v>683</v>
      </c>
      <c r="J288" s="205">
        <v>6030025278</v>
      </c>
      <c r="K288" s="205" t="s">
        <v>684</v>
      </c>
      <c r="L288" s="205" t="s">
        <v>20522</v>
      </c>
      <c r="M288" s="205" t="s">
        <v>684</v>
      </c>
      <c r="N288" s="205" t="s">
        <v>684</v>
      </c>
      <c r="O288" s="205" t="s">
        <v>686</v>
      </c>
      <c r="P288" s="205" t="s">
        <v>687</v>
      </c>
      <c r="Q288" s="205" t="s">
        <v>686</v>
      </c>
    </row>
    <row r="289" spans="1:17" hidden="1">
      <c r="A289" s="204">
        <v>102083893280</v>
      </c>
      <c r="B289" s="205" t="s">
        <v>20518</v>
      </c>
      <c r="C289" s="205" t="s">
        <v>20519</v>
      </c>
      <c r="D289" s="205" t="s">
        <v>680</v>
      </c>
      <c r="E289" s="572">
        <v>37622</v>
      </c>
      <c r="F289" s="572">
        <v>45845</v>
      </c>
      <c r="G289" s="205" t="s">
        <v>20520</v>
      </c>
      <c r="H289" s="205" t="s">
        <v>682</v>
      </c>
      <c r="I289" s="205" t="s">
        <v>683</v>
      </c>
      <c r="J289" s="205" t="s">
        <v>684</v>
      </c>
      <c r="K289" s="205" t="s">
        <v>684</v>
      </c>
      <c r="L289" s="205" t="s">
        <v>1866</v>
      </c>
      <c r="M289" s="205" t="s">
        <v>684</v>
      </c>
      <c r="N289" s="205" t="s">
        <v>684</v>
      </c>
      <c r="O289" s="205" t="s">
        <v>686</v>
      </c>
      <c r="P289" s="205" t="s">
        <v>687</v>
      </c>
      <c r="Q289" s="205" t="s">
        <v>686</v>
      </c>
    </row>
    <row r="290" spans="1:17" hidden="1">
      <c r="A290" s="204">
        <v>100238654519</v>
      </c>
      <c r="B290" s="205" t="s">
        <v>20543</v>
      </c>
      <c r="C290" s="205" t="s">
        <v>20544</v>
      </c>
      <c r="D290" s="205" t="s">
        <v>680</v>
      </c>
      <c r="E290" s="572">
        <v>34335</v>
      </c>
      <c r="F290" s="572">
        <v>45843</v>
      </c>
      <c r="G290" s="205" t="s">
        <v>20545</v>
      </c>
      <c r="H290" s="205" t="s">
        <v>682</v>
      </c>
      <c r="I290" s="205" t="s">
        <v>708</v>
      </c>
      <c r="J290" s="205">
        <v>8511848331</v>
      </c>
      <c r="K290" s="205" t="s">
        <v>684</v>
      </c>
      <c r="L290" s="205" t="s">
        <v>20546</v>
      </c>
      <c r="M290" s="205" t="s">
        <v>20547</v>
      </c>
      <c r="N290" s="205" t="s">
        <v>684</v>
      </c>
      <c r="O290" s="205" t="s">
        <v>687</v>
      </c>
      <c r="P290" s="205" t="s">
        <v>687</v>
      </c>
      <c r="Q290" s="205" t="s">
        <v>686</v>
      </c>
    </row>
    <row r="291" spans="1:17" hidden="1">
      <c r="A291" s="204">
        <v>101344999828</v>
      </c>
      <c r="B291" s="205" t="s">
        <v>20553</v>
      </c>
      <c r="C291" s="205" t="s">
        <v>20554</v>
      </c>
      <c r="D291" s="205" t="s">
        <v>680</v>
      </c>
      <c r="E291" s="572">
        <v>33726</v>
      </c>
      <c r="F291" s="572">
        <v>45843</v>
      </c>
      <c r="G291" s="205" t="s">
        <v>3356</v>
      </c>
      <c r="H291" s="205" t="s">
        <v>682</v>
      </c>
      <c r="I291" s="205" t="s">
        <v>708</v>
      </c>
      <c r="J291" s="205">
        <v>9713009950</v>
      </c>
      <c r="K291" s="205" t="s">
        <v>684</v>
      </c>
      <c r="L291" s="205" t="s">
        <v>14230</v>
      </c>
      <c r="M291" s="205" t="s">
        <v>684</v>
      </c>
      <c r="N291" s="205" t="s">
        <v>684</v>
      </c>
      <c r="O291" s="205" t="s">
        <v>686</v>
      </c>
      <c r="P291" s="205" t="s">
        <v>687</v>
      </c>
      <c r="Q291" s="205" t="s">
        <v>686</v>
      </c>
    </row>
    <row r="292" spans="1:17" hidden="1">
      <c r="A292" s="204">
        <v>101141231749</v>
      </c>
      <c r="B292" s="205" t="s">
        <v>20548</v>
      </c>
      <c r="C292" s="205" t="s">
        <v>20549</v>
      </c>
      <c r="D292" s="205" t="s">
        <v>680</v>
      </c>
      <c r="E292" s="572">
        <v>35065</v>
      </c>
      <c r="F292" s="572">
        <v>45843</v>
      </c>
      <c r="G292" s="205" t="s">
        <v>20550</v>
      </c>
      <c r="H292" s="205" t="s">
        <v>682</v>
      </c>
      <c r="I292" s="205" t="s">
        <v>683</v>
      </c>
      <c r="J292" s="205">
        <v>9026951735</v>
      </c>
      <c r="K292" s="205" t="s">
        <v>684</v>
      </c>
      <c r="L292" s="205" t="s">
        <v>20551</v>
      </c>
      <c r="M292" s="205" t="s">
        <v>20552</v>
      </c>
      <c r="N292" s="205" t="s">
        <v>4696</v>
      </c>
      <c r="O292" s="205" t="s">
        <v>686</v>
      </c>
      <c r="P292" s="205" t="s">
        <v>687</v>
      </c>
      <c r="Q292" s="205" t="s">
        <v>686</v>
      </c>
    </row>
    <row r="293" spans="1:17" hidden="1">
      <c r="A293" s="204">
        <v>101394387434</v>
      </c>
      <c r="B293" s="205" t="s">
        <v>678</v>
      </c>
      <c r="C293" s="205" t="s">
        <v>679</v>
      </c>
      <c r="D293" s="205" t="s">
        <v>680</v>
      </c>
      <c r="E293" s="572">
        <v>34367</v>
      </c>
      <c r="F293" s="572">
        <v>45838</v>
      </c>
      <c r="G293" s="205" t="s">
        <v>681</v>
      </c>
      <c r="H293" s="205" t="s">
        <v>682</v>
      </c>
      <c r="I293" s="205" t="s">
        <v>683</v>
      </c>
      <c r="J293" s="205">
        <v>9158300219</v>
      </c>
      <c r="K293" s="205" t="s">
        <v>684</v>
      </c>
      <c r="L293" s="205" t="s">
        <v>685</v>
      </c>
      <c r="M293" s="205" t="s">
        <v>21887</v>
      </c>
      <c r="N293" s="205" t="s">
        <v>684</v>
      </c>
      <c r="O293" s="205" t="s">
        <v>686</v>
      </c>
      <c r="P293" s="205" t="s">
        <v>687</v>
      </c>
      <c r="Q293" s="205" t="s">
        <v>686</v>
      </c>
    </row>
    <row r="294" spans="1:17" hidden="1">
      <c r="A294" s="204">
        <v>102213842798</v>
      </c>
      <c r="B294" s="205" t="s">
        <v>20555</v>
      </c>
      <c r="C294" s="205" t="s">
        <v>20556</v>
      </c>
      <c r="D294" s="205" t="s">
        <v>680</v>
      </c>
      <c r="E294" s="572">
        <v>38275</v>
      </c>
      <c r="F294" s="572">
        <v>45838</v>
      </c>
      <c r="G294" s="205" t="s">
        <v>3467</v>
      </c>
      <c r="H294" s="205" t="s">
        <v>682</v>
      </c>
      <c r="I294" s="205" t="s">
        <v>683</v>
      </c>
      <c r="J294" s="205">
        <v>6307309583</v>
      </c>
      <c r="K294" s="205" t="s">
        <v>21716</v>
      </c>
      <c r="L294" s="205" t="s">
        <v>1251</v>
      </c>
      <c r="M294" s="205" t="s">
        <v>21717</v>
      </c>
      <c r="N294" s="205" t="s">
        <v>684</v>
      </c>
      <c r="O294" s="205" t="s">
        <v>686</v>
      </c>
      <c r="P294" s="205" t="s">
        <v>687</v>
      </c>
      <c r="Q294" s="205" t="s">
        <v>686</v>
      </c>
    </row>
    <row r="295" spans="1:17" hidden="1">
      <c r="A295" s="204">
        <v>101447270820</v>
      </c>
      <c r="B295" s="205" t="s">
        <v>688</v>
      </c>
      <c r="C295" s="205" t="s">
        <v>689</v>
      </c>
      <c r="D295" s="205" t="s">
        <v>680</v>
      </c>
      <c r="E295" s="572">
        <v>36755</v>
      </c>
      <c r="F295" s="572">
        <v>45838</v>
      </c>
      <c r="G295" s="205" t="s">
        <v>690</v>
      </c>
      <c r="H295" s="205" t="s">
        <v>682</v>
      </c>
      <c r="I295" s="205" t="s">
        <v>683</v>
      </c>
      <c r="J295" s="205">
        <v>7822981051</v>
      </c>
      <c r="K295" s="205" t="s">
        <v>684</v>
      </c>
      <c r="L295" s="205" t="s">
        <v>691</v>
      </c>
      <c r="M295" s="205" t="s">
        <v>692</v>
      </c>
      <c r="N295" s="205" t="s">
        <v>693</v>
      </c>
      <c r="O295" s="205" t="s">
        <v>687</v>
      </c>
      <c r="P295" s="205" t="s">
        <v>687</v>
      </c>
      <c r="Q295" s="205" t="s">
        <v>686</v>
      </c>
    </row>
    <row r="296" spans="1:17" hidden="1">
      <c r="A296" s="204">
        <v>102066432038</v>
      </c>
      <c r="B296" s="205" t="s">
        <v>694</v>
      </c>
      <c r="C296" s="205" t="s">
        <v>695</v>
      </c>
      <c r="D296" s="205" t="s">
        <v>680</v>
      </c>
      <c r="E296" s="572">
        <v>36617</v>
      </c>
      <c r="F296" s="572">
        <v>45838</v>
      </c>
      <c r="G296" s="205" t="s">
        <v>696</v>
      </c>
      <c r="H296" s="205" t="s">
        <v>682</v>
      </c>
      <c r="I296" s="205" t="s">
        <v>683</v>
      </c>
      <c r="J296" s="205">
        <v>9761881179</v>
      </c>
      <c r="K296" s="205" t="s">
        <v>684</v>
      </c>
      <c r="L296" s="205" t="s">
        <v>697</v>
      </c>
      <c r="M296" s="205" t="s">
        <v>684</v>
      </c>
      <c r="N296" s="205" t="s">
        <v>684</v>
      </c>
      <c r="O296" s="205" t="s">
        <v>686</v>
      </c>
      <c r="P296" s="205" t="s">
        <v>687</v>
      </c>
      <c r="Q296" s="205" t="s">
        <v>686</v>
      </c>
    </row>
    <row r="297" spans="1:17" hidden="1">
      <c r="A297" s="204">
        <v>102212540407</v>
      </c>
      <c r="B297" s="205" t="s">
        <v>710</v>
      </c>
      <c r="C297" s="205" t="s">
        <v>711</v>
      </c>
      <c r="D297" s="205" t="s">
        <v>680</v>
      </c>
      <c r="E297" s="572">
        <v>28709</v>
      </c>
      <c r="F297" s="572">
        <v>45834</v>
      </c>
      <c r="G297" s="205" t="s">
        <v>712</v>
      </c>
      <c r="H297" s="205" t="s">
        <v>682</v>
      </c>
      <c r="I297" s="205" t="s">
        <v>708</v>
      </c>
      <c r="J297" s="205">
        <v>9691368749</v>
      </c>
      <c r="K297" s="205" t="s">
        <v>684</v>
      </c>
      <c r="L297" s="205" t="s">
        <v>713</v>
      </c>
      <c r="M297" s="205" t="s">
        <v>684</v>
      </c>
      <c r="N297" s="205" t="s">
        <v>684</v>
      </c>
      <c r="O297" s="205" t="s">
        <v>686</v>
      </c>
      <c r="P297" s="205" t="s">
        <v>687</v>
      </c>
      <c r="Q297" s="205" t="s">
        <v>686</v>
      </c>
    </row>
    <row r="298" spans="1:17" hidden="1">
      <c r="A298" s="204">
        <v>101811060205</v>
      </c>
      <c r="B298" s="205" t="s">
        <v>714</v>
      </c>
      <c r="C298" s="205" t="s">
        <v>715</v>
      </c>
      <c r="D298" s="205" t="s">
        <v>680</v>
      </c>
      <c r="E298" s="572">
        <v>35855</v>
      </c>
      <c r="F298" s="572">
        <v>45834</v>
      </c>
      <c r="G298" s="205" t="s">
        <v>716</v>
      </c>
      <c r="H298" s="205" t="s">
        <v>682</v>
      </c>
      <c r="I298" s="205" t="s">
        <v>683</v>
      </c>
      <c r="J298" s="205">
        <v>9294607175</v>
      </c>
      <c r="K298" s="205" t="s">
        <v>684</v>
      </c>
      <c r="L298" s="205" t="s">
        <v>717</v>
      </c>
      <c r="M298" s="205" t="s">
        <v>684</v>
      </c>
      <c r="N298" s="205" t="s">
        <v>684</v>
      </c>
      <c r="O298" s="205" t="s">
        <v>686</v>
      </c>
      <c r="P298" s="205" t="s">
        <v>687</v>
      </c>
      <c r="Q298" s="205" t="s">
        <v>686</v>
      </c>
    </row>
    <row r="299" spans="1:17" hidden="1">
      <c r="A299" s="204">
        <v>101216844424</v>
      </c>
      <c r="B299" s="205" t="s">
        <v>704</v>
      </c>
      <c r="C299" s="205" t="s">
        <v>705</v>
      </c>
      <c r="D299" s="205" t="s">
        <v>680</v>
      </c>
      <c r="E299" s="572">
        <v>35213</v>
      </c>
      <c r="F299" s="572">
        <v>45834</v>
      </c>
      <c r="G299" s="205" t="s">
        <v>706</v>
      </c>
      <c r="H299" s="205" t="s">
        <v>682</v>
      </c>
      <c r="I299" s="205" t="s">
        <v>683</v>
      </c>
      <c r="J299" s="205">
        <v>9673058554</v>
      </c>
      <c r="K299" s="205" t="s">
        <v>684</v>
      </c>
      <c r="L299" s="205" t="s">
        <v>707</v>
      </c>
      <c r="M299" s="205" t="s">
        <v>684</v>
      </c>
      <c r="N299" s="205" t="s">
        <v>684</v>
      </c>
      <c r="O299" s="205" t="s">
        <v>686</v>
      </c>
      <c r="P299" s="205" t="s">
        <v>687</v>
      </c>
      <c r="Q299" s="205" t="s">
        <v>686</v>
      </c>
    </row>
    <row r="300" spans="1:17" hidden="1">
      <c r="A300" s="204">
        <v>101568525740</v>
      </c>
      <c r="B300" s="205" t="s">
        <v>698</v>
      </c>
      <c r="C300" s="205" t="s">
        <v>699</v>
      </c>
      <c r="D300" s="205" t="s">
        <v>680</v>
      </c>
      <c r="E300" s="572">
        <v>33721</v>
      </c>
      <c r="F300" s="572">
        <v>45834</v>
      </c>
      <c r="G300" s="205" t="s">
        <v>700</v>
      </c>
      <c r="H300" s="205" t="s">
        <v>682</v>
      </c>
      <c r="I300" s="205" t="s">
        <v>683</v>
      </c>
      <c r="J300" s="205">
        <v>9511230383</v>
      </c>
      <c r="K300" s="205" t="s">
        <v>684</v>
      </c>
      <c r="L300" s="205" t="s">
        <v>701</v>
      </c>
      <c r="M300" s="205" t="s">
        <v>702</v>
      </c>
      <c r="N300" s="205" t="s">
        <v>703</v>
      </c>
      <c r="O300" s="205" t="s">
        <v>686</v>
      </c>
      <c r="P300" s="205" t="s">
        <v>687</v>
      </c>
      <c r="Q300" s="205" t="s">
        <v>686</v>
      </c>
    </row>
    <row r="301" spans="1:17" hidden="1">
      <c r="A301" s="204">
        <v>102211846927</v>
      </c>
      <c r="B301" s="205" t="s">
        <v>718</v>
      </c>
      <c r="C301" s="205" t="s">
        <v>719</v>
      </c>
      <c r="D301" s="205" t="s">
        <v>680</v>
      </c>
      <c r="E301" s="572">
        <v>27760</v>
      </c>
      <c r="F301" s="572">
        <v>45832</v>
      </c>
      <c r="G301" s="205" t="s">
        <v>720</v>
      </c>
      <c r="H301" s="205" t="s">
        <v>682</v>
      </c>
      <c r="I301" s="205" t="s">
        <v>708</v>
      </c>
      <c r="J301" s="205">
        <v>9766738895</v>
      </c>
      <c r="K301" s="205" t="s">
        <v>684</v>
      </c>
      <c r="L301" s="205" t="s">
        <v>721</v>
      </c>
      <c r="M301" s="205" t="s">
        <v>684</v>
      </c>
      <c r="N301" s="205" t="s">
        <v>684</v>
      </c>
      <c r="O301" s="205" t="s">
        <v>686</v>
      </c>
      <c r="P301" s="205" t="s">
        <v>687</v>
      </c>
      <c r="Q301" s="205" t="s">
        <v>686</v>
      </c>
    </row>
    <row r="302" spans="1:17" hidden="1">
      <c r="A302" s="204">
        <v>102211760017</v>
      </c>
      <c r="B302" s="205" t="s">
        <v>734</v>
      </c>
      <c r="C302" s="205" t="s">
        <v>735</v>
      </c>
      <c r="D302" s="205" t="s">
        <v>680</v>
      </c>
      <c r="E302" s="572">
        <v>38648</v>
      </c>
      <c r="F302" s="572">
        <v>45831</v>
      </c>
      <c r="G302" s="205" t="s">
        <v>736</v>
      </c>
      <c r="H302" s="205" t="s">
        <v>682</v>
      </c>
      <c r="I302" s="205" t="s">
        <v>683</v>
      </c>
      <c r="J302" s="205">
        <v>7974987602</v>
      </c>
      <c r="K302" s="205" t="s">
        <v>684</v>
      </c>
      <c r="L302" s="205" t="s">
        <v>737</v>
      </c>
      <c r="M302" s="205" t="s">
        <v>684</v>
      </c>
      <c r="N302" s="205" t="s">
        <v>684</v>
      </c>
      <c r="O302" s="205" t="s">
        <v>686</v>
      </c>
      <c r="P302" s="205" t="s">
        <v>687</v>
      </c>
      <c r="Q302" s="205" t="s">
        <v>686</v>
      </c>
    </row>
    <row r="303" spans="1:17" hidden="1">
      <c r="A303" s="204">
        <v>102211760029</v>
      </c>
      <c r="B303" s="205" t="s">
        <v>722</v>
      </c>
      <c r="C303" s="205" t="s">
        <v>723</v>
      </c>
      <c r="D303" s="205" t="s">
        <v>680</v>
      </c>
      <c r="E303" s="572">
        <v>36526</v>
      </c>
      <c r="F303" s="572">
        <v>45831</v>
      </c>
      <c r="G303" s="205" t="s">
        <v>724</v>
      </c>
      <c r="H303" s="205" t="s">
        <v>682</v>
      </c>
      <c r="I303" s="205" t="s">
        <v>683</v>
      </c>
      <c r="J303" s="205">
        <v>9098695070</v>
      </c>
      <c r="K303" s="205" t="s">
        <v>684</v>
      </c>
      <c r="L303" s="205" t="s">
        <v>725</v>
      </c>
      <c r="M303" s="205" t="s">
        <v>684</v>
      </c>
      <c r="N303" s="205" t="s">
        <v>684</v>
      </c>
      <c r="O303" s="205" t="s">
        <v>686</v>
      </c>
      <c r="P303" s="205" t="s">
        <v>687</v>
      </c>
      <c r="Q303" s="205" t="s">
        <v>686</v>
      </c>
    </row>
    <row r="304" spans="1:17" hidden="1">
      <c r="A304" s="204">
        <v>102211760038</v>
      </c>
      <c r="B304" s="205" t="s">
        <v>726</v>
      </c>
      <c r="C304" s="205" t="s">
        <v>727</v>
      </c>
      <c r="D304" s="205" t="s">
        <v>680</v>
      </c>
      <c r="E304" s="572">
        <v>38544</v>
      </c>
      <c r="F304" s="572">
        <v>45831</v>
      </c>
      <c r="G304" s="205" t="s">
        <v>728</v>
      </c>
      <c r="H304" s="205" t="s">
        <v>682</v>
      </c>
      <c r="I304" s="205" t="s">
        <v>683</v>
      </c>
      <c r="J304" s="205">
        <v>7879986034</v>
      </c>
      <c r="K304" s="205" t="s">
        <v>684</v>
      </c>
      <c r="L304" s="205" t="s">
        <v>729</v>
      </c>
      <c r="M304" s="205" t="s">
        <v>684</v>
      </c>
      <c r="N304" s="205" t="s">
        <v>684</v>
      </c>
      <c r="O304" s="205" t="s">
        <v>686</v>
      </c>
      <c r="P304" s="205" t="s">
        <v>687</v>
      </c>
      <c r="Q304" s="205" t="s">
        <v>686</v>
      </c>
    </row>
    <row r="305" spans="1:17" hidden="1">
      <c r="A305" s="204">
        <v>102002324933</v>
      </c>
      <c r="B305" s="205" t="s">
        <v>730</v>
      </c>
      <c r="C305" s="205" t="s">
        <v>731</v>
      </c>
      <c r="D305" s="205" t="s">
        <v>680</v>
      </c>
      <c r="E305" s="572">
        <v>35635</v>
      </c>
      <c r="F305" s="572">
        <v>45831</v>
      </c>
      <c r="G305" s="205" t="s">
        <v>732</v>
      </c>
      <c r="H305" s="205" t="s">
        <v>682</v>
      </c>
      <c r="I305" s="205" t="s">
        <v>683</v>
      </c>
      <c r="J305" s="205">
        <v>7089824102</v>
      </c>
      <c r="K305" s="205" t="s">
        <v>684</v>
      </c>
      <c r="L305" s="205" t="s">
        <v>733</v>
      </c>
      <c r="M305" s="205" t="s">
        <v>684</v>
      </c>
      <c r="N305" s="205" t="s">
        <v>684</v>
      </c>
      <c r="O305" s="205" t="s">
        <v>686</v>
      </c>
      <c r="P305" s="205" t="s">
        <v>687</v>
      </c>
      <c r="Q305" s="205" t="s">
        <v>686</v>
      </c>
    </row>
    <row r="306" spans="1:17" hidden="1">
      <c r="A306" s="204">
        <v>101880082862</v>
      </c>
      <c r="B306" s="205" t="s">
        <v>738</v>
      </c>
      <c r="C306" s="205" t="s">
        <v>739</v>
      </c>
      <c r="D306" s="205" t="s">
        <v>680</v>
      </c>
      <c r="E306" s="572">
        <v>37502</v>
      </c>
      <c r="F306" s="572">
        <v>45830</v>
      </c>
      <c r="G306" s="205" t="s">
        <v>740</v>
      </c>
      <c r="H306" s="205" t="s">
        <v>682</v>
      </c>
      <c r="I306" s="205" t="s">
        <v>683</v>
      </c>
      <c r="J306" s="205">
        <v>9822055048</v>
      </c>
      <c r="K306" s="205" t="s">
        <v>684</v>
      </c>
      <c r="L306" s="205" t="s">
        <v>741</v>
      </c>
      <c r="M306" s="205" t="s">
        <v>684</v>
      </c>
      <c r="N306" s="205" t="s">
        <v>684</v>
      </c>
      <c r="O306" s="205" t="s">
        <v>686</v>
      </c>
      <c r="P306" s="205" t="s">
        <v>687</v>
      </c>
      <c r="Q306" s="205" t="s">
        <v>686</v>
      </c>
    </row>
    <row r="307" spans="1:17">
      <c r="A307" s="204">
        <v>102083322013</v>
      </c>
      <c r="B307" s="205" t="s">
        <v>742</v>
      </c>
      <c r="C307" s="205" t="s">
        <v>743</v>
      </c>
      <c r="D307" s="205" t="s">
        <v>680</v>
      </c>
      <c r="E307" s="572">
        <v>38070</v>
      </c>
      <c r="F307" s="572">
        <v>45830</v>
      </c>
      <c r="G307" s="205" t="s">
        <v>744</v>
      </c>
      <c r="H307" s="205" t="s">
        <v>682</v>
      </c>
      <c r="I307" s="205" t="s">
        <v>683</v>
      </c>
      <c r="J307" s="205">
        <v>9657684108</v>
      </c>
      <c r="K307" s="205" t="s">
        <v>684</v>
      </c>
      <c r="L307" s="205" t="s">
        <v>745</v>
      </c>
      <c r="M307" s="205" t="s">
        <v>684</v>
      </c>
      <c r="N307" s="205" t="s">
        <v>684</v>
      </c>
      <c r="O307" s="205" t="s">
        <v>686</v>
      </c>
      <c r="P307" s="205" t="s">
        <v>687</v>
      </c>
      <c r="Q307" s="205" t="s">
        <v>686</v>
      </c>
    </row>
    <row r="308" spans="1:17" hidden="1">
      <c r="A308" s="204">
        <v>102211278051</v>
      </c>
      <c r="B308" s="205" t="s">
        <v>754</v>
      </c>
      <c r="C308" s="205" t="s">
        <v>755</v>
      </c>
      <c r="D308" s="205" t="s">
        <v>680</v>
      </c>
      <c r="E308" s="572">
        <v>39009</v>
      </c>
      <c r="F308" s="572">
        <v>45829</v>
      </c>
      <c r="G308" s="205" t="s">
        <v>756</v>
      </c>
      <c r="H308" s="205" t="s">
        <v>682</v>
      </c>
      <c r="I308" s="205" t="s">
        <v>683</v>
      </c>
      <c r="J308" s="205">
        <v>9307922412</v>
      </c>
      <c r="K308" s="205" t="s">
        <v>684</v>
      </c>
      <c r="L308" s="205" t="s">
        <v>757</v>
      </c>
      <c r="M308" s="205" t="s">
        <v>684</v>
      </c>
      <c r="N308" s="205" t="s">
        <v>684</v>
      </c>
      <c r="O308" s="205" t="s">
        <v>686</v>
      </c>
      <c r="P308" s="205" t="s">
        <v>687</v>
      </c>
      <c r="Q308" s="205" t="s">
        <v>686</v>
      </c>
    </row>
    <row r="309" spans="1:17" hidden="1">
      <c r="A309" s="204">
        <v>102211278033</v>
      </c>
      <c r="B309" s="205" t="s">
        <v>764</v>
      </c>
      <c r="C309" s="205" t="s">
        <v>765</v>
      </c>
      <c r="D309" s="205" t="s">
        <v>680</v>
      </c>
      <c r="E309" s="572">
        <v>38264</v>
      </c>
      <c r="F309" s="572">
        <v>45829</v>
      </c>
      <c r="G309" s="205" t="s">
        <v>766</v>
      </c>
      <c r="H309" s="205" t="s">
        <v>682</v>
      </c>
      <c r="I309" s="205" t="s">
        <v>683</v>
      </c>
      <c r="J309" s="205">
        <v>9146119368</v>
      </c>
      <c r="K309" s="205" t="s">
        <v>684</v>
      </c>
      <c r="L309" s="205" t="s">
        <v>767</v>
      </c>
      <c r="M309" s="205" t="s">
        <v>684</v>
      </c>
      <c r="N309" s="205" t="s">
        <v>684</v>
      </c>
      <c r="O309" s="205" t="s">
        <v>686</v>
      </c>
      <c r="P309" s="205" t="s">
        <v>687</v>
      </c>
      <c r="Q309" s="205" t="s">
        <v>686</v>
      </c>
    </row>
    <row r="310" spans="1:17" hidden="1">
      <c r="A310" s="204">
        <v>102136382090</v>
      </c>
      <c r="B310" s="205" t="s">
        <v>772</v>
      </c>
      <c r="C310" s="205" t="s">
        <v>773</v>
      </c>
      <c r="D310" s="205" t="s">
        <v>680</v>
      </c>
      <c r="E310" s="572">
        <v>38455</v>
      </c>
      <c r="F310" s="572">
        <v>45829</v>
      </c>
      <c r="G310" s="205" t="s">
        <v>774</v>
      </c>
      <c r="H310" s="205" t="s">
        <v>682</v>
      </c>
      <c r="I310" s="205" t="s">
        <v>683</v>
      </c>
      <c r="J310" s="205">
        <v>7038768970</v>
      </c>
      <c r="K310" s="205" t="s">
        <v>684</v>
      </c>
      <c r="L310" s="205" t="s">
        <v>775</v>
      </c>
      <c r="M310" s="205" t="s">
        <v>776</v>
      </c>
      <c r="N310" s="205" t="s">
        <v>20557</v>
      </c>
      <c r="O310" s="205" t="s">
        <v>687</v>
      </c>
      <c r="P310" s="205" t="s">
        <v>687</v>
      </c>
      <c r="Q310" s="205" t="s">
        <v>686</v>
      </c>
    </row>
    <row r="311" spans="1:17" hidden="1">
      <c r="A311" s="204">
        <v>102119360912</v>
      </c>
      <c r="B311" s="205" t="s">
        <v>750</v>
      </c>
      <c r="C311" s="205" t="s">
        <v>751</v>
      </c>
      <c r="D311" s="205" t="s">
        <v>680</v>
      </c>
      <c r="E311" s="572">
        <v>38535</v>
      </c>
      <c r="F311" s="572">
        <v>45829</v>
      </c>
      <c r="G311" s="205" t="s">
        <v>752</v>
      </c>
      <c r="H311" s="205" t="s">
        <v>682</v>
      </c>
      <c r="I311" s="205" t="s">
        <v>683</v>
      </c>
      <c r="J311" s="205">
        <v>9359295354</v>
      </c>
      <c r="K311" s="205" t="s">
        <v>684</v>
      </c>
      <c r="L311" s="205" t="s">
        <v>753</v>
      </c>
      <c r="M311" s="205" t="s">
        <v>684</v>
      </c>
      <c r="N311" s="205" t="s">
        <v>684</v>
      </c>
      <c r="O311" s="205" t="s">
        <v>686</v>
      </c>
      <c r="P311" s="205" t="s">
        <v>687</v>
      </c>
      <c r="Q311" s="205" t="s">
        <v>686</v>
      </c>
    </row>
    <row r="312" spans="1:17" hidden="1">
      <c r="A312" s="204">
        <v>102119360908</v>
      </c>
      <c r="B312" s="205" t="s">
        <v>768</v>
      </c>
      <c r="C312" s="205" t="s">
        <v>769</v>
      </c>
      <c r="D312" s="205" t="s">
        <v>680</v>
      </c>
      <c r="E312" s="572">
        <v>38593</v>
      </c>
      <c r="F312" s="572">
        <v>45829</v>
      </c>
      <c r="G312" s="205" t="s">
        <v>770</v>
      </c>
      <c r="H312" s="205" t="s">
        <v>682</v>
      </c>
      <c r="I312" s="205" t="s">
        <v>683</v>
      </c>
      <c r="J312" s="205">
        <v>8432895948</v>
      </c>
      <c r="K312" s="205" t="s">
        <v>684</v>
      </c>
      <c r="L312" s="205" t="s">
        <v>771</v>
      </c>
      <c r="M312" s="205" t="s">
        <v>684</v>
      </c>
      <c r="N312" s="205" t="s">
        <v>684</v>
      </c>
      <c r="O312" s="205" t="s">
        <v>686</v>
      </c>
      <c r="P312" s="205" t="s">
        <v>687</v>
      </c>
      <c r="Q312" s="205" t="s">
        <v>686</v>
      </c>
    </row>
    <row r="313" spans="1:17" hidden="1">
      <c r="A313" s="204">
        <v>100842638137</v>
      </c>
      <c r="B313" s="205" t="s">
        <v>758</v>
      </c>
      <c r="C313" s="205" t="s">
        <v>759</v>
      </c>
      <c r="D313" s="205" t="s">
        <v>680</v>
      </c>
      <c r="E313" s="572">
        <v>29925</v>
      </c>
      <c r="F313" s="572">
        <v>45829</v>
      </c>
      <c r="G313" s="205" t="s">
        <v>760</v>
      </c>
      <c r="H313" s="205" t="s">
        <v>682</v>
      </c>
      <c r="I313" s="205" t="s">
        <v>684</v>
      </c>
      <c r="J313" s="205">
        <v>8390494520</v>
      </c>
      <c r="K313" s="205" t="s">
        <v>684</v>
      </c>
      <c r="L313" s="205" t="s">
        <v>761</v>
      </c>
      <c r="M313" s="205" t="s">
        <v>762</v>
      </c>
      <c r="N313" s="205" t="s">
        <v>763</v>
      </c>
      <c r="O313" s="205" t="s">
        <v>686</v>
      </c>
      <c r="P313" s="205" t="s">
        <v>687</v>
      </c>
      <c r="Q313" s="205" t="s">
        <v>686</v>
      </c>
    </row>
    <row r="314" spans="1:17" hidden="1">
      <c r="A314" s="204">
        <v>102211278046</v>
      </c>
      <c r="B314" s="205" t="s">
        <v>746</v>
      </c>
      <c r="C314" s="205" t="s">
        <v>747</v>
      </c>
      <c r="D314" s="205" t="s">
        <v>680</v>
      </c>
      <c r="E314" s="572">
        <v>39030</v>
      </c>
      <c r="F314" s="572">
        <v>45829</v>
      </c>
      <c r="G314" s="205" t="s">
        <v>748</v>
      </c>
      <c r="H314" s="205" t="s">
        <v>682</v>
      </c>
      <c r="I314" s="205" t="s">
        <v>683</v>
      </c>
      <c r="J314" s="205">
        <v>9096293019</v>
      </c>
      <c r="K314" s="205" t="s">
        <v>684</v>
      </c>
      <c r="L314" s="205" t="s">
        <v>749</v>
      </c>
      <c r="M314" s="205" t="s">
        <v>684</v>
      </c>
      <c r="N314" s="205" t="s">
        <v>21718</v>
      </c>
      <c r="O314" s="205" t="s">
        <v>687</v>
      </c>
      <c r="P314" s="205" t="s">
        <v>687</v>
      </c>
      <c r="Q314" s="205" t="s">
        <v>687</v>
      </c>
    </row>
    <row r="315" spans="1:17" hidden="1">
      <c r="A315" s="204">
        <v>102210550171</v>
      </c>
      <c r="B315" s="205" t="s">
        <v>777</v>
      </c>
      <c r="C315" s="205" t="s">
        <v>778</v>
      </c>
      <c r="D315" s="205" t="s">
        <v>680</v>
      </c>
      <c r="E315" s="572">
        <v>38200</v>
      </c>
      <c r="F315" s="572">
        <v>45827</v>
      </c>
      <c r="G315" s="205" t="s">
        <v>779</v>
      </c>
      <c r="H315" s="205" t="s">
        <v>682</v>
      </c>
      <c r="I315" s="205" t="s">
        <v>683</v>
      </c>
      <c r="J315" s="205">
        <v>9975815473</v>
      </c>
      <c r="K315" s="205" t="s">
        <v>684</v>
      </c>
      <c r="L315" s="205" t="s">
        <v>780</v>
      </c>
      <c r="M315" s="205" t="s">
        <v>684</v>
      </c>
      <c r="N315" s="205" t="s">
        <v>684</v>
      </c>
      <c r="O315" s="205" t="s">
        <v>686</v>
      </c>
      <c r="P315" s="205" t="s">
        <v>687</v>
      </c>
      <c r="Q315" s="205" t="s">
        <v>686</v>
      </c>
    </row>
    <row r="316" spans="1:17" hidden="1">
      <c r="A316" s="204">
        <v>101954366724</v>
      </c>
      <c r="B316" s="205" t="s">
        <v>781</v>
      </c>
      <c r="C316" s="205" t="s">
        <v>782</v>
      </c>
      <c r="D316" s="205" t="s">
        <v>680</v>
      </c>
      <c r="E316" s="572">
        <v>37534</v>
      </c>
      <c r="F316" s="572">
        <v>45826</v>
      </c>
      <c r="G316" s="205" t="s">
        <v>783</v>
      </c>
      <c r="H316" s="205" t="s">
        <v>682</v>
      </c>
      <c r="I316" s="205" t="s">
        <v>683</v>
      </c>
      <c r="J316" s="205">
        <v>9130138181</v>
      </c>
      <c r="K316" s="205" t="s">
        <v>684</v>
      </c>
      <c r="L316" s="205" t="s">
        <v>784</v>
      </c>
      <c r="M316" s="205" t="s">
        <v>684</v>
      </c>
      <c r="N316" s="205" t="s">
        <v>20558</v>
      </c>
      <c r="O316" s="205" t="s">
        <v>686</v>
      </c>
      <c r="P316" s="205" t="s">
        <v>687</v>
      </c>
      <c r="Q316" s="205" t="s">
        <v>686</v>
      </c>
    </row>
    <row r="317" spans="1:17" hidden="1">
      <c r="A317" s="204">
        <v>101809682526</v>
      </c>
      <c r="B317" s="205" t="s">
        <v>785</v>
      </c>
      <c r="C317" s="205" t="s">
        <v>786</v>
      </c>
      <c r="D317" s="205" t="s">
        <v>680</v>
      </c>
      <c r="E317" s="572">
        <v>38085</v>
      </c>
      <c r="F317" s="572">
        <v>45825</v>
      </c>
      <c r="G317" s="205" t="s">
        <v>787</v>
      </c>
      <c r="H317" s="205" t="s">
        <v>682</v>
      </c>
      <c r="I317" s="205" t="s">
        <v>708</v>
      </c>
      <c r="J317" s="205">
        <v>6351175453</v>
      </c>
      <c r="K317" s="205" t="s">
        <v>684</v>
      </c>
      <c r="L317" s="205" t="s">
        <v>788</v>
      </c>
      <c r="M317" s="205" t="s">
        <v>684</v>
      </c>
      <c r="N317" s="205" t="s">
        <v>684</v>
      </c>
      <c r="O317" s="205" t="s">
        <v>686</v>
      </c>
      <c r="P317" s="205" t="s">
        <v>687</v>
      </c>
      <c r="Q317" s="205" t="s">
        <v>686</v>
      </c>
    </row>
    <row r="318" spans="1:17" hidden="1">
      <c r="A318" s="204">
        <v>102226477638</v>
      </c>
      <c r="B318" s="205" t="s">
        <v>20559</v>
      </c>
      <c r="C318" s="205" t="s">
        <v>786</v>
      </c>
      <c r="D318" s="205" t="s">
        <v>680</v>
      </c>
      <c r="E318" s="572">
        <v>37687</v>
      </c>
      <c r="F318" s="572">
        <v>45825</v>
      </c>
      <c r="G318" s="205" t="s">
        <v>20560</v>
      </c>
      <c r="H318" s="205" t="s">
        <v>682</v>
      </c>
      <c r="I318" s="205" t="s">
        <v>683</v>
      </c>
      <c r="J318" s="205">
        <v>9201934240</v>
      </c>
      <c r="K318" s="205" t="s">
        <v>684</v>
      </c>
      <c r="L318" s="205" t="s">
        <v>20561</v>
      </c>
      <c r="M318" s="205" t="s">
        <v>684</v>
      </c>
      <c r="N318" s="205" t="s">
        <v>684</v>
      </c>
      <c r="O318" s="205" t="s">
        <v>686</v>
      </c>
      <c r="P318" s="205" t="s">
        <v>687</v>
      </c>
      <c r="Q318" s="205" t="s">
        <v>686</v>
      </c>
    </row>
    <row r="319" spans="1:17" hidden="1">
      <c r="A319" s="204">
        <v>101304629865</v>
      </c>
      <c r="B319" s="205" t="s">
        <v>789</v>
      </c>
      <c r="C319" s="205" t="s">
        <v>790</v>
      </c>
      <c r="D319" s="205" t="s">
        <v>680</v>
      </c>
      <c r="E319" s="572">
        <v>29952</v>
      </c>
      <c r="F319" s="572">
        <v>45822</v>
      </c>
      <c r="G319" s="205" t="s">
        <v>791</v>
      </c>
      <c r="H319" s="205" t="s">
        <v>682</v>
      </c>
      <c r="I319" s="205" t="s">
        <v>683</v>
      </c>
      <c r="J319" s="205">
        <v>7489451209</v>
      </c>
      <c r="K319" s="205" t="s">
        <v>684</v>
      </c>
      <c r="L319" s="205" t="s">
        <v>792</v>
      </c>
      <c r="M319" s="205" t="s">
        <v>793</v>
      </c>
      <c r="N319" s="205" t="s">
        <v>794</v>
      </c>
      <c r="O319" s="205" t="s">
        <v>686</v>
      </c>
      <c r="P319" s="205" t="s">
        <v>687</v>
      </c>
      <c r="Q319" s="205" t="s">
        <v>686</v>
      </c>
    </row>
    <row r="320" spans="1:17" hidden="1">
      <c r="A320" s="204">
        <v>102209182289</v>
      </c>
      <c r="B320" s="205" t="s">
        <v>799</v>
      </c>
      <c r="C320" s="205" t="s">
        <v>800</v>
      </c>
      <c r="D320" s="205" t="s">
        <v>680</v>
      </c>
      <c r="E320" s="572">
        <v>39689</v>
      </c>
      <c r="F320" s="572">
        <v>45821</v>
      </c>
      <c r="G320" s="205" t="s">
        <v>801</v>
      </c>
      <c r="H320" s="205" t="s">
        <v>682</v>
      </c>
      <c r="I320" s="205" t="s">
        <v>683</v>
      </c>
      <c r="J320" s="205">
        <v>8275239426</v>
      </c>
      <c r="K320" s="205" t="s">
        <v>684</v>
      </c>
      <c r="L320" s="205" t="s">
        <v>802</v>
      </c>
      <c r="M320" s="205" t="s">
        <v>684</v>
      </c>
      <c r="N320" s="205" t="s">
        <v>684</v>
      </c>
      <c r="O320" s="205" t="s">
        <v>686</v>
      </c>
      <c r="P320" s="205" t="s">
        <v>687</v>
      </c>
      <c r="Q320" s="205" t="s">
        <v>686</v>
      </c>
    </row>
    <row r="321" spans="1:17" hidden="1">
      <c r="A321" s="204">
        <v>101605752622</v>
      </c>
      <c r="B321" s="205" t="s">
        <v>844</v>
      </c>
      <c r="C321" s="205" t="s">
        <v>845</v>
      </c>
      <c r="D321" s="205" t="s">
        <v>680</v>
      </c>
      <c r="E321" s="572">
        <v>36077</v>
      </c>
      <c r="F321" s="572">
        <v>45821</v>
      </c>
      <c r="G321" s="205" t="s">
        <v>846</v>
      </c>
      <c r="H321" s="205" t="s">
        <v>682</v>
      </c>
      <c r="I321" s="205" t="s">
        <v>683</v>
      </c>
      <c r="J321" s="205">
        <v>7218147027</v>
      </c>
      <c r="K321" s="205" t="s">
        <v>684</v>
      </c>
      <c r="L321" s="205" t="s">
        <v>847</v>
      </c>
      <c r="M321" s="205" t="s">
        <v>684</v>
      </c>
      <c r="N321" s="205" t="s">
        <v>848</v>
      </c>
      <c r="O321" s="205" t="s">
        <v>686</v>
      </c>
      <c r="P321" s="205" t="s">
        <v>687</v>
      </c>
      <c r="Q321" s="205" t="s">
        <v>686</v>
      </c>
    </row>
    <row r="322" spans="1:17" hidden="1">
      <c r="A322" s="204">
        <v>102052296710</v>
      </c>
      <c r="B322" s="205" t="s">
        <v>813</v>
      </c>
      <c r="C322" s="205" t="s">
        <v>814</v>
      </c>
      <c r="D322" s="205" t="s">
        <v>680</v>
      </c>
      <c r="E322" s="572">
        <v>37053</v>
      </c>
      <c r="F322" s="572">
        <v>45821</v>
      </c>
      <c r="G322" s="205" t="s">
        <v>815</v>
      </c>
      <c r="H322" s="205" t="s">
        <v>682</v>
      </c>
      <c r="I322" s="205" t="s">
        <v>683</v>
      </c>
      <c r="J322" s="205">
        <v>7066882796</v>
      </c>
      <c r="K322" s="205" t="s">
        <v>684</v>
      </c>
      <c r="L322" s="205" t="s">
        <v>816</v>
      </c>
      <c r="M322" s="205" t="s">
        <v>684</v>
      </c>
      <c r="N322" s="205" t="s">
        <v>684</v>
      </c>
      <c r="O322" s="205" t="s">
        <v>686</v>
      </c>
      <c r="P322" s="205" t="s">
        <v>687</v>
      </c>
      <c r="Q322" s="205" t="s">
        <v>686</v>
      </c>
    </row>
    <row r="323" spans="1:17" hidden="1">
      <c r="A323" s="204">
        <v>102209140394</v>
      </c>
      <c r="B323" s="205" t="s">
        <v>817</v>
      </c>
      <c r="C323" s="205" t="s">
        <v>818</v>
      </c>
      <c r="D323" s="205" t="s">
        <v>680</v>
      </c>
      <c r="E323" s="572">
        <v>35442</v>
      </c>
      <c r="F323" s="572">
        <v>45821</v>
      </c>
      <c r="G323" s="205" t="s">
        <v>819</v>
      </c>
      <c r="H323" s="205" t="s">
        <v>682</v>
      </c>
      <c r="I323" s="205" t="s">
        <v>708</v>
      </c>
      <c r="J323" s="205">
        <v>9420782209</v>
      </c>
      <c r="K323" s="205" t="s">
        <v>684</v>
      </c>
      <c r="L323" s="205" t="s">
        <v>820</v>
      </c>
      <c r="M323" s="205" t="s">
        <v>684</v>
      </c>
      <c r="N323" s="205" t="s">
        <v>684</v>
      </c>
      <c r="O323" s="205" t="s">
        <v>686</v>
      </c>
      <c r="P323" s="205" t="s">
        <v>687</v>
      </c>
      <c r="Q323" s="205" t="s">
        <v>686</v>
      </c>
    </row>
    <row r="324" spans="1:17" hidden="1">
      <c r="A324" s="204">
        <v>102209140373</v>
      </c>
      <c r="B324" s="205" t="s">
        <v>821</v>
      </c>
      <c r="C324" s="205" t="s">
        <v>20923</v>
      </c>
      <c r="D324" s="205" t="s">
        <v>680</v>
      </c>
      <c r="E324" s="572">
        <v>32545</v>
      </c>
      <c r="F324" s="572">
        <v>45821</v>
      </c>
      <c r="G324" s="205" t="s">
        <v>822</v>
      </c>
      <c r="H324" s="205" t="s">
        <v>682</v>
      </c>
      <c r="I324" s="205" t="s">
        <v>708</v>
      </c>
      <c r="J324" s="205">
        <v>9766770626</v>
      </c>
      <c r="K324" s="205" t="s">
        <v>684</v>
      </c>
      <c r="L324" s="205" t="s">
        <v>823</v>
      </c>
      <c r="M324" s="205" t="s">
        <v>21171</v>
      </c>
      <c r="N324" s="205" t="s">
        <v>21465</v>
      </c>
      <c r="O324" s="205" t="s">
        <v>686</v>
      </c>
      <c r="P324" s="205" t="s">
        <v>687</v>
      </c>
      <c r="Q324" s="205" t="s">
        <v>687</v>
      </c>
    </row>
    <row r="325" spans="1:17" hidden="1">
      <c r="A325" s="204">
        <v>102209140360</v>
      </c>
      <c r="B325" s="205" t="s">
        <v>824</v>
      </c>
      <c r="C325" s="205" t="s">
        <v>825</v>
      </c>
      <c r="D325" s="205" t="s">
        <v>680</v>
      </c>
      <c r="E325" s="572">
        <v>39241</v>
      </c>
      <c r="F325" s="572">
        <v>45821</v>
      </c>
      <c r="G325" s="205" t="s">
        <v>826</v>
      </c>
      <c r="H325" s="205" t="s">
        <v>682</v>
      </c>
      <c r="I325" s="205" t="s">
        <v>683</v>
      </c>
      <c r="J325" s="205">
        <v>9503467174</v>
      </c>
      <c r="K325" s="205" t="s">
        <v>684</v>
      </c>
      <c r="L325" s="205" t="s">
        <v>827</v>
      </c>
      <c r="M325" s="205" t="s">
        <v>684</v>
      </c>
      <c r="N325" s="205" t="s">
        <v>684</v>
      </c>
      <c r="O325" s="205" t="s">
        <v>686</v>
      </c>
      <c r="P325" s="205" t="s">
        <v>687</v>
      </c>
      <c r="Q325" s="205" t="s">
        <v>686</v>
      </c>
    </row>
    <row r="326" spans="1:17" hidden="1">
      <c r="A326" s="204">
        <v>102209140356</v>
      </c>
      <c r="B326" s="205" t="s">
        <v>828</v>
      </c>
      <c r="C326" s="205" t="s">
        <v>829</v>
      </c>
      <c r="D326" s="205" t="s">
        <v>680</v>
      </c>
      <c r="E326" s="572">
        <v>37189</v>
      </c>
      <c r="F326" s="572">
        <v>45821</v>
      </c>
      <c r="G326" s="205" t="s">
        <v>830</v>
      </c>
      <c r="H326" s="205" t="s">
        <v>682</v>
      </c>
      <c r="I326" s="205" t="s">
        <v>683</v>
      </c>
      <c r="J326" s="205">
        <v>7773982235</v>
      </c>
      <c r="K326" s="205" t="s">
        <v>684</v>
      </c>
      <c r="L326" s="205" t="s">
        <v>831</v>
      </c>
      <c r="M326" s="205" t="s">
        <v>684</v>
      </c>
      <c r="N326" s="205" t="s">
        <v>1981</v>
      </c>
      <c r="O326" s="205" t="s">
        <v>686</v>
      </c>
      <c r="P326" s="205" t="s">
        <v>687</v>
      </c>
      <c r="Q326" s="205" t="s">
        <v>686</v>
      </c>
    </row>
    <row r="327" spans="1:17" hidden="1">
      <c r="A327" s="204">
        <v>102209140341</v>
      </c>
      <c r="B327" s="205" t="s">
        <v>832</v>
      </c>
      <c r="C327" s="205" t="s">
        <v>833</v>
      </c>
      <c r="D327" s="205" t="s">
        <v>680</v>
      </c>
      <c r="E327" s="572">
        <v>37408</v>
      </c>
      <c r="F327" s="572">
        <v>45821</v>
      </c>
      <c r="G327" s="205" t="s">
        <v>834</v>
      </c>
      <c r="H327" s="205" t="s">
        <v>682</v>
      </c>
      <c r="I327" s="205" t="s">
        <v>683</v>
      </c>
      <c r="J327" s="205">
        <v>9881116098</v>
      </c>
      <c r="K327" s="205" t="s">
        <v>684</v>
      </c>
      <c r="L327" s="205" t="s">
        <v>835</v>
      </c>
      <c r="M327" s="205" t="s">
        <v>684</v>
      </c>
      <c r="N327" s="205" t="s">
        <v>684</v>
      </c>
      <c r="O327" s="205" t="s">
        <v>686</v>
      </c>
      <c r="P327" s="205" t="s">
        <v>687</v>
      </c>
      <c r="Q327" s="205" t="s">
        <v>686</v>
      </c>
    </row>
    <row r="328" spans="1:17" hidden="1">
      <c r="A328" s="204">
        <v>102209140339</v>
      </c>
      <c r="B328" s="205" t="s">
        <v>836</v>
      </c>
      <c r="C328" s="205" t="s">
        <v>837</v>
      </c>
      <c r="D328" s="205" t="s">
        <v>680</v>
      </c>
      <c r="E328" s="572">
        <v>33573</v>
      </c>
      <c r="F328" s="572">
        <v>45821</v>
      </c>
      <c r="G328" s="205" t="s">
        <v>838</v>
      </c>
      <c r="H328" s="205" t="s">
        <v>682</v>
      </c>
      <c r="I328" s="205" t="s">
        <v>683</v>
      </c>
      <c r="J328" s="205">
        <v>8766558006</v>
      </c>
      <c r="K328" s="205" t="s">
        <v>684</v>
      </c>
      <c r="L328" s="205" t="s">
        <v>839</v>
      </c>
      <c r="M328" s="205" t="s">
        <v>684</v>
      </c>
      <c r="N328" s="205" t="s">
        <v>684</v>
      </c>
      <c r="O328" s="205" t="s">
        <v>686</v>
      </c>
      <c r="P328" s="205" t="s">
        <v>687</v>
      </c>
      <c r="Q328" s="205" t="s">
        <v>686</v>
      </c>
    </row>
    <row r="329" spans="1:17" hidden="1">
      <c r="A329" s="204">
        <v>102209140325</v>
      </c>
      <c r="B329" s="205" t="s">
        <v>840</v>
      </c>
      <c r="C329" s="205" t="s">
        <v>841</v>
      </c>
      <c r="D329" s="205" t="s">
        <v>680</v>
      </c>
      <c r="E329" s="572">
        <v>38718</v>
      </c>
      <c r="F329" s="572">
        <v>45821</v>
      </c>
      <c r="G329" s="205" t="s">
        <v>842</v>
      </c>
      <c r="H329" s="205" t="s">
        <v>682</v>
      </c>
      <c r="I329" s="205" t="s">
        <v>683</v>
      </c>
      <c r="J329" s="205">
        <v>9322053514</v>
      </c>
      <c r="K329" s="205" t="s">
        <v>684</v>
      </c>
      <c r="L329" s="205" t="s">
        <v>843</v>
      </c>
      <c r="M329" s="205" t="s">
        <v>684</v>
      </c>
      <c r="N329" s="205" t="s">
        <v>3461</v>
      </c>
      <c r="O329" s="205" t="s">
        <v>686</v>
      </c>
      <c r="P329" s="205" t="s">
        <v>687</v>
      </c>
      <c r="Q329" s="205" t="s">
        <v>687</v>
      </c>
    </row>
    <row r="330" spans="1:17" hidden="1">
      <c r="A330" s="204">
        <v>101660671917</v>
      </c>
      <c r="B330" s="205" t="s">
        <v>795</v>
      </c>
      <c r="C330" s="205" t="s">
        <v>796</v>
      </c>
      <c r="D330" s="205" t="s">
        <v>680</v>
      </c>
      <c r="E330" s="572">
        <v>33004</v>
      </c>
      <c r="F330" s="572">
        <v>45821</v>
      </c>
      <c r="G330" s="205" t="s">
        <v>797</v>
      </c>
      <c r="H330" s="205" t="s">
        <v>682</v>
      </c>
      <c r="I330" s="205" t="s">
        <v>708</v>
      </c>
      <c r="J330" s="205">
        <v>8485862987</v>
      </c>
      <c r="K330" s="205" t="s">
        <v>684</v>
      </c>
      <c r="L330" s="205" t="s">
        <v>798</v>
      </c>
      <c r="M330" s="205" t="s">
        <v>684</v>
      </c>
      <c r="N330" s="205" t="s">
        <v>684</v>
      </c>
      <c r="O330" s="205" t="s">
        <v>686</v>
      </c>
      <c r="P330" s="205" t="s">
        <v>687</v>
      </c>
      <c r="Q330" s="205" t="s">
        <v>686</v>
      </c>
    </row>
    <row r="331" spans="1:17" hidden="1">
      <c r="A331" s="204">
        <v>101121366005</v>
      </c>
      <c r="B331" s="205" t="s">
        <v>803</v>
      </c>
      <c r="C331" s="205" t="s">
        <v>804</v>
      </c>
      <c r="D331" s="205" t="s">
        <v>680</v>
      </c>
      <c r="E331" s="572">
        <v>33550</v>
      </c>
      <c r="F331" s="572">
        <v>45821</v>
      </c>
      <c r="G331" s="205" t="s">
        <v>805</v>
      </c>
      <c r="H331" s="205" t="s">
        <v>682</v>
      </c>
      <c r="I331" s="205" t="s">
        <v>683</v>
      </c>
      <c r="J331" s="205">
        <v>7720948560</v>
      </c>
      <c r="K331" s="205" t="s">
        <v>684</v>
      </c>
      <c r="L331" s="205" t="s">
        <v>806</v>
      </c>
      <c r="M331" s="205" t="s">
        <v>807</v>
      </c>
      <c r="N331" s="205" t="s">
        <v>808</v>
      </c>
      <c r="O331" s="205" t="s">
        <v>686</v>
      </c>
      <c r="P331" s="205" t="s">
        <v>687</v>
      </c>
      <c r="Q331" s="205" t="s">
        <v>686</v>
      </c>
    </row>
    <row r="332" spans="1:17" hidden="1">
      <c r="A332" s="204">
        <v>102209140409</v>
      </c>
      <c r="B332" s="205" t="s">
        <v>809</v>
      </c>
      <c r="C332" s="205" t="s">
        <v>810</v>
      </c>
      <c r="D332" s="205" t="s">
        <v>680</v>
      </c>
      <c r="E332" s="572">
        <v>36461</v>
      </c>
      <c r="F332" s="572">
        <v>45821</v>
      </c>
      <c r="G332" s="205" t="s">
        <v>811</v>
      </c>
      <c r="H332" s="205" t="s">
        <v>682</v>
      </c>
      <c r="I332" s="205" t="s">
        <v>683</v>
      </c>
      <c r="J332" s="205">
        <v>7058745542</v>
      </c>
      <c r="K332" s="205" t="s">
        <v>684</v>
      </c>
      <c r="L332" s="205" t="s">
        <v>812</v>
      </c>
      <c r="M332" s="205" t="s">
        <v>684</v>
      </c>
      <c r="N332" s="205" t="s">
        <v>684</v>
      </c>
      <c r="O332" s="205" t="s">
        <v>686</v>
      </c>
      <c r="P332" s="205" t="s">
        <v>687</v>
      </c>
      <c r="Q332" s="205" t="s">
        <v>686</v>
      </c>
    </row>
    <row r="333" spans="1:17" hidden="1">
      <c r="A333" s="204">
        <v>102205902456</v>
      </c>
      <c r="B333" s="205" t="s">
        <v>858</v>
      </c>
      <c r="C333" s="205" t="s">
        <v>859</v>
      </c>
      <c r="D333" s="205" t="s">
        <v>680</v>
      </c>
      <c r="E333" s="572">
        <v>38588</v>
      </c>
      <c r="F333" s="572">
        <v>45817</v>
      </c>
      <c r="G333" s="205" t="s">
        <v>860</v>
      </c>
      <c r="H333" s="205" t="s">
        <v>682</v>
      </c>
      <c r="I333" s="205" t="s">
        <v>683</v>
      </c>
      <c r="J333" s="205">
        <v>8552957718</v>
      </c>
      <c r="K333" s="205" t="s">
        <v>684</v>
      </c>
      <c r="L333" s="205" t="s">
        <v>861</v>
      </c>
      <c r="M333" s="205" t="s">
        <v>684</v>
      </c>
      <c r="N333" s="205" t="s">
        <v>684</v>
      </c>
      <c r="O333" s="205" t="s">
        <v>686</v>
      </c>
      <c r="P333" s="205" t="s">
        <v>687</v>
      </c>
      <c r="Q333" s="205" t="s">
        <v>687</v>
      </c>
    </row>
    <row r="334" spans="1:17" hidden="1">
      <c r="A334" s="204">
        <v>102205902441</v>
      </c>
      <c r="B334" s="205" t="s">
        <v>849</v>
      </c>
      <c r="C334" s="205" t="s">
        <v>850</v>
      </c>
      <c r="D334" s="205" t="s">
        <v>680</v>
      </c>
      <c r="E334" s="572">
        <v>36857</v>
      </c>
      <c r="F334" s="572">
        <v>45817</v>
      </c>
      <c r="G334" s="205" t="s">
        <v>851</v>
      </c>
      <c r="H334" s="205" t="s">
        <v>682</v>
      </c>
      <c r="I334" s="205" t="s">
        <v>683</v>
      </c>
      <c r="J334" s="205">
        <v>8530813479</v>
      </c>
      <c r="K334" s="205" t="s">
        <v>852</v>
      </c>
      <c r="L334" s="205" t="s">
        <v>853</v>
      </c>
      <c r="M334" s="205" t="s">
        <v>684</v>
      </c>
      <c r="N334" s="205" t="s">
        <v>21316</v>
      </c>
      <c r="O334" s="205" t="s">
        <v>686</v>
      </c>
      <c r="P334" s="205" t="s">
        <v>687</v>
      </c>
      <c r="Q334" s="205" t="s">
        <v>687</v>
      </c>
    </row>
    <row r="335" spans="1:17" hidden="1">
      <c r="A335" s="204">
        <v>102131709076</v>
      </c>
      <c r="B335" s="205" t="s">
        <v>862</v>
      </c>
      <c r="C335" s="205" t="s">
        <v>863</v>
      </c>
      <c r="D335" s="205" t="s">
        <v>680</v>
      </c>
      <c r="E335" s="572">
        <v>38012</v>
      </c>
      <c r="F335" s="572">
        <v>45817</v>
      </c>
      <c r="G335" s="205" t="s">
        <v>864</v>
      </c>
      <c r="H335" s="205" t="s">
        <v>682</v>
      </c>
      <c r="I335" s="205" t="s">
        <v>683</v>
      </c>
      <c r="J335" s="205">
        <v>8999010545</v>
      </c>
      <c r="K335" s="205" t="s">
        <v>684</v>
      </c>
      <c r="L335" s="205" t="s">
        <v>865</v>
      </c>
      <c r="M335" s="205" t="s">
        <v>866</v>
      </c>
      <c r="N335" s="205" t="s">
        <v>867</v>
      </c>
      <c r="O335" s="205" t="s">
        <v>686</v>
      </c>
      <c r="P335" s="205" t="s">
        <v>687</v>
      </c>
      <c r="Q335" s="205" t="s">
        <v>686</v>
      </c>
    </row>
    <row r="336" spans="1:17" hidden="1">
      <c r="A336" s="204">
        <v>102205902439</v>
      </c>
      <c r="B336" s="205" t="s">
        <v>854</v>
      </c>
      <c r="C336" s="205" t="s">
        <v>855</v>
      </c>
      <c r="D336" s="205" t="s">
        <v>680</v>
      </c>
      <c r="E336" s="572">
        <v>38938</v>
      </c>
      <c r="F336" s="572">
        <v>45817</v>
      </c>
      <c r="G336" s="205" t="s">
        <v>856</v>
      </c>
      <c r="H336" s="205" t="s">
        <v>682</v>
      </c>
      <c r="I336" s="205" t="s">
        <v>683</v>
      </c>
      <c r="J336" s="205">
        <v>8788026082</v>
      </c>
      <c r="K336" s="205" t="s">
        <v>684</v>
      </c>
      <c r="L336" s="205" t="s">
        <v>857</v>
      </c>
      <c r="M336" s="205" t="s">
        <v>684</v>
      </c>
      <c r="N336" s="205" t="s">
        <v>684</v>
      </c>
      <c r="O336" s="205" t="s">
        <v>686</v>
      </c>
      <c r="P336" s="205" t="s">
        <v>687</v>
      </c>
      <c r="Q336" s="205" t="s">
        <v>686</v>
      </c>
    </row>
    <row r="337" spans="1:17" hidden="1">
      <c r="A337" s="204">
        <v>102205902425</v>
      </c>
      <c r="B337" s="205" t="s">
        <v>868</v>
      </c>
      <c r="C337" s="205" t="s">
        <v>869</v>
      </c>
      <c r="D337" s="205" t="s">
        <v>680</v>
      </c>
      <c r="E337" s="572">
        <v>38033</v>
      </c>
      <c r="F337" s="572">
        <v>45817</v>
      </c>
      <c r="G337" s="205" t="s">
        <v>870</v>
      </c>
      <c r="H337" s="205" t="s">
        <v>682</v>
      </c>
      <c r="I337" s="205" t="s">
        <v>683</v>
      </c>
      <c r="J337" s="205">
        <v>9921902897</v>
      </c>
      <c r="K337" s="205" t="s">
        <v>684</v>
      </c>
      <c r="L337" s="205" t="s">
        <v>871</v>
      </c>
      <c r="M337" s="205" t="s">
        <v>684</v>
      </c>
      <c r="N337" s="205" t="s">
        <v>684</v>
      </c>
      <c r="O337" s="205" t="s">
        <v>686</v>
      </c>
      <c r="P337" s="205" t="s">
        <v>687</v>
      </c>
      <c r="Q337" s="205" t="s">
        <v>686</v>
      </c>
    </row>
    <row r="338" spans="1:17" hidden="1">
      <c r="A338" s="204">
        <v>101424801760</v>
      </c>
      <c r="B338" s="205" t="s">
        <v>880</v>
      </c>
      <c r="C338" s="205" t="s">
        <v>881</v>
      </c>
      <c r="D338" s="205" t="s">
        <v>680</v>
      </c>
      <c r="E338" s="572">
        <v>32428</v>
      </c>
      <c r="F338" s="572">
        <v>45814</v>
      </c>
      <c r="G338" s="205" t="s">
        <v>882</v>
      </c>
      <c r="H338" s="205" t="s">
        <v>682</v>
      </c>
      <c r="I338" s="205" t="s">
        <v>683</v>
      </c>
      <c r="J338" s="205">
        <v>9763919712</v>
      </c>
      <c r="K338" s="205" t="s">
        <v>684</v>
      </c>
      <c r="L338" s="205" t="s">
        <v>883</v>
      </c>
      <c r="M338" s="205" t="s">
        <v>884</v>
      </c>
      <c r="N338" s="205" t="s">
        <v>885</v>
      </c>
      <c r="O338" s="205" t="s">
        <v>686</v>
      </c>
      <c r="P338" s="205" t="s">
        <v>687</v>
      </c>
      <c r="Q338" s="205" t="s">
        <v>686</v>
      </c>
    </row>
    <row r="339" spans="1:17" hidden="1">
      <c r="A339" s="204">
        <v>102204674261</v>
      </c>
      <c r="B339" s="205" t="s">
        <v>872</v>
      </c>
      <c r="C339" s="205" t="s">
        <v>873</v>
      </c>
      <c r="D339" s="205" t="s">
        <v>680</v>
      </c>
      <c r="E339" s="572">
        <v>38668</v>
      </c>
      <c r="F339" s="572">
        <v>45814</v>
      </c>
      <c r="G339" s="205" t="s">
        <v>874</v>
      </c>
      <c r="H339" s="205" t="s">
        <v>682</v>
      </c>
      <c r="I339" s="205" t="s">
        <v>683</v>
      </c>
      <c r="J339" s="205">
        <v>9579204285</v>
      </c>
      <c r="K339" s="205" t="s">
        <v>684</v>
      </c>
      <c r="L339" s="205" t="s">
        <v>875</v>
      </c>
      <c r="M339" s="205" t="s">
        <v>684</v>
      </c>
      <c r="N339" s="205" t="s">
        <v>684</v>
      </c>
      <c r="O339" s="205" t="s">
        <v>686</v>
      </c>
      <c r="P339" s="205" t="s">
        <v>687</v>
      </c>
      <c r="Q339" s="205" t="s">
        <v>686</v>
      </c>
    </row>
    <row r="340" spans="1:17" hidden="1">
      <c r="A340" s="204">
        <v>102066098989</v>
      </c>
      <c r="B340" s="205" t="s">
        <v>876</v>
      </c>
      <c r="C340" s="205" t="s">
        <v>877</v>
      </c>
      <c r="D340" s="205" t="s">
        <v>680</v>
      </c>
      <c r="E340" s="572">
        <v>31514</v>
      </c>
      <c r="F340" s="572">
        <v>45814</v>
      </c>
      <c r="G340" s="205" t="s">
        <v>878</v>
      </c>
      <c r="H340" s="205" t="s">
        <v>682</v>
      </c>
      <c r="I340" s="205" t="s">
        <v>683</v>
      </c>
      <c r="J340" s="205">
        <v>8888143870</v>
      </c>
      <c r="K340" s="205" t="s">
        <v>684</v>
      </c>
      <c r="L340" s="205" t="s">
        <v>879</v>
      </c>
      <c r="M340" s="205" t="s">
        <v>684</v>
      </c>
      <c r="N340" s="205" t="s">
        <v>684</v>
      </c>
      <c r="O340" s="205" t="s">
        <v>686</v>
      </c>
      <c r="P340" s="205" t="s">
        <v>687</v>
      </c>
      <c r="Q340" s="205" t="s">
        <v>686</v>
      </c>
    </row>
    <row r="341" spans="1:17" hidden="1">
      <c r="A341" s="204">
        <v>102202982963</v>
      </c>
      <c r="B341" s="205" t="s">
        <v>906</v>
      </c>
      <c r="C341" s="205" t="s">
        <v>907</v>
      </c>
      <c r="D341" s="205" t="s">
        <v>680</v>
      </c>
      <c r="E341" s="572">
        <v>38915</v>
      </c>
      <c r="F341" s="572">
        <v>45810</v>
      </c>
      <c r="G341" s="205" t="s">
        <v>908</v>
      </c>
      <c r="H341" s="205" t="s">
        <v>682</v>
      </c>
      <c r="I341" s="205" t="s">
        <v>683</v>
      </c>
      <c r="J341" s="205">
        <v>7479423128</v>
      </c>
      <c r="K341" s="205" t="s">
        <v>684</v>
      </c>
      <c r="L341" s="205" t="s">
        <v>909</v>
      </c>
      <c r="M341" s="205" t="s">
        <v>684</v>
      </c>
      <c r="N341" s="205" t="s">
        <v>684</v>
      </c>
      <c r="O341" s="205" t="s">
        <v>686</v>
      </c>
      <c r="P341" s="205" t="s">
        <v>687</v>
      </c>
      <c r="Q341" s="205" t="s">
        <v>686</v>
      </c>
    </row>
    <row r="342" spans="1:17" hidden="1">
      <c r="A342" s="204">
        <v>101801404609</v>
      </c>
      <c r="B342" s="205" t="s">
        <v>910</v>
      </c>
      <c r="C342" s="205" t="s">
        <v>911</v>
      </c>
      <c r="D342" s="205" t="s">
        <v>680</v>
      </c>
      <c r="E342" s="572">
        <v>36235</v>
      </c>
      <c r="F342" s="572">
        <v>45810</v>
      </c>
      <c r="G342" s="205" t="s">
        <v>912</v>
      </c>
      <c r="H342" s="205" t="s">
        <v>682</v>
      </c>
      <c r="I342" s="205" t="s">
        <v>683</v>
      </c>
      <c r="J342" s="205">
        <v>8768223292</v>
      </c>
      <c r="K342" s="205" t="s">
        <v>684</v>
      </c>
      <c r="L342" s="205" t="s">
        <v>913</v>
      </c>
      <c r="M342" s="205" t="s">
        <v>684</v>
      </c>
      <c r="N342" s="205" t="s">
        <v>684</v>
      </c>
      <c r="O342" s="205" t="s">
        <v>686</v>
      </c>
      <c r="P342" s="205" t="s">
        <v>687</v>
      </c>
      <c r="Q342" s="205" t="s">
        <v>686</v>
      </c>
    </row>
    <row r="343" spans="1:17" hidden="1">
      <c r="A343" s="204">
        <v>102203182866</v>
      </c>
      <c r="B343" s="205" t="s">
        <v>894</v>
      </c>
      <c r="C343" s="205" t="s">
        <v>895</v>
      </c>
      <c r="D343" s="205" t="s">
        <v>680</v>
      </c>
      <c r="E343" s="572">
        <v>38677</v>
      </c>
      <c r="F343" s="572">
        <v>45810</v>
      </c>
      <c r="G343" s="205" t="s">
        <v>896</v>
      </c>
      <c r="H343" s="205" t="s">
        <v>682</v>
      </c>
      <c r="I343" s="205" t="s">
        <v>683</v>
      </c>
      <c r="J343" s="205">
        <v>7091733439</v>
      </c>
      <c r="K343" s="205" t="s">
        <v>684</v>
      </c>
      <c r="L343" s="205" t="s">
        <v>897</v>
      </c>
      <c r="M343" s="205" t="s">
        <v>684</v>
      </c>
      <c r="N343" s="205" t="s">
        <v>684</v>
      </c>
      <c r="O343" s="205" t="s">
        <v>686</v>
      </c>
      <c r="P343" s="205" t="s">
        <v>687</v>
      </c>
      <c r="Q343" s="205" t="s">
        <v>686</v>
      </c>
    </row>
    <row r="344" spans="1:17" hidden="1">
      <c r="A344" s="204">
        <v>101474961225</v>
      </c>
      <c r="B344" s="205" t="s">
        <v>890</v>
      </c>
      <c r="C344" s="205" t="s">
        <v>891</v>
      </c>
      <c r="D344" s="205" t="s">
        <v>680</v>
      </c>
      <c r="E344" s="572">
        <v>36570</v>
      </c>
      <c r="F344" s="572">
        <v>45810</v>
      </c>
      <c r="G344" s="205" t="s">
        <v>892</v>
      </c>
      <c r="H344" s="205" t="s">
        <v>682</v>
      </c>
      <c r="I344" s="205" t="s">
        <v>683</v>
      </c>
      <c r="J344" s="205">
        <v>7498530213</v>
      </c>
      <c r="K344" s="205" t="s">
        <v>684</v>
      </c>
      <c r="L344" s="205" t="s">
        <v>893</v>
      </c>
      <c r="M344" s="205" t="s">
        <v>684</v>
      </c>
      <c r="N344" s="205" t="s">
        <v>684</v>
      </c>
      <c r="O344" s="205" t="s">
        <v>686</v>
      </c>
      <c r="P344" s="205" t="s">
        <v>687</v>
      </c>
      <c r="Q344" s="205" t="s">
        <v>686</v>
      </c>
    </row>
    <row r="345" spans="1:17" hidden="1">
      <c r="A345" s="204">
        <v>102202786636</v>
      </c>
      <c r="B345" s="205" t="s">
        <v>898</v>
      </c>
      <c r="C345" s="205" t="s">
        <v>899</v>
      </c>
      <c r="D345" s="205" t="s">
        <v>680</v>
      </c>
      <c r="E345" s="572">
        <v>37031</v>
      </c>
      <c r="F345" s="572">
        <v>45810</v>
      </c>
      <c r="G345" s="205" t="s">
        <v>900</v>
      </c>
      <c r="H345" s="205" t="s">
        <v>682</v>
      </c>
      <c r="I345" s="205" t="s">
        <v>683</v>
      </c>
      <c r="J345" s="205">
        <v>6380992813</v>
      </c>
      <c r="K345" s="205" t="s">
        <v>684</v>
      </c>
      <c r="L345" s="205" t="s">
        <v>901</v>
      </c>
      <c r="M345" s="205" t="s">
        <v>684</v>
      </c>
      <c r="N345" s="205" t="s">
        <v>20562</v>
      </c>
      <c r="O345" s="205" t="s">
        <v>687</v>
      </c>
      <c r="P345" s="205" t="s">
        <v>687</v>
      </c>
      <c r="Q345" s="205" t="s">
        <v>686</v>
      </c>
    </row>
    <row r="346" spans="1:17" hidden="1">
      <c r="A346" s="204">
        <v>101677453239</v>
      </c>
      <c r="B346" s="205" t="s">
        <v>902</v>
      </c>
      <c r="C346" s="205" t="s">
        <v>903</v>
      </c>
      <c r="D346" s="205" t="s">
        <v>680</v>
      </c>
      <c r="E346" s="572">
        <v>32968</v>
      </c>
      <c r="F346" s="572">
        <v>45810</v>
      </c>
      <c r="G346" s="205" t="s">
        <v>904</v>
      </c>
      <c r="H346" s="205" t="s">
        <v>682</v>
      </c>
      <c r="I346" s="205" t="s">
        <v>708</v>
      </c>
      <c r="J346" s="205">
        <v>9926492983</v>
      </c>
      <c r="K346" s="205" t="s">
        <v>684</v>
      </c>
      <c r="L346" s="205" t="s">
        <v>905</v>
      </c>
      <c r="M346" s="205" t="s">
        <v>684</v>
      </c>
      <c r="N346" s="205" t="s">
        <v>684</v>
      </c>
      <c r="O346" s="205" t="s">
        <v>686</v>
      </c>
      <c r="P346" s="205" t="s">
        <v>687</v>
      </c>
      <c r="Q346" s="205" t="s">
        <v>686</v>
      </c>
    </row>
    <row r="347" spans="1:17" hidden="1">
      <c r="A347" s="204">
        <v>102203182878</v>
      </c>
      <c r="B347" s="205" t="s">
        <v>886</v>
      </c>
      <c r="C347" s="205" t="s">
        <v>887</v>
      </c>
      <c r="D347" s="205" t="s">
        <v>680</v>
      </c>
      <c r="E347" s="572">
        <v>38718</v>
      </c>
      <c r="F347" s="572">
        <v>45810</v>
      </c>
      <c r="G347" s="205" t="s">
        <v>888</v>
      </c>
      <c r="H347" s="205" t="s">
        <v>682</v>
      </c>
      <c r="I347" s="205" t="s">
        <v>683</v>
      </c>
      <c r="J347" s="205">
        <v>7739563983</v>
      </c>
      <c r="K347" s="205" t="s">
        <v>684</v>
      </c>
      <c r="L347" s="205" t="s">
        <v>889</v>
      </c>
      <c r="M347" s="205" t="s">
        <v>684</v>
      </c>
      <c r="N347" s="205" t="s">
        <v>684</v>
      </c>
      <c r="O347" s="205" t="s">
        <v>686</v>
      </c>
      <c r="P347" s="205" t="s">
        <v>687</v>
      </c>
      <c r="Q347" s="205" t="s">
        <v>686</v>
      </c>
    </row>
    <row r="348" spans="1:17" hidden="1">
      <c r="A348" s="204">
        <v>102222476020</v>
      </c>
      <c r="B348" s="205" t="s">
        <v>20563</v>
      </c>
      <c r="C348" s="205" t="s">
        <v>20564</v>
      </c>
      <c r="D348" s="205" t="s">
        <v>680</v>
      </c>
      <c r="E348" s="572">
        <v>39814</v>
      </c>
      <c r="F348" s="572">
        <v>45809</v>
      </c>
      <c r="G348" s="205" t="s">
        <v>20565</v>
      </c>
      <c r="H348" s="205" t="s">
        <v>682</v>
      </c>
      <c r="I348" s="205" t="s">
        <v>683</v>
      </c>
      <c r="J348" s="205" t="s">
        <v>684</v>
      </c>
      <c r="K348" s="205" t="s">
        <v>684</v>
      </c>
      <c r="L348" s="205" t="s">
        <v>20566</v>
      </c>
      <c r="M348" s="205" t="s">
        <v>684</v>
      </c>
      <c r="N348" s="205" t="s">
        <v>684</v>
      </c>
      <c r="O348" s="205" t="s">
        <v>686</v>
      </c>
      <c r="P348" s="205" t="s">
        <v>687</v>
      </c>
      <c r="Q348" s="205" t="s">
        <v>686</v>
      </c>
    </row>
    <row r="349" spans="1:17" hidden="1">
      <c r="A349" s="204">
        <v>100945478260</v>
      </c>
      <c r="B349" s="205" t="s">
        <v>914</v>
      </c>
      <c r="C349" s="205" t="s">
        <v>915</v>
      </c>
      <c r="D349" s="205" t="s">
        <v>680</v>
      </c>
      <c r="E349" s="572">
        <v>35065</v>
      </c>
      <c r="F349" s="572">
        <v>45809</v>
      </c>
      <c r="G349" s="205" t="s">
        <v>916</v>
      </c>
      <c r="H349" s="205" t="s">
        <v>682</v>
      </c>
      <c r="I349" s="205" t="s">
        <v>684</v>
      </c>
      <c r="J349" s="205">
        <v>8830320778</v>
      </c>
      <c r="K349" s="205" t="s">
        <v>684</v>
      </c>
      <c r="L349" s="205" t="s">
        <v>917</v>
      </c>
      <c r="M349" s="205" t="s">
        <v>918</v>
      </c>
      <c r="N349" s="205" t="s">
        <v>919</v>
      </c>
      <c r="O349" s="205" t="s">
        <v>687</v>
      </c>
      <c r="P349" s="205" t="s">
        <v>687</v>
      </c>
      <c r="Q349" s="205" t="s">
        <v>686</v>
      </c>
    </row>
    <row r="350" spans="1:17" hidden="1">
      <c r="A350" s="204">
        <v>101904480275</v>
      </c>
      <c r="B350" s="205" t="s">
        <v>930</v>
      </c>
      <c r="C350" s="205" t="s">
        <v>931</v>
      </c>
      <c r="D350" s="205" t="s">
        <v>680</v>
      </c>
      <c r="E350" s="572">
        <v>37588</v>
      </c>
      <c r="F350" s="572">
        <v>45808</v>
      </c>
      <c r="G350" s="205" t="s">
        <v>932</v>
      </c>
      <c r="H350" s="205" t="s">
        <v>682</v>
      </c>
      <c r="I350" s="205" t="s">
        <v>683</v>
      </c>
      <c r="J350" s="205">
        <v>9309757479</v>
      </c>
      <c r="K350" s="205" t="s">
        <v>684</v>
      </c>
      <c r="L350" s="205" t="s">
        <v>933</v>
      </c>
      <c r="M350" s="205" t="s">
        <v>684</v>
      </c>
      <c r="N350" s="205" t="s">
        <v>684</v>
      </c>
      <c r="O350" s="205" t="s">
        <v>686</v>
      </c>
      <c r="P350" s="205" t="s">
        <v>687</v>
      </c>
      <c r="Q350" s="205" t="s">
        <v>686</v>
      </c>
    </row>
    <row r="351" spans="1:17" hidden="1">
      <c r="A351" s="204">
        <v>102187664540</v>
      </c>
      <c r="B351" s="205" t="s">
        <v>920</v>
      </c>
      <c r="C351" s="205" t="s">
        <v>921</v>
      </c>
      <c r="D351" s="205" t="s">
        <v>680</v>
      </c>
      <c r="E351" s="572">
        <v>37870</v>
      </c>
      <c r="F351" s="572">
        <v>45808</v>
      </c>
      <c r="G351" s="205" t="s">
        <v>922</v>
      </c>
      <c r="H351" s="205" t="s">
        <v>682</v>
      </c>
      <c r="I351" s="205" t="s">
        <v>683</v>
      </c>
      <c r="J351" s="205">
        <v>9022067773</v>
      </c>
      <c r="K351" s="205" t="s">
        <v>684</v>
      </c>
      <c r="L351" s="205" t="s">
        <v>923</v>
      </c>
      <c r="M351" s="205" t="s">
        <v>684</v>
      </c>
      <c r="N351" s="205" t="s">
        <v>684</v>
      </c>
      <c r="O351" s="205" t="s">
        <v>686</v>
      </c>
      <c r="P351" s="205" t="s">
        <v>687</v>
      </c>
      <c r="Q351" s="205" t="s">
        <v>686</v>
      </c>
    </row>
    <row r="352" spans="1:17" hidden="1">
      <c r="A352" s="204">
        <v>100129180028</v>
      </c>
      <c r="B352" s="205" t="s">
        <v>924</v>
      </c>
      <c r="C352" s="205" t="s">
        <v>925</v>
      </c>
      <c r="D352" s="205" t="s">
        <v>680</v>
      </c>
      <c r="E352" s="572">
        <v>32660</v>
      </c>
      <c r="F352" s="572">
        <v>45808</v>
      </c>
      <c r="G352" s="205" t="s">
        <v>926</v>
      </c>
      <c r="H352" s="205" t="s">
        <v>682</v>
      </c>
      <c r="I352" s="205" t="s">
        <v>708</v>
      </c>
      <c r="J352" s="205">
        <v>9011465128</v>
      </c>
      <c r="K352" s="205" t="s">
        <v>684</v>
      </c>
      <c r="L352" s="205" t="s">
        <v>927</v>
      </c>
      <c r="M352" s="205" t="s">
        <v>928</v>
      </c>
      <c r="N352" s="205" t="s">
        <v>929</v>
      </c>
      <c r="O352" s="205" t="s">
        <v>687</v>
      </c>
      <c r="P352" s="205" t="s">
        <v>687</v>
      </c>
      <c r="Q352" s="205" t="s">
        <v>686</v>
      </c>
    </row>
    <row r="353" spans="1:17" hidden="1">
      <c r="A353" s="204">
        <v>102202428721</v>
      </c>
      <c r="B353" s="205" t="s">
        <v>934</v>
      </c>
      <c r="C353" s="205" t="s">
        <v>935</v>
      </c>
      <c r="D353" s="205" t="s">
        <v>680</v>
      </c>
      <c r="E353" s="572">
        <v>32753</v>
      </c>
      <c r="F353" s="572">
        <v>45808</v>
      </c>
      <c r="G353" s="205" t="s">
        <v>936</v>
      </c>
      <c r="H353" s="205" t="s">
        <v>682</v>
      </c>
      <c r="I353" s="205" t="s">
        <v>683</v>
      </c>
      <c r="J353" s="205">
        <v>9325759710</v>
      </c>
      <c r="K353" s="205" t="s">
        <v>684</v>
      </c>
      <c r="L353" s="205" t="s">
        <v>937</v>
      </c>
      <c r="M353" s="205" t="s">
        <v>684</v>
      </c>
      <c r="N353" s="205" t="s">
        <v>684</v>
      </c>
      <c r="O353" s="205" t="s">
        <v>686</v>
      </c>
      <c r="P353" s="205" t="s">
        <v>687</v>
      </c>
      <c r="Q353" s="205" t="s">
        <v>687</v>
      </c>
    </row>
    <row r="354" spans="1:17" hidden="1">
      <c r="A354" s="204">
        <v>101698911304</v>
      </c>
      <c r="B354" s="205" t="s">
        <v>938</v>
      </c>
      <c r="C354" s="205" t="s">
        <v>939</v>
      </c>
      <c r="D354" s="205" t="s">
        <v>680</v>
      </c>
      <c r="E354" s="572">
        <v>32874</v>
      </c>
      <c r="F354" s="572">
        <v>45807</v>
      </c>
      <c r="G354" s="205" t="s">
        <v>940</v>
      </c>
      <c r="H354" s="205" t="s">
        <v>682</v>
      </c>
      <c r="I354" s="205" t="s">
        <v>683</v>
      </c>
      <c r="J354" s="205">
        <v>9370769129</v>
      </c>
      <c r="K354" s="205" t="s">
        <v>684</v>
      </c>
      <c r="L354" s="205" t="s">
        <v>941</v>
      </c>
      <c r="M354" s="205" t="s">
        <v>684</v>
      </c>
      <c r="N354" s="205" t="s">
        <v>942</v>
      </c>
      <c r="O354" s="205" t="s">
        <v>686</v>
      </c>
      <c r="P354" s="205" t="s">
        <v>687</v>
      </c>
      <c r="Q354" s="205" t="s">
        <v>686</v>
      </c>
    </row>
    <row r="355" spans="1:17" hidden="1">
      <c r="A355" s="204">
        <v>102187664538</v>
      </c>
      <c r="B355" s="205" t="s">
        <v>947</v>
      </c>
      <c r="C355" s="205" t="s">
        <v>948</v>
      </c>
      <c r="D355" s="205" t="s">
        <v>680</v>
      </c>
      <c r="E355" s="572">
        <v>38664</v>
      </c>
      <c r="F355" s="572">
        <v>45807</v>
      </c>
      <c r="G355" s="205" t="s">
        <v>949</v>
      </c>
      <c r="H355" s="205" t="s">
        <v>682</v>
      </c>
      <c r="I355" s="205" t="s">
        <v>683</v>
      </c>
      <c r="J355" s="205">
        <v>8830071024</v>
      </c>
      <c r="K355" s="205" t="s">
        <v>684</v>
      </c>
      <c r="L355" s="205" t="s">
        <v>950</v>
      </c>
      <c r="M355" s="205" t="s">
        <v>684</v>
      </c>
      <c r="N355" s="205" t="s">
        <v>684</v>
      </c>
      <c r="O355" s="205" t="s">
        <v>686</v>
      </c>
      <c r="P355" s="205" t="s">
        <v>687</v>
      </c>
      <c r="Q355" s="205" t="s">
        <v>686</v>
      </c>
    </row>
    <row r="356" spans="1:17" hidden="1">
      <c r="A356" s="204">
        <v>102202210834</v>
      </c>
      <c r="B356" s="205" t="s">
        <v>943</v>
      </c>
      <c r="C356" s="205" t="s">
        <v>944</v>
      </c>
      <c r="D356" s="205" t="s">
        <v>680</v>
      </c>
      <c r="E356" s="572">
        <v>38923</v>
      </c>
      <c r="F356" s="572">
        <v>45807</v>
      </c>
      <c r="G356" s="205" t="s">
        <v>945</v>
      </c>
      <c r="H356" s="205" t="s">
        <v>682</v>
      </c>
      <c r="I356" s="205" t="s">
        <v>683</v>
      </c>
      <c r="J356" s="205">
        <v>8551087047</v>
      </c>
      <c r="K356" s="205" t="s">
        <v>684</v>
      </c>
      <c r="L356" s="205" t="s">
        <v>946</v>
      </c>
      <c r="M356" s="205" t="s">
        <v>684</v>
      </c>
      <c r="N356" s="205" t="s">
        <v>684</v>
      </c>
      <c r="O356" s="205" t="s">
        <v>686</v>
      </c>
      <c r="P356" s="205" t="s">
        <v>687</v>
      </c>
      <c r="Q356" s="205" t="s">
        <v>686</v>
      </c>
    </row>
    <row r="357" spans="1:17" hidden="1">
      <c r="A357" s="204">
        <v>102201719283</v>
      </c>
      <c r="B357" s="205" t="s">
        <v>951</v>
      </c>
      <c r="C357" s="205" t="s">
        <v>952</v>
      </c>
      <c r="D357" s="205" t="s">
        <v>680</v>
      </c>
      <c r="E357" s="572">
        <v>25934</v>
      </c>
      <c r="F357" s="572">
        <v>45806</v>
      </c>
      <c r="G357" s="205" t="s">
        <v>953</v>
      </c>
      <c r="H357" s="205" t="s">
        <v>682</v>
      </c>
      <c r="I357" s="205" t="s">
        <v>708</v>
      </c>
      <c r="J357" s="205">
        <v>7499616960</v>
      </c>
      <c r="K357" s="205" t="s">
        <v>684</v>
      </c>
      <c r="L357" s="205" t="s">
        <v>954</v>
      </c>
      <c r="M357" s="205" t="s">
        <v>684</v>
      </c>
      <c r="N357" s="205" t="s">
        <v>684</v>
      </c>
      <c r="O357" s="205" t="s">
        <v>686</v>
      </c>
      <c r="P357" s="205" t="s">
        <v>687</v>
      </c>
      <c r="Q357" s="205" t="s">
        <v>686</v>
      </c>
    </row>
    <row r="358" spans="1:17" hidden="1">
      <c r="A358" s="204">
        <v>102201719265</v>
      </c>
      <c r="B358" s="205" t="s">
        <v>955</v>
      </c>
      <c r="C358" s="205" t="s">
        <v>956</v>
      </c>
      <c r="D358" s="205" t="s">
        <v>680</v>
      </c>
      <c r="E358" s="572">
        <v>36064</v>
      </c>
      <c r="F358" s="572">
        <v>45806</v>
      </c>
      <c r="G358" s="205" t="s">
        <v>957</v>
      </c>
      <c r="H358" s="205" t="s">
        <v>682</v>
      </c>
      <c r="I358" s="205" t="s">
        <v>683</v>
      </c>
      <c r="J358" s="205">
        <v>7974158725</v>
      </c>
      <c r="K358" s="205" t="s">
        <v>684</v>
      </c>
      <c r="L358" s="205" t="s">
        <v>958</v>
      </c>
      <c r="M358" s="205" t="s">
        <v>684</v>
      </c>
      <c r="N358" s="205" t="s">
        <v>684</v>
      </c>
      <c r="O358" s="205" t="s">
        <v>686</v>
      </c>
      <c r="P358" s="205" t="s">
        <v>687</v>
      </c>
      <c r="Q358" s="205" t="s">
        <v>686</v>
      </c>
    </row>
    <row r="359" spans="1:17" hidden="1">
      <c r="A359" s="204">
        <v>102201719254</v>
      </c>
      <c r="B359" s="205" t="s">
        <v>963</v>
      </c>
      <c r="C359" s="205" t="s">
        <v>964</v>
      </c>
      <c r="D359" s="205" t="s">
        <v>680</v>
      </c>
      <c r="E359" s="572">
        <v>37036</v>
      </c>
      <c r="F359" s="572">
        <v>45806</v>
      </c>
      <c r="G359" s="205" t="s">
        <v>965</v>
      </c>
      <c r="H359" s="205" t="s">
        <v>682</v>
      </c>
      <c r="I359" s="205" t="s">
        <v>683</v>
      </c>
      <c r="J359" s="205">
        <v>9022697653</v>
      </c>
      <c r="K359" s="205" t="s">
        <v>684</v>
      </c>
      <c r="L359" s="205" t="s">
        <v>966</v>
      </c>
      <c r="M359" s="205" t="s">
        <v>684</v>
      </c>
      <c r="N359" s="205" t="s">
        <v>684</v>
      </c>
      <c r="O359" s="205" t="s">
        <v>686</v>
      </c>
      <c r="P359" s="205" t="s">
        <v>687</v>
      </c>
      <c r="Q359" s="205" t="s">
        <v>686</v>
      </c>
    </row>
    <row r="360" spans="1:17" hidden="1">
      <c r="A360" s="204">
        <v>102201719277</v>
      </c>
      <c r="B360" s="205" t="s">
        <v>959</v>
      </c>
      <c r="C360" s="205" t="s">
        <v>960</v>
      </c>
      <c r="D360" s="205" t="s">
        <v>680</v>
      </c>
      <c r="E360" s="572">
        <v>39135</v>
      </c>
      <c r="F360" s="572">
        <v>45806</v>
      </c>
      <c r="G360" s="205" t="s">
        <v>961</v>
      </c>
      <c r="H360" s="205" t="s">
        <v>682</v>
      </c>
      <c r="I360" s="205" t="s">
        <v>683</v>
      </c>
      <c r="J360" s="205">
        <v>9263798946</v>
      </c>
      <c r="K360" s="205" t="s">
        <v>684</v>
      </c>
      <c r="L360" s="205" t="s">
        <v>962</v>
      </c>
      <c r="M360" s="205" t="s">
        <v>684</v>
      </c>
      <c r="N360" s="205" t="s">
        <v>684</v>
      </c>
      <c r="O360" s="205" t="s">
        <v>686</v>
      </c>
      <c r="P360" s="205" t="s">
        <v>687</v>
      </c>
      <c r="Q360" s="205" t="s">
        <v>686</v>
      </c>
    </row>
    <row r="361" spans="1:17" hidden="1">
      <c r="A361" s="204">
        <v>102201304875</v>
      </c>
      <c r="B361" s="205" t="s">
        <v>967</v>
      </c>
      <c r="C361" s="205" t="s">
        <v>968</v>
      </c>
      <c r="D361" s="205" t="s">
        <v>680</v>
      </c>
      <c r="E361" s="572">
        <v>37092</v>
      </c>
      <c r="F361" s="572">
        <v>45805</v>
      </c>
      <c r="G361" s="205" t="s">
        <v>969</v>
      </c>
      <c r="H361" s="205" t="s">
        <v>682</v>
      </c>
      <c r="I361" s="205" t="s">
        <v>683</v>
      </c>
      <c r="J361" s="205" t="s">
        <v>684</v>
      </c>
      <c r="K361" s="205" t="s">
        <v>684</v>
      </c>
      <c r="L361" s="205" t="s">
        <v>970</v>
      </c>
      <c r="M361" s="205" t="s">
        <v>684</v>
      </c>
      <c r="N361" s="205" t="s">
        <v>684</v>
      </c>
      <c r="O361" s="205" t="s">
        <v>686</v>
      </c>
      <c r="P361" s="205" t="s">
        <v>687</v>
      </c>
      <c r="Q361" s="205" t="s">
        <v>686</v>
      </c>
    </row>
    <row r="362" spans="1:17" hidden="1">
      <c r="A362" s="204">
        <v>102200752028</v>
      </c>
      <c r="B362" s="205" t="s">
        <v>1001</v>
      </c>
      <c r="C362" s="205" t="s">
        <v>1002</v>
      </c>
      <c r="D362" s="205" t="s">
        <v>680</v>
      </c>
      <c r="E362" s="572">
        <v>38687</v>
      </c>
      <c r="F362" s="572">
        <v>45804</v>
      </c>
      <c r="G362" s="205" t="s">
        <v>1003</v>
      </c>
      <c r="H362" s="205" t="s">
        <v>682</v>
      </c>
      <c r="I362" s="205" t="s">
        <v>683</v>
      </c>
      <c r="J362" s="205">
        <v>7247227860</v>
      </c>
      <c r="K362" s="205" t="s">
        <v>684</v>
      </c>
      <c r="L362" s="205" t="s">
        <v>1004</v>
      </c>
      <c r="M362" s="205" t="s">
        <v>684</v>
      </c>
      <c r="N362" s="205" t="s">
        <v>22078</v>
      </c>
      <c r="O362" s="205" t="s">
        <v>686</v>
      </c>
      <c r="P362" s="205" t="s">
        <v>687</v>
      </c>
      <c r="Q362" s="205" t="s">
        <v>687</v>
      </c>
    </row>
    <row r="363" spans="1:17" hidden="1">
      <c r="A363" s="204">
        <v>102200752037</v>
      </c>
      <c r="B363" s="205" t="s">
        <v>997</v>
      </c>
      <c r="C363" s="205" t="s">
        <v>998</v>
      </c>
      <c r="D363" s="205" t="s">
        <v>680</v>
      </c>
      <c r="E363" s="572">
        <v>36823</v>
      </c>
      <c r="F363" s="572">
        <v>45804</v>
      </c>
      <c r="G363" s="205" t="s">
        <v>999</v>
      </c>
      <c r="H363" s="205" t="s">
        <v>682</v>
      </c>
      <c r="I363" s="205" t="s">
        <v>683</v>
      </c>
      <c r="J363" s="205">
        <v>8595415867</v>
      </c>
      <c r="K363" s="205" t="s">
        <v>684</v>
      </c>
      <c r="L363" s="205" t="s">
        <v>1000</v>
      </c>
      <c r="M363" s="205" t="s">
        <v>20750</v>
      </c>
      <c r="N363" s="205" t="s">
        <v>2549</v>
      </c>
      <c r="O363" s="205" t="s">
        <v>686</v>
      </c>
      <c r="P363" s="205" t="s">
        <v>687</v>
      </c>
      <c r="Q363" s="205" t="s">
        <v>686</v>
      </c>
    </row>
    <row r="364" spans="1:17" hidden="1">
      <c r="A364" s="204">
        <v>102200752044</v>
      </c>
      <c r="B364" s="205" t="s">
        <v>1005</v>
      </c>
      <c r="C364" s="205" t="s">
        <v>1006</v>
      </c>
      <c r="D364" s="205" t="s">
        <v>680</v>
      </c>
      <c r="E364" s="572">
        <v>38829</v>
      </c>
      <c r="F364" s="572">
        <v>45804</v>
      </c>
      <c r="G364" s="205" t="s">
        <v>1007</v>
      </c>
      <c r="H364" s="205" t="s">
        <v>682</v>
      </c>
      <c r="I364" s="205" t="s">
        <v>683</v>
      </c>
      <c r="J364" s="205">
        <v>9307367007</v>
      </c>
      <c r="K364" s="205" t="s">
        <v>684</v>
      </c>
      <c r="L364" s="205" t="s">
        <v>1008</v>
      </c>
      <c r="M364" s="205" t="s">
        <v>684</v>
      </c>
      <c r="N364" s="205" t="s">
        <v>684</v>
      </c>
      <c r="O364" s="205" t="s">
        <v>686</v>
      </c>
      <c r="P364" s="205" t="s">
        <v>687</v>
      </c>
      <c r="Q364" s="205" t="s">
        <v>686</v>
      </c>
    </row>
    <row r="365" spans="1:17" hidden="1">
      <c r="A365" s="204">
        <v>102200752059</v>
      </c>
      <c r="B365" s="205" t="s">
        <v>987</v>
      </c>
      <c r="C365" s="205" t="s">
        <v>988</v>
      </c>
      <c r="D365" s="205" t="s">
        <v>680</v>
      </c>
      <c r="E365" s="572">
        <v>39010</v>
      </c>
      <c r="F365" s="572">
        <v>45804</v>
      </c>
      <c r="G365" s="205" t="s">
        <v>989</v>
      </c>
      <c r="H365" s="205" t="s">
        <v>682</v>
      </c>
      <c r="I365" s="205" t="s">
        <v>683</v>
      </c>
      <c r="J365" s="205" t="s">
        <v>684</v>
      </c>
      <c r="K365" s="205" t="s">
        <v>684</v>
      </c>
      <c r="L365" s="205" t="s">
        <v>990</v>
      </c>
      <c r="M365" s="205" t="s">
        <v>684</v>
      </c>
      <c r="N365" s="205" t="s">
        <v>684</v>
      </c>
      <c r="O365" s="205" t="s">
        <v>686</v>
      </c>
      <c r="P365" s="205" t="s">
        <v>687</v>
      </c>
      <c r="Q365" s="205" t="s">
        <v>686</v>
      </c>
    </row>
    <row r="366" spans="1:17" hidden="1">
      <c r="A366" s="204">
        <v>102200752063</v>
      </c>
      <c r="B366" s="205" t="s">
        <v>983</v>
      </c>
      <c r="C366" s="205" t="s">
        <v>984</v>
      </c>
      <c r="D366" s="205" t="s">
        <v>680</v>
      </c>
      <c r="E366" s="572">
        <v>37822</v>
      </c>
      <c r="F366" s="572">
        <v>45804</v>
      </c>
      <c r="G366" s="205" t="s">
        <v>985</v>
      </c>
      <c r="H366" s="205" t="s">
        <v>682</v>
      </c>
      <c r="I366" s="205" t="s">
        <v>683</v>
      </c>
      <c r="J366" s="205">
        <v>9834341840</v>
      </c>
      <c r="K366" s="205" t="s">
        <v>684</v>
      </c>
      <c r="L366" s="205" t="s">
        <v>986</v>
      </c>
      <c r="M366" s="205" t="s">
        <v>684</v>
      </c>
      <c r="N366" s="205" t="s">
        <v>684</v>
      </c>
      <c r="O366" s="205" t="s">
        <v>686</v>
      </c>
      <c r="P366" s="205" t="s">
        <v>687</v>
      </c>
      <c r="Q366" s="205" t="s">
        <v>686</v>
      </c>
    </row>
    <row r="367" spans="1:17" hidden="1">
      <c r="A367" s="204">
        <v>102200752071</v>
      </c>
      <c r="B367" s="205" t="s">
        <v>979</v>
      </c>
      <c r="C367" s="205" t="s">
        <v>980</v>
      </c>
      <c r="D367" s="205" t="s">
        <v>680</v>
      </c>
      <c r="E367" s="572">
        <v>38763</v>
      </c>
      <c r="F367" s="572">
        <v>45804</v>
      </c>
      <c r="G367" s="205" t="s">
        <v>981</v>
      </c>
      <c r="H367" s="205" t="s">
        <v>682</v>
      </c>
      <c r="I367" s="205" t="s">
        <v>683</v>
      </c>
      <c r="J367" s="205">
        <v>8468800147</v>
      </c>
      <c r="K367" s="205" t="s">
        <v>684</v>
      </c>
      <c r="L367" s="205" t="s">
        <v>982</v>
      </c>
      <c r="M367" s="205" t="s">
        <v>684</v>
      </c>
      <c r="N367" s="205" t="s">
        <v>684</v>
      </c>
      <c r="O367" s="205" t="s">
        <v>686</v>
      </c>
      <c r="P367" s="205" t="s">
        <v>687</v>
      </c>
      <c r="Q367" s="205" t="s">
        <v>686</v>
      </c>
    </row>
    <row r="368" spans="1:17" hidden="1">
      <c r="A368" s="204">
        <v>102200752085</v>
      </c>
      <c r="B368" s="205" t="s">
        <v>975</v>
      </c>
      <c r="C368" s="205" t="s">
        <v>976</v>
      </c>
      <c r="D368" s="205" t="s">
        <v>680</v>
      </c>
      <c r="E368" s="572">
        <v>37113</v>
      </c>
      <c r="F368" s="572">
        <v>45804</v>
      </c>
      <c r="G368" s="205" t="s">
        <v>977</v>
      </c>
      <c r="H368" s="205" t="s">
        <v>682</v>
      </c>
      <c r="I368" s="205" t="s">
        <v>683</v>
      </c>
      <c r="J368" s="205">
        <v>8320002940</v>
      </c>
      <c r="K368" s="205" t="s">
        <v>684</v>
      </c>
      <c r="L368" s="205" t="s">
        <v>978</v>
      </c>
      <c r="M368" s="205" t="s">
        <v>20748</v>
      </c>
      <c r="N368" s="205" t="s">
        <v>20749</v>
      </c>
      <c r="O368" s="205" t="s">
        <v>686</v>
      </c>
      <c r="P368" s="205" t="s">
        <v>687</v>
      </c>
      <c r="Q368" s="205" t="s">
        <v>686</v>
      </c>
    </row>
    <row r="369" spans="1:17" hidden="1">
      <c r="A369" s="204">
        <v>102200866232</v>
      </c>
      <c r="B369" s="205" t="s">
        <v>1009</v>
      </c>
      <c r="C369" s="205" t="s">
        <v>1010</v>
      </c>
      <c r="D369" s="205" t="s">
        <v>680</v>
      </c>
      <c r="E369" s="572">
        <v>38941</v>
      </c>
      <c r="F369" s="572">
        <v>45804</v>
      </c>
      <c r="G369" s="205" t="s">
        <v>1011</v>
      </c>
      <c r="H369" s="205" t="s">
        <v>682</v>
      </c>
      <c r="I369" s="205" t="s">
        <v>683</v>
      </c>
      <c r="J369" s="205" t="s">
        <v>684</v>
      </c>
      <c r="K369" s="205" t="s">
        <v>684</v>
      </c>
      <c r="L369" s="205" t="s">
        <v>1012</v>
      </c>
      <c r="M369" s="205" t="s">
        <v>684</v>
      </c>
      <c r="N369" s="205" t="s">
        <v>684</v>
      </c>
      <c r="O369" s="205" t="s">
        <v>686</v>
      </c>
      <c r="P369" s="205" t="s">
        <v>687</v>
      </c>
      <c r="Q369" s="205" t="s">
        <v>686</v>
      </c>
    </row>
    <row r="370" spans="1:17" hidden="1">
      <c r="A370" s="204">
        <v>102200866245</v>
      </c>
      <c r="B370" s="205" t="s">
        <v>1013</v>
      </c>
      <c r="C370" s="205" t="s">
        <v>1014</v>
      </c>
      <c r="D370" s="205" t="s">
        <v>680</v>
      </c>
      <c r="E370" s="572">
        <v>38323</v>
      </c>
      <c r="F370" s="572">
        <v>45804</v>
      </c>
      <c r="G370" s="205" t="s">
        <v>1015</v>
      </c>
      <c r="H370" s="205" t="s">
        <v>682</v>
      </c>
      <c r="I370" s="205" t="s">
        <v>683</v>
      </c>
      <c r="J370" s="205" t="s">
        <v>684</v>
      </c>
      <c r="K370" s="205" t="s">
        <v>684</v>
      </c>
      <c r="L370" s="205" t="s">
        <v>1016</v>
      </c>
      <c r="M370" s="205" t="s">
        <v>684</v>
      </c>
      <c r="N370" s="205" t="s">
        <v>684</v>
      </c>
      <c r="O370" s="205" t="s">
        <v>686</v>
      </c>
      <c r="P370" s="205" t="s">
        <v>687</v>
      </c>
      <c r="Q370" s="205" t="s">
        <v>686</v>
      </c>
    </row>
    <row r="371" spans="1:17" hidden="1">
      <c r="A371" s="204">
        <v>101627199674</v>
      </c>
      <c r="B371" s="205" t="s">
        <v>991</v>
      </c>
      <c r="C371" s="205" t="s">
        <v>992</v>
      </c>
      <c r="D371" s="205" t="s">
        <v>680</v>
      </c>
      <c r="E371" s="572">
        <v>38304</v>
      </c>
      <c r="F371" s="572">
        <v>45804</v>
      </c>
      <c r="G371" s="205" t="s">
        <v>993</v>
      </c>
      <c r="H371" s="205" t="s">
        <v>682</v>
      </c>
      <c r="I371" s="205" t="s">
        <v>683</v>
      </c>
      <c r="J371" s="205">
        <v>8109613251</v>
      </c>
      <c r="K371" s="205" t="s">
        <v>684</v>
      </c>
      <c r="L371" s="205" t="s">
        <v>994</v>
      </c>
      <c r="M371" s="205" t="s">
        <v>995</v>
      </c>
      <c r="N371" s="205" t="s">
        <v>996</v>
      </c>
      <c r="O371" s="205" t="s">
        <v>686</v>
      </c>
      <c r="P371" s="205" t="s">
        <v>687</v>
      </c>
      <c r="Q371" s="205" t="s">
        <v>686</v>
      </c>
    </row>
    <row r="372" spans="1:17" hidden="1">
      <c r="A372" s="204">
        <v>102200761899</v>
      </c>
      <c r="B372" s="205" t="s">
        <v>971</v>
      </c>
      <c r="C372" s="205" t="s">
        <v>972</v>
      </c>
      <c r="D372" s="205" t="s">
        <v>680</v>
      </c>
      <c r="E372" s="572">
        <v>34493</v>
      </c>
      <c r="F372" s="572">
        <v>45804</v>
      </c>
      <c r="G372" s="205" t="s">
        <v>973</v>
      </c>
      <c r="H372" s="205" t="s">
        <v>682</v>
      </c>
      <c r="I372" s="205" t="s">
        <v>683</v>
      </c>
      <c r="J372" s="205" t="s">
        <v>684</v>
      </c>
      <c r="K372" s="205" t="s">
        <v>684</v>
      </c>
      <c r="L372" s="205" t="s">
        <v>974</v>
      </c>
      <c r="M372" s="205" t="s">
        <v>684</v>
      </c>
      <c r="N372" s="205" t="s">
        <v>684</v>
      </c>
      <c r="O372" s="205" t="s">
        <v>686</v>
      </c>
      <c r="P372" s="205" t="s">
        <v>687</v>
      </c>
      <c r="Q372" s="205" t="s">
        <v>686</v>
      </c>
    </row>
    <row r="373" spans="1:17" hidden="1">
      <c r="A373" s="204">
        <v>101835486671</v>
      </c>
      <c r="B373" s="205" t="s">
        <v>1017</v>
      </c>
      <c r="C373" s="205" t="s">
        <v>1018</v>
      </c>
      <c r="D373" s="205" t="s">
        <v>680</v>
      </c>
      <c r="E373" s="572">
        <v>37987</v>
      </c>
      <c r="F373" s="572">
        <v>45800</v>
      </c>
      <c r="G373" s="205" t="s">
        <v>1019</v>
      </c>
      <c r="H373" s="205" t="s">
        <v>682</v>
      </c>
      <c r="I373" s="205" t="s">
        <v>683</v>
      </c>
      <c r="J373" s="205">
        <v>7525942945</v>
      </c>
      <c r="K373" s="205" t="s">
        <v>684</v>
      </c>
      <c r="L373" s="205" t="s">
        <v>1020</v>
      </c>
      <c r="M373" s="205" t="s">
        <v>1021</v>
      </c>
      <c r="N373" s="205" t="s">
        <v>1022</v>
      </c>
      <c r="O373" s="205" t="s">
        <v>687</v>
      </c>
      <c r="P373" s="205" t="s">
        <v>687</v>
      </c>
      <c r="Q373" s="205" t="s">
        <v>686</v>
      </c>
    </row>
    <row r="374" spans="1:17" hidden="1">
      <c r="A374" s="204">
        <v>101084612898</v>
      </c>
      <c r="B374" s="205" t="s">
        <v>1030</v>
      </c>
      <c r="C374" s="205" t="s">
        <v>652</v>
      </c>
      <c r="D374" s="205" t="s">
        <v>680</v>
      </c>
      <c r="E374" s="572">
        <v>32509</v>
      </c>
      <c r="F374" s="572">
        <v>45799</v>
      </c>
      <c r="G374" s="205" t="s">
        <v>1031</v>
      </c>
      <c r="H374" s="205" t="s">
        <v>682</v>
      </c>
      <c r="I374" s="205" t="s">
        <v>1032</v>
      </c>
      <c r="J374" s="205">
        <v>7767888416</v>
      </c>
      <c r="K374" s="205" t="s">
        <v>684</v>
      </c>
      <c r="L374" s="205" t="s">
        <v>1033</v>
      </c>
      <c r="M374" s="205" t="s">
        <v>1034</v>
      </c>
      <c r="N374" s="205" t="s">
        <v>21719</v>
      </c>
      <c r="O374" s="205" t="s">
        <v>686</v>
      </c>
      <c r="P374" s="205" t="s">
        <v>687</v>
      </c>
      <c r="Q374" s="205" t="s">
        <v>686</v>
      </c>
    </row>
    <row r="375" spans="1:17" hidden="1">
      <c r="A375" s="204">
        <v>102199764627</v>
      </c>
      <c r="B375" s="205" t="s">
        <v>1044</v>
      </c>
      <c r="C375" s="205" t="s">
        <v>1045</v>
      </c>
      <c r="D375" s="205" t="s">
        <v>680</v>
      </c>
      <c r="E375" s="572">
        <v>39128</v>
      </c>
      <c r="F375" s="572">
        <v>45799</v>
      </c>
      <c r="G375" s="205" t="s">
        <v>1046</v>
      </c>
      <c r="H375" s="205" t="s">
        <v>682</v>
      </c>
      <c r="I375" s="205" t="s">
        <v>683</v>
      </c>
      <c r="J375" s="205">
        <v>9604022673</v>
      </c>
      <c r="K375" s="205" t="s">
        <v>684</v>
      </c>
      <c r="L375" s="205" t="s">
        <v>1047</v>
      </c>
      <c r="M375" s="205" t="s">
        <v>684</v>
      </c>
      <c r="N375" s="205" t="s">
        <v>6073</v>
      </c>
      <c r="O375" s="205" t="s">
        <v>686</v>
      </c>
      <c r="P375" s="205" t="s">
        <v>687</v>
      </c>
      <c r="Q375" s="205" t="s">
        <v>687</v>
      </c>
    </row>
    <row r="376" spans="1:17" hidden="1">
      <c r="A376" s="204">
        <v>102199764604</v>
      </c>
      <c r="B376" s="205" t="s">
        <v>1036</v>
      </c>
      <c r="C376" s="205" t="s">
        <v>1037</v>
      </c>
      <c r="D376" s="205" t="s">
        <v>680</v>
      </c>
      <c r="E376" s="572">
        <v>38751</v>
      </c>
      <c r="F376" s="572">
        <v>45799</v>
      </c>
      <c r="G376" s="205" t="s">
        <v>1038</v>
      </c>
      <c r="H376" s="205" t="s">
        <v>682</v>
      </c>
      <c r="I376" s="205" t="s">
        <v>683</v>
      </c>
      <c r="J376" s="205">
        <v>8983356791</v>
      </c>
      <c r="K376" s="205" t="s">
        <v>684</v>
      </c>
      <c r="L376" s="205" t="s">
        <v>1039</v>
      </c>
      <c r="M376" s="205" t="s">
        <v>684</v>
      </c>
      <c r="N376" s="205" t="s">
        <v>684</v>
      </c>
      <c r="O376" s="205" t="s">
        <v>686</v>
      </c>
      <c r="P376" s="205" t="s">
        <v>687</v>
      </c>
      <c r="Q376" s="205" t="s">
        <v>686</v>
      </c>
    </row>
    <row r="377" spans="1:17" hidden="1">
      <c r="A377" s="204">
        <v>101754931634</v>
      </c>
      <c r="B377" s="205" t="s">
        <v>1023</v>
      </c>
      <c r="C377" s="205" t="s">
        <v>1024</v>
      </c>
      <c r="D377" s="205" t="s">
        <v>680</v>
      </c>
      <c r="E377" s="572">
        <v>36818</v>
      </c>
      <c r="F377" s="572">
        <v>45799</v>
      </c>
      <c r="G377" s="205" t="s">
        <v>1025</v>
      </c>
      <c r="H377" s="205" t="s">
        <v>682</v>
      </c>
      <c r="I377" s="205" t="s">
        <v>683</v>
      </c>
      <c r="J377" s="205">
        <v>7619435968</v>
      </c>
      <c r="K377" s="205" t="s">
        <v>1026</v>
      </c>
      <c r="L377" s="205" t="s">
        <v>1027</v>
      </c>
      <c r="M377" s="205" t="s">
        <v>1028</v>
      </c>
      <c r="N377" s="205" t="s">
        <v>1029</v>
      </c>
      <c r="O377" s="205" t="s">
        <v>686</v>
      </c>
      <c r="P377" s="205" t="s">
        <v>687</v>
      </c>
      <c r="Q377" s="205" t="s">
        <v>686</v>
      </c>
    </row>
    <row r="378" spans="1:17" hidden="1">
      <c r="A378" s="204">
        <v>101429858565</v>
      </c>
      <c r="B378" s="205" t="s">
        <v>1048</v>
      </c>
      <c r="C378" s="205" t="s">
        <v>1049</v>
      </c>
      <c r="D378" s="205" t="s">
        <v>680</v>
      </c>
      <c r="E378" s="572">
        <v>34331</v>
      </c>
      <c r="F378" s="572">
        <v>45799</v>
      </c>
      <c r="G378" s="205" t="s">
        <v>1050</v>
      </c>
      <c r="H378" s="205" t="s">
        <v>682</v>
      </c>
      <c r="I378" s="205" t="s">
        <v>683</v>
      </c>
      <c r="J378" s="205">
        <v>9850889102</v>
      </c>
      <c r="K378" s="205" t="s">
        <v>1051</v>
      </c>
      <c r="L378" s="205" t="s">
        <v>1052</v>
      </c>
      <c r="M378" s="205" t="s">
        <v>1053</v>
      </c>
      <c r="N378" s="205" t="s">
        <v>1054</v>
      </c>
      <c r="O378" s="205" t="s">
        <v>686</v>
      </c>
      <c r="P378" s="205" t="s">
        <v>687</v>
      </c>
      <c r="Q378" s="205" t="s">
        <v>686</v>
      </c>
    </row>
    <row r="379" spans="1:17" hidden="1">
      <c r="A379" s="204">
        <v>102199764615</v>
      </c>
      <c r="B379" s="205" t="s">
        <v>1040</v>
      </c>
      <c r="C379" s="205" t="s">
        <v>1041</v>
      </c>
      <c r="D379" s="205" t="s">
        <v>680</v>
      </c>
      <c r="E379" s="572">
        <v>38283</v>
      </c>
      <c r="F379" s="572">
        <v>45799</v>
      </c>
      <c r="G379" s="205" t="s">
        <v>1042</v>
      </c>
      <c r="H379" s="205" t="s">
        <v>682</v>
      </c>
      <c r="I379" s="205" t="s">
        <v>683</v>
      </c>
      <c r="J379" s="205">
        <v>7378384940</v>
      </c>
      <c r="K379" s="205" t="s">
        <v>684</v>
      </c>
      <c r="L379" s="205" t="s">
        <v>1043</v>
      </c>
      <c r="M379" s="205" t="s">
        <v>684</v>
      </c>
      <c r="N379" s="205" t="s">
        <v>684</v>
      </c>
      <c r="O379" s="205" t="s">
        <v>686</v>
      </c>
      <c r="P379" s="205" t="s">
        <v>687</v>
      </c>
      <c r="Q379" s="205" t="s">
        <v>686</v>
      </c>
    </row>
    <row r="380" spans="1:17" hidden="1">
      <c r="A380" s="204">
        <v>102199046404</v>
      </c>
      <c r="B380" s="205" t="s">
        <v>1055</v>
      </c>
      <c r="C380" s="205" t="s">
        <v>1056</v>
      </c>
      <c r="D380" s="205" t="s">
        <v>680</v>
      </c>
      <c r="E380" s="572">
        <v>33609</v>
      </c>
      <c r="F380" s="572">
        <v>45797</v>
      </c>
      <c r="G380" s="205" t="s">
        <v>1057</v>
      </c>
      <c r="H380" s="205" t="s">
        <v>682</v>
      </c>
      <c r="I380" s="205" t="s">
        <v>708</v>
      </c>
      <c r="J380" s="205">
        <v>8788798358</v>
      </c>
      <c r="K380" s="205" t="s">
        <v>684</v>
      </c>
      <c r="L380" s="205" t="s">
        <v>1058</v>
      </c>
      <c r="M380" s="205" t="s">
        <v>684</v>
      </c>
      <c r="N380" s="205" t="s">
        <v>684</v>
      </c>
      <c r="O380" s="205" t="s">
        <v>686</v>
      </c>
      <c r="P380" s="205" t="s">
        <v>687</v>
      </c>
      <c r="Q380" s="205" t="s">
        <v>686</v>
      </c>
    </row>
    <row r="381" spans="1:17" hidden="1">
      <c r="A381" s="204">
        <v>101738528907</v>
      </c>
      <c r="B381" s="205" t="s">
        <v>1059</v>
      </c>
      <c r="C381" s="205" t="s">
        <v>1060</v>
      </c>
      <c r="D381" s="205" t="s">
        <v>680</v>
      </c>
      <c r="E381" s="572">
        <v>37250</v>
      </c>
      <c r="F381" s="572">
        <v>45797</v>
      </c>
      <c r="G381" s="205" t="s">
        <v>1061</v>
      </c>
      <c r="H381" s="205" t="s">
        <v>682</v>
      </c>
      <c r="I381" s="205" t="s">
        <v>683</v>
      </c>
      <c r="J381" s="205">
        <v>7499796678</v>
      </c>
      <c r="K381" s="205" t="s">
        <v>684</v>
      </c>
      <c r="L381" s="205" t="s">
        <v>1062</v>
      </c>
      <c r="M381" s="205" t="s">
        <v>1063</v>
      </c>
      <c r="N381" s="205" t="s">
        <v>1064</v>
      </c>
      <c r="O381" s="205" t="s">
        <v>686</v>
      </c>
      <c r="P381" s="205" t="s">
        <v>687</v>
      </c>
      <c r="Q381" s="205" t="s">
        <v>686</v>
      </c>
    </row>
    <row r="382" spans="1:17" hidden="1">
      <c r="A382" s="204">
        <v>101952881730</v>
      </c>
      <c r="B382" s="205" t="s">
        <v>1085</v>
      </c>
      <c r="C382" s="205" t="s">
        <v>1086</v>
      </c>
      <c r="D382" s="205" t="s">
        <v>680</v>
      </c>
      <c r="E382" s="572">
        <v>37986</v>
      </c>
      <c r="F382" s="572">
        <v>45796</v>
      </c>
      <c r="G382" s="205" t="s">
        <v>1087</v>
      </c>
      <c r="H382" s="205" t="s">
        <v>682</v>
      </c>
      <c r="I382" s="205" t="s">
        <v>683</v>
      </c>
      <c r="J382" s="205">
        <v>8999017525</v>
      </c>
      <c r="K382" s="205" t="s">
        <v>1088</v>
      </c>
      <c r="L382" s="205" t="s">
        <v>1089</v>
      </c>
      <c r="M382" s="205" t="s">
        <v>684</v>
      </c>
      <c r="N382" s="205" t="s">
        <v>684</v>
      </c>
      <c r="O382" s="205" t="s">
        <v>686</v>
      </c>
      <c r="P382" s="205" t="s">
        <v>687</v>
      </c>
      <c r="Q382" s="205" t="s">
        <v>686</v>
      </c>
    </row>
    <row r="383" spans="1:17" hidden="1">
      <c r="A383" s="204">
        <v>102198943671</v>
      </c>
      <c r="B383" s="205" t="s">
        <v>1074</v>
      </c>
      <c r="C383" s="205" t="s">
        <v>1075</v>
      </c>
      <c r="D383" s="205" t="s">
        <v>680</v>
      </c>
      <c r="E383" s="572">
        <v>36290</v>
      </c>
      <c r="F383" s="572">
        <v>45796</v>
      </c>
      <c r="G383" s="205" t="s">
        <v>1076</v>
      </c>
      <c r="H383" s="205" t="s">
        <v>682</v>
      </c>
      <c r="I383" s="205" t="s">
        <v>683</v>
      </c>
      <c r="J383" s="205">
        <v>9607307575</v>
      </c>
      <c r="K383" s="205" t="s">
        <v>684</v>
      </c>
      <c r="L383" s="205" t="s">
        <v>1077</v>
      </c>
      <c r="M383" s="205" t="s">
        <v>684</v>
      </c>
      <c r="N383" s="205" t="s">
        <v>684</v>
      </c>
      <c r="O383" s="205" t="s">
        <v>686</v>
      </c>
      <c r="P383" s="205" t="s">
        <v>687</v>
      </c>
      <c r="Q383" s="205" t="s">
        <v>686</v>
      </c>
    </row>
    <row r="384" spans="1:17" hidden="1">
      <c r="A384" s="204">
        <v>102198943685</v>
      </c>
      <c r="B384" s="205" t="s">
        <v>1070</v>
      </c>
      <c r="C384" s="205" t="s">
        <v>1071</v>
      </c>
      <c r="D384" s="205" t="s">
        <v>680</v>
      </c>
      <c r="E384" s="572">
        <v>39199</v>
      </c>
      <c r="F384" s="572">
        <v>45796</v>
      </c>
      <c r="G384" s="205" t="s">
        <v>1072</v>
      </c>
      <c r="H384" s="205" t="s">
        <v>682</v>
      </c>
      <c r="I384" s="205" t="s">
        <v>683</v>
      </c>
      <c r="J384" s="205">
        <v>8983424496</v>
      </c>
      <c r="K384" s="205" t="s">
        <v>684</v>
      </c>
      <c r="L384" s="205" t="s">
        <v>1073</v>
      </c>
      <c r="M384" s="205" t="s">
        <v>684</v>
      </c>
      <c r="N384" s="205" t="s">
        <v>684</v>
      </c>
      <c r="O384" s="205" t="s">
        <v>686</v>
      </c>
      <c r="P384" s="205" t="s">
        <v>687</v>
      </c>
      <c r="Q384" s="205" t="s">
        <v>686</v>
      </c>
    </row>
    <row r="385" spans="1:17" hidden="1">
      <c r="A385" s="204">
        <v>102187593274</v>
      </c>
      <c r="B385" s="205" t="s">
        <v>1066</v>
      </c>
      <c r="C385" s="205" t="s">
        <v>1067</v>
      </c>
      <c r="D385" s="205" t="s">
        <v>680</v>
      </c>
      <c r="E385" s="572">
        <v>31829</v>
      </c>
      <c r="F385" s="572">
        <v>45796</v>
      </c>
      <c r="G385" s="205" t="s">
        <v>1068</v>
      </c>
      <c r="H385" s="205" t="s">
        <v>682</v>
      </c>
      <c r="I385" s="205" t="s">
        <v>708</v>
      </c>
      <c r="J385" s="205">
        <v>9175848583</v>
      </c>
      <c r="K385" s="205" t="s">
        <v>684</v>
      </c>
      <c r="L385" s="205" t="s">
        <v>1069</v>
      </c>
      <c r="M385" s="205" t="s">
        <v>684</v>
      </c>
      <c r="N385" s="205" t="s">
        <v>684</v>
      </c>
      <c r="O385" s="205" t="s">
        <v>686</v>
      </c>
      <c r="P385" s="205" t="s">
        <v>687</v>
      </c>
      <c r="Q385" s="205" t="s">
        <v>686</v>
      </c>
    </row>
    <row r="386" spans="1:17" hidden="1">
      <c r="A386" s="204">
        <v>102198839797</v>
      </c>
      <c r="B386" s="205" t="s">
        <v>1090</v>
      </c>
      <c r="C386" s="205" t="s">
        <v>1091</v>
      </c>
      <c r="D386" s="205" t="s">
        <v>680</v>
      </c>
      <c r="E386" s="572">
        <v>38718</v>
      </c>
      <c r="F386" s="572">
        <v>45796</v>
      </c>
      <c r="G386" s="205" t="s">
        <v>1092</v>
      </c>
      <c r="H386" s="205" t="s">
        <v>682</v>
      </c>
      <c r="I386" s="205" t="s">
        <v>683</v>
      </c>
      <c r="J386" s="205">
        <v>6299409963</v>
      </c>
      <c r="K386" s="205" t="s">
        <v>684</v>
      </c>
      <c r="L386" s="205" t="s">
        <v>1093</v>
      </c>
      <c r="M386" s="205" t="s">
        <v>684</v>
      </c>
      <c r="N386" s="205" t="s">
        <v>684</v>
      </c>
      <c r="O386" s="205" t="s">
        <v>686</v>
      </c>
      <c r="P386" s="205" t="s">
        <v>687</v>
      </c>
      <c r="Q386" s="205" t="s">
        <v>686</v>
      </c>
    </row>
    <row r="387" spans="1:17" hidden="1">
      <c r="A387" s="204">
        <v>102198839784</v>
      </c>
      <c r="B387" s="205" t="s">
        <v>1094</v>
      </c>
      <c r="C387" s="205" t="s">
        <v>1095</v>
      </c>
      <c r="D387" s="205" t="s">
        <v>680</v>
      </c>
      <c r="E387" s="572">
        <v>36892</v>
      </c>
      <c r="F387" s="572">
        <v>45796</v>
      </c>
      <c r="G387" s="205" t="s">
        <v>1096</v>
      </c>
      <c r="H387" s="205" t="s">
        <v>682</v>
      </c>
      <c r="I387" s="205" t="s">
        <v>683</v>
      </c>
      <c r="J387" s="205">
        <v>6207157933</v>
      </c>
      <c r="K387" s="205" t="s">
        <v>684</v>
      </c>
      <c r="L387" s="205" t="s">
        <v>1097</v>
      </c>
      <c r="M387" s="205" t="s">
        <v>684</v>
      </c>
      <c r="N387" s="205" t="s">
        <v>684</v>
      </c>
      <c r="O387" s="205" t="s">
        <v>686</v>
      </c>
      <c r="P387" s="205" t="s">
        <v>687</v>
      </c>
      <c r="Q387" s="205" t="s">
        <v>686</v>
      </c>
    </row>
    <row r="388" spans="1:17" hidden="1">
      <c r="A388" s="204">
        <v>101459747843</v>
      </c>
      <c r="B388" s="205" t="s">
        <v>1078</v>
      </c>
      <c r="C388" s="205" t="s">
        <v>1079</v>
      </c>
      <c r="D388" s="205" t="s">
        <v>680</v>
      </c>
      <c r="E388" s="572">
        <v>34486</v>
      </c>
      <c r="F388" s="572">
        <v>45796</v>
      </c>
      <c r="G388" s="205" t="s">
        <v>1080</v>
      </c>
      <c r="H388" s="205" t="s">
        <v>682</v>
      </c>
      <c r="I388" s="205" t="s">
        <v>683</v>
      </c>
      <c r="J388" s="205">
        <v>7498033431</v>
      </c>
      <c r="K388" s="205" t="s">
        <v>684</v>
      </c>
      <c r="L388" s="205" t="s">
        <v>1016</v>
      </c>
      <c r="M388" s="205" t="s">
        <v>684</v>
      </c>
      <c r="N388" s="205" t="s">
        <v>684</v>
      </c>
      <c r="O388" s="205" t="s">
        <v>686</v>
      </c>
      <c r="P388" s="205" t="s">
        <v>687</v>
      </c>
      <c r="Q388" s="205" t="s">
        <v>686</v>
      </c>
    </row>
    <row r="389" spans="1:17" hidden="1">
      <c r="A389" s="204">
        <v>102198943663</v>
      </c>
      <c r="B389" s="205" t="s">
        <v>1081</v>
      </c>
      <c r="C389" s="205" t="s">
        <v>1082</v>
      </c>
      <c r="D389" s="205" t="s">
        <v>680</v>
      </c>
      <c r="E389" s="572">
        <v>38601</v>
      </c>
      <c r="F389" s="572">
        <v>45796</v>
      </c>
      <c r="G389" s="205" t="s">
        <v>1083</v>
      </c>
      <c r="H389" s="205" t="s">
        <v>682</v>
      </c>
      <c r="I389" s="205" t="s">
        <v>683</v>
      </c>
      <c r="J389" s="205">
        <v>8261086665</v>
      </c>
      <c r="K389" s="205" t="s">
        <v>684</v>
      </c>
      <c r="L389" s="205" t="s">
        <v>1084</v>
      </c>
      <c r="M389" s="205" t="s">
        <v>684</v>
      </c>
      <c r="N389" s="205" t="s">
        <v>684</v>
      </c>
      <c r="O389" s="205" t="s">
        <v>686</v>
      </c>
      <c r="P389" s="205" t="s">
        <v>687</v>
      </c>
      <c r="Q389" s="205" t="s">
        <v>686</v>
      </c>
    </row>
    <row r="390" spans="1:17" hidden="1">
      <c r="A390" s="204">
        <v>102198680668</v>
      </c>
      <c r="B390" s="205" t="s">
        <v>1099</v>
      </c>
      <c r="C390" s="205" t="s">
        <v>1100</v>
      </c>
      <c r="D390" s="205" t="s">
        <v>680</v>
      </c>
      <c r="E390" s="572">
        <v>33970</v>
      </c>
      <c r="F390" s="572">
        <v>45795</v>
      </c>
      <c r="G390" s="205" t="s">
        <v>1101</v>
      </c>
      <c r="H390" s="205" t="s">
        <v>682</v>
      </c>
      <c r="I390" s="205" t="s">
        <v>708</v>
      </c>
      <c r="J390" s="205">
        <v>8329901523</v>
      </c>
      <c r="K390" s="205" t="s">
        <v>684</v>
      </c>
      <c r="L390" s="205" t="s">
        <v>1102</v>
      </c>
      <c r="M390" s="205" t="s">
        <v>684</v>
      </c>
      <c r="N390" s="205" t="s">
        <v>684</v>
      </c>
      <c r="O390" s="205" t="s">
        <v>686</v>
      </c>
      <c r="P390" s="205" t="s">
        <v>687</v>
      </c>
      <c r="Q390" s="205" t="s">
        <v>686</v>
      </c>
    </row>
    <row r="391" spans="1:17" hidden="1">
      <c r="A391" s="204">
        <v>102125760816</v>
      </c>
      <c r="B391" s="205" t="s">
        <v>1103</v>
      </c>
      <c r="C391" s="205" t="s">
        <v>1104</v>
      </c>
      <c r="D391" s="205" t="s">
        <v>680</v>
      </c>
      <c r="E391" s="572">
        <v>38325</v>
      </c>
      <c r="F391" s="572">
        <v>45795</v>
      </c>
      <c r="G391" s="205" t="s">
        <v>1105</v>
      </c>
      <c r="H391" s="205" t="s">
        <v>682</v>
      </c>
      <c r="I391" s="205" t="s">
        <v>683</v>
      </c>
      <c r="J391" s="205">
        <v>8888642952</v>
      </c>
      <c r="K391" s="205" t="s">
        <v>684</v>
      </c>
      <c r="L391" s="205" t="s">
        <v>1106</v>
      </c>
      <c r="M391" s="205" t="s">
        <v>684</v>
      </c>
      <c r="N391" s="205" t="s">
        <v>684</v>
      </c>
      <c r="O391" s="205" t="s">
        <v>686</v>
      </c>
      <c r="P391" s="205" t="s">
        <v>687</v>
      </c>
      <c r="Q391" s="205" t="s">
        <v>686</v>
      </c>
    </row>
    <row r="392" spans="1:17" hidden="1">
      <c r="A392" s="204">
        <v>102198353973</v>
      </c>
      <c r="B392" s="205" t="s">
        <v>1107</v>
      </c>
      <c r="C392" s="205" t="s">
        <v>1108</v>
      </c>
      <c r="D392" s="205" t="s">
        <v>680</v>
      </c>
      <c r="E392" s="572">
        <v>34794</v>
      </c>
      <c r="F392" s="572">
        <v>45793</v>
      </c>
      <c r="G392" s="205" t="s">
        <v>1109</v>
      </c>
      <c r="H392" s="205" t="s">
        <v>682</v>
      </c>
      <c r="I392" s="205" t="s">
        <v>708</v>
      </c>
      <c r="J392" s="205">
        <v>7219721142</v>
      </c>
      <c r="K392" s="205" t="s">
        <v>684</v>
      </c>
      <c r="L392" s="205" t="s">
        <v>1110</v>
      </c>
      <c r="M392" s="205" t="s">
        <v>684</v>
      </c>
      <c r="N392" s="205" t="s">
        <v>684</v>
      </c>
      <c r="O392" s="205" t="s">
        <v>686</v>
      </c>
      <c r="P392" s="205" t="s">
        <v>687</v>
      </c>
      <c r="Q392" s="205" t="s">
        <v>687</v>
      </c>
    </row>
    <row r="393" spans="1:17" hidden="1">
      <c r="A393" s="204">
        <v>102198123669</v>
      </c>
      <c r="B393" s="205" t="s">
        <v>1116</v>
      </c>
      <c r="C393" s="205" t="s">
        <v>1117</v>
      </c>
      <c r="D393" s="205" t="s">
        <v>680</v>
      </c>
      <c r="E393" s="572">
        <v>29797</v>
      </c>
      <c r="F393" s="572">
        <v>45792</v>
      </c>
      <c r="G393" s="205" t="s">
        <v>1118</v>
      </c>
      <c r="H393" s="205" t="s">
        <v>682</v>
      </c>
      <c r="I393" s="205" t="s">
        <v>708</v>
      </c>
      <c r="J393" s="205">
        <v>8187801035</v>
      </c>
      <c r="K393" s="205" t="s">
        <v>684</v>
      </c>
      <c r="L393" s="205" t="s">
        <v>1119</v>
      </c>
      <c r="M393" s="205" t="s">
        <v>684</v>
      </c>
      <c r="N393" s="205" t="s">
        <v>684</v>
      </c>
      <c r="O393" s="205" t="s">
        <v>686</v>
      </c>
      <c r="P393" s="205" t="s">
        <v>687</v>
      </c>
      <c r="Q393" s="205" t="s">
        <v>687</v>
      </c>
    </row>
    <row r="394" spans="1:17" hidden="1">
      <c r="A394" s="204">
        <v>101757977964</v>
      </c>
      <c r="B394" s="205" t="s">
        <v>1111</v>
      </c>
      <c r="C394" s="205" t="s">
        <v>1112</v>
      </c>
      <c r="D394" s="205" t="s">
        <v>680</v>
      </c>
      <c r="E394" s="572">
        <v>35622</v>
      </c>
      <c r="F394" s="572">
        <v>45792</v>
      </c>
      <c r="G394" s="205" t="s">
        <v>1113</v>
      </c>
      <c r="H394" s="205" t="s">
        <v>682</v>
      </c>
      <c r="I394" s="205" t="s">
        <v>683</v>
      </c>
      <c r="J394" s="205">
        <v>8329536770</v>
      </c>
      <c r="K394" s="205" t="s">
        <v>684</v>
      </c>
      <c r="L394" s="205" t="s">
        <v>1114</v>
      </c>
      <c r="M394" s="205" t="s">
        <v>1115</v>
      </c>
      <c r="N394" s="205" t="s">
        <v>684</v>
      </c>
      <c r="O394" s="205" t="s">
        <v>686</v>
      </c>
      <c r="P394" s="205" t="s">
        <v>687</v>
      </c>
      <c r="Q394" s="205" t="s">
        <v>686</v>
      </c>
    </row>
    <row r="395" spans="1:17" hidden="1">
      <c r="A395" s="204">
        <v>102196387919</v>
      </c>
      <c r="B395" s="205" t="s">
        <v>1126</v>
      </c>
      <c r="C395" s="205" t="s">
        <v>1127</v>
      </c>
      <c r="D395" s="205" t="s">
        <v>680</v>
      </c>
      <c r="E395" s="572">
        <v>39338</v>
      </c>
      <c r="F395" s="572">
        <v>45789</v>
      </c>
      <c r="G395" s="205" t="s">
        <v>1128</v>
      </c>
      <c r="H395" s="205" t="s">
        <v>682</v>
      </c>
      <c r="I395" s="205" t="s">
        <v>683</v>
      </c>
      <c r="J395" s="205">
        <v>9325595157</v>
      </c>
      <c r="K395" s="205" t="s">
        <v>684</v>
      </c>
      <c r="L395" s="205" t="s">
        <v>1129</v>
      </c>
      <c r="M395" s="205" t="s">
        <v>684</v>
      </c>
      <c r="N395" s="205" t="s">
        <v>684</v>
      </c>
      <c r="O395" s="205" t="s">
        <v>686</v>
      </c>
      <c r="P395" s="205" t="s">
        <v>687</v>
      </c>
      <c r="Q395" s="205" t="s">
        <v>686</v>
      </c>
    </row>
    <row r="396" spans="1:17" hidden="1">
      <c r="A396" s="204">
        <v>101768230360</v>
      </c>
      <c r="B396" s="205" t="s">
        <v>1120</v>
      </c>
      <c r="C396" s="205" t="s">
        <v>1121</v>
      </c>
      <c r="D396" s="205" t="s">
        <v>680</v>
      </c>
      <c r="E396" s="572">
        <v>32872</v>
      </c>
      <c r="F396" s="572">
        <v>45789</v>
      </c>
      <c r="G396" s="205" t="s">
        <v>1122</v>
      </c>
      <c r="H396" s="205" t="s">
        <v>682</v>
      </c>
      <c r="I396" s="205" t="s">
        <v>683</v>
      </c>
      <c r="J396" s="205">
        <v>9158760886</v>
      </c>
      <c r="K396" s="205" t="s">
        <v>684</v>
      </c>
      <c r="L396" s="205" t="s">
        <v>1123</v>
      </c>
      <c r="M396" s="205" t="s">
        <v>1124</v>
      </c>
      <c r="N396" s="205" t="s">
        <v>1125</v>
      </c>
      <c r="O396" s="205" t="s">
        <v>687</v>
      </c>
      <c r="P396" s="205" t="s">
        <v>687</v>
      </c>
      <c r="Q396" s="205" t="s">
        <v>686</v>
      </c>
    </row>
    <row r="397" spans="1:17" hidden="1">
      <c r="A397" s="204">
        <v>102142510074</v>
      </c>
      <c r="B397" s="205" t="s">
        <v>1130</v>
      </c>
      <c r="C397" s="205" t="s">
        <v>968</v>
      </c>
      <c r="D397" s="205" t="s">
        <v>680</v>
      </c>
      <c r="E397" s="572">
        <v>37809</v>
      </c>
      <c r="F397" s="572">
        <v>45789</v>
      </c>
      <c r="G397" s="205" t="s">
        <v>1131</v>
      </c>
      <c r="H397" s="205" t="s">
        <v>682</v>
      </c>
      <c r="I397" s="205" t="s">
        <v>683</v>
      </c>
      <c r="J397" s="205">
        <v>9109695054</v>
      </c>
      <c r="K397" s="205" t="s">
        <v>684</v>
      </c>
      <c r="L397" s="205" t="s">
        <v>1132</v>
      </c>
      <c r="M397" s="205" t="s">
        <v>21720</v>
      </c>
      <c r="N397" s="205" t="s">
        <v>20567</v>
      </c>
      <c r="O397" s="205" t="s">
        <v>686</v>
      </c>
      <c r="P397" s="205" t="s">
        <v>687</v>
      </c>
      <c r="Q397" s="205" t="s">
        <v>686</v>
      </c>
    </row>
    <row r="398" spans="1:17" hidden="1">
      <c r="A398" s="204">
        <v>101450905098</v>
      </c>
      <c r="B398" s="205" t="s">
        <v>1133</v>
      </c>
      <c r="C398" s="205" t="s">
        <v>1134</v>
      </c>
      <c r="D398" s="205" t="s">
        <v>680</v>
      </c>
      <c r="E398" s="572">
        <v>32333</v>
      </c>
      <c r="F398" s="572">
        <v>45788</v>
      </c>
      <c r="G398" s="205" t="s">
        <v>1135</v>
      </c>
      <c r="H398" s="205" t="s">
        <v>682</v>
      </c>
      <c r="I398" s="205" t="s">
        <v>708</v>
      </c>
      <c r="J398" s="205">
        <v>8010546914</v>
      </c>
      <c r="K398" s="205" t="s">
        <v>684</v>
      </c>
      <c r="L398" s="205" t="s">
        <v>1136</v>
      </c>
      <c r="M398" s="205" t="s">
        <v>1137</v>
      </c>
      <c r="N398" s="205" t="s">
        <v>1138</v>
      </c>
      <c r="O398" s="205" t="s">
        <v>686</v>
      </c>
      <c r="P398" s="205" t="s">
        <v>687</v>
      </c>
      <c r="Q398" s="205" t="s">
        <v>687</v>
      </c>
    </row>
    <row r="399" spans="1:17" hidden="1">
      <c r="A399" s="204">
        <v>102195425109</v>
      </c>
      <c r="B399" s="205" t="s">
        <v>1139</v>
      </c>
      <c r="C399" s="205" t="s">
        <v>1140</v>
      </c>
      <c r="D399" s="205" t="s">
        <v>680</v>
      </c>
      <c r="E399" s="572">
        <v>38183</v>
      </c>
      <c r="F399" s="572">
        <v>45787</v>
      </c>
      <c r="G399" s="205" t="s">
        <v>1141</v>
      </c>
      <c r="H399" s="205" t="s">
        <v>682</v>
      </c>
      <c r="I399" s="205" t="s">
        <v>683</v>
      </c>
      <c r="J399" s="205">
        <v>8888433879</v>
      </c>
      <c r="K399" s="205" t="s">
        <v>684</v>
      </c>
      <c r="L399" s="205" t="s">
        <v>1142</v>
      </c>
      <c r="M399" s="205" t="s">
        <v>684</v>
      </c>
      <c r="N399" s="205" t="s">
        <v>684</v>
      </c>
      <c r="O399" s="205" t="s">
        <v>686</v>
      </c>
      <c r="P399" s="205" t="s">
        <v>687</v>
      </c>
      <c r="Q399" s="205" t="s">
        <v>686</v>
      </c>
    </row>
    <row r="400" spans="1:17" hidden="1">
      <c r="A400" s="204">
        <v>100668914722</v>
      </c>
      <c r="B400" s="205" t="s">
        <v>1143</v>
      </c>
      <c r="C400" s="205" t="s">
        <v>1144</v>
      </c>
      <c r="D400" s="205" t="s">
        <v>680</v>
      </c>
      <c r="E400" s="572">
        <v>33321</v>
      </c>
      <c r="F400" s="572">
        <v>45786</v>
      </c>
      <c r="G400" s="205" t="s">
        <v>1145</v>
      </c>
      <c r="H400" s="205" t="s">
        <v>682</v>
      </c>
      <c r="I400" s="205" t="s">
        <v>683</v>
      </c>
      <c r="J400" s="205">
        <v>9148378798</v>
      </c>
      <c r="K400" s="205" t="s">
        <v>684</v>
      </c>
      <c r="L400" s="205" t="s">
        <v>1146</v>
      </c>
      <c r="M400" s="205" t="s">
        <v>1147</v>
      </c>
      <c r="N400" s="205" t="s">
        <v>1148</v>
      </c>
      <c r="O400" s="205" t="s">
        <v>686</v>
      </c>
      <c r="P400" s="205" t="s">
        <v>687</v>
      </c>
      <c r="Q400" s="205" t="s">
        <v>686</v>
      </c>
    </row>
    <row r="401" spans="1:17" hidden="1">
      <c r="A401" s="204">
        <v>102194665431</v>
      </c>
      <c r="B401" s="205" t="s">
        <v>1167</v>
      </c>
      <c r="C401" s="205" t="s">
        <v>1168</v>
      </c>
      <c r="D401" s="205" t="s">
        <v>680</v>
      </c>
      <c r="E401" s="572">
        <v>39182</v>
      </c>
      <c r="F401" s="572">
        <v>45785</v>
      </c>
      <c r="G401" s="205" t="s">
        <v>1169</v>
      </c>
      <c r="H401" s="205" t="s">
        <v>682</v>
      </c>
      <c r="I401" s="205" t="s">
        <v>683</v>
      </c>
      <c r="J401" s="205">
        <v>8767774604</v>
      </c>
      <c r="K401" s="205" t="s">
        <v>684</v>
      </c>
      <c r="L401" s="205" t="s">
        <v>1170</v>
      </c>
      <c r="M401" s="205" t="s">
        <v>21466</v>
      </c>
      <c r="N401" s="205" t="s">
        <v>21467</v>
      </c>
      <c r="O401" s="205" t="s">
        <v>686</v>
      </c>
      <c r="P401" s="205" t="s">
        <v>687</v>
      </c>
      <c r="Q401" s="205" t="s">
        <v>687</v>
      </c>
    </row>
    <row r="402" spans="1:17" hidden="1">
      <c r="A402" s="204">
        <v>102194665449</v>
      </c>
      <c r="B402" s="205" t="s">
        <v>1163</v>
      </c>
      <c r="C402" s="205" t="s">
        <v>1164</v>
      </c>
      <c r="D402" s="205" t="s">
        <v>680</v>
      </c>
      <c r="E402" s="572">
        <v>37043</v>
      </c>
      <c r="F402" s="572">
        <v>45785</v>
      </c>
      <c r="G402" s="205" t="s">
        <v>1165</v>
      </c>
      <c r="H402" s="205" t="s">
        <v>682</v>
      </c>
      <c r="I402" s="205" t="s">
        <v>683</v>
      </c>
      <c r="J402" s="205">
        <v>8080979071</v>
      </c>
      <c r="K402" s="205" t="s">
        <v>684</v>
      </c>
      <c r="L402" s="205" t="s">
        <v>1166</v>
      </c>
      <c r="M402" s="205" t="s">
        <v>684</v>
      </c>
      <c r="N402" s="205" t="s">
        <v>684</v>
      </c>
      <c r="O402" s="205" t="s">
        <v>686</v>
      </c>
      <c r="P402" s="205" t="s">
        <v>687</v>
      </c>
      <c r="Q402" s="205" t="s">
        <v>687</v>
      </c>
    </row>
    <row r="403" spans="1:17" hidden="1">
      <c r="A403" s="204">
        <v>101454880145</v>
      </c>
      <c r="B403" s="205" t="s">
        <v>1199</v>
      </c>
      <c r="C403" s="205" t="s">
        <v>1200</v>
      </c>
      <c r="D403" s="205" t="s">
        <v>680</v>
      </c>
      <c r="E403" s="572">
        <v>36443</v>
      </c>
      <c r="F403" s="572">
        <v>45785</v>
      </c>
      <c r="G403" s="205" t="s">
        <v>1201</v>
      </c>
      <c r="H403" s="205" t="s">
        <v>682</v>
      </c>
      <c r="I403" s="205" t="s">
        <v>683</v>
      </c>
      <c r="J403" s="205">
        <v>7972027232</v>
      </c>
      <c r="K403" s="205" t="s">
        <v>1202</v>
      </c>
      <c r="L403" s="205" t="s">
        <v>1203</v>
      </c>
      <c r="M403" s="205" t="s">
        <v>1204</v>
      </c>
      <c r="N403" s="205" t="s">
        <v>1205</v>
      </c>
      <c r="O403" s="205" t="s">
        <v>687</v>
      </c>
      <c r="P403" s="205" t="s">
        <v>687</v>
      </c>
      <c r="Q403" s="205" t="s">
        <v>686</v>
      </c>
    </row>
    <row r="404" spans="1:17" hidden="1">
      <c r="A404" s="204">
        <v>101320740712</v>
      </c>
      <c r="B404" s="205" t="s">
        <v>1151</v>
      </c>
      <c r="C404" s="205" t="s">
        <v>1152</v>
      </c>
      <c r="D404" s="205" t="s">
        <v>680</v>
      </c>
      <c r="E404" s="572">
        <v>33390</v>
      </c>
      <c r="F404" s="572">
        <v>45785</v>
      </c>
      <c r="G404" s="205" t="s">
        <v>1153</v>
      </c>
      <c r="H404" s="205" t="s">
        <v>682</v>
      </c>
      <c r="I404" s="205" t="s">
        <v>683</v>
      </c>
      <c r="J404" s="205">
        <v>9049705773</v>
      </c>
      <c r="K404" s="205" t="s">
        <v>684</v>
      </c>
      <c r="L404" s="205" t="s">
        <v>1154</v>
      </c>
      <c r="M404" s="205" t="s">
        <v>1155</v>
      </c>
      <c r="N404" s="205" t="s">
        <v>1156</v>
      </c>
      <c r="O404" s="205" t="s">
        <v>686</v>
      </c>
      <c r="P404" s="205" t="s">
        <v>687</v>
      </c>
      <c r="Q404" s="205" t="s">
        <v>686</v>
      </c>
    </row>
    <row r="405" spans="1:17" hidden="1">
      <c r="A405" s="204">
        <v>102194665386</v>
      </c>
      <c r="B405" s="205" t="s">
        <v>1191</v>
      </c>
      <c r="C405" s="205" t="s">
        <v>1192</v>
      </c>
      <c r="D405" s="205" t="s">
        <v>680</v>
      </c>
      <c r="E405" s="572">
        <v>37457</v>
      </c>
      <c r="F405" s="572">
        <v>45785</v>
      </c>
      <c r="G405" s="205" t="s">
        <v>1193</v>
      </c>
      <c r="H405" s="205" t="s">
        <v>682</v>
      </c>
      <c r="I405" s="205" t="s">
        <v>683</v>
      </c>
      <c r="J405" s="205">
        <v>8055474018</v>
      </c>
      <c r="K405" s="205" t="s">
        <v>684</v>
      </c>
      <c r="L405" s="205" t="s">
        <v>1194</v>
      </c>
      <c r="M405" s="205" t="s">
        <v>684</v>
      </c>
      <c r="N405" s="205" t="s">
        <v>684</v>
      </c>
      <c r="O405" s="205" t="s">
        <v>686</v>
      </c>
      <c r="P405" s="205" t="s">
        <v>687</v>
      </c>
      <c r="Q405" s="205" t="s">
        <v>686</v>
      </c>
    </row>
    <row r="406" spans="1:17" hidden="1">
      <c r="A406" s="204">
        <v>102194665393</v>
      </c>
      <c r="B406" s="205" t="s">
        <v>1187</v>
      </c>
      <c r="C406" s="205" t="s">
        <v>1188</v>
      </c>
      <c r="D406" s="205" t="s">
        <v>680</v>
      </c>
      <c r="E406" s="572">
        <v>38228</v>
      </c>
      <c r="F406" s="572">
        <v>45785</v>
      </c>
      <c r="G406" s="205" t="s">
        <v>1189</v>
      </c>
      <c r="H406" s="205" t="s">
        <v>682</v>
      </c>
      <c r="I406" s="205" t="s">
        <v>683</v>
      </c>
      <c r="J406" s="205">
        <v>9303101879</v>
      </c>
      <c r="K406" s="205" t="s">
        <v>684</v>
      </c>
      <c r="L406" s="205" t="s">
        <v>1190</v>
      </c>
      <c r="M406" s="205" t="s">
        <v>684</v>
      </c>
      <c r="N406" s="205" t="s">
        <v>684</v>
      </c>
      <c r="O406" s="205" t="s">
        <v>686</v>
      </c>
      <c r="P406" s="205" t="s">
        <v>687</v>
      </c>
      <c r="Q406" s="205" t="s">
        <v>686</v>
      </c>
    </row>
    <row r="407" spans="1:17" hidden="1">
      <c r="A407" s="204">
        <v>102194665408</v>
      </c>
      <c r="B407" s="205" t="s">
        <v>1206</v>
      </c>
      <c r="C407" s="205" t="s">
        <v>1207</v>
      </c>
      <c r="D407" s="205" t="s">
        <v>680</v>
      </c>
      <c r="E407" s="572">
        <v>39083</v>
      </c>
      <c r="F407" s="572">
        <v>45785</v>
      </c>
      <c r="G407" s="205" t="s">
        <v>1208</v>
      </c>
      <c r="H407" s="205" t="s">
        <v>682</v>
      </c>
      <c r="I407" s="205" t="s">
        <v>683</v>
      </c>
      <c r="J407" s="205">
        <v>9370990108</v>
      </c>
      <c r="K407" s="205" t="s">
        <v>684</v>
      </c>
      <c r="L407" s="205" t="s">
        <v>1209</v>
      </c>
      <c r="M407" s="205" t="s">
        <v>684</v>
      </c>
      <c r="N407" s="205" t="s">
        <v>684</v>
      </c>
      <c r="O407" s="205" t="s">
        <v>686</v>
      </c>
      <c r="P407" s="205" t="s">
        <v>687</v>
      </c>
      <c r="Q407" s="205" t="s">
        <v>686</v>
      </c>
    </row>
    <row r="408" spans="1:17" hidden="1">
      <c r="A408" s="204">
        <v>100540924586</v>
      </c>
      <c r="B408" s="205" t="s">
        <v>1157</v>
      </c>
      <c r="C408" s="205" t="s">
        <v>1158</v>
      </c>
      <c r="D408" s="205" t="s">
        <v>680</v>
      </c>
      <c r="E408" s="572">
        <v>35623</v>
      </c>
      <c r="F408" s="572">
        <v>45785</v>
      </c>
      <c r="G408" s="205" t="s">
        <v>1159</v>
      </c>
      <c r="H408" s="205" t="s">
        <v>682</v>
      </c>
      <c r="I408" s="205" t="s">
        <v>683</v>
      </c>
      <c r="J408" s="205">
        <v>7774841551</v>
      </c>
      <c r="K408" s="205" t="s">
        <v>684</v>
      </c>
      <c r="L408" s="205" t="s">
        <v>1160</v>
      </c>
      <c r="M408" s="205" t="s">
        <v>1161</v>
      </c>
      <c r="N408" s="205" t="s">
        <v>1162</v>
      </c>
      <c r="O408" s="205" t="s">
        <v>686</v>
      </c>
      <c r="P408" s="205" t="s">
        <v>687</v>
      </c>
      <c r="Q408" s="205" t="s">
        <v>686</v>
      </c>
    </row>
    <row r="409" spans="1:17" hidden="1">
      <c r="A409" s="204">
        <v>102093858180</v>
      </c>
      <c r="B409" s="205" t="s">
        <v>1171</v>
      </c>
      <c r="C409" s="205" t="s">
        <v>1172</v>
      </c>
      <c r="D409" s="205" t="s">
        <v>680</v>
      </c>
      <c r="E409" s="572">
        <v>36687</v>
      </c>
      <c r="F409" s="572">
        <v>45785</v>
      </c>
      <c r="G409" s="205" t="s">
        <v>1007</v>
      </c>
      <c r="H409" s="205" t="s">
        <v>682</v>
      </c>
      <c r="I409" s="205" t="s">
        <v>683</v>
      </c>
      <c r="J409" s="205">
        <v>9595248788</v>
      </c>
      <c r="K409" s="205" t="s">
        <v>684</v>
      </c>
      <c r="L409" s="205" t="s">
        <v>1173</v>
      </c>
      <c r="M409" s="205" t="s">
        <v>21721</v>
      </c>
      <c r="N409" s="205" t="s">
        <v>21722</v>
      </c>
      <c r="O409" s="205" t="s">
        <v>686</v>
      </c>
      <c r="P409" s="205" t="s">
        <v>687</v>
      </c>
      <c r="Q409" s="205" t="s">
        <v>687</v>
      </c>
    </row>
    <row r="410" spans="1:17" hidden="1">
      <c r="A410" s="204">
        <v>102194665372</v>
      </c>
      <c r="B410" s="205" t="s">
        <v>1195</v>
      </c>
      <c r="C410" s="205" t="s">
        <v>1196</v>
      </c>
      <c r="D410" s="205" t="s">
        <v>680</v>
      </c>
      <c r="E410" s="572">
        <v>35743</v>
      </c>
      <c r="F410" s="572">
        <v>45785</v>
      </c>
      <c r="G410" s="205" t="s">
        <v>1197</v>
      </c>
      <c r="H410" s="205" t="s">
        <v>682</v>
      </c>
      <c r="I410" s="205" t="s">
        <v>683</v>
      </c>
      <c r="J410" s="205">
        <v>7249753155</v>
      </c>
      <c r="K410" s="205" t="s">
        <v>684</v>
      </c>
      <c r="L410" s="205" t="s">
        <v>1198</v>
      </c>
      <c r="M410" s="205" t="s">
        <v>684</v>
      </c>
      <c r="N410" s="205" t="s">
        <v>684</v>
      </c>
      <c r="O410" s="205" t="s">
        <v>686</v>
      </c>
      <c r="P410" s="205" t="s">
        <v>687</v>
      </c>
      <c r="Q410" s="205" t="s">
        <v>686</v>
      </c>
    </row>
    <row r="411" spans="1:17" hidden="1">
      <c r="A411" s="204">
        <v>101558583039</v>
      </c>
      <c r="B411" s="205" t="s">
        <v>1174</v>
      </c>
      <c r="C411" s="205" t="s">
        <v>1175</v>
      </c>
      <c r="D411" s="205" t="s">
        <v>680</v>
      </c>
      <c r="E411" s="572">
        <v>36714</v>
      </c>
      <c r="F411" s="572">
        <v>45785</v>
      </c>
      <c r="G411" s="205" t="s">
        <v>1176</v>
      </c>
      <c r="H411" s="205" t="s">
        <v>682</v>
      </c>
      <c r="I411" s="205" t="s">
        <v>683</v>
      </c>
      <c r="J411" s="205">
        <v>9730268883</v>
      </c>
      <c r="K411" s="205" t="s">
        <v>684</v>
      </c>
      <c r="L411" s="205" t="s">
        <v>1177</v>
      </c>
      <c r="M411" s="205" t="s">
        <v>1178</v>
      </c>
      <c r="N411" s="205" t="s">
        <v>684</v>
      </c>
      <c r="O411" s="205" t="s">
        <v>686</v>
      </c>
      <c r="P411" s="205" t="s">
        <v>687</v>
      </c>
      <c r="Q411" s="205" t="s">
        <v>686</v>
      </c>
    </row>
    <row r="412" spans="1:17" hidden="1">
      <c r="A412" s="204">
        <v>102194665420</v>
      </c>
      <c r="B412" s="205" t="s">
        <v>1179</v>
      </c>
      <c r="C412" s="205" t="s">
        <v>1180</v>
      </c>
      <c r="D412" s="205" t="s">
        <v>680</v>
      </c>
      <c r="E412" s="572">
        <v>38393</v>
      </c>
      <c r="F412" s="572">
        <v>45785</v>
      </c>
      <c r="G412" s="205" t="s">
        <v>1181</v>
      </c>
      <c r="H412" s="205" t="s">
        <v>682</v>
      </c>
      <c r="I412" s="205" t="s">
        <v>683</v>
      </c>
      <c r="J412" s="205">
        <v>9405061673</v>
      </c>
      <c r="K412" s="205" t="s">
        <v>684</v>
      </c>
      <c r="L412" s="205" t="s">
        <v>1182</v>
      </c>
      <c r="M412" s="205" t="s">
        <v>684</v>
      </c>
      <c r="N412" s="205" t="s">
        <v>20924</v>
      </c>
      <c r="O412" s="205" t="s">
        <v>687</v>
      </c>
      <c r="P412" s="205" t="s">
        <v>687</v>
      </c>
      <c r="Q412" s="205" t="s">
        <v>687</v>
      </c>
    </row>
    <row r="413" spans="1:17" hidden="1">
      <c r="A413" s="204">
        <v>102194665412</v>
      </c>
      <c r="B413" s="205" t="s">
        <v>1183</v>
      </c>
      <c r="C413" s="205" t="s">
        <v>1184</v>
      </c>
      <c r="D413" s="205" t="s">
        <v>680</v>
      </c>
      <c r="E413" s="572">
        <v>36162</v>
      </c>
      <c r="F413" s="572">
        <v>45785</v>
      </c>
      <c r="G413" s="205" t="s">
        <v>1185</v>
      </c>
      <c r="H413" s="205" t="s">
        <v>682</v>
      </c>
      <c r="I413" s="205" t="s">
        <v>683</v>
      </c>
      <c r="J413" s="205">
        <v>7620430094</v>
      </c>
      <c r="K413" s="205" t="s">
        <v>684</v>
      </c>
      <c r="L413" s="205" t="s">
        <v>1186</v>
      </c>
      <c r="M413" s="205" t="s">
        <v>684</v>
      </c>
      <c r="N413" s="205" t="s">
        <v>684</v>
      </c>
      <c r="O413" s="205" t="s">
        <v>686</v>
      </c>
      <c r="P413" s="205" t="s">
        <v>687</v>
      </c>
      <c r="Q413" s="205" t="s">
        <v>686</v>
      </c>
    </row>
    <row r="414" spans="1:17" hidden="1">
      <c r="A414" s="204">
        <v>101707383468</v>
      </c>
      <c r="B414" s="205" t="s">
        <v>1210</v>
      </c>
      <c r="C414" s="205" t="s">
        <v>1211</v>
      </c>
      <c r="D414" s="205" t="s">
        <v>1212</v>
      </c>
      <c r="E414" s="572">
        <v>36161</v>
      </c>
      <c r="F414" s="572">
        <v>45784</v>
      </c>
      <c r="G414" s="205" t="s">
        <v>1213</v>
      </c>
      <c r="H414" s="205" t="s">
        <v>1214</v>
      </c>
      <c r="I414" s="205" t="s">
        <v>708</v>
      </c>
      <c r="J414" s="205">
        <v>9130744916</v>
      </c>
      <c r="K414" s="205" t="s">
        <v>684</v>
      </c>
      <c r="L414" s="205" t="s">
        <v>1215</v>
      </c>
      <c r="M414" s="205" t="s">
        <v>1216</v>
      </c>
      <c r="N414" s="205" t="s">
        <v>1217</v>
      </c>
      <c r="O414" s="205" t="s">
        <v>686</v>
      </c>
      <c r="P414" s="205" t="s">
        <v>687</v>
      </c>
      <c r="Q414" s="205" t="s">
        <v>686</v>
      </c>
    </row>
    <row r="415" spans="1:17" hidden="1">
      <c r="A415" s="204">
        <v>102193876220</v>
      </c>
      <c r="B415" s="205" t="s">
        <v>1218</v>
      </c>
      <c r="C415" s="205" t="s">
        <v>1219</v>
      </c>
      <c r="D415" s="205" t="s">
        <v>1212</v>
      </c>
      <c r="E415" s="572">
        <v>32143</v>
      </c>
      <c r="F415" s="572">
        <v>45784</v>
      </c>
      <c r="G415" s="205" t="s">
        <v>1220</v>
      </c>
      <c r="H415" s="205" t="s">
        <v>1214</v>
      </c>
      <c r="I415" s="205" t="s">
        <v>708</v>
      </c>
      <c r="J415" s="205">
        <v>7350784295</v>
      </c>
      <c r="K415" s="205" t="s">
        <v>684</v>
      </c>
      <c r="L415" s="205" t="s">
        <v>1221</v>
      </c>
      <c r="M415" s="205" t="s">
        <v>684</v>
      </c>
      <c r="N415" s="205" t="s">
        <v>684</v>
      </c>
      <c r="O415" s="205" t="s">
        <v>686</v>
      </c>
      <c r="P415" s="205" t="s">
        <v>687</v>
      </c>
      <c r="Q415" s="205" t="s">
        <v>686</v>
      </c>
    </row>
    <row r="416" spans="1:17" hidden="1">
      <c r="A416" s="204">
        <v>102176114096</v>
      </c>
      <c r="B416" s="205" t="s">
        <v>1222</v>
      </c>
      <c r="C416" s="205" t="s">
        <v>1223</v>
      </c>
      <c r="D416" s="205" t="s">
        <v>680</v>
      </c>
      <c r="E416" s="572">
        <v>38628</v>
      </c>
      <c r="F416" s="572">
        <v>45783</v>
      </c>
      <c r="G416" s="205" t="s">
        <v>1224</v>
      </c>
      <c r="H416" s="205" t="s">
        <v>682</v>
      </c>
      <c r="I416" s="205" t="s">
        <v>683</v>
      </c>
      <c r="J416" s="205">
        <v>7507199365</v>
      </c>
      <c r="K416" s="205" t="s">
        <v>684</v>
      </c>
      <c r="L416" s="205" t="s">
        <v>1225</v>
      </c>
      <c r="M416" s="205" t="s">
        <v>684</v>
      </c>
      <c r="N416" s="205" t="s">
        <v>684</v>
      </c>
      <c r="O416" s="205" t="s">
        <v>686</v>
      </c>
      <c r="P416" s="205" t="s">
        <v>687</v>
      </c>
      <c r="Q416" s="205" t="s">
        <v>686</v>
      </c>
    </row>
    <row r="417" spans="1:17" hidden="1">
      <c r="A417" s="204">
        <v>102193603024</v>
      </c>
      <c r="B417" s="205" t="s">
        <v>1249</v>
      </c>
      <c r="C417" s="205" t="s">
        <v>1250</v>
      </c>
      <c r="D417" s="205" t="s">
        <v>680</v>
      </c>
      <c r="E417" s="572">
        <v>37301</v>
      </c>
      <c r="F417" s="572">
        <v>45783</v>
      </c>
      <c r="G417" s="205" t="s">
        <v>1007</v>
      </c>
      <c r="H417" s="205" t="s">
        <v>682</v>
      </c>
      <c r="I417" s="205" t="s">
        <v>683</v>
      </c>
      <c r="J417" s="205">
        <v>8767585382</v>
      </c>
      <c r="K417" s="205" t="s">
        <v>684</v>
      </c>
      <c r="L417" s="205" t="s">
        <v>1251</v>
      </c>
      <c r="M417" s="205" t="s">
        <v>684</v>
      </c>
      <c r="N417" s="205" t="s">
        <v>684</v>
      </c>
      <c r="O417" s="205" t="s">
        <v>686</v>
      </c>
      <c r="P417" s="205" t="s">
        <v>687</v>
      </c>
      <c r="Q417" s="205" t="s">
        <v>686</v>
      </c>
    </row>
    <row r="418" spans="1:17" hidden="1">
      <c r="A418" s="204">
        <v>102193603011</v>
      </c>
      <c r="B418" s="205" t="s">
        <v>1230</v>
      </c>
      <c r="C418" s="205" t="s">
        <v>1231</v>
      </c>
      <c r="D418" s="205" t="s">
        <v>680</v>
      </c>
      <c r="E418" s="572">
        <v>38124</v>
      </c>
      <c r="F418" s="572">
        <v>45783</v>
      </c>
      <c r="G418" s="205" t="s">
        <v>1232</v>
      </c>
      <c r="H418" s="205" t="s">
        <v>682</v>
      </c>
      <c r="I418" s="205" t="s">
        <v>683</v>
      </c>
      <c r="J418" s="205">
        <v>8080082757</v>
      </c>
      <c r="K418" s="205" t="s">
        <v>684</v>
      </c>
      <c r="L418" s="205" t="s">
        <v>1233</v>
      </c>
      <c r="M418" s="205" t="s">
        <v>684</v>
      </c>
      <c r="N418" s="205" t="s">
        <v>684</v>
      </c>
      <c r="O418" s="205" t="s">
        <v>686</v>
      </c>
      <c r="P418" s="205" t="s">
        <v>687</v>
      </c>
      <c r="Q418" s="205" t="s">
        <v>686</v>
      </c>
    </row>
    <row r="419" spans="1:17" hidden="1">
      <c r="A419" s="204">
        <v>101806543469</v>
      </c>
      <c r="B419" s="205" t="s">
        <v>1234</v>
      </c>
      <c r="C419" s="205" t="s">
        <v>20925</v>
      </c>
      <c r="D419" s="205" t="s">
        <v>680</v>
      </c>
      <c r="E419" s="572">
        <v>37590</v>
      </c>
      <c r="F419" s="572">
        <v>45783</v>
      </c>
      <c r="G419" s="205" t="s">
        <v>1235</v>
      </c>
      <c r="H419" s="205" t="s">
        <v>682</v>
      </c>
      <c r="I419" s="205" t="s">
        <v>683</v>
      </c>
      <c r="J419" s="205">
        <v>8080061917</v>
      </c>
      <c r="K419" s="205" t="s">
        <v>20926</v>
      </c>
      <c r="L419" s="205" t="s">
        <v>1236</v>
      </c>
      <c r="M419" s="205" t="s">
        <v>21723</v>
      </c>
      <c r="N419" s="205" t="s">
        <v>684</v>
      </c>
      <c r="O419" s="205" t="s">
        <v>686</v>
      </c>
      <c r="P419" s="205" t="s">
        <v>687</v>
      </c>
      <c r="Q419" s="205" t="s">
        <v>687</v>
      </c>
    </row>
    <row r="420" spans="1:17" hidden="1">
      <c r="A420" s="204">
        <v>101824934694</v>
      </c>
      <c r="B420" s="205" t="s">
        <v>1241</v>
      </c>
      <c r="C420" s="205" t="s">
        <v>1242</v>
      </c>
      <c r="D420" s="205" t="s">
        <v>680</v>
      </c>
      <c r="E420" s="572">
        <v>33723</v>
      </c>
      <c r="F420" s="572">
        <v>45783</v>
      </c>
      <c r="G420" s="205" t="s">
        <v>1243</v>
      </c>
      <c r="H420" s="205" t="s">
        <v>682</v>
      </c>
      <c r="I420" s="205" t="s">
        <v>683</v>
      </c>
      <c r="J420" s="205" t="s">
        <v>684</v>
      </c>
      <c r="K420" s="205" t="s">
        <v>684</v>
      </c>
      <c r="L420" s="205" t="s">
        <v>1244</v>
      </c>
      <c r="M420" s="205" t="s">
        <v>684</v>
      </c>
      <c r="N420" s="205" t="s">
        <v>684</v>
      </c>
      <c r="O420" s="205" t="s">
        <v>686</v>
      </c>
      <c r="P420" s="205" t="s">
        <v>687</v>
      </c>
      <c r="Q420" s="205" t="s">
        <v>686</v>
      </c>
    </row>
    <row r="421" spans="1:17" hidden="1">
      <c r="A421" s="204">
        <v>101898741074</v>
      </c>
      <c r="B421" s="205" t="s">
        <v>1226</v>
      </c>
      <c r="C421" s="205" t="s">
        <v>1227</v>
      </c>
      <c r="D421" s="205" t="s">
        <v>680</v>
      </c>
      <c r="E421" s="572">
        <v>38389</v>
      </c>
      <c r="F421" s="572">
        <v>45783</v>
      </c>
      <c r="G421" s="205" t="s">
        <v>1228</v>
      </c>
      <c r="H421" s="205" t="s">
        <v>682</v>
      </c>
      <c r="I421" s="205" t="s">
        <v>683</v>
      </c>
      <c r="J421" s="205">
        <v>9022010268</v>
      </c>
      <c r="K421" s="205" t="s">
        <v>684</v>
      </c>
      <c r="L421" s="205" t="s">
        <v>1229</v>
      </c>
      <c r="M421" s="205" t="s">
        <v>684</v>
      </c>
      <c r="N421" s="205" t="s">
        <v>684</v>
      </c>
      <c r="O421" s="205" t="s">
        <v>686</v>
      </c>
      <c r="P421" s="205" t="s">
        <v>687</v>
      </c>
      <c r="Q421" s="205" t="s">
        <v>686</v>
      </c>
    </row>
    <row r="422" spans="1:17" hidden="1">
      <c r="A422" s="204">
        <v>102136384485</v>
      </c>
      <c r="B422" s="205" t="s">
        <v>1237</v>
      </c>
      <c r="C422" s="205" t="s">
        <v>1238</v>
      </c>
      <c r="D422" s="205" t="s">
        <v>680</v>
      </c>
      <c r="E422" s="572">
        <v>38638</v>
      </c>
      <c r="F422" s="572">
        <v>45783</v>
      </c>
      <c r="G422" s="205" t="s">
        <v>1239</v>
      </c>
      <c r="H422" s="205" t="s">
        <v>682</v>
      </c>
      <c r="I422" s="205" t="s">
        <v>683</v>
      </c>
      <c r="J422" s="205">
        <v>9325040655</v>
      </c>
      <c r="K422" s="205" t="s">
        <v>684</v>
      </c>
      <c r="L422" s="205" t="s">
        <v>1240</v>
      </c>
      <c r="M422" s="205" t="s">
        <v>20568</v>
      </c>
      <c r="N422" s="205" t="s">
        <v>20927</v>
      </c>
      <c r="O422" s="205" t="s">
        <v>687</v>
      </c>
      <c r="P422" s="205" t="s">
        <v>687</v>
      </c>
      <c r="Q422" s="205" t="s">
        <v>686</v>
      </c>
    </row>
    <row r="423" spans="1:17" hidden="1">
      <c r="A423" s="204">
        <v>101896653706</v>
      </c>
      <c r="B423" s="205" t="s">
        <v>1245</v>
      </c>
      <c r="C423" s="205" t="s">
        <v>1246</v>
      </c>
      <c r="D423" s="205" t="s">
        <v>680</v>
      </c>
      <c r="E423" s="572">
        <v>38222</v>
      </c>
      <c r="F423" s="572">
        <v>45783</v>
      </c>
      <c r="G423" s="205" t="s">
        <v>1247</v>
      </c>
      <c r="H423" s="205" t="s">
        <v>682</v>
      </c>
      <c r="I423" s="205" t="s">
        <v>683</v>
      </c>
      <c r="J423" s="205" t="s">
        <v>684</v>
      </c>
      <c r="K423" s="205" t="s">
        <v>684</v>
      </c>
      <c r="L423" s="205" t="s">
        <v>1248</v>
      </c>
      <c r="M423" s="205" t="s">
        <v>684</v>
      </c>
      <c r="N423" s="205" t="s">
        <v>684</v>
      </c>
      <c r="O423" s="205" t="s">
        <v>686</v>
      </c>
      <c r="P423" s="205" t="s">
        <v>687</v>
      </c>
      <c r="Q423" s="205" t="s">
        <v>686</v>
      </c>
    </row>
    <row r="424" spans="1:17" hidden="1">
      <c r="A424" s="204">
        <v>102192610374</v>
      </c>
      <c r="B424" s="205" t="s">
        <v>1259</v>
      </c>
      <c r="C424" s="205" t="s">
        <v>1260</v>
      </c>
      <c r="D424" s="205" t="s">
        <v>680</v>
      </c>
      <c r="E424" s="572">
        <v>38384</v>
      </c>
      <c r="F424" s="572">
        <v>45781</v>
      </c>
      <c r="G424" s="205" t="s">
        <v>1261</v>
      </c>
      <c r="H424" s="205" t="s">
        <v>682</v>
      </c>
      <c r="I424" s="205" t="s">
        <v>683</v>
      </c>
      <c r="J424" s="205">
        <v>9765645475</v>
      </c>
      <c r="K424" s="205" t="s">
        <v>684</v>
      </c>
      <c r="L424" s="205" t="s">
        <v>1262</v>
      </c>
      <c r="M424" s="205" t="s">
        <v>684</v>
      </c>
      <c r="N424" s="205" t="s">
        <v>21172</v>
      </c>
      <c r="O424" s="205" t="s">
        <v>686</v>
      </c>
      <c r="P424" s="205" t="s">
        <v>687</v>
      </c>
      <c r="Q424" s="205" t="s">
        <v>687</v>
      </c>
    </row>
    <row r="425" spans="1:17" hidden="1">
      <c r="A425" s="204">
        <v>100529580748</v>
      </c>
      <c r="B425" s="205" t="s">
        <v>1252</v>
      </c>
      <c r="C425" s="205" t="s">
        <v>1253</v>
      </c>
      <c r="D425" s="205" t="s">
        <v>680</v>
      </c>
      <c r="E425" s="572">
        <v>35350</v>
      </c>
      <c r="F425" s="572">
        <v>45781</v>
      </c>
      <c r="G425" s="205" t="s">
        <v>1254</v>
      </c>
      <c r="H425" s="205" t="s">
        <v>682</v>
      </c>
      <c r="I425" s="205" t="s">
        <v>683</v>
      </c>
      <c r="J425" s="205">
        <v>7975647398</v>
      </c>
      <c r="K425" s="205" t="s">
        <v>1255</v>
      </c>
      <c r="L425" s="205" t="s">
        <v>1256</v>
      </c>
      <c r="M425" s="205" t="s">
        <v>1257</v>
      </c>
      <c r="N425" s="205" t="s">
        <v>1258</v>
      </c>
      <c r="O425" s="205" t="s">
        <v>686</v>
      </c>
      <c r="P425" s="205" t="s">
        <v>687</v>
      </c>
      <c r="Q425" s="205" t="s">
        <v>686</v>
      </c>
    </row>
    <row r="426" spans="1:17" hidden="1">
      <c r="A426" s="204">
        <v>102192361344</v>
      </c>
      <c r="B426" s="205" t="s">
        <v>1263</v>
      </c>
      <c r="C426" s="205" t="s">
        <v>1264</v>
      </c>
      <c r="D426" s="205" t="s">
        <v>680</v>
      </c>
      <c r="E426" s="572">
        <v>39157</v>
      </c>
      <c r="F426" s="572">
        <v>45780</v>
      </c>
      <c r="G426" s="205" t="s">
        <v>1265</v>
      </c>
      <c r="H426" s="205" t="s">
        <v>682</v>
      </c>
      <c r="I426" s="205" t="s">
        <v>683</v>
      </c>
      <c r="J426" s="205">
        <v>9011126039</v>
      </c>
      <c r="K426" s="205" t="s">
        <v>684</v>
      </c>
      <c r="L426" s="205" t="s">
        <v>1266</v>
      </c>
      <c r="M426" s="205" t="s">
        <v>684</v>
      </c>
      <c r="N426" s="205" t="s">
        <v>684</v>
      </c>
      <c r="O426" s="205" t="s">
        <v>686</v>
      </c>
      <c r="P426" s="205" t="s">
        <v>687</v>
      </c>
      <c r="Q426" s="205" t="s">
        <v>686</v>
      </c>
    </row>
    <row r="427" spans="1:17" hidden="1">
      <c r="A427" s="204">
        <v>102192448551</v>
      </c>
      <c r="B427" s="205" t="s">
        <v>1267</v>
      </c>
      <c r="C427" s="205" t="s">
        <v>1268</v>
      </c>
      <c r="D427" s="205" t="s">
        <v>680</v>
      </c>
      <c r="E427" s="572">
        <v>32891</v>
      </c>
      <c r="F427" s="572">
        <v>45779</v>
      </c>
      <c r="G427" s="205" t="s">
        <v>1269</v>
      </c>
      <c r="H427" s="205" t="s">
        <v>682</v>
      </c>
      <c r="I427" s="205" t="s">
        <v>683</v>
      </c>
      <c r="J427" s="205">
        <v>7304209304</v>
      </c>
      <c r="K427" s="205" t="s">
        <v>684</v>
      </c>
      <c r="L427" s="205" t="s">
        <v>1270</v>
      </c>
      <c r="M427" s="205" t="s">
        <v>684</v>
      </c>
      <c r="N427" s="205" t="s">
        <v>684</v>
      </c>
      <c r="O427" s="205" t="s">
        <v>686</v>
      </c>
      <c r="P427" s="205" t="s">
        <v>687</v>
      </c>
      <c r="Q427" s="205" t="s">
        <v>686</v>
      </c>
    </row>
    <row r="428" spans="1:17" hidden="1">
      <c r="A428" s="204">
        <v>101642309352</v>
      </c>
      <c r="B428" s="205" t="s">
        <v>1271</v>
      </c>
      <c r="C428" s="205" t="s">
        <v>1272</v>
      </c>
      <c r="D428" s="205" t="s">
        <v>680</v>
      </c>
      <c r="E428" s="572">
        <v>37181</v>
      </c>
      <c r="F428" s="572">
        <v>45779</v>
      </c>
      <c r="G428" s="205" t="s">
        <v>681</v>
      </c>
      <c r="H428" s="205" t="s">
        <v>682</v>
      </c>
      <c r="I428" s="205" t="s">
        <v>683</v>
      </c>
      <c r="J428" s="205">
        <v>8805516565</v>
      </c>
      <c r="K428" s="205" t="s">
        <v>1273</v>
      </c>
      <c r="L428" s="205" t="s">
        <v>1274</v>
      </c>
      <c r="M428" s="205" t="s">
        <v>1275</v>
      </c>
      <c r="N428" s="205" t="s">
        <v>1276</v>
      </c>
      <c r="O428" s="205" t="s">
        <v>686</v>
      </c>
      <c r="P428" s="205" t="s">
        <v>687</v>
      </c>
      <c r="Q428" s="205" t="s">
        <v>686</v>
      </c>
    </row>
    <row r="429" spans="1:17" hidden="1">
      <c r="A429" s="204">
        <v>101699726319</v>
      </c>
      <c r="B429" s="205" t="s">
        <v>1277</v>
      </c>
      <c r="C429" s="205" t="s">
        <v>1278</v>
      </c>
      <c r="D429" s="205" t="s">
        <v>680</v>
      </c>
      <c r="E429" s="572">
        <v>29221</v>
      </c>
      <c r="F429" s="572">
        <v>45779</v>
      </c>
      <c r="G429" s="205" t="s">
        <v>1279</v>
      </c>
      <c r="H429" s="205" t="s">
        <v>682</v>
      </c>
      <c r="I429" s="205" t="s">
        <v>708</v>
      </c>
      <c r="J429" s="205">
        <v>7509327094</v>
      </c>
      <c r="K429" s="205" t="s">
        <v>684</v>
      </c>
      <c r="L429" s="205" t="s">
        <v>1280</v>
      </c>
      <c r="M429" s="205" t="s">
        <v>21724</v>
      </c>
      <c r="N429" s="205" t="s">
        <v>21468</v>
      </c>
      <c r="O429" s="205" t="s">
        <v>686</v>
      </c>
      <c r="P429" s="205" t="s">
        <v>687</v>
      </c>
      <c r="Q429" s="205" t="s">
        <v>687</v>
      </c>
    </row>
    <row r="430" spans="1:17" hidden="1">
      <c r="A430" s="204">
        <v>101896476286</v>
      </c>
      <c r="B430" s="205" t="s">
        <v>1301</v>
      </c>
      <c r="C430" s="205" t="s">
        <v>1302</v>
      </c>
      <c r="D430" s="205" t="s">
        <v>680</v>
      </c>
      <c r="E430" s="572">
        <v>35902</v>
      </c>
      <c r="F430" s="572">
        <v>45779</v>
      </c>
      <c r="G430" s="205" t="s">
        <v>1303</v>
      </c>
      <c r="H430" s="205" t="s">
        <v>682</v>
      </c>
      <c r="I430" s="205" t="s">
        <v>683</v>
      </c>
      <c r="J430" s="205">
        <v>8308283663</v>
      </c>
      <c r="K430" s="205" t="s">
        <v>684</v>
      </c>
      <c r="L430" s="205" t="s">
        <v>1304</v>
      </c>
      <c r="M430" s="205" t="s">
        <v>1305</v>
      </c>
      <c r="N430" s="205" t="s">
        <v>1306</v>
      </c>
      <c r="O430" s="205" t="s">
        <v>686</v>
      </c>
      <c r="P430" s="205" t="s">
        <v>687</v>
      </c>
      <c r="Q430" s="205" t="s">
        <v>686</v>
      </c>
    </row>
    <row r="431" spans="1:17" hidden="1">
      <c r="A431" s="204">
        <v>102192329726</v>
      </c>
      <c r="B431" s="205" t="s">
        <v>1281</v>
      </c>
      <c r="C431" s="205" t="s">
        <v>1282</v>
      </c>
      <c r="D431" s="205" t="s">
        <v>680</v>
      </c>
      <c r="E431" s="572">
        <v>37744</v>
      </c>
      <c r="F431" s="572">
        <v>45779</v>
      </c>
      <c r="G431" s="205" t="s">
        <v>1283</v>
      </c>
      <c r="H431" s="205" t="s">
        <v>682</v>
      </c>
      <c r="I431" s="205" t="s">
        <v>683</v>
      </c>
      <c r="J431" s="205">
        <v>9623527657</v>
      </c>
      <c r="K431" s="205" t="s">
        <v>684</v>
      </c>
      <c r="L431" s="205" t="s">
        <v>1284</v>
      </c>
      <c r="M431" s="205" t="s">
        <v>684</v>
      </c>
      <c r="N431" s="205" t="s">
        <v>684</v>
      </c>
      <c r="O431" s="205" t="s">
        <v>686</v>
      </c>
      <c r="P431" s="205" t="s">
        <v>687</v>
      </c>
      <c r="Q431" s="205" t="s">
        <v>686</v>
      </c>
    </row>
    <row r="432" spans="1:17" hidden="1">
      <c r="A432" s="204">
        <v>101919862512</v>
      </c>
      <c r="B432" s="205" t="s">
        <v>1291</v>
      </c>
      <c r="C432" s="205" t="s">
        <v>1292</v>
      </c>
      <c r="D432" s="205" t="s">
        <v>680</v>
      </c>
      <c r="E432" s="572">
        <v>37073</v>
      </c>
      <c r="F432" s="572">
        <v>45779</v>
      </c>
      <c r="G432" s="205" t="s">
        <v>1293</v>
      </c>
      <c r="H432" s="205" t="s">
        <v>682</v>
      </c>
      <c r="I432" s="205" t="s">
        <v>708</v>
      </c>
      <c r="J432" s="205">
        <v>7620009569</v>
      </c>
      <c r="K432" s="205" t="s">
        <v>1294</v>
      </c>
      <c r="L432" s="205" t="s">
        <v>1295</v>
      </c>
      <c r="M432" s="205" t="s">
        <v>684</v>
      </c>
      <c r="N432" s="205" t="s">
        <v>1296</v>
      </c>
      <c r="O432" s="205" t="s">
        <v>686</v>
      </c>
      <c r="P432" s="205" t="s">
        <v>687</v>
      </c>
      <c r="Q432" s="205" t="s">
        <v>686</v>
      </c>
    </row>
    <row r="433" spans="1:17" hidden="1">
      <c r="A433" s="204">
        <v>100550230722</v>
      </c>
      <c r="B433" s="205" t="s">
        <v>1285</v>
      </c>
      <c r="C433" s="205" t="s">
        <v>1286</v>
      </c>
      <c r="D433" s="205" t="s">
        <v>680</v>
      </c>
      <c r="E433" s="572">
        <v>34073</v>
      </c>
      <c r="F433" s="572">
        <v>45779</v>
      </c>
      <c r="G433" s="205" t="s">
        <v>1287</v>
      </c>
      <c r="H433" s="205" t="s">
        <v>682</v>
      </c>
      <c r="I433" s="205" t="s">
        <v>683</v>
      </c>
      <c r="J433" s="205">
        <v>9049006108</v>
      </c>
      <c r="K433" s="205" t="s">
        <v>684</v>
      </c>
      <c r="L433" s="205" t="s">
        <v>1288</v>
      </c>
      <c r="M433" s="205" t="s">
        <v>1289</v>
      </c>
      <c r="N433" s="205" t="s">
        <v>1290</v>
      </c>
      <c r="O433" s="205" t="s">
        <v>687</v>
      </c>
      <c r="P433" s="205" t="s">
        <v>687</v>
      </c>
      <c r="Q433" s="205" t="s">
        <v>686</v>
      </c>
    </row>
    <row r="434" spans="1:17" hidden="1">
      <c r="A434" s="204">
        <v>101896853381</v>
      </c>
      <c r="B434" s="205" t="s">
        <v>1297</v>
      </c>
      <c r="C434" s="205" t="s">
        <v>1298</v>
      </c>
      <c r="D434" s="205" t="s">
        <v>680</v>
      </c>
      <c r="E434" s="572">
        <v>37664</v>
      </c>
      <c r="F434" s="572">
        <v>45779</v>
      </c>
      <c r="G434" s="205" t="s">
        <v>1299</v>
      </c>
      <c r="H434" s="205" t="s">
        <v>682</v>
      </c>
      <c r="I434" s="205" t="s">
        <v>683</v>
      </c>
      <c r="J434" s="205">
        <v>9552555395</v>
      </c>
      <c r="K434" s="205" t="s">
        <v>684</v>
      </c>
      <c r="L434" s="205" t="s">
        <v>1300</v>
      </c>
      <c r="M434" s="205" t="s">
        <v>684</v>
      </c>
      <c r="N434" s="205" t="s">
        <v>21469</v>
      </c>
      <c r="O434" s="205" t="s">
        <v>686</v>
      </c>
      <c r="P434" s="205" t="s">
        <v>687</v>
      </c>
      <c r="Q434" s="205" t="s">
        <v>687</v>
      </c>
    </row>
    <row r="435" spans="1:17" hidden="1">
      <c r="A435" s="204">
        <v>101980353275</v>
      </c>
      <c r="B435" s="205" t="s">
        <v>1307</v>
      </c>
      <c r="C435" s="205" t="s">
        <v>1308</v>
      </c>
      <c r="D435" s="205" t="s">
        <v>680</v>
      </c>
      <c r="E435" s="572">
        <v>38182</v>
      </c>
      <c r="F435" s="572">
        <v>45778</v>
      </c>
      <c r="G435" s="205" t="s">
        <v>1309</v>
      </c>
      <c r="H435" s="205" t="s">
        <v>682</v>
      </c>
      <c r="I435" s="205" t="s">
        <v>708</v>
      </c>
      <c r="J435" s="205">
        <v>7666861812</v>
      </c>
      <c r="K435" s="205" t="s">
        <v>684</v>
      </c>
      <c r="L435" s="205" t="s">
        <v>1310</v>
      </c>
      <c r="M435" s="205" t="s">
        <v>1311</v>
      </c>
      <c r="N435" s="205" t="s">
        <v>1312</v>
      </c>
      <c r="O435" s="205" t="s">
        <v>686</v>
      </c>
      <c r="P435" s="205" t="s">
        <v>687</v>
      </c>
      <c r="Q435" s="205" t="s">
        <v>686</v>
      </c>
    </row>
    <row r="436" spans="1:17" hidden="1">
      <c r="A436" s="204">
        <v>102090871871</v>
      </c>
      <c r="B436" s="205" t="s">
        <v>1313</v>
      </c>
      <c r="C436" s="205" t="s">
        <v>1314</v>
      </c>
      <c r="D436" s="205" t="s">
        <v>680</v>
      </c>
      <c r="E436" s="572">
        <v>38515</v>
      </c>
      <c r="F436" s="572">
        <v>45776</v>
      </c>
      <c r="G436" s="205" t="s">
        <v>989</v>
      </c>
      <c r="H436" s="205" t="s">
        <v>682</v>
      </c>
      <c r="I436" s="205" t="s">
        <v>683</v>
      </c>
      <c r="J436" s="205">
        <v>7057787093</v>
      </c>
      <c r="K436" s="205" t="s">
        <v>684</v>
      </c>
      <c r="L436" s="205" t="s">
        <v>1315</v>
      </c>
      <c r="M436" s="205" t="s">
        <v>1316</v>
      </c>
      <c r="N436" s="205" t="s">
        <v>1317</v>
      </c>
      <c r="O436" s="205" t="s">
        <v>686</v>
      </c>
      <c r="P436" s="205" t="s">
        <v>687</v>
      </c>
      <c r="Q436" s="205" t="s">
        <v>686</v>
      </c>
    </row>
    <row r="437" spans="1:17" hidden="1">
      <c r="A437" s="204">
        <v>102190615318</v>
      </c>
      <c r="B437" s="205" t="s">
        <v>1318</v>
      </c>
      <c r="C437" s="205" t="s">
        <v>1319</v>
      </c>
      <c r="D437" s="205" t="s">
        <v>680</v>
      </c>
      <c r="E437" s="572">
        <v>38751</v>
      </c>
      <c r="F437" s="572">
        <v>45775</v>
      </c>
      <c r="G437" s="205" t="s">
        <v>1320</v>
      </c>
      <c r="H437" s="205" t="s">
        <v>682</v>
      </c>
      <c r="I437" s="205" t="s">
        <v>683</v>
      </c>
      <c r="J437" s="205">
        <v>9156461312</v>
      </c>
      <c r="K437" s="205" t="s">
        <v>684</v>
      </c>
      <c r="L437" s="205" t="s">
        <v>1321</v>
      </c>
      <c r="M437" s="205" t="s">
        <v>684</v>
      </c>
      <c r="N437" s="205" t="s">
        <v>684</v>
      </c>
      <c r="O437" s="205" t="s">
        <v>686</v>
      </c>
      <c r="P437" s="205" t="s">
        <v>687</v>
      </c>
      <c r="Q437" s="205" t="s">
        <v>686</v>
      </c>
    </row>
    <row r="438" spans="1:17" hidden="1">
      <c r="A438" s="204">
        <v>102190259081</v>
      </c>
      <c r="B438" s="205" t="s">
        <v>1332</v>
      </c>
      <c r="C438" s="205" t="s">
        <v>1333</v>
      </c>
      <c r="D438" s="205" t="s">
        <v>680</v>
      </c>
      <c r="E438" s="572">
        <v>38965</v>
      </c>
      <c r="F438" s="572">
        <v>45772</v>
      </c>
      <c r="G438" s="205" t="s">
        <v>1334</v>
      </c>
      <c r="H438" s="205" t="s">
        <v>682</v>
      </c>
      <c r="I438" s="205" t="s">
        <v>683</v>
      </c>
      <c r="J438" s="205">
        <v>7420841284</v>
      </c>
      <c r="K438" s="205" t="s">
        <v>684</v>
      </c>
      <c r="L438" s="205" t="s">
        <v>1335</v>
      </c>
      <c r="M438" s="205" t="s">
        <v>684</v>
      </c>
      <c r="N438" s="205" t="s">
        <v>684</v>
      </c>
      <c r="O438" s="205" t="s">
        <v>686</v>
      </c>
      <c r="P438" s="205" t="s">
        <v>687</v>
      </c>
      <c r="Q438" s="205" t="s">
        <v>686</v>
      </c>
    </row>
    <row r="439" spans="1:17" hidden="1">
      <c r="A439" s="204">
        <v>102190259099</v>
      </c>
      <c r="B439" s="205" t="s">
        <v>1328</v>
      </c>
      <c r="C439" s="205" t="s">
        <v>1329</v>
      </c>
      <c r="D439" s="205" t="s">
        <v>680</v>
      </c>
      <c r="E439" s="572">
        <v>29657</v>
      </c>
      <c r="F439" s="572">
        <v>45772</v>
      </c>
      <c r="G439" s="205" t="s">
        <v>1330</v>
      </c>
      <c r="H439" s="205" t="s">
        <v>682</v>
      </c>
      <c r="I439" s="205" t="s">
        <v>708</v>
      </c>
      <c r="J439" s="205">
        <v>9921901079</v>
      </c>
      <c r="K439" s="205" t="s">
        <v>684</v>
      </c>
      <c r="L439" s="205" t="s">
        <v>1331</v>
      </c>
      <c r="M439" s="205" t="s">
        <v>684</v>
      </c>
      <c r="N439" s="205" t="s">
        <v>684</v>
      </c>
      <c r="O439" s="205" t="s">
        <v>686</v>
      </c>
      <c r="P439" s="205" t="s">
        <v>687</v>
      </c>
      <c r="Q439" s="205" t="s">
        <v>686</v>
      </c>
    </row>
    <row r="440" spans="1:17" hidden="1">
      <c r="A440" s="204">
        <v>101678665637</v>
      </c>
      <c r="B440" s="205" t="s">
        <v>1336</v>
      </c>
      <c r="C440" s="205" t="s">
        <v>656</v>
      </c>
      <c r="D440" s="205" t="s">
        <v>680</v>
      </c>
      <c r="E440" s="572">
        <v>36161</v>
      </c>
      <c r="F440" s="572">
        <v>45772</v>
      </c>
      <c r="G440" s="205" t="s">
        <v>1337</v>
      </c>
      <c r="H440" s="205" t="s">
        <v>682</v>
      </c>
      <c r="I440" s="205" t="s">
        <v>708</v>
      </c>
      <c r="J440" s="205">
        <v>9834120422</v>
      </c>
      <c r="K440" s="205" t="s">
        <v>684</v>
      </c>
      <c r="L440" s="205" t="s">
        <v>1338</v>
      </c>
      <c r="M440" s="205" t="s">
        <v>684</v>
      </c>
      <c r="N440" s="205" t="s">
        <v>684</v>
      </c>
      <c r="O440" s="205" t="s">
        <v>686</v>
      </c>
      <c r="P440" s="205" t="s">
        <v>687</v>
      </c>
      <c r="Q440" s="205" t="s">
        <v>686</v>
      </c>
    </row>
    <row r="441" spans="1:17" hidden="1">
      <c r="A441" s="204">
        <v>101807394990</v>
      </c>
      <c r="B441" s="205" t="s">
        <v>1322</v>
      </c>
      <c r="C441" s="205" t="s">
        <v>1323</v>
      </c>
      <c r="D441" s="205" t="s">
        <v>680</v>
      </c>
      <c r="E441" s="572">
        <v>35262</v>
      </c>
      <c r="F441" s="572">
        <v>45772</v>
      </c>
      <c r="G441" s="205" t="s">
        <v>1324</v>
      </c>
      <c r="H441" s="205" t="s">
        <v>682</v>
      </c>
      <c r="I441" s="205" t="s">
        <v>708</v>
      </c>
      <c r="J441" s="205">
        <v>8983132774</v>
      </c>
      <c r="K441" s="205" t="s">
        <v>1325</v>
      </c>
      <c r="L441" s="205" t="s">
        <v>1326</v>
      </c>
      <c r="M441" s="205" t="s">
        <v>1327</v>
      </c>
      <c r="N441" s="205" t="s">
        <v>22079</v>
      </c>
      <c r="O441" s="205" t="s">
        <v>686</v>
      </c>
      <c r="P441" s="205" t="s">
        <v>687</v>
      </c>
      <c r="Q441" s="205" t="s">
        <v>687</v>
      </c>
    </row>
    <row r="442" spans="1:17" hidden="1">
      <c r="A442" s="204">
        <v>101670967033</v>
      </c>
      <c r="B442" s="205" t="s">
        <v>1350</v>
      </c>
      <c r="C442" s="205" t="s">
        <v>657</v>
      </c>
      <c r="D442" s="205" t="s">
        <v>680</v>
      </c>
      <c r="E442" s="572">
        <v>33279</v>
      </c>
      <c r="F442" s="572">
        <v>45771</v>
      </c>
      <c r="G442" s="205" t="s">
        <v>1351</v>
      </c>
      <c r="H442" s="205" t="s">
        <v>682</v>
      </c>
      <c r="I442" s="205" t="s">
        <v>683</v>
      </c>
      <c r="J442" s="205">
        <v>8275157534</v>
      </c>
      <c r="K442" s="205" t="s">
        <v>20570</v>
      </c>
      <c r="L442" s="205" t="s">
        <v>1352</v>
      </c>
      <c r="M442" s="205" t="s">
        <v>1353</v>
      </c>
      <c r="N442" s="205" t="s">
        <v>1354</v>
      </c>
      <c r="O442" s="205" t="s">
        <v>686</v>
      </c>
      <c r="P442" s="205" t="s">
        <v>687</v>
      </c>
      <c r="Q442" s="205" t="s">
        <v>686</v>
      </c>
    </row>
    <row r="443" spans="1:17" hidden="1">
      <c r="A443" s="204">
        <v>101798710305</v>
      </c>
      <c r="B443" s="205" t="s">
        <v>1339</v>
      </c>
      <c r="C443" s="205" t="s">
        <v>1340</v>
      </c>
      <c r="D443" s="205" t="s">
        <v>680</v>
      </c>
      <c r="E443" s="572">
        <v>36522</v>
      </c>
      <c r="F443" s="572">
        <v>45771</v>
      </c>
      <c r="G443" s="205" t="s">
        <v>1341</v>
      </c>
      <c r="H443" s="205" t="s">
        <v>682</v>
      </c>
      <c r="I443" s="205" t="s">
        <v>683</v>
      </c>
      <c r="J443" s="205">
        <v>8975865828</v>
      </c>
      <c r="K443" s="205" t="s">
        <v>684</v>
      </c>
      <c r="L443" s="205" t="s">
        <v>1342</v>
      </c>
      <c r="M443" s="205" t="s">
        <v>1343</v>
      </c>
      <c r="N443" s="205" t="s">
        <v>684</v>
      </c>
      <c r="O443" s="205" t="s">
        <v>686</v>
      </c>
      <c r="P443" s="205" t="s">
        <v>687</v>
      </c>
      <c r="Q443" s="205" t="s">
        <v>686</v>
      </c>
    </row>
    <row r="444" spans="1:17" hidden="1">
      <c r="A444" s="204">
        <v>101282390038</v>
      </c>
      <c r="B444" s="205" t="s">
        <v>1344</v>
      </c>
      <c r="C444" s="205" t="s">
        <v>654</v>
      </c>
      <c r="D444" s="205" t="s">
        <v>680</v>
      </c>
      <c r="E444" s="572">
        <v>26816</v>
      </c>
      <c r="F444" s="572">
        <v>45771</v>
      </c>
      <c r="G444" s="205" t="s">
        <v>1345</v>
      </c>
      <c r="H444" s="205" t="s">
        <v>682</v>
      </c>
      <c r="I444" s="205" t="s">
        <v>708</v>
      </c>
      <c r="J444" s="205">
        <v>7744094709</v>
      </c>
      <c r="K444" s="205" t="s">
        <v>684</v>
      </c>
      <c r="L444" s="205" t="s">
        <v>1346</v>
      </c>
      <c r="M444" s="205" t="s">
        <v>684</v>
      </c>
      <c r="N444" s="205" t="s">
        <v>684</v>
      </c>
      <c r="O444" s="205" t="s">
        <v>686</v>
      </c>
      <c r="P444" s="205" t="s">
        <v>687</v>
      </c>
      <c r="Q444" s="205" t="s">
        <v>686</v>
      </c>
    </row>
    <row r="445" spans="1:17" hidden="1">
      <c r="A445" s="204">
        <v>101319779058</v>
      </c>
      <c r="B445" s="205" t="s">
        <v>1347</v>
      </c>
      <c r="C445" s="205" t="s">
        <v>1348</v>
      </c>
      <c r="D445" s="205" t="s">
        <v>680</v>
      </c>
      <c r="E445" s="572">
        <v>33734</v>
      </c>
      <c r="F445" s="572">
        <v>45771</v>
      </c>
      <c r="G445" s="205" t="s">
        <v>1345</v>
      </c>
      <c r="H445" s="205" t="s">
        <v>682</v>
      </c>
      <c r="I445" s="205" t="s">
        <v>683</v>
      </c>
      <c r="J445" s="205">
        <v>9922404815</v>
      </c>
      <c r="K445" s="205" t="s">
        <v>684</v>
      </c>
      <c r="L445" s="205" t="s">
        <v>1349</v>
      </c>
      <c r="M445" s="205" t="s">
        <v>684</v>
      </c>
      <c r="N445" s="205" t="s">
        <v>684</v>
      </c>
      <c r="O445" s="205" t="s">
        <v>686</v>
      </c>
      <c r="P445" s="205" t="s">
        <v>687</v>
      </c>
      <c r="Q445" s="205" t="s">
        <v>686</v>
      </c>
    </row>
    <row r="446" spans="1:17" hidden="1">
      <c r="A446" s="204">
        <v>101647375161</v>
      </c>
      <c r="B446" s="205" t="s">
        <v>1355</v>
      </c>
      <c r="C446" s="205" t="s">
        <v>1356</v>
      </c>
      <c r="D446" s="205" t="s">
        <v>680</v>
      </c>
      <c r="E446" s="572">
        <v>36374</v>
      </c>
      <c r="F446" s="572">
        <v>45771</v>
      </c>
      <c r="G446" s="205" t="s">
        <v>1357</v>
      </c>
      <c r="H446" s="205" t="s">
        <v>682</v>
      </c>
      <c r="I446" s="205" t="s">
        <v>683</v>
      </c>
      <c r="J446" s="205">
        <v>8766063652</v>
      </c>
      <c r="K446" s="205" t="s">
        <v>684</v>
      </c>
      <c r="L446" s="205" t="s">
        <v>1358</v>
      </c>
      <c r="M446" s="205" t="s">
        <v>1359</v>
      </c>
      <c r="N446" s="205" t="s">
        <v>20569</v>
      </c>
      <c r="O446" s="205" t="s">
        <v>686</v>
      </c>
      <c r="P446" s="205" t="s">
        <v>687</v>
      </c>
      <c r="Q446" s="205" t="s">
        <v>686</v>
      </c>
    </row>
    <row r="447" spans="1:17" hidden="1">
      <c r="A447" s="204">
        <v>102190249257</v>
      </c>
      <c r="B447" s="205" t="s">
        <v>1360</v>
      </c>
      <c r="C447" s="205" t="s">
        <v>655</v>
      </c>
      <c r="D447" s="205" t="s">
        <v>680</v>
      </c>
      <c r="E447" s="572">
        <v>39036</v>
      </c>
      <c r="F447" s="572">
        <v>45771</v>
      </c>
      <c r="G447" s="205" t="s">
        <v>1361</v>
      </c>
      <c r="H447" s="205" t="s">
        <v>682</v>
      </c>
      <c r="I447" s="205" t="s">
        <v>683</v>
      </c>
      <c r="J447" s="205">
        <v>8767709468</v>
      </c>
      <c r="K447" s="205" t="s">
        <v>684</v>
      </c>
      <c r="L447" s="205" t="s">
        <v>1362</v>
      </c>
      <c r="M447" s="205" t="s">
        <v>684</v>
      </c>
      <c r="N447" s="205" t="s">
        <v>684</v>
      </c>
      <c r="O447" s="205" t="s">
        <v>686</v>
      </c>
      <c r="P447" s="205" t="s">
        <v>687</v>
      </c>
      <c r="Q447" s="205" t="s">
        <v>686</v>
      </c>
    </row>
    <row r="448" spans="1:17" hidden="1">
      <c r="A448" s="204">
        <v>101391680155</v>
      </c>
      <c r="B448" s="205" t="s">
        <v>1363</v>
      </c>
      <c r="C448" s="205" t="s">
        <v>1364</v>
      </c>
      <c r="D448" s="205" t="s">
        <v>680</v>
      </c>
      <c r="E448" s="572">
        <v>35720</v>
      </c>
      <c r="F448" s="572">
        <v>45770</v>
      </c>
      <c r="G448" s="205" t="s">
        <v>1365</v>
      </c>
      <c r="H448" s="205" t="s">
        <v>682</v>
      </c>
      <c r="I448" s="205" t="s">
        <v>683</v>
      </c>
      <c r="J448" s="205">
        <v>7768963826</v>
      </c>
      <c r="K448" s="205" t="s">
        <v>684</v>
      </c>
      <c r="L448" s="205" t="s">
        <v>1366</v>
      </c>
      <c r="M448" s="205" t="s">
        <v>1367</v>
      </c>
      <c r="N448" s="205" t="s">
        <v>1368</v>
      </c>
      <c r="O448" s="205" t="s">
        <v>686</v>
      </c>
      <c r="P448" s="205" t="s">
        <v>687</v>
      </c>
      <c r="Q448" s="205" t="s">
        <v>686</v>
      </c>
    </row>
    <row r="449" spans="1:17" hidden="1">
      <c r="A449" s="204">
        <v>101908493878</v>
      </c>
      <c r="B449" s="205" t="s">
        <v>1369</v>
      </c>
      <c r="C449" s="205" t="s">
        <v>1370</v>
      </c>
      <c r="D449" s="205" t="s">
        <v>680</v>
      </c>
      <c r="E449" s="572">
        <v>27692</v>
      </c>
      <c r="F449" s="572">
        <v>45769</v>
      </c>
      <c r="G449" s="205" t="s">
        <v>1371</v>
      </c>
      <c r="H449" s="205" t="s">
        <v>682</v>
      </c>
      <c r="I449" s="205" t="s">
        <v>708</v>
      </c>
      <c r="J449" s="205">
        <v>8805556524</v>
      </c>
      <c r="K449" s="205" t="s">
        <v>684</v>
      </c>
      <c r="L449" s="205" t="s">
        <v>1372</v>
      </c>
      <c r="M449" s="205" t="s">
        <v>1373</v>
      </c>
      <c r="N449" s="205" t="s">
        <v>1374</v>
      </c>
      <c r="O449" s="205" t="s">
        <v>686</v>
      </c>
      <c r="P449" s="205" t="s">
        <v>687</v>
      </c>
      <c r="Q449" s="205" t="s">
        <v>686</v>
      </c>
    </row>
    <row r="450" spans="1:17" hidden="1">
      <c r="A450" s="204">
        <v>102189423339</v>
      </c>
      <c r="B450" s="205" t="s">
        <v>1375</v>
      </c>
      <c r="C450" s="205" t="s">
        <v>1376</v>
      </c>
      <c r="D450" s="205" t="s">
        <v>680</v>
      </c>
      <c r="E450" s="572">
        <v>37622</v>
      </c>
      <c r="F450" s="572">
        <v>45769</v>
      </c>
      <c r="G450" s="205" t="s">
        <v>1377</v>
      </c>
      <c r="H450" s="205" t="s">
        <v>682</v>
      </c>
      <c r="I450" s="205" t="s">
        <v>683</v>
      </c>
      <c r="J450" s="205">
        <v>9359637153</v>
      </c>
      <c r="K450" s="205" t="s">
        <v>684</v>
      </c>
      <c r="L450" s="205" t="s">
        <v>1378</v>
      </c>
      <c r="M450" s="205" t="s">
        <v>684</v>
      </c>
      <c r="N450" s="205" t="s">
        <v>684</v>
      </c>
      <c r="O450" s="205" t="s">
        <v>686</v>
      </c>
      <c r="P450" s="205" t="s">
        <v>687</v>
      </c>
      <c r="Q450" s="205" t="s">
        <v>686</v>
      </c>
    </row>
    <row r="451" spans="1:17" hidden="1">
      <c r="A451" s="204">
        <v>102188524343</v>
      </c>
      <c r="B451" s="205" t="s">
        <v>1379</v>
      </c>
      <c r="C451" s="205" t="s">
        <v>1380</v>
      </c>
      <c r="D451" s="205" t="s">
        <v>680</v>
      </c>
      <c r="E451" s="572">
        <v>37822</v>
      </c>
      <c r="F451" s="572">
        <v>45763</v>
      </c>
      <c r="G451" s="205" t="s">
        <v>1381</v>
      </c>
      <c r="H451" s="205" t="s">
        <v>682</v>
      </c>
      <c r="I451" s="205" t="s">
        <v>683</v>
      </c>
      <c r="J451" s="205">
        <v>7379497572</v>
      </c>
      <c r="K451" s="205" t="s">
        <v>684</v>
      </c>
      <c r="L451" s="205" t="s">
        <v>1382</v>
      </c>
      <c r="M451" s="205" t="s">
        <v>684</v>
      </c>
      <c r="N451" s="205" t="s">
        <v>20751</v>
      </c>
      <c r="O451" s="205" t="s">
        <v>686</v>
      </c>
      <c r="P451" s="205" t="s">
        <v>687</v>
      </c>
      <c r="Q451" s="205" t="s">
        <v>686</v>
      </c>
    </row>
    <row r="452" spans="1:17" hidden="1">
      <c r="A452" s="204">
        <v>102188341300</v>
      </c>
      <c r="B452" s="205" t="s">
        <v>1387</v>
      </c>
      <c r="C452" s="205" t="s">
        <v>1388</v>
      </c>
      <c r="D452" s="205" t="s">
        <v>680</v>
      </c>
      <c r="E452" s="572">
        <v>38231</v>
      </c>
      <c r="F452" s="572">
        <v>45762</v>
      </c>
      <c r="G452" s="205" t="s">
        <v>1389</v>
      </c>
      <c r="H452" s="205" t="s">
        <v>682</v>
      </c>
      <c r="I452" s="205" t="s">
        <v>683</v>
      </c>
      <c r="J452" s="205">
        <v>9691669145</v>
      </c>
      <c r="K452" s="205" t="s">
        <v>684</v>
      </c>
      <c r="L452" s="205" t="s">
        <v>1390</v>
      </c>
      <c r="M452" s="205" t="s">
        <v>684</v>
      </c>
      <c r="N452" s="205" t="s">
        <v>22080</v>
      </c>
      <c r="O452" s="205" t="s">
        <v>686</v>
      </c>
      <c r="P452" s="205" t="s">
        <v>687</v>
      </c>
      <c r="Q452" s="205" t="s">
        <v>687</v>
      </c>
    </row>
    <row r="453" spans="1:17" hidden="1">
      <c r="A453" s="204">
        <v>102188331146</v>
      </c>
      <c r="B453" s="205" t="s">
        <v>1383</v>
      </c>
      <c r="C453" s="205" t="s">
        <v>1384</v>
      </c>
      <c r="D453" s="205" t="s">
        <v>680</v>
      </c>
      <c r="E453" s="572">
        <v>28126</v>
      </c>
      <c r="F453" s="572">
        <v>45762</v>
      </c>
      <c r="G453" s="205" t="s">
        <v>1385</v>
      </c>
      <c r="H453" s="205" t="s">
        <v>682</v>
      </c>
      <c r="I453" s="205" t="s">
        <v>708</v>
      </c>
      <c r="J453" s="205">
        <v>9399567109</v>
      </c>
      <c r="K453" s="205" t="s">
        <v>684</v>
      </c>
      <c r="L453" s="205" t="s">
        <v>1386</v>
      </c>
      <c r="M453" s="205" t="s">
        <v>684</v>
      </c>
      <c r="N453" s="205" t="s">
        <v>684</v>
      </c>
      <c r="O453" s="205" t="s">
        <v>686</v>
      </c>
      <c r="P453" s="205" t="s">
        <v>687</v>
      </c>
      <c r="Q453" s="205" t="s">
        <v>686</v>
      </c>
    </row>
    <row r="454" spans="1:17">
      <c r="A454" s="204">
        <v>102187682638</v>
      </c>
      <c r="B454" s="205" t="s">
        <v>1399</v>
      </c>
      <c r="C454" s="205" t="s">
        <v>1400</v>
      </c>
      <c r="D454" s="205" t="s">
        <v>680</v>
      </c>
      <c r="E454" s="572">
        <v>38140</v>
      </c>
      <c r="F454" s="572">
        <v>45760</v>
      </c>
      <c r="G454" s="205" t="s">
        <v>1401</v>
      </c>
      <c r="H454" s="205" t="s">
        <v>682</v>
      </c>
      <c r="I454" s="205" t="s">
        <v>683</v>
      </c>
      <c r="J454" s="205">
        <v>9021807615</v>
      </c>
      <c r="K454" s="205" t="s">
        <v>684</v>
      </c>
      <c r="L454" s="205" t="s">
        <v>1402</v>
      </c>
      <c r="M454" s="205" t="s">
        <v>684</v>
      </c>
      <c r="N454" s="205" t="s">
        <v>684</v>
      </c>
      <c r="O454" s="205" t="s">
        <v>686</v>
      </c>
      <c r="P454" s="205" t="s">
        <v>687</v>
      </c>
      <c r="Q454" s="205" t="s">
        <v>686</v>
      </c>
    </row>
    <row r="455" spans="1:17" hidden="1">
      <c r="A455" s="204">
        <v>101999539432</v>
      </c>
      <c r="B455" s="205" t="s">
        <v>1415</v>
      </c>
      <c r="C455" s="205" t="s">
        <v>1416</v>
      </c>
      <c r="D455" s="205" t="s">
        <v>680</v>
      </c>
      <c r="E455" s="572">
        <v>37628</v>
      </c>
      <c r="F455" s="572">
        <v>45760</v>
      </c>
      <c r="G455" s="205" t="s">
        <v>1417</v>
      </c>
      <c r="H455" s="205" t="s">
        <v>682</v>
      </c>
      <c r="I455" s="205" t="s">
        <v>683</v>
      </c>
      <c r="J455" s="205">
        <v>7249792399</v>
      </c>
      <c r="K455" s="205" t="s">
        <v>684</v>
      </c>
      <c r="L455" s="205" t="s">
        <v>1418</v>
      </c>
      <c r="M455" s="205" t="s">
        <v>1419</v>
      </c>
      <c r="N455" s="205" t="s">
        <v>1420</v>
      </c>
      <c r="O455" s="205" t="s">
        <v>687</v>
      </c>
      <c r="P455" s="205" t="s">
        <v>687</v>
      </c>
      <c r="Q455" s="205" t="s">
        <v>686</v>
      </c>
    </row>
    <row r="456" spans="1:17" hidden="1">
      <c r="A456" s="204">
        <v>102187682617</v>
      </c>
      <c r="B456" s="205" t="s">
        <v>1411</v>
      </c>
      <c r="C456" s="205" t="s">
        <v>1412</v>
      </c>
      <c r="D456" s="205" t="s">
        <v>680</v>
      </c>
      <c r="E456" s="572">
        <v>36123</v>
      </c>
      <c r="F456" s="572">
        <v>45760</v>
      </c>
      <c r="G456" s="205" t="s">
        <v>1413</v>
      </c>
      <c r="H456" s="205" t="s">
        <v>682</v>
      </c>
      <c r="I456" s="205" t="s">
        <v>683</v>
      </c>
      <c r="J456" s="205">
        <v>9766176510</v>
      </c>
      <c r="K456" s="205" t="s">
        <v>684</v>
      </c>
      <c r="L456" s="205" t="s">
        <v>1414</v>
      </c>
      <c r="M456" s="205" t="s">
        <v>684</v>
      </c>
      <c r="N456" s="205" t="s">
        <v>684</v>
      </c>
      <c r="O456" s="205" t="s">
        <v>686</v>
      </c>
      <c r="P456" s="205" t="s">
        <v>687</v>
      </c>
      <c r="Q456" s="205" t="s">
        <v>686</v>
      </c>
    </row>
    <row r="457" spans="1:17" hidden="1">
      <c r="A457" s="204">
        <v>102070961813</v>
      </c>
      <c r="B457" s="205" t="s">
        <v>1403</v>
      </c>
      <c r="C457" s="205" t="s">
        <v>1404</v>
      </c>
      <c r="D457" s="205" t="s">
        <v>680</v>
      </c>
      <c r="E457" s="572">
        <v>37855</v>
      </c>
      <c r="F457" s="572">
        <v>45760</v>
      </c>
      <c r="G457" s="205" t="s">
        <v>1405</v>
      </c>
      <c r="H457" s="205" t="s">
        <v>682</v>
      </c>
      <c r="I457" s="205" t="s">
        <v>683</v>
      </c>
      <c r="J457" s="205">
        <v>8149870576</v>
      </c>
      <c r="K457" s="205" t="s">
        <v>684</v>
      </c>
      <c r="L457" s="205" t="s">
        <v>1406</v>
      </c>
      <c r="M457" s="205" t="s">
        <v>684</v>
      </c>
      <c r="N457" s="205" t="s">
        <v>684</v>
      </c>
      <c r="O457" s="205" t="s">
        <v>686</v>
      </c>
      <c r="P457" s="205" t="s">
        <v>687</v>
      </c>
      <c r="Q457" s="205" t="s">
        <v>686</v>
      </c>
    </row>
    <row r="458" spans="1:17" hidden="1">
      <c r="A458" s="204">
        <v>102187682629</v>
      </c>
      <c r="B458" s="205" t="s">
        <v>1395</v>
      </c>
      <c r="C458" s="205" t="s">
        <v>1396</v>
      </c>
      <c r="D458" s="205" t="s">
        <v>680</v>
      </c>
      <c r="E458" s="572">
        <v>34548</v>
      </c>
      <c r="F458" s="572">
        <v>45760</v>
      </c>
      <c r="G458" s="205" t="s">
        <v>1397</v>
      </c>
      <c r="H458" s="205" t="s">
        <v>682</v>
      </c>
      <c r="I458" s="205" t="s">
        <v>708</v>
      </c>
      <c r="J458" s="205">
        <v>9731898812</v>
      </c>
      <c r="K458" s="205" t="s">
        <v>684</v>
      </c>
      <c r="L458" s="205" t="s">
        <v>1398</v>
      </c>
      <c r="M458" s="205" t="s">
        <v>684</v>
      </c>
      <c r="N458" s="205" t="s">
        <v>684</v>
      </c>
      <c r="O458" s="205" t="s">
        <v>686</v>
      </c>
      <c r="P458" s="205" t="s">
        <v>687</v>
      </c>
      <c r="Q458" s="205" t="s">
        <v>686</v>
      </c>
    </row>
    <row r="459" spans="1:17" hidden="1">
      <c r="A459" s="204">
        <v>101786681534</v>
      </c>
      <c r="B459" s="205" t="s">
        <v>1391</v>
      </c>
      <c r="C459" s="205" t="s">
        <v>1392</v>
      </c>
      <c r="D459" s="205" t="s">
        <v>680</v>
      </c>
      <c r="E459" s="572">
        <v>37626</v>
      </c>
      <c r="F459" s="572">
        <v>45760</v>
      </c>
      <c r="G459" s="205" t="s">
        <v>1393</v>
      </c>
      <c r="H459" s="205" t="s">
        <v>682</v>
      </c>
      <c r="I459" s="205" t="s">
        <v>683</v>
      </c>
      <c r="J459" s="205">
        <v>9309998132</v>
      </c>
      <c r="K459" s="205" t="s">
        <v>684</v>
      </c>
      <c r="L459" s="205" t="s">
        <v>1394</v>
      </c>
      <c r="M459" s="205" t="s">
        <v>20571</v>
      </c>
      <c r="N459" s="205" t="s">
        <v>20572</v>
      </c>
      <c r="O459" s="205" t="s">
        <v>686</v>
      </c>
      <c r="P459" s="205" t="s">
        <v>687</v>
      </c>
      <c r="Q459" s="205" t="s">
        <v>686</v>
      </c>
    </row>
    <row r="460" spans="1:17" hidden="1">
      <c r="A460" s="204">
        <v>102054945764</v>
      </c>
      <c r="B460" s="205" t="s">
        <v>1407</v>
      </c>
      <c r="C460" s="205" t="s">
        <v>1408</v>
      </c>
      <c r="D460" s="205" t="s">
        <v>680</v>
      </c>
      <c r="E460" s="572">
        <v>37631</v>
      </c>
      <c r="F460" s="572">
        <v>45760</v>
      </c>
      <c r="G460" s="205" t="s">
        <v>1409</v>
      </c>
      <c r="H460" s="205" t="s">
        <v>682</v>
      </c>
      <c r="I460" s="205" t="s">
        <v>708</v>
      </c>
      <c r="J460" s="205">
        <v>7448105254</v>
      </c>
      <c r="K460" s="205" t="s">
        <v>684</v>
      </c>
      <c r="L460" s="205" t="s">
        <v>1410</v>
      </c>
      <c r="M460" s="205" t="s">
        <v>684</v>
      </c>
      <c r="N460" s="205" t="s">
        <v>684</v>
      </c>
      <c r="O460" s="205" t="s">
        <v>686</v>
      </c>
      <c r="P460" s="205" t="s">
        <v>687</v>
      </c>
      <c r="Q460" s="205" t="s">
        <v>686</v>
      </c>
    </row>
    <row r="461" spans="1:17" hidden="1">
      <c r="A461" s="204">
        <v>102187502567</v>
      </c>
      <c r="B461" s="205" t="s">
        <v>1428</v>
      </c>
      <c r="C461" s="205" t="s">
        <v>1429</v>
      </c>
      <c r="D461" s="205" t="s">
        <v>680</v>
      </c>
      <c r="E461" s="572">
        <v>36026</v>
      </c>
      <c r="F461" s="572">
        <v>45759</v>
      </c>
      <c r="G461" s="205" t="s">
        <v>1430</v>
      </c>
      <c r="H461" s="205" t="s">
        <v>682</v>
      </c>
      <c r="I461" s="205" t="s">
        <v>683</v>
      </c>
      <c r="J461" s="205">
        <v>9834435339</v>
      </c>
      <c r="K461" s="205" t="s">
        <v>684</v>
      </c>
      <c r="L461" s="205" t="s">
        <v>1431</v>
      </c>
      <c r="M461" s="205" t="s">
        <v>684</v>
      </c>
      <c r="N461" s="205" t="s">
        <v>684</v>
      </c>
      <c r="O461" s="205" t="s">
        <v>686</v>
      </c>
      <c r="P461" s="205" t="s">
        <v>687</v>
      </c>
      <c r="Q461" s="205" t="s">
        <v>686</v>
      </c>
    </row>
    <row r="462" spans="1:17" hidden="1">
      <c r="A462" s="204">
        <v>101183144889</v>
      </c>
      <c r="B462" s="205" t="s">
        <v>1421</v>
      </c>
      <c r="C462" s="205" t="s">
        <v>1422</v>
      </c>
      <c r="D462" s="205" t="s">
        <v>680</v>
      </c>
      <c r="E462" s="572">
        <v>32296</v>
      </c>
      <c r="F462" s="572">
        <v>45759</v>
      </c>
      <c r="G462" s="205" t="s">
        <v>1423</v>
      </c>
      <c r="H462" s="205" t="s">
        <v>682</v>
      </c>
      <c r="I462" s="205" t="s">
        <v>708</v>
      </c>
      <c r="J462" s="205">
        <v>8805615732</v>
      </c>
      <c r="K462" s="205" t="s">
        <v>1424</v>
      </c>
      <c r="L462" s="205" t="s">
        <v>1425</v>
      </c>
      <c r="M462" s="205" t="s">
        <v>1426</v>
      </c>
      <c r="N462" s="205" t="s">
        <v>1427</v>
      </c>
      <c r="O462" s="205" t="s">
        <v>686</v>
      </c>
      <c r="P462" s="205" t="s">
        <v>687</v>
      </c>
      <c r="Q462" s="205" t="s">
        <v>686</v>
      </c>
    </row>
    <row r="463" spans="1:17" hidden="1">
      <c r="A463" s="204">
        <v>102187502551</v>
      </c>
      <c r="B463" s="205" t="s">
        <v>1432</v>
      </c>
      <c r="C463" s="205" t="s">
        <v>1433</v>
      </c>
      <c r="D463" s="205" t="s">
        <v>680</v>
      </c>
      <c r="E463" s="572">
        <v>39026</v>
      </c>
      <c r="F463" s="572">
        <v>45759</v>
      </c>
      <c r="G463" s="205" t="s">
        <v>1434</v>
      </c>
      <c r="H463" s="205" t="s">
        <v>682</v>
      </c>
      <c r="I463" s="205" t="s">
        <v>683</v>
      </c>
      <c r="J463" s="205" t="s">
        <v>684</v>
      </c>
      <c r="K463" s="205" t="s">
        <v>684</v>
      </c>
      <c r="L463" s="205" t="s">
        <v>1435</v>
      </c>
      <c r="M463" s="205" t="s">
        <v>684</v>
      </c>
      <c r="N463" s="205" t="s">
        <v>684</v>
      </c>
      <c r="O463" s="205" t="s">
        <v>686</v>
      </c>
      <c r="P463" s="205" t="s">
        <v>687</v>
      </c>
      <c r="Q463" s="205" t="s">
        <v>686</v>
      </c>
    </row>
    <row r="464" spans="1:17" hidden="1">
      <c r="A464" s="204">
        <v>102017027845</v>
      </c>
      <c r="B464" s="205" t="s">
        <v>1446</v>
      </c>
      <c r="C464" s="205" t="s">
        <v>653</v>
      </c>
      <c r="D464" s="205" t="s">
        <v>680</v>
      </c>
      <c r="E464" s="572">
        <v>35606</v>
      </c>
      <c r="F464" s="572">
        <v>45754</v>
      </c>
      <c r="G464" s="205" t="s">
        <v>1447</v>
      </c>
      <c r="H464" s="205" t="s">
        <v>682</v>
      </c>
      <c r="I464" s="205" t="s">
        <v>708</v>
      </c>
      <c r="J464" s="205">
        <v>8308059627</v>
      </c>
      <c r="K464" s="205" t="s">
        <v>684</v>
      </c>
      <c r="L464" s="205" t="s">
        <v>1448</v>
      </c>
      <c r="M464" s="205" t="s">
        <v>684</v>
      </c>
      <c r="N464" s="205" t="s">
        <v>684</v>
      </c>
      <c r="O464" s="205" t="s">
        <v>686</v>
      </c>
      <c r="P464" s="205" t="s">
        <v>687</v>
      </c>
      <c r="Q464" s="205" t="s">
        <v>686</v>
      </c>
    </row>
    <row r="465" spans="1:17" hidden="1">
      <c r="A465" s="204">
        <v>102147760657</v>
      </c>
      <c r="B465" s="205" t="s">
        <v>1441</v>
      </c>
      <c r="C465" s="205" t="s">
        <v>1442</v>
      </c>
      <c r="D465" s="205" t="s">
        <v>680</v>
      </c>
      <c r="E465" s="572">
        <v>29221</v>
      </c>
      <c r="F465" s="572">
        <v>45754</v>
      </c>
      <c r="G465" s="205" t="s">
        <v>1443</v>
      </c>
      <c r="H465" s="205" t="s">
        <v>682</v>
      </c>
      <c r="I465" s="205" t="s">
        <v>708</v>
      </c>
      <c r="J465" s="205">
        <v>7385801208</v>
      </c>
      <c r="K465" s="205" t="s">
        <v>684</v>
      </c>
      <c r="L465" s="205" t="s">
        <v>1444</v>
      </c>
      <c r="M465" s="205" t="s">
        <v>1445</v>
      </c>
      <c r="N465" s="205" t="s">
        <v>684</v>
      </c>
      <c r="O465" s="205" t="s">
        <v>686</v>
      </c>
      <c r="P465" s="205" t="s">
        <v>687</v>
      </c>
      <c r="Q465" s="205" t="s">
        <v>686</v>
      </c>
    </row>
    <row r="466" spans="1:17" hidden="1">
      <c r="A466" s="204">
        <v>102129396977</v>
      </c>
      <c r="B466" s="205" t="s">
        <v>1436</v>
      </c>
      <c r="C466" s="205" t="s">
        <v>1437</v>
      </c>
      <c r="D466" s="205" t="s">
        <v>680</v>
      </c>
      <c r="E466" s="572">
        <v>22282</v>
      </c>
      <c r="F466" s="572">
        <v>45754</v>
      </c>
      <c r="G466" s="205" t="s">
        <v>1438</v>
      </c>
      <c r="H466" s="205" t="s">
        <v>682</v>
      </c>
      <c r="I466" s="205" t="s">
        <v>708</v>
      </c>
      <c r="J466" s="205">
        <v>9921692311</v>
      </c>
      <c r="K466" s="205" t="s">
        <v>684</v>
      </c>
      <c r="L466" s="205" t="s">
        <v>1439</v>
      </c>
      <c r="M466" s="205" t="s">
        <v>21725</v>
      </c>
      <c r="N466" s="205" t="s">
        <v>1440</v>
      </c>
      <c r="O466" s="205" t="s">
        <v>686</v>
      </c>
      <c r="P466" s="205" t="s">
        <v>687</v>
      </c>
      <c r="Q466" s="205" t="s">
        <v>686</v>
      </c>
    </row>
    <row r="467" spans="1:17" hidden="1">
      <c r="A467" s="204">
        <v>102183909408</v>
      </c>
      <c r="B467" s="205" t="s">
        <v>1449</v>
      </c>
      <c r="C467" s="205" t="s">
        <v>1450</v>
      </c>
      <c r="D467" s="205" t="s">
        <v>680</v>
      </c>
      <c r="E467" s="572">
        <v>36215</v>
      </c>
      <c r="F467" s="572">
        <v>45751</v>
      </c>
      <c r="G467" s="205" t="s">
        <v>1451</v>
      </c>
      <c r="H467" s="205" t="s">
        <v>682</v>
      </c>
      <c r="I467" s="205" t="s">
        <v>683</v>
      </c>
      <c r="J467" s="205">
        <v>7057393575</v>
      </c>
      <c r="K467" s="205" t="s">
        <v>684</v>
      </c>
      <c r="L467" s="205" t="s">
        <v>1452</v>
      </c>
      <c r="M467" s="205" t="s">
        <v>684</v>
      </c>
      <c r="N467" s="205" t="s">
        <v>684</v>
      </c>
      <c r="O467" s="205" t="s">
        <v>686</v>
      </c>
      <c r="P467" s="205" t="s">
        <v>687</v>
      </c>
      <c r="Q467" s="205" t="s">
        <v>686</v>
      </c>
    </row>
    <row r="468" spans="1:17" hidden="1">
      <c r="A468" s="204">
        <v>101300326179</v>
      </c>
      <c r="B468" s="205" t="s">
        <v>1457</v>
      </c>
      <c r="C468" s="205" t="s">
        <v>1458</v>
      </c>
      <c r="D468" s="205" t="s">
        <v>680</v>
      </c>
      <c r="E468" s="572">
        <v>34985</v>
      </c>
      <c r="F468" s="572">
        <v>45750</v>
      </c>
      <c r="G468" s="205" t="s">
        <v>1459</v>
      </c>
      <c r="H468" s="205" t="s">
        <v>682</v>
      </c>
      <c r="I468" s="205" t="s">
        <v>683</v>
      </c>
      <c r="J468" s="205">
        <v>7350933191</v>
      </c>
      <c r="K468" s="205" t="s">
        <v>684</v>
      </c>
      <c r="L468" s="205" t="s">
        <v>1460</v>
      </c>
      <c r="M468" s="205" t="s">
        <v>684</v>
      </c>
      <c r="N468" s="205" t="s">
        <v>684</v>
      </c>
      <c r="O468" s="205" t="s">
        <v>686</v>
      </c>
      <c r="P468" s="205" t="s">
        <v>687</v>
      </c>
      <c r="Q468" s="205" t="s">
        <v>686</v>
      </c>
    </row>
    <row r="469" spans="1:17" hidden="1">
      <c r="A469" s="204">
        <v>102183648900</v>
      </c>
      <c r="B469" s="205" t="s">
        <v>1461</v>
      </c>
      <c r="C469" s="205" t="s">
        <v>1462</v>
      </c>
      <c r="D469" s="205" t="s">
        <v>680</v>
      </c>
      <c r="E469" s="572">
        <v>33756</v>
      </c>
      <c r="F469" s="572">
        <v>45750</v>
      </c>
      <c r="G469" s="205" t="s">
        <v>1463</v>
      </c>
      <c r="H469" s="205" t="s">
        <v>682</v>
      </c>
      <c r="I469" s="205" t="s">
        <v>683</v>
      </c>
      <c r="J469" s="205">
        <v>9284629089</v>
      </c>
      <c r="K469" s="205" t="s">
        <v>684</v>
      </c>
      <c r="L469" s="205" t="s">
        <v>1464</v>
      </c>
      <c r="M469" s="205" t="s">
        <v>684</v>
      </c>
      <c r="N469" s="205" t="s">
        <v>684</v>
      </c>
      <c r="O469" s="205" t="s">
        <v>686</v>
      </c>
      <c r="P469" s="205" t="s">
        <v>687</v>
      </c>
      <c r="Q469" s="205" t="s">
        <v>686</v>
      </c>
    </row>
    <row r="470" spans="1:17" hidden="1">
      <c r="A470" s="204">
        <v>102183549023</v>
      </c>
      <c r="B470" s="205" t="s">
        <v>1465</v>
      </c>
      <c r="C470" s="205" t="s">
        <v>1466</v>
      </c>
      <c r="D470" s="205" t="s">
        <v>680</v>
      </c>
      <c r="E470" s="572">
        <v>39132</v>
      </c>
      <c r="F470" s="572">
        <v>45750</v>
      </c>
      <c r="G470" s="205" t="s">
        <v>1467</v>
      </c>
      <c r="H470" s="205" t="s">
        <v>682</v>
      </c>
      <c r="I470" s="205" t="s">
        <v>683</v>
      </c>
      <c r="J470" s="205">
        <v>9359222584</v>
      </c>
      <c r="K470" s="205" t="s">
        <v>684</v>
      </c>
      <c r="L470" s="205" t="s">
        <v>1468</v>
      </c>
      <c r="M470" s="205" t="s">
        <v>684</v>
      </c>
      <c r="N470" s="205" t="s">
        <v>684</v>
      </c>
      <c r="O470" s="205" t="s">
        <v>686</v>
      </c>
      <c r="P470" s="205" t="s">
        <v>687</v>
      </c>
      <c r="Q470" s="205" t="s">
        <v>687</v>
      </c>
    </row>
    <row r="471" spans="1:17" hidden="1">
      <c r="A471" s="204">
        <v>102183549034</v>
      </c>
      <c r="B471" s="205" t="s">
        <v>1453</v>
      </c>
      <c r="C471" s="205" t="s">
        <v>1454</v>
      </c>
      <c r="D471" s="205" t="s">
        <v>680</v>
      </c>
      <c r="E471" s="572">
        <v>39006</v>
      </c>
      <c r="F471" s="572">
        <v>45750</v>
      </c>
      <c r="G471" s="205" t="s">
        <v>1455</v>
      </c>
      <c r="H471" s="205" t="s">
        <v>682</v>
      </c>
      <c r="I471" s="205" t="s">
        <v>683</v>
      </c>
      <c r="J471" s="205">
        <v>8999438262</v>
      </c>
      <c r="K471" s="205" t="s">
        <v>684</v>
      </c>
      <c r="L471" s="205" t="s">
        <v>1456</v>
      </c>
      <c r="M471" s="205" t="s">
        <v>684</v>
      </c>
      <c r="N471" s="205" t="s">
        <v>684</v>
      </c>
      <c r="O471" s="205" t="s">
        <v>686</v>
      </c>
      <c r="P471" s="205" t="s">
        <v>687</v>
      </c>
      <c r="Q471" s="205" t="s">
        <v>686</v>
      </c>
    </row>
    <row r="472" spans="1:17" hidden="1">
      <c r="A472" s="204">
        <v>102183198454</v>
      </c>
      <c r="B472" s="205" t="s">
        <v>1469</v>
      </c>
      <c r="C472" s="205" t="s">
        <v>1470</v>
      </c>
      <c r="D472" s="205" t="s">
        <v>680</v>
      </c>
      <c r="E472" s="572">
        <v>33859</v>
      </c>
      <c r="F472" s="572">
        <v>45749</v>
      </c>
      <c r="G472" s="205" t="s">
        <v>1471</v>
      </c>
      <c r="H472" s="205" t="s">
        <v>682</v>
      </c>
      <c r="I472" s="205" t="s">
        <v>708</v>
      </c>
      <c r="J472" s="205">
        <v>7797217314</v>
      </c>
      <c r="K472" s="205" t="s">
        <v>21173</v>
      </c>
      <c r="L472" s="205" t="s">
        <v>1472</v>
      </c>
      <c r="M472" s="205" t="s">
        <v>21174</v>
      </c>
      <c r="N472" s="205" t="s">
        <v>20573</v>
      </c>
      <c r="O472" s="205" t="s">
        <v>686</v>
      </c>
      <c r="P472" s="205" t="s">
        <v>687</v>
      </c>
      <c r="Q472" s="205" t="s">
        <v>686</v>
      </c>
    </row>
    <row r="473" spans="1:17" hidden="1">
      <c r="A473" s="204">
        <v>102182681474</v>
      </c>
      <c r="B473" s="205" t="s">
        <v>1482</v>
      </c>
      <c r="C473" s="205" t="s">
        <v>1483</v>
      </c>
      <c r="D473" s="205" t="s">
        <v>1212</v>
      </c>
      <c r="E473" s="572">
        <v>33121</v>
      </c>
      <c r="F473" s="572">
        <v>45748</v>
      </c>
      <c r="G473" s="205" t="s">
        <v>1484</v>
      </c>
      <c r="H473" s="205" t="s">
        <v>1214</v>
      </c>
      <c r="I473" s="205" t="s">
        <v>708</v>
      </c>
      <c r="J473" s="205">
        <v>7461972574</v>
      </c>
      <c r="K473" s="205" t="s">
        <v>684</v>
      </c>
      <c r="L473" s="205" t="s">
        <v>1485</v>
      </c>
      <c r="M473" s="205" t="s">
        <v>684</v>
      </c>
      <c r="N473" s="205" t="s">
        <v>684</v>
      </c>
      <c r="O473" s="205" t="s">
        <v>686</v>
      </c>
      <c r="P473" s="205" t="s">
        <v>687</v>
      </c>
      <c r="Q473" s="205" t="s">
        <v>686</v>
      </c>
    </row>
    <row r="474" spans="1:17" hidden="1">
      <c r="A474" s="204">
        <v>101475930762</v>
      </c>
      <c r="B474" s="205" t="s">
        <v>1486</v>
      </c>
      <c r="C474" s="205" t="s">
        <v>1487</v>
      </c>
      <c r="D474" s="205" t="s">
        <v>1212</v>
      </c>
      <c r="E474" s="572">
        <v>35065</v>
      </c>
      <c r="F474" s="572">
        <v>45748</v>
      </c>
      <c r="G474" s="205" t="s">
        <v>199</v>
      </c>
      <c r="H474" s="205" t="s">
        <v>682</v>
      </c>
      <c r="I474" s="205" t="s">
        <v>683</v>
      </c>
      <c r="J474" s="205">
        <v>7498525561</v>
      </c>
      <c r="K474" s="205" t="s">
        <v>684</v>
      </c>
      <c r="L474" s="205" t="s">
        <v>1488</v>
      </c>
      <c r="M474" s="205" t="s">
        <v>684</v>
      </c>
      <c r="N474" s="205" t="s">
        <v>684</v>
      </c>
      <c r="O474" s="205" t="s">
        <v>686</v>
      </c>
      <c r="P474" s="205" t="s">
        <v>687</v>
      </c>
      <c r="Q474" s="205" t="s">
        <v>686</v>
      </c>
    </row>
    <row r="475" spans="1:17" hidden="1">
      <c r="A475" s="204">
        <v>102188568579</v>
      </c>
      <c r="B475" s="205" t="s">
        <v>1473</v>
      </c>
      <c r="C475" s="205" t="s">
        <v>1474</v>
      </c>
      <c r="D475" s="205" t="s">
        <v>680</v>
      </c>
      <c r="E475" s="572">
        <v>27278</v>
      </c>
      <c r="F475" s="572">
        <v>45748</v>
      </c>
      <c r="G475" s="205" t="s">
        <v>1475</v>
      </c>
      <c r="H475" s="205" t="s">
        <v>682</v>
      </c>
      <c r="I475" s="205" t="s">
        <v>708</v>
      </c>
      <c r="J475" s="205">
        <v>9598233747</v>
      </c>
      <c r="K475" s="205" t="s">
        <v>684</v>
      </c>
      <c r="L475" s="205" t="s">
        <v>1476</v>
      </c>
      <c r="M475" s="205" t="s">
        <v>684</v>
      </c>
      <c r="N475" s="205" t="s">
        <v>21888</v>
      </c>
      <c r="O475" s="205" t="s">
        <v>686</v>
      </c>
      <c r="P475" s="205" t="s">
        <v>687</v>
      </c>
      <c r="Q475" s="205" t="s">
        <v>687</v>
      </c>
    </row>
    <row r="476" spans="1:17" hidden="1">
      <c r="A476" s="204">
        <v>101222197251</v>
      </c>
      <c r="B476" s="205" t="s">
        <v>1477</v>
      </c>
      <c r="C476" s="205" t="s">
        <v>1478</v>
      </c>
      <c r="D476" s="205" t="s">
        <v>680</v>
      </c>
      <c r="E476" s="572">
        <v>32555</v>
      </c>
      <c r="F476" s="572">
        <v>45748</v>
      </c>
      <c r="G476" s="205" t="s">
        <v>1479</v>
      </c>
      <c r="H476" s="205" t="s">
        <v>682</v>
      </c>
      <c r="I476" s="205" t="s">
        <v>683</v>
      </c>
      <c r="J476" s="205">
        <v>9096887410</v>
      </c>
      <c r="K476" s="205" t="s">
        <v>684</v>
      </c>
      <c r="L476" s="205" t="s">
        <v>1225</v>
      </c>
      <c r="M476" s="205" t="s">
        <v>1480</v>
      </c>
      <c r="N476" s="205" t="s">
        <v>1481</v>
      </c>
      <c r="O476" s="205" t="s">
        <v>686</v>
      </c>
      <c r="P476" s="205" t="s">
        <v>687</v>
      </c>
      <c r="Q476" s="205" t="s">
        <v>686</v>
      </c>
    </row>
    <row r="477" spans="1:17" hidden="1">
      <c r="A477" s="204">
        <v>102036205457</v>
      </c>
      <c r="B477" s="205" t="s">
        <v>1489</v>
      </c>
      <c r="C477" s="205" t="s">
        <v>1490</v>
      </c>
      <c r="D477" s="205" t="s">
        <v>680</v>
      </c>
      <c r="E477" s="572">
        <v>37987</v>
      </c>
      <c r="F477" s="572">
        <v>45745</v>
      </c>
      <c r="G477" s="205" t="s">
        <v>1491</v>
      </c>
      <c r="H477" s="205" t="s">
        <v>682</v>
      </c>
      <c r="I477" s="205" t="s">
        <v>683</v>
      </c>
      <c r="J477" s="205">
        <v>9793008374</v>
      </c>
      <c r="K477" s="205" t="s">
        <v>684</v>
      </c>
      <c r="L477" s="205" t="s">
        <v>1492</v>
      </c>
      <c r="M477" s="205" t="s">
        <v>20574</v>
      </c>
      <c r="N477" s="205" t="s">
        <v>3385</v>
      </c>
      <c r="O477" s="205" t="s">
        <v>686</v>
      </c>
      <c r="P477" s="205" t="s">
        <v>687</v>
      </c>
      <c r="Q477" s="205" t="s">
        <v>686</v>
      </c>
    </row>
    <row r="478" spans="1:17" hidden="1">
      <c r="A478" s="204">
        <v>101258444272</v>
      </c>
      <c r="B478" s="205" t="s">
        <v>1493</v>
      </c>
      <c r="C478" s="205" t="s">
        <v>1494</v>
      </c>
      <c r="D478" s="205" t="s">
        <v>680</v>
      </c>
      <c r="E478" s="572">
        <v>35249</v>
      </c>
      <c r="F478" s="572">
        <v>45745</v>
      </c>
      <c r="G478" s="205" t="s">
        <v>1495</v>
      </c>
      <c r="H478" s="205" t="s">
        <v>682</v>
      </c>
      <c r="I478" s="205" t="s">
        <v>683</v>
      </c>
      <c r="J478" s="205">
        <v>7350707826</v>
      </c>
      <c r="K478" s="205" t="s">
        <v>684</v>
      </c>
      <c r="L478" s="205" t="s">
        <v>1496</v>
      </c>
      <c r="M478" s="205" t="s">
        <v>1497</v>
      </c>
      <c r="N478" s="205" t="s">
        <v>1498</v>
      </c>
      <c r="O478" s="205" t="s">
        <v>686</v>
      </c>
      <c r="P478" s="205" t="s">
        <v>687</v>
      </c>
      <c r="Q478" s="205" t="s">
        <v>686</v>
      </c>
    </row>
    <row r="479" spans="1:17" hidden="1">
      <c r="A479" s="204">
        <v>101981913948</v>
      </c>
      <c r="B479" s="205" t="s">
        <v>1499</v>
      </c>
      <c r="C479" s="205" t="s">
        <v>1500</v>
      </c>
      <c r="D479" s="205" t="s">
        <v>680</v>
      </c>
      <c r="E479" s="572">
        <v>38122</v>
      </c>
      <c r="F479" s="572">
        <v>45744</v>
      </c>
      <c r="G479" s="205" t="s">
        <v>1459</v>
      </c>
      <c r="H479" s="205" t="s">
        <v>682</v>
      </c>
      <c r="I479" s="205" t="s">
        <v>683</v>
      </c>
      <c r="J479" s="205">
        <v>9404494301</v>
      </c>
      <c r="K479" s="205" t="s">
        <v>684</v>
      </c>
      <c r="L479" s="205" t="s">
        <v>1501</v>
      </c>
      <c r="M479" s="205" t="s">
        <v>684</v>
      </c>
      <c r="N479" s="205" t="s">
        <v>684</v>
      </c>
      <c r="O479" s="205" t="s">
        <v>686</v>
      </c>
      <c r="P479" s="205" t="s">
        <v>687</v>
      </c>
      <c r="Q479" s="205" t="s">
        <v>686</v>
      </c>
    </row>
    <row r="480" spans="1:17" hidden="1">
      <c r="A480" s="204">
        <v>102004348287</v>
      </c>
      <c r="B480" s="205" t="s">
        <v>1502</v>
      </c>
      <c r="C480" s="205" t="s">
        <v>1503</v>
      </c>
      <c r="D480" s="205" t="s">
        <v>680</v>
      </c>
      <c r="E480" s="572">
        <v>32570</v>
      </c>
      <c r="F480" s="572">
        <v>45742</v>
      </c>
      <c r="G480" s="205" t="s">
        <v>1504</v>
      </c>
      <c r="H480" s="205" t="s">
        <v>682</v>
      </c>
      <c r="I480" s="205" t="s">
        <v>708</v>
      </c>
      <c r="J480" s="205">
        <v>9025763367</v>
      </c>
      <c r="K480" s="205" t="s">
        <v>684</v>
      </c>
      <c r="L480" s="205" t="s">
        <v>1505</v>
      </c>
      <c r="M480" s="205" t="s">
        <v>1506</v>
      </c>
      <c r="N480" s="205" t="s">
        <v>1507</v>
      </c>
      <c r="O480" s="205" t="s">
        <v>686</v>
      </c>
      <c r="P480" s="205" t="s">
        <v>687</v>
      </c>
      <c r="Q480" s="205" t="s">
        <v>686</v>
      </c>
    </row>
    <row r="481" spans="1:17" hidden="1">
      <c r="A481" s="204">
        <v>102180643161</v>
      </c>
      <c r="B481" s="205" t="s">
        <v>1508</v>
      </c>
      <c r="C481" s="205" t="s">
        <v>1509</v>
      </c>
      <c r="D481" s="205" t="s">
        <v>680</v>
      </c>
      <c r="E481" s="572">
        <v>35079</v>
      </c>
      <c r="F481" s="572">
        <v>45741</v>
      </c>
      <c r="G481" s="205" t="s">
        <v>1510</v>
      </c>
      <c r="H481" s="205" t="s">
        <v>682</v>
      </c>
      <c r="I481" s="205" t="s">
        <v>683</v>
      </c>
      <c r="J481" s="205">
        <v>8999462198</v>
      </c>
      <c r="K481" s="205" t="s">
        <v>684</v>
      </c>
      <c r="L481" s="205" t="s">
        <v>1511</v>
      </c>
      <c r="M481" s="205" t="s">
        <v>684</v>
      </c>
      <c r="N481" s="205" t="s">
        <v>684</v>
      </c>
      <c r="O481" s="205" t="s">
        <v>686</v>
      </c>
      <c r="P481" s="205" t="s">
        <v>687</v>
      </c>
      <c r="Q481" s="205" t="s">
        <v>686</v>
      </c>
    </row>
    <row r="482" spans="1:17" hidden="1">
      <c r="A482" s="204">
        <v>102180270311</v>
      </c>
      <c r="B482" s="205" t="s">
        <v>1524</v>
      </c>
      <c r="C482" s="205" t="s">
        <v>1525</v>
      </c>
      <c r="D482" s="205" t="s">
        <v>680</v>
      </c>
      <c r="E482" s="572">
        <v>38804</v>
      </c>
      <c r="F482" s="572">
        <v>45739</v>
      </c>
      <c r="G482" s="205" t="s">
        <v>1526</v>
      </c>
      <c r="H482" s="205" t="s">
        <v>682</v>
      </c>
      <c r="I482" s="205" t="s">
        <v>683</v>
      </c>
      <c r="J482" s="205">
        <v>9226317718</v>
      </c>
      <c r="K482" s="205" t="s">
        <v>684</v>
      </c>
      <c r="L482" s="205" t="s">
        <v>1527</v>
      </c>
      <c r="M482" s="205" t="s">
        <v>684</v>
      </c>
      <c r="N482" s="205" t="s">
        <v>684</v>
      </c>
      <c r="O482" s="205" t="s">
        <v>686</v>
      </c>
      <c r="P482" s="205" t="s">
        <v>687</v>
      </c>
      <c r="Q482" s="205" t="s">
        <v>686</v>
      </c>
    </row>
    <row r="483" spans="1:17" hidden="1">
      <c r="A483" s="204">
        <v>102059493048</v>
      </c>
      <c r="B483" s="205" t="s">
        <v>1520</v>
      </c>
      <c r="C483" s="205" t="s">
        <v>1521</v>
      </c>
      <c r="D483" s="205" t="s">
        <v>680</v>
      </c>
      <c r="E483" s="572">
        <v>38698</v>
      </c>
      <c r="F483" s="572">
        <v>45739</v>
      </c>
      <c r="G483" s="205" t="s">
        <v>1522</v>
      </c>
      <c r="H483" s="205" t="s">
        <v>682</v>
      </c>
      <c r="I483" s="205" t="s">
        <v>683</v>
      </c>
      <c r="J483" s="205">
        <v>9075862688</v>
      </c>
      <c r="K483" s="205" t="s">
        <v>684</v>
      </c>
      <c r="L483" s="205" t="s">
        <v>1523</v>
      </c>
      <c r="M483" s="205" t="s">
        <v>684</v>
      </c>
      <c r="N483" s="205" t="s">
        <v>684</v>
      </c>
      <c r="O483" s="205" t="s">
        <v>686</v>
      </c>
      <c r="P483" s="205" t="s">
        <v>687</v>
      </c>
      <c r="Q483" s="205" t="s">
        <v>686</v>
      </c>
    </row>
    <row r="484" spans="1:17" hidden="1">
      <c r="A484" s="204">
        <v>101925525891</v>
      </c>
      <c r="B484" s="205" t="s">
        <v>1516</v>
      </c>
      <c r="C484" s="205" t="s">
        <v>1517</v>
      </c>
      <c r="D484" s="205" t="s">
        <v>680</v>
      </c>
      <c r="E484" s="572">
        <v>38139</v>
      </c>
      <c r="F484" s="572">
        <v>45739</v>
      </c>
      <c r="G484" s="205" t="s">
        <v>1518</v>
      </c>
      <c r="H484" s="205" t="s">
        <v>682</v>
      </c>
      <c r="I484" s="205" t="s">
        <v>683</v>
      </c>
      <c r="J484" s="205">
        <v>8390838495</v>
      </c>
      <c r="K484" s="205" t="s">
        <v>684</v>
      </c>
      <c r="L484" s="205" t="s">
        <v>1519</v>
      </c>
      <c r="M484" s="205" t="s">
        <v>684</v>
      </c>
      <c r="N484" s="205" t="s">
        <v>684</v>
      </c>
      <c r="O484" s="205" t="s">
        <v>686</v>
      </c>
      <c r="P484" s="205" t="s">
        <v>687</v>
      </c>
      <c r="Q484" s="205" t="s">
        <v>686</v>
      </c>
    </row>
    <row r="485" spans="1:17" hidden="1">
      <c r="A485" s="204">
        <v>102180270324</v>
      </c>
      <c r="B485" s="205" t="s">
        <v>1535</v>
      </c>
      <c r="C485" s="205" t="s">
        <v>1536</v>
      </c>
      <c r="D485" s="205" t="s">
        <v>680</v>
      </c>
      <c r="E485" s="572">
        <v>37987</v>
      </c>
      <c r="F485" s="572">
        <v>45739</v>
      </c>
      <c r="G485" s="205" t="s">
        <v>1537</v>
      </c>
      <c r="H485" s="205" t="s">
        <v>682</v>
      </c>
      <c r="I485" s="205" t="s">
        <v>683</v>
      </c>
      <c r="J485" s="205">
        <v>8459601410</v>
      </c>
      <c r="K485" s="205" t="s">
        <v>684</v>
      </c>
      <c r="L485" s="205" t="s">
        <v>1538</v>
      </c>
      <c r="M485" s="205" t="s">
        <v>684</v>
      </c>
      <c r="N485" s="205" t="s">
        <v>5824</v>
      </c>
      <c r="O485" s="205" t="s">
        <v>686</v>
      </c>
      <c r="P485" s="205" t="s">
        <v>687</v>
      </c>
      <c r="Q485" s="205" t="s">
        <v>686</v>
      </c>
    </row>
    <row r="486" spans="1:17" hidden="1">
      <c r="A486" s="204">
        <v>101959307168</v>
      </c>
      <c r="B486" s="205" t="s">
        <v>1528</v>
      </c>
      <c r="C486" s="205" t="s">
        <v>1529</v>
      </c>
      <c r="D486" s="205" t="s">
        <v>680</v>
      </c>
      <c r="E486" s="572">
        <v>37781</v>
      </c>
      <c r="F486" s="572">
        <v>45739</v>
      </c>
      <c r="G486" s="205" t="s">
        <v>1530</v>
      </c>
      <c r="H486" s="205" t="s">
        <v>682</v>
      </c>
      <c r="I486" s="205" t="s">
        <v>683</v>
      </c>
      <c r="J486" s="205">
        <v>8275926503</v>
      </c>
      <c r="K486" s="205" t="s">
        <v>1531</v>
      </c>
      <c r="L486" s="205" t="s">
        <v>1532</v>
      </c>
      <c r="M486" s="205" t="s">
        <v>1533</v>
      </c>
      <c r="N486" s="205" t="s">
        <v>1534</v>
      </c>
      <c r="O486" s="205" t="s">
        <v>686</v>
      </c>
      <c r="P486" s="205" t="s">
        <v>687</v>
      </c>
      <c r="Q486" s="205" t="s">
        <v>686</v>
      </c>
    </row>
    <row r="487" spans="1:17" hidden="1">
      <c r="A487" s="204">
        <v>102180270330</v>
      </c>
      <c r="B487" s="205" t="s">
        <v>1512</v>
      </c>
      <c r="C487" s="205" t="s">
        <v>1513</v>
      </c>
      <c r="D487" s="205" t="s">
        <v>680</v>
      </c>
      <c r="E487" s="572">
        <v>36469</v>
      </c>
      <c r="F487" s="572">
        <v>45739</v>
      </c>
      <c r="G487" s="205" t="s">
        <v>1514</v>
      </c>
      <c r="H487" s="205" t="s">
        <v>682</v>
      </c>
      <c r="I487" s="205" t="s">
        <v>683</v>
      </c>
      <c r="J487" s="205">
        <v>7498974850</v>
      </c>
      <c r="K487" s="205" t="s">
        <v>684</v>
      </c>
      <c r="L487" s="205" t="s">
        <v>1515</v>
      </c>
      <c r="M487" s="205" t="s">
        <v>684</v>
      </c>
      <c r="N487" s="205" t="s">
        <v>684</v>
      </c>
      <c r="O487" s="205" t="s">
        <v>686</v>
      </c>
      <c r="P487" s="205" t="s">
        <v>687</v>
      </c>
      <c r="Q487" s="205" t="s">
        <v>686</v>
      </c>
    </row>
    <row r="488" spans="1:17" hidden="1">
      <c r="A488" s="204">
        <v>100551267246</v>
      </c>
      <c r="B488" s="205" t="s">
        <v>1559</v>
      </c>
      <c r="C488" s="205" t="s">
        <v>1560</v>
      </c>
      <c r="D488" s="205" t="s">
        <v>680</v>
      </c>
      <c r="E488" s="572">
        <v>33434</v>
      </c>
      <c r="F488" s="572">
        <v>45738</v>
      </c>
      <c r="G488" s="205" t="s">
        <v>1561</v>
      </c>
      <c r="H488" s="205" t="s">
        <v>682</v>
      </c>
      <c r="I488" s="205" t="s">
        <v>708</v>
      </c>
      <c r="J488" s="205">
        <v>9405237635</v>
      </c>
      <c r="K488" s="205" t="s">
        <v>684</v>
      </c>
      <c r="L488" s="205" t="s">
        <v>1562</v>
      </c>
      <c r="M488" s="205" t="s">
        <v>684</v>
      </c>
      <c r="N488" s="205" t="s">
        <v>1563</v>
      </c>
      <c r="O488" s="205" t="s">
        <v>686</v>
      </c>
      <c r="P488" s="205" t="s">
        <v>686</v>
      </c>
      <c r="Q488" s="205" t="s">
        <v>686</v>
      </c>
    </row>
    <row r="489" spans="1:17" hidden="1">
      <c r="A489" s="204">
        <v>102180089318</v>
      </c>
      <c r="B489" s="205" t="s">
        <v>1564</v>
      </c>
      <c r="C489" s="205" t="s">
        <v>1565</v>
      </c>
      <c r="D489" s="205" t="s">
        <v>1212</v>
      </c>
      <c r="E489" s="572">
        <v>30234</v>
      </c>
      <c r="F489" s="572">
        <v>45738</v>
      </c>
      <c r="G489" s="205" t="s">
        <v>961</v>
      </c>
      <c r="H489" s="205" t="s">
        <v>1214</v>
      </c>
      <c r="I489" s="205" t="s">
        <v>708</v>
      </c>
      <c r="J489" s="205">
        <v>6205420657</v>
      </c>
      <c r="K489" s="205" t="s">
        <v>684</v>
      </c>
      <c r="L489" s="205" t="s">
        <v>1566</v>
      </c>
      <c r="M489" s="205" t="s">
        <v>684</v>
      </c>
      <c r="N489" s="205" t="s">
        <v>684</v>
      </c>
      <c r="O489" s="205" t="s">
        <v>686</v>
      </c>
      <c r="P489" s="205" t="s">
        <v>687</v>
      </c>
      <c r="Q489" s="205" t="s">
        <v>686</v>
      </c>
    </row>
    <row r="490" spans="1:17" hidden="1">
      <c r="A490" s="204">
        <v>102017278951</v>
      </c>
      <c r="B490" s="205" t="s">
        <v>1543</v>
      </c>
      <c r="C490" s="205" t="s">
        <v>1544</v>
      </c>
      <c r="D490" s="205" t="s">
        <v>680</v>
      </c>
      <c r="E490" s="572">
        <v>34325</v>
      </c>
      <c r="F490" s="572">
        <v>45738</v>
      </c>
      <c r="G490" s="205" t="s">
        <v>1545</v>
      </c>
      <c r="H490" s="205" t="s">
        <v>682</v>
      </c>
      <c r="I490" s="205" t="s">
        <v>683</v>
      </c>
      <c r="J490" s="205">
        <v>8788864205</v>
      </c>
      <c r="K490" s="205" t="s">
        <v>684</v>
      </c>
      <c r="L490" s="205" t="s">
        <v>1546</v>
      </c>
      <c r="M490" s="205" t="s">
        <v>1547</v>
      </c>
      <c r="N490" s="205" t="s">
        <v>1548</v>
      </c>
      <c r="O490" s="205" t="s">
        <v>686</v>
      </c>
      <c r="P490" s="205" t="s">
        <v>687</v>
      </c>
      <c r="Q490" s="205" t="s">
        <v>686</v>
      </c>
    </row>
    <row r="491" spans="1:17" hidden="1">
      <c r="A491" s="204">
        <v>102180213855</v>
      </c>
      <c r="B491" s="205" t="s">
        <v>1549</v>
      </c>
      <c r="C491" s="205" t="s">
        <v>1550</v>
      </c>
      <c r="D491" s="205" t="s">
        <v>680</v>
      </c>
      <c r="E491" s="572">
        <v>38450</v>
      </c>
      <c r="F491" s="572">
        <v>45738</v>
      </c>
      <c r="G491" s="205" t="s">
        <v>1551</v>
      </c>
      <c r="H491" s="205" t="s">
        <v>682</v>
      </c>
      <c r="I491" s="205" t="s">
        <v>683</v>
      </c>
      <c r="J491" s="205">
        <v>9011979843</v>
      </c>
      <c r="K491" s="205" t="s">
        <v>684</v>
      </c>
      <c r="L491" s="205" t="s">
        <v>1552</v>
      </c>
      <c r="M491" s="205" t="s">
        <v>684</v>
      </c>
      <c r="N491" s="205" t="s">
        <v>684</v>
      </c>
      <c r="O491" s="205" t="s">
        <v>686</v>
      </c>
      <c r="P491" s="205" t="s">
        <v>687</v>
      </c>
      <c r="Q491" s="205" t="s">
        <v>686</v>
      </c>
    </row>
    <row r="492" spans="1:17" hidden="1">
      <c r="A492" s="204">
        <v>101654671042</v>
      </c>
      <c r="B492" s="205" t="s">
        <v>1553</v>
      </c>
      <c r="C492" s="205" t="s">
        <v>1554</v>
      </c>
      <c r="D492" s="205" t="s">
        <v>680</v>
      </c>
      <c r="E492" s="572">
        <v>36161</v>
      </c>
      <c r="F492" s="572">
        <v>45738</v>
      </c>
      <c r="G492" s="205" t="s">
        <v>1555</v>
      </c>
      <c r="H492" s="205" t="s">
        <v>682</v>
      </c>
      <c r="I492" s="205" t="s">
        <v>683</v>
      </c>
      <c r="J492" s="205">
        <v>9112781519</v>
      </c>
      <c r="K492" s="205" t="s">
        <v>684</v>
      </c>
      <c r="L492" s="205" t="s">
        <v>1556</v>
      </c>
      <c r="M492" s="205" t="s">
        <v>1557</v>
      </c>
      <c r="N492" s="205" t="s">
        <v>1558</v>
      </c>
      <c r="O492" s="205" t="s">
        <v>686</v>
      </c>
      <c r="P492" s="205" t="s">
        <v>687</v>
      </c>
      <c r="Q492" s="205" t="s">
        <v>686</v>
      </c>
    </row>
    <row r="493" spans="1:17" hidden="1">
      <c r="A493" s="204">
        <v>102180149515</v>
      </c>
      <c r="B493" s="205" t="s">
        <v>1576</v>
      </c>
      <c r="C493" s="205" t="s">
        <v>1577</v>
      </c>
      <c r="D493" s="205" t="s">
        <v>680</v>
      </c>
      <c r="E493" s="572">
        <v>30843</v>
      </c>
      <c r="F493" s="572">
        <v>45738</v>
      </c>
      <c r="G493" s="205" t="s">
        <v>1007</v>
      </c>
      <c r="H493" s="205" t="s">
        <v>682</v>
      </c>
      <c r="I493" s="205" t="s">
        <v>708</v>
      </c>
      <c r="J493" s="205">
        <v>9923480710</v>
      </c>
      <c r="K493" s="205" t="s">
        <v>684</v>
      </c>
      <c r="L493" s="205" t="s">
        <v>1578</v>
      </c>
      <c r="M493" s="205" t="s">
        <v>684</v>
      </c>
      <c r="N493" s="205" t="s">
        <v>684</v>
      </c>
      <c r="O493" s="205" t="s">
        <v>686</v>
      </c>
      <c r="P493" s="205" t="s">
        <v>687</v>
      </c>
      <c r="Q493" s="205" t="s">
        <v>686</v>
      </c>
    </row>
    <row r="494" spans="1:17" hidden="1">
      <c r="A494" s="204">
        <v>101911626326</v>
      </c>
      <c r="B494" s="205" t="s">
        <v>1539</v>
      </c>
      <c r="C494" s="205" t="s">
        <v>1540</v>
      </c>
      <c r="D494" s="205" t="s">
        <v>680</v>
      </c>
      <c r="E494" s="572">
        <v>35000</v>
      </c>
      <c r="F494" s="572">
        <v>45738</v>
      </c>
      <c r="G494" s="205" t="s">
        <v>1541</v>
      </c>
      <c r="H494" s="205" t="s">
        <v>682</v>
      </c>
      <c r="I494" s="205" t="s">
        <v>683</v>
      </c>
      <c r="J494" s="205">
        <v>9798248327</v>
      </c>
      <c r="K494" s="205" t="s">
        <v>684</v>
      </c>
      <c r="L494" s="205" t="s">
        <v>1542</v>
      </c>
      <c r="M494" s="205" t="s">
        <v>684</v>
      </c>
      <c r="N494" s="205" t="s">
        <v>22081</v>
      </c>
      <c r="O494" s="205" t="s">
        <v>686</v>
      </c>
      <c r="P494" s="205" t="s">
        <v>687</v>
      </c>
      <c r="Q494" s="205" t="s">
        <v>687</v>
      </c>
    </row>
    <row r="495" spans="1:17" hidden="1">
      <c r="A495" s="204">
        <v>102180149504</v>
      </c>
      <c r="B495" s="205" t="s">
        <v>1567</v>
      </c>
      <c r="C495" s="205" t="s">
        <v>1568</v>
      </c>
      <c r="D495" s="205" t="s">
        <v>680</v>
      </c>
      <c r="E495" s="572">
        <v>38718</v>
      </c>
      <c r="F495" s="572">
        <v>45738</v>
      </c>
      <c r="G495" s="205" t="s">
        <v>1569</v>
      </c>
      <c r="H495" s="205" t="s">
        <v>682</v>
      </c>
      <c r="I495" s="205" t="s">
        <v>683</v>
      </c>
      <c r="J495" s="205">
        <v>8459902654</v>
      </c>
      <c r="K495" s="205" t="s">
        <v>684</v>
      </c>
      <c r="L495" s="205" t="s">
        <v>1570</v>
      </c>
      <c r="M495" s="205" t="s">
        <v>1571</v>
      </c>
      <c r="N495" s="205" t="s">
        <v>684</v>
      </c>
      <c r="O495" s="205" t="s">
        <v>686</v>
      </c>
      <c r="P495" s="205" t="s">
        <v>687</v>
      </c>
      <c r="Q495" s="205" t="s">
        <v>686</v>
      </c>
    </row>
    <row r="496" spans="1:17" hidden="1">
      <c r="A496" s="204">
        <v>102180149493</v>
      </c>
      <c r="B496" s="205" t="s">
        <v>1572</v>
      </c>
      <c r="C496" s="205" t="s">
        <v>1573</v>
      </c>
      <c r="D496" s="205" t="s">
        <v>680</v>
      </c>
      <c r="E496" s="572">
        <v>36993</v>
      </c>
      <c r="F496" s="572">
        <v>45738</v>
      </c>
      <c r="G496" s="205" t="s">
        <v>1574</v>
      </c>
      <c r="H496" s="205" t="s">
        <v>682</v>
      </c>
      <c r="I496" s="205" t="s">
        <v>683</v>
      </c>
      <c r="J496" s="205">
        <v>9322839144</v>
      </c>
      <c r="K496" s="205" t="s">
        <v>684</v>
      </c>
      <c r="L496" s="205" t="s">
        <v>1575</v>
      </c>
      <c r="M496" s="205" t="s">
        <v>21175</v>
      </c>
      <c r="N496" s="205" t="s">
        <v>20752</v>
      </c>
      <c r="O496" s="205" t="s">
        <v>686</v>
      </c>
      <c r="P496" s="205" t="s">
        <v>687</v>
      </c>
      <c r="Q496" s="205" t="s">
        <v>686</v>
      </c>
    </row>
    <row r="497" spans="1:17" hidden="1">
      <c r="A497" s="204">
        <v>102179938679</v>
      </c>
      <c r="B497" s="205" t="s">
        <v>1583</v>
      </c>
      <c r="C497" s="205" t="s">
        <v>1584</v>
      </c>
      <c r="D497" s="205" t="s">
        <v>680</v>
      </c>
      <c r="E497" s="572">
        <v>36220</v>
      </c>
      <c r="F497" s="572">
        <v>45737</v>
      </c>
      <c r="G497" s="205" t="s">
        <v>1585</v>
      </c>
      <c r="H497" s="205" t="s">
        <v>682</v>
      </c>
      <c r="I497" s="205" t="s">
        <v>683</v>
      </c>
      <c r="J497" s="205">
        <v>8308172716</v>
      </c>
      <c r="K497" s="205" t="s">
        <v>684</v>
      </c>
      <c r="L497" s="205" t="s">
        <v>1586</v>
      </c>
      <c r="M497" s="205" t="s">
        <v>684</v>
      </c>
      <c r="N497" s="205" t="s">
        <v>684</v>
      </c>
      <c r="O497" s="205" t="s">
        <v>686</v>
      </c>
      <c r="P497" s="205" t="s">
        <v>687</v>
      </c>
      <c r="Q497" s="205" t="s">
        <v>686</v>
      </c>
    </row>
    <row r="498" spans="1:17" hidden="1">
      <c r="A498" s="204">
        <v>102179938667</v>
      </c>
      <c r="B498" s="205" t="s">
        <v>1590</v>
      </c>
      <c r="C498" s="205" t="s">
        <v>1591</v>
      </c>
      <c r="D498" s="205" t="s">
        <v>680</v>
      </c>
      <c r="E498" s="572">
        <v>32874</v>
      </c>
      <c r="F498" s="572">
        <v>45737</v>
      </c>
      <c r="G498" s="205" t="s">
        <v>1592</v>
      </c>
      <c r="H498" s="205" t="s">
        <v>682</v>
      </c>
      <c r="I498" s="205" t="s">
        <v>708</v>
      </c>
      <c r="J498" s="205">
        <v>9689897829</v>
      </c>
      <c r="K498" s="205" t="s">
        <v>684</v>
      </c>
      <c r="L498" s="205" t="s">
        <v>1593</v>
      </c>
      <c r="M498" s="205" t="s">
        <v>684</v>
      </c>
      <c r="N498" s="205" t="s">
        <v>684</v>
      </c>
      <c r="O498" s="205" t="s">
        <v>686</v>
      </c>
      <c r="P498" s="205" t="s">
        <v>687</v>
      </c>
      <c r="Q498" s="205" t="s">
        <v>686</v>
      </c>
    </row>
    <row r="499" spans="1:17" hidden="1">
      <c r="A499" s="204">
        <v>101316345119</v>
      </c>
      <c r="B499" s="205" t="s">
        <v>1587</v>
      </c>
      <c r="C499" s="205" t="s">
        <v>658</v>
      </c>
      <c r="D499" s="205" t="s">
        <v>680</v>
      </c>
      <c r="E499" s="572">
        <v>31476</v>
      </c>
      <c r="F499" s="572">
        <v>45737</v>
      </c>
      <c r="G499" s="205" t="s">
        <v>1495</v>
      </c>
      <c r="H499" s="205" t="s">
        <v>682</v>
      </c>
      <c r="I499" s="205" t="s">
        <v>708</v>
      </c>
      <c r="J499" s="205">
        <v>8080966091</v>
      </c>
      <c r="K499" s="205" t="s">
        <v>684</v>
      </c>
      <c r="L499" s="205" t="s">
        <v>1588</v>
      </c>
      <c r="M499" s="205" t="s">
        <v>1589</v>
      </c>
      <c r="N499" s="205" t="s">
        <v>1035</v>
      </c>
      <c r="O499" s="205" t="s">
        <v>686</v>
      </c>
      <c r="P499" s="205" t="s">
        <v>687</v>
      </c>
      <c r="Q499" s="205" t="s">
        <v>686</v>
      </c>
    </row>
    <row r="500" spans="1:17" hidden="1">
      <c r="A500" s="204">
        <v>102179838120</v>
      </c>
      <c r="B500" s="205" t="s">
        <v>1579</v>
      </c>
      <c r="C500" s="205" t="s">
        <v>1580</v>
      </c>
      <c r="D500" s="205" t="s">
        <v>680</v>
      </c>
      <c r="E500" s="572">
        <v>35982</v>
      </c>
      <c r="F500" s="572">
        <v>45737</v>
      </c>
      <c r="G500" s="205" t="s">
        <v>1581</v>
      </c>
      <c r="H500" s="205" t="s">
        <v>682</v>
      </c>
      <c r="I500" s="205" t="s">
        <v>683</v>
      </c>
      <c r="J500" s="205">
        <v>9675070583</v>
      </c>
      <c r="K500" s="205" t="s">
        <v>684</v>
      </c>
      <c r="L500" s="205" t="s">
        <v>1582</v>
      </c>
      <c r="M500" s="205" t="s">
        <v>684</v>
      </c>
      <c r="N500" s="205" t="s">
        <v>684</v>
      </c>
      <c r="O500" s="205" t="s">
        <v>686</v>
      </c>
      <c r="P500" s="205" t="s">
        <v>687</v>
      </c>
      <c r="Q500" s="205" t="s">
        <v>686</v>
      </c>
    </row>
    <row r="501" spans="1:17" hidden="1">
      <c r="A501" s="204">
        <v>102060236272</v>
      </c>
      <c r="B501" s="205" t="s">
        <v>1602</v>
      </c>
      <c r="C501" s="205" t="s">
        <v>1603</v>
      </c>
      <c r="D501" s="205" t="s">
        <v>680</v>
      </c>
      <c r="E501" s="572">
        <v>38790</v>
      </c>
      <c r="F501" s="572">
        <v>45736</v>
      </c>
      <c r="G501" s="205" t="s">
        <v>1604</v>
      </c>
      <c r="H501" s="205" t="s">
        <v>682</v>
      </c>
      <c r="I501" s="205" t="s">
        <v>683</v>
      </c>
      <c r="J501" s="205">
        <v>9340808563</v>
      </c>
      <c r="K501" s="205" t="s">
        <v>684</v>
      </c>
      <c r="L501" s="205" t="s">
        <v>1605</v>
      </c>
      <c r="M501" s="205" t="s">
        <v>684</v>
      </c>
      <c r="N501" s="205" t="s">
        <v>21470</v>
      </c>
      <c r="O501" s="205" t="s">
        <v>686</v>
      </c>
      <c r="P501" s="205" t="s">
        <v>687</v>
      </c>
      <c r="Q501" s="205" t="s">
        <v>686</v>
      </c>
    </row>
    <row r="502" spans="1:17" hidden="1">
      <c r="A502" s="204">
        <v>100354332240</v>
      </c>
      <c r="B502" s="205" t="s">
        <v>1594</v>
      </c>
      <c r="C502" s="205" t="s">
        <v>1595</v>
      </c>
      <c r="D502" s="205" t="s">
        <v>680</v>
      </c>
      <c r="E502" s="572">
        <v>32238</v>
      </c>
      <c r="F502" s="572">
        <v>45736</v>
      </c>
      <c r="G502" s="205" t="s">
        <v>1596</v>
      </c>
      <c r="H502" s="205" t="s">
        <v>682</v>
      </c>
      <c r="I502" s="205" t="s">
        <v>708</v>
      </c>
      <c r="J502" s="205">
        <v>9689268685</v>
      </c>
      <c r="K502" s="205" t="s">
        <v>684</v>
      </c>
      <c r="L502" s="205" t="s">
        <v>1597</v>
      </c>
      <c r="M502" s="205" t="s">
        <v>684</v>
      </c>
      <c r="N502" s="205" t="s">
        <v>1598</v>
      </c>
      <c r="O502" s="205" t="s">
        <v>686</v>
      </c>
      <c r="P502" s="205" t="s">
        <v>686</v>
      </c>
      <c r="Q502" s="205" t="s">
        <v>686</v>
      </c>
    </row>
    <row r="503" spans="1:17" hidden="1">
      <c r="A503" s="204">
        <v>102179564496</v>
      </c>
      <c r="B503" s="205" t="s">
        <v>1599</v>
      </c>
      <c r="C503" s="205" t="s">
        <v>1600</v>
      </c>
      <c r="D503" s="205" t="s">
        <v>680</v>
      </c>
      <c r="E503" s="572">
        <v>38477</v>
      </c>
      <c r="F503" s="572">
        <v>45736</v>
      </c>
      <c r="G503" s="205" t="s">
        <v>973</v>
      </c>
      <c r="H503" s="205" t="s">
        <v>682</v>
      </c>
      <c r="I503" s="205" t="s">
        <v>683</v>
      </c>
      <c r="J503" s="205">
        <v>6264672564</v>
      </c>
      <c r="K503" s="205" t="s">
        <v>684</v>
      </c>
      <c r="L503" s="205" t="s">
        <v>1601</v>
      </c>
      <c r="M503" s="205" t="s">
        <v>684</v>
      </c>
      <c r="N503" s="205" t="s">
        <v>21471</v>
      </c>
      <c r="O503" s="205" t="s">
        <v>686</v>
      </c>
      <c r="P503" s="205" t="s">
        <v>687</v>
      </c>
      <c r="Q503" s="205" t="s">
        <v>686</v>
      </c>
    </row>
    <row r="504" spans="1:17" hidden="1">
      <c r="A504" s="204">
        <v>101982629838</v>
      </c>
      <c r="B504" s="205" t="s">
        <v>1606</v>
      </c>
      <c r="C504" s="205" t="s">
        <v>1607</v>
      </c>
      <c r="D504" s="205" t="s">
        <v>680</v>
      </c>
      <c r="E504" s="572">
        <v>36561</v>
      </c>
      <c r="F504" s="572">
        <v>45735</v>
      </c>
      <c r="G504" s="205" t="s">
        <v>1608</v>
      </c>
      <c r="H504" s="205" t="s">
        <v>682</v>
      </c>
      <c r="I504" s="205" t="s">
        <v>683</v>
      </c>
      <c r="J504" s="205">
        <v>9811902515</v>
      </c>
      <c r="K504" s="205" t="s">
        <v>684</v>
      </c>
      <c r="L504" s="205" t="s">
        <v>1609</v>
      </c>
      <c r="M504" s="205" t="s">
        <v>684</v>
      </c>
      <c r="N504" s="205" t="s">
        <v>684</v>
      </c>
      <c r="O504" s="205" t="s">
        <v>686</v>
      </c>
      <c r="P504" s="205" t="s">
        <v>687</v>
      </c>
      <c r="Q504" s="205" t="s">
        <v>687</v>
      </c>
    </row>
    <row r="505" spans="1:17" hidden="1">
      <c r="A505" s="204">
        <v>102179123466</v>
      </c>
      <c r="B505" s="205" t="s">
        <v>1610</v>
      </c>
      <c r="C505" s="205" t="s">
        <v>1611</v>
      </c>
      <c r="D505" s="205" t="s">
        <v>680</v>
      </c>
      <c r="E505" s="572">
        <v>39147</v>
      </c>
      <c r="F505" s="572">
        <v>45734</v>
      </c>
      <c r="G505" s="205" t="s">
        <v>1612</v>
      </c>
      <c r="H505" s="205" t="s">
        <v>682</v>
      </c>
      <c r="I505" s="205" t="s">
        <v>683</v>
      </c>
      <c r="J505" s="205" t="s">
        <v>684</v>
      </c>
      <c r="K505" s="205" t="s">
        <v>684</v>
      </c>
      <c r="L505" s="205" t="s">
        <v>1613</v>
      </c>
      <c r="M505" s="205" t="s">
        <v>684</v>
      </c>
      <c r="N505" s="205" t="s">
        <v>684</v>
      </c>
      <c r="O505" s="205" t="s">
        <v>686</v>
      </c>
      <c r="P505" s="205" t="s">
        <v>687</v>
      </c>
      <c r="Q505" s="205" t="s">
        <v>686</v>
      </c>
    </row>
    <row r="506" spans="1:17" hidden="1">
      <c r="A506" s="204">
        <v>102171809453</v>
      </c>
      <c r="B506" s="205" t="s">
        <v>1614</v>
      </c>
      <c r="C506" s="205" t="s">
        <v>1615</v>
      </c>
      <c r="D506" s="205" t="s">
        <v>1212</v>
      </c>
      <c r="E506" s="572">
        <v>38286</v>
      </c>
      <c r="F506" s="572">
        <v>45734</v>
      </c>
      <c r="G506" s="205" t="s">
        <v>1616</v>
      </c>
      <c r="H506" s="205" t="s">
        <v>682</v>
      </c>
      <c r="I506" s="205" t="s">
        <v>683</v>
      </c>
      <c r="J506" s="205" t="s">
        <v>684</v>
      </c>
      <c r="K506" s="205" t="s">
        <v>684</v>
      </c>
      <c r="L506" s="205" t="s">
        <v>1617</v>
      </c>
      <c r="M506" s="205" t="s">
        <v>684</v>
      </c>
      <c r="N506" s="205" t="s">
        <v>684</v>
      </c>
      <c r="O506" s="205" t="s">
        <v>686</v>
      </c>
      <c r="P506" s="205" t="s">
        <v>687</v>
      </c>
      <c r="Q506" s="205" t="s">
        <v>686</v>
      </c>
    </row>
    <row r="507" spans="1:17" hidden="1">
      <c r="A507" s="204">
        <v>102164082490</v>
      </c>
      <c r="B507" s="205" t="s">
        <v>1622</v>
      </c>
      <c r="C507" s="205" t="s">
        <v>1623</v>
      </c>
      <c r="D507" s="205" t="s">
        <v>680</v>
      </c>
      <c r="E507" s="572">
        <v>29221</v>
      </c>
      <c r="F507" s="572">
        <v>45733</v>
      </c>
      <c r="G507" s="205" t="s">
        <v>1624</v>
      </c>
      <c r="H507" s="205" t="s">
        <v>682</v>
      </c>
      <c r="I507" s="205" t="s">
        <v>708</v>
      </c>
      <c r="J507" s="205" t="s">
        <v>684</v>
      </c>
      <c r="K507" s="205" t="s">
        <v>684</v>
      </c>
      <c r="L507" s="205" t="s">
        <v>1625</v>
      </c>
      <c r="M507" s="205" t="s">
        <v>684</v>
      </c>
      <c r="N507" s="205" t="s">
        <v>684</v>
      </c>
      <c r="O507" s="205" t="s">
        <v>686</v>
      </c>
      <c r="P507" s="205" t="s">
        <v>687</v>
      </c>
      <c r="Q507" s="205" t="s">
        <v>686</v>
      </c>
    </row>
    <row r="508" spans="1:17" hidden="1">
      <c r="A508" s="204">
        <v>102161605348</v>
      </c>
      <c r="B508" s="205" t="s">
        <v>1618</v>
      </c>
      <c r="C508" s="205" t="s">
        <v>1619</v>
      </c>
      <c r="D508" s="205" t="s">
        <v>680</v>
      </c>
      <c r="E508" s="572">
        <v>34335</v>
      </c>
      <c r="F508" s="572">
        <v>45733</v>
      </c>
      <c r="G508" s="205" t="s">
        <v>1620</v>
      </c>
      <c r="H508" s="205" t="s">
        <v>682</v>
      </c>
      <c r="I508" s="205" t="s">
        <v>708</v>
      </c>
      <c r="J508" s="205" t="s">
        <v>684</v>
      </c>
      <c r="K508" s="205" t="s">
        <v>684</v>
      </c>
      <c r="L508" s="205" t="s">
        <v>1621</v>
      </c>
      <c r="M508" s="205" t="s">
        <v>684</v>
      </c>
      <c r="N508" s="205" t="s">
        <v>684</v>
      </c>
      <c r="O508" s="205" t="s">
        <v>686</v>
      </c>
      <c r="P508" s="205" t="s">
        <v>687</v>
      </c>
      <c r="Q508" s="205" t="s">
        <v>686</v>
      </c>
    </row>
    <row r="509" spans="1:17" hidden="1">
      <c r="A509" s="204">
        <v>102008905234</v>
      </c>
      <c r="B509" s="205" t="s">
        <v>1626</v>
      </c>
      <c r="C509" s="205" t="s">
        <v>1627</v>
      </c>
      <c r="D509" s="205" t="s">
        <v>680</v>
      </c>
      <c r="E509" s="572">
        <v>31796</v>
      </c>
      <c r="F509" s="572">
        <v>45726</v>
      </c>
      <c r="G509" s="205" t="s">
        <v>1628</v>
      </c>
      <c r="H509" s="205" t="s">
        <v>682</v>
      </c>
      <c r="I509" s="205" t="s">
        <v>708</v>
      </c>
      <c r="J509" s="205">
        <v>8459581685</v>
      </c>
      <c r="K509" s="205" t="s">
        <v>684</v>
      </c>
      <c r="L509" s="205" t="s">
        <v>1629</v>
      </c>
      <c r="M509" s="205" t="s">
        <v>1630</v>
      </c>
      <c r="N509" s="205" t="s">
        <v>1631</v>
      </c>
      <c r="O509" s="205" t="s">
        <v>686</v>
      </c>
      <c r="P509" s="205" t="s">
        <v>687</v>
      </c>
      <c r="Q509" s="205" t="s">
        <v>686</v>
      </c>
    </row>
    <row r="510" spans="1:17" hidden="1">
      <c r="A510" s="204">
        <v>100642464996</v>
      </c>
      <c r="B510" s="205" t="s">
        <v>1632</v>
      </c>
      <c r="C510" s="205" t="s">
        <v>1633</v>
      </c>
      <c r="D510" s="205" t="s">
        <v>680</v>
      </c>
      <c r="E510" s="572">
        <v>35056</v>
      </c>
      <c r="F510" s="572">
        <v>45720</v>
      </c>
      <c r="G510" s="205" t="s">
        <v>1545</v>
      </c>
      <c r="H510" s="205" t="s">
        <v>682</v>
      </c>
      <c r="I510" s="205" t="s">
        <v>683</v>
      </c>
      <c r="J510" s="205">
        <v>8105977716</v>
      </c>
      <c r="K510" s="205" t="s">
        <v>684</v>
      </c>
      <c r="L510" s="205" t="s">
        <v>1634</v>
      </c>
      <c r="M510" s="205" t="s">
        <v>1635</v>
      </c>
      <c r="N510" s="205" t="s">
        <v>21726</v>
      </c>
      <c r="O510" s="205" t="s">
        <v>686</v>
      </c>
      <c r="P510" s="205" t="s">
        <v>687</v>
      </c>
      <c r="Q510" s="205" t="s">
        <v>686</v>
      </c>
    </row>
    <row r="511" spans="1:17" hidden="1">
      <c r="A511" s="204">
        <v>102111531608</v>
      </c>
      <c r="B511" s="205" t="s">
        <v>1640</v>
      </c>
      <c r="C511" s="205" t="s">
        <v>1641</v>
      </c>
      <c r="D511" s="205" t="s">
        <v>680</v>
      </c>
      <c r="E511" s="572">
        <v>38875</v>
      </c>
      <c r="F511" s="572">
        <v>45717</v>
      </c>
      <c r="G511" s="205" t="s">
        <v>1642</v>
      </c>
      <c r="H511" s="205" t="s">
        <v>682</v>
      </c>
      <c r="I511" s="205" t="s">
        <v>683</v>
      </c>
      <c r="J511" s="205">
        <v>9834373034</v>
      </c>
      <c r="K511" s="205" t="s">
        <v>684</v>
      </c>
      <c r="L511" s="205" t="s">
        <v>1643</v>
      </c>
      <c r="M511" s="205" t="s">
        <v>684</v>
      </c>
      <c r="N511" s="205" t="s">
        <v>684</v>
      </c>
      <c r="O511" s="205" t="s">
        <v>686</v>
      </c>
      <c r="P511" s="205" t="s">
        <v>687</v>
      </c>
      <c r="Q511" s="205" t="s">
        <v>686</v>
      </c>
    </row>
    <row r="512" spans="1:17" hidden="1">
      <c r="A512" s="204">
        <v>102109266643</v>
      </c>
      <c r="B512" s="205" t="s">
        <v>1636</v>
      </c>
      <c r="C512" s="205" t="s">
        <v>1637</v>
      </c>
      <c r="D512" s="205" t="s">
        <v>680</v>
      </c>
      <c r="E512" s="572">
        <v>35582</v>
      </c>
      <c r="F512" s="572">
        <v>45717</v>
      </c>
      <c r="G512" s="205" t="s">
        <v>1638</v>
      </c>
      <c r="H512" s="205" t="s">
        <v>682</v>
      </c>
      <c r="I512" s="205" t="s">
        <v>683</v>
      </c>
      <c r="J512" s="205">
        <v>8766744683</v>
      </c>
      <c r="K512" s="205" t="s">
        <v>684</v>
      </c>
      <c r="L512" s="205" t="s">
        <v>1639</v>
      </c>
      <c r="M512" s="205" t="s">
        <v>684</v>
      </c>
      <c r="N512" s="205" t="s">
        <v>21472</v>
      </c>
      <c r="O512" s="205" t="s">
        <v>686</v>
      </c>
      <c r="P512" s="205" t="s">
        <v>687</v>
      </c>
      <c r="Q512" s="205" t="s">
        <v>687</v>
      </c>
    </row>
    <row r="513" spans="1:17" hidden="1">
      <c r="A513" s="204">
        <v>101772688842</v>
      </c>
      <c r="B513" s="205" t="s">
        <v>21176</v>
      </c>
      <c r="C513" s="205" t="s">
        <v>7482</v>
      </c>
      <c r="D513" s="205" t="s">
        <v>680</v>
      </c>
      <c r="E513" s="572">
        <v>33970</v>
      </c>
      <c r="F513" s="572">
        <v>45717</v>
      </c>
      <c r="G513" s="205" t="s">
        <v>21177</v>
      </c>
      <c r="H513" s="205" t="s">
        <v>682</v>
      </c>
      <c r="I513" s="205" t="s">
        <v>683</v>
      </c>
      <c r="J513" s="205">
        <v>9956973850</v>
      </c>
      <c r="K513" s="205" t="s">
        <v>684</v>
      </c>
      <c r="L513" s="205" t="s">
        <v>21178</v>
      </c>
      <c r="M513" s="205" t="s">
        <v>21179</v>
      </c>
      <c r="N513" s="205" t="s">
        <v>21180</v>
      </c>
      <c r="O513" s="205" t="s">
        <v>687</v>
      </c>
      <c r="P513" s="205" t="s">
        <v>687</v>
      </c>
      <c r="Q513" s="205" t="s">
        <v>686</v>
      </c>
    </row>
    <row r="514" spans="1:17" hidden="1">
      <c r="A514" s="204">
        <v>102170642305</v>
      </c>
      <c r="B514" s="205" t="s">
        <v>1644</v>
      </c>
      <c r="C514" s="205" t="s">
        <v>1645</v>
      </c>
      <c r="D514" s="205" t="s">
        <v>680</v>
      </c>
      <c r="E514" s="572">
        <v>36842</v>
      </c>
      <c r="F514" s="572">
        <v>45708</v>
      </c>
      <c r="G514" s="205" t="s">
        <v>1646</v>
      </c>
      <c r="H514" s="205" t="s">
        <v>682</v>
      </c>
      <c r="I514" s="205" t="s">
        <v>708</v>
      </c>
      <c r="J514" s="205">
        <v>9382577925</v>
      </c>
      <c r="K514" s="205" t="s">
        <v>1647</v>
      </c>
      <c r="L514" s="205" t="s">
        <v>1648</v>
      </c>
      <c r="M514" s="205" t="s">
        <v>1649</v>
      </c>
      <c r="N514" s="205" t="s">
        <v>1650</v>
      </c>
      <c r="O514" s="205" t="s">
        <v>687</v>
      </c>
      <c r="P514" s="205" t="s">
        <v>687</v>
      </c>
      <c r="Q514" s="205" t="s">
        <v>686</v>
      </c>
    </row>
    <row r="515" spans="1:17" hidden="1">
      <c r="A515" s="204">
        <v>102172517011</v>
      </c>
      <c r="B515" s="205" t="s">
        <v>1651</v>
      </c>
      <c r="C515" s="205" t="s">
        <v>1652</v>
      </c>
      <c r="D515" s="205" t="s">
        <v>680</v>
      </c>
      <c r="E515" s="572">
        <v>37622</v>
      </c>
      <c r="F515" s="572">
        <v>45707</v>
      </c>
      <c r="G515" s="205" t="s">
        <v>1653</v>
      </c>
      <c r="H515" s="205" t="s">
        <v>682</v>
      </c>
      <c r="I515" s="205" t="s">
        <v>683</v>
      </c>
      <c r="J515" s="205">
        <v>7428510166</v>
      </c>
      <c r="K515" s="205" t="s">
        <v>684</v>
      </c>
      <c r="L515" s="205" t="s">
        <v>1654</v>
      </c>
      <c r="M515" s="205" t="s">
        <v>684</v>
      </c>
      <c r="N515" s="205" t="s">
        <v>684</v>
      </c>
      <c r="O515" s="205" t="s">
        <v>686</v>
      </c>
      <c r="P515" s="205" t="s">
        <v>687</v>
      </c>
      <c r="Q515" s="205" t="s">
        <v>686</v>
      </c>
    </row>
    <row r="516" spans="1:17" hidden="1">
      <c r="A516" s="204">
        <v>101345404756</v>
      </c>
      <c r="B516" s="205" t="s">
        <v>1655</v>
      </c>
      <c r="C516" s="205" t="s">
        <v>1656</v>
      </c>
      <c r="D516" s="205" t="s">
        <v>680</v>
      </c>
      <c r="E516" s="572">
        <v>30196</v>
      </c>
      <c r="F516" s="572">
        <v>45706</v>
      </c>
      <c r="G516" s="205" t="s">
        <v>1657</v>
      </c>
      <c r="H516" s="205" t="s">
        <v>682</v>
      </c>
      <c r="I516" s="205" t="s">
        <v>683</v>
      </c>
      <c r="J516" s="205">
        <v>9881262668</v>
      </c>
      <c r="K516" s="205" t="s">
        <v>684</v>
      </c>
      <c r="L516" s="205" t="s">
        <v>1658</v>
      </c>
      <c r="M516" s="205" t="s">
        <v>1659</v>
      </c>
      <c r="N516" s="205" t="s">
        <v>1660</v>
      </c>
      <c r="O516" s="205" t="s">
        <v>686</v>
      </c>
      <c r="P516" s="205" t="s">
        <v>687</v>
      </c>
      <c r="Q516" s="205" t="s">
        <v>686</v>
      </c>
    </row>
    <row r="517" spans="1:17" hidden="1">
      <c r="A517" s="204">
        <v>102169890191</v>
      </c>
      <c r="B517" s="205" t="s">
        <v>1661</v>
      </c>
      <c r="C517" s="205" t="s">
        <v>1662</v>
      </c>
      <c r="D517" s="205" t="s">
        <v>680</v>
      </c>
      <c r="E517" s="572">
        <v>38908</v>
      </c>
      <c r="F517" s="572">
        <v>45705</v>
      </c>
      <c r="G517" s="205" t="s">
        <v>1663</v>
      </c>
      <c r="H517" s="205" t="s">
        <v>682</v>
      </c>
      <c r="I517" s="205" t="s">
        <v>683</v>
      </c>
      <c r="J517" s="205">
        <v>6392713545</v>
      </c>
      <c r="K517" s="205" t="s">
        <v>20753</v>
      </c>
      <c r="L517" s="205" t="s">
        <v>1664</v>
      </c>
      <c r="M517" s="205" t="s">
        <v>20754</v>
      </c>
      <c r="N517" s="205" t="s">
        <v>20755</v>
      </c>
      <c r="O517" s="205" t="s">
        <v>687</v>
      </c>
      <c r="P517" s="205" t="s">
        <v>687</v>
      </c>
      <c r="Q517" s="205" t="s">
        <v>686</v>
      </c>
    </row>
    <row r="518" spans="1:17" hidden="1">
      <c r="A518" s="204">
        <v>102169032357</v>
      </c>
      <c r="B518" s="205" t="s">
        <v>1684</v>
      </c>
      <c r="C518" s="205" t="s">
        <v>1685</v>
      </c>
      <c r="D518" s="205" t="s">
        <v>680</v>
      </c>
      <c r="E518" s="572">
        <v>37473</v>
      </c>
      <c r="F518" s="572">
        <v>45702</v>
      </c>
      <c r="G518" s="205" t="s">
        <v>1686</v>
      </c>
      <c r="H518" s="205" t="s">
        <v>682</v>
      </c>
      <c r="I518" s="205" t="s">
        <v>683</v>
      </c>
      <c r="J518" s="205">
        <v>9064484603</v>
      </c>
      <c r="K518" s="205" t="s">
        <v>684</v>
      </c>
      <c r="L518" s="205" t="s">
        <v>1687</v>
      </c>
      <c r="M518" s="205" t="s">
        <v>684</v>
      </c>
      <c r="N518" s="205" t="s">
        <v>20575</v>
      </c>
      <c r="O518" s="205" t="s">
        <v>687</v>
      </c>
      <c r="P518" s="205" t="s">
        <v>687</v>
      </c>
      <c r="Q518" s="205" t="s">
        <v>686</v>
      </c>
    </row>
    <row r="519" spans="1:17" hidden="1">
      <c r="A519" s="204">
        <v>101606733624</v>
      </c>
      <c r="B519" s="205" t="s">
        <v>1697</v>
      </c>
      <c r="C519" s="205" t="s">
        <v>1698</v>
      </c>
      <c r="D519" s="205" t="s">
        <v>680</v>
      </c>
      <c r="E519" s="572">
        <v>37791</v>
      </c>
      <c r="F519" s="572">
        <v>45702</v>
      </c>
      <c r="G519" s="205" t="s">
        <v>1699</v>
      </c>
      <c r="H519" s="205" t="s">
        <v>682</v>
      </c>
      <c r="I519" s="205" t="s">
        <v>683</v>
      </c>
      <c r="J519" s="205">
        <v>8144319115</v>
      </c>
      <c r="K519" s="205" t="s">
        <v>684</v>
      </c>
      <c r="L519" s="205" t="s">
        <v>1700</v>
      </c>
      <c r="M519" s="205" t="s">
        <v>684</v>
      </c>
      <c r="N519" s="205" t="s">
        <v>1701</v>
      </c>
      <c r="O519" s="205" t="s">
        <v>686</v>
      </c>
      <c r="P519" s="205" t="s">
        <v>687</v>
      </c>
      <c r="Q519" s="205" t="s">
        <v>686</v>
      </c>
    </row>
    <row r="520" spans="1:17" hidden="1">
      <c r="A520" s="204">
        <v>101380117775</v>
      </c>
      <c r="B520" s="205" t="s">
        <v>1665</v>
      </c>
      <c r="C520" s="205" t="s">
        <v>1666</v>
      </c>
      <c r="D520" s="205" t="s">
        <v>680</v>
      </c>
      <c r="E520" s="572">
        <v>33258</v>
      </c>
      <c r="F520" s="572">
        <v>45702</v>
      </c>
      <c r="G520" s="205" t="s">
        <v>1667</v>
      </c>
      <c r="H520" s="205" t="s">
        <v>682</v>
      </c>
      <c r="I520" s="205" t="s">
        <v>683</v>
      </c>
      <c r="J520" s="205">
        <v>9767786203</v>
      </c>
      <c r="K520" s="205" t="s">
        <v>684</v>
      </c>
      <c r="L520" s="205" t="s">
        <v>1668</v>
      </c>
      <c r="M520" s="205" t="s">
        <v>684</v>
      </c>
      <c r="N520" s="205" t="s">
        <v>684</v>
      </c>
      <c r="O520" s="205" t="s">
        <v>686</v>
      </c>
      <c r="P520" s="205" t="s">
        <v>687</v>
      </c>
      <c r="Q520" s="205" t="s">
        <v>686</v>
      </c>
    </row>
    <row r="521" spans="1:17" hidden="1">
      <c r="A521" s="204">
        <v>102168666075</v>
      </c>
      <c r="B521" s="205" t="s">
        <v>1688</v>
      </c>
      <c r="C521" s="205" t="s">
        <v>1689</v>
      </c>
      <c r="D521" s="205" t="s">
        <v>680</v>
      </c>
      <c r="E521" s="572">
        <v>36698</v>
      </c>
      <c r="F521" s="572">
        <v>45702</v>
      </c>
      <c r="G521" s="205" t="s">
        <v>1690</v>
      </c>
      <c r="H521" s="205" t="s">
        <v>682</v>
      </c>
      <c r="I521" s="205" t="s">
        <v>683</v>
      </c>
      <c r="J521" s="205">
        <v>7414941916</v>
      </c>
      <c r="K521" s="205" t="s">
        <v>684</v>
      </c>
      <c r="L521" s="205" t="s">
        <v>1691</v>
      </c>
      <c r="M521" s="205" t="s">
        <v>684</v>
      </c>
      <c r="N521" s="205" t="s">
        <v>684</v>
      </c>
      <c r="O521" s="205" t="s">
        <v>686</v>
      </c>
      <c r="P521" s="205" t="s">
        <v>687</v>
      </c>
      <c r="Q521" s="205" t="s">
        <v>686</v>
      </c>
    </row>
    <row r="522" spans="1:17" hidden="1">
      <c r="A522" s="204">
        <v>102168597312</v>
      </c>
      <c r="B522" s="205" t="s">
        <v>1669</v>
      </c>
      <c r="C522" s="205" t="s">
        <v>1670</v>
      </c>
      <c r="D522" s="205" t="s">
        <v>680</v>
      </c>
      <c r="E522" s="572">
        <v>39067</v>
      </c>
      <c r="F522" s="572">
        <v>45702</v>
      </c>
      <c r="G522" s="205" t="s">
        <v>1671</v>
      </c>
      <c r="H522" s="205" t="s">
        <v>682</v>
      </c>
      <c r="I522" s="205" t="s">
        <v>683</v>
      </c>
      <c r="J522" s="205">
        <v>7385200759</v>
      </c>
      <c r="K522" s="205" t="s">
        <v>684</v>
      </c>
      <c r="L522" s="205" t="s">
        <v>1672</v>
      </c>
      <c r="M522" s="205" t="s">
        <v>684</v>
      </c>
      <c r="N522" s="205" t="s">
        <v>684</v>
      </c>
      <c r="O522" s="205" t="s">
        <v>687</v>
      </c>
      <c r="P522" s="205" t="s">
        <v>687</v>
      </c>
      <c r="Q522" s="205" t="s">
        <v>686</v>
      </c>
    </row>
    <row r="523" spans="1:17" hidden="1">
      <c r="A523" s="204">
        <v>101999643332</v>
      </c>
      <c r="B523" s="205" t="s">
        <v>1680</v>
      </c>
      <c r="C523" s="205" t="s">
        <v>1681</v>
      </c>
      <c r="D523" s="205" t="s">
        <v>680</v>
      </c>
      <c r="E523" s="572">
        <v>38356</v>
      </c>
      <c r="F523" s="572">
        <v>45702</v>
      </c>
      <c r="G523" s="205" t="s">
        <v>1682</v>
      </c>
      <c r="H523" s="205" t="s">
        <v>682</v>
      </c>
      <c r="I523" s="205" t="s">
        <v>683</v>
      </c>
      <c r="J523" s="205">
        <v>6281757754</v>
      </c>
      <c r="K523" s="205" t="s">
        <v>684</v>
      </c>
      <c r="L523" s="205" t="s">
        <v>1683</v>
      </c>
      <c r="M523" s="205" t="s">
        <v>684</v>
      </c>
      <c r="N523" s="205" t="s">
        <v>684</v>
      </c>
      <c r="O523" s="205" t="s">
        <v>686</v>
      </c>
      <c r="P523" s="205" t="s">
        <v>687</v>
      </c>
      <c r="Q523" s="205" t="s">
        <v>686</v>
      </c>
    </row>
    <row r="524" spans="1:17" hidden="1">
      <c r="A524" s="204">
        <v>101714590305</v>
      </c>
      <c r="B524" s="205" t="s">
        <v>1673</v>
      </c>
      <c r="C524" s="205" t="s">
        <v>1674</v>
      </c>
      <c r="D524" s="205" t="s">
        <v>680</v>
      </c>
      <c r="E524" s="572">
        <v>35907</v>
      </c>
      <c r="F524" s="572">
        <v>45702</v>
      </c>
      <c r="G524" s="205" t="s">
        <v>1675</v>
      </c>
      <c r="H524" s="205" t="s">
        <v>682</v>
      </c>
      <c r="I524" s="205" t="s">
        <v>683</v>
      </c>
      <c r="J524" s="205">
        <v>7218989548</v>
      </c>
      <c r="K524" s="205" t="s">
        <v>684</v>
      </c>
      <c r="L524" s="205" t="s">
        <v>1676</v>
      </c>
      <c r="M524" s="205" t="s">
        <v>1677</v>
      </c>
      <c r="N524" s="205" t="s">
        <v>1678</v>
      </c>
      <c r="O524" s="205" t="s">
        <v>686</v>
      </c>
      <c r="P524" s="205" t="s">
        <v>687</v>
      </c>
      <c r="Q524" s="205" t="s">
        <v>686</v>
      </c>
    </row>
    <row r="525" spans="1:17" hidden="1">
      <c r="A525" s="204">
        <v>102017279050</v>
      </c>
      <c r="B525" s="205" t="s">
        <v>1692</v>
      </c>
      <c r="C525" s="205" t="s">
        <v>431</v>
      </c>
      <c r="D525" s="205" t="s">
        <v>680</v>
      </c>
      <c r="E525" s="572">
        <v>37982</v>
      </c>
      <c r="F525" s="572">
        <v>45702</v>
      </c>
      <c r="G525" s="205" t="s">
        <v>1693</v>
      </c>
      <c r="H525" s="205" t="s">
        <v>682</v>
      </c>
      <c r="I525" s="205" t="s">
        <v>683</v>
      </c>
      <c r="J525" s="205">
        <v>7498766022</v>
      </c>
      <c r="K525" s="205" t="s">
        <v>684</v>
      </c>
      <c r="L525" s="205" t="s">
        <v>1694</v>
      </c>
      <c r="M525" s="205" t="s">
        <v>1695</v>
      </c>
      <c r="N525" s="205" t="s">
        <v>1696</v>
      </c>
      <c r="O525" s="205" t="s">
        <v>686</v>
      </c>
      <c r="P525" s="205" t="s">
        <v>687</v>
      </c>
      <c r="Q525" s="205" t="s">
        <v>686</v>
      </c>
    </row>
    <row r="526" spans="1:17" hidden="1">
      <c r="A526" s="204">
        <v>101655876751</v>
      </c>
      <c r="B526" s="205" t="s">
        <v>1706</v>
      </c>
      <c r="C526" s="205" t="s">
        <v>1707</v>
      </c>
      <c r="D526" s="205" t="s">
        <v>680</v>
      </c>
      <c r="E526" s="572">
        <v>35858</v>
      </c>
      <c r="F526" s="572">
        <v>45700</v>
      </c>
      <c r="G526" s="205" t="s">
        <v>1708</v>
      </c>
      <c r="H526" s="205" t="s">
        <v>682</v>
      </c>
      <c r="I526" s="205" t="s">
        <v>708</v>
      </c>
      <c r="J526" s="205" t="s">
        <v>684</v>
      </c>
      <c r="K526" s="205" t="s">
        <v>684</v>
      </c>
      <c r="L526" s="205" t="s">
        <v>1709</v>
      </c>
      <c r="M526" s="205" t="s">
        <v>684</v>
      </c>
      <c r="N526" s="205" t="s">
        <v>684</v>
      </c>
      <c r="O526" s="205" t="s">
        <v>686</v>
      </c>
      <c r="P526" s="205" t="s">
        <v>687</v>
      </c>
      <c r="Q526" s="205" t="s">
        <v>686</v>
      </c>
    </row>
    <row r="527" spans="1:17" hidden="1">
      <c r="A527" s="204">
        <v>101939369056</v>
      </c>
      <c r="B527" s="205" t="s">
        <v>1715</v>
      </c>
      <c r="C527" s="205" t="s">
        <v>1716</v>
      </c>
      <c r="D527" s="205" t="s">
        <v>680</v>
      </c>
      <c r="E527" s="572">
        <v>35855</v>
      </c>
      <c r="F527" s="572">
        <v>45700</v>
      </c>
      <c r="G527" s="205" t="s">
        <v>1717</v>
      </c>
      <c r="H527" s="205" t="s">
        <v>682</v>
      </c>
      <c r="I527" s="205" t="s">
        <v>683</v>
      </c>
      <c r="J527" s="205" t="s">
        <v>684</v>
      </c>
      <c r="K527" s="205" t="s">
        <v>684</v>
      </c>
      <c r="L527" s="205" t="s">
        <v>1718</v>
      </c>
      <c r="M527" s="205" t="s">
        <v>684</v>
      </c>
      <c r="N527" s="205" t="s">
        <v>684</v>
      </c>
      <c r="O527" s="205" t="s">
        <v>686</v>
      </c>
      <c r="P527" s="205" t="s">
        <v>687</v>
      </c>
      <c r="Q527" s="205" t="s">
        <v>686</v>
      </c>
    </row>
    <row r="528" spans="1:17" hidden="1">
      <c r="A528" s="204">
        <v>101555141417</v>
      </c>
      <c r="B528" s="205" t="s">
        <v>1710</v>
      </c>
      <c r="C528" s="205" t="s">
        <v>1711</v>
      </c>
      <c r="D528" s="205" t="s">
        <v>680</v>
      </c>
      <c r="E528" s="572">
        <v>33976</v>
      </c>
      <c r="F528" s="572">
        <v>45700</v>
      </c>
      <c r="G528" s="205" t="s">
        <v>1712</v>
      </c>
      <c r="H528" s="205" t="s">
        <v>682</v>
      </c>
      <c r="I528" s="205" t="s">
        <v>683</v>
      </c>
      <c r="J528" s="205">
        <v>7822059325</v>
      </c>
      <c r="K528" s="205" t="s">
        <v>684</v>
      </c>
      <c r="L528" s="205" t="s">
        <v>1713</v>
      </c>
      <c r="M528" s="205" t="s">
        <v>684</v>
      </c>
      <c r="N528" s="205" t="s">
        <v>1714</v>
      </c>
      <c r="O528" s="205" t="s">
        <v>687</v>
      </c>
      <c r="P528" s="205" t="s">
        <v>687</v>
      </c>
      <c r="Q528" s="205" t="s">
        <v>686</v>
      </c>
    </row>
    <row r="529" spans="1:17" hidden="1">
      <c r="A529" s="204">
        <v>102168047715</v>
      </c>
      <c r="B529" s="205" t="s">
        <v>1702</v>
      </c>
      <c r="C529" s="205" t="s">
        <v>1703</v>
      </c>
      <c r="D529" s="205" t="s">
        <v>680</v>
      </c>
      <c r="E529" s="572">
        <v>32874</v>
      </c>
      <c r="F529" s="572">
        <v>45700</v>
      </c>
      <c r="G529" s="205" t="s">
        <v>1704</v>
      </c>
      <c r="H529" s="205" t="s">
        <v>682</v>
      </c>
      <c r="I529" s="205" t="s">
        <v>683</v>
      </c>
      <c r="J529" s="205">
        <v>9339571297</v>
      </c>
      <c r="K529" s="205" t="s">
        <v>684</v>
      </c>
      <c r="L529" s="205" t="s">
        <v>1705</v>
      </c>
      <c r="M529" s="205" t="s">
        <v>684</v>
      </c>
      <c r="N529" s="205" t="s">
        <v>21473</v>
      </c>
      <c r="O529" s="205" t="s">
        <v>686</v>
      </c>
      <c r="P529" s="205" t="s">
        <v>687</v>
      </c>
      <c r="Q529" s="205" t="s">
        <v>687</v>
      </c>
    </row>
    <row r="530" spans="1:17" hidden="1">
      <c r="A530" s="204">
        <v>102031534697</v>
      </c>
      <c r="B530" s="205" t="s">
        <v>1727</v>
      </c>
      <c r="C530" s="205" t="s">
        <v>1728</v>
      </c>
      <c r="D530" s="205" t="s">
        <v>1212</v>
      </c>
      <c r="E530" s="572">
        <v>33970</v>
      </c>
      <c r="F530" s="572">
        <v>45691</v>
      </c>
      <c r="G530" s="205" t="s">
        <v>1729</v>
      </c>
      <c r="H530" s="205" t="s">
        <v>682</v>
      </c>
      <c r="I530" s="205" t="s">
        <v>683</v>
      </c>
      <c r="J530" s="205" t="s">
        <v>684</v>
      </c>
      <c r="K530" s="205" t="s">
        <v>684</v>
      </c>
      <c r="L530" s="205" t="s">
        <v>901</v>
      </c>
      <c r="M530" s="205" t="s">
        <v>684</v>
      </c>
      <c r="N530" s="205" t="s">
        <v>684</v>
      </c>
      <c r="O530" s="205" t="s">
        <v>686</v>
      </c>
      <c r="P530" s="205" t="s">
        <v>687</v>
      </c>
      <c r="Q530" s="205" t="s">
        <v>686</v>
      </c>
    </row>
    <row r="531" spans="1:17" hidden="1">
      <c r="A531" s="204">
        <v>102164683682</v>
      </c>
      <c r="B531" s="205" t="s">
        <v>1723</v>
      </c>
      <c r="C531" s="205" t="s">
        <v>1724</v>
      </c>
      <c r="D531" s="205" t="s">
        <v>680</v>
      </c>
      <c r="E531" s="572">
        <v>34155</v>
      </c>
      <c r="F531" s="572">
        <v>45691</v>
      </c>
      <c r="G531" s="205" t="s">
        <v>1725</v>
      </c>
      <c r="H531" s="205" t="s">
        <v>682</v>
      </c>
      <c r="I531" s="205" t="s">
        <v>708</v>
      </c>
      <c r="J531" s="205" t="s">
        <v>684</v>
      </c>
      <c r="K531" s="205" t="s">
        <v>684</v>
      </c>
      <c r="L531" s="205" t="s">
        <v>1726</v>
      </c>
      <c r="M531" s="205" t="s">
        <v>684</v>
      </c>
      <c r="N531" s="205" t="s">
        <v>684</v>
      </c>
      <c r="O531" s="205" t="s">
        <v>686</v>
      </c>
      <c r="P531" s="205" t="s">
        <v>687</v>
      </c>
      <c r="Q531" s="205" t="s">
        <v>686</v>
      </c>
    </row>
    <row r="532" spans="1:17" hidden="1">
      <c r="A532" s="204">
        <v>102031534632</v>
      </c>
      <c r="B532" s="205" t="s">
        <v>1719</v>
      </c>
      <c r="C532" s="205" t="s">
        <v>1720</v>
      </c>
      <c r="D532" s="205" t="s">
        <v>1212</v>
      </c>
      <c r="E532" s="572">
        <v>30317</v>
      </c>
      <c r="F532" s="572">
        <v>45691</v>
      </c>
      <c r="G532" s="205" t="s">
        <v>1721</v>
      </c>
      <c r="H532" s="205" t="s">
        <v>682</v>
      </c>
      <c r="I532" s="205" t="s">
        <v>683</v>
      </c>
      <c r="J532" s="205" t="s">
        <v>684</v>
      </c>
      <c r="K532" s="205" t="s">
        <v>684</v>
      </c>
      <c r="L532" s="205" t="s">
        <v>1722</v>
      </c>
      <c r="M532" s="205" t="s">
        <v>684</v>
      </c>
      <c r="N532" s="205" t="s">
        <v>684</v>
      </c>
      <c r="O532" s="205" t="s">
        <v>686</v>
      </c>
      <c r="P532" s="205" t="s">
        <v>687</v>
      </c>
      <c r="Q532" s="205" t="s">
        <v>686</v>
      </c>
    </row>
    <row r="533" spans="1:17" hidden="1">
      <c r="A533" s="204">
        <v>101598752053</v>
      </c>
      <c r="B533" s="205" t="s">
        <v>1730</v>
      </c>
      <c r="C533" s="205" t="s">
        <v>1731</v>
      </c>
      <c r="D533" s="205" t="s">
        <v>680</v>
      </c>
      <c r="E533" s="572">
        <v>35258</v>
      </c>
      <c r="F533" s="572">
        <v>45689</v>
      </c>
      <c r="G533" s="205" t="s">
        <v>1732</v>
      </c>
      <c r="H533" s="205" t="s">
        <v>682</v>
      </c>
      <c r="I533" s="205" t="s">
        <v>683</v>
      </c>
      <c r="J533" s="205">
        <v>9011542690</v>
      </c>
      <c r="K533" s="205" t="s">
        <v>684</v>
      </c>
      <c r="L533" s="205" t="s">
        <v>1733</v>
      </c>
      <c r="M533" s="205" t="s">
        <v>1734</v>
      </c>
      <c r="N533" s="205" t="s">
        <v>1735</v>
      </c>
      <c r="O533" s="205" t="s">
        <v>686</v>
      </c>
      <c r="P533" s="205" t="s">
        <v>687</v>
      </c>
      <c r="Q533" s="205" t="s">
        <v>686</v>
      </c>
    </row>
    <row r="534" spans="1:17" hidden="1">
      <c r="A534" s="204">
        <v>100434184347</v>
      </c>
      <c r="B534" s="205" t="s">
        <v>1736</v>
      </c>
      <c r="C534" s="205" t="s">
        <v>1737</v>
      </c>
      <c r="D534" s="205" t="s">
        <v>680</v>
      </c>
      <c r="E534" s="572">
        <v>33106</v>
      </c>
      <c r="F534" s="572">
        <v>45689</v>
      </c>
      <c r="G534" s="205" t="s">
        <v>1738</v>
      </c>
      <c r="H534" s="205" t="s">
        <v>682</v>
      </c>
      <c r="I534" s="205" t="s">
        <v>683</v>
      </c>
      <c r="J534" s="205">
        <v>9833229850</v>
      </c>
      <c r="K534" s="205" t="s">
        <v>1739</v>
      </c>
      <c r="L534" s="205" t="s">
        <v>1740</v>
      </c>
      <c r="M534" s="205" t="s">
        <v>1741</v>
      </c>
      <c r="N534" s="205" t="s">
        <v>1742</v>
      </c>
      <c r="O534" s="205" t="s">
        <v>686</v>
      </c>
      <c r="P534" s="205" t="s">
        <v>687</v>
      </c>
      <c r="Q534" s="205" t="s">
        <v>686</v>
      </c>
    </row>
    <row r="535" spans="1:17" hidden="1">
      <c r="A535" s="204">
        <v>102163256408</v>
      </c>
      <c r="B535" s="205" t="s">
        <v>1743</v>
      </c>
      <c r="C535" s="205" t="s">
        <v>1744</v>
      </c>
      <c r="D535" s="205" t="s">
        <v>680</v>
      </c>
      <c r="E535" s="572">
        <v>37713</v>
      </c>
      <c r="F535" s="572">
        <v>45688</v>
      </c>
      <c r="G535" s="205" t="s">
        <v>1745</v>
      </c>
      <c r="H535" s="205" t="s">
        <v>682</v>
      </c>
      <c r="I535" s="205" t="s">
        <v>683</v>
      </c>
      <c r="J535" s="205">
        <v>7017148290</v>
      </c>
      <c r="K535" s="205" t="s">
        <v>684</v>
      </c>
      <c r="L535" s="205" t="s">
        <v>1746</v>
      </c>
      <c r="M535" s="205" t="s">
        <v>684</v>
      </c>
      <c r="N535" s="205" t="s">
        <v>684</v>
      </c>
      <c r="O535" s="205" t="s">
        <v>686</v>
      </c>
      <c r="P535" s="205" t="s">
        <v>687</v>
      </c>
      <c r="Q535" s="205" t="s">
        <v>686</v>
      </c>
    </row>
    <row r="536" spans="1:17" hidden="1">
      <c r="A536" s="204">
        <v>102162421138</v>
      </c>
      <c r="B536" s="205" t="s">
        <v>1747</v>
      </c>
      <c r="C536" s="205" t="s">
        <v>1748</v>
      </c>
      <c r="D536" s="205" t="s">
        <v>680</v>
      </c>
      <c r="E536" s="572">
        <v>38462</v>
      </c>
      <c r="F536" s="572">
        <v>45685</v>
      </c>
      <c r="G536" s="205" t="s">
        <v>1749</v>
      </c>
      <c r="H536" s="205" t="s">
        <v>682</v>
      </c>
      <c r="I536" s="205" t="s">
        <v>683</v>
      </c>
      <c r="J536" s="205">
        <v>7481833920</v>
      </c>
      <c r="K536" s="205" t="s">
        <v>684</v>
      </c>
      <c r="L536" s="205" t="s">
        <v>1750</v>
      </c>
      <c r="M536" s="205" t="s">
        <v>684</v>
      </c>
      <c r="N536" s="205" t="s">
        <v>684</v>
      </c>
      <c r="O536" s="205" t="s">
        <v>686</v>
      </c>
      <c r="P536" s="205" t="s">
        <v>687</v>
      </c>
      <c r="Q536" s="205" t="s">
        <v>686</v>
      </c>
    </row>
    <row r="537" spans="1:17" hidden="1">
      <c r="A537" s="204">
        <v>102162026931</v>
      </c>
      <c r="B537" s="205" t="s">
        <v>1759</v>
      </c>
      <c r="C537" s="205" t="s">
        <v>1760</v>
      </c>
      <c r="D537" s="205" t="s">
        <v>680</v>
      </c>
      <c r="E537" s="572">
        <v>35431</v>
      </c>
      <c r="F537" s="572">
        <v>45684</v>
      </c>
      <c r="G537" s="205" t="s">
        <v>1761</v>
      </c>
      <c r="H537" s="205" t="s">
        <v>682</v>
      </c>
      <c r="I537" s="205" t="s">
        <v>683</v>
      </c>
      <c r="J537" s="205" t="s">
        <v>684</v>
      </c>
      <c r="K537" s="205" t="s">
        <v>684</v>
      </c>
      <c r="L537" s="205" t="s">
        <v>1762</v>
      </c>
      <c r="M537" s="205" t="s">
        <v>684</v>
      </c>
      <c r="N537" s="205" t="s">
        <v>684</v>
      </c>
      <c r="O537" s="205" t="s">
        <v>686</v>
      </c>
      <c r="P537" s="205" t="s">
        <v>687</v>
      </c>
      <c r="Q537" s="205" t="s">
        <v>686</v>
      </c>
    </row>
    <row r="538" spans="1:17" hidden="1">
      <c r="A538" s="204">
        <v>102162032985</v>
      </c>
      <c r="B538" s="205" t="s">
        <v>1755</v>
      </c>
      <c r="C538" s="205" t="s">
        <v>1756</v>
      </c>
      <c r="D538" s="205" t="s">
        <v>680</v>
      </c>
      <c r="E538" s="572">
        <v>31048</v>
      </c>
      <c r="F538" s="572">
        <v>45684</v>
      </c>
      <c r="G538" s="205" t="s">
        <v>1757</v>
      </c>
      <c r="H538" s="205" t="s">
        <v>682</v>
      </c>
      <c r="I538" s="205" t="s">
        <v>708</v>
      </c>
      <c r="J538" s="205">
        <v>7589564844</v>
      </c>
      <c r="K538" s="205" t="s">
        <v>684</v>
      </c>
      <c r="L538" s="205" t="s">
        <v>1758</v>
      </c>
      <c r="M538" s="205" t="s">
        <v>684</v>
      </c>
      <c r="N538" s="205" t="s">
        <v>684</v>
      </c>
      <c r="O538" s="205" t="s">
        <v>686</v>
      </c>
      <c r="P538" s="205" t="s">
        <v>687</v>
      </c>
      <c r="Q538" s="205" t="s">
        <v>686</v>
      </c>
    </row>
    <row r="539" spans="1:17" hidden="1">
      <c r="A539" s="204">
        <v>102162017382</v>
      </c>
      <c r="B539" s="205" t="s">
        <v>1751</v>
      </c>
      <c r="C539" s="205" t="s">
        <v>1752</v>
      </c>
      <c r="D539" s="205" t="s">
        <v>680</v>
      </c>
      <c r="E539" s="572">
        <v>38353</v>
      </c>
      <c r="F539" s="572">
        <v>45684</v>
      </c>
      <c r="G539" s="205" t="s">
        <v>1753</v>
      </c>
      <c r="H539" s="205" t="s">
        <v>682</v>
      </c>
      <c r="I539" s="205" t="s">
        <v>683</v>
      </c>
      <c r="J539" s="205" t="s">
        <v>684</v>
      </c>
      <c r="K539" s="205" t="s">
        <v>684</v>
      </c>
      <c r="L539" s="205" t="s">
        <v>1754</v>
      </c>
      <c r="M539" s="205" t="s">
        <v>684</v>
      </c>
      <c r="N539" s="205" t="s">
        <v>684</v>
      </c>
      <c r="O539" s="205" t="s">
        <v>686</v>
      </c>
      <c r="P539" s="205" t="s">
        <v>687</v>
      </c>
      <c r="Q539" s="205" t="s">
        <v>686</v>
      </c>
    </row>
    <row r="540" spans="1:17" hidden="1">
      <c r="A540" s="204">
        <v>101429087204</v>
      </c>
      <c r="B540" s="205" t="s">
        <v>1763</v>
      </c>
      <c r="C540" s="205" t="s">
        <v>1764</v>
      </c>
      <c r="D540" s="205" t="s">
        <v>680</v>
      </c>
      <c r="E540" s="572">
        <v>33307</v>
      </c>
      <c r="F540" s="572">
        <v>45681</v>
      </c>
      <c r="G540" s="205" t="s">
        <v>1765</v>
      </c>
      <c r="H540" s="205" t="s">
        <v>682</v>
      </c>
      <c r="I540" s="205" t="s">
        <v>683</v>
      </c>
      <c r="J540" s="205">
        <v>8080931198</v>
      </c>
      <c r="K540" s="205" t="s">
        <v>684</v>
      </c>
      <c r="L540" s="205" t="s">
        <v>1766</v>
      </c>
      <c r="M540" s="205" t="s">
        <v>684</v>
      </c>
      <c r="N540" s="205" t="s">
        <v>1767</v>
      </c>
      <c r="O540" s="205" t="s">
        <v>687</v>
      </c>
      <c r="P540" s="205" t="s">
        <v>687</v>
      </c>
      <c r="Q540" s="205" t="s">
        <v>686</v>
      </c>
    </row>
    <row r="541" spans="1:17" hidden="1">
      <c r="A541" s="204">
        <v>102160783051</v>
      </c>
      <c r="B541" s="205" t="s">
        <v>1769</v>
      </c>
      <c r="C541" s="205" t="s">
        <v>1770</v>
      </c>
      <c r="D541" s="205" t="s">
        <v>680</v>
      </c>
      <c r="E541" s="572">
        <v>36901</v>
      </c>
      <c r="F541" s="572">
        <v>45679</v>
      </c>
      <c r="G541" s="205" t="s">
        <v>1771</v>
      </c>
      <c r="H541" s="205" t="s">
        <v>682</v>
      </c>
      <c r="I541" s="205" t="s">
        <v>683</v>
      </c>
      <c r="J541" s="205">
        <v>7393011842</v>
      </c>
      <c r="K541" s="205" t="s">
        <v>684</v>
      </c>
      <c r="L541" s="205" t="s">
        <v>1772</v>
      </c>
      <c r="M541" s="205" t="s">
        <v>684</v>
      </c>
      <c r="N541" s="205" t="s">
        <v>20576</v>
      </c>
      <c r="O541" s="205" t="s">
        <v>686</v>
      </c>
      <c r="P541" s="205" t="s">
        <v>687</v>
      </c>
      <c r="Q541" s="205" t="s">
        <v>686</v>
      </c>
    </row>
    <row r="542" spans="1:17" hidden="1">
      <c r="A542" s="204">
        <v>101933593849</v>
      </c>
      <c r="B542" s="205" t="s">
        <v>1773</v>
      </c>
      <c r="C542" s="205" t="s">
        <v>1774</v>
      </c>
      <c r="D542" s="205" t="s">
        <v>680</v>
      </c>
      <c r="E542" s="572">
        <v>31413</v>
      </c>
      <c r="F542" s="572">
        <v>45677</v>
      </c>
      <c r="G542" s="205" t="s">
        <v>1775</v>
      </c>
      <c r="H542" s="205" t="s">
        <v>682</v>
      </c>
      <c r="I542" s="205" t="s">
        <v>683</v>
      </c>
      <c r="J542" s="205">
        <v>8188923841</v>
      </c>
      <c r="K542" s="205" t="s">
        <v>684</v>
      </c>
      <c r="L542" s="205" t="s">
        <v>1776</v>
      </c>
      <c r="M542" s="205" t="s">
        <v>1777</v>
      </c>
      <c r="N542" s="205" t="s">
        <v>1778</v>
      </c>
      <c r="O542" s="205" t="s">
        <v>686</v>
      </c>
      <c r="P542" s="205" t="s">
        <v>687</v>
      </c>
      <c r="Q542" s="205" t="s">
        <v>686</v>
      </c>
    </row>
    <row r="543" spans="1:17" hidden="1">
      <c r="A543" s="204">
        <v>101745928695</v>
      </c>
      <c r="B543" s="205" t="s">
        <v>1779</v>
      </c>
      <c r="C543" s="205" t="s">
        <v>1780</v>
      </c>
      <c r="D543" s="205" t="s">
        <v>680</v>
      </c>
      <c r="E543" s="572">
        <v>35251</v>
      </c>
      <c r="F543" s="572">
        <v>45677</v>
      </c>
      <c r="G543" s="205" t="s">
        <v>1781</v>
      </c>
      <c r="H543" s="205" t="s">
        <v>682</v>
      </c>
      <c r="I543" s="205" t="s">
        <v>683</v>
      </c>
      <c r="J543" s="205">
        <v>9511851102</v>
      </c>
      <c r="K543" s="205" t="s">
        <v>684</v>
      </c>
      <c r="L543" s="205" t="s">
        <v>1782</v>
      </c>
      <c r="M543" s="205" t="s">
        <v>684</v>
      </c>
      <c r="N543" s="205" t="s">
        <v>684</v>
      </c>
      <c r="O543" s="205" t="s">
        <v>686</v>
      </c>
      <c r="P543" s="205" t="s">
        <v>687</v>
      </c>
      <c r="Q543" s="205" t="s">
        <v>686</v>
      </c>
    </row>
    <row r="544" spans="1:17" hidden="1">
      <c r="A544" s="204">
        <v>102160203792</v>
      </c>
      <c r="B544" s="205" t="s">
        <v>1783</v>
      </c>
      <c r="C544" s="205" t="s">
        <v>1784</v>
      </c>
      <c r="D544" s="205" t="s">
        <v>680</v>
      </c>
      <c r="E544" s="572">
        <v>37589</v>
      </c>
      <c r="F544" s="572">
        <v>45676</v>
      </c>
      <c r="G544" s="205" t="s">
        <v>1785</v>
      </c>
      <c r="H544" s="205" t="s">
        <v>682</v>
      </c>
      <c r="I544" s="205" t="s">
        <v>683</v>
      </c>
      <c r="J544" s="205" t="s">
        <v>684</v>
      </c>
      <c r="K544" s="205" t="s">
        <v>684</v>
      </c>
      <c r="L544" s="205" t="s">
        <v>1786</v>
      </c>
      <c r="M544" s="205" t="s">
        <v>684</v>
      </c>
      <c r="N544" s="205" t="s">
        <v>684</v>
      </c>
      <c r="O544" s="205" t="s">
        <v>686</v>
      </c>
      <c r="P544" s="205" t="s">
        <v>687</v>
      </c>
      <c r="Q544" s="205" t="s">
        <v>686</v>
      </c>
    </row>
    <row r="545" spans="1:17" hidden="1">
      <c r="A545" s="204">
        <v>102160713769</v>
      </c>
      <c r="B545" s="205" t="s">
        <v>1787</v>
      </c>
      <c r="C545" s="205" t="s">
        <v>1788</v>
      </c>
      <c r="D545" s="205" t="s">
        <v>680</v>
      </c>
      <c r="E545" s="572">
        <v>38585</v>
      </c>
      <c r="F545" s="572">
        <v>45675</v>
      </c>
      <c r="G545" s="205" t="s">
        <v>1789</v>
      </c>
      <c r="H545" s="205" t="s">
        <v>682</v>
      </c>
      <c r="I545" s="205" t="s">
        <v>683</v>
      </c>
      <c r="J545" s="205">
        <v>8401408543</v>
      </c>
      <c r="K545" s="205" t="s">
        <v>684</v>
      </c>
      <c r="L545" s="205" t="s">
        <v>1790</v>
      </c>
      <c r="M545" s="205" t="s">
        <v>684</v>
      </c>
      <c r="N545" s="205" t="s">
        <v>684</v>
      </c>
      <c r="O545" s="205" t="s">
        <v>686</v>
      </c>
      <c r="P545" s="205" t="s">
        <v>687</v>
      </c>
      <c r="Q545" s="205" t="s">
        <v>686</v>
      </c>
    </row>
    <row r="546" spans="1:17" hidden="1">
      <c r="A546" s="204">
        <v>101869441749</v>
      </c>
      <c r="B546" s="205" t="s">
        <v>1791</v>
      </c>
      <c r="C546" s="205" t="s">
        <v>1792</v>
      </c>
      <c r="D546" s="205" t="s">
        <v>680</v>
      </c>
      <c r="E546" s="572">
        <v>37330</v>
      </c>
      <c r="F546" s="572">
        <v>45671</v>
      </c>
      <c r="G546" s="205" t="s">
        <v>1793</v>
      </c>
      <c r="H546" s="205" t="s">
        <v>682</v>
      </c>
      <c r="I546" s="205" t="s">
        <v>683</v>
      </c>
      <c r="J546" s="205">
        <v>9067493852</v>
      </c>
      <c r="K546" s="205" t="s">
        <v>684</v>
      </c>
      <c r="L546" s="205" t="s">
        <v>1794</v>
      </c>
      <c r="M546" s="205" t="s">
        <v>684</v>
      </c>
      <c r="N546" s="205" t="s">
        <v>684</v>
      </c>
      <c r="O546" s="205" t="s">
        <v>686</v>
      </c>
      <c r="P546" s="205" t="s">
        <v>687</v>
      </c>
      <c r="Q546" s="205" t="s">
        <v>686</v>
      </c>
    </row>
    <row r="547" spans="1:17" hidden="1">
      <c r="A547" s="204">
        <v>102159134874</v>
      </c>
      <c r="B547" s="205" t="s">
        <v>1795</v>
      </c>
      <c r="C547" s="205" t="s">
        <v>1796</v>
      </c>
      <c r="D547" s="205" t="s">
        <v>680</v>
      </c>
      <c r="E547" s="572">
        <v>35031</v>
      </c>
      <c r="F547" s="572">
        <v>45671</v>
      </c>
      <c r="G547" s="205" t="s">
        <v>1797</v>
      </c>
      <c r="H547" s="205" t="s">
        <v>682</v>
      </c>
      <c r="I547" s="205" t="s">
        <v>708</v>
      </c>
      <c r="J547" s="205">
        <v>8999218269</v>
      </c>
      <c r="K547" s="205" t="s">
        <v>684</v>
      </c>
      <c r="L547" s="205" t="s">
        <v>1798</v>
      </c>
      <c r="M547" s="205" t="s">
        <v>684</v>
      </c>
      <c r="N547" s="205" t="s">
        <v>684</v>
      </c>
      <c r="O547" s="205" t="s">
        <v>686</v>
      </c>
      <c r="P547" s="205" t="s">
        <v>687</v>
      </c>
      <c r="Q547" s="205" t="s">
        <v>686</v>
      </c>
    </row>
    <row r="548" spans="1:17" hidden="1">
      <c r="A548" s="204">
        <v>101967469417</v>
      </c>
      <c r="B548" s="205" t="s">
        <v>1820</v>
      </c>
      <c r="C548" s="205" t="s">
        <v>1821</v>
      </c>
      <c r="D548" s="205" t="s">
        <v>680</v>
      </c>
      <c r="E548" s="572">
        <v>38299</v>
      </c>
      <c r="F548" s="572">
        <v>45650</v>
      </c>
      <c r="G548" s="205" t="s">
        <v>1822</v>
      </c>
      <c r="H548" s="205" t="s">
        <v>682</v>
      </c>
      <c r="I548" s="205" t="s">
        <v>683</v>
      </c>
      <c r="J548" s="205">
        <v>8770448847</v>
      </c>
      <c r="K548" s="205" t="s">
        <v>684</v>
      </c>
      <c r="L548" s="205" t="s">
        <v>1823</v>
      </c>
      <c r="M548" s="205" t="s">
        <v>1824</v>
      </c>
      <c r="N548" s="205" t="s">
        <v>684</v>
      </c>
      <c r="O548" s="205" t="s">
        <v>686</v>
      </c>
      <c r="P548" s="205" t="s">
        <v>687</v>
      </c>
      <c r="Q548" s="205" t="s">
        <v>686</v>
      </c>
    </row>
    <row r="549" spans="1:17" hidden="1">
      <c r="A549" s="204">
        <v>100788026968</v>
      </c>
      <c r="B549" s="205" t="s">
        <v>1799</v>
      </c>
      <c r="C549" s="205" t="s">
        <v>1800</v>
      </c>
      <c r="D549" s="205" t="s">
        <v>680</v>
      </c>
      <c r="E549" s="572">
        <v>34222</v>
      </c>
      <c r="F549" s="572">
        <v>45650</v>
      </c>
      <c r="G549" s="205" t="s">
        <v>1801</v>
      </c>
      <c r="H549" s="205" t="s">
        <v>682</v>
      </c>
      <c r="I549" s="205" t="s">
        <v>708</v>
      </c>
      <c r="J549" s="205">
        <v>9657652509</v>
      </c>
      <c r="K549" s="205" t="s">
        <v>684</v>
      </c>
      <c r="L549" s="205" t="s">
        <v>1802</v>
      </c>
      <c r="M549" s="205" t="s">
        <v>1803</v>
      </c>
      <c r="N549" s="205" t="s">
        <v>1804</v>
      </c>
      <c r="O549" s="205" t="s">
        <v>686</v>
      </c>
      <c r="P549" s="205" t="s">
        <v>686</v>
      </c>
      <c r="Q549" s="205" t="s">
        <v>686</v>
      </c>
    </row>
    <row r="550" spans="1:17" hidden="1">
      <c r="A550" s="204">
        <v>101352400284</v>
      </c>
      <c r="B550" s="205" t="s">
        <v>1805</v>
      </c>
      <c r="C550" s="205" t="s">
        <v>1806</v>
      </c>
      <c r="D550" s="205" t="s">
        <v>680</v>
      </c>
      <c r="E550" s="572">
        <v>36161</v>
      </c>
      <c r="F550" s="572">
        <v>45650</v>
      </c>
      <c r="G550" s="205" t="s">
        <v>1807</v>
      </c>
      <c r="H550" s="205" t="s">
        <v>682</v>
      </c>
      <c r="I550" s="205" t="s">
        <v>683</v>
      </c>
      <c r="J550" s="205">
        <v>9753268600</v>
      </c>
      <c r="K550" s="205" t="s">
        <v>684</v>
      </c>
      <c r="L550" s="205" t="s">
        <v>1808</v>
      </c>
      <c r="M550" s="205" t="s">
        <v>1809</v>
      </c>
      <c r="N550" s="205" t="s">
        <v>684</v>
      </c>
      <c r="O550" s="205" t="s">
        <v>686</v>
      </c>
      <c r="P550" s="205" t="s">
        <v>687</v>
      </c>
      <c r="Q550" s="205" t="s">
        <v>686</v>
      </c>
    </row>
    <row r="551" spans="1:17" hidden="1">
      <c r="A551" s="204">
        <v>102074645962</v>
      </c>
      <c r="B551" s="205" t="s">
        <v>1816</v>
      </c>
      <c r="C551" s="205" t="s">
        <v>1817</v>
      </c>
      <c r="D551" s="205" t="s">
        <v>680</v>
      </c>
      <c r="E551" s="572">
        <v>35193</v>
      </c>
      <c r="F551" s="572">
        <v>45650</v>
      </c>
      <c r="G551" s="205" t="s">
        <v>1818</v>
      </c>
      <c r="H551" s="205" t="s">
        <v>682</v>
      </c>
      <c r="I551" s="205" t="s">
        <v>683</v>
      </c>
      <c r="J551" s="205">
        <v>8103792479</v>
      </c>
      <c r="K551" s="205" t="s">
        <v>684</v>
      </c>
      <c r="L551" s="205" t="s">
        <v>1819</v>
      </c>
      <c r="M551" s="205" t="s">
        <v>684</v>
      </c>
      <c r="N551" s="205" t="s">
        <v>684</v>
      </c>
      <c r="O551" s="205" t="s">
        <v>686</v>
      </c>
      <c r="P551" s="205" t="s">
        <v>687</v>
      </c>
      <c r="Q551" s="205" t="s">
        <v>686</v>
      </c>
    </row>
    <row r="552" spans="1:17" hidden="1">
      <c r="A552" s="204">
        <v>101575345463</v>
      </c>
      <c r="B552" s="205" t="s">
        <v>1810</v>
      </c>
      <c r="C552" s="205" t="s">
        <v>1811</v>
      </c>
      <c r="D552" s="205" t="s">
        <v>680</v>
      </c>
      <c r="E552" s="572">
        <v>37257</v>
      </c>
      <c r="F552" s="572">
        <v>45650</v>
      </c>
      <c r="G552" s="205" t="s">
        <v>1812</v>
      </c>
      <c r="H552" s="205" t="s">
        <v>682</v>
      </c>
      <c r="I552" s="205" t="s">
        <v>683</v>
      </c>
      <c r="J552" s="205">
        <v>8827525143</v>
      </c>
      <c r="K552" s="205" t="s">
        <v>1813</v>
      </c>
      <c r="L552" s="205" t="s">
        <v>1814</v>
      </c>
      <c r="M552" s="205" t="s">
        <v>684</v>
      </c>
      <c r="N552" s="205" t="s">
        <v>1815</v>
      </c>
      <c r="O552" s="205" t="s">
        <v>686</v>
      </c>
      <c r="P552" s="205" t="s">
        <v>687</v>
      </c>
      <c r="Q552" s="205" t="s">
        <v>686</v>
      </c>
    </row>
    <row r="553" spans="1:17" hidden="1">
      <c r="A553" s="204">
        <v>101937825421</v>
      </c>
      <c r="B553" s="205" t="s">
        <v>1930</v>
      </c>
      <c r="C553" s="205" t="s">
        <v>1931</v>
      </c>
      <c r="D553" s="205" t="s">
        <v>680</v>
      </c>
      <c r="E553" s="572">
        <v>37236</v>
      </c>
      <c r="F553" s="572">
        <v>45649</v>
      </c>
      <c r="G553" s="205" t="s">
        <v>1932</v>
      </c>
      <c r="H553" s="205" t="s">
        <v>682</v>
      </c>
      <c r="I553" s="205" t="s">
        <v>683</v>
      </c>
      <c r="J553" s="205">
        <v>7058542363</v>
      </c>
      <c r="K553" s="205" t="s">
        <v>684</v>
      </c>
      <c r="L553" s="205" t="s">
        <v>1933</v>
      </c>
      <c r="M553" s="205" t="s">
        <v>684</v>
      </c>
      <c r="N553" s="205" t="s">
        <v>684</v>
      </c>
      <c r="O553" s="205" t="s">
        <v>686</v>
      </c>
      <c r="P553" s="205" t="s">
        <v>687</v>
      </c>
      <c r="Q553" s="205" t="s">
        <v>686</v>
      </c>
    </row>
    <row r="554" spans="1:17" hidden="1">
      <c r="A554" s="204">
        <v>102151332731</v>
      </c>
      <c r="B554" s="205" t="s">
        <v>1841</v>
      </c>
      <c r="C554" s="205" t="s">
        <v>1842</v>
      </c>
      <c r="D554" s="205" t="s">
        <v>680</v>
      </c>
      <c r="E554" s="572">
        <v>36161</v>
      </c>
      <c r="F554" s="572">
        <v>45649</v>
      </c>
      <c r="G554" s="205" t="s">
        <v>1843</v>
      </c>
      <c r="H554" s="205" t="s">
        <v>682</v>
      </c>
      <c r="I554" s="205" t="s">
        <v>708</v>
      </c>
      <c r="J554" s="205">
        <v>9730357175</v>
      </c>
      <c r="K554" s="205" t="s">
        <v>684</v>
      </c>
      <c r="L554" s="205" t="s">
        <v>1844</v>
      </c>
      <c r="M554" s="205" t="s">
        <v>684</v>
      </c>
      <c r="N554" s="205" t="s">
        <v>684</v>
      </c>
      <c r="O554" s="205" t="s">
        <v>686</v>
      </c>
      <c r="P554" s="205" t="s">
        <v>687</v>
      </c>
      <c r="Q554" s="205" t="s">
        <v>686</v>
      </c>
    </row>
    <row r="555" spans="1:17" hidden="1">
      <c r="A555" s="204">
        <v>100894814544</v>
      </c>
      <c r="B555" s="205" t="s">
        <v>1857</v>
      </c>
      <c r="C555" s="205" t="s">
        <v>1858</v>
      </c>
      <c r="D555" s="205" t="s">
        <v>680</v>
      </c>
      <c r="E555" s="572">
        <v>35980</v>
      </c>
      <c r="F555" s="572">
        <v>45649</v>
      </c>
      <c r="G555" s="205" t="s">
        <v>1859</v>
      </c>
      <c r="H555" s="205" t="s">
        <v>682</v>
      </c>
      <c r="I555" s="205" t="s">
        <v>708</v>
      </c>
      <c r="J555" s="205">
        <v>9028717251</v>
      </c>
      <c r="K555" s="205" t="s">
        <v>684</v>
      </c>
      <c r="L555" s="205" t="s">
        <v>1860</v>
      </c>
      <c r="M555" s="205" t="s">
        <v>1861</v>
      </c>
      <c r="N555" s="205" t="s">
        <v>1862</v>
      </c>
      <c r="O555" s="205" t="s">
        <v>686</v>
      </c>
      <c r="P555" s="205" t="s">
        <v>687</v>
      </c>
      <c r="Q555" s="205" t="s">
        <v>686</v>
      </c>
    </row>
    <row r="556" spans="1:17" hidden="1">
      <c r="A556" s="204">
        <v>102151592618</v>
      </c>
      <c r="B556" s="205" t="s">
        <v>1896</v>
      </c>
      <c r="C556" s="205" t="s">
        <v>1897</v>
      </c>
      <c r="D556" s="205" t="s">
        <v>680</v>
      </c>
      <c r="E556" s="572">
        <v>31764</v>
      </c>
      <c r="F556" s="572">
        <v>45649</v>
      </c>
      <c r="G556" s="205" t="s">
        <v>1898</v>
      </c>
      <c r="H556" s="205" t="s">
        <v>682</v>
      </c>
      <c r="I556" s="205" t="s">
        <v>708</v>
      </c>
      <c r="J556" s="205">
        <v>9356807179</v>
      </c>
      <c r="K556" s="205" t="s">
        <v>684</v>
      </c>
      <c r="L556" s="205" t="s">
        <v>1899</v>
      </c>
      <c r="M556" s="205" t="s">
        <v>684</v>
      </c>
      <c r="N556" s="205" t="s">
        <v>684</v>
      </c>
      <c r="O556" s="205" t="s">
        <v>686</v>
      </c>
      <c r="P556" s="205" t="s">
        <v>687</v>
      </c>
      <c r="Q556" s="205" t="s">
        <v>686</v>
      </c>
    </row>
    <row r="557" spans="1:17" hidden="1">
      <c r="A557" s="204">
        <v>102151277658</v>
      </c>
      <c r="B557" s="205" t="s">
        <v>1868</v>
      </c>
      <c r="C557" s="205" t="s">
        <v>1869</v>
      </c>
      <c r="D557" s="205" t="s">
        <v>680</v>
      </c>
      <c r="E557" s="572">
        <v>38822</v>
      </c>
      <c r="F557" s="572">
        <v>45649</v>
      </c>
      <c r="G557" s="205" t="s">
        <v>1870</v>
      </c>
      <c r="H557" s="205" t="s">
        <v>682</v>
      </c>
      <c r="I557" s="205" t="s">
        <v>683</v>
      </c>
      <c r="J557" s="205">
        <v>9665098794</v>
      </c>
      <c r="K557" s="205" t="s">
        <v>684</v>
      </c>
      <c r="L557" s="205" t="s">
        <v>1617</v>
      </c>
      <c r="M557" s="205" t="s">
        <v>684</v>
      </c>
      <c r="N557" s="205" t="s">
        <v>684</v>
      </c>
      <c r="O557" s="205" t="s">
        <v>687</v>
      </c>
      <c r="P557" s="205" t="s">
        <v>687</v>
      </c>
      <c r="Q557" s="205" t="s">
        <v>686</v>
      </c>
    </row>
    <row r="558" spans="1:17" hidden="1">
      <c r="A558" s="204">
        <v>102151260945</v>
      </c>
      <c r="B558" s="205" t="s">
        <v>1889</v>
      </c>
      <c r="C558" s="205" t="s">
        <v>433</v>
      </c>
      <c r="D558" s="205" t="s">
        <v>680</v>
      </c>
      <c r="E558" s="572">
        <v>38532</v>
      </c>
      <c r="F558" s="572">
        <v>45649</v>
      </c>
      <c r="G558" s="205" t="s">
        <v>1890</v>
      </c>
      <c r="H558" s="205" t="s">
        <v>682</v>
      </c>
      <c r="I558" s="205" t="s">
        <v>683</v>
      </c>
      <c r="J558" s="205">
        <v>8767661041</v>
      </c>
      <c r="K558" s="205" t="s">
        <v>684</v>
      </c>
      <c r="L558" s="205" t="s">
        <v>1891</v>
      </c>
      <c r="M558" s="205" t="s">
        <v>684</v>
      </c>
      <c r="N558" s="205" t="s">
        <v>684</v>
      </c>
      <c r="O558" s="205" t="s">
        <v>686</v>
      </c>
      <c r="P558" s="205" t="s">
        <v>687</v>
      </c>
      <c r="Q558" s="205" t="s">
        <v>686</v>
      </c>
    </row>
    <row r="559" spans="1:17" hidden="1">
      <c r="A559" s="204">
        <v>101538805944</v>
      </c>
      <c r="B559" s="205" t="s">
        <v>1863</v>
      </c>
      <c r="C559" s="205" t="s">
        <v>1864</v>
      </c>
      <c r="D559" s="205" t="s">
        <v>680</v>
      </c>
      <c r="E559" s="572">
        <v>34335</v>
      </c>
      <c r="F559" s="572">
        <v>45649</v>
      </c>
      <c r="G559" s="205" t="s">
        <v>1865</v>
      </c>
      <c r="H559" s="205" t="s">
        <v>682</v>
      </c>
      <c r="I559" s="205" t="s">
        <v>683</v>
      </c>
      <c r="J559" s="205">
        <v>8308071031</v>
      </c>
      <c r="K559" s="205" t="s">
        <v>684</v>
      </c>
      <c r="L559" s="205" t="s">
        <v>1866</v>
      </c>
      <c r="M559" s="205" t="s">
        <v>1867</v>
      </c>
      <c r="N559" s="205" t="s">
        <v>684</v>
      </c>
      <c r="O559" s="205" t="s">
        <v>686</v>
      </c>
      <c r="P559" s="205" t="s">
        <v>687</v>
      </c>
      <c r="Q559" s="205" t="s">
        <v>686</v>
      </c>
    </row>
    <row r="560" spans="1:17" hidden="1">
      <c r="A560" s="204">
        <v>101191723578</v>
      </c>
      <c r="B560" s="205" t="s">
        <v>1851</v>
      </c>
      <c r="C560" s="205" t="s">
        <v>1852</v>
      </c>
      <c r="D560" s="205" t="s">
        <v>680</v>
      </c>
      <c r="E560" s="572">
        <v>34988</v>
      </c>
      <c r="F560" s="572">
        <v>45649</v>
      </c>
      <c r="G560" s="205" t="s">
        <v>1853</v>
      </c>
      <c r="H560" s="205" t="s">
        <v>682</v>
      </c>
      <c r="I560" s="205" t="s">
        <v>683</v>
      </c>
      <c r="J560" s="205">
        <v>8088342412</v>
      </c>
      <c r="K560" s="205" t="s">
        <v>684</v>
      </c>
      <c r="L560" s="205" t="s">
        <v>1854</v>
      </c>
      <c r="M560" s="205" t="s">
        <v>1855</v>
      </c>
      <c r="N560" s="205" t="s">
        <v>1856</v>
      </c>
      <c r="O560" s="205" t="s">
        <v>686</v>
      </c>
      <c r="P560" s="205" t="s">
        <v>687</v>
      </c>
      <c r="Q560" s="205" t="s">
        <v>686</v>
      </c>
    </row>
    <row r="561" spans="1:17" hidden="1">
      <c r="A561" s="204">
        <v>101033096273</v>
      </c>
      <c r="B561" s="205" t="s">
        <v>1825</v>
      </c>
      <c r="C561" s="205" t="s">
        <v>1826</v>
      </c>
      <c r="D561" s="205" t="s">
        <v>680</v>
      </c>
      <c r="E561" s="572">
        <v>35065</v>
      </c>
      <c r="F561" s="572">
        <v>45649</v>
      </c>
      <c r="G561" s="205" t="s">
        <v>1555</v>
      </c>
      <c r="H561" s="205" t="s">
        <v>682</v>
      </c>
      <c r="I561" s="205" t="s">
        <v>683</v>
      </c>
      <c r="J561" s="205">
        <v>8308305870</v>
      </c>
      <c r="K561" s="205" t="s">
        <v>684</v>
      </c>
      <c r="L561" s="205" t="s">
        <v>1827</v>
      </c>
      <c r="M561" s="205" t="s">
        <v>1828</v>
      </c>
      <c r="N561" s="205" t="s">
        <v>1829</v>
      </c>
      <c r="O561" s="205" t="s">
        <v>686</v>
      </c>
      <c r="P561" s="205" t="s">
        <v>687</v>
      </c>
      <c r="Q561" s="205" t="s">
        <v>686</v>
      </c>
    </row>
    <row r="562" spans="1:17" hidden="1">
      <c r="A562" s="204">
        <v>102151306449</v>
      </c>
      <c r="B562" s="205" t="s">
        <v>1879</v>
      </c>
      <c r="C562" s="205" t="s">
        <v>1880</v>
      </c>
      <c r="D562" s="205" t="s">
        <v>680</v>
      </c>
      <c r="E562" s="572">
        <v>37408</v>
      </c>
      <c r="F562" s="572">
        <v>45649</v>
      </c>
      <c r="G562" s="205" t="s">
        <v>1881</v>
      </c>
      <c r="H562" s="205" t="s">
        <v>682</v>
      </c>
      <c r="I562" s="205" t="s">
        <v>683</v>
      </c>
      <c r="J562" s="205">
        <v>6363647769</v>
      </c>
      <c r="K562" s="205" t="s">
        <v>684</v>
      </c>
      <c r="L562" s="205" t="s">
        <v>1882</v>
      </c>
      <c r="M562" s="205" t="s">
        <v>684</v>
      </c>
      <c r="N562" s="205" t="s">
        <v>684</v>
      </c>
      <c r="O562" s="205" t="s">
        <v>686</v>
      </c>
      <c r="P562" s="205" t="s">
        <v>687</v>
      </c>
      <c r="Q562" s="205" t="s">
        <v>686</v>
      </c>
    </row>
    <row r="563" spans="1:17" hidden="1">
      <c r="A563" s="204">
        <v>100712421931</v>
      </c>
      <c r="B563" s="205" t="s">
        <v>1883</v>
      </c>
      <c r="C563" s="205" t="s">
        <v>1884</v>
      </c>
      <c r="D563" s="205" t="s">
        <v>680</v>
      </c>
      <c r="E563" s="572">
        <v>33975</v>
      </c>
      <c r="F563" s="572">
        <v>45649</v>
      </c>
      <c r="G563" s="205" t="s">
        <v>1885</v>
      </c>
      <c r="H563" s="205" t="s">
        <v>682</v>
      </c>
      <c r="I563" s="205" t="s">
        <v>683</v>
      </c>
      <c r="J563" s="205">
        <v>9527866280</v>
      </c>
      <c r="K563" s="205" t="s">
        <v>1886</v>
      </c>
      <c r="L563" s="205" t="s">
        <v>1887</v>
      </c>
      <c r="M563" s="205" t="s">
        <v>1888</v>
      </c>
      <c r="N563" s="205" t="s">
        <v>21727</v>
      </c>
      <c r="O563" s="205" t="s">
        <v>686</v>
      </c>
      <c r="P563" s="205" t="s">
        <v>687</v>
      </c>
      <c r="Q563" s="205" t="s">
        <v>686</v>
      </c>
    </row>
    <row r="564" spans="1:17" hidden="1">
      <c r="A564" s="204">
        <v>102151515403</v>
      </c>
      <c r="B564" s="205" t="s">
        <v>1938</v>
      </c>
      <c r="C564" s="205" t="s">
        <v>1939</v>
      </c>
      <c r="D564" s="205" t="s">
        <v>680</v>
      </c>
      <c r="E564" s="572">
        <v>38035</v>
      </c>
      <c r="F564" s="572">
        <v>45649</v>
      </c>
      <c r="G564" s="205" t="s">
        <v>1940</v>
      </c>
      <c r="H564" s="205" t="s">
        <v>682</v>
      </c>
      <c r="I564" s="205" t="s">
        <v>683</v>
      </c>
      <c r="J564" s="205">
        <v>9764484725</v>
      </c>
      <c r="K564" s="205" t="s">
        <v>684</v>
      </c>
      <c r="L564" s="205" t="s">
        <v>1941</v>
      </c>
      <c r="M564" s="205" t="s">
        <v>684</v>
      </c>
      <c r="N564" s="205" t="s">
        <v>684</v>
      </c>
      <c r="O564" s="205" t="s">
        <v>686</v>
      </c>
      <c r="P564" s="205" t="s">
        <v>687</v>
      </c>
      <c r="Q564" s="205" t="s">
        <v>686</v>
      </c>
    </row>
    <row r="565" spans="1:17" hidden="1">
      <c r="A565" s="204">
        <v>102044447486</v>
      </c>
      <c r="B565" s="205" t="s">
        <v>1845</v>
      </c>
      <c r="C565" s="205" t="s">
        <v>432</v>
      </c>
      <c r="D565" s="205" t="s">
        <v>680</v>
      </c>
      <c r="E565" s="572">
        <v>38170</v>
      </c>
      <c r="F565" s="572">
        <v>45649</v>
      </c>
      <c r="G565" s="205" t="s">
        <v>1122</v>
      </c>
      <c r="H565" s="205" t="s">
        <v>682</v>
      </c>
      <c r="I565" s="205" t="s">
        <v>683</v>
      </c>
      <c r="J565" s="205">
        <v>9611120750</v>
      </c>
      <c r="K565" s="205" t="s">
        <v>20577</v>
      </c>
      <c r="L565" s="205" t="s">
        <v>1846</v>
      </c>
      <c r="M565" s="205" t="s">
        <v>684</v>
      </c>
      <c r="N565" s="205" t="s">
        <v>684</v>
      </c>
      <c r="O565" s="205" t="s">
        <v>686</v>
      </c>
      <c r="P565" s="205" t="s">
        <v>687</v>
      </c>
      <c r="Q565" s="205" t="s">
        <v>686</v>
      </c>
    </row>
    <row r="566" spans="1:17" hidden="1">
      <c r="A566" s="204">
        <v>101757349083</v>
      </c>
      <c r="B566" s="205" t="s">
        <v>1900</v>
      </c>
      <c r="C566" s="205" t="s">
        <v>1901</v>
      </c>
      <c r="D566" s="205" t="s">
        <v>680</v>
      </c>
      <c r="E566" s="572">
        <v>29618</v>
      </c>
      <c r="F566" s="572">
        <v>45649</v>
      </c>
      <c r="G566" s="205" t="s">
        <v>1902</v>
      </c>
      <c r="H566" s="205" t="s">
        <v>682</v>
      </c>
      <c r="I566" s="205" t="s">
        <v>708</v>
      </c>
      <c r="J566" s="205">
        <v>7773959446</v>
      </c>
      <c r="K566" s="205" t="s">
        <v>684</v>
      </c>
      <c r="L566" s="205" t="s">
        <v>1903</v>
      </c>
      <c r="M566" s="205" t="s">
        <v>1904</v>
      </c>
      <c r="N566" s="205" t="s">
        <v>684</v>
      </c>
      <c r="O566" s="205" t="s">
        <v>686</v>
      </c>
      <c r="P566" s="205" t="s">
        <v>687</v>
      </c>
      <c r="Q566" s="205" t="s">
        <v>686</v>
      </c>
    </row>
    <row r="567" spans="1:17" hidden="1">
      <c r="A567" s="204">
        <v>102151257318</v>
      </c>
      <c r="B567" s="205" t="s">
        <v>1875</v>
      </c>
      <c r="C567" s="205" t="s">
        <v>1876</v>
      </c>
      <c r="D567" s="205" t="s">
        <v>680</v>
      </c>
      <c r="E567" s="572">
        <v>32608</v>
      </c>
      <c r="F567" s="572">
        <v>45649</v>
      </c>
      <c r="G567" s="205" t="s">
        <v>1877</v>
      </c>
      <c r="H567" s="205" t="s">
        <v>682</v>
      </c>
      <c r="I567" s="205" t="s">
        <v>708</v>
      </c>
      <c r="J567" s="205">
        <v>9112786723</v>
      </c>
      <c r="K567" s="205" t="s">
        <v>684</v>
      </c>
      <c r="L567" s="205" t="s">
        <v>1878</v>
      </c>
      <c r="M567" s="205" t="s">
        <v>21181</v>
      </c>
      <c r="N567" s="205" t="s">
        <v>21182</v>
      </c>
      <c r="O567" s="205" t="s">
        <v>686</v>
      </c>
      <c r="P567" s="205" t="s">
        <v>687</v>
      </c>
      <c r="Q567" s="205" t="s">
        <v>687</v>
      </c>
    </row>
    <row r="568" spans="1:17" hidden="1">
      <c r="A568" s="204">
        <v>102151585569</v>
      </c>
      <c r="B568" s="205" t="s">
        <v>1905</v>
      </c>
      <c r="C568" s="205" t="s">
        <v>1906</v>
      </c>
      <c r="D568" s="205" t="s">
        <v>680</v>
      </c>
      <c r="E568" s="572">
        <v>39039</v>
      </c>
      <c r="F568" s="572">
        <v>45649</v>
      </c>
      <c r="G568" s="205" t="s">
        <v>1907</v>
      </c>
      <c r="H568" s="205" t="s">
        <v>682</v>
      </c>
      <c r="I568" s="205" t="s">
        <v>683</v>
      </c>
      <c r="J568" s="205">
        <v>9322354569</v>
      </c>
      <c r="K568" s="205" t="s">
        <v>684</v>
      </c>
      <c r="L568" s="205" t="s">
        <v>1908</v>
      </c>
      <c r="M568" s="205" t="s">
        <v>684</v>
      </c>
      <c r="N568" s="205" t="s">
        <v>684</v>
      </c>
      <c r="O568" s="205" t="s">
        <v>686</v>
      </c>
      <c r="P568" s="205" t="s">
        <v>687</v>
      </c>
      <c r="Q568" s="205" t="s">
        <v>686</v>
      </c>
    </row>
    <row r="569" spans="1:17" hidden="1">
      <c r="A569" s="204">
        <v>102121559133</v>
      </c>
      <c r="B569" s="205" t="s">
        <v>1925</v>
      </c>
      <c r="C569" s="205" t="s">
        <v>1926</v>
      </c>
      <c r="D569" s="205" t="s">
        <v>680</v>
      </c>
      <c r="E569" s="572">
        <v>38477</v>
      </c>
      <c r="F569" s="572">
        <v>45649</v>
      </c>
      <c r="G569" s="205" t="s">
        <v>1927</v>
      </c>
      <c r="H569" s="205" t="s">
        <v>682</v>
      </c>
      <c r="I569" s="205" t="s">
        <v>683</v>
      </c>
      <c r="J569" s="205">
        <v>9356230040</v>
      </c>
      <c r="K569" s="205" t="s">
        <v>684</v>
      </c>
      <c r="L569" s="205" t="s">
        <v>1928</v>
      </c>
      <c r="M569" s="205" t="s">
        <v>684</v>
      </c>
      <c r="N569" s="205" t="s">
        <v>1929</v>
      </c>
      <c r="O569" s="205" t="s">
        <v>686</v>
      </c>
      <c r="P569" s="205" t="s">
        <v>687</v>
      </c>
      <c r="Q569" s="205" t="s">
        <v>686</v>
      </c>
    </row>
    <row r="570" spans="1:17" hidden="1">
      <c r="A570" s="204">
        <v>102151334091</v>
      </c>
      <c r="B570" s="205" t="s">
        <v>1934</v>
      </c>
      <c r="C570" s="205" t="s">
        <v>1935</v>
      </c>
      <c r="D570" s="205" t="s">
        <v>680</v>
      </c>
      <c r="E570" s="572">
        <v>38881</v>
      </c>
      <c r="F570" s="572">
        <v>45649</v>
      </c>
      <c r="G570" s="205" t="s">
        <v>1936</v>
      </c>
      <c r="H570" s="205" t="s">
        <v>682</v>
      </c>
      <c r="I570" s="205" t="s">
        <v>683</v>
      </c>
      <c r="J570" s="205">
        <v>8788230314</v>
      </c>
      <c r="K570" s="205" t="s">
        <v>684</v>
      </c>
      <c r="L570" s="205" t="s">
        <v>1937</v>
      </c>
      <c r="M570" s="205" t="s">
        <v>684</v>
      </c>
      <c r="N570" s="205" t="s">
        <v>684</v>
      </c>
      <c r="O570" s="205" t="s">
        <v>686</v>
      </c>
      <c r="P570" s="205" t="s">
        <v>687</v>
      </c>
      <c r="Q570" s="205" t="s">
        <v>686</v>
      </c>
    </row>
    <row r="571" spans="1:17" hidden="1">
      <c r="A571" s="204">
        <v>102151285680</v>
      </c>
      <c r="B571" s="205" t="s">
        <v>1921</v>
      </c>
      <c r="C571" s="205" t="s">
        <v>1922</v>
      </c>
      <c r="D571" s="205" t="s">
        <v>680</v>
      </c>
      <c r="E571" s="572">
        <v>38612</v>
      </c>
      <c r="F571" s="572">
        <v>45649</v>
      </c>
      <c r="G571" s="205" t="s">
        <v>1923</v>
      </c>
      <c r="H571" s="205" t="s">
        <v>682</v>
      </c>
      <c r="I571" s="205" t="s">
        <v>683</v>
      </c>
      <c r="J571" s="205">
        <v>7058721943</v>
      </c>
      <c r="K571" s="205" t="s">
        <v>684</v>
      </c>
      <c r="L571" s="205" t="s">
        <v>1924</v>
      </c>
      <c r="M571" s="205" t="s">
        <v>684</v>
      </c>
      <c r="N571" s="205" t="s">
        <v>684</v>
      </c>
      <c r="O571" s="205" t="s">
        <v>686</v>
      </c>
      <c r="P571" s="205" t="s">
        <v>687</v>
      </c>
      <c r="Q571" s="205" t="s">
        <v>686</v>
      </c>
    </row>
    <row r="572" spans="1:17" hidden="1">
      <c r="A572" s="204">
        <v>102151329897</v>
      </c>
      <c r="B572" s="205" t="s">
        <v>1917</v>
      </c>
      <c r="C572" s="205" t="s">
        <v>1918</v>
      </c>
      <c r="D572" s="205" t="s">
        <v>680</v>
      </c>
      <c r="E572" s="572">
        <v>38101</v>
      </c>
      <c r="F572" s="572">
        <v>45649</v>
      </c>
      <c r="G572" s="205" t="s">
        <v>1919</v>
      </c>
      <c r="H572" s="205" t="s">
        <v>682</v>
      </c>
      <c r="I572" s="205" t="s">
        <v>683</v>
      </c>
      <c r="J572" s="205">
        <v>8080034085</v>
      </c>
      <c r="K572" s="205" t="s">
        <v>684</v>
      </c>
      <c r="L572" s="205" t="s">
        <v>1920</v>
      </c>
      <c r="M572" s="205" t="s">
        <v>684</v>
      </c>
      <c r="N572" s="205" t="s">
        <v>684</v>
      </c>
      <c r="O572" s="205" t="s">
        <v>686</v>
      </c>
      <c r="P572" s="205" t="s">
        <v>687</v>
      </c>
      <c r="Q572" s="205" t="s">
        <v>686</v>
      </c>
    </row>
    <row r="573" spans="1:17" hidden="1">
      <c r="A573" s="204">
        <v>102151329752</v>
      </c>
      <c r="B573" s="205" t="s">
        <v>1834</v>
      </c>
      <c r="C573" s="205" t="s">
        <v>1835</v>
      </c>
      <c r="D573" s="205" t="s">
        <v>680</v>
      </c>
      <c r="E573" s="572">
        <v>38572</v>
      </c>
      <c r="F573" s="572">
        <v>45649</v>
      </c>
      <c r="G573" s="205" t="s">
        <v>1836</v>
      </c>
      <c r="H573" s="205" t="s">
        <v>682</v>
      </c>
      <c r="I573" s="205" t="s">
        <v>683</v>
      </c>
      <c r="J573" s="205">
        <v>7083635251</v>
      </c>
      <c r="K573" s="205" t="s">
        <v>684</v>
      </c>
      <c r="L573" s="205" t="s">
        <v>1837</v>
      </c>
      <c r="M573" s="205" t="s">
        <v>684</v>
      </c>
      <c r="N573" s="205" t="s">
        <v>684</v>
      </c>
      <c r="O573" s="205" t="s">
        <v>686</v>
      </c>
      <c r="P573" s="205" t="s">
        <v>687</v>
      </c>
      <c r="Q573" s="205" t="s">
        <v>686</v>
      </c>
    </row>
    <row r="574" spans="1:17" hidden="1">
      <c r="A574" s="204">
        <v>102151333482</v>
      </c>
      <c r="B574" s="205" t="s">
        <v>1838</v>
      </c>
      <c r="C574" s="205" t="s">
        <v>434</v>
      </c>
      <c r="D574" s="205" t="s">
        <v>680</v>
      </c>
      <c r="E574" s="572">
        <v>37941</v>
      </c>
      <c r="F574" s="572">
        <v>45649</v>
      </c>
      <c r="G574" s="205" t="s">
        <v>1839</v>
      </c>
      <c r="H574" s="205" t="s">
        <v>682</v>
      </c>
      <c r="I574" s="205" t="s">
        <v>708</v>
      </c>
      <c r="J574" s="205">
        <v>9356104680</v>
      </c>
      <c r="K574" s="205" t="s">
        <v>684</v>
      </c>
      <c r="L574" s="205" t="s">
        <v>1840</v>
      </c>
      <c r="M574" s="205" t="s">
        <v>684</v>
      </c>
      <c r="N574" s="205" t="s">
        <v>684</v>
      </c>
      <c r="O574" s="205" t="s">
        <v>686</v>
      </c>
      <c r="P574" s="205" t="s">
        <v>687</v>
      </c>
      <c r="Q574" s="205" t="s">
        <v>686</v>
      </c>
    </row>
    <row r="575" spans="1:17" hidden="1">
      <c r="A575" s="204">
        <v>102151324008</v>
      </c>
      <c r="B575" s="205" t="s">
        <v>1871</v>
      </c>
      <c r="C575" s="205" t="s">
        <v>1872</v>
      </c>
      <c r="D575" s="205" t="s">
        <v>680</v>
      </c>
      <c r="E575" s="572">
        <v>35431</v>
      </c>
      <c r="F575" s="572">
        <v>45649</v>
      </c>
      <c r="G575" s="205" t="s">
        <v>1873</v>
      </c>
      <c r="H575" s="205" t="s">
        <v>682</v>
      </c>
      <c r="I575" s="205" t="s">
        <v>683</v>
      </c>
      <c r="J575" s="205">
        <v>7821090973</v>
      </c>
      <c r="K575" s="205" t="s">
        <v>684</v>
      </c>
      <c r="L575" s="205" t="s">
        <v>1874</v>
      </c>
      <c r="M575" s="205" t="s">
        <v>684</v>
      </c>
      <c r="N575" s="205" t="s">
        <v>684</v>
      </c>
      <c r="O575" s="205" t="s">
        <v>686</v>
      </c>
      <c r="P575" s="205" t="s">
        <v>687</v>
      </c>
      <c r="Q575" s="205" t="s">
        <v>686</v>
      </c>
    </row>
    <row r="576" spans="1:17" hidden="1">
      <c r="A576" s="204">
        <v>102151322105</v>
      </c>
      <c r="B576" s="205" t="s">
        <v>1892</v>
      </c>
      <c r="C576" s="205" t="s">
        <v>1893</v>
      </c>
      <c r="D576" s="205" t="s">
        <v>680</v>
      </c>
      <c r="E576" s="572">
        <v>38714</v>
      </c>
      <c r="F576" s="572">
        <v>45649</v>
      </c>
      <c r="G576" s="205" t="s">
        <v>1894</v>
      </c>
      <c r="H576" s="205" t="s">
        <v>682</v>
      </c>
      <c r="I576" s="205" t="s">
        <v>683</v>
      </c>
      <c r="J576" s="205">
        <v>9561333290</v>
      </c>
      <c r="K576" s="205" t="s">
        <v>684</v>
      </c>
      <c r="L576" s="205" t="s">
        <v>1895</v>
      </c>
      <c r="M576" s="205" t="s">
        <v>684</v>
      </c>
      <c r="N576" s="205" t="s">
        <v>684</v>
      </c>
      <c r="O576" s="205" t="s">
        <v>686</v>
      </c>
      <c r="P576" s="205" t="s">
        <v>687</v>
      </c>
      <c r="Q576" s="205" t="s">
        <v>686</v>
      </c>
    </row>
    <row r="577" spans="1:17" hidden="1">
      <c r="A577" s="204">
        <v>101938686703</v>
      </c>
      <c r="B577" s="205" t="s">
        <v>1847</v>
      </c>
      <c r="C577" s="205" t="s">
        <v>1848</v>
      </c>
      <c r="D577" s="205" t="s">
        <v>680</v>
      </c>
      <c r="E577" s="572">
        <v>37213</v>
      </c>
      <c r="F577" s="572">
        <v>45649</v>
      </c>
      <c r="G577" s="205" t="s">
        <v>1849</v>
      </c>
      <c r="H577" s="205" t="s">
        <v>682</v>
      </c>
      <c r="I577" s="205" t="s">
        <v>683</v>
      </c>
      <c r="J577" s="205">
        <v>9370631216</v>
      </c>
      <c r="K577" s="205" t="s">
        <v>684</v>
      </c>
      <c r="L577" s="205" t="s">
        <v>1850</v>
      </c>
      <c r="M577" s="205" t="s">
        <v>684</v>
      </c>
      <c r="N577" s="205" t="s">
        <v>684</v>
      </c>
      <c r="O577" s="205" t="s">
        <v>686</v>
      </c>
      <c r="P577" s="205" t="s">
        <v>687</v>
      </c>
      <c r="Q577" s="205" t="s">
        <v>686</v>
      </c>
    </row>
    <row r="578" spans="1:17" hidden="1">
      <c r="A578" s="204">
        <v>102151511066</v>
      </c>
      <c r="B578" s="205" t="s">
        <v>1913</v>
      </c>
      <c r="C578" s="205" t="s">
        <v>1914</v>
      </c>
      <c r="D578" s="205" t="s">
        <v>680</v>
      </c>
      <c r="E578" s="572">
        <v>38133</v>
      </c>
      <c r="F578" s="572">
        <v>45649</v>
      </c>
      <c r="G578" s="205" t="s">
        <v>1915</v>
      </c>
      <c r="H578" s="205" t="s">
        <v>682</v>
      </c>
      <c r="I578" s="205" t="s">
        <v>683</v>
      </c>
      <c r="J578" s="205">
        <v>8010537050</v>
      </c>
      <c r="K578" s="205" t="s">
        <v>684</v>
      </c>
      <c r="L578" s="205" t="s">
        <v>1916</v>
      </c>
      <c r="M578" s="205" t="s">
        <v>684</v>
      </c>
      <c r="N578" s="205" t="s">
        <v>684</v>
      </c>
      <c r="O578" s="205" t="s">
        <v>686</v>
      </c>
      <c r="P578" s="205" t="s">
        <v>687</v>
      </c>
      <c r="Q578" s="205" t="s">
        <v>686</v>
      </c>
    </row>
    <row r="579" spans="1:17" hidden="1">
      <c r="A579" s="204">
        <v>102151330238</v>
      </c>
      <c r="B579" s="205" t="s">
        <v>1909</v>
      </c>
      <c r="C579" s="205" t="s">
        <v>1910</v>
      </c>
      <c r="D579" s="205" t="s">
        <v>680</v>
      </c>
      <c r="E579" s="572">
        <v>38150</v>
      </c>
      <c r="F579" s="572">
        <v>45649</v>
      </c>
      <c r="G579" s="205" t="s">
        <v>1911</v>
      </c>
      <c r="H579" s="205" t="s">
        <v>682</v>
      </c>
      <c r="I579" s="205" t="s">
        <v>683</v>
      </c>
      <c r="J579" s="205">
        <v>9921998340</v>
      </c>
      <c r="K579" s="205" t="s">
        <v>684</v>
      </c>
      <c r="L579" s="205" t="s">
        <v>1912</v>
      </c>
      <c r="M579" s="205" t="s">
        <v>684</v>
      </c>
      <c r="N579" s="205" t="s">
        <v>684</v>
      </c>
      <c r="O579" s="205" t="s">
        <v>686</v>
      </c>
      <c r="P579" s="205" t="s">
        <v>687</v>
      </c>
      <c r="Q579" s="205" t="s">
        <v>686</v>
      </c>
    </row>
    <row r="580" spans="1:17" hidden="1">
      <c r="A580" s="204">
        <v>101412553479</v>
      </c>
      <c r="B580" s="205" t="s">
        <v>1830</v>
      </c>
      <c r="C580" s="205" t="s">
        <v>1831</v>
      </c>
      <c r="D580" s="205" t="s">
        <v>680</v>
      </c>
      <c r="E580" s="572">
        <v>35431</v>
      </c>
      <c r="F580" s="572">
        <v>45649</v>
      </c>
      <c r="G580" s="205" t="s">
        <v>1832</v>
      </c>
      <c r="H580" s="205" t="s">
        <v>682</v>
      </c>
      <c r="I580" s="205" t="s">
        <v>683</v>
      </c>
      <c r="J580" s="205">
        <v>9309087721</v>
      </c>
      <c r="K580" s="205" t="s">
        <v>684</v>
      </c>
      <c r="L580" s="205" t="s">
        <v>1833</v>
      </c>
      <c r="M580" s="205" t="s">
        <v>684</v>
      </c>
      <c r="N580" s="205" t="s">
        <v>684</v>
      </c>
      <c r="O580" s="205" t="s">
        <v>686</v>
      </c>
      <c r="P580" s="205" t="s">
        <v>687</v>
      </c>
      <c r="Q580" s="205" t="s">
        <v>686</v>
      </c>
    </row>
    <row r="581" spans="1:17" hidden="1">
      <c r="A581" s="204">
        <v>102151110459</v>
      </c>
      <c r="B581" s="205" t="s">
        <v>1942</v>
      </c>
      <c r="C581" s="205" t="s">
        <v>1943</v>
      </c>
      <c r="D581" s="205" t="s">
        <v>680</v>
      </c>
      <c r="E581" s="572">
        <v>36161</v>
      </c>
      <c r="F581" s="572">
        <v>45648</v>
      </c>
      <c r="G581" s="205" t="s">
        <v>1944</v>
      </c>
      <c r="H581" s="205" t="s">
        <v>682</v>
      </c>
      <c r="I581" s="205" t="s">
        <v>683</v>
      </c>
      <c r="J581" s="205">
        <v>6397860322</v>
      </c>
      <c r="K581" s="205" t="s">
        <v>684</v>
      </c>
      <c r="L581" s="205" t="s">
        <v>1945</v>
      </c>
      <c r="M581" s="205" t="s">
        <v>1946</v>
      </c>
      <c r="N581" s="205" t="s">
        <v>1947</v>
      </c>
      <c r="O581" s="205" t="s">
        <v>686</v>
      </c>
      <c r="P581" s="205" t="s">
        <v>687</v>
      </c>
      <c r="Q581" s="205" t="s">
        <v>686</v>
      </c>
    </row>
    <row r="582" spans="1:17" hidden="1">
      <c r="A582" s="204">
        <v>101408450741</v>
      </c>
      <c r="B582" s="205" t="s">
        <v>1948</v>
      </c>
      <c r="C582" s="205" t="s">
        <v>1949</v>
      </c>
      <c r="D582" s="205" t="s">
        <v>680</v>
      </c>
      <c r="E582" s="572">
        <v>35545</v>
      </c>
      <c r="F582" s="572">
        <v>45648</v>
      </c>
      <c r="G582" s="205" t="s">
        <v>1950</v>
      </c>
      <c r="H582" s="205" t="s">
        <v>682</v>
      </c>
      <c r="I582" s="205" t="s">
        <v>683</v>
      </c>
      <c r="J582" s="205">
        <v>7417553839</v>
      </c>
      <c r="K582" s="205" t="s">
        <v>684</v>
      </c>
      <c r="L582" s="205" t="s">
        <v>1951</v>
      </c>
      <c r="M582" s="205" t="s">
        <v>684</v>
      </c>
      <c r="N582" s="205" t="s">
        <v>1952</v>
      </c>
      <c r="O582" s="205" t="s">
        <v>686</v>
      </c>
      <c r="P582" s="205" t="s">
        <v>687</v>
      </c>
      <c r="Q582" s="205" t="s">
        <v>686</v>
      </c>
    </row>
    <row r="583" spans="1:17" hidden="1">
      <c r="A583" s="204">
        <v>102151079423</v>
      </c>
      <c r="B583" s="205" t="s">
        <v>1953</v>
      </c>
      <c r="C583" s="205" t="s">
        <v>1954</v>
      </c>
      <c r="D583" s="205" t="s">
        <v>680</v>
      </c>
      <c r="E583" s="572">
        <v>38365</v>
      </c>
      <c r="F583" s="572">
        <v>45648</v>
      </c>
      <c r="G583" s="205" t="s">
        <v>1955</v>
      </c>
      <c r="H583" s="205" t="s">
        <v>682</v>
      </c>
      <c r="I583" s="205" t="s">
        <v>683</v>
      </c>
      <c r="J583" s="205">
        <v>9098724171</v>
      </c>
      <c r="K583" s="205" t="s">
        <v>684</v>
      </c>
      <c r="L583" s="205" t="s">
        <v>1956</v>
      </c>
      <c r="M583" s="205" t="s">
        <v>684</v>
      </c>
      <c r="N583" s="205" t="s">
        <v>684</v>
      </c>
      <c r="O583" s="205" t="s">
        <v>686</v>
      </c>
      <c r="P583" s="205" t="s">
        <v>687</v>
      </c>
      <c r="Q583" s="205" t="s">
        <v>686</v>
      </c>
    </row>
    <row r="584" spans="1:17" hidden="1">
      <c r="A584" s="204">
        <v>102151079410</v>
      </c>
      <c r="B584" s="205" t="s">
        <v>1957</v>
      </c>
      <c r="C584" s="205" t="s">
        <v>1958</v>
      </c>
      <c r="D584" s="205" t="s">
        <v>680</v>
      </c>
      <c r="E584" s="572">
        <v>36526</v>
      </c>
      <c r="F584" s="572">
        <v>45648</v>
      </c>
      <c r="G584" s="205" t="s">
        <v>1959</v>
      </c>
      <c r="H584" s="205" t="s">
        <v>682</v>
      </c>
      <c r="I584" s="205" t="s">
        <v>708</v>
      </c>
      <c r="J584" s="205">
        <v>9589641407</v>
      </c>
      <c r="K584" s="205" t="s">
        <v>684</v>
      </c>
      <c r="L584" s="205" t="s">
        <v>1960</v>
      </c>
      <c r="M584" s="205" t="s">
        <v>684</v>
      </c>
      <c r="N584" s="205" t="s">
        <v>684</v>
      </c>
      <c r="O584" s="205" t="s">
        <v>686</v>
      </c>
      <c r="P584" s="205" t="s">
        <v>687</v>
      </c>
      <c r="Q584" s="205" t="s">
        <v>686</v>
      </c>
    </row>
    <row r="585" spans="1:17" hidden="1">
      <c r="A585" s="204">
        <v>102151079406</v>
      </c>
      <c r="B585" s="205" t="s">
        <v>1965</v>
      </c>
      <c r="C585" s="205" t="s">
        <v>1966</v>
      </c>
      <c r="D585" s="205" t="s">
        <v>680</v>
      </c>
      <c r="E585" s="572">
        <v>37257</v>
      </c>
      <c r="F585" s="572">
        <v>45648</v>
      </c>
      <c r="G585" s="205" t="s">
        <v>1959</v>
      </c>
      <c r="H585" s="205" t="s">
        <v>682</v>
      </c>
      <c r="I585" s="205" t="s">
        <v>683</v>
      </c>
      <c r="J585" s="205">
        <v>7805030923</v>
      </c>
      <c r="K585" s="205" t="s">
        <v>684</v>
      </c>
      <c r="L585" s="205" t="s">
        <v>1967</v>
      </c>
      <c r="M585" s="205" t="s">
        <v>684</v>
      </c>
      <c r="N585" s="205" t="s">
        <v>684</v>
      </c>
      <c r="O585" s="205" t="s">
        <v>686</v>
      </c>
      <c r="P585" s="205" t="s">
        <v>687</v>
      </c>
      <c r="Q585" s="205" t="s">
        <v>686</v>
      </c>
    </row>
    <row r="586" spans="1:17" hidden="1">
      <c r="A586" s="204">
        <v>102128115323</v>
      </c>
      <c r="B586" s="205" t="s">
        <v>1961</v>
      </c>
      <c r="C586" s="205" t="s">
        <v>1962</v>
      </c>
      <c r="D586" s="205" t="s">
        <v>680</v>
      </c>
      <c r="E586" s="572">
        <v>38421</v>
      </c>
      <c r="F586" s="572">
        <v>45648</v>
      </c>
      <c r="G586" s="205" t="s">
        <v>1963</v>
      </c>
      <c r="H586" s="205" t="s">
        <v>682</v>
      </c>
      <c r="I586" s="205" t="s">
        <v>683</v>
      </c>
      <c r="J586" s="205">
        <v>8448907583</v>
      </c>
      <c r="K586" s="205" t="s">
        <v>684</v>
      </c>
      <c r="L586" s="205" t="s">
        <v>1964</v>
      </c>
      <c r="M586" s="205" t="s">
        <v>20756</v>
      </c>
      <c r="N586" s="205" t="s">
        <v>20757</v>
      </c>
      <c r="O586" s="205" t="s">
        <v>686</v>
      </c>
      <c r="P586" s="205" t="s">
        <v>687</v>
      </c>
      <c r="Q586" s="205" t="s">
        <v>686</v>
      </c>
    </row>
    <row r="587" spans="1:17" hidden="1">
      <c r="A587" s="204">
        <v>102149788428</v>
      </c>
      <c r="B587" s="205" t="s">
        <v>1982</v>
      </c>
      <c r="C587" s="205" t="s">
        <v>1983</v>
      </c>
      <c r="D587" s="205" t="s">
        <v>680</v>
      </c>
      <c r="E587" s="572">
        <v>31230</v>
      </c>
      <c r="F587" s="572">
        <v>45642</v>
      </c>
      <c r="G587" s="205" t="s">
        <v>1984</v>
      </c>
      <c r="H587" s="205" t="s">
        <v>682</v>
      </c>
      <c r="I587" s="205" t="s">
        <v>708</v>
      </c>
      <c r="J587" s="205">
        <v>9151614489</v>
      </c>
      <c r="K587" s="205" t="s">
        <v>684</v>
      </c>
      <c r="L587" s="205" t="s">
        <v>1985</v>
      </c>
      <c r="M587" s="205" t="s">
        <v>684</v>
      </c>
      <c r="N587" s="205" t="s">
        <v>684</v>
      </c>
      <c r="O587" s="205" t="s">
        <v>686</v>
      </c>
      <c r="P587" s="205" t="s">
        <v>687</v>
      </c>
      <c r="Q587" s="205" t="s">
        <v>686</v>
      </c>
    </row>
    <row r="588" spans="1:17" hidden="1">
      <c r="A588" s="204">
        <v>102149742697</v>
      </c>
      <c r="B588" s="205" t="s">
        <v>1976</v>
      </c>
      <c r="C588" s="205" t="s">
        <v>1977</v>
      </c>
      <c r="D588" s="205" t="s">
        <v>680</v>
      </c>
      <c r="E588" s="572">
        <v>38378</v>
      </c>
      <c r="F588" s="572">
        <v>45642</v>
      </c>
      <c r="G588" s="205" t="s">
        <v>1978</v>
      </c>
      <c r="H588" s="205" t="s">
        <v>682</v>
      </c>
      <c r="I588" s="205" t="s">
        <v>683</v>
      </c>
      <c r="J588" s="205">
        <v>7558762601</v>
      </c>
      <c r="K588" s="205" t="s">
        <v>684</v>
      </c>
      <c r="L588" s="205" t="s">
        <v>1979</v>
      </c>
      <c r="M588" s="205" t="s">
        <v>1980</v>
      </c>
      <c r="N588" s="205" t="s">
        <v>1981</v>
      </c>
      <c r="O588" s="205" t="s">
        <v>686</v>
      </c>
      <c r="P588" s="205" t="s">
        <v>687</v>
      </c>
      <c r="Q588" s="205" t="s">
        <v>686</v>
      </c>
    </row>
    <row r="589" spans="1:17" hidden="1">
      <c r="A589" s="204">
        <v>102149742684</v>
      </c>
      <c r="B589" s="205" t="s">
        <v>1972</v>
      </c>
      <c r="C589" s="205" t="s">
        <v>1973</v>
      </c>
      <c r="D589" s="205" t="s">
        <v>680</v>
      </c>
      <c r="E589" s="572">
        <v>35338</v>
      </c>
      <c r="F589" s="572">
        <v>45642</v>
      </c>
      <c r="G589" s="205" t="s">
        <v>1974</v>
      </c>
      <c r="H589" s="205" t="s">
        <v>682</v>
      </c>
      <c r="I589" s="205" t="s">
        <v>683</v>
      </c>
      <c r="J589" s="205">
        <v>7350751381</v>
      </c>
      <c r="K589" s="205" t="s">
        <v>684</v>
      </c>
      <c r="L589" s="205" t="s">
        <v>1975</v>
      </c>
      <c r="M589" s="205" t="s">
        <v>684</v>
      </c>
      <c r="N589" s="205" t="s">
        <v>684</v>
      </c>
      <c r="O589" s="205" t="s">
        <v>686</v>
      </c>
      <c r="P589" s="205" t="s">
        <v>687</v>
      </c>
      <c r="Q589" s="205" t="s">
        <v>686</v>
      </c>
    </row>
    <row r="590" spans="1:17" hidden="1">
      <c r="A590" s="204">
        <v>102149742678</v>
      </c>
      <c r="B590" s="205" t="s">
        <v>1968</v>
      </c>
      <c r="C590" s="205" t="s">
        <v>1969</v>
      </c>
      <c r="D590" s="205" t="s">
        <v>680</v>
      </c>
      <c r="E590" s="572">
        <v>38821</v>
      </c>
      <c r="F590" s="572">
        <v>45642</v>
      </c>
      <c r="G590" s="205" t="s">
        <v>1970</v>
      </c>
      <c r="H590" s="205" t="s">
        <v>682</v>
      </c>
      <c r="I590" s="205" t="s">
        <v>683</v>
      </c>
      <c r="J590" s="205">
        <v>9019417364</v>
      </c>
      <c r="K590" s="205" t="s">
        <v>684</v>
      </c>
      <c r="L590" s="205" t="s">
        <v>1971</v>
      </c>
      <c r="M590" s="205" t="s">
        <v>684</v>
      </c>
      <c r="N590" s="205" t="s">
        <v>684</v>
      </c>
      <c r="O590" s="205" t="s">
        <v>686</v>
      </c>
      <c r="P590" s="205" t="s">
        <v>687</v>
      </c>
      <c r="Q590" s="205" t="s">
        <v>686</v>
      </c>
    </row>
    <row r="591" spans="1:17" hidden="1">
      <c r="A591" s="204">
        <v>102149786589</v>
      </c>
      <c r="B591" s="205" t="s">
        <v>1986</v>
      </c>
      <c r="C591" s="205" t="s">
        <v>1987</v>
      </c>
      <c r="D591" s="205" t="s">
        <v>680</v>
      </c>
      <c r="E591" s="572">
        <v>34335</v>
      </c>
      <c r="F591" s="572">
        <v>45642</v>
      </c>
      <c r="G591" s="205" t="s">
        <v>1988</v>
      </c>
      <c r="H591" s="205" t="s">
        <v>682</v>
      </c>
      <c r="I591" s="205" t="s">
        <v>708</v>
      </c>
      <c r="J591" s="205">
        <v>9580129071</v>
      </c>
      <c r="K591" s="205" t="s">
        <v>684</v>
      </c>
      <c r="L591" s="205" t="s">
        <v>1989</v>
      </c>
      <c r="M591" s="205" t="s">
        <v>1990</v>
      </c>
      <c r="N591" s="205" t="s">
        <v>1991</v>
      </c>
      <c r="O591" s="205" t="s">
        <v>686</v>
      </c>
      <c r="P591" s="205" t="s">
        <v>687</v>
      </c>
      <c r="Q591" s="205" t="s">
        <v>686</v>
      </c>
    </row>
    <row r="592" spans="1:17" hidden="1">
      <c r="A592" s="204">
        <v>102149533100</v>
      </c>
      <c r="B592" s="205" t="s">
        <v>1992</v>
      </c>
      <c r="C592" s="205" t="s">
        <v>435</v>
      </c>
      <c r="D592" s="205" t="s">
        <v>680</v>
      </c>
      <c r="E592" s="572">
        <v>38214</v>
      </c>
      <c r="F592" s="572">
        <v>45641</v>
      </c>
      <c r="G592" s="205" t="s">
        <v>1993</v>
      </c>
      <c r="H592" s="205" t="s">
        <v>682</v>
      </c>
      <c r="I592" s="205" t="s">
        <v>683</v>
      </c>
      <c r="J592" s="205">
        <v>9028787975</v>
      </c>
      <c r="K592" s="205" t="s">
        <v>684</v>
      </c>
      <c r="L592" s="205" t="s">
        <v>1994</v>
      </c>
      <c r="M592" s="205" t="s">
        <v>1995</v>
      </c>
      <c r="N592" s="205" t="s">
        <v>21889</v>
      </c>
      <c r="O592" s="205" t="s">
        <v>686</v>
      </c>
      <c r="P592" s="205" t="s">
        <v>687</v>
      </c>
      <c r="Q592" s="205" t="s">
        <v>686</v>
      </c>
    </row>
    <row r="593" spans="1:17" hidden="1">
      <c r="A593" s="204">
        <v>102148598796</v>
      </c>
      <c r="B593" s="205" t="s">
        <v>2015</v>
      </c>
      <c r="C593" s="205" t="s">
        <v>2016</v>
      </c>
      <c r="D593" s="205" t="s">
        <v>680</v>
      </c>
      <c r="E593" s="572">
        <v>37695</v>
      </c>
      <c r="F593" s="572">
        <v>45639</v>
      </c>
      <c r="G593" s="205" t="s">
        <v>2017</v>
      </c>
      <c r="H593" s="205" t="s">
        <v>682</v>
      </c>
      <c r="I593" s="205" t="s">
        <v>683</v>
      </c>
      <c r="J593" s="205">
        <v>8530610382</v>
      </c>
      <c r="K593" s="205" t="s">
        <v>20578</v>
      </c>
      <c r="L593" s="205" t="s">
        <v>2018</v>
      </c>
      <c r="M593" s="205" t="s">
        <v>684</v>
      </c>
      <c r="N593" s="205" t="s">
        <v>2124</v>
      </c>
      <c r="O593" s="205" t="s">
        <v>686</v>
      </c>
      <c r="P593" s="205" t="s">
        <v>687</v>
      </c>
      <c r="Q593" s="205" t="s">
        <v>687</v>
      </c>
    </row>
    <row r="594" spans="1:17" hidden="1">
      <c r="A594" s="204">
        <v>100059059339</v>
      </c>
      <c r="B594" s="205" t="s">
        <v>2005</v>
      </c>
      <c r="C594" s="205" t="s">
        <v>2006</v>
      </c>
      <c r="D594" s="205" t="s">
        <v>680</v>
      </c>
      <c r="E594" s="572">
        <v>32259</v>
      </c>
      <c r="F594" s="572">
        <v>45639</v>
      </c>
      <c r="G594" s="205" t="s">
        <v>1025</v>
      </c>
      <c r="H594" s="205" t="s">
        <v>682</v>
      </c>
      <c r="I594" s="205" t="s">
        <v>708</v>
      </c>
      <c r="J594" s="205">
        <v>8208380070</v>
      </c>
      <c r="K594" s="205" t="s">
        <v>2007</v>
      </c>
      <c r="L594" s="205" t="s">
        <v>2008</v>
      </c>
      <c r="M594" s="205" t="s">
        <v>2009</v>
      </c>
      <c r="N594" s="205" t="s">
        <v>2010</v>
      </c>
      <c r="O594" s="205" t="s">
        <v>686</v>
      </c>
      <c r="P594" s="205" t="s">
        <v>687</v>
      </c>
      <c r="Q594" s="205" t="s">
        <v>686</v>
      </c>
    </row>
    <row r="595" spans="1:17" hidden="1">
      <c r="A595" s="204">
        <v>101264412059</v>
      </c>
      <c r="B595" s="205" t="s">
        <v>1996</v>
      </c>
      <c r="C595" s="205" t="s">
        <v>1997</v>
      </c>
      <c r="D595" s="205" t="s">
        <v>680</v>
      </c>
      <c r="E595" s="572">
        <v>34486</v>
      </c>
      <c r="F595" s="572">
        <v>45639</v>
      </c>
      <c r="G595" s="205" t="s">
        <v>1998</v>
      </c>
      <c r="H595" s="205" t="s">
        <v>682</v>
      </c>
      <c r="I595" s="205" t="s">
        <v>683</v>
      </c>
      <c r="J595" s="205">
        <v>9356707076</v>
      </c>
      <c r="K595" s="205" t="s">
        <v>684</v>
      </c>
      <c r="L595" s="205" t="s">
        <v>1566</v>
      </c>
      <c r="M595" s="205" t="s">
        <v>1999</v>
      </c>
      <c r="N595" s="205" t="s">
        <v>2000</v>
      </c>
      <c r="O595" s="205" t="s">
        <v>686</v>
      </c>
      <c r="P595" s="205" t="s">
        <v>687</v>
      </c>
      <c r="Q595" s="205" t="s">
        <v>686</v>
      </c>
    </row>
    <row r="596" spans="1:17" hidden="1">
      <c r="A596" s="204">
        <v>101612127116</v>
      </c>
      <c r="B596" s="205" t="s">
        <v>2001</v>
      </c>
      <c r="C596" s="205" t="s">
        <v>2002</v>
      </c>
      <c r="D596" s="205" t="s">
        <v>680</v>
      </c>
      <c r="E596" s="572">
        <v>33333</v>
      </c>
      <c r="F596" s="572">
        <v>45639</v>
      </c>
      <c r="G596" s="205" t="s">
        <v>2003</v>
      </c>
      <c r="H596" s="205" t="s">
        <v>682</v>
      </c>
      <c r="I596" s="205" t="s">
        <v>683</v>
      </c>
      <c r="J596" s="205">
        <v>8459848637</v>
      </c>
      <c r="K596" s="205" t="s">
        <v>684</v>
      </c>
      <c r="L596" s="205" t="s">
        <v>2004</v>
      </c>
      <c r="M596" s="205" t="s">
        <v>684</v>
      </c>
      <c r="N596" s="205" t="s">
        <v>684</v>
      </c>
      <c r="O596" s="205" t="s">
        <v>686</v>
      </c>
      <c r="P596" s="205" t="s">
        <v>687</v>
      </c>
      <c r="Q596" s="205" t="s">
        <v>686</v>
      </c>
    </row>
    <row r="597" spans="1:17" hidden="1">
      <c r="A597" s="204">
        <v>102148614960</v>
      </c>
      <c r="B597" s="205" t="s">
        <v>2011</v>
      </c>
      <c r="C597" s="205" t="s">
        <v>2012</v>
      </c>
      <c r="D597" s="205" t="s">
        <v>680</v>
      </c>
      <c r="E597" s="572">
        <v>38829</v>
      </c>
      <c r="F597" s="572">
        <v>45639</v>
      </c>
      <c r="G597" s="205" t="s">
        <v>2013</v>
      </c>
      <c r="H597" s="205" t="s">
        <v>682</v>
      </c>
      <c r="I597" s="205" t="s">
        <v>683</v>
      </c>
      <c r="J597" s="205">
        <v>8180957542</v>
      </c>
      <c r="K597" s="205" t="s">
        <v>684</v>
      </c>
      <c r="L597" s="205" t="s">
        <v>2014</v>
      </c>
      <c r="M597" s="205" t="s">
        <v>684</v>
      </c>
      <c r="N597" s="205" t="s">
        <v>684</v>
      </c>
      <c r="O597" s="205" t="s">
        <v>686</v>
      </c>
      <c r="P597" s="205" t="s">
        <v>687</v>
      </c>
      <c r="Q597" s="205" t="s">
        <v>686</v>
      </c>
    </row>
    <row r="598" spans="1:17" hidden="1">
      <c r="A598" s="204">
        <v>102067285037</v>
      </c>
      <c r="B598" s="205" t="s">
        <v>2020</v>
      </c>
      <c r="C598" s="205" t="s">
        <v>2021</v>
      </c>
      <c r="D598" s="205" t="s">
        <v>680</v>
      </c>
      <c r="E598" s="572">
        <v>34780</v>
      </c>
      <c r="F598" s="572">
        <v>45638</v>
      </c>
      <c r="G598" s="205" t="s">
        <v>2022</v>
      </c>
      <c r="H598" s="205" t="s">
        <v>682</v>
      </c>
      <c r="I598" s="205" t="s">
        <v>708</v>
      </c>
      <c r="J598" s="205">
        <v>9565731081</v>
      </c>
      <c r="K598" s="205" t="s">
        <v>684</v>
      </c>
      <c r="L598" s="205" t="s">
        <v>2023</v>
      </c>
      <c r="M598" s="205" t="s">
        <v>684</v>
      </c>
      <c r="N598" s="205" t="s">
        <v>2024</v>
      </c>
      <c r="O598" s="205" t="s">
        <v>686</v>
      </c>
      <c r="P598" s="205" t="s">
        <v>687</v>
      </c>
      <c r="Q598" s="205" t="s">
        <v>686</v>
      </c>
    </row>
    <row r="599" spans="1:17" hidden="1">
      <c r="A599" s="204">
        <v>102146553230</v>
      </c>
      <c r="B599" s="205" t="s">
        <v>2058</v>
      </c>
      <c r="C599" s="205" t="s">
        <v>2059</v>
      </c>
      <c r="D599" s="205" t="s">
        <v>680</v>
      </c>
      <c r="E599" s="572">
        <v>38536</v>
      </c>
      <c r="F599" s="572">
        <v>45635</v>
      </c>
      <c r="G599" s="205" t="s">
        <v>2060</v>
      </c>
      <c r="H599" s="205" t="s">
        <v>682</v>
      </c>
      <c r="I599" s="205" t="s">
        <v>683</v>
      </c>
      <c r="J599" s="205">
        <v>9699168346</v>
      </c>
      <c r="K599" s="205" t="s">
        <v>684</v>
      </c>
      <c r="L599" s="205" t="s">
        <v>2061</v>
      </c>
      <c r="M599" s="205" t="s">
        <v>684</v>
      </c>
      <c r="N599" s="205" t="s">
        <v>684</v>
      </c>
      <c r="O599" s="205" t="s">
        <v>686</v>
      </c>
      <c r="P599" s="205" t="s">
        <v>687</v>
      </c>
      <c r="Q599" s="205" t="s">
        <v>686</v>
      </c>
    </row>
    <row r="600" spans="1:17" hidden="1">
      <c r="A600" s="204">
        <v>102146546124</v>
      </c>
      <c r="B600" s="205" t="s">
        <v>2025</v>
      </c>
      <c r="C600" s="205" t="s">
        <v>2026</v>
      </c>
      <c r="D600" s="205" t="s">
        <v>680</v>
      </c>
      <c r="E600" s="572">
        <v>38750</v>
      </c>
      <c r="F600" s="572">
        <v>45635</v>
      </c>
      <c r="G600" s="205" t="s">
        <v>2027</v>
      </c>
      <c r="H600" s="205" t="s">
        <v>682</v>
      </c>
      <c r="I600" s="205" t="s">
        <v>683</v>
      </c>
      <c r="J600" s="205">
        <v>9359594754</v>
      </c>
      <c r="K600" s="205" t="s">
        <v>684</v>
      </c>
      <c r="L600" s="205" t="s">
        <v>2028</v>
      </c>
      <c r="M600" s="205" t="s">
        <v>684</v>
      </c>
      <c r="N600" s="205" t="s">
        <v>684</v>
      </c>
      <c r="O600" s="205" t="s">
        <v>686</v>
      </c>
      <c r="P600" s="205" t="s">
        <v>687</v>
      </c>
      <c r="Q600" s="205" t="s">
        <v>686</v>
      </c>
    </row>
    <row r="601" spans="1:17" hidden="1">
      <c r="A601" s="204">
        <v>102146525501</v>
      </c>
      <c r="B601" s="205" t="s">
        <v>2029</v>
      </c>
      <c r="C601" s="205" t="s">
        <v>2030</v>
      </c>
      <c r="D601" s="205" t="s">
        <v>680</v>
      </c>
      <c r="E601" s="572">
        <v>37484</v>
      </c>
      <c r="F601" s="572">
        <v>45635</v>
      </c>
      <c r="G601" s="205" t="s">
        <v>2031</v>
      </c>
      <c r="H601" s="205" t="s">
        <v>682</v>
      </c>
      <c r="I601" s="205" t="s">
        <v>683</v>
      </c>
      <c r="J601" s="205">
        <v>7447243140</v>
      </c>
      <c r="K601" s="205" t="s">
        <v>21474</v>
      </c>
      <c r="L601" s="205" t="s">
        <v>2032</v>
      </c>
      <c r="M601" s="205" t="s">
        <v>21475</v>
      </c>
      <c r="N601" s="205" t="s">
        <v>21476</v>
      </c>
      <c r="O601" s="205" t="s">
        <v>687</v>
      </c>
      <c r="P601" s="205" t="s">
        <v>687</v>
      </c>
      <c r="Q601" s="205" t="s">
        <v>686</v>
      </c>
    </row>
    <row r="602" spans="1:17" hidden="1">
      <c r="A602" s="204">
        <v>101507465140</v>
      </c>
      <c r="B602" s="205" t="s">
        <v>2053</v>
      </c>
      <c r="C602" s="205" t="s">
        <v>2054</v>
      </c>
      <c r="D602" s="205" t="s">
        <v>680</v>
      </c>
      <c r="E602" s="572">
        <v>35638</v>
      </c>
      <c r="F602" s="572">
        <v>45635</v>
      </c>
      <c r="G602" s="205" t="s">
        <v>2055</v>
      </c>
      <c r="H602" s="205" t="s">
        <v>682</v>
      </c>
      <c r="I602" s="205" t="s">
        <v>683</v>
      </c>
      <c r="J602" s="205" t="s">
        <v>684</v>
      </c>
      <c r="K602" s="205" t="s">
        <v>684</v>
      </c>
      <c r="L602" s="205" t="s">
        <v>2056</v>
      </c>
      <c r="M602" s="205" t="s">
        <v>684</v>
      </c>
      <c r="N602" s="205" t="s">
        <v>2057</v>
      </c>
      <c r="O602" s="205" t="s">
        <v>686</v>
      </c>
      <c r="P602" s="205" t="s">
        <v>687</v>
      </c>
      <c r="Q602" s="205" t="s">
        <v>686</v>
      </c>
    </row>
    <row r="603" spans="1:17" hidden="1">
      <c r="A603" s="204">
        <v>102146303568</v>
      </c>
      <c r="B603" s="205" t="s">
        <v>2045</v>
      </c>
      <c r="C603" s="205" t="s">
        <v>2046</v>
      </c>
      <c r="D603" s="205" t="s">
        <v>680</v>
      </c>
      <c r="E603" s="572">
        <v>37774</v>
      </c>
      <c r="F603" s="572">
        <v>45635</v>
      </c>
      <c r="G603" s="205" t="s">
        <v>2047</v>
      </c>
      <c r="H603" s="205" t="s">
        <v>682</v>
      </c>
      <c r="I603" s="205" t="s">
        <v>683</v>
      </c>
      <c r="J603" s="205">
        <v>8459265923</v>
      </c>
      <c r="K603" s="205" t="s">
        <v>684</v>
      </c>
      <c r="L603" s="205" t="s">
        <v>2048</v>
      </c>
      <c r="M603" s="205" t="s">
        <v>684</v>
      </c>
      <c r="N603" s="205" t="s">
        <v>684</v>
      </c>
      <c r="O603" s="205" t="s">
        <v>686</v>
      </c>
      <c r="P603" s="205" t="s">
        <v>687</v>
      </c>
      <c r="Q603" s="205" t="s">
        <v>686</v>
      </c>
    </row>
    <row r="604" spans="1:17" hidden="1">
      <c r="A604" s="204">
        <v>101486099523</v>
      </c>
      <c r="B604" s="205" t="s">
        <v>2040</v>
      </c>
      <c r="C604" s="205" t="s">
        <v>2041</v>
      </c>
      <c r="D604" s="205" t="s">
        <v>680</v>
      </c>
      <c r="E604" s="572">
        <v>36939</v>
      </c>
      <c r="F604" s="572">
        <v>45635</v>
      </c>
      <c r="G604" s="205" t="s">
        <v>2042</v>
      </c>
      <c r="H604" s="205" t="s">
        <v>682</v>
      </c>
      <c r="I604" s="205" t="s">
        <v>683</v>
      </c>
      <c r="J604" s="205">
        <v>8956546558</v>
      </c>
      <c r="K604" s="205" t="s">
        <v>684</v>
      </c>
      <c r="L604" s="205" t="s">
        <v>2043</v>
      </c>
      <c r="M604" s="205" t="s">
        <v>684</v>
      </c>
      <c r="N604" s="205" t="s">
        <v>2044</v>
      </c>
      <c r="O604" s="205" t="s">
        <v>686</v>
      </c>
      <c r="P604" s="205" t="s">
        <v>687</v>
      </c>
      <c r="Q604" s="205" t="s">
        <v>686</v>
      </c>
    </row>
    <row r="605" spans="1:17" hidden="1">
      <c r="A605" s="204">
        <v>101433134242</v>
      </c>
      <c r="B605" s="205" t="s">
        <v>2033</v>
      </c>
      <c r="C605" s="205" t="s">
        <v>2034</v>
      </c>
      <c r="D605" s="205" t="s">
        <v>680</v>
      </c>
      <c r="E605" s="572">
        <v>36734</v>
      </c>
      <c r="F605" s="572">
        <v>45635</v>
      </c>
      <c r="G605" s="205" t="s">
        <v>2035</v>
      </c>
      <c r="H605" s="205" t="s">
        <v>682</v>
      </c>
      <c r="I605" s="205" t="s">
        <v>683</v>
      </c>
      <c r="J605" s="205">
        <v>7350104145</v>
      </c>
      <c r="K605" s="205" t="s">
        <v>2036</v>
      </c>
      <c r="L605" s="205" t="s">
        <v>2037</v>
      </c>
      <c r="M605" s="205" t="s">
        <v>2038</v>
      </c>
      <c r="N605" s="205" t="s">
        <v>2039</v>
      </c>
      <c r="O605" s="205" t="s">
        <v>686</v>
      </c>
      <c r="P605" s="205" t="s">
        <v>687</v>
      </c>
      <c r="Q605" s="205" t="s">
        <v>686</v>
      </c>
    </row>
    <row r="606" spans="1:17" hidden="1">
      <c r="A606" s="204">
        <v>102146549923</v>
      </c>
      <c r="B606" s="205" t="s">
        <v>2049</v>
      </c>
      <c r="C606" s="205" t="s">
        <v>2050</v>
      </c>
      <c r="D606" s="205" t="s">
        <v>680</v>
      </c>
      <c r="E606" s="572">
        <v>38475</v>
      </c>
      <c r="F606" s="572">
        <v>45635</v>
      </c>
      <c r="G606" s="205" t="s">
        <v>2051</v>
      </c>
      <c r="H606" s="205" t="s">
        <v>682</v>
      </c>
      <c r="I606" s="205" t="s">
        <v>708</v>
      </c>
      <c r="J606" s="205">
        <v>7499779219</v>
      </c>
      <c r="K606" s="205" t="s">
        <v>684</v>
      </c>
      <c r="L606" s="205" t="s">
        <v>2052</v>
      </c>
      <c r="M606" s="205" t="s">
        <v>684</v>
      </c>
      <c r="N606" s="205" t="s">
        <v>684</v>
      </c>
      <c r="O606" s="205" t="s">
        <v>686</v>
      </c>
      <c r="P606" s="205" t="s">
        <v>687</v>
      </c>
      <c r="Q606" s="205" t="s">
        <v>686</v>
      </c>
    </row>
    <row r="607" spans="1:17" hidden="1">
      <c r="A607" s="204">
        <v>102036096025</v>
      </c>
      <c r="B607" s="205" t="s">
        <v>2068</v>
      </c>
      <c r="C607" s="205" t="s">
        <v>2069</v>
      </c>
      <c r="D607" s="205" t="s">
        <v>680</v>
      </c>
      <c r="E607" s="572">
        <v>38628</v>
      </c>
      <c r="F607" s="572">
        <v>45629</v>
      </c>
      <c r="G607" s="205" t="s">
        <v>2070</v>
      </c>
      <c r="H607" s="205" t="s">
        <v>682</v>
      </c>
      <c r="I607" s="205" t="s">
        <v>683</v>
      </c>
      <c r="J607" s="205">
        <v>9936134791</v>
      </c>
      <c r="K607" s="205" t="s">
        <v>684</v>
      </c>
      <c r="L607" s="205" t="s">
        <v>2071</v>
      </c>
      <c r="M607" s="205" t="s">
        <v>684</v>
      </c>
      <c r="N607" s="205" t="s">
        <v>20929</v>
      </c>
      <c r="O607" s="205" t="s">
        <v>686</v>
      </c>
      <c r="P607" s="205" t="s">
        <v>687</v>
      </c>
      <c r="Q607" s="205" t="s">
        <v>687</v>
      </c>
    </row>
    <row r="608" spans="1:17" hidden="1">
      <c r="A608" s="204">
        <v>101660173717</v>
      </c>
      <c r="B608" s="205" t="s">
        <v>2062</v>
      </c>
      <c r="C608" s="205" t="s">
        <v>2063</v>
      </c>
      <c r="D608" s="205" t="s">
        <v>680</v>
      </c>
      <c r="E608" s="572">
        <v>37259</v>
      </c>
      <c r="F608" s="572">
        <v>45629</v>
      </c>
      <c r="G608" s="205" t="s">
        <v>2064</v>
      </c>
      <c r="H608" s="205" t="s">
        <v>682</v>
      </c>
      <c r="I608" s="205" t="s">
        <v>683</v>
      </c>
      <c r="J608" s="205">
        <v>9322577618</v>
      </c>
      <c r="K608" s="205" t="s">
        <v>684</v>
      </c>
      <c r="L608" s="205" t="s">
        <v>2065</v>
      </c>
      <c r="M608" s="205" t="s">
        <v>2066</v>
      </c>
      <c r="N608" s="205" t="s">
        <v>20928</v>
      </c>
      <c r="O608" s="205" t="s">
        <v>686</v>
      </c>
      <c r="P608" s="205" t="s">
        <v>687</v>
      </c>
      <c r="Q608" s="205" t="s">
        <v>686</v>
      </c>
    </row>
    <row r="609" spans="1:17" hidden="1">
      <c r="A609" s="204">
        <v>101547943423</v>
      </c>
      <c r="B609" s="205" t="s">
        <v>2072</v>
      </c>
      <c r="C609" s="205" t="s">
        <v>2073</v>
      </c>
      <c r="D609" s="205" t="s">
        <v>680</v>
      </c>
      <c r="E609" s="572">
        <v>35829</v>
      </c>
      <c r="F609" s="572">
        <v>45628</v>
      </c>
      <c r="G609" s="205" t="s">
        <v>2074</v>
      </c>
      <c r="H609" s="205" t="s">
        <v>682</v>
      </c>
      <c r="I609" s="205" t="s">
        <v>708</v>
      </c>
      <c r="J609" s="205">
        <v>9542837253</v>
      </c>
      <c r="K609" s="205" t="s">
        <v>684</v>
      </c>
      <c r="L609" s="205" t="s">
        <v>2075</v>
      </c>
      <c r="M609" s="205" t="s">
        <v>684</v>
      </c>
      <c r="N609" s="205" t="s">
        <v>2076</v>
      </c>
      <c r="O609" s="205" t="s">
        <v>686</v>
      </c>
      <c r="P609" s="205" t="s">
        <v>687</v>
      </c>
      <c r="Q609" s="205" t="s">
        <v>686</v>
      </c>
    </row>
    <row r="610" spans="1:17" hidden="1">
      <c r="A610" s="204">
        <v>102143951909</v>
      </c>
      <c r="B610" s="205" t="s">
        <v>2077</v>
      </c>
      <c r="C610" s="205" t="s">
        <v>2078</v>
      </c>
      <c r="D610" s="205" t="s">
        <v>680</v>
      </c>
      <c r="E610" s="572">
        <v>34336</v>
      </c>
      <c r="F610" s="572">
        <v>45628</v>
      </c>
      <c r="G610" s="205" t="s">
        <v>2079</v>
      </c>
      <c r="H610" s="205" t="s">
        <v>682</v>
      </c>
      <c r="I610" s="205" t="s">
        <v>708</v>
      </c>
      <c r="J610" s="205">
        <v>8830576991</v>
      </c>
      <c r="K610" s="205" t="s">
        <v>684</v>
      </c>
      <c r="L610" s="205" t="s">
        <v>2080</v>
      </c>
      <c r="M610" s="205" t="s">
        <v>684</v>
      </c>
      <c r="N610" s="205" t="s">
        <v>684</v>
      </c>
      <c r="O610" s="205" t="s">
        <v>686</v>
      </c>
      <c r="P610" s="205" t="s">
        <v>687</v>
      </c>
      <c r="Q610" s="205" t="s">
        <v>686</v>
      </c>
    </row>
    <row r="611" spans="1:17" hidden="1">
      <c r="A611" s="204">
        <v>101730657236</v>
      </c>
      <c r="B611" s="205" t="s">
        <v>2087</v>
      </c>
      <c r="C611" s="205" t="s">
        <v>2088</v>
      </c>
      <c r="D611" s="205" t="s">
        <v>680</v>
      </c>
      <c r="E611" s="572">
        <v>28491</v>
      </c>
      <c r="F611" s="572">
        <v>45627</v>
      </c>
      <c r="G611" s="205" t="s">
        <v>2089</v>
      </c>
      <c r="H611" s="205" t="s">
        <v>682</v>
      </c>
      <c r="I611" s="205" t="s">
        <v>708</v>
      </c>
      <c r="J611" s="205">
        <v>9572316143</v>
      </c>
      <c r="K611" s="205" t="s">
        <v>684</v>
      </c>
      <c r="L611" s="205" t="s">
        <v>2090</v>
      </c>
      <c r="M611" s="205" t="s">
        <v>684</v>
      </c>
      <c r="N611" s="205" t="s">
        <v>2091</v>
      </c>
      <c r="O611" s="205" t="s">
        <v>687</v>
      </c>
      <c r="P611" s="205" t="s">
        <v>687</v>
      </c>
      <c r="Q611" s="205" t="s">
        <v>686</v>
      </c>
    </row>
    <row r="612" spans="1:17">
      <c r="A612" s="204">
        <v>101414255035</v>
      </c>
      <c r="B612" s="205" t="s">
        <v>2081</v>
      </c>
      <c r="C612" s="205" t="s">
        <v>2082</v>
      </c>
      <c r="D612" s="205" t="s">
        <v>680</v>
      </c>
      <c r="E612" s="572">
        <v>29007</v>
      </c>
      <c r="F612" s="572">
        <v>45627</v>
      </c>
      <c r="G612" s="205" t="s">
        <v>2083</v>
      </c>
      <c r="H612" s="205" t="s">
        <v>682</v>
      </c>
      <c r="I612" s="205" t="s">
        <v>708</v>
      </c>
      <c r="J612" s="205">
        <v>9822911084</v>
      </c>
      <c r="K612" s="205" t="s">
        <v>684</v>
      </c>
      <c r="L612" s="205" t="s">
        <v>2084</v>
      </c>
      <c r="M612" s="205" t="s">
        <v>2085</v>
      </c>
      <c r="N612" s="205" t="s">
        <v>2086</v>
      </c>
      <c r="O612" s="205" t="s">
        <v>686</v>
      </c>
      <c r="P612" s="205" t="s">
        <v>687</v>
      </c>
      <c r="Q612" s="205" t="s">
        <v>686</v>
      </c>
    </row>
    <row r="613" spans="1:17" hidden="1">
      <c r="A613" s="204">
        <v>102143152607</v>
      </c>
      <c r="B613" s="205" t="s">
        <v>2092</v>
      </c>
      <c r="C613" s="205" t="s">
        <v>2093</v>
      </c>
      <c r="D613" s="205" t="s">
        <v>680</v>
      </c>
      <c r="E613" s="572">
        <v>38764</v>
      </c>
      <c r="F613" s="572">
        <v>45627</v>
      </c>
      <c r="G613" s="205" t="s">
        <v>2094</v>
      </c>
      <c r="H613" s="205" t="s">
        <v>682</v>
      </c>
      <c r="I613" s="205" t="s">
        <v>683</v>
      </c>
      <c r="J613" s="205">
        <v>7028630179</v>
      </c>
      <c r="K613" s="205" t="s">
        <v>684</v>
      </c>
      <c r="L613" s="205" t="s">
        <v>2095</v>
      </c>
      <c r="M613" s="205" t="s">
        <v>684</v>
      </c>
      <c r="N613" s="205" t="s">
        <v>684</v>
      </c>
      <c r="O613" s="205" t="s">
        <v>686</v>
      </c>
      <c r="P613" s="205" t="s">
        <v>687</v>
      </c>
      <c r="Q613" s="205" t="s">
        <v>687</v>
      </c>
    </row>
    <row r="614" spans="1:17" hidden="1">
      <c r="A614" s="204">
        <v>101646130558</v>
      </c>
      <c r="B614" s="205" t="s">
        <v>2112</v>
      </c>
      <c r="C614" s="205" t="s">
        <v>2113</v>
      </c>
      <c r="D614" s="205" t="s">
        <v>680</v>
      </c>
      <c r="E614" s="572">
        <v>37230</v>
      </c>
      <c r="F614" s="572">
        <v>45626</v>
      </c>
      <c r="G614" s="205" t="s">
        <v>1555</v>
      </c>
      <c r="H614" s="205" t="s">
        <v>682</v>
      </c>
      <c r="I614" s="205" t="s">
        <v>683</v>
      </c>
      <c r="J614" s="205">
        <v>9730939592</v>
      </c>
      <c r="K614" s="205" t="s">
        <v>684</v>
      </c>
      <c r="L614" s="205" t="s">
        <v>2114</v>
      </c>
      <c r="M614" s="205" t="s">
        <v>684</v>
      </c>
      <c r="N614" s="205" t="s">
        <v>21728</v>
      </c>
      <c r="O614" s="205" t="s">
        <v>686</v>
      </c>
      <c r="P614" s="205" t="s">
        <v>687</v>
      </c>
      <c r="Q614" s="205" t="s">
        <v>686</v>
      </c>
    </row>
    <row r="615" spans="1:17" hidden="1">
      <c r="A615" s="204">
        <v>102142951990</v>
      </c>
      <c r="B615" s="205" t="s">
        <v>2108</v>
      </c>
      <c r="C615" s="205" t="s">
        <v>2109</v>
      </c>
      <c r="D615" s="205" t="s">
        <v>680</v>
      </c>
      <c r="E615" s="572">
        <v>38422</v>
      </c>
      <c r="F615" s="572">
        <v>45626</v>
      </c>
      <c r="G615" s="205" t="s">
        <v>2110</v>
      </c>
      <c r="H615" s="205" t="s">
        <v>682</v>
      </c>
      <c r="I615" s="205" t="s">
        <v>683</v>
      </c>
      <c r="J615" s="205">
        <v>7276225815</v>
      </c>
      <c r="K615" s="205" t="s">
        <v>684</v>
      </c>
      <c r="L615" s="205" t="s">
        <v>2111</v>
      </c>
      <c r="M615" s="205" t="s">
        <v>684</v>
      </c>
      <c r="N615" s="205" t="s">
        <v>684</v>
      </c>
      <c r="O615" s="205" t="s">
        <v>686</v>
      </c>
      <c r="P615" s="205" t="s">
        <v>687</v>
      </c>
      <c r="Q615" s="205" t="s">
        <v>686</v>
      </c>
    </row>
    <row r="616" spans="1:17" hidden="1">
      <c r="A616" s="204">
        <v>101685496994</v>
      </c>
      <c r="B616" s="205" t="s">
        <v>2105</v>
      </c>
      <c r="C616" s="205" t="s">
        <v>2106</v>
      </c>
      <c r="D616" s="205" t="s">
        <v>680</v>
      </c>
      <c r="E616" s="572">
        <v>34402</v>
      </c>
      <c r="F616" s="572">
        <v>45626</v>
      </c>
      <c r="G616" s="205" t="s">
        <v>1545</v>
      </c>
      <c r="H616" s="205" t="s">
        <v>682</v>
      </c>
      <c r="I616" s="205" t="s">
        <v>683</v>
      </c>
      <c r="J616" s="205" t="s">
        <v>684</v>
      </c>
      <c r="K616" s="205" t="s">
        <v>684</v>
      </c>
      <c r="L616" s="205" t="s">
        <v>2107</v>
      </c>
      <c r="M616" s="205" t="s">
        <v>684</v>
      </c>
      <c r="N616" s="205" t="s">
        <v>684</v>
      </c>
      <c r="O616" s="205" t="s">
        <v>686</v>
      </c>
      <c r="P616" s="205" t="s">
        <v>687</v>
      </c>
      <c r="Q616" s="205" t="s">
        <v>686</v>
      </c>
    </row>
    <row r="617" spans="1:17" hidden="1">
      <c r="A617" s="204">
        <v>102143026061</v>
      </c>
      <c r="B617" s="205" t="s">
        <v>2115</v>
      </c>
      <c r="C617" s="205" t="s">
        <v>436</v>
      </c>
      <c r="D617" s="205" t="s">
        <v>680</v>
      </c>
      <c r="E617" s="572">
        <v>32346</v>
      </c>
      <c r="F617" s="572">
        <v>45626</v>
      </c>
      <c r="G617" s="205" t="s">
        <v>2116</v>
      </c>
      <c r="H617" s="205" t="s">
        <v>682</v>
      </c>
      <c r="I617" s="205" t="s">
        <v>708</v>
      </c>
      <c r="J617" s="205">
        <v>9972786078</v>
      </c>
      <c r="K617" s="205" t="s">
        <v>684</v>
      </c>
      <c r="L617" s="205" t="s">
        <v>2117</v>
      </c>
      <c r="M617" s="205" t="s">
        <v>2118</v>
      </c>
      <c r="N617" s="205" t="s">
        <v>21729</v>
      </c>
      <c r="O617" s="205" t="s">
        <v>687</v>
      </c>
      <c r="P617" s="205" t="s">
        <v>687</v>
      </c>
      <c r="Q617" s="205" t="s">
        <v>686</v>
      </c>
    </row>
    <row r="618" spans="1:17" hidden="1">
      <c r="A618" s="204">
        <v>102101132923</v>
      </c>
      <c r="B618" s="205" t="s">
        <v>2097</v>
      </c>
      <c r="C618" s="205" t="s">
        <v>2098</v>
      </c>
      <c r="D618" s="205" t="s">
        <v>680</v>
      </c>
      <c r="E618" s="572">
        <v>36468</v>
      </c>
      <c r="F618" s="572">
        <v>45626</v>
      </c>
      <c r="G618" s="205" t="s">
        <v>2099</v>
      </c>
      <c r="H618" s="205" t="s">
        <v>682</v>
      </c>
      <c r="I618" s="205" t="s">
        <v>683</v>
      </c>
      <c r="J618" s="205">
        <v>7875842046</v>
      </c>
      <c r="K618" s="205" t="s">
        <v>684</v>
      </c>
      <c r="L618" s="205" t="s">
        <v>2100</v>
      </c>
      <c r="M618" s="205" t="s">
        <v>684</v>
      </c>
      <c r="N618" s="205" t="s">
        <v>684</v>
      </c>
      <c r="O618" s="205" t="s">
        <v>686</v>
      </c>
      <c r="P618" s="205" t="s">
        <v>687</v>
      </c>
      <c r="Q618" s="205" t="s">
        <v>686</v>
      </c>
    </row>
    <row r="619" spans="1:17" hidden="1">
      <c r="A619" s="204">
        <v>102142949498</v>
      </c>
      <c r="B619" s="205" t="s">
        <v>2101</v>
      </c>
      <c r="C619" s="205" t="s">
        <v>2102</v>
      </c>
      <c r="D619" s="205" t="s">
        <v>680</v>
      </c>
      <c r="E619" s="572">
        <v>36987</v>
      </c>
      <c r="F619" s="572">
        <v>45626</v>
      </c>
      <c r="G619" s="205" t="s">
        <v>2103</v>
      </c>
      <c r="H619" s="205" t="s">
        <v>682</v>
      </c>
      <c r="I619" s="205" t="s">
        <v>683</v>
      </c>
      <c r="J619" s="205">
        <v>9145189886</v>
      </c>
      <c r="K619" s="205" t="s">
        <v>684</v>
      </c>
      <c r="L619" s="205" t="s">
        <v>2104</v>
      </c>
      <c r="M619" s="205" t="s">
        <v>684</v>
      </c>
      <c r="N619" s="205" t="s">
        <v>684</v>
      </c>
      <c r="O619" s="205" t="s">
        <v>686</v>
      </c>
      <c r="P619" s="205" t="s">
        <v>687</v>
      </c>
      <c r="Q619" s="205" t="s">
        <v>686</v>
      </c>
    </row>
    <row r="620" spans="1:17" hidden="1">
      <c r="A620" s="204">
        <v>101983638966</v>
      </c>
      <c r="B620" s="205" t="s">
        <v>2125</v>
      </c>
      <c r="C620" s="205" t="s">
        <v>2126</v>
      </c>
      <c r="D620" s="205" t="s">
        <v>680</v>
      </c>
      <c r="E620" s="572">
        <v>38446</v>
      </c>
      <c r="F620" s="572">
        <v>45625</v>
      </c>
      <c r="G620" s="205" t="s">
        <v>2127</v>
      </c>
      <c r="H620" s="205" t="s">
        <v>682</v>
      </c>
      <c r="I620" s="205" t="s">
        <v>683</v>
      </c>
      <c r="J620" s="205">
        <v>9730803776</v>
      </c>
      <c r="K620" s="205" t="s">
        <v>684</v>
      </c>
      <c r="L620" s="205" t="s">
        <v>2128</v>
      </c>
      <c r="M620" s="205" t="s">
        <v>2129</v>
      </c>
      <c r="N620" s="205" t="s">
        <v>2130</v>
      </c>
      <c r="O620" s="205" t="s">
        <v>686</v>
      </c>
      <c r="P620" s="205" t="s">
        <v>687</v>
      </c>
      <c r="Q620" s="205" t="s">
        <v>686</v>
      </c>
    </row>
    <row r="621" spans="1:17" hidden="1">
      <c r="A621" s="204">
        <v>101831327028</v>
      </c>
      <c r="B621" s="205" t="s">
        <v>2135</v>
      </c>
      <c r="C621" s="205" t="s">
        <v>2136</v>
      </c>
      <c r="D621" s="205" t="s">
        <v>680</v>
      </c>
      <c r="E621" s="572">
        <v>33382</v>
      </c>
      <c r="F621" s="572">
        <v>45625</v>
      </c>
      <c r="G621" s="205" t="s">
        <v>989</v>
      </c>
      <c r="H621" s="205" t="s">
        <v>682</v>
      </c>
      <c r="I621" s="205" t="s">
        <v>708</v>
      </c>
      <c r="J621" s="205">
        <v>9765185179</v>
      </c>
      <c r="K621" s="205" t="s">
        <v>684</v>
      </c>
      <c r="L621" s="205" t="s">
        <v>2137</v>
      </c>
      <c r="M621" s="205" t="s">
        <v>684</v>
      </c>
      <c r="N621" s="205" t="s">
        <v>684</v>
      </c>
      <c r="O621" s="205" t="s">
        <v>686</v>
      </c>
      <c r="P621" s="205" t="s">
        <v>687</v>
      </c>
      <c r="Q621" s="205" t="s">
        <v>687</v>
      </c>
    </row>
    <row r="622" spans="1:17" hidden="1">
      <c r="A622" s="204">
        <v>102074690172</v>
      </c>
      <c r="B622" s="205" t="s">
        <v>2153</v>
      </c>
      <c r="C622" s="205" t="s">
        <v>2154</v>
      </c>
      <c r="D622" s="205" t="s">
        <v>680</v>
      </c>
      <c r="E622" s="572">
        <v>36161</v>
      </c>
      <c r="F622" s="572">
        <v>45625</v>
      </c>
      <c r="G622" s="205" t="s">
        <v>2155</v>
      </c>
      <c r="H622" s="205" t="s">
        <v>682</v>
      </c>
      <c r="I622" s="205" t="s">
        <v>683</v>
      </c>
      <c r="J622" s="205">
        <v>7723907679</v>
      </c>
      <c r="K622" s="205" t="s">
        <v>684</v>
      </c>
      <c r="L622" s="205" t="s">
        <v>2156</v>
      </c>
      <c r="M622" s="205" t="s">
        <v>684</v>
      </c>
      <c r="N622" s="205" t="s">
        <v>684</v>
      </c>
      <c r="O622" s="205" t="s">
        <v>686</v>
      </c>
      <c r="P622" s="205" t="s">
        <v>687</v>
      </c>
      <c r="Q622" s="205" t="s">
        <v>686</v>
      </c>
    </row>
    <row r="623" spans="1:17" hidden="1">
      <c r="A623" s="204">
        <v>101510708682</v>
      </c>
      <c r="B623" s="205" t="s">
        <v>2131</v>
      </c>
      <c r="C623" s="205" t="s">
        <v>2132</v>
      </c>
      <c r="D623" s="205" t="s">
        <v>680</v>
      </c>
      <c r="E623" s="572">
        <v>33156</v>
      </c>
      <c r="F623" s="572">
        <v>45625</v>
      </c>
      <c r="G623" s="205" t="s">
        <v>2133</v>
      </c>
      <c r="H623" s="205" t="s">
        <v>682</v>
      </c>
      <c r="I623" s="205" t="s">
        <v>708</v>
      </c>
      <c r="J623" s="205">
        <v>9881316301</v>
      </c>
      <c r="K623" s="205" t="s">
        <v>684</v>
      </c>
      <c r="L623" s="205" t="s">
        <v>784</v>
      </c>
      <c r="M623" s="205" t="s">
        <v>2134</v>
      </c>
      <c r="N623" s="205" t="s">
        <v>2124</v>
      </c>
      <c r="O623" s="205" t="s">
        <v>687</v>
      </c>
      <c r="P623" s="205" t="s">
        <v>687</v>
      </c>
      <c r="Q623" s="205" t="s">
        <v>686</v>
      </c>
    </row>
    <row r="624" spans="1:17" hidden="1">
      <c r="A624" s="204">
        <v>100933891628</v>
      </c>
      <c r="B624" s="205" t="s">
        <v>2140</v>
      </c>
      <c r="C624" s="205" t="s">
        <v>2141</v>
      </c>
      <c r="D624" s="205" t="s">
        <v>680</v>
      </c>
      <c r="E624" s="572">
        <v>33003</v>
      </c>
      <c r="F624" s="572">
        <v>45625</v>
      </c>
      <c r="G624" s="205" t="s">
        <v>2096</v>
      </c>
      <c r="H624" s="205" t="s">
        <v>682</v>
      </c>
      <c r="I624" s="205" t="s">
        <v>708</v>
      </c>
      <c r="J624" s="205">
        <v>9699845579</v>
      </c>
      <c r="K624" s="205" t="s">
        <v>684</v>
      </c>
      <c r="L624" s="205" t="s">
        <v>2142</v>
      </c>
      <c r="M624" s="205" t="s">
        <v>2143</v>
      </c>
      <c r="N624" s="205" t="s">
        <v>2144</v>
      </c>
      <c r="O624" s="205" t="s">
        <v>686</v>
      </c>
      <c r="P624" s="205" t="s">
        <v>687</v>
      </c>
      <c r="Q624" s="205" t="s">
        <v>686</v>
      </c>
    </row>
    <row r="625" spans="1:17" hidden="1">
      <c r="A625" s="204">
        <v>102032852951</v>
      </c>
      <c r="B625" s="205" t="s">
        <v>2145</v>
      </c>
      <c r="C625" s="205" t="s">
        <v>2146</v>
      </c>
      <c r="D625" s="205" t="s">
        <v>680</v>
      </c>
      <c r="E625" s="572">
        <v>34130</v>
      </c>
      <c r="F625" s="572">
        <v>45625</v>
      </c>
      <c r="G625" s="205" t="s">
        <v>2147</v>
      </c>
      <c r="H625" s="205" t="s">
        <v>682</v>
      </c>
      <c r="I625" s="205" t="s">
        <v>683</v>
      </c>
      <c r="J625" s="205">
        <v>7338561785</v>
      </c>
      <c r="K625" s="205" t="s">
        <v>684</v>
      </c>
      <c r="L625" s="205" t="s">
        <v>2148</v>
      </c>
      <c r="M625" s="205" t="s">
        <v>20579</v>
      </c>
      <c r="N625" s="205" t="s">
        <v>20758</v>
      </c>
      <c r="O625" s="205" t="s">
        <v>686</v>
      </c>
      <c r="P625" s="205" t="s">
        <v>687</v>
      </c>
      <c r="Q625" s="205" t="s">
        <v>686</v>
      </c>
    </row>
    <row r="626" spans="1:17" hidden="1">
      <c r="A626" s="204">
        <v>101745394010</v>
      </c>
      <c r="B626" s="205" t="s">
        <v>2149</v>
      </c>
      <c r="C626" s="205" t="s">
        <v>2150</v>
      </c>
      <c r="D626" s="205" t="s">
        <v>680</v>
      </c>
      <c r="E626" s="572">
        <v>37622</v>
      </c>
      <c r="F626" s="572">
        <v>45625</v>
      </c>
      <c r="G626" s="205" t="s">
        <v>2151</v>
      </c>
      <c r="H626" s="205" t="s">
        <v>682</v>
      </c>
      <c r="I626" s="205" t="s">
        <v>683</v>
      </c>
      <c r="J626" s="205">
        <v>6389919826</v>
      </c>
      <c r="K626" s="205" t="s">
        <v>684</v>
      </c>
      <c r="L626" s="205" t="s">
        <v>2152</v>
      </c>
      <c r="M626" s="205" t="s">
        <v>684</v>
      </c>
      <c r="N626" s="205" t="s">
        <v>684</v>
      </c>
      <c r="O626" s="205" t="s">
        <v>686</v>
      </c>
      <c r="P626" s="205" t="s">
        <v>687</v>
      </c>
      <c r="Q626" s="205" t="s">
        <v>686</v>
      </c>
    </row>
    <row r="627" spans="1:17" hidden="1">
      <c r="A627" s="204">
        <v>102142684842</v>
      </c>
      <c r="B627" s="205" t="s">
        <v>2157</v>
      </c>
      <c r="C627" s="205" t="s">
        <v>2158</v>
      </c>
      <c r="D627" s="205" t="s">
        <v>680</v>
      </c>
      <c r="E627" s="572">
        <v>35796</v>
      </c>
      <c r="F627" s="572">
        <v>45625</v>
      </c>
      <c r="G627" s="205" t="s">
        <v>2159</v>
      </c>
      <c r="H627" s="205" t="s">
        <v>682</v>
      </c>
      <c r="I627" s="205" t="s">
        <v>683</v>
      </c>
      <c r="J627" s="205" t="s">
        <v>684</v>
      </c>
      <c r="K627" s="205" t="s">
        <v>684</v>
      </c>
      <c r="L627" s="205" t="s">
        <v>2160</v>
      </c>
      <c r="M627" s="205" t="s">
        <v>684</v>
      </c>
      <c r="N627" s="205" t="s">
        <v>684</v>
      </c>
      <c r="O627" s="205" t="s">
        <v>686</v>
      </c>
      <c r="P627" s="205" t="s">
        <v>687</v>
      </c>
      <c r="Q627" s="205" t="s">
        <v>686</v>
      </c>
    </row>
    <row r="628" spans="1:17" hidden="1">
      <c r="A628" s="204">
        <v>102142684835</v>
      </c>
      <c r="B628" s="205" t="s">
        <v>2161</v>
      </c>
      <c r="C628" s="205" t="s">
        <v>2162</v>
      </c>
      <c r="D628" s="205" t="s">
        <v>680</v>
      </c>
      <c r="E628" s="572">
        <v>36378</v>
      </c>
      <c r="F628" s="572">
        <v>45625</v>
      </c>
      <c r="G628" s="205" t="s">
        <v>2163</v>
      </c>
      <c r="H628" s="205" t="s">
        <v>682</v>
      </c>
      <c r="I628" s="205" t="s">
        <v>683</v>
      </c>
      <c r="J628" s="205" t="s">
        <v>684</v>
      </c>
      <c r="K628" s="205" t="s">
        <v>684</v>
      </c>
      <c r="L628" s="205" t="s">
        <v>2164</v>
      </c>
      <c r="M628" s="205" t="s">
        <v>684</v>
      </c>
      <c r="N628" s="205" t="s">
        <v>684</v>
      </c>
      <c r="O628" s="205" t="s">
        <v>686</v>
      </c>
      <c r="P628" s="205" t="s">
        <v>687</v>
      </c>
      <c r="Q628" s="205" t="s">
        <v>686</v>
      </c>
    </row>
    <row r="629" spans="1:17" hidden="1">
      <c r="A629" s="204">
        <v>101605756339</v>
      </c>
      <c r="B629" s="205" t="s">
        <v>2119</v>
      </c>
      <c r="C629" s="205" t="s">
        <v>2120</v>
      </c>
      <c r="D629" s="205" t="s">
        <v>680</v>
      </c>
      <c r="E629" s="572">
        <v>35607</v>
      </c>
      <c r="F629" s="572">
        <v>45625</v>
      </c>
      <c r="G629" s="205" t="s">
        <v>2121</v>
      </c>
      <c r="H629" s="205" t="s">
        <v>682</v>
      </c>
      <c r="I629" s="205" t="s">
        <v>683</v>
      </c>
      <c r="J629" s="205">
        <v>8805603199</v>
      </c>
      <c r="K629" s="205" t="s">
        <v>684</v>
      </c>
      <c r="L629" s="205" t="s">
        <v>2122</v>
      </c>
      <c r="M629" s="205" t="s">
        <v>2123</v>
      </c>
      <c r="N629" s="205" t="s">
        <v>2124</v>
      </c>
      <c r="O629" s="205" t="s">
        <v>686</v>
      </c>
      <c r="P629" s="205" t="s">
        <v>687</v>
      </c>
      <c r="Q629" s="205" t="s">
        <v>686</v>
      </c>
    </row>
    <row r="630" spans="1:17" hidden="1">
      <c r="A630" s="204">
        <v>101510708695</v>
      </c>
      <c r="B630" s="205" t="s">
        <v>2187</v>
      </c>
      <c r="C630" s="205" t="s">
        <v>2188</v>
      </c>
      <c r="D630" s="205" t="s">
        <v>680</v>
      </c>
      <c r="E630" s="572">
        <v>35457</v>
      </c>
      <c r="F630" s="572">
        <v>45624</v>
      </c>
      <c r="G630" s="205" t="s">
        <v>2189</v>
      </c>
      <c r="H630" s="205" t="s">
        <v>682</v>
      </c>
      <c r="I630" s="205" t="s">
        <v>683</v>
      </c>
      <c r="J630" s="205">
        <v>8983459899</v>
      </c>
      <c r="K630" s="205" t="s">
        <v>2190</v>
      </c>
      <c r="L630" s="205" t="s">
        <v>2191</v>
      </c>
      <c r="M630" s="205" t="s">
        <v>684</v>
      </c>
      <c r="N630" s="205" t="s">
        <v>2124</v>
      </c>
      <c r="O630" s="205" t="s">
        <v>686</v>
      </c>
      <c r="P630" s="205" t="s">
        <v>687</v>
      </c>
      <c r="Q630" s="205" t="s">
        <v>686</v>
      </c>
    </row>
    <row r="631" spans="1:17" hidden="1">
      <c r="A631" s="204">
        <v>102142326752</v>
      </c>
      <c r="B631" s="205" t="s">
        <v>2196</v>
      </c>
      <c r="C631" s="205" t="s">
        <v>2197</v>
      </c>
      <c r="D631" s="205" t="s">
        <v>680</v>
      </c>
      <c r="E631" s="572">
        <v>38540</v>
      </c>
      <c r="F631" s="572">
        <v>45624</v>
      </c>
      <c r="G631" s="205" t="s">
        <v>2198</v>
      </c>
      <c r="H631" s="205" t="s">
        <v>682</v>
      </c>
      <c r="I631" s="205" t="s">
        <v>683</v>
      </c>
      <c r="J631" s="205" t="s">
        <v>684</v>
      </c>
      <c r="K631" s="205" t="s">
        <v>684</v>
      </c>
      <c r="L631" s="205" t="s">
        <v>2199</v>
      </c>
      <c r="M631" s="205" t="s">
        <v>684</v>
      </c>
      <c r="N631" s="205" t="s">
        <v>684</v>
      </c>
      <c r="O631" s="205" t="s">
        <v>686</v>
      </c>
      <c r="P631" s="205" t="s">
        <v>687</v>
      </c>
      <c r="Q631" s="205" t="s">
        <v>686</v>
      </c>
    </row>
    <row r="632" spans="1:17" hidden="1">
      <c r="A632" s="204">
        <v>102142325345</v>
      </c>
      <c r="B632" s="205" t="s">
        <v>2192</v>
      </c>
      <c r="C632" s="205" t="s">
        <v>2193</v>
      </c>
      <c r="D632" s="205" t="s">
        <v>680</v>
      </c>
      <c r="E632" s="572">
        <v>36495</v>
      </c>
      <c r="F632" s="572">
        <v>45624</v>
      </c>
      <c r="G632" s="205" t="s">
        <v>2194</v>
      </c>
      <c r="H632" s="205" t="s">
        <v>682</v>
      </c>
      <c r="I632" s="205" t="s">
        <v>683</v>
      </c>
      <c r="J632" s="205">
        <v>9823926708</v>
      </c>
      <c r="K632" s="205" t="s">
        <v>684</v>
      </c>
      <c r="L632" s="205" t="s">
        <v>2195</v>
      </c>
      <c r="M632" s="205" t="s">
        <v>684</v>
      </c>
      <c r="N632" s="205" t="s">
        <v>684</v>
      </c>
      <c r="O632" s="205" t="s">
        <v>686</v>
      </c>
      <c r="P632" s="205" t="s">
        <v>687</v>
      </c>
      <c r="Q632" s="205" t="s">
        <v>687</v>
      </c>
    </row>
    <row r="633" spans="1:17" hidden="1">
      <c r="A633" s="204">
        <v>102142325138</v>
      </c>
      <c r="B633" s="205" t="s">
        <v>2180</v>
      </c>
      <c r="C633" s="205" t="s">
        <v>2181</v>
      </c>
      <c r="D633" s="205" t="s">
        <v>680</v>
      </c>
      <c r="E633" s="572">
        <v>38324</v>
      </c>
      <c r="F633" s="572">
        <v>45624</v>
      </c>
      <c r="G633" s="205" t="s">
        <v>2182</v>
      </c>
      <c r="H633" s="205" t="s">
        <v>682</v>
      </c>
      <c r="I633" s="205" t="s">
        <v>683</v>
      </c>
      <c r="J633" s="205" t="s">
        <v>684</v>
      </c>
      <c r="K633" s="205" t="s">
        <v>684</v>
      </c>
      <c r="L633" s="205" t="s">
        <v>2183</v>
      </c>
      <c r="M633" s="205" t="s">
        <v>684</v>
      </c>
      <c r="N633" s="205" t="s">
        <v>684</v>
      </c>
      <c r="O633" s="205" t="s">
        <v>686</v>
      </c>
      <c r="P633" s="205" t="s">
        <v>687</v>
      </c>
      <c r="Q633" s="205" t="s">
        <v>686</v>
      </c>
    </row>
    <row r="634" spans="1:17" hidden="1">
      <c r="A634" s="204">
        <v>102142326775</v>
      </c>
      <c r="B634" s="205" t="s">
        <v>2171</v>
      </c>
      <c r="C634" s="205" t="s">
        <v>2172</v>
      </c>
      <c r="D634" s="205" t="s">
        <v>680</v>
      </c>
      <c r="E634" s="572">
        <v>38071</v>
      </c>
      <c r="F634" s="572">
        <v>45624</v>
      </c>
      <c r="G634" s="205" t="s">
        <v>2173</v>
      </c>
      <c r="H634" s="205" t="s">
        <v>682</v>
      </c>
      <c r="I634" s="205" t="s">
        <v>683</v>
      </c>
      <c r="J634" s="205">
        <v>9921522319</v>
      </c>
      <c r="K634" s="205" t="s">
        <v>684</v>
      </c>
      <c r="L634" s="205" t="s">
        <v>2174</v>
      </c>
      <c r="M634" s="205" t="s">
        <v>684</v>
      </c>
      <c r="N634" s="205" t="s">
        <v>684</v>
      </c>
      <c r="O634" s="205" t="s">
        <v>686</v>
      </c>
      <c r="P634" s="205" t="s">
        <v>687</v>
      </c>
      <c r="Q634" s="205" t="s">
        <v>686</v>
      </c>
    </row>
    <row r="635" spans="1:17" hidden="1">
      <c r="A635" s="204">
        <v>101653153322</v>
      </c>
      <c r="B635" s="205" t="s">
        <v>2184</v>
      </c>
      <c r="C635" s="205" t="s">
        <v>2185</v>
      </c>
      <c r="D635" s="205" t="s">
        <v>680</v>
      </c>
      <c r="E635" s="572">
        <v>37257</v>
      </c>
      <c r="F635" s="572">
        <v>45624</v>
      </c>
      <c r="G635" s="205" t="s">
        <v>1447</v>
      </c>
      <c r="H635" s="205" t="s">
        <v>682</v>
      </c>
      <c r="I635" s="205" t="s">
        <v>683</v>
      </c>
      <c r="J635" s="205">
        <v>7030514575</v>
      </c>
      <c r="K635" s="205" t="s">
        <v>684</v>
      </c>
      <c r="L635" s="205" t="s">
        <v>2186</v>
      </c>
      <c r="M635" s="205" t="s">
        <v>21890</v>
      </c>
      <c r="N635" s="205" t="s">
        <v>22082</v>
      </c>
      <c r="O635" s="205" t="s">
        <v>686</v>
      </c>
      <c r="P635" s="205" t="s">
        <v>687</v>
      </c>
      <c r="Q635" s="205" t="s">
        <v>687</v>
      </c>
    </row>
    <row r="636" spans="1:17" hidden="1">
      <c r="A636" s="204">
        <v>101847633359</v>
      </c>
      <c r="B636" s="205" t="s">
        <v>2165</v>
      </c>
      <c r="C636" s="205" t="s">
        <v>2166</v>
      </c>
      <c r="D636" s="205" t="s">
        <v>680</v>
      </c>
      <c r="E636" s="572">
        <v>27875</v>
      </c>
      <c r="F636" s="572">
        <v>45624</v>
      </c>
      <c r="G636" s="205" t="s">
        <v>2167</v>
      </c>
      <c r="H636" s="205" t="s">
        <v>682</v>
      </c>
      <c r="I636" s="205" t="s">
        <v>708</v>
      </c>
      <c r="J636" s="205">
        <v>9964076226</v>
      </c>
      <c r="K636" s="205" t="s">
        <v>684</v>
      </c>
      <c r="L636" s="205" t="s">
        <v>2168</v>
      </c>
      <c r="M636" s="205" t="s">
        <v>2169</v>
      </c>
      <c r="N636" s="205" t="s">
        <v>2170</v>
      </c>
      <c r="O636" s="205" t="s">
        <v>686</v>
      </c>
      <c r="P636" s="205" t="s">
        <v>687</v>
      </c>
      <c r="Q636" s="205" t="s">
        <v>686</v>
      </c>
    </row>
    <row r="637" spans="1:17" hidden="1">
      <c r="A637" s="204">
        <v>102142326768</v>
      </c>
      <c r="B637" s="205" t="s">
        <v>2175</v>
      </c>
      <c r="C637" s="205" t="s">
        <v>437</v>
      </c>
      <c r="D637" s="205" t="s">
        <v>680</v>
      </c>
      <c r="E637" s="572">
        <v>36247</v>
      </c>
      <c r="F637" s="572">
        <v>45624</v>
      </c>
      <c r="G637" s="205" t="s">
        <v>2176</v>
      </c>
      <c r="H637" s="205" t="s">
        <v>682</v>
      </c>
      <c r="I637" s="205" t="s">
        <v>683</v>
      </c>
      <c r="J637" s="205">
        <v>9168761999</v>
      </c>
      <c r="K637" s="205" t="s">
        <v>684</v>
      </c>
      <c r="L637" s="205" t="s">
        <v>2177</v>
      </c>
      <c r="M637" s="205" t="s">
        <v>2178</v>
      </c>
      <c r="N637" s="205" t="s">
        <v>2179</v>
      </c>
      <c r="O637" s="205" t="s">
        <v>686</v>
      </c>
      <c r="P637" s="205" t="s">
        <v>687</v>
      </c>
      <c r="Q637" s="205" t="s">
        <v>686</v>
      </c>
    </row>
    <row r="638" spans="1:17" hidden="1">
      <c r="A638" s="204">
        <v>102140826298</v>
      </c>
      <c r="B638" s="205" t="s">
        <v>2215</v>
      </c>
      <c r="C638" s="205" t="s">
        <v>2216</v>
      </c>
      <c r="D638" s="205" t="s">
        <v>680</v>
      </c>
      <c r="E638" s="572">
        <v>37028</v>
      </c>
      <c r="F638" s="572">
        <v>45619</v>
      </c>
      <c r="G638" s="205" t="s">
        <v>2217</v>
      </c>
      <c r="H638" s="205" t="s">
        <v>682</v>
      </c>
      <c r="I638" s="205" t="s">
        <v>683</v>
      </c>
      <c r="J638" s="205" t="s">
        <v>684</v>
      </c>
      <c r="K638" s="205" t="s">
        <v>684</v>
      </c>
      <c r="L638" s="205" t="s">
        <v>2218</v>
      </c>
      <c r="M638" s="205" t="s">
        <v>684</v>
      </c>
      <c r="N638" s="205" t="s">
        <v>684</v>
      </c>
      <c r="O638" s="205" t="s">
        <v>686</v>
      </c>
      <c r="P638" s="205" t="s">
        <v>687</v>
      </c>
      <c r="Q638" s="205" t="s">
        <v>686</v>
      </c>
    </row>
    <row r="639" spans="1:17" hidden="1">
      <c r="A639" s="204">
        <v>102140658787</v>
      </c>
      <c r="B639" s="205" t="s">
        <v>2204</v>
      </c>
      <c r="C639" s="205" t="s">
        <v>1018</v>
      </c>
      <c r="D639" s="205" t="s">
        <v>680</v>
      </c>
      <c r="E639" s="572">
        <v>38521</v>
      </c>
      <c r="F639" s="572">
        <v>45619</v>
      </c>
      <c r="G639" s="205" t="s">
        <v>2205</v>
      </c>
      <c r="H639" s="205" t="s">
        <v>682</v>
      </c>
      <c r="I639" s="205" t="s">
        <v>683</v>
      </c>
      <c r="J639" s="205">
        <v>9632741947</v>
      </c>
      <c r="K639" s="205" t="s">
        <v>684</v>
      </c>
      <c r="L639" s="205" t="s">
        <v>2206</v>
      </c>
      <c r="M639" s="205" t="s">
        <v>684</v>
      </c>
      <c r="N639" s="205" t="s">
        <v>684</v>
      </c>
      <c r="O639" s="205" t="s">
        <v>686</v>
      </c>
      <c r="P639" s="205" t="s">
        <v>687</v>
      </c>
      <c r="Q639" s="205" t="s">
        <v>686</v>
      </c>
    </row>
    <row r="640" spans="1:17" hidden="1">
      <c r="A640" s="204">
        <v>102140826280</v>
      </c>
      <c r="B640" s="205" t="s">
        <v>2200</v>
      </c>
      <c r="C640" s="205" t="s">
        <v>2201</v>
      </c>
      <c r="D640" s="205" t="s">
        <v>680</v>
      </c>
      <c r="E640" s="572">
        <v>37622</v>
      </c>
      <c r="F640" s="572">
        <v>45619</v>
      </c>
      <c r="G640" s="205" t="s">
        <v>2202</v>
      </c>
      <c r="H640" s="205" t="s">
        <v>682</v>
      </c>
      <c r="I640" s="205" t="s">
        <v>683</v>
      </c>
      <c r="J640" s="205" t="s">
        <v>684</v>
      </c>
      <c r="K640" s="205" t="s">
        <v>684</v>
      </c>
      <c r="L640" s="205" t="s">
        <v>2203</v>
      </c>
      <c r="M640" s="205" t="s">
        <v>684</v>
      </c>
      <c r="N640" s="205" t="s">
        <v>684</v>
      </c>
      <c r="O640" s="205" t="s">
        <v>686</v>
      </c>
      <c r="P640" s="205" t="s">
        <v>687</v>
      </c>
      <c r="Q640" s="205" t="s">
        <v>686</v>
      </c>
    </row>
    <row r="641" spans="1:17" hidden="1">
      <c r="A641" s="204">
        <v>102140658773</v>
      </c>
      <c r="B641" s="205" t="s">
        <v>2211</v>
      </c>
      <c r="C641" s="205" t="s">
        <v>2212</v>
      </c>
      <c r="D641" s="205" t="s">
        <v>680</v>
      </c>
      <c r="E641" s="572">
        <v>38454</v>
      </c>
      <c r="F641" s="572">
        <v>45619</v>
      </c>
      <c r="G641" s="205" t="s">
        <v>2213</v>
      </c>
      <c r="H641" s="205" t="s">
        <v>682</v>
      </c>
      <c r="I641" s="205" t="s">
        <v>683</v>
      </c>
      <c r="J641" s="205">
        <v>9834569200</v>
      </c>
      <c r="K641" s="205" t="s">
        <v>684</v>
      </c>
      <c r="L641" s="205" t="s">
        <v>2214</v>
      </c>
      <c r="M641" s="205" t="s">
        <v>684</v>
      </c>
      <c r="N641" s="205" t="s">
        <v>684</v>
      </c>
      <c r="O641" s="205" t="s">
        <v>686</v>
      </c>
      <c r="P641" s="205" t="s">
        <v>687</v>
      </c>
      <c r="Q641" s="205" t="s">
        <v>686</v>
      </c>
    </row>
    <row r="642" spans="1:17" hidden="1">
      <c r="A642" s="204">
        <v>102140658760</v>
      </c>
      <c r="B642" s="205" t="s">
        <v>2207</v>
      </c>
      <c r="C642" s="205" t="s">
        <v>2208</v>
      </c>
      <c r="D642" s="205" t="s">
        <v>680</v>
      </c>
      <c r="E642" s="572">
        <v>38335</v>
      </c>
      <c r="F642" s="572">
        <v>45619</v>
      </c>
      <c r="G642" s="205" t="s">
        <v>2209</v>
      </c>
      <c r="H642" s="205" t="s">
        <v>682</v>
      </c>
      <c r="I642" s="205" t="s">
        <v>683</v>
      </c>
      <c r="J642" s="205">
        <v>9322945736</v>
      </c>
      <c r="K642" s="205" t="s">
        <v>684</v>
      </c>
      <c r="L642" s="205" t="s">
        <v>2210</v>
      </c>
      <c r="M642" s="205" t="s">
        <v>684</v>
      </c>
      <c r="N642" s="205" t="s">
        <v>684</v>
      </c>
      <c r="O642" s="205" t="s">
        <v>686</v>
      </c>
      <c r="P642" s="205" t="s">
        <v>687</v>
      </c>
      <c r="Q642" s="205" t="s">
        <v>686</v>
      </c>
    </row>
    <row r="643" spans="1:17" hidden="1">
      <c r="A643" s="204">
        <v>101247924876</v>
      </c>
      <c r="B643" s="205" t="s">
        <v>2227</v>
      </c>
      <c r="C643" s="205" t="s">
        <v>2228</v>
      </c>
      <c r="D643" s="205" t="s">
        <v>680</v>
      </c>
      <c r="E643" s="572">
        <v>33182</v>
      </c>
      <c r="F643" s="572">
        <v>45618</v>
      </c>
      <c r="G643" s="205" t="s">
        <v>2229</v>
      </c>
      <c r="H643" s="205" t="s">
        <v>682</v>
      </c>
      <c r="I643" s="205" t="s">
        <v>708</v>
      </c>
      <c r="J643" s="205">
        <v>7822927508</v>
      </c>
      <c r="K643" s="205" t="s">
        <v>684</v>
      </c>
      <c r="L643" s="205" t="s">
        <v>2230</v>
      </c>
      <c r="M643" s="205" t="s">
        <v>684</v>
      </c>
      <c r="N643" s="205" t="s">
        <v>684</v>
      </c>
      <c r="O643" s="205" t="s">
        <v>686</v>
      </c>
      <c r="P643" s="205" t="s">
        <v>687</v>
      </c>
      <c r="Q643" s="205" t="s">
        <v>686</v>
      </c>
    </row>
    <row r="644" spans="1:17" hidden="1">
      <c r="A644" s="204">
        <v>102031534684</v>
      </c>
      <c r="B644" s="205" t="s">
        <v>2219</v>
      </c>
      <c r="C644" s="205" t="s">
        <v>2220</v>
      </c>
      <c r="D644" s="205" t="s">
        <v>680</v>
      </c>
      <c r="E644" s="572">
        <v>38183</v>
      </c>
      <c r="F644" s="572">
        <v>45618</v>
      </c>
      <c r="G644" s="205" t="s">
        <v>2221</v>
      </c>
      <c r="H644" s="205" t="s">
        <v>682</v>
      </c>
      <c r="I644" s="205" t="s">
        <v>708</v>
      </c>
      <c r="J644" s="205">
        <v>9399010373</v>
      </c>
      <c r="K644" s="205" t="s">
        <v>684</v>
      </c>
      <c r="L644" s="205" t="s">
        <v>2222</v>
      </c>
      <c r="M644" s="205" t="s">
        <v>684</v>
      </c>
      <c r="N644" s="205" t="s">
        <v>21477</v>
      </c>
      <c r="O644" s="205" t="s">
        <v>686</v>
      </c>
      <c r="P644" s="205" t="s">
        <v>687</v>
      </c>
      <c r="Q644" s="205" t="s">
        <v>687</v>
      </c>
    </row>
    <row r="645" spans="1:17" hidden="1">
      <c r="A645" s="204">
        <v>102140444368</v>
      </c>
      <c r="B645" s="205" t="s">
        <v>2223</v>
      </c>
      <c r="C645" s="205" t="s">
        <v>2224</v>
      </c>
      <c r="D645" s="205" t="s">
        <v>680</v>
      </c>
      <c r="E645" s="572">
        <v>38594</v>
      </c>
      <c r="F645" s="572">
        <v>45618</v>
      </c>
      <c r="G645" s="205" t="s">
        <v>2225</v>
      </c>
      <c r="H645" s="205" t="s">
        <v>682</v>
      </c>
      <c r="I645" s="205" t="s">
        <v>708</v>
      </c>
      <c r="J645" s="205">
        <v>9329446934</v>
      </c>
      <c r="K645" s="205" t="s">
        <v>684</v>
      </c>
      <c r="L645" s="205" t="s">
        <v>2226</v>
      </c>
      <c r="M645" s="205" t="s">
        <v>684</v>
      </c>
      <c r="N645" s="205" t="s">
        <v>21891</v>
      </c>
      <c r="O645" s="205" t="s">
        <v>686</v>
      </c>
      <c r="P645" s="205" t="s">
        <v>687</v>
      </c>
      <c r="Q645" s="205" t="s">
        <v>686</v>
      </c>
    </row>
    <row r="646" spans="1:17" hidden="1">
      <c r="A646" s="204">
        <v>102139707105</v>
      </c>
      <c r="B646" s="205" t="s">
        <v>2235</v>
      </c>
      <c r="C646" s="205" t="s">
        <v>2236</v>
      </c>
      <c r="D646" s="205" t="s">
        <v>680</v>
      </c>
      <c r="E646" s="572">
        <v>38074</v>
      </c>
      <c r="F646" s="572">
        <v>45614</v>
      </c>
      <c r="G646" s="205" t="s">
        <v>2237</v>
      </c>
      <c r="H646" s="205" t="s">
        <v>682</v>
      </c>
      <c r="I646" s="205" t="s">
        <v>683</v>
      </c>
      <c r="J646" s="205" t="s">
        <v>684</v>
      </c>
      <c r="K646" s="205" t="s">
        <v>684</v>
      </c>
      <c r="L646" s="205" t="s">
        <v>2238</v>
      </c>
      <c r="M646" s="205" t="s">
        <v>684</v>
      </c>
      <c r="N646" s="205" t="s">
        <v>684</v>
      </c>
      <c r="O646" s="205" t="s">
        <v>686</v>
      </c>
      <c r="P646" s="205" t="s">
        <v>687</v>
      </c>
      <c r="Q646" s="205" t="s">
        <v>686</v>
      </c>
    </row>
    <row r="647" spans="1:17" hidden="1">
      <c r="A647" s="204">
        <v>101235008277</v>
      </c>
      <c r="B647" s="205" t="s">
        <v>2247</v>
      </c>
      <c r="C647" s="205" t="s">
        <v>2248</v>
      </c>
      <c r="D647" s="205" t="s">
        <v>680</v>
      </c>
      <c r="E647" s="572">
        <v>32574</v>
      </c>
      <c r="F647" s="572">
        <v>45614</v>
      </c>
      <c r="G647" s="205" t="s">
        <v>2249</v>
      </c>
      <c r="H647" s="205" t="s">
        <v>682</v>
      </c>
      <c r="I647" s="205" t="s">
        <v>683</v>
      </c>
      <c r="J647" s="205">
        <v>9021239182</v>
      </c>
      <c r="K647" s="205" t="s">
        <v>684</v>
      </c>
      <c r="L647" s="205" t="s">
        <v>2250</v>
      </c>
      <c r="M647" s="205" t="s">
        <v>2251</v>
      </c>
      <c r="N647" s="205" t="s">
        <v>2252</v>
      </c>
      <c r="O647" s="205" t="s">
        <v>687</v>
      </c>
      <c r="P647" s="205" t="s">
        <v>687</v>
      </c>
      <c r="Q647" s="205" t="s">
        <v>686</v>
      </c>
    </row>
    <row r="648" spans="1:17" hidden="1">
      <c r="A648" s="204">
        <v>102139707133</v>
      </c>
      <c r="B648" s="205" t="s">
        <v>2239</v>
      </c>
      <c r="C648" s="205" t="s">
        <v>2240</v>
      </c>
      <c r="D648" s="205" t="s">
        <v>680</v>
      </c>
      <c r="E648" s="572">
        <v>37622</v>
      </c>
      <c r="F648" s="572">
        <v>45614</v>
      </c>
      <c r="G648" s="205" t="s">
        <v>2241</v>
      </c>
      <c r="H648" s="205" t="s">
        <v>682</v>
      </c>
      <c r="I648" s="205" t="s">
        <v>683</v>
      </c>
      <c r="J648" s="205" t="s">
        <v>684</v>
      </c>
      <c r="K648" s="205" t="s">
        <v>684</v>
      </c>
      <c r="L648" s="205" t="s">
        <v>2242</v>
      </c>
      <c r="M648" s="205" t="s">
        <v>684</v>
      </c>
      <c r="N648" s="205" t="s">
        <v>684</v>
      </c>
      <c r="O648" s="205" t="s">
        <v>686</v>
      </c>
      <c r="P648" s="205" t="s">
        <v>687</v>
      </c>
      <c r="Q648" s="205" t="s">
        <v>686</v>
      </c>
    </row>
    <row r="649" spans="1:17" hidden="1">
      <c r="A649" s="204">
        <v>102139707114</v>
      </c>
      <c r="B649" s="205" t="s">
        <v>2243</v>
      </c>
      <c r="C649" s="205" t="s">
        <v>2244</v>
      </c>
      <c r="D649" s="205" t="s">
        <v>680</v>
      </c>
      <c r="E649" s="572">
        <v>38070</v>
      </c>
      <c r="F649" s="572">
        <v>45614</v>
      </c>
      <c r="G649" s="205" t="s">
        <v>2245</v>
      </c>
      <c r="H649" s="205" t="s">
        <v>682</v>
      </c>
      <c r="I649" s="205" t="s">
        <v>683</v>
      </c>
      <c r="J649" s="205">
        <v>8411022481</v>
      </c>
      <c r="K649" s="205" t="s">
        <v>684</v>
      </c>
      <c r="L649" s="205" t="s">
        <v>2246</v>
      </c>
      <c r="M649" s="205" t="s">
        <v>684</v>
      </c>
      <c r="N649" s="205" t="s">
        <v>684</v>
      </c>
      <c r="O649" s="205" t="s">
        <v>686</v>
      </c>
      <c r="P649" s="205" t="s">
        <v>687</v>
      </c>
      <c r="Q649" s="205" t="s">
        <v>686</v>
      </c>
    </row>
    <row r="650" spans="1:17" hidden="1">
      <c r="A650" s="204">
        <v>102139707122</v>
      </c>
      <c r="B650" s="205" t="s">
        <v>2231</v>
      </c>
      <c r="C650" s="205" t="s">
        <v>2232</v>
      </c>
      <c r="D650" s="205" t="s">
        <v>680</v>
      </c>
      <c r="E650" s="572">
        <v>38389</v>
      </c>
      <c r="F650" s="572">
        <v>45614</v>
      </c>
      <c r="G650" s="205" t="s">
        <v>2233</v>
      </c>
      <c r="H650" s="205" t="s">
        <v>682</v>
      </c>
      <c r="I650" s="205" t="s">
        <v>683</v>
      </c>
      <c r="J650" s="205">
        <v>9730121591</v>
      </c>
      <c r="K650" s="205" t="s">
        <v>684</v>
      </c>
      <c r="L650" s="205" t="s">
        <v>2234</v>
      </c>
      <c r="M650" s="205" t="s">
        <v>684</v>
      </c>
      <c r="N650" s="205" t="s">
        <v>684</v>
      </c>
      <c r="O650" s="205" t="s">
        <v>686</v>
      </c>
      <c r="P650" s="205" t="s">
        <v>687</v>
      </c>
      <c r="Q650" s="205" t="s">
        <v>686</v>
      </c>
    </row>
    <row r="651" spans="1:17" hidden="1">
      <c r="A651" s="204">
        <v>101609655421</v>
      </c>
      <c r="B651" s="205" t="s">
        <v>2261</v>
      </c>
      <c r="C651" s="205" t="s">
        <v>2262</v>
      </c>
      <c r="D651" s="205" t="s">
        <v>680</v>
      </c>
      <c r="E651" s="572">
        <v>36004</v>
      </c>
      <c r="F651" s="572">
        <v>45612</v>
      </c>
      <c r="G651" s="205" t="s">
        <v>2263</v>
      </c>
      <c r="H651" s="205" t="s">
        <v>682</v>
      </c>
      <c r="I651" s="205" t="s">
        <v>683</v>
      </c>
      <c r="J651" s="205" t="s">
        <v>684</v>
      </c>
      <c r="K651" s="205" t="s">
        <v>684</v>
      </c>
      <c r="L651" s="205" t="s">
        <v>2264</v>
      </c>
      <c r="M651" s="205" t="s">
        <v>684</v>
      </c>
      <c r="N651" s="205" t="s">
        <v>684</v>
      </c>
      <c r="O651" s="205" t="s">
        <v>686</v>
      </c>
      <c r="P651" s="205" t="s">
        <v>687</v>
      </c>
      <c r="Q651" s="205" t="s">
        <v>686</v>
      </c>
    </row>
    <row r="652" spans="1:17" hidden="1">
      <c r="A652" s="204">
        <v>101371267137</v>
      </c>
      <c r="B652" s="205" t="s">
        <v>2257</v>
      </c>
      <c r="C652" s="205" t="s">
        <v>2258</v>
      </c>
      <c r="D652" s="205" t="s">
        <v>680</v>
      </c>
      <c r="E652" s="572">
        <v>33604</v>
      </c>
      <c r="F652" s="572">
        <v>45612</v>
      </c>
      <c r="G652" s="205" t="s">
        <v>2259</v>
      </c>
      <c r="H652" s="205" t="s">
        <v>682</v>
      </c>
      <c r="I652" s="205" t="s">
        <v>683</v>
      </c>
      <c r="J652" s="205" t="s">
        <v>684</v>
      </c>
      <c r="K652" s="205" t="s">
        <v>684</v>
      </c>
      <c r="L652" s="205" t="s">
        <v>2260</v>
      </c>
      <c r="M652" s="205" t="s">
        <v>684</v>
      </c>
      <c r="N652" s="205" t="s">
        <v>684</v>
      </c>
      <c r="O652" s="205" t="s">
        <v>686</v>
      </c>
      <c r="P652" s="205" t="s">
        <v>687</v>
      </c>
      <c r="Q652" s="205" t="s">
        <v>686</v>
      </c>
    </row>
    <row r="653" spans="1:17" hidden="1">
      <c r="A653" s="204">
        <v>102139366019</v>
      </c>
      <c r="B653" s="205" t="s">
        <v>2253</v>
      </c>
      <c r="C653" s="205" t="s">
        <v>2254</v>
      </c>
      <c r="D653" s="205" t="s">
        <v>680</v>
      </c>
      <c r="E653" s="572">
        <v>37384</v>
      </c>
      <c r="F653" s="572">
        <v>45612</v>
      </c>
      <c r="G653" s="205" t="s">
        <v>2255</v>
      </c>
      <c r="H653" s="205" t="s">
        <v>682</v>
      </c>
      <c r="I653" s="205" t="s">
        <v>683</v>
      </c>
      <c r="J653" s="205">
        <v>7067609243</v>
      </c>
      <c r="K653" s="205" t="s">
        <v>684</v>
      </c>
      <c r="L653" s="205" t="s">
        <v>2256</v>
      </c>
      <c r="M653" s="205" t="s">
        <v>684</v>
      </c>
      <c r="N653" s="205" t="s">
        <v>684</v>
      </c>
      <c r="O653" s="205" t="s">
        <v>686</v>
      </c>
      <c r="P653" s="205" t="s">
        <v>687</v>
      </c>
      <c r="Q653" s="205" t="s">
        <v>686</v>
      </c>
    </row>
    <row r="654" spans="1:17" hidden="1">
      <c r="A654" s="204">
        <v>101772688391</v>
      </c>
      <c r="B654" s="205" t="s">
        <v>2265</v>
      </c>
      <c r="C654" s="205" t="s">
        <v>2266</v>
      </c>
      <c r="D654" s="205" t="s">
        <v>680</v>
      </c>
      <c r="E654" s="572">
        <v>34898</v>
      </c>
      <c r="F654" s="572">
        <v>45611</v>
      </c>
      <c r="G654" s="205" t="s">
        <v>2267</v>
      </c>
      <c r="H654" s="205" t="s">
        <v>682</v>
      </c>
      <c r="I654" s="205" t="s">
        <v>683</v>
      </c>
      <c r="J654" s="205">
        <v>7249676129</v>
      </c>
      <c r="K654" s="205" t="s">
        <v>684</v>
      </c>
      <c r="L654" s="205" t="s">
        <v>2268</v>
      </c>
      <c r="M654" s="205" t="s">
        <v>2269</v>
      </c>
      <c r="N654" s="205" t="s">
        <v>2270</v>
      </c>
      <c r="O654" s="205" t="s">
        <v>686</v>
      </c>
      <c r="P654" s="205" t="s">
        <v>687</v>
      </c>
      <c r="Q654" s="205" t="s">
        <v>686</v>
      </c>
    </row>
    <row r="655" spans="1:17" hidden="1">
      <c r="A655" s="204">
        <v>101783198074</v>
      </c>
      <c r="B655" s="205" t="s">
        <v>2298</v>
      </c>
      <c r="C655" s="205" t="s">
        <v>2299</v>
      </c>
      <c r="D655" s="205" t="s">
        <v>680</v>
      </c>
      <c r="E655" s="572">
        <v>33243</v>
      </c>
      <c r="F655" s="572">
        <v>45610</v>
      </c>
      <c r="G655" s="205" t="s">
        <v>2300</v>
      </c>
      <c r="H655" s="205" t="s">
        <v>682</v>
      </c>
      <c r="I655" s="205" t="s">
        <v>708</v>
      </c>
      <c r="J655" s="205">
        <v>9579696629</v>
      </c>
      <c r="K655" s="205" t="s">
        <v>684</v>
      </c>
      <c r="L655" s="205" t="s">
        <v>2301</v>
      </c>
      <c r="M655" s="205" t="s">
        <v>2302</v>
      </c>
      <c r="N655" s="205" t="s">
        <v>684</v>
      </c>
      <c r="O655" s="205" t="s">
        <v>686</v>
      </c>
      <c r="P655" s="205" t="s">
        <v>687</v>
      </c>
      <c r="Q655" s="205" t="s">
        <v>686</v>
      </c>
    </row>
    <row r="656" spans="1:17" hidden="1">
      <c r="A656" s="204">
        <v>101415485953</v>
      </c>
      <c r="B656" s="205" t="s">
        <v>2284</v>
      </c>
      <c r="C656" s="205" t="s">
        <v>2285</v>
      </c>
      <c r="D656" s="205" t="s">
        <v>680</v>
      </c>
      <c r="E656" s="572">
        <v>35437</v>
      </c>
      <c r="F656" s="572">
        <v>45610</v>
      </c>
      <c r="G656" s="205" t="s">
        <v>1495</v>
      </c>
      <c r="H656" s="205" t="s">
        <v>682</v>
      </c>
      <c r="I656" s="205" t="s">
        <v>683</v>
      </c>
      <c r="J656" s="205">
        <v>7499004519</v>
      </c>
      <c r="K656" s="205" t="s">
        <v>684</v>
      </c>
      <c r="L656" s="205" t="s">
        <v>2286</v>
      </c>
      <c r="M656" s="205" t="s">
        <v>2287</v>
      </c>
      <c r="N656" s="205" t="s">
        <v>2288</v>
      </c>
      <c r="O656" s="205" t="s">
        <v>686</v>
      </c>
      <c r="P656" s="205" t="s">
        <v>687</v>
      </c>
      <c r="Q656" s="205" t="s">
        <v>686</v>
      </c>
    </row>
    <row r="657" spans="1:17" hidden="1">
      <c r="A657" s="204">
        <v>102047336247</v>
      </c>
      <c r="B657" s="205" t="s">
        <v>2275</v>
      </c>
      <c r="C657" s="205" t="s">
        <v>2276</v>
      </c>
      <c r="D657" s="205" t="s">
        <v>680</v>
      </c>
      <c r="E657" s="572">
        <v>38737</v>
      </c>
      <c r="F657" s="572">
        <v>45610</v>
      </c>
      <c r="G657" s="205" t="s">
        <v>2277</v>
      </c>
      <c r="H657" s="205" t="s">
        <v>682</v>
      </c>
      <c r="I657" s="205" t="s">
        <v>683</v>
      </c>
      <c r="J657" s="205">
        <v>9209071838</v>
      </c>
      <c r="K657" s="205" t="s">
        <v>684</v>
      </c>
      <c r="L657" s="205" t="s">
        <v>2278</v>
      </c>
      <c r="M657" s="205" t="s">
        <v>684</v>
      </c>
      <c r="N657" s="205" t="s">
        <v>2279</v>
      </c>
      <c r="O657" s="205" t="s">
        <v>686</v>
      </c>
      <c r="P657" s="205" t="s">
        <v>687</v>
      </c>
      <c r="Q657" s="205" t="s">
        <v>686</v>
      </c>
    </row>
    <row r="658" spans="1:17" hidden="1">
      <c r="A658" s="204">
        <v>102138639141</v>
      </c>
      <c r="B658" s="205" t="s">
        <v>2303</v>
      </c>
      <c r="C658" s="205" t="s">
        <v>2304</v>
      </c>
      <c r="D658" s="205" t="s">
        <v>680</v>
      </c>
      <c r="E658" s="572">
        <v>37408</v>
      </c>
      <c r="F658" s="572">
        <v>45610</v>
      </c>
      <c r="G658" s="205" t="s">
        <v>2305</v>
      </c>
      <c r="H658" s="205" t="s">
        <v>682</v>
      </c>
      <c r="I658" s="205" t="s">
        <v>683</v>
      </c>
      <c r="J658" s="205" t="s">
        <v>684</v>
      </c>
      <c r="K658" s="205" t="s">
        <v>684</v>
      </c>
      <c r="L658" s="205" t="s">
        <v>2306</v>
      </c>
      <c r="M658" s="205" t="s">
        <v>684</v>
      </c>
      <c r="N658" s="205" t="s">
        <v>684</v>
      </c>
      <c r="O658" s="205" t="s">
        <v>686</v>
      </c>
      <c r="P658" s="205" t="s">
        <v>687</v>
      </c>
      <c r="Q658" s="205" t="s">
        <v>686</v>
      </c>
    </row>
    <row r="659" spans="1:17" hidden="1">
      <c r="A659" s="204">
        <v>101568065207</v>
      </c>
      <c r="B659" s="205" t="s">
        <v>2271</v>
      </c>
      <c r="C659" s="205" t="s">
        <v>2272</v>
      </c>
      <c r="D659" s="205" t="s">
        <v>680</v>
      </c>
      <c r="E659" s="572">
        <v>36526</v>
      </c>
      <c r="F659" s="572">
        <v>45610</v>
      </c>
      <c r="G659" s="205" t="s">
        <v>2273</v>
      </c>
      <c r="H659" s="205" t="s">
        <v>682</v>
      </c>
      <c r="I659" s="205" t="s">
        <v>683</v>
      </c>
      <c r="J659" s="205" t="s">
        <v>684</v>
      </c>
      <c r="K659" s="205" t="s">
        <v>684</v>
      </c>
      <c r="L659" s="205" t="s">
        <v>2274</v>
      </c>
      <c r="M659" s="205" t="s">
        <v>684</v>
      </c>
      <c r="N659" s="205" t="s">
        <v>684</v>
      </c>
      <c r="O659" s="205" t="s">
        <v>686</v>
      </c>
      <c r="P659" s="205" t="s">
        <v>687</v>
      </c>
      <c r="Q659" s="205" t="s">
        <v>686</v>
      </c>
    </row>
    <row r="660" spans="1:17" hidden="1">
      <c r="A660" s="204">
        <v>101996014836</v>
      </c>
      <c r="B660" s="205" t="s">
        <v>2307</v>
      </c>
      <c r="C660" s="205" t="s">
        <v>2308</v>
      </c>
      <c r="D660" s="205" t="s">
        <v>680</v>
      </c>
      <c r="E660" s="572">
        <v>38254</v>
      </c>
      <c r="F660" s="572">
        <v>45610</v>
      </c>
      <c r="G660" s="205" t="s">
        <v>2309</v>
      </c>
      <c r="H660" s="205" t="s">
        <v>682</v>
      </c>
      <c r="I660" s="205" t="s">
        <v>683</v>
      </c>
      <c r="J660" s="205">
        <v>9890344331</v>
      </c>
      <c r="K660" s="205" t="s">
        <v>684</v>
      </c>
      <c r="L660" s="205" t="s">
        <v>2310</v>
      </c>
      <c r="M660" s="205" t="s">
        <v>2311</v>
      </c>
      <c r="N660" s="205" t="s">
        <v>2312</v>
      </c>
      <c r="O660" s="205" t="s">
        <v>686</v>
      </c>
      <c r="P660" s="205" t="s">
        <v>687</v>
      </c>
      <c r="Q660" s="205" t="s">
        <v>686</v>
      </c>
    </row>
    <row r="661" spans="1:17" hidden="1">
      <c r="A661" s="204">
        <v>101427986147</v>
      </c>
      <c r="B661" s="205" t="s">
        <v>2326</v>
      </c>
      <c r="C661" s="205" t="s">
        <v>2327</v>
      </c>
      <c r="D661" s="205" t="s">
        <v>680</v>
      </c>
      <c r="E661" s="572">
        <v>35203</v>
      </c>
      <c r="F661" s="572">
        <v>45610</v>
      </c>
      <c r="G661" s="205" t="s">
        <v>2328</v>
      </c>
      <c r="H661" s="205" t="s">
        <v>682</v>
      </c>
      <c r="I661" s="205" t="s">
        <v>683</v>
      </c>
      <c r="J661" s="205">
        <v>9373879243</v>
      </c>
      <c r="K661" s="205" t="s">
        <v>684</v>
      </c>
      <c r="L661" s="205" t="s">
        <v>2329</v>
      </c>
      <c r="M661" s="205" t="s">
        <v>20930</v>
      </c>
      <c r="N661" s="205" t="s">
        <v>2330</v>
      </c>
      <c r="O661" s="205" t="s">
        <v>687</v>
      </c>
      <c r="P661" s="205" t="s">
        <v>687</v>
      </c>
      <c r="Q661" s="205" t="s">
        <v>686</v>
      </c>
    </row>
    <row r="662" spans="1:17" hidden="1">
      <c r="A662" s="204">
        <v>101612127562</v>
      </c>
      <c r="B662" s="205" t="s">
        <v>2331</v>
      </c>
      <c r="C662" s="205" t="s">
        <v>2332</v>
      </c>
      <c r="D662" s="205" t="s">
        <v>680</v>
      </c>
      <c r="E662" s="572">
        <v>35654</v>
      </c>
      <c r="F662" s="572">
        <v>45610</v>
      </c>
      <c r="G662" s="205" t="s">
        <v>2333</v>
      </c>
      <c r="H662" s="205" t="s">
        <v>682</v>
      </c>
      <c r="I662" s="205" t="s">
        <v>683</v>
      </c>
      <c r="J662" s="205">
        <v>8806970310</v>
      </c>
      <c r="K662" s="205" t="s">
        <v>684</v>
      </c>
      <c r="L662" s="205" t="s">
        <v>2334</v>
      </c>
      <c r="M662" s="205" t="s">
        <v>684</v>
      </c>
      <c r="N662" s="205" t="s">
        <v>2335</v>
      </c>
      <c r="O662" s="205" t="s">
        <v>686</v>
      </c>
      <c r="P662" s="205" t="s">
        <v>687</v>
      </c>
      <c r="Q662" s="205" t="s">
        <v>686</v>
      </c>
    </row>
    <row r="663" spans="1:17" hidden="1">
      <c r="A663" s="204">
        <v>102138639085</v>
      </c>
      <c r="B663" s="205" t="s">
        <v>2336</v>
      </c>
      <c r="C663" s="205" t="s">
        <v>2337</v>
      </c>
      <c r="D663" s="205" t="s">
        <v>680</v>
      </c>
      <c r="E663" s="572">
        <v>37554</v>
      </c>
      <c r="F663" s="572">
        <v>45610</v>
      </c>
      <c r="G663" s="205" t="s">
        <v>2338</v>
      </c>
      <c r="H663" s="205" t="s">
        <v>682</v>
      </c>
      <c r="I663" s="205" t="s">
        <v>683</v>
      </c>
      <c r="J663" s="205" t="s">
        <v>684</v>
      </c>
      <c r="K663" s="205" t="s">
        <v>684</v>
      </c>
      <c r="L663" s="205" t="s">
        <v>1808</v>
      </c>
      <c r="M663" s="205" t="s">
        <v>684</v>
      </c>
      <c r="N663" s="205" t="s">
        <v>684</v>
      </c>
      <c r="O663" s="205" t="s">
        <v>686</v>
      </c>
      <c r="P663" s="205" t="s">
        <v>687</v>
      </c>
      <c r="Q663" s="205" t="s">
        <v>686</v>
      </c>
    </row>
    <row r="664" spans="1:17" hidden="1">
      <c r="A664" s="204">
        <v>102138639092</v>
      </c>
      <c r="B664" s="205" t="s">
        <v>2321</v>
      </c>
      <c r="C664" s="205" t="s">
        <v>2322</v>
      </c>
      <c r="D664" s="205" t="s">
        <v>680</v>
      </c>
      <c r="E664" s="572">
        <v>39071</v>
      </c>
      <c r="F664" s="572">
        <v>45610</v>
      </c>
      <c r="G664" s="205" t="s">
        <v>2323</v>
      </c>
      <c r="H664" s="205" t="s">
        <v>682</v>
      </c>
      <c r="I664" s="205" t="s">
        <v>708</v>
      </c>
      <c r="J664" s="205" t="s">
        <v>684</v>
      </c>
      <c r="K664" s="205" t="s">
        <v>684</v>
      </c>
      <c r="L664" s="205" t="s">
        <v>2324</v>
      </c>
      <c r="M664" s="205" t="s">
        <v>684</v>
      </c>
      <c r="N664" s="205" t="s">
        <v>684</v>
      </c>
      <c r="O664" s="205" t="s">
        <v>686</v>
      </c>
      <c r="P664" s="205" t="s">
        <v>687</v>
      </c>
      <c r="Q664" s="205" t="s">
        <v>686</v>
      </c>
    </row>
    <row r="665" spans="1:17" hidden="1">
      <c r="A665" s="204">
        <v>102138639102</v>
      </c>
      <c r="B665" s="205" t="s">
        <v>2317</v>
      </c>
      <c r="C665" s="205" t="s">
        <v>2318</v>
      </c>
      <c r="D665" s="205" t="s">
        <v>680</v>
      </c>
      <c r="E665" s="572">
        <v>38963</v>
      </c>
      <c r="F665" s="572">
        <v>45610</v>
      </c>
      <c r="G665" s="205" t="s">
        <v>2319</v>
      </c>
      <c r="H665" s="205" t="s">
        <v>682</v>
      </c>
      <c r="I665" s="205" t="s">
        <v>683</v>
      </c>
      <c r="J665" s="205" t="s">
        <v>684</v>
      </c>
      <c r="K665" s="205" t="s">
        <v>684</v>
      </c>
      <c r="L665" s="205" t="s">
        <v>2320</v>
      </c>
      <c r="M665" s="205" t="s">
        <v>684</v>
      </c>
      <c r="N665" s="205" t="s">
        <v>684</v>
      </c>
      <c r="O665" s="205" t="s">
        <v>686</v>
      </c>
      <c r="P665" s="205" t="s">
        <v>687</v>
      </c>
      <c r="Q665" s="205" t="s">
        <v>686</v>
      </c>
    </row>
    <row r="666" spans="1:17" hidden="1">
      <c r="A666" s="204">
        <v>102138639118</v>
      </c>
      <c r="B666" s="205" t="s">
        <v>2313</v>
      </c>
      <c r="C666" s="205" t="s">
        <v>2314</v>
      </c>
      <c r="D666" s="205" t="s">
        <v>680</v>
      </c>
      <c r="E666" s="572">
        <v>38425</v>
      </c>
      <c r="F666" s="572">
        <v>45610</v>
      </c>
      <c r="G666" s="205" t="s">
        <v>2315</v>
      </c>
      <c r="H666" s="205" t="s">
        <v>682</v>
      </c>
      <c r="I666" s="205" t="s">
        <v>683</v>
      </c>
      <c r="J666" s="205" t="s">
        <v>684</v>
      </c>
      <c r="K666" s="205" t="s">
        <v>684</v>
      </c>
      <c r="L666" s="205" t="s">
        <v>2316</v>
      </c>
      <c r="M666" s="205" t="s">
        <v>684</v>
      </c>
      <c r="N666" s="205" t="s">
        <v>684</v>
      </c>
      <c r="O666" s="205" t="s">
        <v>686</v>
      </c>
      <c r="P666" s="205" t="s">
        <v>687</v>
      </c>
      <c r="Q666" s="205" t="s">
        <v>686</v>
      </c>
    </row>
    <row r="667" spans="1:17" hidden="1">
      <c r="A667" s="204">
        <v>102138639125</v>
      </c>
      <c r="B667" s="205" t="s">
        <v>2294</v>
      </c>
      <c r="C667" s="205" t="s">
        <v>2295</v>
      </c>
      <c r="D667" s="205" t="s">
        <v>680</v>
      </c>
      <c r="E667" s="572">
        <v>37306</v>
      </c>
      <c r="F667" s="572">
        <v>45610</v>
      </c>
      <c r="G667" s="205" t="s">
        <v>2296</v>
      </c>
      <c r="H667" s="205" t="s">
        <v>682</v>
      </c>
      <c r="I667" s="205" t="s">
        <v>683</v>
      </c>
      <c r="J667" s="205" t="s">
        <v>684</v>
      </c>
      <c r="K667" s="205" t="s">
        <v>684</v>
      </c>
      <c r="L667" s="205" t="s">
        <v>2297</v>
      </c>
      <c r="M667" s="205" t="s">
        <v>684</v>
      </c>
      <c r="N667" s="205" t="s">
        <v>684</v>
      </c>
      <c r="O667" s="205" t="s">
        <v>686</v>
      </c>
      <c r="P667" s="205" t="s">
        <v>687</v>
      </c>
      <c r="Q667" s="205" t="s">
        <v>686</v>
      </c>
    </row>
    <row r="668" spans="1:17" hidden="1">
      <c r="A668" s="204">
        <v>101458933764</v>
      </c>
      <c r="B668" s="205" t="s">
        <v>2289</v>
      </c>
      <c r="C668" s="205" t="s">
        <v>2290</v>
      </c>
      <c r="D668" s="205" t="s">
        <v>680</v>
      </c>
      <c r="E668" s="572">
        <v>36829</v>
      </c>
      <c r="F668" s="572">
        <v>45610</v>
      </c>
      <c r="G668" s="205" t="s">
        <v>2291</v>
      </c>
      <c r="H668" s="205" t="s">
        <v>682</v>
      </c>
      <c r="I668" s="205" t="s">
        <v>683</v>
      </c>
      <c r="J668" s="205">
        <v>8459130441</v>
      </c>
      <c r="K668" s="205" t="s">
        <v>684</v>
      </c>
      <c r="L668" s="205" t="s">
        <v>2292</v>
      </c>
      <c r="M668" s="205" t="s">
        <v>2293</v>
      </c>
      <c r="N668" s="205" t="s">
        <v>2124</v>
      </c>
      <c r="O668" s="205" t="s">
        <v>686</v>
      </c>
      <c r="P668" s="205" t="s">
        <v>687</v>
      </c>
      <c r="Q668" s="205" t="s">
        <v>687</v>
      </c>
    </row>
    <row r="669" spans="1:17" hidden="1">
      <c r="A669" s="204">
        <v>102138639139</v>
      </c>
      <c r="B669" s="205" t="s">
        <v>2280</v>
      </c>
      <c r="C669" s="205" t="s">
        <v>2281</v>
      </c>
      <c r="D669" s="205" t="s">
        <v>680</v>
      </c>
      <c r="E669" s="572">
        <v>38369</v>
      </c>
      <c r="F669" s="572">
        <v>45610</v>
      </c>
      <c r="G669" s="205" t="s">
        <v>2282</v>
      </c>
      <c r="H669" s="205" t="s">
        <v>682</v>
      </c>
      <c r="I669" s="205" t="s">
        <v>683</v>
      </c>
      <c r="J669" s="205" t="s">
        <v>684</v>
      </c>
      <c r="K669" s="205" t="s">
        <v>684</v>
      </c>
      <c r="L669" s="205" t="s">
        <v>2283</v>
      </c>
      <c r="M669" s="205" t="s">
        <v>684</v>
      </c>
      <c r="N669" s="205" t="s">
        <v>684</v>
      </c>
      <c r="O669" s="205" t="s">
        <v>686</v>
      </c>
      <c r="P669" s="205" t="s">
        <v>687</v>
      </c>
      <c r="Q669" s="205" t="s">
        <v>686</v>
      </c>
    </row>
    <row r="670" spans="1:17" hidden="1">
      <c r="A670" s="204">
        <v>100798243328</v>
      </c>
      <c r="B670" s="205" t="s">
        <v>2339</v>
      </c>
      <c r="C670" s="205" t="s">
        <v>2340</v>
      </c>
      <c r="D670" s="205" t="s">
        <v>680</v>
      </c>
      <c r="E670" s="572">
        <v>35186</v>
      </c>
      <c r="F670" s="572">
        <v>45608</v>
      </c>
      <c r="G670" s="205" t="s">
        <v>2341</v>
      </c>
      <c r="H670" s="205" t="s">
        <v>682</v>
      </c>
      <c r="I670" s="205" t="s">
        <v>684</v>
      </c>
      <c r="J670" s="205">
        <v>8767758010</v>
      </c>
      <c r="K670" s="205" t="s">
        <v>684</v>
      </c>
      <c r="L670" s="205" t="s">
        <v>2342</v>
      </c>
      <c r="M670" s="205" t="s">
        <v>2343</v>
      </c>
      <c r="N670" s="205" t="s">
        <v>2344</v>
      </c>
      <c r="O670" s="205" t="s">
        <v>686</v>
      </c>
      <c r="P670" s="205" t="s">
        <v>687</v>
      </c>
      <c r="Q670" s="205" t="s">
        <v>686</v>
      </c>
    </row>
    <row r="671" spans="1:17" hidden="1">
      <c r="A671" s="204">
        <v>101792574113</v>
      </c>
      <c r="B671" s="205" t="s">
        <v>2387</v>
      </c>
      <c r="C671" s="205" t="s">
        <v>2388</v>
      </c>
      <c r="D671" s="205" t="s">
        <v>680</v>
      </c>
      <c r="E671" s="572">
        <v>37478</v>
      </c>
      <c r="F671" s="572">
        <v>45607</v>
      </c>
      <c r="G671" s="205" t="s">
        <v>2389</v>
      </c>
      <c r="H671" s="205" t="s">
        <v>682</v>
      </c>
      <c r="I671" s="205" t="s">
        <v>683</v>
      </c>
      <c r="J671" s="205" t="s">
        <v>684</v>
      </c>
      <c r="K671" s="205" t="s">
        <v>684</v>
      </c>
      <c r="L671" s="205" t="s">
        <v>1142</v>
      </c>
      <c r="M671" s="205" t="s">
        <v>684</v>
      </c>
      <c r="N671" s="205" t="s">
        <v>684</v>
      </c>
      <c r="O671" s="205" t="s">
        <v>686</v>
      </c>
      <c r="P671" s="205" t="s">
        <v>687</v>
      </c>
      <c r="Q671" s="205" t="s">
        <v>686</v>
      </c>
    </row>
    <row r="672" spans="1:17" hidden="1">
      <c r="A672" s="204">
        <v>102137083014</v>
      </c>
      <c r="B672" s="205" t="s">
        <v>2400</v>
      </c>
      <c r="C672" s="205" t="s">
        <v>2401</v>
      </c>
      <c r="D672" s="205" t="s">
        <v>680</v>
      </c>
      <c r="E672" s="572">
        <v>38238</v>
      </c>
      <c r="F672" s="572">
        <v>45607</v>
      </c>
      <c r="G672" s="205" t="s">
        <v>2402</v>
      </c>
      <c r="H672" s="205" t="s">
        <v>682</v>
      </c>
      <c r="I672" s="205" t="s">
        <v>683</v>
      </c>
      <c r="J672" s="205">
        <v>9307589235</v>
      </c>
      <c r="K672" s="205" t="s">
        <v>684</v>
      </c>
      <c r="L672" s="205" t="s">
        <v>2403</v>
      </c>
      <c r="M672" s="205" t="s">
        <v>684</v>
      </c>
      <c r="N672" s="205" t="s">
        <v>21478</v>
      </c>
      <c r="O672" s="205" t="s">
        <v>686</v>
      </c>
      <c r="P672" s="205" t="s">
        <v>687</v>
      </c>
      <c r="Q672" s="205" t="s">
        <v>686</v>
      </c>
    </row>
    <row r="673" spans="1:17" hidden="1">
      <c r="A673" s="204">
        <v>102137077394</v>
      </c>
      <c r="B673" s="205" t="s">
        <v>2349</v>
      </c>
      <c r="C673" s="205" t="s">
        <v>2350</v>
      </c>
      <c r="D673" s="205" t="s">
        <v>680</v>
      </c>
      <c r="E673" s="572">
        <v>38069</v>
      </c>
      <c r="F673" s="572">
        <v>45607</v>
      </c>
      <c r="G673" s="205" t="s">
        <v>2351</v>
      </c>
      <c r="H673" s="205" t="s">
        <v>682</v>
      </c>
      <c r="I673" s="205" t="s">
        <v>683</v>
      </c>
      <c r="J673" s="205" t="s">
        <v>684</v>
      </c>
      <c r="K673" s="205" t="s">
        <v>684</v>
      </c>
      <c r="L673" s="205" t="s">
        <v>2352</v>
      </c>
      <c r="M673" s="205" t="s">
        <v>684</v>
      </c>
      <c r="N673" s="205" t="s">
        <v>684</v>
      </c>
      <c r="O673" s="205" t="s">
        <v>686</v>
      </c>
      <c r="P673" s="205" t="s">
        <v>687</v>
      </c>
      <c r="Q673" s="205" t="s">
        <v>686</v>
      </c>
    </row>
    <row r="674" spans="1:17" hidden="1">
      <c r="A674" s="204">
        <v>102137077387</v>
      </c>
      <c r="B674" s="205" t="s">
        <v>2353</v>
      </c>
      <c r="C674" s="205" t="s">
        <v>2354</v>
      </c>
      <c r="D674" s="205" t="s">
        <v>680</v>
      </c>
      <c r="E674" s="572">
        <v>38180</v>
      </c>
      <c r="F674" s="572">
        <v>45607</v>
      </c>
      <c r="G674" s="205" t="s">
        <v>2355</v>
      </c>
      <c r="H674" s="205" t="s">
        <v>682</v>
      </c>
      <c r="I674" s="205" t="s">
        <v>683</v>
      </c>
      <c r="J674" s="205" t="s">
        <v>684</v>
      </c>
      <c r="K674" s="205" t="s">
        <v>684</v>
      </c>
      <c r="L674" s="205" t="s">
        <v>2356</v>
      </c>
      <c r="M674" s="205" t="s">
        <v>684</v>
      </c>
      <c r="N674" s="205" t="s">
        <v>684</v>
      </c>
      <c r="O674" s="205" t="s">
        <v>686</v>
      </c>
      <c r="P674" s="205" t="s">
        <v>687</v>
      </c>
      <c r="Q674" s="205" t="s">
        <v>686</v>
      </c>
    </row>
    <row r="675" spans="1:17" hidden="1">
      <c r="A675" s="204">
        <v>102137077373</v>
      </c>
      <c r="B675" s="205" t="s">
        <v>2357</v>
      </c>
      <c r="C675" s="205" t="s">
        <v>2358</v>
      </c>
      <c r="D675" s="205" t="s">
        <v>680</v>
      </c>
      <c r="E675" s="572">
        <v>36541</v>
      </c>
      <c r="F675" s="572">
        <v>45607</v>
      </c>
      <c r="G675" s="205" t="s">
        <v>2359</v>
      </c>
      <c r="H675" s="205" t="s">
        <v>682</v>
      </c>
      <c r="I675" s="205" t="s">
        <v>683</v>
      </c>
      <c r="J675" s="205" t="s">
        <v>684</v>
      </c>
      <c r="K675" s="205" t="s">
        <v>684</v>
      </c>
      <c r="L675" s="205" t="s">
        <v>2360</v>
      </c>
      <c r="M675" s="205" t="s">
        <v>684</v>
      </c>
      <c r="N675" s="205" t="s">
        <v>684</v>
      </c>
      <c r="O675" s="205" t="s">
        <v>686</v>
      </c>
      <c r="P675" s="205" t="s">
        <v>687</v>
      </c>
      <c r="Q675" s="205" t="s">
        <v>686</v>
      </c>
    </row>
    <row r="676" spans="1:17" hidden="1">
      <c r="A676" s="204">
        <v>101631251531</v>
      </c>
      <c r="B676" s="205" t="s">
        <v>2361</v>
      </c>
      <c r="C676" s="205" t="s">
        <v>2362</v>
      </c>
      <c r="D676" s="205" t="s">
        <v>680</v>
      </c>
      <c r="E676" s="572">
        <v>37368</v>
      </c>
      <c r="F676" s="572">
        <v>45607</v>
      </c>
      <c r="G676" s="205" t="s">
        <v>2363</v>
      </c>
      <c r="H676" s="205" t="s">
        <v>682</v>
      </c>
      <c r="I676" s="205" t="s">
        <v>683</v>
      </c>
      <c r="J676" s="205">
        <v>9767212196</v>
      </c>
      <c r="K676" s="205" t="s">
        <v>684</v>
      </c>
      <c r="L676" s="205" t="s">
        <v>2364</v>
      </c>
      <c r="M676" s="205" t="s">
        <v>2365</v>
      </c>
      <c r="N676" s="205" t="s">
        <v>2366</v>
      </c>
      <c r="O676" s="205" t="s">
        <v>687</v>
      </c>
      <c r="P676" s="205" t="s">
        <v>687</v>
      </c>
      <c r="Q676" s="205" t="s">
        <v>686</v>
      </c>
    </row>
    <row r="677" spans="1:17" hidden="1">
      <c r="A677" s="204">
        <v>102137077360</v>
      </c>
      <c r="B677" s="205" t="s">
        <v>2367</v>
      </c>
      <c r="C677" s="205" t="s">
        <v>2368</v>
      </c>
      <c r="D677" s="205" t="s">
        <v>680</v>
      </c>
      <c r="E677" s="572">
        <v>38901</v>
      </c>
      <c r="F677" s="572">
        <v>45607</v>
      </c>
      <c r="G677" s="205" t="s">
        <v>2369</v>
      </c>
      <c r="H677" s="205" t="s">
        <v>682</v>
      </c>
      <c r="I677" s="205" t="s">
        <v>683</v>
      </c>
      <c r="J677" s="205" t="s">
        <v>684</v>
      </c>
      <c r="K677" s="205" t="s">
        <v>684</v>
      </c>
      <c r="L677" s="205" t="s">
        <v>2370</v>
      </c>
      <c r="M677" s="205" t="s">
        <v>684</v>
      </c>
      <c r="N677" s="205" t="s">
        <v>684</v>
      </c>
      <c r="O677" s="205" t="s">
        <v>686</v>
      </c>
      <c r="P677" s="205" t="s">
        <v>687</v>
      </c>
      <c r="Q677" s="205" t="s">
        <v>686</v>
      </c>
    </row>
    <row r="678" spans="1:17" hidden="1">
      <c r="A678" s="204">
        <v>101399475593</v>
      </c>
      <c r="B678" s="205" t="s">
        <v>2384</v>
      </c>
      <c r="C678" s="205" t="s">
        <v>2385</v>
      </c>
      <c r="D678" s="205" t="s">
        <v>680</v>
      </c>
      <c r="E678" s="572">
        <v>36003</v>
      </c>
      <c r="F678" s="572">
        <v>45607</v>
      </c>
      <c r="G678" s="205" t="s">
        <v>1409</v>
      </c>
      <c r="H678" s="205" t="s">
        <v>682</v>
      </c>
      <c r="I678" s="205" t="s">
        <v>683</v>
      </c>
      <c r="J678" s="205">
        <v>8888773350</v>
      </c>
      <c r="K678" s="205" t="s">
        <v>684</v>
      </c>
      <c r="L678" s="205" t="s">
        <v>2386</v>
      </c>
      <c r="M678" s="205" t="s">
        <v>684</v>
      </c>
      <c r="N678" s="205" t="s">
        <v>684</v>
      </c>
      <c r="O678" s="205" t="s">
        <v>686</v>
      </c>
      <c r="P678" s="205" t="s">
        <v>687</v>
      </c>
      <c r="Q678" s="205" t="s">
        <v>686</v>
      </c>
    </row>
    <row r="679" spans="1:17" hidden="1">
      <c r="A679" s="204">
        <v>101679147815</v>
      </c>
      <c r="B679" s="205" t="s">
        <v>2378</v>
      </c>
      <c r="C679" s="205" t="s">
        <v>2379</v>
      </c>
      <c r="D679" s="205" t="s">
        <v>680</v>
      </c>
      <c r="E679" s="572">
        <v>37614</v>
      </c>
      <c r="F679" s="572">
        <v>45607</v>
      </c>
      <c r="G679" s="205" t="s">
        <v>2380</v>
      </c>
      <c r="H679" s="205" t="s">
        <v>682</v>
      </c>
      <c r="I679" s="205" t="s">
        <v>708</v>
      </c>
      <c r="J679" s="205">
        <v>7823871584</v>
      </c>
      <c r="K679" s="205" t="s">
        <v>684</v>
      </c>
      <c r="L679" s="205" t="s">
        <v>2381</v>
      </c>
      <c r="M679" s="205" t="s">
        <v>2382</v>
      </c>
      <c r="N679" s="205" t="s">
        <v>2383</v>
      </c>
      <c r="O679" s="205" t="s">
        <v>686</v>
      </c>
      <c r="P679" s="205" t="s">
        <v>687</v>
      </c>
      <c r="Q679" s="205" t="s">
        <v>686</v>
      </c>
    </row>
    <row r="680" spans="1:17" hidden="1">
      <c r="A680" s="204">
        <v>102137077356</v>
      </c>
      <c r="B680" s="205" t="s">
        <v>2390</v>
      </c>
      <c r="C680" s="205" t="s">
        <v>2391</v>
      </c>
      <c r="D680" s="205" t="s">
        <v>680</v>
      </c>
      <c r="E680" s="572">
        <v>32568</v>
      </c>
      <c r="F680" s="572">
        <v>45607</v>
      </c>
      <c r="G680" s="205" t="s">
        <v>2392</v>
      </c>
      <c r="H680" s="205" t="s">
        <v>682</v>
      </c>
      <c r="I680" s="205" t="s">
        <v>683</v>
      </c>
      <c r="J680" s="205" t="s">
        <v>684</v>
      </c>
      <c r="K680" s="205" t="s">
        <v>684</v>
      </c>
      <c r="L680" s="205" t="s">
        <v>2393</v>
      </c>
      <c r="M680" s="205" t="s">
        <v>684</v>
      </c>
      <c r="N680" s="205" t="s">
        <v>684</v>
      </c>
      <c r="O680" s="205" t="s">
        <v>686</v>
      </c>
      <c r="P680" s="205" t="s">
        <v>687</v>
      </c>
      <c r="Q680" s="205" t="s">
        <v>686</v>
      </c>
    </row>
    <row r="681" spans="1:17" hidden="1">
      <c r="A681" s="204">
        <v>102137076948</v>
      </c>
      <c r="B681" s="205" t="s">
        <v>2345</v>
      </c>
      <c r="C681" s="205" t="s">
        <v>2346</v>
      </c>
      <c r="D681" s="205" t="s">
        <v>680</v>
      </c>
      <c r="E681" s="572">
        <v>37987</v>
      </c>
      <c r="F681" s="572">
        <v>45607</v>
      </c>
      <c r="G681" s="205" t="s">
        <v>2347</v>
      </c>
      <c r="H681" s="205" t="s">
        <v>682</v>
      </c>
      <c r="I681" s="205" t="s">
        <v>683</v>
      </c>
      <c r="J681" s="205" t="s">
        <v>684</v>
      </c>
      <c r="K681" s="205" t="s">
        <v>684</v>
      </c>
      <c r="L681" s="205" t="s">
        <v>2348</v>
      </c>
      <c r="M681" s="205" t="s">
        <v>684</v>
      </c>
      <c r="N681" s="205" t="s">
        <v>684</v>
      </c>
      <c r="O681" s="205" t="s">
        <v>686</v>
      </c>
      <c r="P681" s="205" t="s">
        <v>687</v>
      </c>
      <c r="Q681" s="205" t="s">
        <v>686</v>
      </c>
    </row>
    <row r="682" spans="1:17" hidden="1">
      <c r="A682" s="204">
        <v>102137076930</v>
      </c>
      <c r="B682" s="205" t="s">
        <v>2394</v>
      </c>
      <c r="C682" s="205" t="s">
        <v>2395</v>
      </c>
      <c r="D682" s="205" t="s">
        <v>680</v>
      </c>
      <c r="E682" s="572">
        <v>38807</v>
      </c>
      <c r="F682" s="572">
        <v>45607</v>
      </c>
      <c r="G682" s="205" t="s">
        <v>2396</v>
      </c>
      <c r="H682" s="205" t="s">
        <v>682</v>
      </c>
      <c r="I682" s="205" t="s">
        <v>683</v>
      </c>
      <c r="J682" s="205">
        <v>8830935333</v>
      </c>
      <c r="K682" s="205" t="s">
        <v>684</v>
      </c>
      <c r="L682" s="205" t="s">
        <v>2397</v>
      </c>
      <c r="M682" s="205" t="s">
        <v>2398</v>
      </c>
      <c r="N682" s="205" t="s">
        <v>2399</v>
      </c>
      <c r="O682" s="205" t="s">
        <v>687</v>
      </c>
      <c r="P682" s="205" t="s">
        <v>687</v>
      </c>
      <c r="Q682" s="205" t="s">
        <v>686</v>
      </c>
    </row>
    <row r="683" spans="1:17" hidden="1">
      <c r="A683" s="204">
        <v>101591991767</v>
      </c>
      <c r="B683" s="205" t="s">
        <v>2373</v>
      </c>
      <c r="C683" s="205" t="s">
        <v>2374</v>
      </c>
      <c r="D683" s="205" t="s">
        <v>680</v>
      </c>
      <c r="E683" s="572">
        <v>34679</v>
      </c>
      <c r="F683" s="572">
        <v>45607</v>
      </c>
      <c r="G683" s="205" t="s">
        <v>1145</v>
      </c>
      <c r="H683" s="205" t="s">
        <v>682</v>
      </c>
      <c r="I683" s="205" t="s">
        <v>683</v>
      </c>
      <c r="J683" s="205">
        <v>9579814747</v>
      </c>
      <c r="K683" s="205" t="s">
        <v>684</v>
      </c>
      <c r="L683" s="205" t="s">
        <v>2375</v>
      </c>
      <c r="M683" s="205" t="s">
        <v>2376</v>
      </c>
      <c r="N683" s="205" t="s">
        <v>2377</v>
      </c>
      <c r="O683" s="205" t="s">
        <v>686</v>
      </c>
      <c r="P683" s="205" t="s">
        <v>687</v>
      </c>
      <c r="Q683" s="205" t="s">
        <v>687</v>
      </c>
    </row>
    <row r="684" spans="1:17" hidden="1">
      <c r="A684" s="204">
        <v>101483717835</v>
      </c>
      <c r="B684" s="205" t="s">
        <v>2411</v>
      </c>
      <c r="C684" s="205" t="s">
        <v>2412</v>
      </c>
      <c r="D684" s="205" t="s">
        <v>680</v>
      </c>
      <c r="E684" s="572">
        <v>36648</v>
      </c>
      <c r="F684" s="572">
        <v>45604</v>
      </c>
      <c r="G684" s="205" t="s">
        <v>2413</v>
      </c>
      <c r="H684" s="205" t="s">
        <v>682</v>
      </c>
      <c r="I684" s="205" t="s">
        <v>683</v>
      </c>
      <c r="J684" s="205">
        <v>9172978384</v>
      </c>
      <c r="K684" s="205" t="s">
        <v>684</v>
      </c>
      <c r="L684" s="205" t="s">
        <v>2414</v>
      </c>
      <c r="M684" s="205" t="s">
        <v>684</v>
      </c>
      <c r="N684" s="205" t="s">
        <v>2415</v>
      </c>
      <c r="O684" s="205" t="s">
        <v>686</v>
      </c>
      <c r="P684" s="205" t="s">
        <v>687</v>
      </c>
      <c r="Q684" s="205" t="s">
        <v>687</v>
      </c>
    </row>
    <row r="685" spans="1:17" hidden="1">
      <c r="A685" s="204">
        <v>101205379486</v>
      </c>
      <c r="B685" s="205" t="s">
        <v>2404</v>
      </c>
      <c r="C685" s="205" t="s">
        <v>2405</v>
      </c>
      <c r="D685" s="205" t="s">
        <v>680</v>
      </c>
      <c r="E685" s="572">
        <v>36260</v>
      </c>
      <c r="F685" s="572">
        <v>45604</v>
      </c>
      <c r="G685" s="205" t="s">
        <v>2406</v>
      </c>
      <c r="H685" s="205" t="s">
        <v>682</v>
      </c>
      <c r="I685" s="205" t="s">
        <v>683</v>
      </c>
      <c r="J685" s="205">
        <v>8960211304</v>
      </c>
      <c r="K685" s="205" t="s">
        <v>2407</v>
      </c>
      <c r="L685" s="205" t="s">
        <v>2408</v>
      </c>
      <c r="M685" s="205" t="s">
        <v>2409</v>
      </c>
      <c r="N685" s="205" t="s">
        <v>2410</v>
      </c>
      <c r="O685" s="205" t="s">
        <v>686</v>
      </c>
      <c r="P685" s="205" t="s">
        <v>687</v>
      </c>
      <c r="Q685" s="205" t="s">
        <v>686</v>
      </c>
    </row>
    <row r="686" spans="1:17" hidden="1">
      <c r="A686" s="204">
        <v>102135383305</v>
      </c>
      <c r="B686" s="205" t="s">
        <v>2416</v>
      </c>
      <c r="C686" s="205" t="s">
        <v>2417</v>
      </c>
      <c r="D686" s="205" t="s">
        <v>680</v>
      </c>
      <c r="E686" s="572">
        <v>37987</v>
      </c>
      <c r="F686" s="572">
        <v>45603</v>
      </c>
      <c r="G686" s="205" t="s">
        <v>2418</v>
      </c>
      <c r="H686" s="205" t="s">
        <v>682</v>
      </c>
      <c r="I686" s="205" t="s">
        <v>683</v>
      </c>
      <c r="J686" s="205">
        <v>9569501546</v>
      </c>
      <c r="K686" s="205" t="s">
        <v>684</v>
      </c>
      <c r="L686" s="205" t="s">
        <v>2419</v>
      </c>
      <c r="M686" s="205" t="s">
        <v>684</v>
      </c>
      <c r="N686" s="205" t="s">
        <v>684</v>
      </c>
      <c r="O686" s="205" t="s">
        <v>686</v>
      </c>
      <c r="P686" s="205" t="s">
        <v>687</v>
      </c>
      <c r="Q686" s="205" t="s">
        <v>686</v>
      </c>
    </row>
    <row r="687" spans="1:17" hidden="1">
      <c r="A687" s="204">
        <v>102135383295</v>
      </c>
      <c r="B687" s="205" t="s">
        <v>2420</v>
      </c>
      <c r="C687" s="205" t="s">
        <v>2421</v>
      </c>
      <c r="D687" s="205" t="s">
        <v>680</v>
      </c>
      <c r="E687" s="572">
        <v>38792</v>
      </c>
      <c r="F687" s="572">
        <v>45603</v>
      </c>
      <c r="G687" s="205" t="s">
        <v>2422</v>
      </c>
      <c r="H687" s="205" t="s">
        <v>682</v>
      </c>
      <c r="I687" s="205" t="s">
        <v>683</v>
      </c>
      <c r="J687" s="205">
        <v>7054084423</v>
      </c>
      <c r="K687" s="205" t="s">
        <v>684</v>
      </c>
      <c r="L687" s="205" t="s">
        <v>2423</v>
      </c>
      <c r="M687" s="205" t="s">
        <v>684</v>
      </c>
      <c r="N687" s="205" t="s">
        <v>21730</v>
      </c>
      <c r="O687" s="205" t="s">
        <v>686</v>
      </c>
      <c r="P687" s="205" t="s">
        <v>687</v>
      </c>
      <c r="Q687" s="205" t="s">
        <v>687</v>
      </c>
    </row>
    <row r="688" spans="1:17" hidden="1">
      <c r="A688" s="204">
        <v>102134511142</v>
      </c>
      <c r="B688" s="205" t="s">
        <v>2430</v>
      </c>
      <c r="C688" s="205" t="s">
        <v>2431</v>
      </c>
      <c r="D688" s="205" t="s">
        <v>680</v>
      </c>
      <c r="E688" s="572">
        <v>36622</v>
      </c>
      <c r="F688" s="572">
        <v>45601</v>
      </c>
      <c r="G688" s="205" t="s">
        <v>2432</v>
      </c>
      <c r="H688" s="205" t="s">
        <v>682</v>
      </c>
      <c r="I688" s="205" t="s">
        <v>683</v>
      </c>
      <c r="J688" s="205" t="s">
        <v>684</v>
      </c>
      <c r="K688" s="205" t="s">
        <v>684</v>
      </c>
      <c r="L688" s="205" t="s">
        <v>2433</v>
      </c>
      <c r="M688" s="205" t="s">
        <v>684</v>
      </c>
      <c r="N688" s="205" t="s">
        <v>684</v>
      </c>
      <c r="O688" s="205" t="s">
        <v>686</v>
      </c>
      <c r="P688" s="205" t="s">
        <v>687</v>
      </c>
      <c r="Q688" s="205" t="s">
        <v>686</v>
      </c>
    </row>
    <row r="689" spans="1:17" hidden="1">
      <c r="A689" s="204">
        <v>101282509871</v>
      </c>
      <c r="B689" s="205" t="s">
        <v>2424</v>
      </c>
      <c r="C689" s="205" t="s">
        <v>2425</v>
      </c>
      <c r="D689" s="205" t="s">
        <v>680</v>
      </c>
      <c r="E689" s="572">
        <v>33578</v>
      </c>
      <c r="F689" s="572">
        <v>45601</v>
      </c>
      <c r="G689" s="205" t="s">
        <v>2426</v>
      </c>
      <c r="H689" s="205" t="s">
        <v>682</v>
      </c>
      <c r="I689" s="205" t="s">
        <v>683</v>
      </c>
      <c r="J689" s="205">
        <v>9974929165</v>
      </c>
      <c r="K689" s="205" t="s">
        <v>684</v>
      </c>
      <c r="L689" s="205" t="s">
        <v>2427</v>
      </c>
      <c r="M689" s="205" t="s">
        <v>2428</v>
      </c>
      <c r="N689" s="205" t="s">
        <v>2429</v>
      </c>
      <c r="O689" s="205" t="s">
        <v>686</v>
      </c>
      <c r="P689" s="205" t="s">
        <v>687</v>
      </c>
      <c r="Q689" s="205" t="s">
        <v>686</v>
      </c>
    </row>
    <row r="690" spans="1:17" hidden="1">
      <c r="A690" s="204">
        <v>101888598148</v>
      </c>
      <c r="B690" s="205" t="s">
        <v>2453</v>
      </c>
      <c r="C690" s="205" t="s">
        <v>2454</v>
      </c>
      <c r="D690" s="205" t="s">
        <v>680</v>
      </c>
      <c r="E690" s="572">
        <v>25204</v>
      </c>
      <c r="F690" s="572">
        <v>45600</v>
      </c>
      <c r="G690" s="205" t="s">
        <v>2455</v>
      </c>
      <c r="H690" s="205" t="s">
        <v>682</v>
      </c>
      <c r="I690" s="205" t="s">
        <v>708</v>
      </c>
      <c r="J690" s="205">
        <v>9608642299</v>
      </c>
      <c r="K690" s="205" t="s">
        <v>684</v>
      </c>
      <c r="L690" s="205" t="s">
        <v>2456</v>
      </c>
      <c r="M690" s="205" t="s">
        <v>2457</v>
      </c>
      <c r="N690" s="205" t="s">
        <v>2458</v>
      </c>
      <c r="O690" s="205" t="s">
        <v>686</v>
      </c>
      <c r="P690" s="205" t="s">
        <v>687</v>
      </c>
      <c r="Q690" s="205" t="s">
        <v>686</v>
      </c>
    </row>
    <row r="691" spans="1:17" hidden="1">
      <c r="A691" s="204">
        <v>102066685572</v>
      </c>
      <c r="B691" s="205" t="s">
        <v>2449</v>
      </c>
      <c r="C691" s="205" t="s">
        <v>2450</v>
      </c>
      <c r="D691" s="205" t="s">
        <v>680</v>
      </c>
      <c r="E691" s="572">
        <v>31048</v>
      </c>
      <c r="F691" s="572">
        <v>45600</v>
      </c>
      <c r="G691" s="205" t="s">
        <v>2451</v>
      </c>
      <c r="H691" s="205" t="s">
        <v>682</v>
      </c>
      <c r="I691" s="205" t="s">
        <v>683</v>
      </c>
      <c r="J691" s="205" t="s">
        <v>684</v>
      </c>
      <c r="K691" s="205" t="s">
        <v>684</v>
      </c>
      <c r="L691" s="205" t="s">
        <v>2452</v>
      </c>
      <c r="M691" s="205" t="s">
        <v>684</v>
      </c>
      <c r="N691" s="205" t="s">
        <v>684</v>
      </c>
      <c r="O691" s="205" t="s">
        <v>686</v>
      </c>
      <c r="P691" s="205" t="s">
        <v>687</v>
      </c>
      <c r="Q691" s="205" t="s">
        <v>686</v>
      </c>
    </row>
    <row r="692" spans="1:17" hidden="1">
      <c r="A692" s="204">
        <v>101829102804</v>
      </c>
      <c r="B692" s="205" t="s">
        <v>2444</v>
      </c>
      <c r="C692" s="205" t="s">
        <v>2445</v>
      </c>
      <c r="D692" s="205" t="s">
        <v>680</v>
      </c>
      <c r="E692" s="572">
        <v>25204</v>
      </c>
      <c r="F692" s="572">
        <v>45600</v>
      </c>
      <c r="G692" s="205" t="s">
        <v>2446</v>
      </c>
      <c r="H692" s="205" t="s">
        <v>682</v>
      </c>
      <c r="I692" s="205" t="s">
        <v>683</v>
      </c>
      <c r="J692" s="205">
        <v>7307207064</v>
      </c>
      <c r="K692" s="205" t="s">
        <v>684</v>
      </c>
      <c r="L692" s="205" t="s">
        <v>2447</v>
      </c>
      <c r="M692" s="205" t="s">
        <v>684</v>
      </c>
      <c r="N692" s="205" t="s">
        <v>2448</v>
      </c>
      <c r="O692" s="205" t="s">
        <v>686</v>
      </c>
      <c r="P692" s="205" t="s">
        <v>687</v>
      </c>
      <c r="Q692" s="205" t="s">
        <v>686</v>
      </c>
    </row>
    <row r="693" spans="1:17" hidden="1">
      <c r="A693" s="204">
        <v>101968756626</v>
      </c>
      <c r="B693" s="205" t="s">
        <v>2440</v>
      </c>
      <c r="C693" s="205" t="s">
        <v>2441</v>
      </c>
      <c r="D693" s="205" t="s">
        <v>680</v>
      </c>
      <c r="E693" s="572">
        <v>27395</v>
      </c>
      <c r="F693" s="572">
        <v>45600</v>
      </c>
      <c r="G693" s="205" t="s">
        <v>2442</v>
      </c>
      <c r="H693" s="205" t="s">
        <v>682</v>
      </c>
      <c r="I693" s="205" t="s">
        <v>708</v>
      </c>
      <c r="J693" s="205" t="s">
        <v>684</v>
      </c>
      <c r="K693" s="205" t="s">
        <v>684</v>
      </c>
      <c r="L693" s="205" t="s">
        <v>2443</v>
      </c>
      <c r="M693" s="205" t="s">
        <v>684</v>
      </c>
      <c r="N693" s="205" t="s">
        <v>684</v>
      </c>
      <c r="O693" s="205" t="s">
        <v>686</v>
      </c>
      <c r="P693" s="205" t="s">
        <v>687</v>
      </c>
      <c r="Q693" s="205" t="s">
        <v>686</v>
      </c>
    </row>
    <row r="694" spans="1:17" hidden="1">
      <c r="A694" s="204">
        <v>101359695216</v>
      </c>
      <c r="B694" s="205" t="s">
        <v>2434</v>
      </c>
      <c r="C694" s="205" t="s">
        <v>2435</v>
      </c>
      <c r="D694" s="205" t="s">
        <v>680</v>
      </c>
      <c r="E694" s="572">
        <v>34881</v>
      </c>
      <c r="F694" s="572">
        <v>45600</v>
      </c>
      <c r="G694" s="205" t="s">
        <v>2436</v>
      </c>
      <c r="H694" s="205" t="s">
        <v>682</v>
      </c>
      <c r="I694" s="205" t="s">
        <v>708</v>
      </c>
      <c r="J694" s="205">
        <v>9545685567</v>
      </c>
      <c r="K694" s="205" t="s">
        <v>2437</v>
      </c>
      <c r="L694" s="205" t="s">
        <v>2438</v>
      </c>
      <c r="M694" s="205" t="s">
        <v>684</v>
      </c>
      <c r="N694" s="205" t="s">
        <v>2439</v>
      </c>
      <c r="O694" s="205" t="s">
        <v>686</v>
      </c>
      <c r="P694" s="205" t="s">
        <v>687</v>
      </c>
      <c r="Q694" s="205" t="s">
        <v>686</v>
      </c>
    </row>
    <row r="695" spans="1:17" hidden="1">
      <c r="A695" s="204">
        <v>101170108695</v>
      </c>
      <c r="B695" s="205" t="s">
        <v>2459</v>
      </c>
      <c r="C695" s="205" t="s">
        <v>2460</v>
      </c>
      <c r="D695" s="205" t="s">
        <v>680</v>
      </c>
      <c r="E695" s="572">
        <v>28273</v>
      </c>
      <c r="F695" s="572">
        <v>45597</v>
      </c>
      <c r="G695" s="205" t="s">
        <v>2461</v>
      </c>
      <c r="H695" s="205" t="s">
        <v>682</v>
      </c>
      <c r="I695" s="205" t="s">
        <v>708</v>
      </c>
      <c r="J695" s="205">
        <v>9960935379</v>
      </c>
      <c r="K695" s="205" t="s">
        <v>684</v>
      </c>
      <c r="L695" s="205" t="s">
        <v>2462</v>
      </c>
      <c r="M695" s="205" t="s">
        <v>2463</v>
      </c>
      <c r="N695" s="205" t="s">
        <v>2464</v>
      </c>
      <c r="O695" s="205" t="s">
        <v>686</v>
      </c>
      <c r="P695" s="205" t="s">
        <v>687</v>
      </c>
      <c r="Q695" s="205" t="s">
        <v>686</v>
      </c>
    </row>
    <row r="696" spans="1:17" hidden="1">
      <c r="A696" s="204">
        <v>100611049781</v>
      </c>
      <c r="B696" s="205" t="s">
        <v>2465</v>
      </c>
      <c r="C696" s="205" t="s">
        <v>2466</v>
      </c>
      <c r="D696" s="205" t="s">
        <v>680</v>
      </c>
      <c r="E696" s="572">
        <v>30624</v>
      </c>
      <c r="F696" s="572">
        <v>45593</v>
      </c>
      <c r="G696" s="205" t="s">
        <v>2467</v>
      </c>
      <c r="H696" s="205" t="s">
        <v>682</v>
      </c>
      <c r="I696" s="205" t="s">
        <v>708</v>
      </c>
      <c r="J696" s="205">
        <v>7249535817</v>
      </c>
      <c r="K696" s="205" t="s">
        <v>2468</v>
      </c>
      <c r="L696" s="205" t="s">
        <v>2469</v>
      </c>
      <c r="M696" s="205" t="s">
        <v>2470</v>
      </c>
      <c r="N696" s="205" t="s">
        <v>2471</v>
      </c>
      <c r="O696" s="205" t="s">
        <v>686</v>
      </c>
      <c r="P696" s="205" t="s">
        <v>687</v>
      </c>
      <c r="Q696" s="205" t="s">
        <v>686</v>
      </c>
    </row>
    <row r="697" spans="1:17" hidden="1">
      <c r="A697" s="204">
        <v>102132613547</v>
      </c>
      <c r="B697" s="205" t="s">
        <v>2472</v>
      </c>
      <c r="C697" s="205" t="s">
        <v>2473</v>
      </c>
      <c r="D697" s="205" t="s">
        <v>680</v>
      </c>
      <c r="E697" s="572">
        <v>38395</v>
      </c>
      <c r="F697" s="572">
        <v>45591</v>
      </c>
      <c r="G697" s="205" t="s">
        <v>2474</v>
      </c>
      <c r="H697" s="205" t="s">
        <v>682</v>
      </c>
      <c r="I697" s="205" t="s">
        <v>683</v>
      </c>
      <c r="J697" s="205">
        <v>9309721155</v>
      </c>
      <c r="K697" s="205" t="s">
        <v>684</v>
      </c>
      <c r="L697" s="205" t="s">
        <v>2475</v>
      </c>
      <c r="M697" s="205" t="s">
        <v>2476</v>
      </c>
      <c r="N697" s="205" t="s">
        <v>2477</v>
      </c>
      <c r="O697" s="205" t="s">
        <v>686</v>
      </c>
      <c r="P697" s="205" t="s">
        <v>687</v>
      </c>
      <c r="Q697" s="205" t="s">
        <v>686</v>
      </c>
    </row>
    <row r="698" spans="1:17" hidden="1">
      <c r="A698" s="204">
        <v>102132479743</v>
      </c>
      <c r="B698" s="205" t="s">
        <v>2478</v>
      </c>
      <c r="C698" s="205" t="s">
        <v>2479</v>
      </c>
      <c r="D698" s="205" t="s">
        <v>680</v>
      </c>
      <c r="E698" s="572">
        <v>37954</v>
      </c>
      <c r="F698" s="572">
        <v>45591</v>
      </c>
      <c r="G698" s="205" t="s">
        <v>2480</v>
      </c>
      <c r="H698" s="205" t="s">
        <v>682</v>
      </c>
      <c r="I698" s="205" t="s">
        <v>683</v>
      </c>
      <c r="J698" s="205" t="s">
        <v>684</v>
      </c>
      <c r="K698" s="205" t="s">
        <v>684</v>
      </c>
      <c r="L698" s="205" t="s">
        <v>2481</v>
      </c>
      <c r="M698" s="205" t="s">
        <v>684</v>
      </c>
      <c r="N698" s="205" t="s">
        <v>684</v>
      </c>
      <c r="O698" s="205" t="s">
        <v>686</v>
      </c>
      <c r="P698" s="205" t="s">
        <v>687</v>
      </c>
      <c r="Q698" s="205" t="s">
        <v>686</v>
      </c>
    </row>
    <row r="699" spans="1:17" hidden="1">
      <c r="A699" s="204">
        <v>101752178181</v>
      </c>
      <c r="B699" s="205" t="s">
        <v>2482</v>
      </c>
      <c r="C699" s="205" t="s">
        <v>2483</v>
      </c>
      <c r="D699" s="205" t="s">
        <v>680</v>
      </c>
      <c r="E699" s="572">
        <v>32697</v>
      </c>
      <c r="F699" s="572">
        <v>45591</v>
      </c>
      <c r="G699" s="205" t="s">
        <v>2484</v>
      </c>
      <c r="H699" s="205" t="s">
        <v>682</v>
      </c>
      <c r="I699" s="205" t="s">
        <v>708</v>
      </c>
      <c r="J699" s="205">
        <v>9075757902</v>
      </c>
      <c r="K699" s="205" t="s">
        <v>684</v>
      </c>
      <c r="L699" s="205" t="s">
        <v>1750</v>
      </c>
      <c r="M699" s="205" t="s">
        <v>684</v>
      </c>
      <c r="N699" s="205" t="s">
        <v>2485</v>
      </c>
      <c r="O699" s="205" t="s">
        <v>686</v>
      </c>
      <c r="P699" s="205" t="s">
        <v>687</v>
      </c>
      <c r="Q699" s="205" t="s">
        <v>686</v>
      </c>
    </row>
    <row r="700" spans="1:17" hidden="1">
      <c r="A700" s="204">
        <v>101243797890</v>
      </c>
      <c r="B700" s="205" t="s">
        <v>2486</v>
      </c>
      <c r="C700" s="205" t="s">
        <v>2487</v>
      </c>
      <c r="D700" s="205" t="s">
        <v>680</v>
      </c>
      <c r="E700" s="572">
        <v>29283</v>
      </c>
      <c r="F700" s="572">
        <v>45590</v>
      </c>
      <c r="G700" s="205" t="s">
        <v>2488</v>
      </c>
      <c r="H700" s="205" t="s">
        <v>682</v>
      </c>
      <c r="I700" s="205" t="s">
        <v>683</v>
      </c>
      <c r="J700" s="205">
        <v>7991272616</v>
      </c>
      <c r="K700" s="205" t="s">
        <v>684</v>
      </c>
      <c r="L700" s="205" t="s">
        <v>2489</v>
      </c>
      <c r="M700" s="205" t="s">
        <v>684</v>
      </c>
      <c r="N700" s="205" t="s">
        <v>684</v>
      </c>
      <c r="O700" s="205" t="s">
        <v>686</v>
      </c>
      <c r="P700" s="205" t="s">
        <v>687</v>
      </c>
      <c r="Q700" s="205" t="s">
        <v>686</v>
      </c>
    </row>
    <row r="701" spans="1:17" hidden="1">
      <c r="A701" s="204">
        <v>102132193497</v>
      </c>
      <c r="B701" s="205" t="s">
        <v>2494</v>
      </c>
      <c r="C701" s="205" t="s">
        <v>2495</v>
      </c>
      <c r="D701" s="205" t="s">
        <v>680</v>
      </c>
      <c r="E701" s="572">
        <v>39132</v>
      </c>
      <c r="F701" s="572">
        <v>45590</v>
      </c>
      <c r="G701" s="205" t="s">
        <v>2496</v>
      </c>
      <c r="H701" s="205" t="s">
        <v>682</v>
      </c>
      <c r="I701" s="205" t="s">
        <v>683</v>
      </c>
      <c r="J701" s="205" t="s">
        <v>684</v>
      </c>
      <c r="K701" s="205" t="s">
        <v>684</v>
      </c>
      <c r="L701" s="205" t="s">
        <v>2497</v>
      </c>
      <c r="M701" s="205" t="s">
        <v>684</v>
      </c>
      <c r="N701" s="205" t="s">
        <v>684</v>
      </c>
      <c r="O701" s="205" t="s">
        <v>686</v>
      </c>
      <c r="P701" s="205" t="s">
        <v>687</v>
      </c>
      <c r="Q701" s="205" t="s">
        <v>686</v>
      </c>
    </row>
    <row r="702" spans="1:17" hidden="1">
      <c r="A702" s="204">
        <v>102132193506</v>
      </c>
      <c r="B702" s="205" t="s">
        <v>2490</v>
      </c>
      <c r="C702" s="205" t="s">
        <v>2491</v>
      </c>
      <c r="D702" s="205" t="s">
        <v>680</v>
      </c>
      <c r="E702" s="572">
        <v>38135</v>
      </c>
      <c r="F702" s="572">
        <v>45590</v>
      </c>
      <c r="G702" s="205" t="s">
        <v>2492</v>
      </c>
      <c r="H702" s="205" t="s">
        <v>682</v>
      </c>
      <c r="I702" s="205" t="s">
        <v>683</v>
      </c>
      <c r="J702" s="205" t="s">
        <v>684</v>
      </c>
      <c r="K702" s="205" t="s">
        <v>684</v>
      </c>
      <c r="L702" s="205" t="s">
        <v>2493</v>
      </c>
      <c r="M702" s="205" t="s">
        <v>684</v>
      </c>
      <c r="N702" s="205" t="s">
        <v>684</v>
      </c>
      <c r="O702" s="205" t="s">
        <v>686</v>
      </c>
      <c r="P702" s="205" t="s">
        <v>687</v>
      </c>
      <c r="Q702" s="205" t="s">
        <v>686</v>
      </c>
    </row>
    <row r="703" spans="1:17" hidden="1">
      <c r="A703" s="204">
        <v>102131064762</v>
      </c>
      <c r="B703" s="205" t="s">
        <v>2506</v>
      </c>
      <c r="C703" s="205" t="s">
        <v>2507</v>
      </c>
      <c r="D703" s="205" t="s">
        <v>680</v>
      </c>
      <c r="E703" s="572">
        <v>38139</v>
      </c>
      <c r="F703" s="572">
        <v>45586</v>
      </c>
      <c r="G703" s="205" t="s">
        <v>2508</v>
      </c>
      <c r="H703" s="205" t="s">
        <v>682</v>
      </c>
      <c r="I703" s="205" t="s">
        <v>683</v>
      </c>
      <c r="J703" s="205">
        <v>6361225106</v>
      </c>
      <c r="K703" s="205" t="s">
        <v>684</v>
      </c>
      <c r="L703" s="205" t="s">
        <v>2509</v>
      </c>
      <c r="M703" s="205" t="s">
        <v>684</v>
      </c>
      <c r="N703" s="205" t="s">
        <v>684</v>
      </c>
      <c r="O703" s="205" t="s">
        <v>686</v>
      </c>
      <c r="P703" s="205" t="s">
        <v>687</v>
      </c>
      <c r="Q703" s="205" t="s">
        <v>686</v>
      </c>
    </row>
    <row r="704" spans="1:17" hidden="1">
      <c r="A704" s="204">
        <v>101953468890</v>
      </c>
      <c r="B704" s="205" t="s">
        <v>2498</v>
      </c>
      <c r="C704" s="205" t="s">
        <v>2499</v>
      </c>
      <c r="D704" s="205" t="s">
        <v>680</v>
      </c>
      <c r="E704" s="572">
        <v>32143</v>
      </c>
      <c r="F704" s="572">
        <v>45586</v>
      </c>
      <c r="G704" s="205" t="s">
        <v>2500</v>
      </c>
      <c r="H704" s="205" t="s">
        <v>682</v>
      </c>
      <c r="I704" s="205" t="s">
        <v>683</v>
      </c>
      <c r="J704" s="205">
        <v>6260127564</v>
      </c>
      <c r="K704" s="205" t="s">
        <v>684</v>
      </c>
      <c r="L704" s="205" t="s">
        <v>2501</v>
      </c>
      <c r="M704" s="205" t="s">
        <v>684</v>
      </c>
      <c r="N704" s="205" t="s">
        <v>684</v>
      </c>
      <c r="O704" s="205" t="s">
        <v>686</v>
      </c>
      <c r="P704" s="205" t="s">
        <v>687</v>
      </c>
      <c r="Q704" s="205" t="s">
        <v>686</v>
      </c>
    </row>
    <row r="705" spans="1:17" hidden="1">
      <c r="A705" s="204">
        <v>101487328857</v>
      </c>
      <c r="B705" s="205" t="s">
        <v>2510</v>
      </c>
      <c r="C705" s="205" t="s">
        <v>2511</v>
      </c>
      <c r="D705" s="205" t="s">
        <v>680</v>
      </c>
      <c r="E705" s="572">
        <v>32143</v>
      </c>
      <c r="F705" s="572">
        <v>45586</v>
      </c>
      <c r="G705" s="205" t="s">
        <v>2512</v>
      </c>
      <c r="H705" s="205" t="s">
        <v>682</v>
      </c>
      <c r="I705" s="205" t="s">
        <v>708</v>
      </c>
      <c r="J705" s="205">
        <v>8580419597</v>
      </c>
      <c r="K705" s="205" t="s">
        <v>684</v>
      </c>
      <c r="L705" s="205" t="s">
        <v>2513</v>
      </c>
      <c r="M705" s="205" t="s">
        <v>684</v>
      </c>
      <c r="N705" s="205" t="s">
        <v>684</v>
      </c>
      <c r="O705" s="205" t="s">
        <v>686</v>
      </c>
      <c r="P705" s="205" t="s">
        <v>687</v>
      </c>
      <c r="Q705" s="205" t="s">
        <v>686</v>
      </c>
    </row>
    <row r="706" spans="1:17" hidden="1">
      <c r="A706" s="204">
        <v>101373077330</v>
      </c>
      <c r="B706" s="205" t="s">
        <v>2502</v>
      </c>
      <c r="C706" s="205" t="s">
        <v>2503</v>
      </c>
      <c r="D706" s="205" t="s">
        <v>680</v>
      </c>
      <c r="E706" s="572">
        <v>35392</v>
      </c>
      <c r="F706" s="572">
        <v>45586</v>
      </c>
      <c r="G706" s="205" t="s">
        <v>2504</v>
      </c>
      <c r="H706" s="205" t="s">
        <v>682</v>
      </c>
      <c r="I706" s="205" t="s">
        <v>683</v>
      </c>
      <c r="J706" s="205">
        <v>8378039494</v>
      </c>
      <c r="K706" s="205" t="s">
        <v>684</v>
      </c>
      <c r="L706" s="205" t="s">
        <v>2505</v>
      </c>
      <c r="M706" s="205" t="s">
        <v>21731</v>
      </c>
      <c r="N706" s="205" t="s">
        <v>684</v>
      </c>
      <c r="O706" s="205" t="s">
        <v>686</v>
      </c>
      <c r="P706" s="205" t="s">
        <v>687</v>
      </c>
      <c r="Q706" s="205" t="s">
        <v>687</v>
      </c>
    </row>
    <row r="707" spans="1:17" hidden="1">
      <c r="A707" s="204">
        <v>101358852489</v>
      </c>
      <c r="B707" s="205" t="s">
        <v>2514</v>
      </c>
      <c r="C707" s="205" t="s">
        <v>2515</v>
      </c>
      <c r="D707" s="205" t="s">
        <v>680</v>
      </c>
      <c r="E707" s="572">
        <v>33057</v>
      </c>
      <c r="F707" s="572">
        <v>45584</v>
      </c>
      <c r="G707" s="205" t="s">
        <v>2516</v>
      </c>
      <c r="H707" s="205" t="s">
        <v>682</v>
      </c>
      <c r="I707" s="205" t="s">
        <v>708</v>
      </c>
      <c r="J707" s="205">
        <v>9097431788</v>
      </c>
      <c r="K707" s="205" t="s">
        <v>2517</v>
      </c>
      <c r="L707" s="205" t="s">
        <v>2518</v>
      </c>
      <c r="M707" s="205" t="s">
        <v>684</v>
      </c>
      <c r="N707" s="205" t="s">
        <v>2519</v>
      </c>
      <c r="O707" s="205" t="s">
        <v>686</v>
      </c>
      <c r="P707" s="205" t="s">
        <v>687</v>
      </c>
      <c r="Q707" s="205" t="s">
        <v>686</v>
      </c>
    </row>
    <row r="708" spans="1:17" hidden="1">
      <c r="A708" s="204">
        <v>101958852994</v>
      </c>
      <c r="B708" s="205" t="s">
        <v>2520</v>
      </c>
      <c r="C708" s="205" t="s">
        <v>2521</v>
      </c>
      <c r="D708" s="205" t="s">
        <v>680</v>
      </c>
      <c r="E708" s="572">
        <v>30317</v>
      </c>
      <c r="F708" s="572">
        <v>45584</v>
      </c>
      <c r="G708" s="205" t="s">
        <v>2522</v>
      </c>
      <c r="H708" s="205" t="s">
        <v>682</v>
      </c>
      <c r="I708" s="205" t="s">
        <v>708</v>
      </c>
      <c r="J708" s="205">
        <v>8421257032</v>
      </c>
      <c r="K708" s="205" t="s">
        <v>684</v>
      </c>
      <c r="L708" s="205" t="s">
        <v>2523</v>
      </c>
      <c r="M708" s="205" t="s">
        <v>684</v>
      </c>
      <c r="N708" s="205" t="s">
        <v>684</v>
      </c>
      <c r="O708" s="205" t="s">
        <v>686</v>
      </c>
      <c r="P708" s="205" t="s">
        <v>687</v>
      </c>
      <c r="Q708" s="205" t="s">
        <v>687</v>
      </c>
    </row>
    <row r="709" spans="1:17" hidden="1">
      <c r="A709" s="204">
        <v>102109018234</v>
      </c>
      <c r="B709" s="205" t="s">
        <v>2524</v>
      </c>
      <c r="C709" s="205" t="s">
        <v>2525</v>
      </c>
      <c r="D709" s="205" t="s">
        <v>680</v>
      </c>
      <c r="E709" s="572">
        <v>31778</v>
      </c>
      <c r="F709" s="572">
        <v>45584</v>
      </c>
      <c r="G709" s="205" t="s">
        <v>2526</v>
      </c>
      <c r="H709" s="205" t="s">
        <v>682</v>
      </c>
      <c r="I709" s="205" t="s">
        <v>683</v>
      </c>
      <c r="J709" s="205">
        <v>8983508225</v>
      </c>
      <c r="K709" s="205" t="s">
        <v>684</v>
      </c>
      <c r="L709" s="205" t="s">
        <v>2527</v>
      </c>
      <c r="M709" s="205" t="s">
        <v>684</v>
      </c>
      <c r="N709" s="205" t="s">
        <v>20931</v>
      </c>
      <c r="O709" s="205" t="s">
        <v>686</v>
      </c>
      <c r="P709" s="205" t="s">
        <v>687</v>
      </c>
      <c r="Q709" s="205" t="s">
        <v>687</v>
      </c>
    </row>
    <row r="710" spans="1:17" hidden="1">
      <c r="A710" s="204">
        <v>102130515493</v>
      </c>
      <c r="B710" s="205" t="s">
        <v>2528</v>
      </c>
      <c r="C710" s="205" t="s">
        <v>2529</v>
      </c>
      <c r="D710" s="205" t="s">
        <v>680</v>
      </c>
      <c r="E710" s="572">
        <v>37673</v>
      </c>
      <c r="F710" s="572">
        <v>45582</v>
      </c>
      <c r="G710" s="205" t="s">
        <v>2530</v>
      </c>
      <c r="H710" s="205" t="s">
        <v>682</v>
      </c>
      <c r="I710" s="205" t="s">
        <v>683</v>
      </c>
      <c r="J710" s="205" t="s">
        <v>684</v>
      </c>
      <c r="K710" s="205" t="s">
        <v>684</v>
      </c>
      <c r="L710" s="205" t="s">
        <v>2531</v>
      </c>
      <c r="M710" s="205" t="s">
        <v>684</v>
      </c>
      <c r="N710" s="205" t="s">
        <v>684</v>
      </c>
      <c r="O710" s="205" t="s">
        <v>686</v>
      </c>
      <c r="P710" s="205" t="s">
        <v>687</v>
      </c>
      <c r="Q710" s="205" t="s">
        <v>686</v>
      </c>
    </row>
    <row r="711" spans="1:17" hidden="1">
      <c r="A711" s="204">
        <v>101492550664</v>
      </c>
      <c r="B711" s="205" t="s">
        <v>2559</v>
      </c>
      <c r="C711" s="205" t="s">
        <v>2560</v>
      </c>
      <c r="D711" s="205" t="s">
        <v>680</v>
      </c>
      <c r="E711" s="572">
        <v>35431</v>
      </c>
      <c r="F711" s="572">
        <v>45582</v>
      </c>
      <c r="G711" s="205" t="s">
        <v>2561</v>
      </c>
      <c r="H711" s="205" t="s">
        <v>682</v>
      </c>
      <c r="I711" s="205" t="s">
        <v>683</v>
      </c>
      <c r="J711" s="205">
        <v>8459598672</v>
      </c>
      <c r="K711" s="205" t="s">
        <v>684</v>
      </c>
      <c r="L711" s="205" t="s">
        <v>2562</v>
      </c>
      <c r="M711" s="205" t="s">
        <v>684</v>
      </c>
      <c r="N711" s="205" t="s">
        <v>684</v>
      </c>
      <c r="O711" s="205" t="s">
        <v>686</v>
      </c>
      <c r="P711" s="205" t="s">
        <v>687</v>
      </c>
      <c r="Q711" s="205" t="s">
        <v>686</v>
      </c>
    </row>
    <row r="712" spans="1:17" hidden="1">
      <c r="A712" s="204">
        <v>101623086404</v>
      </c>
      <c r="B712" s="205" t="s">
        <v>2554</v>
      </c>
      <c r="C712" s="205" t="s">
        <v>438</v>
      </c>
      <c r="D712" s="205" t="s">
        <v>680</v>
      </c>
      <c r="E712" s="572">
        <v>34335</v>
      </c>
      <c r="F712" s="572">
        <v>45582</v>
      </c>
      <c r="G712" s="205" t="s">
        <v>2555</v>
      </c>
      <c r="H712" s="205" t="s">
        <v>682</v>
      </c>
      <c r="I712" s="205" t="s">
        <v>683</v>
      </c>
      <c r="J712" s="205">
        <v>9860018137</v>
      </c>
      <c r="K712" s="205" t="s">
        <v>684</v>
      </c>
      <c r="L712" s="205" t="s">
        <v>2556</v>
      </c>
      <c r="M712" s="205" t="s">
        <v>2557</v>
      </c>
      <c r="N712" s="205" t="s">
        <v>2558</v>
      </c>
      <c r="O712" s="205" t="s">
        <v>687</v>
      </c>
      <c r="P712" s="205" t="s">
        <v>687</v>
      </c>
      <c r="Q712" s="205" t="s">
        <v>686</v>
      </c>
    </row>
    <row r="713" spans="1:17" hidden="1">
      <c r="A713" s="204">
        <v>101750991778</v>
      </c>
      <c r="B713" s="205" t="s">
        <v>2540</v>
      </c>
      <c r="C713" s="205" t="s">
        <v>2541</v>
      </c>
      <c r="D713" s="205" t="s">
        <v>680</v>
      </c>
      <c r="E713" s="572">
        <v>36526</v>
      </c>
      <c r="F713" s="572">
        <v>45582</v>
      </c>
      <c r="G713" s="205" t="s">
        <v>2542</v>
      </c>
      <c r="H713" s="205" t="s">
        <v>682</v>
      </c>
      <c r="I713" s="205" t="s">
        <v>683</v>
      </c>
      <c r="J713" s="205" t="s">
        <v>684</v>
      </c>
      <c r="K713" s="205" t="s">
        <v>684</v>
      </c>
      <c r="L713" s="205" t="s">
        <v>2543</v>
      </c>
      <c r="M713" s="205" t="s">
        <v>684</v>
      </c>
      <c r="N713" s="205" t="s">
        <v>684</v>
      </c>
      <c r="O713" s="205" t="s">
        <v>686</v>
      </c>
      <c r="P713" s="205" t="s">
        <v>687</v>
      </c>
      <c r="Q713" s="205" t="s">
        <v>686</v>
      </c>
    </row>
    <row r="714" spans="1:17" hidden="1">
      <c r="A714" s="204">
        <v>101688253920</v>
      </c>
      <c r="B714" s="205" t="s">
        <v>2567</v>
      </c>
      <c r="C714" s="205" t="s">
        <v>2568</v>
      </c>
      <c r="D714" s="205" t="s">
        <v>680</v>
      </c>
      <c r="E714" s="572">
        <v>35878</v>
      </c>
      <c r="F714" s="572">
        <v>45582</v>
      </c>
      <c r="G714" s="205" t="s">
        <v>2569</v>
      </c>
      <c r="H714" s="205" t="s">
        <v>682</v>
      </c>
      <c r="I714" s="205" t="s">
        <v>683</v>
      </c>
      <c r="J714" s="205">
        <v>9975646685</v>
      </c>
      <c r="K714" s="205" t="s">
        <v>684</v>
      </c>
      <c r="L714" s="205" t="s">
        <v>2570</v>
      </c>
      <c r="M714" s="205" t="s">
        <v>2571</v>
      </c>
      <c r="N714" s="205" t="s">
        <v>2572</v>
      </c>
      <c r="O714" s="205" t="s">
        <v>686</v>
      </c>
      <c r="P714" s="205" t="s">
        <v>687</v>
      </c>
      <c r="Q714" s="205" t="s">
        <v>686</v>
      </c>
    </row>
    <row r="715" spans="1:17" hidden="1">
      <c r="A715" s="204">
        <v>102130428856</v>
      </c>
      <c r="B715" s="205" t="s">
        <v>2532</v>
      </c>
      <c r="C715" s="205" t="s">
        <v>2533</v>
      </c>
      <c r="D715" s="205" t="s">
        <v>680</v>
      </c>
      <c r="E715" s="572">
        <v>37991</v>
      </c>
      <c r="F715" s="572">
        <v>45582</v>
      </c>
      <c r="G715" s="205" t="s">
        <v>2534</v>
      </c>
      <c r="H715" s="205" t="s">
        <v>682</v>
      </c>
      <c r="I715" s="205" t="s">
        <v>683</v>
      </c>
      <c r="J715" s="205" t="s">
        <v>684</v>
      </c>
      <c r="K715" s="205" t="s">
        <v>684</v>
      </c>
      <c r="L715" s="205" t="s">
        <v>2535</v>
      </c>
      <c r="M715" s="205" t="s">
        <v>684</v>
      </c>
      <c r="N715" s="205" t="s">
        <v>684</v>
      </c>
      <c r="O715" s="205" t="s">
        <v>686</v>
      </c>
      <c r="P715" s="205" t="s">
        <v>687</v>
      </c>
      <c r="Q715" s="205" t="s">
        <v>686</v>
      </c>
    </row>
    <row r="716" spans="1:17" hidden="1">
      <c r="A716" s="204">
        <v>102130428841</v>
      </c>
      <c r="B716" s="205" t="s">
        <v>2536</v>
      </c>
      <c r="C716" s="205" t="s">
        <v>2537</v>
      </c>
      <c r="D716" s="205" t="s">
        <v>680</v>
      </c>
      <c r="E716" s="572">
        <v>38632</v>
      </c>
      <c r="F716" s="572">
        <v>45582</v>
      </c>
      <c r="G716" s="205" t="s">
        <v>2538</v>
      </c>
      <c r="H716" s="205" t="s">
        <v>682</v>
      </c>
      <c r="I716" s="205" t="s">
        <v>683</v>
      </c>
      <c r="J716" s="205" t="s">
        <v>684</v>
      </c>
      <c r="K716" s="205" t="s">
        <v>684</v>
      </c>
      <c r="L716" s="205" t="s">
        <v>2539</v>
      </c>
      <c r="M716" s="205" t="s">
        <v>684</v>
      </c>
      <c r="N716" s="205" t="s">
        <v>684</v>
      </c>
      <c r="O716" s="205" t="s">
        <v>686</v>
      </c>
      <c r="P716" s="205" t="s">
        <v>687</v>
      </c>
      <c r="Q716" s="205" t="s">
        <v>686</v>
      </c>
    </row>
    <row r="717" spans="1:17" hidden="1">
      <c r="A717" s="204">
        <v>102130428839</v>
      </c>
      <c r="B717" s="205" t="s">
        <v>2544</v>
      </c>
      <c r="C717" s="205" t="s">
        <v>2545</v>
      </c>
      <c r="D717" s="205" t="s">
        <v>680</v>
      </c>
      <c r="E717" s="572">
        <v>37785</v>
      </c>
      <c r="F717" s="572">
        <v>45582</v>
      </c>
      <c r="G717" s="205" t="s">
        <v>2546</v>
      </c>
      <c r="H717" s="205" t="s">
        <v>682</v>
      </c>
      <c r="I717" s="205" t="s">
        <v>683</v>
      </c>
      <c r="J717" s="205">
        <v>9975035756</v>
      </c>
      <c r="K717" s="205" t="s">
        <v>2547</v>
      </c>
      <c r="L717" s="205" t="s">
        <v>2548</v>
      </c>
      <c r="M717" s="205" t="s">
        <v>684</v>
      </c>
      <c r="N717" s="205" t="s">
        <v>2549</v>
      </c>
      <c r="O717" s="205" t="s">
        <v>686</v>
      </c>
      <c r="P717" s="205" t="s">
        <v>687</v>
      </c>
      <c r="Q717" s="205" t="s">
        <v>687</v>
      </c>
    </row>
    <row r="718" spans="1:17" hidden="1">
      <c r="A718" s="204">
        <v>102130428825</v>
      </c>
      <c r="B718" s="205" t="s">
        <v>2550</v>
      </c>
      <c r="C718" s="205" t="s">
        <v>2551</v>
      </c>
      <c r="D718" s="205" t="s">
        <v>680</v>
      </c>
      <c r="E718" s="572">
        <v>38718</v>
      </c>
      <c r="F718" s="572">
        <v>45582</v>
      </c>
      <c r="G718" s="205" t="s">
        <v>2552</v>
      </c>
      <c r="H718" s="205" t="s">
        <v>682</v>
      </c>
      <c r="I718" s="205" t="s">
        <v>683</v>
      </c>
      <c r="J718" s="205" t="s">
        <v>684</v>
      </c>
      <c r="K718" s="205" t="s">
        <v>684</v>
      </c>
      <c r="L718" s="205" t="s">
        <v>2553</v>
      </c>
      <c r="M718" s="205" t="s">
        <v>684</v>
      </c>
      <c r="N718" s="205" t="s">
        <v>684</v>
      </c>
      <c r="O718" s="205" t="s">
        <v>686</v>
      </c>
      <c r="P718" s="205" t="s">
        <v>687</v>
      </c>
      <c r="Q718" s="205" t="s">
        <v>686</v>
      </c>
    </row>
    <row r="719" spans="1:17" hidden="1">
      <c r="A719" s="204">
        <v>102130428818</v>
      </c>
      <c r="B719" s="205" t="s">
        <v>2563</v>
      </c>
      <c r="C719" s="205" t="s">
        <v>2564</v>
      </c>
      <c r="D719" s="205" t="s">
        <v>680</v>
      </c>
      <c r="E719" s="572">
        <v>37574</v>
      </c>
      <c r="F719" s="572">
        <v>45582</v>
      </c>
      <c r="G719" s="205" t="s">
        <v>2565</v>
      </c>
      <c r="H719" s="205" t="s">
        <v>682</v>
      </c>
      <c r="I719" s="205" t="s">
        <v>683</v>
      </c>
      <c r="J719" s="205">
        <v>8080758358</v>
      </c>
      <c r="K719" s="205" t="s">
        <v>684</v>
      </c>
      <c r="L719" s="205" t="s">
        <v>2566</v>
      </c>
      <c r="M719" s="205" t="s">
        <v>684</v>
      </c>
      <c r="N719" s="205" t="s">
        <v>684</v>
      </c>
      <c r="O719" s="205" t="s">
        <v>686</v>
      </c>
      <c r="P719" s="205" t="s">
        <v>687</v>
      </c>
      <c r="Q719" s="205" t="s">
        <v>687</v>
      </c>
    </row>
    <row r="720" spans="1:17" hidden="1">
      <c r="A720" s="204">
        <v>102130428802</v>
      </c>
      <c r="B720" s="205" t="s">
        <v>2573</v>
      </c>
      <c r="C720" s="205" t="s">
        <v>2574</v>
      </c>
      <c r="D720" s="205" t="s">
        <v>680</v>
      </c>
      <c r="E720" s="572">
        <v>38626</v>
      </c>
      <c r="F720" s="572">
        <v>45582</v>
      </c>
      <c r="G720" s="205" t="s">
        <v>2575</v>
      </c>
      <c r="H720" s="205" t="s">
        <v>682</v>
      </c>
      <c r="I720" s="205" t="s">
        <v>683</v>
      </c>
      <c r="J720" s="205" t="s">
        <v>684</v>
      </c>
      <c r="K720" s="205" t="s">
        <v>684</v>
      </c>
      <c r="L720" s="205" t="s">
        <v>2576</v>
      </c>
      <c r="M720" s="205" t="s">
        <v>684</v>
      </c>
      <c r="N720" s="205" t="s">
        <v>684</v>
      </c>
      <c r="O720" s="205" t="s">
        <v>686</v>
      </c>
      <c r="P720" s="205" t="s">
        <v>687</v>
      </c>
      <c r="Q720" s="205" t="s">
        <v>686</v>
      </c>
    </row>
    <row r="721" spans="1:17" hidden="1">
      <c r="A721" s="204">
        <v>102130428792</v>
      </c>
      <c r="B721" s="205" t="s">
        <v>2577</v>
      </c>
      <c r="C721" s="205" t="s">
        <v>2578</v>
      </c>
      <c r="D721" s="205" t="s">
        <v>680</v>
      </c>
      <c r="E721" s="572">
        <v>36746</v>
      </c>
      <c r="F721" s="572">
        <v>45582</v>
      </c>
      <c r="G721" s="205" t="s">
        <v>2579</v>
      </c>
      <c r="H721" s="205" t="s">
        <v>682</v>
      </c>
      <c r="I721" s="205" t="s">
        <v>683</v>
      </c>
      <c r="J721" s="205" t="s">
        <v>684</v>
      </c>
      <c r="K721" s="205" t="s">
        <v>684</v>
      </c>
      <c r="L721" s="205" t="s">
        <v>2580</v>
      </c>
      <c r="M721" s="205" t="s">
        <v>684</v>
      </c>
      <c r="N721" s="205" t="s">
        <v>684</v>
      </c>
      <c r="O721" s="205" t="s">
        <v>686</v>
      </c>
      <c r="P721" s="205" t="s">
        <v>687</v>
      </c>
      <c r="Q721" s="205" t="s">
        <v>686</v>
      </c>
    </row>
    <row r="722" spans="1:17" hidden="1">
      <c r="A722" s="204">
        <v>101486100172</v>
      </c>
      <c r="B722" s="205" t="s">
        <v>2581</v>
      </c>
      <c r="C722" s="205" t="s">
        <v>2582</v>
      </c>
      <c r="D722" s="205" t="s">
        <v>680</v>
      </c>
      <c r="E722" s="572">
        <v>32237</v>
      </c>
      <c r="F722" s="572">
        <v>45582</v>
      </c>
      <c r="G722" s="205" t="s">
        <v>1447</v>
      </c>
      <c r="H722" s="205" t="s">
        <v>682</v>
      </c>
      <c r="I722" s="205" t="s">
        <v>708</v>
      </c>
      <c r="J722" s="205">
        <v>9765958057</v>
      </c>
      <c r="K722" s="205" t="s">
        <v>684</v>
      </c>
      <c r="L722" s="205" t="s">
        <v>1485</v>
      </c>
      <c r="M722" s="205" t="s">
        <v>684</v>
      </c>
      <c r="N722" s="205" t="s">
        <v>684</v>
      </c>
      <c r="O722" s="205" t="s">
        <v>687</v>
      </c>
      <c r="P722" s="205" t="s">
        <v>687</v>
      </c>
      <c r="Q722" s="205" t="s">
        <v>686</v>
      </c>
    </row>
    <row r="723" spans="1:17" hidden="1">
      <c r="A723" s="204">
        <v>102129743340</v>
      </c>
      <c r="B723" s="205" t="s">
        <v>2591</v>
      </c>
      <c r="C723" s="205" t="s">
        <v>2592</v>
      </c>
      <c r="D723" s="205" t="s">
        <v>680</v>
      </c>
      <c r="E723" s="572">
        <v>37422</v>
      </c>
      <c r="F723" s="572">
        <v>45580</v>
      </c>
      <c r="G723" s="205" t="s">
        <v>2593</v>
      </c>
      <c r="H723" s="205" t="s">
        <v>682</v>
      </c>
      <c r="I723" s="205" t="s">
        <v>683</v>
      </c>
      <c r="J723" s="205" t="s">
        <v>684</v>
      </c>
      <c r="K723" s="205" t="s">
        <v>684</v>
      </c>
      <c r="L723" s="205" t="s">
        <v>2594</v>
      </c>
      <c r="M723" s="205" t="s">
        <v>684</v>
      </c>
      <c r="N723" s="205" t="s">
        <v>684</v>
      </c>
      <c r="O723" s="205" t="s">
        <v>686</v>
      </c>
      <c r="P723" s="205" t="s">
        <v>687</v>
      </c>
      <c r="Q723" s="205" t="s">
        <v>686</v>
      </c>
    </row>
    <row r="724" spans="1:17" hidden="1">
      <c r="A724" s="204">
        <v>101918107743</v>
      </c>
      <c r="B724" s="205" t="s">
        <v>2583</v>
      </c>
      <c r="C724" s="205" t="s">
        <v>2584</v>
      </c>
      <c r="D724" s="205" t="s">
        <v>680</v>
      </c>
      <c r="E724" s="572">
        <v>37223</v>
      </c>
      <c r="F724" s="572">
        <v>45580</v>
      </c>
      <c r="G724" s="205" t="s">
        <v>2585</v>
      </c>
      <c r="H724" s="205" t="s">
        <v>682</v>
      </c>
      <c r="I724" s="205" t="s">
        <v>683</v>
      </c>
      <c r="J724" s="205">
        <v>8805335484</v>
      </c>
      <c r="K724" s="205" t="s">
        <v>684</v>
      </c>
      <c r="L724" s="205" t="s">
        <v>2586</v>
      </c>
      <c r="M724" s="205" t="s">
        <v>20932</v>
      </c>
      <c r="N724" s="205" t="s">
        <v>684</v>
      </c>
      <c r="O724" s="205" t="s">
        <v>686</v>
      </c>
      <c r="P724" s="205" t="s">
        <v>687</v>
      </c>
      <c r="Q724" s="205" t="s">
        <v>687</v>
      </c>
    </row>
    <row r="725" spans="1:17" hidden="1">
      <c r="A725" s="204">
        <v>102129744950</v>
      </c>
      <c r="B725" s="205" t="s">
        <v>2587</v>
      </c>
      <c r="C725" s="205" t="s">
        <v>2588</v>
      </c>
      <c r="D725" s="205" t="s">
        <v>680</v>
      </c>
      <c r="E725" s="572">
        <v>38057</v>
      </c>
      <c r="F725" s="572">
        <v>45580</v>
      </c>
      <c r="G725" s="205" t="s">
        <v>2589</v>
      </c>
      <c r="H725" s="205" t="s">
        <v>682</v>
      </c>
      <c r="I725" s="205" t="s">
        <v>683</v>
      </c>
      <c r="J725" s="205" t="s">
        <v>684</v>
      </c>
      <c r="K725" s="205" t="s">
        <v>684</v>
      </c>
      <c r="L725" s="205" t="s">
        <v>2590</v>
      </c>
      <c r="M725" s="205" t="s">
        <v>684</v>
      </c>
      <c r="N725" s="205" t="s">
        <v>684</v>
      </c>
      <c r="O725" s="205" t="s">
        <v>686</v>
      </c>
      <c r="P725" s="205" t="s">
        <v>687</v>
      </c>
      <c r="Q725" s="205" t="s">
        <v>686</v>
      </c>
    </row>
    <row r="726" spans="1:17" hidden="1">
      <c r="A726" s="204">
        <v>102129105055</v>
      </c>
      <c r="B726" s="205" t="s">
        <v>2595</v>
      </c>
      <c r="C726" s="205" t="s">
        <v>2596</v>
      </c>
      <c r="D726" s="205" t="s">
        <v>680</v>
      </c>
      <c r="E726" s="572">
        <v>36751</v>
      </c>
      <c r="F726" s="572">
        <v>45579</v>
      </c>
      <c r="G726" s="205" t="s">
        <v>2597</v>
      </c>
      <c r="H726" s="205" t="s">
        <v>682</v>
      </c>
      <c r="I726" s="205" t="s">
        <v>683</v>
      </c>
      <c r="J726" s="205">
        <v>9356553452</v>
      </c>
      <c r="K726" s="205" t="s">
        <v>684</v>
      </c>
      <c r="L726" s="205" t="s">
        <v>2598</v>
      </c>
      <c r="M726" s="205" t="s">
        <v>684</v>
      </c>
      <c r="N726" s="205" t="s">
        <v>2599</v>
      </c>
      <c r="O726" s="205" t="s">
        <v>687</v>
      </c>
      <c r="P726" s="205" t="s">
        <v>687</v>
      </c>
      <c r="Q726" s="205" t="s">
        <v>686</v>
      </c>
    </row>
    <row r="727" spans="1:17" hidden="1">
      <c r="A727" s="204">
        <v>101484849301</v>
      </c>
      <c r="B727" s="205" t="s">
        <v>2600</v>
      </c>
      <c r="C727" s="205" t="s">
        <v>2601</v>
      </c>
      <c r="D727" s="205" t="s">
        <v>680</v>
      </c>
      <c r="E727" s="572">
        <v>33948</v>
      </c>
      <c r="F727" s="572">
        <v>45574</v>
      </c>
      <c r="G727" s="205" t="s">
        <v>2602</v>
      </c>
      <c r="H727" s="205" t="s">
        <v>682</v>
      </c>
      <c r="I727" s="205" t="s">
        <v>708</v>
      </c>
      <c r="J727" s="205">
        <v>9960678280</v>
      </c>
      <c r="K727" s="205" t="s">
        <v>684</v>
      </c>
      <c r="L727" s="205" t="s">
        <v>2603</v>
      </c>
      <c r="M727" s="205" t="s">
        <v>684</v>
      </c>
      <c r="N727" s="205" t="s">
        <v>684</v>
      </c>
      <c r="O727" s="205" t="s">
        <v>686</v>
      </c>
      <c r="P727" s="205" t="s">
        <v>687</v>
      </c>
      <c r="Q727" s="205" t="s">
        <v>686</v>
      </c>
    </row>
    <row r="728" spans="1:17" hidden="1">
      <c r="A728" s="204">
        <v>101484851363</v>
      </c>
      <c r="B728" s="205" t="s">
        <v>2604</v>
      </c>
      <c r="C728" s="205" t="s">
        <v>2605</v>
      </c>
      <c r="D728" s="205" t="s">
        <v>680</v>
      </c>
      <c r="E728" s="572">
        <v>34860</v>
      </c>
      <c r="F728" s="572">
        <v>45574</v>
      </c>
      <c r="G728" s="205" t="s">
        <v>2606</v>
      </c>
      <c r="H728" s="205" t="s">
        <v>682</v>
      </c>
      <c r="I728" s="205" t="s">
        <v>683</v>
      </c>
      <c r="J728" s="205" t="s">
        <v>684</v>
      </c>
      <c r="K728" s="205" t="s">
        <v>684</v>
      </c>
      <c r="L728" s="205" t="s">
        <v>2607</v>
      </c>
      <c r="M728" s="205" t="s">
        <v>684</v>
      </c>
      <c r="N728" s="205" t="s">
        <v>684</v>
      </c>
      <c r="O728" s="205" t="s">
        <v>686</v>
      </c>
      <c r="P728" s="205" t="s">
        <v>687</v>
      </c>
      <c r="Q728" s="205" t="s">
        <v>686</v>
      </c>
    </row>
    <row r="729" spans="1:17" hidden="1">
      <c r="A729" s="204">
        <v>102125816854</v>
      </c>
      <c r="B729" s="205" t="s">
        <v>2611</v>
      </c>
      <c r="C729" s="205" t="s">
        <v>439</v>
      </c>
      <c r="D729" s="205" t="s">
        <v>680</v>
      </c>
      <c r="E729" s="572">
        <v>38353</v>
      </c>
      <c r="F729" s="572">
        <v>45572</v>
      </c>
      <c r="G729" s="205" t="s">
        <v>2612</v>
      </c>
      <c r="H729" s="205" t="s">
        <v>682</v>
      </c>
      <c r="I729" s="205" t="s">
        <v>683</v>
      </c>
      <c r="J729" s="205">
        <v>9860286720</v>
      </c>
      <c r="K729" s="205" t="s">
        <v>684</v>
      </c>
      <c r="L729" s="205" t="s">
        <v>2613</v>
      </c>
      <c r="M729" s="205" t="s">
        <v>20580</v>
      </c>
      <c r="N729" s="205" t="s">
        <v>20581</v>
      </c>
      <c r="O729" s="205" t="s">
        <v>686</v>
      </c>
      <c r="P729" s="205" t="s">
        <v>687</v>
      </c>
      <c r="Q729" s="205" t="s">
        <v>686</v>
      </c>
    </row>
    <row r="730" spans="1:17" hidden="1">
      <c r="A730" s="204">
        <v>102109082259</v>
      </c>
      <c r="B730" s="205" t="s">
        <v>2608</v>
      </c>
      <c r="C730" s="205" t="s">
        <v>440</v>
      </c>
      <c r="D730" s="205" t="s">
        <v>680</v>
      </c>
      <c r="E730" s="572">
        <v>35739</v>
      </c>
      <c r="F730" s="572">
        <v>45572</v>
      </c>
      <c r="G730" s="205" t="s">
        <v>2609</v>
      </c>
      <c r="H730" s="205" t="s">
        <v>682</v>
      </c>
      <c r="I730" s="205" t="s">
        <v>683</v>
      </c>
      <c r="J730" s="205" t="s">
        <v>684</v>
      </c>
      <c r="K730" s="205" t="s">
        <v>684</v>
      </c>
      <c r="L730" s="205" t="s">
        <v>2610</v>
      </c>
      <c r="M730" s="205" t="s">
        <v>684</v>
      </c>
      <c r="N730" s="205" t="s">
        <v>684</v>
      </c>
      <c r="O730" s="205" t="s">
        <v>686</v>
      </c>
      <c r="P730" s="205" t="s">
        <v>687</v>
      </c>
      <c r="Q730" s="205" t="s">
        <v>686</v>
      </c>
    </row>
    <row r="731" spans="1:17" hidden="1">
      <c r="A731" s="204">
        <v>102125816849</v>
      </c>
      <c r="B731" s="205" t="s">
        <v>2614</v>
      </c>
      <c r="C731" s="205" t="s">
        <v>2615</v>
      </c>
      <c r="D731" s="205" t="s">
        <v>680</v>
      </c>
      <c r="E731" s="572">
        <v>37753</v>
      </c>
      <c r="F731" s="572">
        <v>45572</v>
      </c>
      <c r="G731" s="205" t="s">
        <v>2616</v>
      </c>
      <c r="H731" s="205" t="s">
        <v>682</v>
      </c>
      <c r="I731" s="205" t="s">
        <v>683</v>
      </c>
      <c r="J731" s="205" t="s">
        <v>684</v>
      </c>
      <c r="K731" s="205" t="s">
        <v>684</v>
      </c>
      <c r="L731" s="205" t="s">
        <v>2617</v>
      </c>
      <c r="M731" s="205" t="s">
        <v>684</v>
      </c>
      <c r="N731" s="205" t="s">
        <v>684</v>
      </c>
      <c r="O731" s="205" t="s">
        <v>686</v>
      </c>
      <c r="P731" s="205" t="s">
        <v>687</v>
      </c>
      <c r="Q731" s="205" t="s">
        <v>686</v>
      </c>
    </row>
    <row r="732" spans="1:17" hidden="1">
      <c r="A732" s="204">
        <v>101315459119</v>
      </c>
      <c r="B732" s="205" t="s">
        <v>2618</v>
      </c>
      <c r="C732" s="205" t="s">
        <v>2619</v>
      </c>
      <c r="D732" s="205" t="s">
        <v>680</v>
      </c>
      <c r="E732" s="572">
        <v>36481</v>
      </c>
      <c r="F732" s="572">
        <v>45571</v>
      </c>
      <c r="G732" s="205" t="s">
        <v>2620</v>
      </c>
      <c r="H732" s="205" t="s">
        <v>682</v>
      </c>
      <c r="I732" s="205" t="s">
        <v>683</v>
      </c>
      <c r="J732" s="205">
        <v>7972437210</v>
      </c>
      <c r="K732" s="205" t="s">
        <v>684</v>
      </c>
      <c r="L732" s="205" t="s">
        <v>2621</v>
      </c>
      <c r="M732" s="205" t="s">
        <v>684</v>
      </c>
      <c r="N732" s="205" t="s">
        <v>2622</v>
      </c>
      <c r="O732" s="205" t="s">
        <v>686</v>
      </c>
      <c r="P732" s="205" t="s">
        <v>687</v>
      </c>
      <c r="Q732" s="205" t="s">
        <v>686</v>
      </c>
    </row>
    <row r="733" spans="1:17" hidden="1">
      <c r="A733" s="204">
        <v>102123459159</v>
      </c>
      <c r="B733" s="205" t="s">
        <v>2623</v>
      </c>
      <c r="C733" s="205" t="s">
        <v>2624</v>
      </c>
      <c r="D733" s="205" t="s">
        <v>680</v>
      </c>
      <c r="E733" s="572">
        <v>38154</v>
      </c>
      <c r="F733" s="572">
        <v>45566</v>
      </c>
      <c r="G733" s="205" t="s">
        <v>2625</v>
      </c>
      <c r="H733" s="205" t="s">
        <v>682</v>
      </c>
      <c r="I733" s="205" t="s">
        <v>683</v>
      </c>
      <c r="J733" s="205">
        <v>6262203994</v>
      </c>
      <c r="K733" s="205" t="s">
        <v>684</v>
      </c>
      <c r="L733" s="205" t="s">
        <v>2626</v>
      </c>
      <c r="M733" s="205" t="s">
        <v>684</v>
      </c>
      <c r="N733" s="205" t="s">
        <v>684</v>
      </c>
      <c r="O733" s="205" t="s">
        <v>686</v>
      </c>
      <c r="P733" s="205" t="s">
        <v>687</v>
      </c>
      <c r="Q733" s="205" t="s">
        <v>686</v>
      </c>
    </row>
    <row r="734" spans="1:17" hidden="1">
      <c r="A734" s="204">
        <v>101254728302</v>
      </c>
      <c r="B734" s="205" t="s">
        <v>2627</v>
      </c>
      <c r="C734" s="205" t="s">
        <v>2628</v>
      </c>
      <c r="D734" s="205" t="s">
        <v>680</v>
      </c>
      <c r="E734" s="572">
        <v>29007</v>
      </c>
      <c r="F734" s="572">
        <v>45566</v>
      </c>
      <c r="G734" s="205" t="s">
        <v>2629</v>
      </c>
      <c r="H734" s="205" t="s">
        <v>682</v>
      </c>
      <c r="I734" s="205" t="s">
        <v>708</v>
      </c>
      <c r="J734" s="205">
        <v>8956853117</v>
      </c>
      <c r="K734" s="205" t="s">
        <v>684</v>
      </c>
      <c r="L734" s="205" t="s">
        <v>2630</v>
      </c>
      <c r="M734" s="205" t="s">
        <v>684</v>
      </c>
      <c r="N734" s="205" t="s">
        <v>684</v>
      </c>
      <c r="O734" s="205" t="s">
        <v>686</v>
      </c>
      <c r="P734" s="205" t="s">
        <v>687</v>
      </c>
      <c r="Q734" s="205" t="s">
        <v>686</v>
      </c>
    </row>
    <row r="735" spans="1:17" hidden="1">
      <c r="A735" s="204">
        <v>102122965932</v>
      </c>
      <c r="B735" s="205" t="s">
        <v>2639</v>
      </c>
      <c r="C735" s="205" t="s">
        <v>2640</v>
      </c>
      <c r="D735" s="205" t="s">
        <v>680</v>
      </c>
      <c r="E735" s="572">
        <v>30317</v>
      </c>
      <c r="F735" s="572">
        <v>45565</v>
      </c>
      <c r="G735" s="205" t="s">
        <v>2641</v>
      </c>
      <c r="H735" s="205" t="s">
        <v>682</v>
      </c>
      <c r="I735" s="205" t="s">
        <v>708</v>
      </c>
      <c r="J735" s="205">
        <v>9708571157</v>
      </c>
      <c r="K735" s="205" t="s">
        <v>684</v>
      </c>
      <c r="L735" s="205" t="s">
        <v>2642</v>
      </c>
      <c r="M735" s="205" t="s">
        <v>684</v>
      </c>
      <c r="N735" s="205" t="s">
        <v>684</v>
      </c>
      <c r="O735" s="205" t="s">
        <v>686</v>
      </c>
      <c r="P735" s="205" t="s">
        <v>687</v>
      </c>
      <c r="Q735" s="205" t="s">
        <v>686</v>
      </c>
    </row>
    <row r="736" spans="1:17" hidden="1">
      <c r="A736" s="204">
        <v>102122965921</v>
      </c>
      <c r="B736" s="205" t="s">
        <v>2631</v>
      </c>
      <c r="C736" s="205" t="s">
        <v>2632</v>
      </c>
      <c r="D736" s="205" t="s">
        <v>680</v>
      </c>
      <c r="E736" s="572">
        <v>34335</v>
      </c>
      <c r="F736" s="572">
        <v>45565</v>
      </c>
      <c r="G736" s="205" t="s">
        <v>2633</v>
      </c>
      <c r="H736" s="205" t="s">
        <v>682</v>
      </c>
      <c r="I736" s="205" t="s">
        <v>683</v>
      </c>
      <c r="J736" s="205">
        <v>9546382673</v>
      </c>
      <c r="K736" s="205" t="s">
        <v>684</v>
      </c>
      <c r="L736" s="205" t="s">
        <v>2634</v>
      </c>
      <c r="M736" s="205" t="s">
        <v>684</v>
      </c>
      <c r="N736" s="205" t="s">
        <v>684</v>
      </c>
      <c r="O736" s="205" t="s">
        <v>686</v>
      </c>
      <c r="P736" s="205" t="s">
        <v>687</v>
      </c>
      <c r="Q736" s="205" t="s">
        <v>686</v>
      </c>
    </row>
    <row r="737" spans="1:17" hidden="1">
      <c r="A737" s="204">
        <v>102122965913</v>
      </c>
      <c r="B737" s="205" t="s">
        <v>2643</v>
      </c>
      <c r="C737" s="205" t="s">
        <v>2644</v>
      </c>
      <c r="D737" s="205" t="s">
        <v>680</v>
      </c>
      <c r="E737" s="572">
        <v>34153</v>
      </c>
      <c r="F737" s="572">
        <v>45565</v>
      </c>
      <c r="G737" s="205" t="s">
        <v>2645</v>
      </c>
      <c r="H737" s="205" t="s">
        <v>682</v>
      </c>
      <c r="I737" s="205" t="s">
        <v>708</v>
      </c>
      <c r="J737" s="205">
        <v>8080206772</v>
      </c>
      <c r="K737" s="205" t="s">
        <v>684</v>
      </c>
      <c r="L737" s="205" t="s">
        <v>2646</v>
      </c>
      <c r="M737" s="205" t="s">
        <v>684</v>
      </c>
      <c r="N737" s="205" t="s">
        <v>684</v>
      </c>
      <c r="O737" s="205" t="s">
        <v>686</v>
      </c>
      <c r="P737" s="205" t="s">
        <v>687</v>
      </c>
      <c r="Q737" s="205" t="s">
        <v>686</v>
      </c>
    </row>
    <row r="738" spans="1:17" hidden="1">
      <c r="A738" s="204">
        <v>102052417576</v>
      </c>
      <c r="B738" s="205" t="s">
        <v>2635</v>
      </c>
      <c r="C738" s="205" t="s">
        <v>2636</v>
      </c>
      <c r="D738" s="205" t="s">
        <v>680</v>
      </c>
      <c r="E738" s="572">
        <v>31116</v>
      </c>
      <c r="F738" s="572">
        <v>45565</v>
      </c>
      <c r="G738" s="205" t="s">
        <v>2637</v>
      </c>
      <c r="H738" s="205" t="s">
        <v>682</v>
      </c>
      <c r="I738" s="205" t="s">
        <v>708</v>
      </c>
      <c r="J738" s="205" t="s">
        <v>684</v>
      </c>
      <c r="K738" s="205" t="s">
        <v>684</v>
      </c>
      <c r="L738" s="205" t="s">
        <v>2638</v>
      </c>
      <c r="M738" s="205" t="s">
        <v>684</v>
      </c>
      <c r="N738" s="205" t="s">
        <v>684</v>
      </c>
      <c r="O738" s="205" t="s">
        <v>686</v>
      </c>
      <c r="P738" s="205" t="s">
        <v>687</v>
      </c>
      <c r="Q738" s="205" t="s">
        <v>686</v>
      </c>
    </row>
    <row r="739" spans="1:17" hidden="1">
      <c r="A739" s="204">
        <v>100869553388</v>
      </c>
      <c r="B739" s="205" t="s">
        <v>2647</v>
      </c>
      <c r="C739" s="205" t="s">
        <v>2648</v>
      </c>
      <c r="D739" s="205" t="s">
        <v>680</v>
      </c>
      <c r="E739" s="572">
        <v>34297</v>
      </c>
      <c r="F739" s="572">
        <v>45563</v>
      </c>
      <c r="G739" s="205" t="s">
        <v>2649</v>
      </c>
      <c r="H739" s="205" t="s">
        <v>682</v>
      </c>
      <c r="I739" s="205" t="s">
        <v>684</v>
      </c>
      <c r="J739" s="205">
        <v>8308254312</v>
      </c>
      <c r="K739" s="205" t="s">
        <v>684</v>
      </c>
      <c r="L739" s="205" t="s">
        <v>2650</v>
      </c>
      <c r="M739" s="205" t="s">
        <v>2651</v>
      </c>
      <c r="N739" s="205" t="s">
        <v>2652</v>
      </c>
      <c r="O739" s="205" t="s">
        <v>686</v>
      </c>
      <c r="P739" s="205" t="s">
        <v>687</v>
      </c>
      <c r="Q739" s="205" t="s">
        <v>686</v>
      </c>
    </row>
    <row r="740" spans="1:17" hidden="1">
      <c r="A740" s="204">
        <v>102121986087</v>
      </c>
      <c r="B740" s="205" t="s">
        <v>2657</v>
      </c>
      <c r="C740" s="205" t="s">
        <v>2658</v>
      </c>
      <c r="D740" s="205" t="s">
        <v>680</v>
      </c>
      <c r="E740" s="572">
        <v>38153</v>
      </c>
      <c r="F740" s="572">
        <v>45562</v>
      </c>
      <c r="G740" s="205" t="s">
        <v>2659</v>
      </c>
      <c r="H740" s="205" t="s">
        <v>682</v>
      </c>
      <c r="I740" s="205" t="s">
        <v>683</v>
      </c>
      <c r="J740" s="205" t="s">
        <v>684</v>
      </c>
      <c r="K740" s="205" t="s">
        <v>684</v>
      </c>
      <c r="L740" s="205" t="s">
        <v>2660</v>
      </c>
      <c r="M740" s="205" t="s">
        <v>684</v>
      </c>
      <c r="N740" s="205" t="s">
        <v>684</v>
      </c>
      <c r="O740" s="205" t="s">
        <v>686</v>
      </c>
      <c r="P740" s="205" t="s">
        <v>687</v>
      </c>
      <c r="Q740" s="205" t="s">
        <v>686</v>
      </c>
    </row>
    <row r="741" spans="1:17" hidden="1">
      <c r="A741" s="204">
        <v>102122210872</v>
      </c>
      <c r="B741" s="205" t="s">
        <v>2653</v>
      </c>
      <c r="C741" s="205" t="s">
        <v>2654</v>
      </c>
      <c r="D741" s="205" t="s">
        <v>680</v>
      </c>
      <c r="E741" s="572">
        <v>38477</v>
      </c>
      <c r="F741" s="572">
        <v>45562</v>
      </c>
      <c r="G741" s="205" t="s">
        <v>2655</v>
      </c>
      <c r="H741" s="205" t="s">
        <v>682</v>
      </c>
      <c r="I741" s="205" t="s">
        <v>683</v>
      </c>
      <c r="J741" s="205" t="s">
        <v>684</v>
      </c>
      <c r="K741" s="205" t="s">
        <v>684</v>
      </c>
      <c r="L741" s="205" t="s">
        <v>2656</v>
      </c>
      <c r="M741" s="205" t="s">
        <v>684</v>
      </c>
      <c r="N741" s="205" t="s">
        <v>684</v>
      </c>
      <c r="O741" s="205" t="s">
        <v>686</v>
      </c>
      <c r="P741" s="205" t="s">
        <v>687</v>
      </c>
      <c r="Q741" s="205" t="s">
        <v>686</v>
      </c>
    </row>
    <row r="742" spans="1:17" hidden="1">
      <c r="A742" s="204">
        <v>101968685486</v>
      </c>
      <c r="B742" s="205" t="s">
        <v>2698</v>
      </c>
      <c r="C742" s="205" t="s">
        <v>2699</v>
      </c>
      <c r="D742" s="205" t="s">
        <v>680</v>
      </c>
      <c r="E742" s="572">
        <v>38139</v>
      </c>
      <c r="F742" s="572">
        <v>45561</v>
      </c>
      <c r="G742" s="205" t="s">
        <v>2700</v>
      </c>
      <c r="H742" s="205" t="s">
        <v>682</v>
      </c>
      <c r="I742" s="205" t="s">
        <v>683</v>
      </c>
      <c r="J742" s="205">
        <v>9632994489</v>
      </c>
      <c r="K742" s="205" t="s">
        <v>684</v>
      </c>
      <c r="L742" s="205" t="s">
        <v>2701</v>
      </c>
      <c r="M742" s="205" t="s">
        <v>684</v>
      </c>
      <c r="N742" s="205" t="s">
        <v>684</v>
      </c>
      <c r="O742" s="205" t="s">
        <v>686</v>
      </c>
      <c r="P742" s="205" t="s">
        <v>687</v>
      </c>
      <c r="Q742" s="205" t="s">
        <v>686</v>
      </c>
    </row>
    <row r="743" spans="1:17" hidden="1">
      <c r="A743" s="204">
        <v>102121626884</v>
      </c>
      <c r="B743" s="205" t="s">
        <v>2687</v>
      </c>
      <c r="C743" s="205" t="s">
        <v>2688</v>
      </c>
      <c r="D743" s="205" t="s">
        <v>680</v>
      </c>
      <c r="E743" s="572">
        <v>38771</v>
      </c>
      <c r="F743" s="572">
        <v>45561</v>
      </c>
      <c r="G743" s="205" t="s">
        <v>2689</v>
      </c>
      <c r="H743" s="205" t="s">
        <v>682</v>
      </c>
      <c r="I743" s="205" t="s">
        <v>683</v>
      </c>
      <c r="J743" s="205">
        <v>8279029173</v>
      </c>
      <c r="K743" s="205" t="s">
        <v>684</v>
      </c>
      <c r="L743" s="205" t="s">
        <v>2690</v>
      </c>
      <c r="M743" s="205" t="s">
        <v>684</v>
      </c>
      <c r="N743" s="205" t="s">
        <v>684</v>
      </c>
      <c r="O743" s="205" t="s">
        <v>686</v>
      </c>
      <c r="P743" s="205" t="s">
        <v>687</v>
      </c>
      <c r="Q743" s="205" t="s">
        <v>686</v>
      </c>
    </row>
    <row r="744" spans="1:17" hidden="1">
      <c r="A744" s="204">
        <v>102121762007</v>
      </c>
      <c r="B744" s="205" t="s">
        <v>2666</v>
      </c>
      <c r="C744" s="205" t="s">
        <v>2667</v>
      </c>
      <c r="D744" s="205" t="s">
        <v>680</v>
      </c>
      <c r="E744" s="572">
        <v>32029</v>
      </c>
      <c r="F744" s="572">
        <v>45561</v>
      </c>
      <c r="G744" s="205" t="s">
        <v>2668</v>
      </c>
      <c r="H744" s="205" t="s">
        <v>682</v>
      </c>
      <c r="I744" s="205" t="s">
        <v>708</v>
      </c>
      <c r="J744" s="205">
        <v>9689776903</v>
      </c>
      <c r="K744" s="205" t="s">
        <v>684</v>
      </c>
      <c r="L744" s="205" t="s">
        <v>2669</v>
      </c>
      <c r="M744" s="205" t="s">
        <v>2670</v>
      </c>
      <c r="N744" s="205" t="s">
        <v>2671</v>
      </c>
      <c r="O744" s="205" t="s">
        <v>687</v>
      </c>
      <c r="P744" s="205" t="s">
        <v>687</v>
      </c>
      <c r="Q744" s="205" t="s">
        <v>686</v>
      </c>
    </row>
    <row r="745" spans="1:17">
      <c r="A745" s="204">
        <v>101192265686</v>
      </c>
      <c r="B745" s="205" t="s">
        <v>2678</v>
      </c>
      <c r="C745" s="205" t="s">
        <v>2679</v>
      </c>
      <c r="D745" s="205" t="s">
        <v>680</v>
      </c>
      <c r="E745" s="572">
        <v>34700</v>
      </c>
      <c r="F745" s="572">
        <v>45561</v>
      </c>
      <c r="G745" s="205" t="s">
        <v>2680</v>
      </c>
      <c r="H745" s="205" t="s">
        <v>682</v>
      </c>
      <c r="I745" s="205" t="s">
        <v>708</v>
      </c>
      <c r="J745" s="205">
        <v>7892665799</v>
      </c>
      <c r="K745" s="205" t="s">
        <v>684</v>
      </c>
      <c r="L745" s="205" t="s">
        <v>2681</v>
      </c>
      <c r="M745" s="205" t="s">
        <v>684</v>
      </c>
      <c r="N745" s="205" t="s">
        <v>2682</v>
      </c>
      <c r="O745" s="205" t="s">
        <v>686</v>
      </c>
      <c r="P745" s="205" t="s">
        <v>687</v>
      </c>
      <c r="Q745" s="205" t="s">
        <v>686</v>
      </c>
    </row>
    <row r="746" spans="1:17" hidden="1">
      <c r="A746" s="204">
        <v>101783198128</v>
      </c>
      <c r="B746" s="205" t="s">
        <v>2661</v>
      </c>
      <c r="C746" s="205" t="s">
        <v>2662</v>
      </c>
      <c r="D746" s="205" t="s">
        <v>680</v>
      </c>
      <c r="E746" s="572">
        <v>35216</v>
      </c>
      <c r="F746" s="572">
        <v>45561</v>
      </c>
      <c r="G746" s="205" t="s">
        <v>2663</v>
      </c>
      <c r="H746" s="205" t="s">
        <v>682</v>
      </c>
      <c r="I746" s="205" t="s">
        <v>683</v>
      </c>
      <c r="J746" s="205">
        <v>8625095503</v>
      </c>
      <c r="K746" s="205" t="s">
        <v>684</v>
      </c>
      <c r="L746" s="205" t="s">
        <v>2664</v>
      </c>
      <c r="M746" s="205" t="s">
        <v>2665</v>
      </c>
      <c r="N746" s="205" t="s">
        <v>684</v>
      </c>
      <c r="O746" s="205" t="s">
        <v>686</v>
      </c>
      <c r="P746" s="205" t="s">
        <v>687</v>
      </c>
      <c r="Q746" s="205" t="s">
        <v>686</v>
      </c>
    </row>
    <row r="747" spans="1:17" hidden="1">
      <c r="A747" s="204">
        <v>102121626878</v>
      </c>
      <c r="B747" s="205" t="s">
        <v>2683</v>
      </c>
      <c r="C747" s="205" t="s">
        <v>2684</v>
      </c>
      <c r="D747" s="205" t="s">
        <v>680</v>
      </c>
      <c r="E747" s="572">
        <v>33025</v>
      </c>
      <c r="F747" s="572">
        <v>45561</v>
      </c>
      <c r="G747" s="205" t="s">
        <v>2685</v>
      </c>
      <c r="H747" s="205" t="s">
        <v>682</v>
      </c>
      <c r="I747" s="205" t="s">
        <v>683</v>
      </c>
      <c r="J747" s="205">
        <v>7057190967</v>
      </c>
      <c r="K747" s="205" t="s">
        <v>684</v>
      </c>
      <c r="L747" s="205" t="s">
        <v>2686</v>
      </c>
      <c r="M747" s="205" t="s">
        <v>684</v>
      </c>
      <c r="N747" s="205" t="s">
        <v>684</v>
      </c>
      <c r="O747" s="205" t="s">
        <v>686</v>
      </c>
      <c r="P747" s="205" t="s">
        <v>687</v>
      </c>
      <c r="Q747" s="205" t="s">
        <v>686</v>
      </c>
    </row>
    <row r="748" spans="1:17" hidden="1">
      <c r="A748" s="204">
        <v>100534879969</v>
      </c>
      <c r="B748" s="205" t="s">
        <v>2672</v>
      </c>
      <c r="C748" s="205" t="s">
        <v>2673</v>
      </c>
      <c r="D748" s="205" t="s">
        <v>680</v>
      </c>
      <c r="E748" s="572">
        <v>33784</v>
      </c>
      <c r="F748" s="572">
        <v>45561</v>
      </c>
      <c r="G748" s="205" t="s">
        <v>2674</v>
      </c>
      <c r="H748" s="205" t="s">
        <v>682</v>
      </c>
      <c r="I748" s="205" t="s">
        <v>708</v>
      </c>
      <c r="J748" s="205">
        <v>9552701983</v>
      </c>
      <c r="K748" s="205" t="s">
        <v>684</v>
      </c>
      <c r="L748" s="205" t="s">
        <v>2675</v>
      </c>
      <c r="M748" s="205" t="s">
        <v>2676</v>
      </c>
      <c r="N748" s="205" t="s">
        <v>2677</v>
      </c>
      <c r="O748" s="205" t="s">
        <v>687</v>
      </c>
      <c r="P748" s="205" t="s">
        <v>687</v>
      </c>
      <c r="Q748" s="205" t="s">
        <v>686</v>
      </c>
    </row>
    <row r="749" spans="1:17" hidden="1">
      <c r="A749" s="204">
        <v>101467194072</v>
      </c>
      <c r="B749" s="205" t="s">
        <v>2691</v>
      </c>
      <c r="C749" s="205" t="s">
        <v>2692</v>
      </c>
      <c r="D749" s="205" t="s">
        <v>680</v>
      </c>
      <c r="E749" s="572">
        <v>36868</v>
      </c>
      <c r="F749" s="572">
        <v>45561</v>
      </c>
      <c r="G749" s="205" t="s">
        <v>2693</v>
      </c>
      <c r="H749" s="205" t="s">
        <v>682</v>
      </c>
      <c r="I749" s="205" t="s">
        <v>683</v>
      </c>
      <c r="J749" s="205">
        <v>7875911358</v>
      </c>
      <c r="K749" s="205" t="s">
        <v>2694</v>
      </c>
      <c r="L749" s="205" t="s">
        <v>2695</v>
      </c>
      <c r="M749" s="205" t="s">
        <v>2696</v>
      </c>
      <c r="N749" s="205" t="s">
        <v>2124</v>
      </c>
      <c r="O749" s="205" t="s">
        <v>686</v>
      </c>
      <c r="P749" s="205" t="s">
        <v>687</v>
      </c>
      <c r="Q749" s="205" t="s">
        <v>686</v>
      </c>
    </row>
    <row r="750" spans="1:17" hidden="1">
      <c r="A750" s="204">
        <v>102120964651</v>
      </c>
      <c r="B750" s="205" t="s">
        <v>2705</v>
      </c>
      <c r="C750" s="205" t="s">
        <v>441</v>
      </c>
      <c r="D750" s="205" t="s">
        <v>680</v>
      </c>
      <c r="E750" s="572">
        <v>38874</v>
      </c>
      <c r="F750" s="572">
        <v>45559</v>
      </c>
      <c r="G750" s="205" t="s">
        <v>2706</v>
      </c>
      <c r="H750" s="205" t="s">
        <v>682</v>
      </c>
      <c r="I750" s="205" t="s">
        <v>683</v>
      </c>
      <c r="J750" s="205">
        <v>8830179924</v>
      </c>
      <c r="K750" s="205" t="s">
        <v>684</v>
      </c>
      <c r="L750" s="205" t="s">
        <v>2707</v>
      </c>
      <c r="M750" s="205" t="s">
        <v>684</v>
      </c>
      <c r="N750" s="205" t="s">
        <v>684</v>
      </c>
      <c r="O750" s="205" t="s">
        <v>686</v>
      </c>
      <c r="P750" s="205" t="s">
        <v>687</v>
      </c>
      <c r="Q750" s="205" t="s">
        <v>686</v>
      </c>
    </row>
    <row r="751" spans="1:17" hidden="1">
      <c r="A751" s="204">
        <v>102120964622</v>
      </c>
      <c r="B751" s="205" t="s">
        <v>2716</v>
      </c>
      <c r="C751" s="205" t="s">
        <v>2717</v>
      </c>
      <c r="D751" s="205" t="s">
        <v>680</v>
      </c>
      <c r="E751" s="572">
        <v>36492</v>
      </c>
      <c r="F751" s="572">
        <v>45559</v>
      </c>
      <c r="G751" s="205" t="s">
        <v>2718</v>
      </c>
      <c r="H751" s="205" t="s">
        <v>682</v>
      </c>
      <c r="I751" s="205" t="s">
        <v>683</v>
      </c>
      <c r="J751" s="205">
        <v>8530393747</v>
      </c>
      <c r="K751" s="205" t="s">
        <v>684</v>
      </c>
      <c r="L751" s="205" t="s">
        <v>2719</v>
      </c>
      <c r="M751" s="205" t="s">
        <v>684</v>
      </c>
      <c r="N751" s="205" t="s">
        <v>21892</v>
      </c>
      <c r="O751" s="205" t="s">
        <v>686</v>
      </c>
      <c r="P751" s="205" t="s">
        <v>687</v>
      </c>
      <c r="Q751" s="205" t="s">
        <v>686</v>
      </c>
    </row>
    <row r="752" spans="1:17" hidden="1">
      <c r="A752" s="204">
        <v>102120964646</v>
      </c>
      <c r="B752" s="205" t="s">
        <v>2708</v>
      </c>
      <c r="C752" s="205" t="s">
        <v>2709</v>
      </c>
      <c r="D752" s="205" t="s">
        <v>680</v>
      </c>
      <c r="E752" s="572">
        <v>37845</v>
      </c>
      <c r="F752" s="572">
        <v>45559</v>
      </c>
      <c r="G752" s="205" t="s">
        <v>2710</v>
      </c>
      <c r="H752" s="205" t="s">
        <v>682</v>
      </c>
      <c r="I752" s="205" t="s">
        <v>683</v>
      </c>
      <c r="J752" s="205" t="s">
        <v>684</v>
      </c>
      <c r="K752" s="205" t="s">
        <v>684</v>
      </c>
      <c r="L752" s="205" t="s">
        <v>2711</v>
      </c>
      <c r="M752" s="205" t="s">
        <v>684</v>
      </c>
      <c r="N752" s="205" t="s">
        <v>684</v>
      </c>
      <c r="O752" s="205" t="s">
        <v>686</v>
      </c>
      <c r="P752" s="205" t="s">
        <v>687</v>
      </c>
      <c r="Q752" s="205" t="s">
        <v>686</v>
      </c>
    </row>
    <row r="753" spans="1:17" hidden="1">
      <c r="A753" s="204">
        <v>102120964633</v>
      </c>
      <c r="B753" s="205" t="s">
        <v>2712</v>
      </c>
      <c r="C753" s="205" t="s">
        <v>2713</v>
      </c>
      <c r="D753" s="205" t="s">
        <v>680</v>
      </c>
      <c r="E753" s="572">
        <v>38505</v>
      </c>
      <c r="F753" s="572">
        <v>45559</v>
      </c>
      <c r="G753" s="205" t="s">
        <v>2714</v>
      </c>
      <c r="H753" s="205" t="s">
        <v>682</v>
      </c>
      <c r="I753" s="205" t="s">
        <v>683</v>
      </c>
      <c r="J753" s="205" t="s">
        <v>684</v>
      </c>
      <c r="K753" s="205" t="s">
        <v>684</v>
      </c>
      <c r="L753" s="205" t="s">
        <v>2715</v>
      </c>
      <c r="M753" s="205" t="s">
        <v>684</v>
      </c>
      <c r="N753" s="205" t="s">
        <v>684</v>
      </c>
      <c r="O753" s="205" t="s">
        <v>686</v>
      </c>
      <c r="P753" s="205" t="s">
        <v>687</v>
      </c>
      <c r="Q753" s="205" t="s">
        <v>686</v>
      </c>
    </row>
    <row r="754" spans="1:17" hidden="1">
      <c r="A754" s="204">
        <v>101428500390</v>
      </c>
      <c r="B754" s="205" t="s">
        <v>2702</v>
      </c>
      <c r="C754" s="205" t="s">
        <v>2703</v>
      </c>
      <c r="D754" s="205" t="s">
        <v>680</v>
      </c>
      <c r="E754" s="572">
        <v>36436</v>
      </c>
      <c r="F754" s="572">
        <v>45559</v>
      </c>
      <c r="G754" s="205" t="s">
        <v>2273</v>
      </c>
      <c r="H754" s="205" t="s">
        <v>682</v>
      </c>
      <c r="I754" s="205" t="s">
        <v>683</v>
      </c>
      <c r="J754" s="205" t="s">
        <v>684</v>
      </c>
      <c r="K754" s="205" t="s">
        <v>684</v>
      </c>
      <c r="L754" s="205" t="s">
        <v>2704</v>
      </c>
      <c r="M754" s="205" t="s">
        <v>684</v>
      </c>
      <c r="N754" s="205" t="s">
        <v>684</v>
      </c>
      <c r="O754" s="205" t="s">
        <v>686</v>
      </c>
      <c r="P754" s="205" t="s">
        <v>687</v>
      </c>
      <c r="Q754" s="205" t="s">
        <v>686</v>
      </c>
    </row>
    <row r="755" spans="1:17" hidden="1">
      <c r="A755" s="204">
        <v>101985392111</v>
      </c>
      <c r="B755" s="205" t="s">
        <v>2720</v>
      </c>
      <c r="C755" s="205" t="s">
        <v>2721</v>
      </c>
      <c r="D755" s="205" t="s">
        <v>680</v>
      </c>
      <c r="E755" s="572">
        <v>34725</v>
      </c>
      <c r="F755" s="572">
        <v>45558</v>
      </c>
      <c r="G755" s="205" t="s">
        <v>2722</v>
      </c>
      <c r="H755" s="205" t="s">
        <v>682</v>
      </c>
      <c r="I755" s="205" t="s">
        <v>683</v>
      </c>
      <c r="J755" s="205">
        <v>9556831419</v>
      </c>
      <c r="K755" s="205" t="s">
        <v>684</v>
      </c>
      <c r="L755" s="205" t="s">
        <v>2723</v>
      </c>
      <c r="M755" s="205" t="s">
        <v>684</v>
      </c>
      <c r="N755" s="205" t="s">
        <v>684</v>
      </c>
      <c r="O755" s="205" t="s">
        <v>686</v>
      </c>
      <c r="P755" s="205" t="s">
        <v>687</v>
      </c>
      <c r="Q755" s="205" t="s">
        <v>686</v>
      </c>
    </row>
    <row r="756" spans="1:17" hidden="1">
      <c r="A756" s="204">
        <v>100600140879</v>
      </c>
      <c r="B756" s="205" t="s">
        <v>2724</v>
      </c>
      <c r="C756" s="205" t="s">
        <v>2725</v>
      </c>
      <c r="D756" s="205" t="s">
        <v>680</v>
      </c>
      <c r="E756" s="572">
        <v>35242</v>
      </c>
      <c r="F756" s="572">
        <v>45557</v>
      </c>
      <c r="G756" s="205" t="s">
        <v>2726</v>
      </c>
      <c r="H756" s="205" t="s">
        <v>682</v>
      </c>
      <c r="I756" s="205" t="s">
        <v>683</v>
      </c>
      <c r="J756" s="205">
        <v>9960559743</v>
      </c>
      <c r="K756" s="205" t="s">
        <v>684</v>
      </c>
      <c r="L756" s="205" t="s">
        <v>1027</v>
      </c>
      <c r="M756" s="205" t="s">
        <v>684</v>
      </c>
      <c r="N756" s="205" t="s">
        <v>2727</v>
      </c>
      <c r="O756" s="205" t="s">
        <v>686</v>
      </c>
      <c r="P756" s="205" t="s">
        <v>687</v>
      </c>
      <c r="Q756" s="205" t="s">
        <v>687</v>
      </c>
    </row>
    <row r="757" spans="1:17" hidden="1">
      <c r="A757" s="204">
        <v>101726792917</v>
      </c>
      <c r="B757" s="205" t="s">
        <v>2738</v>
      </c>
      <c r="C757" s="205" t="s">
        <v>2739</v>
      </c>
      <c r="D757" s="205" t="s">
        <v>680</v>
      </c>
      <c r="E757" s="572">
        <v>37753</v>
      </c>
      <c r="F757" s="572">
        <v>45555</v>
      </c>
      <c r="G757" s="205" t="s">
        <v>2055</v>
      </c>
      <c r="H757" s="205" t="s">
        <v>682</v>
      </c>
      <c r="I757" s="205" t="s">
        <v>683</v>
      </c>
      <c r="J757" s="205">
        <v>9301324246</v>
      </c>
      <c r="K757" s="205" t="s">
        <v>684</v>
      </c>
      <c r="L757" s="205" t="s">
        <v>2740</v>
      </c>
      <c r="M757" s="205" t="s">
        <v>684</v>
      </c>
      <c r="N757" s="205" t="s">
        <v>684</v>
      </c>
      <c r="O757" s="205" t="s">
        <v>686</v>
      </c>
      <c r="P757" s="205" t="s">
        <v>687</v>
      </c>
      <c r="Q757" s="205" t="s">
        <v>686</v>
      </c>
    </row>
    <row r="758" spans="1:17" hidden="1">
      <c r="A758" s="204">
        <v>101946989839</v>
      </c>
      <c r="B758" s="205" t="s">
        <v>2728</v>
      </c>
      <c r="C758" s="205" t="s">
        <v>2729</v>
      </c>
      <c r="D758" s="205" t="s">
        <v>680</v>
      </c>
      <c r="E758" s="572">
        <v>35645</v>
      </c>
      <c r="F758" s="572">
        <v>45555</v>
      </c>
      <c r="G758" s="205" t="s">
        <v>2730</v>
      </c>
      <c r="H758" s="205" t="s">
        <v>682</v>
      </c>
      <c r="I758" s="205" t="s">
        <v>683</v>
      </c>
      <c r="J758" s="205">
        <v>7909402918</v>
      </c>
      <c r="K758" s="205" t="s">
        <v>684</v>
      </c>
      <c r="L758" s="205" t="s">
        <v>2731</v>
      </c>
      <c r="M758" s="205" t="s">
        <v>2732</v>
      </c>
      <c r="N758" s="205" t="s">
        <v>2733</v>
      </c>
      <c r="O758" s="205" t="s">
        <v>686</v>
      </c>
      <c r="P758" s="205" t="s">
        <v>687</v>
      </c>
      <c r="Q758" s="205" t="s">
        <v>686</v>
      </c>
    </row>
    <row r="759" spans="1:17" hidden="1">
      <c r="A759" s="204">
        <v>102120002697</v>
      </c>
      <c r="B759" s="205" t="s">
        <v>2734</v>
      </c>
      <c r="C759" s="205" t="s">
        <v>2735</v>
      </c>
      <c r="D759" s="205" t="s">
        <v>680</v>
      </c>
      <c r="E759" s="572">
        <v>38522</v>
      </c>
      <c r="F759" s="572">
        <v>45555</v>
      </c>
      <c r="G759" s="205" t="s">
        <v>2736</v>
      </c>
      <c r="H759" s="205" t="s">
        <v>682</v>
      </c>
      <c r="I759" s="205" t="s">
        <v>683</v>
      </c>
      <c r="J759" s="205">
        <v>9039840911</v>
      </c>
      <c r="K759" s="205" t="s">
        <v>684</v>
      </c>
      <c r="L759" s="205" t="s">
        <v>2737</v>
      </c>
      <c r="M759" s="205" t="s">
        <v>684</v>
      </c>
      <c r="N759" s="205" t="s">
        <v>684</v>
      </c>
      <c r="O759" s="205" t="s">
        <v>686</v>
      </c>
      <c r="P759" s="205" t="s">
        <v>687</v>
      </c>
      <c r="Q759" s="205" t="s">
        <v>686</v>
      </c>
    </row>
    <row r="760" spans="1:17" hidden="1">
      <c r="A760" s="204">
        <v>102119744663</v>
      </c>
      <c r="B760" s="205" t="s">
        <v>2753</v>
      </c>
      <c r="C760" s="205" t="s">
        <v>2754</v>
      </c>
      <c r="D760" s="205" t="s">
        <v>680</v>
      </c>
      <c r="E760" s="572">
        <v>33362</v>
      </c>
      <c r="F760" s="572">
        <v>45554</v>
      </c>
      <c r="G760" s="205" t="s">
        <v>2755</v>
      </c>
      <c r="H760" s="205" t="s">
        <v>682</v>
      </c>
      <c r="I760" s="205" t="s">
        <v>683</v>
      </c>
      <c r="J760" s="205" t="s">
        <v>684</v>
      </c>
      <c r="K760" s="205" t="s">
        <v>684</v>
      </c>
      <c r="L760" s="205" t="s">
        <v>2756</v>
      </c>
      <c r="M760" s="205" t="s">
        <v>684</v>
      </c>
      <c r="N760" s="205" t="s">
        <v>684</v>
      </c>
      <c r="O760" s="205" t="s">
        <v>686</v>
      </c>
      <c r="P760" s="205" t="s">
        <v>687</v>
      </c>
      <c r="Q760" s="205" t="s">
        <v>686</v>
      </c>
    </row>
    <row r="761" spans="1:17" hidden="1">
      <c r="A761" s="204">
        <v>102069942285</v>
      </c>
      <c r="B761" s="205" t="s">
        <v>2749</v>
      </c>
      <c r="C761" s="205" t="s">
        <v>2750</v>
      </c>
      <c r="D761" s="205" t="s">
        <v>680</v>
      </c>
      <c r="E761" s="572">
        <v>34155</v>
      </c>
      <c r="F761" s="572">
        <v>45554</v>
      </c>
      <c r="G761" s="205" t="s">
        <v>2751</v>
      </c>
      <c r="H761" s="205" t="s">
        <v>682</v>
      </c>
      <c r="I761" s="205" t="s">
        <v>683</v>
      </c>
      <c r="J761" s="205">
        <v>8605158298</v>
      </c>
      <c r="K761" s="205" t="s">
        <v>684</v>
      </c>
      <c r="L761" s="205" t="s">
        <v>2752</v>
      </c>
      <c r="M761" s="205" t="s">
        <v>684</v>
      </c>
      <c r="N761" s="205" t="s">
        <v>684</v>
      </c>
      <c r="O761" s="205" t="s">
        <v>686</v>
      </c>
      <c r="P761" s="205" t="s">
        <v>687</v>
      </c>
      <c r="Q761" s="205" t="s">
        <v>687</v>
      </c>
    </row>
    <row r="762" spans="1:17" hidden="1">
      <c r="A762" s="204">
        <v>102119744671</v>
      </c>
      <c r="B762" s="205" t="s">
        <v>2757</v>
      </c>
      <c r="C762" s="205" t="s">
        <v>2758</v>
      </c>
      <c r="D762" s="205" t="s">
        <v>680</v>
      </c>
      <c r="E762" s="572">
        <v>38658</v>
      </c>
      <c r="F762" s="572">
        <v>45554</v>
      </c>
      <c r="G762" s="205" t="s">
        <v>2759</v>
      </c>
      <c r="H762" s="205" t="s">
        <v>682</v>
      </c>
      <c r="I762" s="205" t="s">
        <v>683</v>
      </c>
      <c r="J762" s="205" t="s">
        <v>684</v>
      </c>
      <c r="K762" s="205" t="s">
        <v>684</v>
      </c>
      <c r="L762" s="205" t="s">
        <v>2760</v>
      </c>
      <c r="M762" s="205" t="s">
        <v>684</v>
      </c>
      <c r="N762" s="205" t="s">
        <v>684</v>
      </c>
      <c r="O762" s="205" t="s">
        <v>686</v>
      </c>
      <c r="P762" s="205" t="s">
        <v>687</v>
      </c>
      <c r="Q762" s="205" t="s">
        <v>686</v>
      </c>
    </row>
    <row r="763" spans="1:17" hidden="1">
      <c r="A763" s="204">
        <v>102119715924</v>
      </c>
      <c r="B763" s="205" t="s">
        <v>2745</v>
      </c>
      <c r="C763" s="205" t="s">
        <v>2746</v>
      </c>
      <c r="D763" s="205" t="s">
        <v>680</v>
      </c>
      <c r="E763" s="572">
        <v>37958</v>
      </c>
      <c r="F763" s="572">
        <v>45554</v>
      </c>
      <c r="G763" s="205" t="s">
        <v>2747</v>
      </c>
      <c r="H763" s="205" t="s">
        <v>682</v>
      </c>
      <c r="I763" s="205" t="s">
        <v>683</v>
      </c>
      <c r="J763" s="205" t="s">
        <v>684</v>
      </c>
      <c r="K763" s="205" t="s">
        <v>684</v>
      </c>
      <c r="L763" s="205" t="s">
        <v>2748</v>
      </c>
      <c r="M763" s="205" t="s">
        <v>684</v>
      </c>
      <c r="N763" s="205" t="s">
        <v>684</v>
      </c>
      <c r="O763" s="205" t="s">
        <v>686</v>
      </c>
      <c r="P763" s="205" t="s">
        <v>687</v>
      </c>
      <c r="Q763" s="205" t="s">
        <v>686</v>
      </c>
    </row>
    <row r="764" spans="1:17" hidden="1">
      <c r="A764" s="204">
        <v>102119715911</v>
      </c>
      <c r="B764" s="205" t="s">
        <v>2741</v>
      </c>
      <c r="C764" s="205" t="s">
        <v>2742</v>
      </c>
      <c r="D764" s="205" t="s">
        <v>680</v>
      </c>
      <c r="E764" s="572">
        <v>33730</v>
      </c>
      <c r="F764" s="572">
        <v>45554</v>
      </c>
      <c r="G764" s="205" t="s">
        <v>2743</v>
      </c>
      <c r="H764" s="205" t="s">
        <v>682</v>
      </c>
      <c r="I764" s="205" t="s">
        <v>683</v>
      </c>
      <c r="J764" s="205" t="s">
        <v>684</v>
      </c>
      <c r="K764" s="205" t="s">
        <v>684</v>
      </c>
      <c r="L764" s="205" t="s">
        <v>2744</v>
      </c>
      <c r="M764" s="205" t="s">
        <v>684</v>
      </c>
      <c r="N764" s="205" t="s">
        <v>684</v>
      </c>
      <c r="O764" s="205" t="s">
        <v>686</v>
      </c>
      <c r="P764" s="205" t="s">
        <v>687</v>
      </c>
      <c r="Q764" s="205" t="s">
        <v>686</v>
      </c>
    </row>
    <row r="765" spans="1:17" hidden="1">
      <c r="A765" s="204">
        <v>101874975146</v>
      </c>
      <c r="B765" s="205" t="s">
        <v>2761</v>
      </c>
      <c r="C765" s="205" t="s">
        <v>2762</v>
      </c>
      <c r="D765" s="205" t="s">
        <v>680</v>
      </c>
      <c r="E765" s="572">
        <v>38139</v>
      </c>
      <c r="F765" s="572">
        <v>45550</v>
      </c>
      <c r="G765" s="205" t="s">
        <v>2763</v>
      </c>
      <c r="H765" s="205" t="s">
        <v>682</v>
      </c>
      <c r="I765" s="205" t="s">
        <v>683</v>
      </c>
      <c r="J765" s="205">
        <v>9353985423</v>
      </c>
      <c r="K765" s="205" t="s">
        <v>684</v>
      </c>
      <c r="L765" s="205" t="s">
        <v>2764</v>
      </c>
      <c r="M765" s="205" t="s">
        <v>2765</v>
      </c>
      <c r="N765" s="205" t="s">
        <v>2766</v>
      </c>
      <c r="O765" s="205" t="s">
        <v>686</v>
      </c>
      <c r="P765" s="205" t="s">
        <v>687</v>
      </c>
      <c r="Q765" s="205" t="s">
        <v>686</v>
      </c>
    </row>
    <row r="766" spans="1:17">
      <c r="A766" s="204">
        <v>102054532954</v>
      </c>
      <c r="B766" s="205" t="s">
        <v>2779</v>
      </c>
      <c r="C766" s="205" t="s">
        <v>2780</v>
      </c>
      <c r="D766" s="205" t="s">
        <v>680</v>
      </c>
      <c r="E766" s="572">
        <v>38196</v>
      </c>
      <c r="F766" s="572">
        <v>45549</v>
      </c>
      <c r="G766" s="205" t="s">
        <v>2781</v>
      </c>
      <c r="H766" s="205" t="s">
        <v>682</v>
      </c>
      <c r="I766" s="205" t="s">
        <v>683</v>
      </c>
      <c r="J766" s="205">
        <v>7083841537</v>
      </c>
      <c r="K766" s="205" t="s">
        <v>2782</v>
      </c>
      <c r="L766" s="205" t="s">
        <v>2783</v>
      </c>
      <c r="M766" s="205" t="s">
        <v>2784</v>
      </c>
      <c r="N766" s="205" t="s">
        <v>2785</v>
      </c>
      <c r="O766" s="205" t="s">
        <v>687</v>
      </c>
      <c r="P766" s="205" t="s">
        <v>687</v>
      </c>
      <c r="Q766" s="205" t="s">
        <v>686</v>
      </c>
    </row>
    <row r="767" spans="1:17" hidden="1">
      <c r="A767" s="204">
        <v>102118090584</v>
      </c>
      <c r="B767" s="205" t="s">
        <v>2774</v>
      </c>
      <c r="C767" s="205" t="s">
        <v>2775</v>
      </c>
      <c r="D767" s="205" t="s">
        <v>680</v>
      </c>
      <c r="E767" s="572">
        <v>36161</v>
      </c>
      <c r="F767" s="572">
        <v>45549</v>
      </c>
      <c r="G767" s="205" t="s">
        <v>2776</v>
      </c>
      <c r="H767" s="205" t="s">
        <v>682</v>
      </c>
      <c r="I767" s="205" t="s">
        <v>683</v>
      </c>
      <c r="J767" s="205">
        <v>9987346764</v>
      </c>
      <c r="K767" s="205" t="s">
        <v>684</v>
      </c>
      <c r="L767" s="205" t="s">
        <v>2777</v>
      </c>
      <c r="M767" s="205" t="s">
        <v>2778</v>
      </c>
      <c r="N767" s="205" t="s">
        <v>684</v>
      </c>
      <c r="O767" s="205" t="s">
        <v>686</v>
      </c>
      <c r="P767" s="205" t="s">
        <v>687</v>
      </c>
      <c r="Q767" s="205" t="s">
        <v>686</v>
      </c>
    </row>
    <row r="768" spans="1:17" hidden="1">
      <c r="A768" s="204">
        <v>102118149316</v>
      </c>
      <c r="B768" s="205" t="s">
        <v>2767</v>
      </c>
      <c r="C768" s="205" t="s">
        <v>2768</v>
      </c>
      <c r="D768" s="205" t="s">
        <v>680</v>
      </c>
      <c r="E768" s="572">
        <v>35432</v>
      </c>
      <c r="F768" s="572">
        <v>45549</v>
      </c>
      <c r="G768" s="205" t="s">
        <v>2769</v>
      </c>
      <c r="H768" s="205" t="s">
        <v>682</v>
      </c>
      <c r="I768" s="205" t="s">
        <v>683</v>
      </c>
      <c r="J768" s="205" t="s">
        <v>684</v>
      </c>
      <c r="K768" s="205" t="s">
        <v>684</v>
      </c>
      <c r="L768" s="205" t="s">
        <v>2770</v>
      </c>
      <c r="M768" s="205" t="s">
        <v>684</v>
      </c>
      <c r="N768" s="205" t="s">
        <v>684</v>
      </c>
      <c r="O768" s="205" t="s">
        <v>686</v>
      </c>
      <c r="P768" s="205" t="s">
        <v>687</v>
      </c>
      <c r="Q768" s="205" t="s">
        <v>686</v>
      </c>
    </row>
    <row r="769" spans="1:17" hidden="1">
      <c r="A769" s="204">
        <v>102118149328</v>
      </c>
      <c r="B769" s="205" t="s">
        <v>2771</v>
      </c>
      <c r="C769" s="205" t="s">
        <v>2772</v>
      </c>
      <c r="D769" s="205" t="s">
        <v>680</v>
      </c>
      <c r="E769" s="572">
        <v>30682</v>
      </c>
      <c r="F769" s="572">
        <v>45549</v>
      </c>
      <c r="G769" s="205" t="s">
        <v>2773</v>
      </c>
      <c r="H769" s="205" t="s">
        <v>682</v>
      </c>
      <c r="I769" s="205" t="s">
        <v>683</v>
      </c>
      <c r="J769" s="205">
        <v>9981769722</v>
      </c>
      <c r="K769" s="205" t="s">
        <v>684</v>
      </c>
      <c r="L769" s="205" t="s">
        <v>1782</v>
      </c>
      <c r="M769" s="205" t="s">
        <v>684</v>
      </c>
      <c r="N769" s="205" t="s">
        <v>684</v>
      </c>
      <c r="O769" s="205" t="s">
        <v>686</v>
      </c>
      <c r="P769" s="205" t="s">
        <v>687</v>
      </c>
      <c r="Q769" s="205" t="s">
        <v>686</v>
      </c>
    </row>
    <row r="770" spans="1:17" hidden="1">
      <c r="A770" s="204">
        <v>102071029113</v>
      </c>
      <c r="B770" s="205" t="s">
        <v>2790</v>
      </c>
      <c r="C770" s="205" t="s">
        <v>2791</v>
      </c>
      <c r="D770" s="205" t="s">
        <v>680</v>
      </c>
      <c r="E770" s="572">
        <v>38416</v>
      </c>
      <c r="F770" s="572">
        <v>45549</v>
      </c>
      <c r="G770" s="205" t="s">
        <v>2792</v>
      </c>
      <c r="H770" s="205" t="s">
        <v>682</v>
      </c>
      <c r="I770" s="205" t="s">
        <v>683</v>
      </c>
      <c r="J770" s="205">
        <v>7517751251</v>
      </c>
      <c r="K770" s="205" t="s">
        <v>684</v>
      </c>
      <c r="L770" s="205" t="s">
        <v>2793</v>
      </c>
      <c r="M770" s="205" t="s">
        <v>684</v>
      </c>
      <c r="N770" s="205" t="s">
        <v>684</v>
      </c>
      <c r="O770" s="205" t="s">
        <v>686</v>
      </c>
      <c r="P770" s="205" t="s">
        <v>687</v>
      </c>
      <c r="Q770" s="205" t="s">
        <v>686</v>
      </c>
    </row>
    <row r="771" spans="1:17" hidden="1">
      <c r="A771" s="204">
        <v>102082344857</v>
      </c>
      <c r="B771" s="205" t="s">
        <v>2786</v>
      </c>
      <c r="C771" s="205" t="s">
        <v>2787</v>
      </c>
      <c r="D771" s="205" t="s">
        <v>680</v>
      </c>
      <c r="E771" s="572">
        <v>38588</v>
      </c>
      <c r="F771" s="572">
        <v>45549</v>
      </c>
      <c r="G771" s="205" t="s">
        <v>2788</v>
      </c>
      <c r="H771" s="205" t="s">
        <v>682</v>
      </c>
      <c r="I771" s="205" t="s">
        <v>683</v>
      </c>
      <c r="J771" s="205">
        <v>9021834506</v>
      </c>
      <c r="K771" s="205" t="s">
        <v>684</v>
      </c>
      <c r="L771" s="205" t="s">
        <v>2789</v>
      </c>
      <c r="M771" s="205" t="s">
        <v>684</v>
      </c>
      <c r="N771" s="205" t="s">
        <v>684</v>
      </c>
      <c r="O771" s="205" t="s">
        <v>686</v>
      </c>
      <c r="P771" s="205" t="s">
        <v>687</v>
      </c>
      <c r="Q771" s="205" t="s">
        <v>686</v>
      </c>
    </row>
    <row r="772" spans="1:17" hidden="1">
      <c r="A772" s="204">
        <v>102117137122</v>
      </c>
      <c r="B772" s="205" t="s">
        <v>2803</v>
      </c>
      <c r="C772" s="205" t="s">
        <v>2804</v>
      </c>
      <c r="D772" s="205" t="s">
        <v>680</v>
      </c>
      <c r="E772" s="572">
        <v>36385</v>
      </c>
      <c r="F772" s="572">
        <v>45547</v>
      </c>
      <c r="G772" s="205" t="s">
        <v>2805</v>
      </c>
      <c r="H772" s="205" t="s">
        <v>682</v>
      </c>
      <c r="I772" s="205" t="s">
        <v>683</v>
      </c>
      <c r="J772" s="205">
        <v>7057646216</v>
      </c>
      <c r="K772" s="205" t="s">
        <v>684</v>
      </c>
      <c r="L772" s="205" t="s">
        <v>2806</v>
      </c>
      <c r="M772" s="205" t="s">
        <v>684</v>
      </c>
      <c r="N772" s="205" t="s">
        <v>2807</v>
      </c>
      <c r="O772" s="205" t="s">
        <v>686</v>
      </c>
      <c r="P772" s="205" t="s">
        <v>687</v>
      </c>
      <c r="Q772" s="205" t="s">
        <v>686</v>
      </c>
    </row>
    <row r="773" spans="1:17" hidden="1">
      <c r="A773" s="204">
        <v>101966882317</v>
      </c>
      <c r="B773" s="205" t="s">
        <v>2818</v>
      </c>
      <c r="C773" s="205" t="s">
        <v>2819</v>
      </c>
      <c r="D773" s="205" t="s">
        <v>680</v>
      </c>
      <c r="E773" s="572">
        <v>37960</v>
      </c>
      <c r="F773" s="572">
        <v>45547</v>
      </c>
      <c r="G773" s="205" t="s">
        <v>2820</v>
      </c>
      <c r="H773" s="205" t="s">
        <v>682</v>
      </c>
      <c r="I773" s="205" t="s">
        <v>683</v>
      </c>
      <c r="J773" s="205">
        <v>8180089476</v>
      </c>
      <c r="K773" s="205" t="s">
        <v>684</v>
      </c>
      <c r="L773" s="205" t="s">
        <v>2821</v>
      </c>
      <c r="M773" s="205" t="s">
        <v>2822</v>
      </c>
      <c r="N773" s="205" t="s">
        <v>684</v>
      </c>
      <c r="O773" s="205" t="s">
        <v>686</v>
      </c>
      <c r="P773" s="205" t="s">
        <v>687</v>
      </c>
      <c r="Q773" s="205" t="s">
        <v>686</v>
      </c>
    </row>
    <row r="774" spans="1:17" hidden="1">
      <c r="A774" s="204">
        <v>102117137114</v>
      </c>
      <c r="B774" s="205" t="s">
        <v>2808</v>
      </c>
      <c r="C774" s="205" t="s">
        <v>2809</v>
      </c>
      <c r="D774" s="205" t="s">
        <v>680</v>
      </c>
      <c r="E774" s="572">
        <v>37843</v>
      </c>
      <c r="F774" s="572">
        <v>45547</v>
      </c>
      <c r="G774" s="205" t="s">
        <v>2810</v>
      </c>
      <c r="H774" s="205" t="s">
        <v>682</v>
      </c>
      <c r="I774" s="205" t="s">
        <v>683</v>
      </c>
      <c r="J774" s="205" t="s">
        <v>684</v>
      </c>
      <c r="K774" s="205" t="s">
        <v>684</v>
      </c>
      <c r="L774" s="205" t="s">
        <v>2811</v>
      </c>
      <c r="M774" s="205" t="s">
        <v>684</v>
      </c>
      <c r="N774" s="205" t="s">
        <v>684</v>
      </c>
      <c r="O774" s="205" t="s">
        <v>686</v>
      </c>
      <c r="P774" s="205" t="s">
        <v>687</v>
      </c>
      <c r="Q774" s="205" t="s">
        <v>686</v>
      </c>
    </row>
    <row r="775" spans="1:17">
      <c r="A775" s="204">
        <v>102090872186</v>
      </c>
      <c r="B775" s="205" t="s">
        <v>2800</v>
      </c>
      <c r="C775" s="205" t="s">
        <v>442</v>
      </c>
      <c r="D775" s="205" t="s">
        <v>680</v>
      </c>
      <c r="E775" s="572">
        <v>38309</v>
      </c>
      <c r="F775" s="572">
        <v>45547</v>
      </c>
      <c r="G775" s="205" t="s">
        <v>2801</v>
      </c>
      <c r="H775" s="205" t="s">
        <v>682</v>
      </c>
      <c r="I775" s="205" t="s">
        <v>683</v>
      </c>
      <c r="J775" s="205">
        <v>8275661223</v>
      </c>
      <c r="K775" s="205" t="s">
        <v>684</v>
      </c>
      <c r="L775" s="205" t="s">
        <v>2802</v>
      </c>
      <c r="M775" s="205" t="s">
        <v>684</v>
      </c>
      <c r="N775" s="205" t="s">
        <v>684</v>
      </c>
      <c r="O775" s="205" t="s">
        <v>686</v>
      </c>
      <c r="P775" s="205" t="s">
        <v>687</v>
      </c>
      <c r="Q775" s="205" t="s">
        <v>686</v>
      </c>
    </row>
    <row r="776" spans="1:17" hidden="1">
      <c r="A776" s="204">
        <v>102117137082</v>
      </c>
      <c r="B776" s="205" t="s">
        <v>2794</v>
      </c>
      <c r="C776" s="205" t="s">
        <v>2795</v>
      </c>
      <c r="D776" s="205" t="s">
        <v>680</v>
      </c>
      <c r="E776" s="572">
        <v>38550</v>
      </c>
      <c r="F776" s="572">
        <v>45547</v>
      </c>
      <c r="G776" s="205" t="s">
        <v>2796</v>
      </c>
      <c r="H776" s="205" t="s">
        <v>682</v>
      </c>
      <c r="I776" s="205" t="s">
        <v>708</v>
      </c>
      <c r="J776" s="205">
        <v>8446374258</v>
      </c>
      <c r="K776" s="205" t="s">
        <v>684</v>
      </c>
      <c r="L776" s="205" t="s">
        <v>2797</v>
      </c>
      <c r="M776" s="205" t="s">
        <v>2798</v>
      </c>
      <c r="N776" s="205" t="s">
        <v>2799</v>
      </c>
      <c r="O776" s="205" t="s">
        <v>686</v>
      </c>
      <c r="P776" s="205" t="s">
        <v>687</v>
      </c>
      <c r="Q776" s="205" t="s">
        <v>686</v>
      </c>
    </row>
    <row r="777" spans="1:17" hidden="1">
      <c r="A777" s="204">
        <v>102117137105</v>
      </c>
      <c r="B777" s="205" t="s">
        <v>2814</v>
      </c>
      <c r="C777" s="205" t="s">
        <v>2815</v>
      </c>
      <c r="D777" s="205" t="s">
        <v>680</v>
      </c>
      <c r="E777" s="572">
        <v>37408</v>
      </c>
      <c r="F777" s="572">
        <v>45547</v>
      </c>
      <c r="G777" s="205" t="s">
        <v>2816</v>
      </c>
      <c r="H777" s="205" t="s">
        <v>682</v>
      </c>
      <c r="I777" s="205" t="s">
        <v>683</v>
      </c>
      <c r="J777" s="205" t="s">
        <v>684</v>
      </c>
      <c r="K777" s="205" t="s">
        <v>684</v>
      </c>
      <c r="L777" s="205" t="s">
        <v>2817</v>
      </c>
      <c r="M777" s="205" t="s">
        <v>684</v>
      </c>
      <c r="N777" s="205" t="s">
        <v>684</v>
      </c>
      <c r="O777" s="205" t="s">
        <v>686</v>
      </c>
      <c r="P777" s="205" t="s">
        <v>687</v>
      </c>
      <c r="Q777" s="205" t="s">
        <v>686</v>
      </c>
    </row>
    <row r="778" spans="1:17" hidden="1">
      <c r="A778" s="204">
        <v>102115075597</v>
      </c>
      <c r="B778" s="205" t="s">
        <v>2837</v>
      </c>
      <c r="C778" s="205" t="s">
        <v>2838</v>
      </c>
      <c r="D778" s="205" t="s">
        <v>680</v>
      </c>
      <c r="E778" s="572">
        <v>37432</v>
      </c>
      <c r="F778" s="572">
        <v>45544</v>
      </c>
      <c r="G778" s="205" t="s">
        <v>2839</v>
      </c>
      <c r="H778" s="205" t="s">
        <v>682</v>
      </c>
      <c r="I778" s="205" t="s">
        <v>683</v>
      </c>
      <c r="J778" s="205">
        <v>6387312421</v>
      </c>
      <c r="K778" s="205" t="s">
        <v>684</v>
      </c>
      <c r="L778" s="205" t="s">
        <v>2840</v>
      </c>
      <c r="M778" s="205" t="s">
        <v>684</v>
      </c>
      <c r="N778" s="205" t="s">
        <v>684</v>
      </c>
      <c r="O778" s="205" t="s">
        <v>686</v>
      </c>
      <c r="P778" s="205" t="s">
        <v>687</v>
      </c>
      <c r="Q778" s="205" t="s">
        <v>686</v>
      </c>
    </row>
    <row r="779" spans="1:17" hidden="1">
      <c r="A779" s="204">
        <v>102115075584</v>
      </c>
      <c r="B779" s="205" t="s">
        <v>2827</v>
      </c>
      <c r="C779" s="205" t="s">
        <v>2021</v>
      </c>
      <c r="D779" s="205" t="s">
        <v>680</v>
      </c>
      <c r="E779" s="572">
        <v>37987</v>
      </c>
      <c r="F779" s="572">
        <v>45544</v>
      </c>
      <c r="G779" s="205" t="s">
        <v>2828</v>
      </c>
      <c r="H779" s="205" t="s">
        <v>682</v>
      </c>
      <c r="I779" s="205" t="s">
        <v>683</v>
      </c>
      <c r="J779" s="205">
        <v>8356962049</v>
      </c>
      <c r="K779" s="205" t="s">
        <v>684</v>
      </c>
      <c r="L779" s="205" t="s">
        <v>2829</v>
      </c>
      <c r="M779" s="205" t="s">
        <v>684</v>
      </c>
      <c r="N779" s="205" t="s">
        <v>684</v>
      </c>
      <c r="O779" s="205" t="s">
        <v>686</v>
      </c>
      <c r="P779" s="205" t="s">
        <v>687</v>
      </c>
      <c r="Q779" s="205" t="s">
        <v>686</v>
      </c>
    </row>
    <row r="780" spans="1:17" hidden="1">
      <c r="A780" s="204">
        <v>102123152799</v>
      </c>
      <c r="B780" s="205" t="s">
        <v>2833</v>
      </c>
      <c r="C780" s="205" t="s">
        <v>2834</v>
      </c>
      <c r="D780" s="205" t="s">
        <v>680</v>
      </c>
      <c r="E780" s="572">
        <v>35796</v>
      </c>
      <c r="F780" s="572">
        <v>45544</v>
      </c>
      <c r="G780" s="205" t="s">
        <v>2835</v>
      </c>
      <c r="H780" s="205" t="s">
        <v>682</v>
      </c>
      <c r="I780" s="205" t="s">
        <v>683</v>
      </c>
      <c r="J780" s="205">
        <v>9324041688</v>
      </c>
      <c r="K780" s="205" t="s">
        <v>684</v>
      </c>
      <c r="L780" s="205" t="s">
        <v>2836</v>
      </c>
      <c r="M780" s="205" t="s">
        <v>684</v>
      </c>
      <c r="N780" s="205" t="s">
        <v>684</v>
      </c>
      <c r="O780" s="205" t="s">
        <v>686</v>
      </c>
      <c r="P780" s="205" t="s">
        <v>687</v>
      </c>
      <c r="Q780" s="205" t="s">
        <v>686</v>
      </c>
    </row>
    <row r="781" spans="1:17" hidden="1">
      <c r="A781" s="204">
        <v>102115077104</v>
      </c>
      <c r="B781" s="205" t="s">
        <v>2823</v>
      </c>
      <c r="C781" s="205" t="s">
        <v>2824</v>
      </c>
      <c r="D781" s="205" t="s">
        <v>680</v>
      </c>
      <c r="E781" s="572">
        <v>36892</v>
      </c>
      <c r="F781" s="572">
        <v>45544</v>
      </c>
      <c r="G781" s="205" t="s">
        <v>2825</v>
      </c>
      <c r="H781" s="205" t="s">
        <v>682</v>
      </c>
      <c r="I781" s="205" t="s">
        <v>683</v>
      </c>
      <c r="J781" s="205">
        <v>9324041688</v>
      </c>
      <c r="K781" s="205" t="s">
        <v>684</v>
      </c>
      <c r="L781" s="205" t="s">
        <v>2826</v>
      </c>
      <c r="M781" s="205" t="s">
        <v>684</v>
      </c>
      <c r="N781" s="205" t="s">
        <v>684</v>
      </c>
      <c r="O781" s="205" t="s">
        <v>686</v>
      </c>
      <c r="P781" s="205" t="s">
        <v>687</v>
      </c>
      <c r="Q781" s="205" t="s">
        <v>686</v>
      </c>
    </row>
    <row r="782" spans="1:17" hidden="1">
      <c r="A782" s="204">
        <v>101296885032</v>
      </c>
      <c r="B782" s="205" t="s">
        <v>2830</v>
      </c>
      <c r="C782" s="205" t="s">
        <v>2831</v>
      </c>
      <c r="D782" s="205" t="s">
        <v>680</v>
      </c>
      <c r="E782" s="572">
        <v>35431</v>
      </c>
      <c r="F782" s="572">
        <v>45544</v>
      </c>
      <c r="G782" s="205" t="s">
        <v>2832</v>
      </c>
      <c r="H782" s="205" t="s">
        <v>682</v>
      </c>
      <c r="I782" s="205" t="s">
        <v>683</v>
      </c>
      <c r="J782" s="205">
        <v>7549152983</v>
      </c>
      <c r="K782" s="205" t="s">
        <v>684</v>
      </c>
      <c r="L782" s="205" t="s">
        <v>1266</v>
      </c>
      <c r="M782" s="205" t="s">
        <v>684</v>
      </c>
      <c r="N782" s="205" t="s">
        <v>684</v>
      </c>
      <c r="O782" s="205" t="s">
        <v>686</v>
      </c>
      <c r="P782" s="205" t="s">
        <v>687</v>
      </c>
      <c r="Q782" s="205" t="s">
        <v>687</v>
      </c>
    </row>
    <row r="783" spans="1:17" hidden="1">
      <c r="A783" s="204">
        <v>102113962261</v>
      </c>
      <c r="B783" s="205" t="s">
        <v>2841</v>
      </c>
      <c r="C783" s="205" t="s">
        <v>1490</v>
      </c>
      <c r="D783" s="205" t="s">
        <v>680</v>
      </c>
      <c r="E783" s="572">
        <v>38763</v>
      </c>
      <c r="F783" s="572">
        <v>45541</v>
      </c>
      <c r="G783" s="205" t="s">
        <v>2842</v>
      </c>
      <c r="H783" s="205" t="s">
        <v>682</v>
      </c>
      <c r="I783" s="205" t="s">
        <v>683</v>
      </c>
      <c r="J783" s="205" t="s">
        <v>684</v>
      </c>
      <c r="K783" s="205" t="s">
        <v>684</v>
      </c>
      <c r="L783" s="205" t="s">
        <v>2843</v>
      </c>
      <c r="M783" s="205" t="s">
        <v>684</v>
      </c>
      <c r="N783" s="205" t="s">
        <v>684</v>
      </c>
      <c r="O783" s="205" t="s">
        <v>686</v>
      </c>
      <c r="P783" s="205" t="s">
        <v>687</v>
      </c>
      <c r="Q783" s="205" t="s">
        <v>686</v>
      </c>
    </row>
    <row r="784" spans="1:17" hidden="1">
      <c r="A784" s="204">
        <v>102113981041</v>
      </c>
      <c r="B784" s="205" t="s">
        <v>2851</v>
      </c>
      <c r="C784" s="205" t="s">
        <v>2852</v>
      </c>
      <c r="D784" s="205" t="s">
        <v>680</v>
      </c>
      <c r="E784" s="572">
        <v>38353</v>
      </c>
      <c r="F784" s="572">
        <v>45541</v>
      </c>
      <c r="G784" s="205" t="s">
        <v>2055</v>
      </c>
      <c r="H784" s="205" t="s">
        <v>682</v>
      </c>
      <c r="I784" s="205" t="s">
        <v>683</v>
      </c>
      <c r="J784" s="205" t="s">
        <v>684</v>
      </c>
      <c r="K784" s="205" t="s">
        <v>684</v>
      </c>
      <c r="L784" s="205" t="s">
        <v>2853</v>
      </c>
      <c r="M784" s="205" t="s">
        <v>684</v>
      </c>
      <c r="N784" s="205" t="s">
        <v>684</v>
      </c>
      <c r="O784" s="205" t="s">
        <v>686</v>
      </c>
      <c r="P784" s="205" t="s">
        <v>687</v>
      </c>
      <c r="Q784" s="205" t="s">
        <v>686</v>
      </c>
    </row>
    <row r="785" spans="1:17" hidden="1">
      <c r="A785" s="204">
        <v>101849938938</v>
      </c>
      <c r="B785" s="205" t="s">
        <v>2861</v>
      </c>
      <c r="C785" s="205" t="s">
        <v>2862</v>
      </c>
      <c r="D785" s="205" t="s">
        <v>680</v>
      </c>
      <c r="E785" s="572">
        <v>36306</v>
      </c>
      <c r="F785" s="572">
        <v>45541</v>
      </c>
      <c r="G785" s="205" t="s">
        <v>2863</v>
      </c>
      <c r="H785" s="205" t="s">
        <v>682</v>
      </c>
      <c r="I785" s="205" t="s">
        <v>683</v>
      </c>
      <c r="J785" s="205">
        <v>8308610832</v>
      </c>
      <c r="K785" s="205" t="s">
        <v>684</v>
      </c>
      <c r="L785" s="205" t="s">
        <v>2864</v>
      </c>
      <c r="M785" s="205" t="s">
        <v>2865</v>
      </c>
      <c r="N785" s="205" t="s">
        <v>2866</v>
      </c>
      <c r="O785" s="205" t="s">
        <v>686</v>
      </c>
      <c r="P785" s="205" t="s">
        <v>687</v>
      </c>
      <c r="Q785" s="205" t="s">
        <v>686</v>
      </c>
    </row>
    <row r="786" spans="1:17" hidden="1">
      <c r="A786" s="204">
        <v>101369332920</v>
      </c>
      <c r="B786" s="205" t="s">
        <v>2854</v>
      </c>
      <c r="C786" s="205" t="s">
        <v>2855</v>
      </c>
      <c r="D786" s="205" t="s">
        <v>680</v>
      </c>
      <c r="E786" s="572">
        <v>34090</v>
      </c>
      <c r="F786" s="572">
        <v>45541</v>
      </c>
      <c r="G786" s="205" t="s">
        <v>2856</v>
      </c>
      <c r="H786" s="205" t="s">
        <v>682</v>
      </c>
      <c r="I786" s="205" t="s">
        <v>683</v>
      </c>
      <c r="J786" s="205">
        <v>8554817277</v>
      </c>
      <c r="K786" s="205" t="s">
        <v>2857</v>
      </c>
      <c r="L786" s="205" t="s">
        <v>2858</v>
      </c>
      <c r="M786" s="205" t="s">
        <v>2859</v>
      </c>
      <c r="N786" s="205" t="s">
        <v>2860</v>
      </c>
      <c r="O786" s="205" t="s">
        <v>686</v>
      </c>
      <c r="P786" s="205" t="s">
        <v>687</v>
      </c>
      <c r="Q786" s="205" t="s">
        <v>686</v>
      </c>
    </row>
    <row r="787" spans="1:17" hidden="1">
      <c r="A787" s="204">
        <v>102113962288</v>
      </c>
      <c r="B787" s="205" t="s">
        <v>2848</v>
      </c>
      <c r="C787" s="205" t="s">
        <v>2849</v>
      </c>
      <c r="D787" s="205" t="s">
        <v>680</v>
      </c>
      <c r="E787" s="572">
        <v>37176</v>
      </c>
      <c r="F787" s="572">
        <v>45541</v>
      </c>
      <c r="G787" s="205" t="s">
        <v>2850</v>
      </c>
      <c r="H787" s="205" t="s">
        <v>682</v>
      </c>
      <c r="I787" s="205" t="s">
        <v>683</v>
      </c>
      <c r="J787" s="205" t="s">
        <v>684</v>
      </c>
      <c r="K787" s="205" t="s">
        <v>684</v>
      </c>
      <c r="L787" s="205" t="s">
        <v>1605</v>
      </c>
      <c r="M787" s="205" t="s">
        <v>684</v>
      </c>
      <c r="N787" s="205" t="s">
        <v>684</v>
      </c>
      <c r="O787" s="205" t="s">
        <v>686</v>
      </c>
      <c r="P787" s="205" t="s">
        <v>687</v>
      </c>
      <c r="Q787" s="205" t="s">
        <v>686</v>
      </c>
    </row>
    <row r="788" spans="1:17" hidden="1">
      <c r="A788" s="204">
        <v>101872632516</v>
      </c>
      <c r="B788" s="205" t="s">
        <v>2844</v>
      </c>
      <c r="C788" s="205" t="s">
        <v>1580</v>
      </c>
      <c r="D788" s="205" t="s">
        <v>680</v>
      </c>
      <c r="E788" s="572">
        <v>36583</v>
      </c>
      <c r="F788" s="572">
        <v>45541</v>
      </c>
      <c r="G788" s="205" t="s">
        <v>2845</v>
      </c>
      <c r="H788" s="205" t="s">
        <v>682</v>
      </c>
      <c r="I788" s="205" t="s">
        <v>683</v>
      </c>
      <c r="J788" s="205">
        <v>8092938599</v>
      </c>
      <c r="K788" s="205" t="s">
        <v>684</v>
      </c>
      <c r="L788" s="205" t="s">
        <v>2846</v>
      </c>
      <c r="M788" s="205" t="s">
        <v>684</v>
      </c>
      <c r="N788" s="205" t="s">
        <v>2847</v>
      </c>
      <c r="O788" s="205" t="s">
        <v>686</v>
      </c>
      <c r="P788" s="205" t="s">
        <v>687</v>
      </c>
      <c r="Q788" s="205" t="s">
        <v>686</v>
      </c>
    </row>
    <row r="789" spans="1:17" hidden="1">
      <c r="A789" s="204">
        <v>102111531599</v>
      </c>
      <c r="B789" s="205" t="s">
        <v>2867</v>
      </c>
      <c r="C789" s="205" t="s">
        <v>2868</v>
      </c>
      <c r="D789" s="205" t="s">
        <v>680</v>
      </c>
      <c r="E789" s="572">
        <v>35192</v>
      </c>
      <c r="F789" s="572">
        <v>45536</v>
      </c>
      <c r="G789" s="205" t="s">
        <v>2869</v>
      </c>
      <c r="H789" s="205" t="s">
        <v>682</v>
      </c>
      <c r="I789" s="205" t="s">
        <v>708</v>
      </c>
      <c r="J789" s="205" t="s">
        <v>684</v>
      </c>
      <c r="K789" s="205" t="s">
        <v>684</v>
      </c>
      <c r="L789" s="205" t="s">
        <v>2870</v>
      </c>
      <c r="M789" s="205" t="s">
        <v>684</v>
      </c>
      <c r="N789" s="205" t="s">
        <v>684</v>
      </c>
      <c r="O789" s="205" t="s">
        <v>686</v>
      </c>
      <c r="P789" s="205" t="s">
        <v>687</v>
      </c>
      <c r="Q789" s="205" t="s">
        <v>686</v>
      </c>
    </row>
    <row r="790" spans="1:17" hidden="1">
      <c r="A790" s="204">
        <v>102111531612</v>
      </c>
      <c r="B790" s="205" t="s">
        <v>2871</v>
      </c>
      <c r="C790" s="205" t="s">
        <v>2872</v>
      </c>
      <c r="D790" s="205" t="s">
        <v>680</v>
      </c>
      <c r="E790" s="572">
        <v>38639</v>
      </c>
      <c r="F790" s="572">
        <v>45536</v>
      </c>
      <c r="G790" s="205" t="s">
        <v>2873</v>
      </c>
      <c r="H790" s="205" t="s">
        <v>682</v>
      </c>
      <c r="I790" s="205" t="s">
        <v>683</v>
      </c>
      <c r="J790" s="205" t="s">
        <v>684</v>
      </c>
      <c r="K790" s="205" t="s">
        <v>684</v>
      </c>
      <c r="L790" s="205" t="s">
        <v>2874</v>
      </c>
      <c r="M790" s="205" t="s">
        <v>684</v>
      </c>
      <c r="N790" s="205" t="s">
        <v>684</v>
      </c>
      <c r="O790" s="205" t="s">
        <v>686</v>
      </c>
      <c r="P790" s="205" t="s">
        <v>687</v>
      </c>
      <c r="Q790" s="205" t="s">
        <v>686</v>
      </c>
    </row>
    <row r="791" spans="1:17" hidden="1">
      <c r="A791" s="204">
        <v>101867342265</v>
      </c>
      <c r="B791" s="205" t="s">
        <v>2875</v>
      </c>
      <c r="C791" s="205" t="s">
        <v>2876</v>
      </c>
      <c r="D791" s="205" t="s">
        <v>680</v>
      </c>
      <c r="E791" s="572">
        <v>37026</v>
      </c>
      <c r="F791" s="572">
        <v>45535</v>
      </c>
      <c r="G791" s="205" t="s">
        <v>2877</v>
      </c>
      <c r="H791" s="205" t="s">
        <v>682</v>
      </c>
      <c r="I791" s="205" t="s">
        <v>683</v>
      </c>
      <c r="J791" s="205">
        <v>7744849748</v>
      </c>
      <c r="K791" s="205" t="s">
        <v>684</v>
      </c>
      <c r="L791" s="205" t="s">
        <v>2878</v>
      </c>
      <c r="M791" s="205" t="s">
        <v>2879</v>
      </c>
      <c r="N791" s="205" t="s">
        <v>2880</v>
      </c>
      <c r="O791" s="205" t="s">
        <v>687</v>
      </c>
      <c r="P791" s="205" t="s">
        <v>687</v>
      </c>
      <c r="Q791" s="205" t="s">
        <v>686</v>
      </c>
    </row>
    <row r="792" spans="1:17" hidden="1">
      <c r="A792" s="204">
        <v>102110649736</v>
      </c>
      <c r="B792" s="205" t="s">
        <v>2890</v>
      </c>
      <c r="C792" s="205" t="s">
        <v>2891</v>
      </c>
      <c r="D792" s="205" t="s">
        <v>680</v>
      </c>
      <c r="E792" s="572">
        <v>36316</v>
      </c>
      <c r="F792" s="572">
        <v>45533</v>
      </c>
      <c r="G792" s="205" t="s">
        <v>2892</v>
      </c>
      <c r="H792" s="205" t="s">
        <v>682</v>
      </c>
      <c r="I792" s="205" t="s">
        <v>683</v>
      </c>
      <c r="J792" s="205" t="s">
        <v>684</v>
      </c>
      <c r="K792" s="205" t="s">
        <v>684</v>
      </c>
      <c r="L792" s="205" t="s">
        <v>2893</v>
      </c>
      <c r="M792" s="205" t="s">
        <v>684</v>
      </c>
      <c r="N792" s="205" t="s">
        <v>684</v>
      </c>
      <c r="O792" s="205" t="s">
        <v>686</v>
      </c>
      <c r="P792" s="205" t="s">
        <v>687</v>
      </c>
      <c r="Q792" s="205" t="s">
        <v>686</v>
      </c>
    </row>
    <row r="793" spans="1:17" hidden="1">
      <c r="A793" s="204">
        <v>102110625202</v>
      </c>
      <c r="B793" s="205" t="s">
        <v>2881</v>
      </c>
      <c r="C793" s="205" t="s">
        <v>2882</v>
      </c>
      <c r="D793" s="205" t="s">
        <v>680</v>
      </c>
      <c r="E793" s="572">
        <v>36988</v>
      </c>
      <c r="F793" s="572">
        <v>45533</v>
      </c>
      <c r="G793" s="205" t="s">
        <v>2883</v>
      </c>
      <c r="H793" s="205" t="s">
        <v>682</v>
      </c>
      <c r="I793" s="205" t="s">
        <v>683</v>
      </c>
      <c r="J793" s="205" t="s">
        <v>684</v>
      </c>
      <c r="K793" s="205" t="s">
        <v>684</v>
      </c>
      <c r="L793" s="205" t="s">
        <v>2884</v>
      </c>
      <c r="M793" s="205" t="s">
        <v>684</v>
      </c>
      <c r="N793" s="205" t="s">
        <v>684</v>
      </c>
      <c r="O793" s="205" t="s">
        <v>686</v>
      </c>
      <c r="P793" s="205" t="s">
        <v>687</v>
      </c>
      <c r="Q793" s="205" t="s">
        <v>686</v>
      </c>
    </row>
    <row r="794" spans="1:17" hidden="1">
      <c r="A794" s="204">
        <v>101766508320</v>
      </c>
      <c r="B794" s="205" t="s">
        <v>2885</v>
      </c>
      <c r="C794" s="205" t="s">
        <v>2886</v>
      </c>
      <c r="D794" s="205" t="s">
        <v>680</v>
      </c>
      <c r="E794" s="572">
        <v>31778</v>
      </c>
      <c r="F794" s="572">
        <v>45533</v>
      </c>
      <c r="G794" s="205" t="s">
        <v>2887</v>
      </c>
      <c r="H794" s="205" t="s">
        <v>682</v>
      </c>
      <c r="I794" s="205" t="s">
        <v>708</v>
      </c>
      <c r="J794" s="205">
        <v>7869795628</v>
      </c>
      <c r="K794" s="205" t="s">
        <v>684</v>
      </c>
      <c r="L794" s="205" t="s">
        <v>2888</v>
      </c>
      <c r="M794" s="205" t="s">
        <v>684</v>
      </c>
      <c r="N794" s="205" t="s">
        <v>2889</v>
      </c>
      <c r="O794" s="205" t="s">
        <v>687</v>
      </c>
      <c r="P794" s="205" t="s">
        <v>687</v>
      </c>
      <c r="Q794" s="205" t="s">
        <v>686</v>
      </c>
    </row>
    <row r="795" spans="1:17" hidden="1">
      <c r="A795" s="204">
        <v>101827974494</v>
      </c>
      <c r="B795" s="205" t="s">
        <v>2894</v>
      </c>
      <c r="C795" s="205" t="s">
        <v>2895</v>
      </c>
      <c r="D795" s="205" t="s">
        <v>680</v>
      </c>
      <c r="E795" s="572">
        <v>34093</v>
      </c>
      <c r="F795" s="572">
        <v>45532</v>
      </c>
      <c r="G795" s="205" t="s">
        <v>2896</v>
      </c>
      <c r="H795" s="205" t="s">
        <v>682</v>
      </c>
      <c r="I795" s="205" t="s">
        <v>683</v>
      </c>
      <c r="J795" s="205" t="s">
        <v>684</v>
      </c>
      <c r="K795" s="205" t="s">
        <v>684</v>
      </c>
      <c r="L795" s="205" t="s">
        <v>2897</v>
      </c>
      <c r="M795" s="205" t="s">
        <v>684</v>
      </c>
      <c r="N795" s="205" t="s">
        <v>684</v>
      </c>
      <c r="O795" s="205" t="s">
        <v>686</v>
      </c>
      <c r="P795" s="205" t="s">
        <v>687</v>
      </c>
      <c r="Q795" s="205" t="s">
        <v>686</v>
      </c>
    </row>
    <row r="796" spans="1:17" hidden="1">
      <c r="A796" s="204">
        <v>101513879839</v>
      </c>
      <c r="B796" s="205" t="s">
        <v>2898</v>
      </c>
      <c r="C796" s="205" t="s">
        <v>2899</v>
      </c>
      <c r="D796" s="205" t="s">
        <v>680</v>
      </c>
      <c r="E796" s="572">
        <v>35224</v>
      </c>
      <c r="F796" s="572">
        <v>45528</v>
      </c>
      <c r="G796" s="205" t="s">
        <v>720</v>
      </c>
      <c r="H796" s="205" t="s">
        <v>682</v>
      </c>
      <c r="I796" s="205" t="s">
        <v>683</v>
      </c>
      <c r="J796" s="205">
        <v>9921922702</v>
      </c>
      <c r="K796" s="205" t="s">
        <v>684</v>
      </c>
      <c r="L796" s="205" t="s">
        <v>2900</v>
      </c>
      <c r="M796" s="205" t="s">
        <v>2901</v>
      </c>
      <c r="N796" s="205" t="s">
        <v>2902</v>
      </c>
      <c r="O796" s="205" t="s">
        <v>686</v>
      </c>
      <c r="P796" s="205" t="s">
        <v>687</v>
      </c>
      <c r="Q796" s="205" t="s">
        <v>686</v>
      </c>
    </row>
    <row r="797" spans="1:17" hidden="1">
      <c r="A797" s="204">
        <v>101772404250</v>
      </c>
      <c r="B797" s="205" t="s">
        <v>2920</v>
      </c>
      <c r="C797" s="205" t="s">
        <v>2921</v>
      </c>
      <c r="D797" s="205" t="s">
        <v>680</v>
      </c>
      <c r="E797" s="572">
        <v>37410</v>
      </c>
      <c r="F797" s="572">
        <v>45528</v>
      </c>
      <c r="G797" s="205" t="s">
        <v>2922</v>
      </c>
      <c r="H797" s="205" t="s">
        <v>682</v>
      </c>
      <c r="I797" s="205" t="s">
        <v>683</v>
      </c>
      <c r="J797" s="205">
        <v>9284487842</v>
      </c>
      <c r="K797" s="205" t="s">
        <v>684</v>
      </c>
      <c r="L797" s="205" t="s">
        <v>2923</v>
      </c>
      <c r="M797" s="205" t="s">
        <v>684</v>
      </c>
      <c r="N797" s="205" t="s">
        <v>3758</v>
      </c>
      <c r="O797" s="205" t="s">
        <v>686</v>
      </c>
      <c r="P797" s="205" t="s">
        <v>687</v>
      </c>
      <c r="Q797" s="205" t="s">
        <v>686</v>
      </c>
    </row>
    <row r="798" spans="1:17" hidden="1">
      <c r="A798" s="204">
        <v>102109159507</v>
      </c>
      <c r="B798" s="205" t="s">
        <v>2916</v>
      </c>
      <c r="C798" s="205" t="s">
        <v>2917</v>
      </c>
      <c r="D798" s="205" t="s">
        <v>680</v>
      </c>
      <c r="E798" s="572">
        <v>35188</v>
      </c>
      <c r="F798" s="572">
        <v>45528</v>
      </c>
      <c r="G798" s="205" t="s">
        <v>2918</v>
      </c>
      <c r="H798" s="205" t="s">
        <v>682</v>
      </c>
      <c r="I798" s="205" t="s">
        <v>683</v>
      </c>
      <c r="J798" s="205">
        <v>8788138620</v>
      </c>
      <c r="K798" s="205" t="s">
        <v>684</v>
      </c>
      <c r="L798" s="205" t="s">
        <v>2919</v>
      </c>
      <c r="M798" s="205" t="s">
        <v>684</v>
      </c>
      <c r="N798" s="205" t="s">
        <v>684</v>
      </c>
      <c r="O798" s="205" t="s">
        <v>686</v>
      </c>
      <c r="P798" s="205" t="s">
        <v>687</v>
      </c>
      <c r="Q798" s="205" t="s">
        <v>687</v>
      </c>
    </row>
    <row r="799" spans="1:17" hidden="1">
      <c r="A799" s="204">
        <v>100943947896</v>
      </c>
      <c r="B799" s="205" t="s">
        <v>2910</v>
      </c>
      <c r="C799" s="205" t="s">
        <v>2911</v>
      </c>
      <c r="D799" s="205" t="s">
        <v>680</v>
      </c>
      <c r="E799" s="572">
        <v>36073</v>
      </c>
      <c r="F799" s="572">
        <v>45528</v>
      </c>
      <c r="G799" s="205" t="s">
        <v>2912</v>
      </c>
      <c r="H799" s="205" t="s">
        <v>682</v>
      </c>
      <c r="I799" s="205" t="s">
        <v>708</v>
      </c>
      <c r="J799" s="205">
        <v>7020115983</v>
      </c>
      <c r="K799" s="205" t="s">
        <v>2913</v>
      </c>
      <c r="L799" s="205" t="s">
        <v>2914</v>
      </c>
      <c r="M799" s="205" t="s">
        <v>2915</v>
      </c>
      <c r="N799" s="205" t="s">
        <v>1276</v>
      </c>
      <c r="O799" s="205" t="s">
        <v>687</v>
      </c>
      <c r="P799" s="205" t="s">
        <v>687</v>
      </c>
      <c r="Q799" s="205" t="s">
        <v>686</v>
      </c>
    </row>
    <row r="800" spans="1:17" hidden="1">
      <c r="A800" s="204">
        <v>101032783741</v>
      </c>
      <c r="B800" s="205" t="s">
        <v>2903</v>
      </c>
      <c r="C800" s="205" t="s">
        <v>2904</v>
      </c>
      <c r="D800" s="205" t="s">
        <v>680</v>
      </c>
      <c r="E800" s="572">
        <v>35771</v>
      </c>
      <c r="F800" s="572">
        <v>45528</v>
      </c>
      <c r="G800" s="205" t="s">
        <v>2905</v>
      </c>
      <c r="H800" s="205" t="s">
        <v>682</v>
      </c>
      <c r="I800" s="205" t="s">
        <v>683</v>
      </c>
      <c r="J800" s="205">
        <v>9145738120</v>
      </c>
      <c r="K800" s="205" t="s">
        <v>2906</v>
      </c>
      <c r="L800" s="205" t="s">
        <v>2907</v>
      </c>
      <c r="M800" s="205" t="s">
        <v>2908</v>
      </c>
      <c r="N800" s="205" t="s">
        <v>2909</v>
      </c>
      <c r="O800" s="205" t="s">
        <v>686</v>
      </c>
      <c r="P800" s="205" t="s">
        <v>687</v>
      </c>
      <c r="Q800" s="205" t="s">
        <v>686</v>
      </c>
    </row>
    <row r="801" spans="1:17" hidden="1">
      <c r="A801" s="204">
        <v>101620103596</v>
      </c>
      <c r="B801" s="205" t="s">
        <v>2924</v>
      </c>
      <c r="C801" s="205" t="s">
        <v>2925</v>
      </c>
      <c r="D801" s="205" t="s">
        <v>680</v>
      </c>
      <c r="E801" s="572">
        <v>37662</v>
      </c>
      <c r="F801" s="572">
        <v>45528</v>
      </c>
      <c r="G801" s="205" t="s">
        <v>2926</v>
      </c>
      <c r="H801" s="205" t="s">
        <v>682</v>
      </c>
      <c r="I801" s="205" t="s">
        <v>683</v>
      </c>
      <c r="J801" s="205">
        <v>7620500903</v>
      </c>
      <c r="K801" s="205" t="s">
        <v>684</v>
      </c>
      <c r="L801" s="205" t="s">
        <v>2927</v>
      </c>
      <c r="M801" s="205" t="s">
        <v>684</v>
      </c>
      <c r="N801" s="205" t="s">
        <v>2928</v>
      </c>
      <c r="O801" s="205" t="s">
        <v>686</v>
      </c>
      <c r="P801" s="205" t="s">
        <v>687</v>
      </c>
      <c r="Q801" s="205" t="s">
        <v>686</v>
      </c>
    </row>
    <row r="802" spans="1:17" hidden="1">
      <c r="A802" s="204">
        <v>101888839327</v>
      </c>
      <c r="B802" s="205" t="s">
        <v>2936</v>
      </c>
      <c r="C802" s="205" t="s">
        <v>2937</v>
      </c>
      <c r="D802" s="205" t="s">
        <v>680</v>
      </c>
      <c r="E802" s="572">
        <v>37987</v>
      </c>
      <c r="F802" s="572">
        <v>45526</v>
      </c>
      <c r="G802" s="205" t="s">
        <v>2938</v>
      </c>
      <c r="H802" s="205" t="s">
        <v>682</v>
      </c>
      <c r="I802" s="205" t="s">
        <v>683</v>
      </c>
      <c r="J802" s="205">
        <v>7518621352</v>
      </c>
      <c r="K802" s="205" t="s">
        <v>684</v>
      </c>
      <c r="L802" s="205" t="s">
        <v>2939</v>
      </c>
      <c r="M802" s="205" t="s">
        <v>684</v>
      </c>
      <c r="N802" s="205" t="s">
        <v>20582</v>
      </c>
      <c r="O802" s="205" t="s">
        <v>687</v>
      </c>
      <c r="P802" s="205" t="s">
        <v>687</v>
      </c>
      <c r="Q802" s="205" t="s">
        <v>686</v>
      </c>
    </row>
    <row r="803" spans="1:17" hidden="1">
      <c r="A803" s="204">
        <v>101938686653</v>
      </c>
      <c r="B803" s="205" t="s">
        <v>2932</v>
      </c>
      <c r="C803" s="205" t="s">
        <v>2933</v>
      </c>
      <c r="D803" s="205" t="s">
        <v>680</v>
      </c>
      <c r="E803" s="572">
        <v>37106</v>
      </c>
      <c r="F803" s="572">
        <v>45526</v>
      </c>
      <c r="G803" s="205" t="s">
        <v>2934</v>
      </c>
      <c r="H803" s="205" t="s">
        <v>682</v>
      </c>
      <c r="I803" s="205" t="s">
        <v>708</v>
      </c>
      <c r="J803" s="205" t="s">
        <v>684</v>
      </c>
      <c r="K803" s="205" t="s">
        <v>684</v>
      </c>
      <c r="L803" s="205" t="s">
        <v>2935</v>
      </c>
      <c r="M803" s="205" t="s">
        <v>684</v>
      </c>
      <c r="N803" s="205" t="s">
        <v>684</v>
      </c>
      <c r="O803" s="205" t="s">
        <v>686</v>
      </c>
      <c r="P803" s="205" t="s">
        <v>687</v>
      </c>
      <c r="Q803" s="205" t="s">
        <v>686</v>
      </c>
    </row>
    <row r="804" spans="1:17" hidden="1">
      <c r="A804" s="204">
        <v>101967085172</v>
      </c>
      <c r="B804" s="205" t="s">
        <v>2929</v>
      </c>
      <c r="C804" s="205" t="s">
        <v>2930</v>
      </c>
      <c r="D804" s="205" t="s">
        <v>680</v>
      </c>
      <c r="E804" s="572">
        <v>37346</v>
      </c>
      <c r="F804" s="572">
        <v>45526</v>
      </c>
      <c r="G804" s="205" t="s">
        <v>2602</v>
      </c>
      <c r="H804" s="205" t="s">
        <v>682</v>
      </c>
      <c r="I804" s="205" t="s">
        <v>683</v>
      </c>
      <c r="J804" s="205">
        <v>7887872002</v>
      </c>
      <c r="K804" s="205" t="s">
        <v>684</v>
      </c>
      <c r="L804" s="205" t="s">
        <v>2931</v>
      </c>
      <c r="M804" s="205" t="s">
        <v>684</v>
      </c>
      <c r="N804" s="205" t="s">
        <v>684</v>
      </c>
      <c r="O804" s="205" t="s">
        <v>686</v>
      </c>
      <c r="P804" s="205" t="s">
        <v>687</v>
      </c>
      <c r="Q804" s="205" t="s">
        <v>686</v>
      </c>
    </row>
    <row r="805" spans="1:17" hidden="1">
      <c r="A805" s="204">
        <v>101868832803</v>
      </c>
      <c r="B805" s="205" t="s">
        <v>2941</v>
      </c>
      <c r="C805" s="205" t="s">
        <v>2942</v>
      </c>
      <c r="D805" s="205" t="s">
        <v>1212</v>
      </c>
      <c r="E805" s="572">
        <v>36892</v>
      </c>
      <c r="F805" s="572">
        <v>45523</v>
      </c>
      <c r="G805" s="205" t="s">
        <v>2943</v>
      </c>
      <c r="H805" s="205" t="s">
        <v>682</v>
      </c>
      <c r="I805" s="205" t="s">
        <v>683</v>
      </c>
      <c r="J805" s="205">
        <v>9369267220</v>
      </c>
      <c r="K805" s="205" t="s">
        <v>684</v>
      </c>
      <c r="L805" s="205" t="s">
        <v>2723</v>
      </c>
      <c r="M805" s="205" t="s">
        <v>2944</v>
      </c>
      <c r="N805" s="205" t="s">
        <v>2945</v>
      </c>
      <c r="O805" s="205" t="s">
        <v>686</v>
      </c>
      <c r="P805" s="205" t="s">
        <v>687</v>
      </c>
      <c r="Q805" s="205" t="s">
        <v>686</v>
      </c>
    </row>
    <row r="806" spans="1:17" hidden="1">
      <c r="A806" s="204">
        <v>102107904100</v>
      </c>
      <c r="B806" s="205" t="s">
        <v>2946</v>
      </c>
      <c r="C806" s="205" t="s">
        <v>2947</v>
      </c>
      <c r="D806" s="205" t="s">
        <v>680</v>
      </c>
      <c r="E806" s="572">
        <v>38888</v>
      </c>
      <c r="F806" s="572">
        <v>45520</v>
      </c>
      <c r="G806" s="205" t="s">
        <v>2948</v>
      </c>
      <c r="H806" s="205" t="s">
        <v>682</v>
      </c>
      <c r="I806" s="205" t="s">
        <v>683</v>
      </c>
      <c r="J806" s="205" t="s">
        <v>684</v>
      </c>
      <c r="K806" s="205" t="s">
        <v>684</v>
      </c>
      <c r="L806" s="205" t="s">
        <v>2949</v>
      </c>
      <c r="M806" s="205" t="s">
        <v>684</v>
      </c>
      <c r="N806" s="205" t="s">
        <v>684</v>
      </c>
      <c r="O806" s="205" t="s">
        <v>686</v>
      </c>
      <c r="P806" s="205" t="s">
        <v>687</v>
      </c>
      <c r="Q806" s="205" t="s">
        <v>686</v>
      </c>
    </row>
    <row r="807" spans="1:17" hidden="1">
      <c r="A807" s="204">
        <v>101636048665</v>
      </c>
      <c r="B807" s="205" t="s">
        <v>2950</v>
      </c>
      <c r="C807" s="205" t="s">
        <v>2951</v>
      </c>
      <c r="D807" s="205" t="s">
        <v>680</v>
      </c>
      <c r="E807" s="572">
        <v>33970</v>
      </c>
      <c r="F807" s="572">
        <v>45514</v>
      </c>
      <c r="G807" s="205" t="s">
        <v>2952</v>
      </c>
      <c r="H807" s="205" t="s">
        <v>682</v>
      </c>
      <c r="I807" s="205" t="s">
        <v>708</v>
      </c>
      <c r="J807" s="205">
        <v>7565860456</v>
      </c>
      <c r="K807" s="205" t="s">
        <v>684</v>
      </c>
      <c r="L807" s="205" t="s">
        <v>2953</v>
      </c>
      <c r="M807" s="205" t="s">
        <v>684</v>
      </c>
      <c r="N807" s="205" t="s">
        <v>684</v>
      </c>
      <c r="O807" s="205" t="s">
        <v>686</v>
      </c>
      <c r="P807" s="205" t="s">
        <v>687</v>
      </c>
      <c r="Q807" s="205" t="s">
        <v>686</v>
      </c>
    </row>
    <row r="808" spans="1:17">
      <c r="A808" s="204">
        <v>101479498491</v>
      </c>
      <c r="B808" s="205" t="s">
        <v>2954</v>
      </c>
      <c r="C808" s="205" t="s">
        <v>2955</v>
      </c>
      <c r="D808" s="205" t="s">
        <v>680</v>
      </c>
      <c r="E808" s="572">
        <v>32874</v>
      </c>
      <c r="F808" s="572">
        <v>45514</v>
      </c>
      <c r="G808" s="205" t="s">
        <v>2956</v>
      </c>
      <c r="H808" s="205" t="s">
        <v>682</v>
      </c>
      <c r="I808" s="205" t="s">
        <v>683</v>
      </c>
      <c r="J808" s="205">
        <v>9527472038</v>
      </c>
      <c r="K808" s="205" t="s">
        <v>684</v>
      </c>
      <c r="L808" s="205" t="s">
        <v>2957</v>
      </c>
      <c r="M808" s="205" t="s">
        <v>684</v>
      </c>
      <c r="N808" s="205" t="s">
        <v>2958</v>
      </c>
      <c r="O808" s="205" t="s">
        <v>686</v>
      </c>
      <c r="P808" s="205" t="s">
        <v>687</v>
      </c>
      <c r="Q808" s="205" t="s">
        <v>686</v>
      </c>
    </row>
    <row r="809" spans="1:17" hidden="1">
      <c r="A809" s="204">
        <v>101771784268</v>
      </c>
      <c r="B809" s="205" t="s">
        <v>2959</v>
      </c>
      <c r="C809" s="205" t="s">
        <v>2960</v>
      </c>
      <c r="D809" s="205" t="s">
        <v>680</v>
      </c>
      <c r="E809" s="572">
        <v>33125</v>
      </c>
      <c r="F809" s="572">
        <v>45514</v>
      </c>
      <c r="G809" s="205" t="s">
        <v>2961</v>
      </c>
      <c r="H809" s="205" t="s">
        <v>682</v>
      </c>
      <c r="I809" s="205" t="s">
        <v>708</v>
      </c>
      <c r="J809" s="205">
        <v>8390714143</v>
      </c>
      <c r="K809" s="205" t="s">
        <v>684</v>
      </c>
      <c r="L809" s="205" t="s">
        <v>2962</v>
      </c>
      <c r="M809" s="205" t="s">
        <v>2963</v>
      </c>
      <c r="N809" s="205" t="s">
        <v>2785</v>
      </c>
      <c r="O809" s="205" t="s">
        <v>686</v>
      </c>
      <c r="P809" s="205" t="s">
        <v>687</v>
      </c>
      <c r="Q809" s="205" t="s">
        <v>686</v>
      </c>
    </row>
    <row r="810" spans="1:17" hidden="1">
      <c r="A810" s="204">
        <v>101296798646</v>
      </c>
      <c r="B810" s="205" t="s">
        <v>2968</v>
      </c>
      <c r="C810" s="205" t="s">
        <v>2969</v>
      </c>
      <c r="D810" s="205" t="s">
        <v>680</v>
      </c>
      <c r="E810" s="572">
        <v>34004</v>
      </c>
      <c r="F810" s="572">
        <v>45514</v>
      </c>
      <c r="G810" s="205" t="s">
        <v>2970</v>
      </c>
      <c r="H810" s="205" t="s">
        <v>682</v>
      </c>
      <c r="I810" s="205" t="s">
        <v>708</v>
      </c>
      <c r="J810" s="205">
        <v>8390714133</v>
      </c>
      <c r="K810" s="205" t="s">
        <v>2971</v>
      </c>
      <c r="L810" s="205" t="s">
        <v>2972</v>
      </c>
      <c r="M810" s="205" t="s">
        <v>2973</v>
      </c>
      <c r="N810" s="205" t="s">
        <v>2974</v>
      </c>
      <c r="O810" s="205" t="s">
        <v>687</v>
      </c>
      <c r="P810" s="205" t="s">
        <v>687</v>
      </c>
      <c r="Q810" s="205" t="s">
        <v>686</v>
      </c>
    </row>
    <row r="811" spans="1:17" hidden="1">
      <c r="A811" s="204">
        <v>102104622624</v>
      </c>
      <c r="B811" s="205" t="s">
        <v>2964</v>
      </c>
      <c r="C811" s="205" t="s">
        <v>2965</v>
      </c>
      <c r="D811" s="205" t="s">
        <v>680</v>
      </c>
      <c r="E811" s="572">
        <v>37068</v>
      </c>
      <c r="F811" s="572">
        <v>45514</v>
      </c>
      <c r="G811" s="205" t="s">
        <v>2966</v>
      </c>
      <c r="H811" s="205" t="s">
        <v>682</v>
      </c>
      <c r="I811" s="205" t="s">
        <v>683</v>
      </c>
      <c r="J811" s="205" t="s">
        <v>684</v>
      </c>
      <c r="K811" s="205" t="s">
        <v>684</v>
      </c>
      <c r="L811" s="205" t="s">
        <v>2967</v>
      </c>
      <c r="M811" s="205" t="s">
        <v>684</v>
      </c>
      <c r="N811" s="205" t="s">
        <v>684</v>
      </c>
      <c r="O811" s="205" t="s">
        <v>686</v>
      </c>
      <c r="P811" s="205" t="s">
        <v>687</v>
      </c>
      <c r="Q811" s="205" t="s">
        <v>686</v>
      </c>
    </row>
    <row r="812" spans="1:17" hidden="1">
      <c r="A812" s="204">
        <v>102104222783</v>
      </c>
      <c r="B812" s="205" t="s">
        <v>2975</v>
      </c>
      <c r="C812" s="205" t="s">
        <v>2976</v>
      </c>
      <c r="D812" s="205" t="s">
        <v>680</v>
      </c>
      <c r="E812" s="572">
        <v>33970</v>
      </c>
      <c r="F812" s="572">
        <v>45513</v>
      </c>
      <c r="G812" s="205" t="s">
        <v>2977</v>
      </c>
      <c r="H812" s="205" t="s">
        <v>682</v>
      </c>
      <c r="I812" s="205" t="s">
        <v>708</v>
      </c>
      <c r="J812" s="205" t="s">
        <v>684</v>
      </c>
      <c r="K812" s="205" t="s">
        <v>684</v>
      </c>
      <c r="L812" s="205" t="s">
        <v>2978</v>
      </c>
      <c r="M812" s="205" t="s">
        <v>684</v>
      </c>
      <c r="N812" s="205" t="s">
        <v>684</v>
      </c>
      <c r="O812" s="205" t="s">
        <v>686</v>
      </c>
      <c r="P812" s="205" t="s">
        <v>687</v>
      </c>
      <c r="Q812" s="205" t="s">
        <v>686</v>
      </c>
    </row>
    <row r="813" spans="1:17" hidden="1">
      <c r="A813" s="204">
        <v>102104397998</v>
      </c>
      <c r="B813" s="205" t="s">
        <v>2992</v>
      </c>
      <c r="C813" s="205" t="s">
        <v>2993</v>
      </c>
      <c r="D813" s="205" t="s">
        <v>680</v>
      </c>
      <c r="E813" s="572">
        <v>29587</v>
      </c>
      <c r="F813" s="572">
        <v>45513</v>
      </c>
      <c r="G813" s="205" t="s">
        <v>2994</v>
      </c>
      <c r="H813" s="205" t="s">
        <v>682</v>
      </c>
      <c r="I813" s="205" t="s">
        <v>708</v>
      </c>
      <c r="J813" s="205">
        <v>6261997870</v>
      </c>
      <c r="K813" s="205" t="s">
        <v>684</v>
      </c>
      <c r="L813" s="205" t="s">
        <v>2995</v>
      </c>
      <c r="M813" s="205" t="s">
        <v>684</v>
      </c>
      <c r="N813" s="205" t="s">
        <v>684</v>
      </c>
      <c r="O813" s="205" t="s">
        <v>686</v>
      </c>
      <c r="P813" s="205" t="s">
        <v>687</v>
      </c>
      <c r="Q813" s="205" t="s">
        <v>686</v>
      </c>
    </row>
    <row r="814" spans="1:17" hidden="1">
      <c r="A814" s="204">
        <v>101551755301</v>
      </c>
      <c r="B814" s="205" t="s">
        <v>2979</v>
      </c>
      <c r="C814" s="205" t="s">
        <v>2980</v>
      </c>
      <c r="D814" s="205" t="s">
        <v>680</v>
      </c>
      <c r="E814" s="572">
        <v>33970</v>
      </c>
      <c r="F814" s="572">
        <v>45513</v>
      </c>
      <c r="G814" s="205" t="s">
        <v>2981</v>
      </c>
      <c r="H814" s="205" t="s">
        <v>682</v>
      </c>
      <c r="I814" s="205" t="s">
        <v>708</v>
      </c>
      <c r="J814" s="205">
        <v>9058107563</v>
      </c>
      <c r="K814" s="205" t="s">
        <v>684</v>
      </c>
      <c r="L814" s="205" t="s">
        <v>2982</v>
      </c>
      <c r="M814" s="205" t="s">
        <v>684</v>
      </c>
      <c r="N814" s="205" t="s">
        <v>684</v>
      </c>
      <c r="O814" s="205" t="s">
        <v>686</v>
      </c>
      <c r="P814" s="205" t="s">
        <v>687</v>
      </c>
      <c r="Q814" s="205" t="s">
        <v>686</v>
      </c>
    </row>
    <row r="815" spans="1:17" hidden="1">
      <c r="A815" s="204">
        <v>102002876684</v>
      </c>
      <c r="B815" s="205" t="s">
        <v>2988</v>
      </c>
      <c r="C815" s="205" t="s">
        <v>2989</v>
      </c>
      <c r="D815" s="205" t="s">
        <v>680</v>
      </c>
      <c r="E815" s="572">
        <v>38353</v>
      </c>
      <c r="F815" s="572">
        <v>45513</v>
      </c>
      <c r="G815" s="205" t="s">
        <v>2990</v>
      </c>
      <c r="H815" s="205" t="s">
        <v>682</v>
      </c>
      <c r="I815" s="205" t="s">
        <v>683</v>
      </c>
      <c r="J815" s="205">
        <v>9302665699</v>
      </c>
      <c r="K815" s="205" t="s">
        <v>684</v>
      </c>
      <c r="L815" s="205" t="s">
        <v>2991</v>
      </c>
      <c r="M815" s="205" t="s">
        <v>684</v>
      </c>
      <c r="N815" s="205" t="s">
        <v>684</v>
      </c>
      <c r="O815" s="205" t="s">
        <v>686</v>
      </c>
      <c r="P815" s="205" t="s">
        <v>687</v>
      </c>
      <c r="Q815" s="205" t="s">
        <v>686</v>
      </c>
    </row>
    <row r="816" spans="1:17" hidden="1">
      <c r="A816" s="204">
        <v>101885918526</v>
      </c>
      <c r="B816" s="205" t="s">
        <v>3019</v>
      </c>
      <c r="C816" s="205" t="s">
        <v>3020</v>
      </c>
      <c r="D816" s="205" t="s">
        <v>680</v>
      </c>
      <c r="E816" s="572">
        <v>36161</v>
      </c>
      <c r="F816" s="572">
        <v>45513</v>
      </c>
      <c r="G816" s="205" t="s">
        <v>2003</v>
      </c>
      <c r="H816" s="205" t="s">
        <v>682</v>
      </c>
      <c r="I816" s="205" t="s">
        <v>683</v>
      </c>
      <c r="J816" s="205">
        <v>7020805693</v>
      </c>
      <c r="K816" s="205" t="s">
        <v>684</v>
      </c>
      <c r="L816" s="205" t="s">
        <v>3021</v>
      </c>
      <c r="M816" s="205" t="s">
        <v>684</v>
      </c>
      <c r="N816" s="205" t="s">
        <v>684</v>
      </c>
      <c r="O816" s="205" t="s">
        <v>686</v>
      </c>
      <c r="P816" s="205" t="s">
        <v>687</v>
      </c>
      <c r="Q816" s="205" t="s">
        <v>686</v>
      </c>
    </row>
    <row r="817" spans="1:17" hidden="1">
      <c r="A817" s="204">
        <v>102103918145</v>
      </c>
      <c r="B817" s="205" t="s">
        <v>3022</v>
      </c>
      <c r="C817" s="205" t="s">
        <v>3023</v>
      </c>
      <c r="D817" s="205" t="s">
        <v>680</v>
      </c>
      <c r="E817" s="572">
        <v>38922</v>
      </c>
      <c r="F817" s="572">
        <v>45513</v>
      </c>
      <c r="G817" s="205" t="s">
        <v>3024</v>
      </c>
      <c r="H817" s="205" t="s">
        <v>682</v>
      </c>
      <c r="I817" s="205" t="s">
        <v>683</v>
      </c>
      <c r="J817" s="205" t="s">
        <v>684</v>
      </c>
      <c r="K817" s="205" t="s">
        <v>684</v>
      </c>
      <c r="L817" s="205" t="s">
        <v>3025</v>
      </c>
      <c r="M817" s="205" t="s">
        <v>684</v>
      </c>
      <c r="N817" s="205" t="s">
        <v>684</v>
      </c>
      <c r="O817" s="205" t="s">
        <v>686</v>
      </c>
      <c r="P817" s="205" t="s">
        <v>687</v>
      </c>
      <c r="Q817" s="205" t="s">
        <v>686</v>
      </c>
    </row>
    <row r="818" spans="1:17" hidden="1">
      <c r="A818" s="204">
        <v>102103918150</v>
      </c>
      <c r="B818" s="205" t="s">
        <v>3026</v>
      </c>
      <c r="C818" s="205" t="s">
        <v>3027</v>
      </c>
      <c r="D818" s="205" t="s">
        <v>680</v>
      </c>
      <c r="E818" s="572">
        <v>37277</v>
      </c>
      <c r="F818" s="572">
        <v>45513</v>
      </c>
      <c r="G818" s="205" t="s">
        <v>3028</v>
      </c>
      <c r="H818" s="205" t="s">
        <v>682</v>
      </c>
      <c r="I818" s="205" t="s">
        <v>683</v>
      </c>
      <c r="J818" s="205" t="s">
        <v>684</v>
      </c>
      <c r="K818" s="205" t="s">
        <v>684</v>
      </c>
      <c r="L818" s="205" t="s">
        <v>3029</v>
      </c>
      <c r="M818" s="205" t="s">
        <v>684</v>
      </c>
      <c r="N818" s="205" t="s">
        <v>684</v>
      </c>
      <c r="O818" s="205" t="s">
        <v>686</v>
      </c>
      <c r="P818" s="205" t="s">
        <v>687</v>
      </c>
      <c r="Q818" s="205" t="s">
        <v>686</v>
      </c>
    </row>
    <row r="819" spans="1:17" hidden="1">
      <c r="A819" s="204">
        <v>102103918166</v>
      </c>
      <c r="B819" s="205" t="s">
        <v>3030</v>
      </c>
      <c r="C819" s="205" t="s">
        <v>3031</v>
      </c>
      <c r="D819" s="205" t="s">
        <v>680</v>
      </c>
      <c r="E819" s="572">
        <v>38020</v>
      </c>
      <c r="F819" s="572">
        <v>45513</v>
      </c>
      <c r="G819" s="205" t="s">
        <v>3032</v>
      </c>
      <c r="H819" s="205" t="s">
        <v>682</v>
      </c>
      <c r="I819" s="205" t="s">
        <v>683</v>
      </c>
      <c r="J819" s="205" t="s">
        <v>684</v>
      </c>
      <c r="K819" s="205" t="s">
        <v>684</v>
      </c>
      <c r="L819" s="205" t="s">
        <v>3033</v>
      </c>
      <c r="M819" s="205" t="s">
        <v>684</v>
      </c>
      <c r="N819" s="205" t="s">
        <v>684</v>
      </c>
      <c r="O819" s="205" t="s">
        <v>686</v>
      </c>
      <c r="P819" s="205" t="s">
        <v>687</v>
      </c>
      <c r="Q819" s="205" t="s">
        <v>686</v>
      </c>
    </row>
    <row r="820" spans="1:17" hidden="1">
      <c r="A820" s="204">
        <v>102103918178</v>
      </c>
      <c r="B820" s="205" t="s">
        <v>3034</v>
      </c>
      <c r="C820" s="205" t="s">
        <v>3035</v>
      </c>
      <c r="D820" s="205" t="s">
        <v>680</v>
      </c>
      <c r="E820" s="572">
        <v>37933</v>
      </c>
      <c r="F820" s="572">
        <v>45513</v>
      </c>
      <c r="G820" s="205" t="s">
        <v>3036</v>
      </c>
      <c r="H820" s="205" t="s">
        <v>682</v>
      </c>
      <c r="I820" s="205" t="s">
        <v>683</v>
      </c>
      <c r="J820" s="205" t="s">
        <v>684</v>
      </c>
      <c r="K820" s="205" t="s">
        <v>684</v>
      </c>
      <c r="L820" s="205" t="s">
        <v>3037</v>
      </c>
      <c r="M820" s="205" t="s">
        <v>684</v>
      </c>
      <c r="N820" s="205" t="s">
        <v>684</v>
      </c>
      <c r="O820" s="205" t="s">
        <v>686</v>
      </c>
      <c r="P820" s="205" t="s">
        <v>687</v>
      </c>
      <c r="Q820" s="205" t="s">
        <v>686</v>
      </c>
    </row>
    <row r="821" spans="1:17" hidden="1">
      <c r="A821" s="204">
        <v>102103918184</v>
      </c>
      <c r="B821" s="205" t="s">
        <v>3043</v>
      </c>
      <c r="C821" s="205" t="s">
        <v>3044</v>
      </c>
      <c r="D821" s="205" t="s">
        <v>680</v>
      </c>
      <c r="E821" s="572">
        <v>33147</v>
      </c>
      <c r="F821" s="572">
        <v>45513</v>
      </c>
      <c r="G821" s="205" t="s">
        <v>3045</v>
      </c>
      <c r="H821" s="205" t="s">
        <v>682</v>
      </c>
      <c r="I821" s="205" t="s">
        <v>683</v>
      </c>
      <c r="J821" s="205" t="s">
        <v>684</v>
      </c>
      <c r="K821" s="205" t="s">
        <v>684</v>
      </c>
      <c r="L821" s="205" t="s">
        <v>3046</v>
      </c>
      <c r="M821" s="205" t="s">
        <v>684</v>
      </c>
      <c r="N821" s="205" t="s">
        <v>684</v>
      </c>
      <c r="O821" s="205" t="s">
        <v>686</v>
      </c>
      <c r="P821" s="205" t="s">
        <v>687</v>
      </c>
      <c r="Q821" s="205" t="s">
        <v>686</v>
      </c>
    </row>
    <row r="822" spans="1:17" hidden="1">
      <c r="A822" s="204">
        <v>102103918197</v>
      </c>
      <c r="B822" s="205" t="s">
        <v>3047</v>
      </c>
      <c r="C822" s="205" t="s">
        <v>3048</v>
      </c>
      <c r="D822" s="205" t="s">
        <v>680</v>
      </c>
      <c r="E822" s="572">
        <v>36277</v>
      </c>
      <c r="F822" s="572">
        <v>45513</v>
      </c>
      <c r="G822" s="205" t="s">
        <v>3049</v>
      </c>
      <c r="H822" s="205" t="s">
        <v>682</v>
      </c>
      <c r="I822" s="205" t="s">
        <v>683</v>
      </c>
      <c r="J822" s="205">
        <v>8890090096</v>
      </c>
      <c r="K822" s="205" t="s">
        <v>684</v>
      </c>
      <c r="L822" s="205" t="s">
        <v>3050</v>
      </c>
      <c r="M822" s="205" t="s">
        <v>684</v>
      </c>
      <c r="N822" s="205" t="s">
        <v>684</v>
      </c>
      <c r="O822" s="205" t="s">
        <v>686</v>
      </c>
      <c r="P822" s="205" t="s">
        <v>687</v>
      </c>
      <c r="Q822" s="205" t="s">
        <v>687</v>
      </c>
    </row>
    <row r="823" spans="1:17" hidden="1">
      <c r="A823" s="204">
        <v>102103918204</v>
      </c>
      <c r="B823" s="205" t="s">
        <v>3055</v>
      </c>
      <c r="C823" s="205" t="s">
        <v>3056</v>
      </c>
      <c r="D823" s="205" t="s">
        <v>680</v>
      </c>
      <c r="E823" s="572">
        <v>36543</v>
      </c>
      <c r="F823" s="572">
        <v>45513</v>
      </c>
      <c r="G823" s="205" t="s">
        <v>3057</v>
      </c>
      <c r="H823" s="205" t="s">
        <v>682</v>
      </c>
      <c r="I823" s="205" t="s">
        <v>683</v>
      </c>
      <c r="J823" s="205">
        <v>7796205255</v>
      </c>
      <c r="K823" s="205" t="s">
        <v>684</v>
      </c>
      <c r="L823" s="205" t="s">
        <v>3058</v>
      </c>
      <c r="M823" s="205" t="s">
        <v>684</v>
      </c>
      <c r="N823" s="205" t="s">
        <v>20581</v>
      </c>
      <c r="O823" s="205" t="s">
        <v>686</v>
      </c>
      <c r="P823" s="205" t="s">
        <v>687</v>
      </c>
      <c r="Q823" s="205" t="s">
        <v>686</v>
      </c>
    </row>
    <row r="824" spans="1:17" hidden="1">
      <c r="A824" s="204">
        <v>102103918236</v>
      </c>
      <c r="B824" s="205" t="s">
        <v>3015</v>
      </c>
      <c r="C824" s="205" t="s">
        <v>3016</v>
      </c>
      <c r="D824" s="205" t="s">
        <v>680</v>
      </c>
      <c r="E824" s="572">
        <v>38416</v>
      </c>
      <c r="F824" s="572">
        <v>45513</v>
      </c>
      <c r="G824" s="205" t="s">
        <v>3017</v>
      </c>
      <c r="H824" s="205" t="s">
        <v>682</v>
      </c>
      <c r="I824" s="205" t="s">
        <v>683</v>
      </c>
      <c r="J824" s="205" t="s">
        <v>684</v>
      </c>
      <c r="K824" s="205" t="s">
        <v>684</v>
      </c>
      <c r="L824" s="205" t="s">
        <v>3018</v>
      </c>
      <c r="M824" s="205" t="s">
        <v>684</v>
      </c>
      <c r="N824" s="205" t="s">
        <v>684</v>
      </c>
      <c r="O824" s="205" t="s">
        <v>686</v>
      </c>
      <c r="P824" s="205" t="s">
        <v>687</v>
      </c>
      <c r="Q824" s="205" t="s">
        <v>686</v>
      </c>
    </row>
    <row r="825" spans="1:17" hidden="1">
      <c r="A825" s="204">
        <v>102103918243</v>
      </c>
      <c r="B825" s="205" t="s">
        <v>3006</v>
      </c>
      <c r="C825" s="205" t="s">
        <v>3007</v>
      </c>
      <c r="D825" s="205" t="s">
        <v>680</v>
      </c>
      <c r="E825" s="572">
        <v>38778</v>
      </c>
      <c r="F825" s="572">
        <v>45513</v>
      </c>
      <c r="G825" s="205" t="s">
        <v>3008</v>
      </c>
      <c r="H825" s="205" t="s">
        <v>682</v>
      </c>
      <c r="I825" s="205" t="s">
        <v>683</v>
      </c>
      <c r="J825" s="205" t="s">
        <v>684</v>
      </c>
      <c r="K825" s="205" t="s">
        <v>684</v>
      </c>
      <c r="L825" s="205" t="s">
        <v>3009</v>
      </c>
      <c r="M825" s="205" t="s">
        <v>684</v>
      </c>
      <c r="N825" s="205" t="s">
        <v>684</v>
      </c>
      <c r="O825" s="205" t="s">
        <v>686</v>
      </c>
      <c r="P825" s="205" t="s">
        <v>687</v>
      </c>
      <c r="Q825" s="205" t="s">
        <v>686</v>
      </c>
    </row>
    <row r="826" spans="1:17" hidden="1">
      <c r="A826" s="204">
        <v>102092466092</v>
      </c>
      <c r="B826" s="205" t="s">
        <v>3051</v>
      </c>
      <c r="C826" s="205" t="s">
        <v>3052</v>
      </c>
      <c r="D826" s="205" t="s">
        <v>680</v>
      </c>
      <c r="E826" s="572">
        <v>37622</v>
      </c>
      <c r="F826" s="572">
        <v>45513</v>
      </c>
      <c r="G826" s="205" t="s">
        <v>3053</v>
      </c>
      <c r="H826" s="205" t="s">
        <v>682</v>
      </c>
      <c r="I826" s="205" t="s">
        <v>708</v>
      </c>
      <c r="J826" s="205">
        <v>7028536939</v>
      </c>
      <c r="K826" s="205" t="s">
        <v>684</v>
      </c>
      <c r="L826" s="205" t="s">
        <v>3054</v>
      </c>
      <c r="M826" s="205" t="s">
        <v>684</v>
      </c>
      <c r="N826" s="205" t="s">
        <v>684</v>
      </c>
      <c r="O826" s="205" t="s">
        <v>686</v>
      </c>
      <c r="P826" s="205" t="s">
        <v>687</v>
      </c>
      <c r="Q826" s="205" t="s">
        <v>686</v>
      </c>
    </row>
    <row r="827" spans="1:17" hidden="1">
      <c r="A827" s="204">
        <v>101873920989</v>
      </c>
      <c r="B827" s="205" t="s">
        <v>3002</v>
      </c>
      <c r="C827" s="205" t="s">
        <v>3003</v>
      </c>
      <c r="D827" s="205" t="s">
        <v>680</v>
      </c>
      <c r="E827" s="572">
        <v>37469</v>
      </c>
      <c r="F827" s="572">
        <v>45513</v>
      </c>
      <c r="G827" s="205" t="s">
        <v>2905</v>
      </c>
      <c r="H827" s="205" t="s">
        <v>682</v>
      </c>
      <c r="I827" s="205" t="s">
        <v>683</v>
      </c>
      <c r="J827" s="205">
        <v>7875897293</v>
      </c>
      <c r="K827" s="205" t="s">
        <v>684</v>
      </c>
      <c r="L827" s="205" t="s">
        <v>3004</v>
      </c>
      <c r="M827" s="205" t="s">
        <v>3005</v>
      </c>
      <c r="N827" s="205" t="s">
        <v>2785</v>
      </c>
      <c r="O827" s="205" t="s">
        <v>687</v>
      </c>
      <c r="P827" s="205" t="s">
        <v>687</v>
      </c>
      <c r="Q827" s="205" t="s">
        <v>687</v>
      </c>
    </row>
    <row r="828" spans="1:17" hidden="1">
      <c r="A828" s="204">
        <v>101558223852</v>
      </c>
      <c r="B828" s="205" t="s">
        <v>2983</v>
      </c>
      <c r="C828" s="205" t="s">
        <v>2984</v>
      </c>
      <c r="D828" s="205" t="s">
        <v>680</v>
      </c>
      <c r="E828" s="572">
        <v>35875</v>
      </c>
      <c r="F828" s="572">
        <v>45513</v>
      </c>
      <c r="G828" s="205" t="s">
        <v>2985</v>
      </c>
      <c r="H828" s="205" t="s">
        <v>682</v>
      </c>
      <c r="I828" s="205" t="s">
        <v>683</v>
      </c>
      <c r="J828" s="205">
        <v>9834876078</v>
      </c>
      <c r="K828" s="205" t="s">
        <v>684</v>
      </c>
      <c r="L828" s="205" t="s">
        <v>2986</v>
      </c>
      <c r="M828" s="205" t="s">
        <v>2987</v>
      </c>
      <c r="N828" s="205" t="s">
        <v>2671</v>
      </c>
      <c r="O828" s="205" t="s">
        <v>686</v>
      </c>
      <c r="P828" s="205" t="s">
        <v>687</v>
      </c>
      <c r="Q828" s="205" t="s">
        <v>686</v>
      </c>
    </row>
    <row r="829" spans="1:17" hidden="1">
      <c r="A829" s="204">
        <v>101806530827</v>
      </c>
      <c r="B829" s="205" t="s">
        <v>3038</v>
      </c>
      <c r="C829" s="205" t="s">
        <v>3039</v>
      </c>
      <c r="D829" s="205" t="s">
        <v>680</v>
      </c>
      <c r="E829" s="572">
        <v>37441</v>
      </c>
      <c r="F829" s="572">
        <v>45513</v>
      </c>
      <c r="G829" s="205" t="s">
        <v>805</v>
      </c>
      <c r="H829" s="205" t="s">
        <v>682</v>
      </c>
      <c r="I829" s="205" t="s">
        <v>683</v>
      </c>
      <c r="J829" s="205">
        <v>9764651808</v>
      </c>
      <c r="K829" s="205" t="s">
        <v>3040</v>
      </c>
      <c r="L829" s="205" t="s">
        <v>3041</v>
      </c>
      <c r="M829" s="205" t="s">
        <v>3042</v>
      </c>
      <c r="N829" s="205" t="s">
        <v>21479</v>
      </c>
      <c r="O829" s="205" t="s">
        <v>687</v>
      </c>
      <c r="P829" s="205" t="s">
        <v>687</v>
      </c>
      <c r="Q829" s="205" t="s">
        <v>687</v>
      </c>
    </row>
    <row r="830" spans="1:17" hidden="1">
      <c r="A830" s="204">
        <v>100632132561</v>
      </c>
      <c r="B830" s="205" t="s">
        <v>3059</v>
      </c>
      <c r="C830" s="205" t="s">
        <v>443</v>
      </c>
      <c r="D830" s="205" t="s">
        <v>680</v>
      </c>
      <c r="E830" s="572">
        <v>33025</v>
      </c>
      <c r="F830" s="572">
        <v>45513</v>
      </c>
      <c r="G830" s="205" t="s">
        <v>3060</v>
      </c>
      <c r="H830" s="205" t="s">
        <v>682</v>
      </c>
      <c r="I830" s="205" t="s">
        <v>708</v>
      </c>
      <c r="J830" s="205">
        <v>8007305838</v>
      </c>
      <c r="K830" s="205" t="s">
        <v>3061</v>
      </c>
      <c r="L830" s="205" t="s">
        <v>3062</v>
      </c>
      <c r="M830" s="205" t="s">
        <v>3063</v>
      </c>
      <c r="N830" s="205" t="s">
        <v>3064</v>
      </c>
      <c r="O830" s="205" t="s">
        <v>687</v>
      </c>
      <c r="P830" s="205" t="s">
        <v>687</v>
      </c>
      <c r="Q830" s="205" t="s">
        <v>686</v>
      </c>
    </row>
    <row r="831" spans="1:17" hidden="1">
      <c r="A831" s="204">
        <v>101668399596</v>
      </c>
      <c r="B831" s="205" t="s">
        <v>3065</v>
      </c>
      <c r="C831" s="205" t="s">
        <v>3066</v>
      </c>
      <c r="D831" s="205" t="s">
        <v>680</v>
      </c>
      <c r="E831" s="572">
        <v>33406</v>
      </c>
      <c r="F831" s="572">
        <v>45513</v>
      </c>
      <c r="G831" s="205" t="s">
        <v>3067</v>
      </c>
      <c r="H831" s="205" t="s">
        <v>682</v>
      </c>
      <c r="I831" s="205" t="s">
        <v>683</v>
      </c>
      <c r="J831" s="205">
        <v>7972954076</v>
      </c>
      <c r="K831" s="205" t="s">
        <v>684</v>
      </c>
      <c r="L831" s="205" t="s">
        <v>3068</v>
      </c>
      <c r="M831" s="205" t="s">
        <v>3069</v>
      </c>
      <c r="N831" s="205" t="s">
        <v>3070</v>
      </c>
      <c r="O831" s="205" t="s">
        <v>686</v>
      </c>
      <c r="P831" s="205" t="s">
        <v>687</v>
      </c>
      <c r="Q831" s="205" t="s">
        <v>686</v>
      </c>
    </row>
    <row r="832" spans="1:17" hidden="1">
      <c r="A832" s="204">
        <v>101925860940</v>
      </c>
      <c r="B832" s="205" t="s">
        <v>3072</v>
      </c>
      <c r="C832" s="205" t="s">
        <v>3073</v>
      </c>
      <c r="D832" s="205" t="s">
        <v>680</v>
      </c>
      <c r="E832" s="572">
        <v>36702</v>
      </c>
      <c r="F832" s="572">
        <v>45513</v>
      </c>
      <c r="G832" s="205" t="s">
        <v>3074</v>
      </c>
      <c r="H832" s="205" t="s">
        <v>682</v>
      </c>
      <c r="I832" s="205" t="s">
        <v>683</v>
      </c>
      <c r="J832" s="205">
        <v>9028402803</v>
      </c>
      <c r="K832" s="205" t="s">
        <v>684</v>
      </c>
      <c r="L832" s="205" t="s">
        <v>3075</v>
      </c>
      <c r="M832" s="205" t="s">
        <v>3076</v>
      </c>
      <c r="N832" s="205" t="s">
        <v>21732</v>
      </c>
      <c r="O832" s="205" t="s">
        <v>686</v>
      </c>
      <c r="P832" s="205" t="s">
        <v>687</v>
      </c>
      <c r="Q832" s="205" t="s">
        <v>686</v>
      </c>
    </row>
    <row r="833" spans="1:17" hidden="1">
      <c r="A833" s="204">
        <v>101008239960</v>
      </c>
      <c r="B833" s="205" t="s">
        <v>3010</v>
      </c>
      <c r="C833" s="205" t="s">
        <v>3011</v>
      </c>
      <c r="D833" s="205" t="s">
        <v>680</v>
      </c>
      <c r="E833" s="572">
        <v>35521</v>
      </c>
      <c r="F833" s="572">
        <v>45513</v>
      </c>
      <c r="G833" s="205" t="s">
        <v>3012</v>
      </c>
      <c r="H833" s="205" t="s">
        <v>682</v>
      </c>
      <c r="I833" s="205" t="s">
        <v>708</v>
      </c>
      <c r="J833" s="205">
        <v>9518766101</v>
      </c>
      <c r="K833" s="205" t="s">
        <v>684</v>
      </c>
      <c r="L833" s="205" t="s">
        <v>3013</v>
      </c>
      <c r="M833" s="205" t="s">
        <v>684</v>
      </c>
      <c r="N833" s="205" t="s">
        <v>3014</v>
      </c>
      <c r="O833" s="205" t="s">
        <v>686</v>
      </c>
      <c r="P833" s="205" t="s">
        <v>687</v>
      </c>
      <c r="Q833" s="205" t="s">
        <v>686</v>
      </c>
    </row>
    <row r="834" spans="1:17" hidden="1">
      <c r="A834" s="204">
        <v>101357603671</v>
      </c>
      <c r="B834" s="205" t="s">
        <v>2996</v>
      </c>
      <c r="C834" s="205" t="s">
        <v>2997</v>
      </c>
      <c r="D834" s="205" t="s">
        <v>680</v>
      </c>
      <c r="E834" s="572">
        <v>34801</v>
      </c>
      <c r="F834" s="572">
        <v>45513</v>
      </c>
      <c r="G834" s="205" t="s">
        <v>2998</v>
      </c>
      <c r="H834" s="205" t="s">
        <v>682</v>
      </c>
      <c r="I834" s="205" t="s">
        <v>683</v>
      </c>
      <c r="J834" s="205">
        <v>9323686517</v>
      </c>
      <c r="K834" s="205" t="s">
        <v>684</v>
      </c>
      <c r="L834" s="205" t="s">
        <v>2999</v>
      </c>
      <c r="M834" s="205" t="s">
        <v>3000</v>
      </c>
      <c r="N834" s="205" t="s">
        <v>3001</v>
      </c>
      <c r="O834" s="205" t="s">
        <v>686</v>
      </c>
      <c r="P834" s="205" t="s">
        <v>687</v>
      </c>
      <c r="Q834" s="205" t="s">
        <v>686</v>
      </c>
    </row>
    <row r="835" spans="1:17" hidden="1">
      <c r="A835" s="204">
        <v>102102900233</v>
      </c>
      <c r="B835" s="205" t="s">
        <v>3077</v>
      </c>
      <c r="C835" s="205" t="s">
        <v>3078</v>
      </c>
      <c r="D835" s="205" t="s">
        <v>680</v>
      </c>
      <c r="E835" s="572">
        <v>31048</v>
      </c>
      <c r="F835" s="572">
        <v>45511</v>
      </c>
      <c r="G835" s="205" t="s">
        <v>3079</v>
      </c>
      <c r="H835" s="205" t="s">
        <v>682</v>
      </c>
      <c r="I835" s="205" t="s">
        <v>708</v>
      </c>
      <c r="J835" s="205" t="s">
        <v>684</v>
      </c>
      <c r="K835" s="205" t="s">
        <v>684</v>
      </c>
      <c r="L835" s="205" t="s">
        <v>3080</v>
      </c>
      <c r="M835" s="205" t="s">
        <v>684</v>
      </c>
      <c r="N835" s="205" t="s">
        <v>684</v>
      </c>
      <c r="O835" s="205" t="s">
        <v>686</v>
      </c>
      <c r="P835" s="205" t="s">
        <v>687</v>
      </c>
      <c r="Q835" s="205" t="s">
        <v>686</v>
      </c>
    </row>
    <row r="836" spans="1:17" hidden="1">
      <c r="A836" s="204">
        <v>102101535772</v>
      </c>
      <c r="B836" s="205" t="s">
        <v>3081</v>
      </c>
      <c r="C836" s="205" t="s">
        <v>3082</v>
      </c>
      <c r="D836" s="205" t="s">
        <v>680</v>
      </c>
      <c r="E836" s="572">
        <v>34340</v>
      </c>
      <c r="F836" s="572">
        <v>45509</v>
      </c>
      <c r="G836" s="205" t="s">
        <v>3083</v>
      </c>
      <c r="H836" s="205" t="s">
        <v>682</v>
      </c>
      <c r="I836" s="205" t="s">
        <v>708</v>
      </c>
      <c r="J836" s="205" t="s">
        <v>684</v>
      </c>
      <c r="K836" s="205" t="s">
        <v>684</v>
      </c>
      <c r="L836" s="205" t="s">
        <v>3084</v>
      </c>
      <c r="M836" s="205" t="s">
        <v>684</v>
      </c>
      <c r="N836" s="205" t="s">
        <v>684</v>
      </c>
      <c r="O836" s="205" t="s">
        <v>686</v>
      </c>
      <c r="P836" s="205" t="s">
        <v>687</v>
      </c>
      <c r="Q836" s="205" t="s">
        <v>686</v>
      </c>
    </row>
    <row r="837" spans="1:17" hidden="1">
      <c r="A837" s="204">
        <v>102072167549</v>
      </c>
      <c r="B837" s="205" t="s">
        <v>3085</v>
      </c>
      <c r="C837" s="205" t="s">
        <v>3086</v>
      </c>
      <c r="D837" s="205" t="s">
        <v>680</v>
      </c>
      <c r="E837" s="572">
        <v>39071</v>
      </c>
      <c r="F837" s="572">
        <v>45507</v>
      </c>
      <c r="G837" s="205" t="s">
        <v>3087</v>
      </c>
      <c r="H837" s="205" t="s">
        <v>682</v>
      </c>
      <c r="I837" s="205" t="s">
        <v>683</v>
      </c>
      <c r="J837" s="205" t="s">
        <v>684</v>
      </c>
      <c r="K837" s="205" t="s">
        <v>684</v>
      </c>
      <c r="L837" s="205" t="s">
        <v>3088</v>
      </c>
      <c r="M837" s="205" t="s">
        <v>684</v>
      </c>
      <c r="N837" s="205" t="s">
        <v>684</v>
      </c>
      <c r="O837" s="205" t="s">
        <v>686</v>
      </c>
      <c r="P837" s="205" t="s">
        <v>687</v>
      </c>
      <c r="Q837" s="205" t="s">
        <v>686</v>
      </c>
    </row>
    <row r="838" spans="1:17" hidden="1">
      <c r="A838" s="204">
        <v>102101013067</v>
      </c>
      <c r="B838" s="205" t="s">
        <v>3089</v>
      </c>
      <c r="C838" s="205" t="s">
        <v>3090</v>
      </c>
      <c r="D838" s="205" t="s">
        <v>680</v>
      </c>
      <c r="E838" s="572">
        <v>38249</v>
      </c>
      <c r="F838" s="572">
        <v>45507</v>
      </c>
      <c r="G838" s="205" t="s">
        <v>3091</v>
      </c>
      <c r="H838" s="205" t="s">
        <v>682</v>
      </c>
      <c r="I838" s="205" t="s">
        <v>683</v>
      </c>
      <c r="J838" s="205" t="s">
        <v>684</v>
      </c>
      <c r="K838" s="205" t="s">
        <v>684</v>
      </c>
      <c r="L838" s="205" t="s">
        <v>3092</v>
      </c>
      <c r="M838" s="205" t="s">
        <v>684</v>
      </c>
      <c r="N838" s="205" t="s">
        <v>684</v>
      </c>
      <c r="O838" s="205" t="s">
        <v>686</v>
      </c>
      <c r="P838" s="205" t="s">
        <v>687</v>
      </c>
      <c r="Q838" s="205" t="s">
        <v>686</v>
      </c>
    </row>
    <row r="839" spans="1:17" hidden="1">
      <c r="A839" s="204">
        <v>101087905212</v>
      </c>
      <c r="B839" s="205" t="s">
        <v>3093</v>
      </c>
      <c r="C839" s="205" t="s">
        <v>3094</v>
      </c>
      <c r="D839" s="205" t="s">
        <v>680</v>
      </c>
      <c r="E839" s="572">
        <v>34291</v>
      </c>
      <c r="F839" s="572">
        <v>45506</v>
      </c>
      <c r="G839" s="205" t="s">
        <v>3095</v>
      </c>
      <c r="H839" s="205" t="s">
        <v>682</v>
      </c>
      <c r="I839" s="205" t="s">
        <v>683</v>
      </c>
      <c r="J839" s="205">
        <v>9145758757</v>
      </c>
      <c r="K839" s="205" t="s">
        <v>3096</v>
      </c>
      <c r="L839" s="205" t="s">
        <v>3097</v>
      </c>
      <c r="M839" s="205" t="s">
        <v>3098</v>
      </c>
      <c r="N839" s="205" t="s">
        <v>3099</v>
      </c>
      <c r="O839" s="205" t="s">
        <v>686</v>
      </c>
      <c r="P839" s="205" t="s">
        <v>687</v>
      </c>
      <c r="Q839" s="205" t="s">
        <v>686</v>
      </c>
    </row>
    <row r="840" spans="1:17" hidden="1">
      <c r="A840" s="204">
        <v>102098891028</v>
      </c>
      <c r="B840" s="205" t="s">
        <v>3100</v>
      </c>
      <c r="C840" s="205" t="s">
        <v>3101</v>
      </c>
      <c r="D840" s="205" t="s">
        <v>680</v>
      </c>
      <c r="E840" s="572">
        <v>38718</v>
      </c>
      <c r="F840" s="572">
        <v>45502</v>
      </c>
      <c r="G840" s="205" t="s">
        <v>3102</v>
      </c>
      <c r="H840" s="205" t="s">
        <v>682</v>
      </c>
      <c r="I840" s="205" t="s">
        <v>683</v>
      </c>
      <c r="J840" s="205" t="s">
        <v>684</v>
      </c>
      <c r="K840" s="205" t="s">
        <v>684</v>
      </c>
      <c r="L840" s="205" t="s">
        <v>3103</v>
      </c>
      <c r="M840" s="205" t="s">
        <v>684</v>
      </c>
      <c r="N840" s="205" t="s">
        <v>684</v>
      </c>
      <c r="O840" s="205" t="s">
        <v>686</v>
      </c>
      <c r="P840" s="205" t="s">
        <v>687</v>
      </c>
      <c r="Q840" s="205" t="s">
        <v>686</v>
      </c>
    </row>
    <row r="841" spans="1:17" hidden="1">
      <c r="A841" s="204">
        <v>102098585410</v>
      </c>
      <c r="B841" s="205" t="s">
        <v>3108</v>
      </c>
      <c r="C841" s="205" t="s">
        <v>3109</v>
      </c>
      <c r="D841" s="205" t="s">
        <v>680</v>
      </c>
      <c r="E841" s="572">
        <v>38050</v>
      </c>
      <c r="F841" s="572">
        <v>45501</v>
      </c>
      <c r="G841" s="205" t="s">
        <v>3110</v>
      </c>
      <c r="H841" s="205" t="s">
        <v>682</v>
      </c>
      <c r="I841" s="205" t="s">
        <v>683</v>
      </c>
      <c r="J841" s="205" t="s">
        <v>684</v>
      </c>
      <c r="K841" s="205" t="s">
        <v>684</v>
      </c>
      <c r="L841" s="205" t="s">
        <v>3111</v>
      </c>
      <c r="M841" s="205" t="s">
        <v>684</v>
      </c>
      <c r="N841" s="205" t="s">
        <v>684</v>
      </c>
      <c r="O841" s="205" t="s">
        <v>686</v>
      </c>
      <c r="P841" s="205" t="s">
        <v>687</v>
      </c>
      <c r="Q841" s="205" t="s">
        <v>686</v>
      </c>
    </row>
    <row r="842" spans="1:17" hidden="1">
      <c r="A842" s="204">
        <v>102098585423</v>
      </c>
      <c r="B842" s="205" t="s">
        <v>3104</v>
      </c>
      <c r="C842" s="205" t="s">
        <v>3105</v>
      </c>
      <c r="D842" s="205" t="s">
        <v>680</v>
      </c>
      <c r="E842" s="572">
        <v>31778</v>
      </c>
      <c r="F842" s="572">
        <v>45501</v>
      </c>
      <c r="G842" s="205" t="s">
        <v>3106</v>
      </c>
      <c r="H842" s="205" t="s">
        <v>682</v>
      </c>
      <c r="I842" s="205" t="s">
        <v>708</v>
      </c>
      <c r="J842" s="205" t="s">
        <v>684</v>
      </c>
      <c r="K842" s="205" t="s">
        <v>684</v>
      </c>
      <c r="L842" s="205" t="s">
        <v>3107</v>
      </c>
      <c r="M842" s="205" t="s">
        <v>684</v>
      </c>
      <c r="N842" s="205" t="s">
        <v>684</v>
      </c>
      <c r="O842" s="205" t="s">
        <v>686</v>
      </c>
      <c r="P842" s="205" t="s">
        <v>687</v>
      </c>
      <c r="Q842" s="205" t="s">
        <v>686</v>
      </c>
    </row>
    <row r="843" spans="1:17" hidden="1">
      <c r="A843" s="204">
        <v>102098585434</v>
      </c>
      <c r="B843" s="205" t="s">
        <v>3112</v>
      </c>
      <c r="C843" s="205" t="s">
        <v>3113</v>
      </c>
      <c r="D843" s="205" t="s">
        <v>680</v>
      </c>
      <c r="E843" s="572">
        <v>30066</v>
      </c>
      <c r="F843" s="572">
        <v>45501</v>
      </c>
      <c r="G843" s="205" t="s">
        <v>3114</v>
      </c>
      <c r="H843" s="205" t="s">
        <v>682</v>
      </c>
      <c r="I843" s="205" t="s">
        <v>708</v>
      </c>
      <c r="J843" s="205" t="s">
        <v>684</v>
      </c>
      <c r="K843" s="205" t="s">
        <v>684</v>
      </c>
      <c r="L843" s="205" t="s">
        <v>3115</v>
      </c>
      <c r="M843" s="205" t="s">
        <v>684</v>
      </c>
      <c r="N843" s="205" t="s">
        <v>684</v>
      </c>
      <c r="O843" s="205" t="s">
        <v>686</v>
      </c>
      <c r="P843" s="205" t="s">
        <v>687</v>
      </c>
      <c r="Q843" s="205" t="s">
        <v>686</v>
      </c>
    </row>
    <row r="844" spans="1:17" hidden="1">
      <c r="A844" s="204">
        <v>102098246349</v>
      </c>
      <c r="B844" s="205" t="s">
        <v>3120</v>
      </c>
      <c r="C844" s="205" t="s">
        <v>3121</v>
      </c>
      <c r="D844" s="205" t="s">
        <v>680</v>
      </c>
      <c r="E844" s="572">
        <v>29252</v>
      </c>
      <c r="F844" s="572">
        <v>45500</v>
      </c>
      <c r="G844" s="205" t="s">
        <v>3122</v>
      </c>
      <c r="H844" s="205" t="s">
        <v>682</v>
      </c>
      <c r="I844" s="205" t="s">
        <v>708</v>
      </c>
      <c r="J844" s="205" t="s">
        <v>684</v>
      </c>
      <c r="K844" s="205" t="s">
        <v>684</v>
      </c>
      <c r="L844" s="205" t="s">
        <v>3123</v>
      </c>
      <c r="M844" s="205" t="s">
        <v>684</v>
      </c>
      <c r="N844" s="205" t="s">
        <v>684</v>
      </c>
      <c r="O844" s="205" t="s">
        <v>686</v>
      </c>
      <c r="P844" s="205" t="s">
        <v>687</v>
      </c>
      <c r="Q844" s="205" t="s">
        <v>686</v>
      </c>
    </row>
    <row r="845" spans="1:17" hidden="1">
      <c r="A845" s="204">
        <v>101728696356</v>
      </c>
      <c r="B845" s="205" t="s">
        <v>3116</v>
      </c>
      <c r="C845" s="205" t="s">
        <v>3117</v>
      </c>
      <c r="D845" s="205" t="s">
        <v>680</v>
      </c>
      <c r="E845" s="572">
        <v>34700</v>
      </c>
      <c r="F845" s="572">
        <v>45500</v>
      </c>
      <c r="G845" s="205" t="s">
        <v>3118</v>
      </c>
      <c r="H845" s="205" t="s">
        <v>682</v>
      </c>
      <c r="I845" s="205" t="s">
        <v>683</v>
      </c>
      <c r="J845" s="205" t="s">
        <v>684</v>
      </c>
      <c r="K845" s="205" t="s">
        <v>684</v>
      </c>
      <c r="L845" s="205" t="s">
        <v>3119</v>
      </c>
      <c r="M845" s="205" t="s">
        <v>684</v>
      </c>
      <c r="N845" s="205" t="s">
        <v>684</v>
      </c>
      <c r="O845" s="205" t="s">
        <v>686</v>
      </c>
      <c r="P845" s="205" t="s">
        <v>687</v>
      </c>
      <c r="Q845" s="205" t="s">
        <v>686</v>
      </c>
    </row>
    <row r="846" spans="1:17" hidden="1">
      <c r="A846" s="204">
        <v>101394600809</v>
      </c>
      <c r="B846" s="205" t="s">
        <v>3136</v>
      </c>
      <c r="C846" s="205" t="s">
        <v>3137</v>
      </c>
      <c r="D846" s="205" t="s">
        <v>680</v>
      </c>
      <c r="E846" s="572">
        <v>36400</v>
      </c>
      <c r="F846" s="572">
        <v>45499</v>
      </c>
      <c r="G846" s="205" t="s">
        <v>2561</v>
      </c>
      <c r="H846" s="205" t="s">
        <v>682</v>
      </c>
      <c r="I846" s="205" t="s">
        <v>683</v>
      </c>
      <c r="J846" s="205">
        <v>8483807699</v>
      </c>
      <c r="K846" s="205" t="s">
        <v>684</v>
      </c>
      <c r="L846" s="205" t="s">
        <v>3138</v>
      </c>
      <c r="M846" s="205" t="s">
        <v>3139</v>
      </c>
      <c r="N846" s="205" t="s">
        <v>3140</v>
      </c>
      <c r="O846" s="205" t="s">
        <v>686</v>
      </c>
      <c r="P846" s="205" t="s">
        <v>687</v>
      </c>
      <c r="Q846" s="205" t="s">
        <v>686</v>
      </c>
    </row>
    <row r="847" spans="1:17" hidden="1">
      <c r="A847" s="204">
        <v>101658259469</v>
      </c>
      <c r="B847" s="205" t="s">
        <v>3141</v>
      </c>
      <c r="C847" s="205" t="s">
        <v>3142</v>
      </c>
      <c r="D847" s="205" t="s">
        <v>680</v>
      </c>
      <c r="E847" s="572">
        <v>34637</v>
      </c>
      <c r="F847" s="572">
        <v>45499</v>
      </c>
      <c r="G847" s="205" t="s">
        <v>3143</v>
      </c>
      <c r="H847" s="205" t="s">
        <v>682</v>
      </c>
      <c r="I847" s="205" t="s">
        <v>683</v>
      </c>
      <c r="J847" s="205">
        <v>8408954792</v>
      </c>
      <c r="K847" s="205" t="s">
        <v>3144</v>
      </c>
      <c r="L847" s="205" t="s">
        <v>3145</v>
      </c>
      <c r="M847" s="205" t="s">
        <v>3146</v>
      </c>
      <c r="N847" s="205" t="s">
        <v>3147</v>
      </c>
      <c r="O847" s="205" t="s">
        <v>687</v>
      </c>
      <c r="P847" s="205" t="s">
        <v>687</v>
      </c>
      <c r="Q847" s="205" t="s">
        <v>686</v>
      </c>
    </row>
    <row r="848" spans="1:17" hidden="1">
      <c r="A848" s="204">
        <v>102097899102</v>
      </c>
      <c r="B848" s="205" t="s">
        <v>3124</v>
      </c>
      <c r="C848" s="205" t="s">
        <v>3125</v>
      </c>
      <c r="D848" s="205" t="s">
        <v>680</v>
      </c>
      <c r="E848" s="572">
        <v>35796</v>
      </c>
      <c r="F848" s="572">
        <v>45499</v>
      </c>
      <c r="G848" s="205" t="s">
        <v>3126</v>
      </c>
      <c r="H848" s="205" t="s">
        <v>682</v>
      </c>
      <c r="I848" s="205" t="s">
        <v>708</v>
      </c>
      <c r="J848" s="205">
        <v>6307451263</v>
      </c>
      <c r="K848" s="205" t="s">
        <v>684</v>
      </c>
      <c r="L848" s="205" t="s">
        <v>3127</v>
      </c>
      <c r="M848" s="205" t="s">
        <v>3128</v>
      </c>
      <c r="N848" s="205" t="s">
        <v>3129</v>
      </c>
      <c r="O848" s="205" t="s">
        <v>686</v>
      </c>
      <c r="P848" s="205" t="s">
        <v>687</v>
      </c>
      <c r="Q848" s="205" t="s">
        <v>686</v>
      </c>
    </row>
    <row r="849" spans="1:17" hidden="1">
      <c r="A849" s="204">
        <v>101149851154</v>
      </c>
      <c r="B849" s="205" t="s">
        <v>3130</v>
      </c>
      <c r="C849" s="205" t="s">
        <v>3131</v>
      </c>
      <c r="D849" s="205" t="s">
        <v>680</v>
      </c>
      <c r="E849" s="572">
        <v>35624</v>
      </c>
      <c r="F849" s="572">
        <v>45499</v>
      </c>
      <c r="G849" s="205" t="s">
        <v>3132</v>
      </c>
      <c r="H849" s="205" t="s">
        <v>682</v>
      </c>
      <c r="I849" s="205" t="s">
        <v>708</v>
      </c>
      <c r="J849" s="205">
        <v>8319303311</v>
      </c>
      <c r="K849" s="205" t="s">
        <v>684</v>
      </c>
      <c r="L849" s="205" t="s">
        <v>3133</v>
      </c>
      <c r="M849" s="205" t="s">
        <v>3134</v>
      </c>
      <c r="N849" s="205" t="s">
        <v>3135</v>
      </c>
      <c r="O849" s="205" t="s">
        <v>686</v>
      </c>
      <c r="P849" s="205" t="s">
        <v>687</v>
      </c>
      <c r="Q849" s="205" t="s">
        <v>686</v>
      </c>
    </row>
    <row r="850" spans="1:17" hidden="1">
      <c r="A850" s="204">
        <v>101569891632</v>
      </c>
      <c r="B850" s="205" t="s">
        <v>3148</v>
      </c>
      <c r="C850" s="205" t="s">
        <v>3149</v>
      </c>
      <c r="D850" s="205" t="s">
        <v>680</v>
      </c>
      <c r="E850" s="572">
        <v>34370</v>
      </c>
      <c r="F850" s="572">
        <v>45499</v>
      </c>
      <c r="G850" s="205" t="s">
        <v>1169</v>
      </c>
      <c r="H850" s="205" t="s">
        <v>682</v>
      </c>
      <c r="I850" s="205" t="s">
        <v>683</v>
      </c>
      <c r="J850" s="205">
        <v>9730552423</v>
      </c>
      <c r="K850" s="205" t="s">
        <v>3150</v>
      </c>
      <c r="L850" s="205" t="s">
        <v>3151</v>
      </c>
      <c r="M850" s="205" t="s">
        <v>3152</v>
      </c>
      <c r="N850" s="205" t="s">
        <v>3153</v>
      </c>
      <c r="O850" s="205" t="s">
        <v>686</v>
      </c>
      <c r="P850" s="205" t="s">
        <v>687</v>
      </c>
      <c r="Q850" s="205" t="s">
        <v>686</v>
      </c>
    </row>
    <row r="851" spans="1:17" hidden="1">
      <c r="A851" s="204">
        <v>102097825191</v>
      </c>
      <c r="B851" s="205" t="s">
        <v>3154</v>
      </c>
      <c r="C851" s="205" t="s">
        <v>3155</v>
      </c>
      <c r="D851" s="205" t="s">
        <v>680</v>
      </c>
      <c r="E851" s="572">
        <v>28491</v>
      </c>
      <c r="F851" s="572">
        <v>45498</v>
      </c>
      <c r="G851" s="205" t="s">
        <v>3156</v>
      </c>
      <c r="H851" s="205" t="s">
        <v>682</v>
      </c>
      <c r="I851" s="205" t="s">
        <v>683</v>
      </c>
      <c r="J851" s="205" t="s">
        <v>684</v>
      </c>
      <c r="K851" s="205" t="s">
        <v>684</v>
      </c>
      <c r="L851" s="205" t="s">
        <v>3157</v>
      </c>
      <c r="M851" s="205" t="s">
        <v>684</v>
      </c>
      <c r="N851" s="205" t="s">
        <v>684</v>
      </c>
      <c r="O851" s="205" t="s">
        <v>686</v>
      </c>
      <c r="P851" s="205" t="s">
        <v>687</v>
      </c>
      <c r="Q851" s="205" t="s">
        <v>686</v>
      </c>
    </row>
    <row r="852" spans="1:17" hidden="1">
      <c r="A852" s="204">
        <v>101641515172</v>
      </c>
      <c r="B852" s="205" t="s">
        <v>3158</v>
      </c>
      <c r="C852" s="205" t="s">
        <v>3159</v>
      </c>
      <c r="D852" s="205" t="s">
        <v>680</v>
      </c>
      <c r="E852" s="572">
        <v>36332</v>
      </c>
      <c r="F852" s="572">
        <v>45498</v>
      </c>
      <c r="G852" s="205" t="s">
        <v>3160</v>
      </c>
      <c r="H852" s="205" t="s">
        <v>682</v>
      </c>
      <c r="I852" s="205" t="s">
        <v>683</v>
      </c>
      <c r="J852" s="205">
        <v>7722980225</v>
      </c>
      <c r="K852" s="205" t="s">
        <v>684</v>
      </c>
      <c r="L852" s="205" t="s">
        <v>3161</v>
      </c>
      <c r="M852" s="205" t="s">
        <v>684</v>
      </c>
      <c r="N852" s="205" t="s">
        <v>3162</v>
      </c>
      <c r="O852" s="205" t="s">
        <v>686</v>
      </c>
      <c r="P852" s="205" t="s">
        <v>687</v>
      </c>
      <c r="Q852" s="205" t="s">
        <v>686</v>
      </c>
    </row>
    <row r="853" spans="1:17" hidden="1">
      <c r="A853" s="204">
        <v>102097737180</v>
      </c>
      <c r="B853" s="205" t="s">
        <v>3167</v>
      </c>
      <c r="C853" s="205" t="s">
        <v>3168</v>
      </c>
      <c r="D853" s="205" t="s">
        <v>680</v>
      </c>
      <c r="E853" s="572">
        <v>37257</v>
      </c>
      <c r="F853" s="572">
        <v>45498</v>
      </c>
      <c r="G853" s="205" t="s">
        <v>3169</v>
      </c>
      <c r="H853" s="205" t="s">
        <v>682</v>
      </c>
      <c r="I853" s="205" t="s">
        <v>683</v>
      </c>
      <c r="J853" s="205" t="s">
        <v>684</v>
      </c>
      <c r="K853" s="205" t="s">
        <v>684</v>
      </c>
      <c r="L853" s="205" t="s">
        <v>3170</v>
      </c>
      <c r="M853" s="205" t="s">
        <v>684</v>
      </c>
      <c r="N853" s="205" t="s">
        <v>684</v>
      </c>
      <c r="O853" s="205" t="s">
        <v>686</v>
      </c>
      <c r="P853" s="205" t="s">
        <v>687</v>
      </c>
      <c r="Q853" s="205" t="s">
        <v>686</v>
      </c>
    </row>
    <row r="854" spans="1:17" hidden="1">
      <c r="A854" s="204">
        <v>102012676223</v>
      </c>
      <c r="B854" s="205" t="s">
        <v>3163</v>
      </c>
      <c r="C854" s="205" t="s">
        <v>3164</v>
      </c>
      <c r="D854" s="205" t="s">
        <v>680</v>
      </c>
      <c r="E854" s="572">
        <v>35103</v>
      </c>
      <c r="F854" s="572">
        <v>45498</v>
      </c>
      <c r="G854" s="205" t="s">
        <v>3165</v>
      </c>
      <c r="H854" s="205" t="s">
        <v>682</v>
      </c>
      <c r="I854" s="205" t="s">
        <v>708</v>
      </c>
      <c r="J854" s="205" t="s">
        <v>684</v>
      </c>
      <c r="K854" s="205" t="s">
        <v>684</v>
      </c>
      <c r="L854" s="205" t="s">
        <v>3166</v>
      </c>
      <c r="M854" s="205" t="s">
        <v>684</v>
      </c>
      <c r="N854" s="205" t="s">
        <v>684</v>
      </c>
      <c r="O854" s="205" t="s">
        <v>686</v>
      </c>
      <c r="P854" s="205" t="s">
        <v>687</v>
      </c>
      <c r="Q854" s="205" t="s">
        <v>686</v>
      </c>
    </row>
    <row r="855" spans="1:17" hidden="1">
      <c r="A855" s="204">
        <v>101802145361</v>
      </c>
      <c r="B855" s="205" t="s">
        <v>3171</v>
      </c>
      <c r="C855" s="205" t="s">
        <v>3172</v>
      </c>
      <c r="D855" s="205" t="s">
        <v>680</v>
      </c>
      <c r="E855" s="572">
        <v>36892</v>
      </c>
      <c r="F855" s="572">
        <v>45497</v>
      </c>
      <c r="G855" s="205" t="s">
        <v>3173</v>
      </c>
      <c r="H855" s="205" t="s">
        <v>682</v>
      </c>
      <c r="I855" s="205" t="s">
        <v>683</v>
      </c>
      <c r="J855" s="205" t="s">
        <v>684</v>
      </c>
      <c r="K855" s="205" t="s">
        <v>684</v>
      </c>
      <c r="L855" s="205" t="s">
        <v>3174</v>
      </c>
      <c r="M855" s="205" t="s">
        <v>684</v>
      </c>
      <c r="N855" s="205" t="s">
        <v>684</v>
      </c>
      <c r="O855" s="205" t="s">
        <v>686</v>
      </c>
      <c r="P855" s="205" t="s">
        <v>687</v>
      </c>
      <c r="Q855" s="205" t="s">
        <v>686</v>
      </c>
    </row>
    <row r="856" spans="1:17" hidden="1">
      <c r="A856" s="204">
        <v>102096463046</v>
      </c>
      <c r="B856" s="205" t="s">
        <v>3175</v>
      </c>
      <c r="C856" s="205" t="s">
        <v>3176</v>
      </c>
      <c r="D856" s="205" t="s">
        <v>680</v>
      </c>
      <c r="E856" s="572">
        <v>37187</v>
      </c>
      <c r="F856" s="572">
        <v>45494</v>
      </c>
      <c r="G856" s="205" t="s">
        <v>3177</v>
      </c>
      <c r="H856" s="205" t="s">
        <v>682</v>
      </c>
      <c r="I856" s="205" t="s">
        <v>683</v>
      </c>
      <c r="J856" s="205" t="s">
        <v>684</v>
      </c>
      <c r="K856" s="205" t="s">
        <v>684</v>
      </c>
      <c r="L856" s="205" t="s">
        <v>3178</v>
      </c>
      <c r="M856" s="205" t="s">
        <v>684</v>
      </c>
      <c r="N856" s="205" t="s">
        <v>684</v>
      </c>
      <c r="O856" s="205" t="s">
        <v>686</v>
      </c>
      <c r="P856" s="205" t="s">
        <v>687</v>
      </c>
      <c r="Q856" s="205" t="s">
        <v>686</v>
      </c>
    </row>
    <row r="857" spans="1:17" hidden="1">
      <c r="A857" s="204">
        <v>101613051693</v>
      </c>
      <c r="B857" s="205" t="s">
        <v>3191</v>
      </c>
      <c r="C857" s="205" t="s">
        <v>3192</v>
      </c>
      <c r="D857" s="205" t="s">
        <v>680</v>
      </c>
      <c r="E857" s="572">
        <v>29952</v>
      </c>
      <c r="F857" s="572">
        <v>45492</v>
      </c>
      <c r="G857" s="205" t="s">
        <v>3193</v>
      </c>
      <c r="H857" s="205" t="s">
        <v>682</v>
      </c>
      <c r="I857" s="205" t="s">
        <v>708</v>
      </c>
      <c r="J857" s="205" t="s">
        <v>684</v>
      </c>
      <c r="K857" s="205" t="s">
        <v>684</v>
      </c>
      <c r="L857" s="205" t="s">
        <v>3194</v>
      </c>
      <c r="M857" s="205" t="s">
        <v>684</v>
      </c>
      <c r="N857" s="205" t="s">
        <v>684</v>
      </c>
      <c r="O857" s="205" t="s">
        <v>686</v>
      </c>
      <c r="P857" s="205" t="s">
        <v>687</v>
      </c>
      <c r="Q857" s="205" t="s">
        <v>686</v>
      </c>
    </row>
    <row r="858" spans="1:17" hidden="1">
      <c r="A858" s="204">
        <v>101589079387</v>
      </c>
      <c r="B858" s="205" t="s">
        <v>3183</v>
      </c>
      <c r="C858" s="205" t="s">
        <v>3184</v>
      </c>
      <c r="D858" s="205" t="s">
        <v>680</v>
      </c>
      <c r="E858" s="572">
        <v>35796</v>
      </c>
      <c r="F858" s="572">
        <v>45492</v>
      </c>
      <c r="G858" s="205" t="s">
        <v>3181</v>
      </c>
      <c r="H858" s="205" t="s">
        <v>682</v>
      </c>
      <c r="I858" s="205" t="s">
        <v>683</v>
      </c>
      <c r="J858" s="205" t="s">
        <v>684</v>
      </c>
      <c r="K858" s="205" t="s">
        <v>684</v>
      </c>
      <c r="L858" s="205" t="s">
        <v>3185</v>
      </c>
      <c r="M858" s="205" t="s">
        <v>684</v>
      </c>
      <c r="N858" s="205" t="s">
        <v>3186</v>
      </c>
      <c r="O858" s="205" t="s">
        <v>686</v>
      </c>
      <c r="P858" s="205" t="s">
        <v>687</v>
      </c>
      <c r="Q858" s="205" t="s">
        <v>686</v>
      </c>
    </row>
    <row r="859" spans="1:17" hidden="1">
      <c r="A859" s="204">
        <v>101479780036</v>
      </c>
      <c r="B859" s="205" t="s">
        <v>3179</v>
      </c>
      <c r="C859" s="205" t="s">
        <v>3180</v>
      </c>
      <c r="D859" s="205" t="s">
        <v>680</v>
      </c>
      <c r="E859" s="572">
        <v>36892</v>
      </c>
      <c r="F859" s="572">
        <v>45492</v>
      </c>
      <c r="G859" s="205" t="s">
        <v>3181</v>
      </c>
      <c r="H859" s="205" t="s">
        <v>682</v>
      </c>
      <c r="I859" s="205" t="s">
        <v>708</v>
      </c>
      <c r="J859" s="205" t="s">
        <v>684</v>
      </c>
      <c r="K859" s="205" t="s">
        <v>684</v>
      </c>
      <c r="L859" s="205" t="s">
        <v>3182</v>
      </c>
      <c r="M859" s="205" t="s">
        <v>684</v>
      </c>
      <c r="N859" s="205" t="s">
        <v>684</v>
      </c>
      <c r="O859" s="205" t="s">
        <v>686</v>
      </c>
      <c r="P859" s="205" t="s">
        <v>687</v>
      </c>
      <c r="Q859" s="205" t="s">
        <v>686</v>
      </c>
    </row>
    <row r="860" spans="1:17" hidden="1">
      <c r="A860" s="204">
        <v>102096083616</v>
      </c>
      <c r="B860" s="205" t="s">
        <v>3187</v>
      </c>
      <c r="C860" s="205" t="s">
        <v>3188</v>
      </c>
      <c r="D860" s="205" t="s">
        <v>680</v>
      </c>
      <c r="E860" s="572">
        <v>34545</v>
      </c>
      <c r="F860" s="572">
        <v>45492</v>
      </c>
      <c r="G860" s="205" t="s">
        <v>3189</v>
      </c>
      <c r="H860" s="205" t="s">
        <v>682</v>
      </c>
      <c r="I860" s="205" t="s">
        <v>708</v>
      </c>
      <c r="J860" s="205">
        <v>7047132411</v>
      </c>
      <c r="K860" s="205" t="s">
        <v>684</v>
      </c>
      <c r="L860" s="205" t="s">
        <v>3190</v>
      </c>
      <c r="M860" s="205" t="s">
        <v>684</v>
      </c>
      <c r="N860" s="205" t="s">
        <v>684</v>
      </c>
      <c r="O860" s="205" t="s">
        <v>686</v>
      </c>
      <c r="P860" s="205" t="s">
        <v>687</v>
      </c>
      <c r="Q860" s="205" t="s">
        <v>687</v>
      </c>
    </row>
    <row r="861" spans="1:17" hidden="1">
      <c r="A861" s="204">
        <v>102095788680</v>
      </c>
      <c r="B861" s="205" t="s">
        <v>3206</v>
      </c>
      <c r="C861" s="205" t="s">
        <v>3207</v>
      </c>
      <c r="D861" s="205" t="s">
        <v>680</v>
      </c>
      <c r="E861" s="572">
        <v>36161</v>
      </c>
      <c r="F861" s="572">
        <v>45491</v>
      </c>
      <c r="G861" s="205" t="s">
        <v>3208</v>
      </c>
      <c r="H861" s="205" t="s">
        <v>682</v>
      </c>
      <c r="I861" s="205" t="s">
        <v>683</v>
      </c>
      <c r="J861" s="205" t="s">
        <v>684</v>
      </c>
      <c r="K861" s="205" t="s">
        <v>684</v>
      </c>
      <c r="L861" s="205" t="s">
        <v>3174</v>
      </c>
      <c r="M861" s="205" t="s">
        <v>684</v>
      </c>
      <c r="N861" s="205" t="s">
        <v>684</v>
      </c>
      <c r="O861" s="205" t="s">
        <v>686</v>
      </c>
      <c r="P861" s="205" t="s">
        <v>687</v>
      </c>
      <c r="Q861" s="205" t="s">
        <v>686</v>
      </c>
    </row>
    <row r="862" spans="1:17" hidden="1">
      <c r="A862" s="204">
        <v>102095788679</v>
      </c>
      <c r="B862" s="205" t="s">
        <v>3209</v>
      </c>
      <c r="C862" s="205" t="s">
        <v>3210</v>
      </c>
      <c r="D862" s="205" t="s">
        <v>1212</v>
      </c>
      <c r="E862" s="572">
        <v>36526</v>
      </c>
      <c r="F862" s="572">
        <v>45491</v>
      </c>
      <c r="G862" s="205" t="s">
        <v>3211</v>
      </c>
      <c r="H862" s="205" t="s">
        <v>682</v>
      </c>
      <c r="I862" s="205" t="s">
        <v>683</v>
      </c>
      <c r="J862" s="205" t="s">
        <v>684</v>
      </c>
      <c r="K862" s="205" t="s">
        <v>684</v>
      </c>
      <c r="L862" s="205" t="s">
        <v>3212</v>
      </c>
      <c r="M862" s="205" t="s">
        <v>684</v>
      </c>
      <c r="N862" s="205" t="s">
        <v>684</v>
      </c>
      <c r="O862" s="205" t="s">
        <v>686</v>
      </c>
      <c r="P862" s="205" t="s">
        <v>687</v>
      </c>
      <c r="Q862" s="205" t="s">
        <v>686</v>
      </c>
    </row>
    <row r="863" spans="1:17" hidden="1">
      <c r="A863" s="204">
        <v>102095755297</v>
      </c>
      <c r="B863" s="205" t="s">
        <v>3200</v>
      </c>
      <c r="C863" s="205" t="s">
        <v>3201</v>
      </c>
      <c r="D863" s="205" t="s">
        <v>680</v>
      </c>
      <c r="E863" s="572">
        <v>37453</v>
      </c>
      <c r="F863" s="572">
        <v>45491</v>
      </c>
      <c r="G863" s="205" t="s">
        <v>3202</v>
      </c>
      <c r="H863" s="205" t="s">
        <v>682</v>
      </c>
      <c r="I863" s="205" t="s">
        <v>683</v>
      </c>
      <c r="J863" s="205" t="s">
        <v>684</v>
      </c>
      <c r="K863" s="205" t="s">
        <v>684</v>
      </c>
      <c r="L863" s="205" t="s">
        <v>1505</v>
      </c>
      <c r="M863" s="205" t="s">
        <v>684</v>
      </c>
      <c r="N863" s="205" t="s">
        <v>684</v>
      </c>
      <c r="O863" s="205" t="s">
        <v>686</v>
      </c>
      <c r="P863" s="205" t="s">
        <v>687</v>
      </c>
      <c r="Q863" s="205" t="s">
        <v>686</v>
      </c>
    </row>
    <row r="864" spans="1:17" hidden="1">
      <c r="A864" s="204">
        <v>101592506406</v>
      </c>
      <c r="B864" s="205" t="s">
        <v>3195</v>
      </c>
      <c r="C864" s="205" t="s">
        <v>3196</v>
      </c>
      <c r="D864" s="205" t="s">
        <v>680</v>
      </c>
      <c r="E864" s="572">
        <v>34486</v>
      </c>
      <c r="F864" s="572">
        <v>45491</v>
      </c>
      <c r="G864" s="205" t="s">
        <v>3197</v>
      </c>
      <c r="H864" s="205" t="s">
        <v>682</v>
      </c>
      <c r="I864" s="205" t="s">
        <v>708</v>
      </c>
      <c r="J864" s="205">
        <v>9691658560</v>
      </c>
      <c r="K864" s="205" t="s">
        <v>684</v>
      </c>
      <c r="L864" s="205" t="s">
        <v>3198</v>
      </c>
      <c r="M864" s="205" t="s">
        <v>684</v>
      </c>
      <c r="N864" s="205" t="s">
        <v>3199</v>
      </c>
      <c r="O864" s="205" t="s">
        <v>686</v>
      </c>
      <c r="P864" s="205" t="s">
        <v>687</v>
      </c>
      <c r="Q864" s="205" t="s">
        <v>686</v>
      </c>
    </row>
    <row r="865" spans="1:17" hidden="1">
      <c r="A865" s="204">
        <v>101853989599</v>
      </c>
      <c r="B865" s="205" t="s">
        <v>3213</v>
      </c>
      <c r="C865" s="205" t="s">
        <v>3214</v>
      </c>
      <c r="D865" s="205" t="s">
        <v>680</v>
      </c>
      <c r="E865" s="572">
        <v>34700</v>
      </c>
      <c r="F865" s="572">
        <v>45491</v>
      </c>
      <c r="G865" s="205" t="s">
        <v>3215</v>
      </c>
      <c r="H865" s="205" t="s">
        <v>682</v>
      </c>
      <c r="I865" s="205" t="s">
        <v>683</v>
      </c>
      <c r="J865" s="205">
        <v>9598280541</v>
      </c>
      <c r="K865" s="205" t="s">
        <v>684</v>
      </c>
      <c r="L865" s="205" t="s">
        <v>3216</v>
      </c>
      <c r="M865" s="205" t="s">
        <v>3217</v>
      </c>
      <c r="N865" s="205" t="s">
        <v>3218</v>
      </c>
      <c r="O865" s="205" t="s">
        <v>686</v>
      </c>
      <c r="P865" s="205" t="s">
        <v>687</v>
      </c>
      <c r="Q865" s="205" t="s">
        <v>686</v>
      </c>
    </row>
    <row r="866" spans="1:17" hidden="1">
      <c r="A866" s="204">
        <v>101853989547</v>
      </c>
      <c r="B866" s="205" t="s">
        <v>3219</v>
      </c>
      <c r="C866" s="205" t="s">
        <v>3220</v>
      </c>
      <c r="D866" s="205" t="s">
        <v>680</v>
      </c>
      <c r="E866" s="572">
        <v>31048</v>
      </c>
      <c r="F866" s="572">
        <v>45491</v>
      </c>
      <c r="G866" s="205" t="s">
        <v>3221</v>
      </c>
      <c r="H866" s="205" t="s">
        <v>682</v>
      </c>
      <c r="I866" s="205" t="s">
        <v>708</v>
      </c>
      <c r="J866" s="205">
        <v>9219960841</v>
      </c>
      <c r="K866" s="205" t="s">
        <v>684</v>
      </c>
      <c r="L866" s="205" t="s">
        <v>3222</v>
      </c>
      <c r="M866" s="205" t="s">
        <v>684</v>
      </c>
      <c r="N866" s="205" t="s">
        <v>22083</v>
      </c>
      <c r="O866" s="205" t="s">
        <v>686</v>
      </c>
      <c r="P866" s="205" t="s">
        <v>687</v>
      </c>
      <c r="Q866" s="205" t="s">
        <v>686</v>
      </c>
    </row>
    <row r="867" spans="1:17" hidden="1">
      <c r="A867" s="204">
        <v>102095772531</v>
      </c>
      <c r="B867" s="205" t="s">
        <v>3203</v>
      </c>
      <c r="C867" s="205" t="s">
        <v>3204</v>
      </c>
      <c r="D867" s="205" t="s">
        <v>680</v>
      </c>
      <c r="E867" s="572">
        <v>36883</v>
      </c>
      <c r="F867" s="572">
        <v>45491</v>
      </c>
      <c r="G867" s="205" t="s">
        <v>3205</v>
      </c>
      <c r="H867" s="205" t="s">
        <v>682</v>
      </c>
      <c r="I867" s="205" t="s">
        <v>683</v>
      </c>
      <c r="J867" s="205" t="s">
        <v>684</v>
      </c>
      <c r="K867" s="205" t="s">
        <v>684</v>
      </c>
      <c r="L867" s="205" t="s">
        <v>1000</v>
      </c>
      <c r="M867" s="205" t="s">
        <v>684</v>
      </c>
      <c r="N867" s="205" t="s">
        <v>684</v>
      </c>
      <c r="O867" s="205" t="s">
        <v>686</v>
      </c>
      <c r="P867" s="205" t="s">
        <v>687</v>
      </c>
      <c r="Q867" s="205" t="s">
        <v>686</v>
      </c>
    </row>
    <row r="868" spans="1:17" hidden="1">
      <c r="A868" s="204">
        <v>101221890604</v>
      </c>
      <c r="B868" s="205" t="s">
        <v>3223</v>
      </c>
      <c r="C868" s="205" t="s">
        <v>3224</v>
      </c>
      <c r="D868" s="205" t="s">
        <v>680</v>
      </c>
      <c r="E868" s="572">
        <v>36758</v>
      </c>
      <c r="F868" s="572">
        <v>45491</v>
      </c>
      <c r="G868" s="205" t="s">
        <v>3225</v>
      </c>
      <c r="H868" s="205" t="s">
        <v>682</v>
      </c>
      <c r="I868" s="205" t="s">
        <v>683</v>
      </c>
      <c r="J868" s="205">
        <v>9639643766</v>
      </c>
      <c r="K868" s="205" t="s">
        <v>684</v>
      </c>
      <c r="L868" s="205" t="s">
        <v>3226</v>
      </c>
      <c r="M868" s="205" t="s">
        <v>684</v>
      </c>
      <c r="N868" s="205" t="s">
        <v>684</v>
      </c>
      <c r="O868" s="205" t="s">
        <v>686</v>
      </c>
      <c r="P868" s="205" t="s">
        <v>687</v>
      </c>
      <c r="Q868" s="205" t="s">
        <v>686</v>
      </c>
    </row>
    <row r="869" spans="1:17" hidden="1">
      <c r="A869" s="204">
        <v>101865527275</v>
      </c>
      <c r="B869" s="205" t="s">
        <v>3227</v>
      </c>
      <c r="C869" s="205" t="s">
        <v>3228</v>
      </c>
      <c r="D869" s="205" t="s">
        <v>680</v>
      </c>
      <c r="E869" s="572">
        <v>35145</v>
      </c>
      <c r="F869" s="572">
        <v>45488</v>
      </c>
      <c r="G869" s="205" t="s">
        <v>3229</v>
      </c>
      <c r="H869" s="205" t="s">
        <v>682</v>
      </c>
      <c r="I869" s="205" t="s">
        <v>708</v>
      </c>
      <c r="J869" s="205">
        <v>7654890911</v>
      </c>
      <c r="K869" s="205" t="s">
        <v>684</v>
      </c>
      <c r="L869" s="205" t="s">
        <v>3230</v>
      </c>
      <c r="M869" s="205" t="s">
        <v>3231</v>
      </c>
      <c r="N869" s="205" t="s">
        <v>3232</v>
      </c>
      <c r="O869" s="205" t="s">
        <v>686</v>
      </c>
      <c r="P869" s="205" t="s">
        <v>687</v>
      </c>
      <c r="Q869" s="205" t="s">
        <v>686</v>
      </c>
    </row>
    <row r="870" spans="1:17" hidden="1">
      <c r="A870" s="204">
        <v>102094316358</v>
      </c>
      <c r="B870" s="205" t="s">
        <v>3233</v>
      </c>
      <c r="C870" s="205" t="s">
        <v>3234</v>
      </c>
      <c r="D870" s="205" t="s">
        <v>680</v>
      </c>
      <c r="E870" s="572">
        <v>37406</v>
      </c>
      <c r="F870" s="572">
        <v>45487</v>
      </c>
      <c r="G870" s="205" t="s">
        <v>3235</v>
      </c>
      <c r="H870" s="205" t="s">
        <v>682</v>
      </c>
      <c r="I870" s="205" t="s">
        <v>683</v>
      </c>
      <c r="J870" s="205" t="s">
        <v>684</v>
      </c>
      <c r="K870" s="205" t="s">
        <v>684</v>
      </c>
      <c r="L870" s="205" t="s">
        <v>3236</v>
      </c>
      <c r="M870" s="205" t="s">
        <v>684</v>
      </c>
      <c r="N870" s="205" t="s">
        <v>684</v>
      </c>
      <c r="O870" s="205" t="s">
        <v>686</v>
      </c>
      <c r="P870" s="205" t="s">
        <v>687</v>
      </c>
      <c r="Q870" s="205" t="s">
        <v>686</v>
      </c>
    </row>
    <row r="871" spans="1:17" hidden="1">
      <c r="A871" s="204">
        <v>101761523045</v>
      </c>
      <c r="B871" s="205" t="s">
        <v>3237</v>
      </c>
      <c r="C871" s="205" t="s">
        <v>3238</v>
      </c>
      <c r="D871" s="205" t="s">
        <v>680</v>
      </c>
      <c r="E871" s="572">
        <v>37827</v>
      </c>
      <c r="F871" s="572">
        <v>45485</v>
      </c>
      <c r="G871" s="205" t="s">
        <v>1927</v>
      </c>
      <c r="H871" s="205" t="s">
        <v>682</v>
      </c>
      <c r="I871" s="205" t="s">
        <v>683</v>
      </c>
      <c r="J871" s="205">
        <v>9022730522</v>
      </c>
      <c r="K871" s="205" t="s">
        <v>684</v>
      </c>
      <c r="L871" s="205" t="s">
        <v>3239</v>
      </c>
      <c r="M871" s="205" t="s">
        <v>3240</v>
      </c>
      <c r="N871" s="205" t="s">
        <v>2067</v>
      </c>
      <c r="O871" s="205" t="s">
        <v>686</v>
      </c>
      <c r="P871" s="205" t="s">
        <v>687</v>
      </c>
      <c r="Q871" s="205" t="s">
        <v>686</v>
      </c>
    </row>
    <row r="872" spans="1:17" hidden="1">
      <c r="A872" s="204">
        <v>102093013519</v>
      </c>
      <c r="B872" s="205" t="s">
        <v>3241</v>
      </c>
      <c r="C872" s="205" t="s">
        <v>3242</v>
      </c>
      <c r="D872" s="205" t="s">
        <v>680</v>
      </c>
      <c r="E872" s="572">
        <v>37057</v>
      </c>
      <c r="F872" s="572">
        <v>45485</v>
      </c>
      <c r="G872" s="205" t="s">
        <v>3243</v>
      </c>
      <c r="H872" s="205" t="s">
        <v>682</v>
      </c>
      <c r="I872" s="205" t="s">
        <v>683</v>
      </c>
      <c r="J872" s="205" t="s">
        <v>684</v>
      </c>
      <c r="K872" s="205" t="s">
        <v>684</v>
      </c>
      <c r="L872" s="205" t="s">
        <v>3244</v>
      </c>
      <c r="M872" s="205" t="s">
        <v>684</v>
      </c>
      <c r="N872" s="205" t="s">
        <v>684</v>
      </c>
      <c r="O872" s="205" t="s">
        <v>686</v>
      </c>
      <c r="P872" s="205" t="s">
        <v>687</v>
      </c>
      <c r="Q872" s="205" t="s">
        <v>686</v>
      </c>
    </row>
    <row r="873" spans="1:17" hidden="1">
      <c r="A873" s="204">
        <v>102093013503</v>
      </c>
      <c r="B873" s="205" t="s">
        <v>3245</v>
      </c>
      <c r="C873" s="205" t="s">
        <v>3246</v>
      </c>
      <c r="D873" s="205" t="s">
        <v>680</v>
      </c>
      <c r="E873" s="572">
        <v>29952</v>
      </c>
      <c r="F873" s="572">
        <v>45485</v>
      </c>
      <c r="G873" s="205" t="s">
        <v>3247</v>
      </c>
      <c r="H873" s="205" t="s">
        <v>682</v>
      </c>
      <c r="I873" s="205" t="s">
        <v>708</v>
      </c>
      <c r="J873" s="205">
        <v>9584926220</v>
      </c>
      <c r="K873" s="205" t="s">
        <v>684</v>
      </c>
      <c r="L873" s="205" t="s">
        <v>3248</v>
      </c>
      <c r="M873" s="205" t="s">
        <v>20759</v>
      </c>
      <c r="N873" s="205" t="s">
        <v>21733</v>
      </c>
      <c r="O873" s="205" t="s">
        <v>687</v>
      </c>
      <c r="P873" s="205" t="s">
        <v>687</v>
      </c>
      <c r="Q873" s="205" t="s">
        <v>686</v>
      </c>
    </row>
    <row r="874" spans="1:17" hidden="1">
      <c r="A874" s="204">
        <v>102091488455</v>
      </c>
      <c r="B874" s="205" t="s">
        <v>3257</v>
      </c>
      <c r="C874" s="205" t="s">
        <v>3258</v>
      </c>
      <c r="D874" s="205" t="s">
        <v>680</v>
      </c>
      <c r="E874" s="572">
        <v>38115</v>
      </c>
      <c r="F874" s="572">
        <v>45482</v>
      </c>
      <c r="G874" s="205" t="s">
        <v>3259</v>
      </c>
      <c r="H874" s="205" t="s">
        <v>682</v>
      </c>
      <c r="I874" s="205" t="s">
        <v>683</v>
      </c>
      <c r="J874" s="205" t="s">
        <v>684</v>
      </c>
      <c r="K874" s="205" t="s">
        <v>684</v>
      </c>
      <c r="L874" s="205" t="s">
        <v>3260</v>
      </c>
      <c r="M874" s="205" t="s">
        <v>684</v>
      </c>
      <c r="N874" s="205" t="s">
        <v>684</v>
      </c>
      <c r="O874" s="205" t="s">
        <v>686</v>
      </c>
      <c r="P874" s="205" t="s">
        <v>687</v>
      </c>
      <c r="Q874" s="205" t="s">
        <v>686</v>
      </c>
    </row>
    <row r="875" spans="1:17" hidden="1">
      <c r="A875" s="204">
        <v>102091602107</v>
      </c>
      <c r="B875" s="205" t="s">
        <v>3253</v>
      </c>
      <c r="C875" s="205" t="s">
        <v>3254</v>
      </c>
      <c r="D875" s="205" t="s">
        <v>680</v>
      </c>
      <c r="E875" s="572">
        <v>32378</v>
      </c>
      <c r="F875" s="572">
        <v>45482</v>
      </c>
      <c r="G875" s="205" t="s">
        <v>3255</v>
      </c>
      <c r="H875" s="205" t="s">
        <v>682</v>
      </c>
      <c r="I875" s="205" t="s">
        <v>708</v>
      </c>
      <c r="J875" s="205">
        <v>8484995115</v>
      </c>
      <c r="K875" s="205" t="s">
        <v>684</v>
      </c>
      <c r="L875" s="205" t="s">
        <v>3256</v>
      </c>
      <c r="M875" s="205" t="s">
        <v>21183</v>
      </c>
      <c r="N875" s="205" t="s">
        <v>684</v>
      </c>
      <c r="O875" s="205" t="s">
        <v>686</v>
      </c>
      <c r="P875" s="205" t="s">
        <v>687</v>
      </c>
      <c r="Q875" s="205" t="s">
        <v>687</v>
      </c>
    </row>
    <row r="876" spans="1:17" hidden="1">
      <c r="A876" s="204">
        <v>102091602111</v>
      </c>
      <c r="B876" s="205" t="s">
        <v>3249</v>
      </c>
      <c r="C876" s="205" t="s">
        <v>3250</v>
      </c>
      <c r="D876" s="205" t="s">
        <v>680</v>
      </c>
      <c r="E876" s="572">
        <v>33970</v>
      </c>
      <c r="F876" s="572">
        <v>45482</v>
      </c>
      <c r="G876" s="205" t="s">
        <v>3251</v>
      </c>
      <c r="H876" s="205" t="s">
        <v>682</v>
      </c>
      <c r="I876" s="205" t="s">
        <v>683</v>
      </c>
      <c r="J876" s="205" t="s">
        <v>684</v>
      </c>
      <c r="K876" s="205" t="s">
        <v>684</v>
      </c>
      <c r="L876" s="205" t="s">
        <v>3252</v>
      </c>
      <c r="M876" s="205" t="s">
        <v>684</v>
      </c>
      <c r="N876" s="205" t="s">
        <v>684</v>
      </c>
      <c r="O876" s="205" t="s">
        <v>686</v>
      </c>
      <c r="P876" s="205" t="s">
        <v>687</v>
      </c>
      <c r="Q876" s="205" t="s">
        <v>686</v>
      </c>
    </row>
    <row r="877" spans="1:17" hidden="1">
      <c r="A877" s="204">
        <v>102091488464</v>
      </c>
      <c r="B877" s="205" t="s">
        <v>3261</v>
      </c>
      <c r="C877" s="205" t="s">
        <v>3262</v>
      </c>
      <c r="D877" s="205" t="s">
        <v>680</v>
      </c>
      <c r="E877" s="572">
        <v>38122</v>
      </c>
      <c r="F877" s="572">
        <v>45482</v>
      </c>
      <c r="G877" s="205" t="s">
        <v>3263</v>
      </c>
      <c r="H877" s="205" t="s">
        <v>682</v>
      </c>
      <c r="I877" s="205" t="s">
        <v>683</v>
      </c>
      <c r="J877" s="205">
        <v>7755991268</v>
      </c>
      <c r="K877" s="205" t="s">
        <v>684</v>
      </c>
      <c r="L877" s="205" t="s">
        <v>3264</v>
      </c>
      <c r="M877" s="205" t="s">
        <v>684</v>
      </c>
      <c r="N877" s="205" t="s">
        <v>20583</v>
      </c>
      <c r="O877" s="205" t="s">
        <v>686</v>
      </c>
      <c r="P877" s="205" t="s">
        <v>687</v>
      </c>
      <c r="Q877" s="205" t="s">
        <v>686</v>
      </c>
    </row>
    <row r="878" spans="1:17" hidden="1">
      <c r="A878" s="204">
        <v>101696442254</v>
      </c>
      <c r="B878" s="205" t="s">
        <v>3271</v>
      </c>
      <c r="C878" s="205" t="s">
        <v>3272</v>
      </c>
      <c r="D878" s="205" t="s">
        <v>680</v>
      </c>
      <c r="E878" s="572">
        <v>36353</v>
      </c>
      <c r="F878" s="572">
        <v>45481</v>
      </c>
      <c r="G878" s="205" t="s">
        <v>3273</v>
      </c>
      <c r="H878" s="205" t="s">
        <v>682</v>
      </c>
      <c r="I878" s="205" t="s">
        <v>683</v>
      </c>
      <c r="J878" s="205" t="s">
        <v>684</v>
      </c>
      <c r="K878" s="205" t="s">
        <v>684</v>
      </c>
      <c r="L878" s="205" t="s">
        <v>3274</v>
      </c>
      <c r="M878" s="205" t="s">
        <v>684</v>
      </c>
      <c r="N878" s="205" t="s">
        <v>684</v>
      </c>
      <c r="O878" s="205" t="s">
        <v>686</v>
      </c>
      <c r="P878" s="205" t="s">
        <v>687</v>
      </c>
      <c r="Q878" s="205" t="s">
        <v>686</v>
      </c>
    </row>
    <row r="879" spans="1:17" hidden="1">
      <c r="A879" s="204">
        <v>101432431093</v>
      </c>
      <c r="B879" s="205" t="s">
        <v>3288</v>
      </c>
      <c r="C879" s="205" t="s">
        <v>444</v>
      </c>
      <c r="D879" s="205" t="s">
        <v>680</v>
      </c>
      <c r="E879" s="572">
        <v>36838</v>
      </c>
      <c r="F879" s="572">
        <v>45481</v>
      </c>
      <c r="G879" s="205" t="s">
        <v>1149</v>
      </c>
      <c r="H879" s="205" t="s">
        <v>682</v>
      </c>
      <c r="I879" s="205" t="s">
        <v>683</v>
      </c>
      <c r="J879" s="205">
        <v>7028750842</v>
      </c>
      <c r="K879" s="205" t="s">
        <v>684</v>
      </c>
      <c r="L879" s="205" t="s">
        <v>3289</v>
      </c>
      <c r="M879" s="205" t="s">
        <v>3290</v>
      </c>
      <c r="N879" s="205" t="s">
        <v>1065</v>
      </c>
      <c r="O879" s="205" t="s">
        <v>686</v>
      </c>
      <c r="P879" s="205" t="s">
        <v>687</v>
      </c>
      <c r="Q879" s="205" t="s">
        <v>686</v>
      </c>
    </row>
    <row r="880" spans="1:17" hidden="1">
      <c r="A880" s="204">
        <v>102090580768</v>
      </c>
      <c r="B880" s="205" t="s">
        <v>3275</v>
      </c>
      <c r="C880" s="205" t="s">
        <v>3276</v>
      </c>
      <c r="D880" s="205" t="s">
        <v>680</v>
      </c>
      <c r="E880" s="572">
        <v>37622</v>
      </c>
      <c r="F880" s="572">
        <v>45481</v>
      </c>
      <c r="G880" s="205" t="s">
        <v>3277</v>
      </c>
      <c r="H880" s="205" t="s">
        <v>682</v>
      </c>
      <c r="I880" s="205" t="s">
        <v>683</v>
      </c>
      <c r="J880" s="205">
        <v>9508001178</v>
      </c>
      <c r="K880" s="205" t="s">
        <v>684</v>
      </c>
      <c r="L880" s="205" t="s">
        <v>3278</v>
      </c>
      <c r="M880" s="205" t="s">
        <v>684</v>
      </c>
      <c r="N880" s="205" t="s">
        <v>684</v>
      </c>
      <c r="O880" s="205" t="s">
        <v>686</v>
      </c>
      <c r="P880" s="205" t="s">
        <v>687</v>
      </c>
      <c r="Q880" s="205" t="s">
        <v>687</v>
      </c>
    </row>
    <row r="881" spans="1:17" hidden="1">
      <c r="A881" s="204">
        <v>101900639679</v>
      </c>
      <c r="B881" s="205" t="s">
        <v>3279</v>
      </c>
      <c r="C881" s="205" t="s">
        <v>3280</v>
      </c>
      <c r="D881" s="205" t="s">
        <v>680</v>
      </c>
      <c r="E881" s="572">
        <v>37733</v>
      </c>
      <c r="F881" s="572">
        <v>45481</v>
      </c>
      <c r="G881" s="205" t="s">
        <v>3281</v>
      </c>
      <c r="H881" s="205" t="s">
        <v>682</v>
      </c>
      <c r="I881" s="205" t="s">
        <v>683</v>
      </c>
      <c r="J881" s="205">
        <v>9334901716</v>
      </c>
      <c r="K881" s="205" t="s">
        <v>684</v>
      </c>
      <c r="L881" s="205" t="s">
        <v>3282</v>
      </c>
      <c r="M881" s="205" t="s">
        <v>684</v>
      </c>
      <c r="N881" s="205" t="s">
        <v>3283</v>
      </c>
      <c r="O881" s="205" t="s">
        <v>686</v>
      </c>
      <c r="P881" s="205" t="s">
        <v>687</v>
      </c>
      <c r="Q881" s="205" t="s">
        <v>686</v>
      </c>
    </row>
    <row r="882" spans="1:17" hidden="1">
      <c r="A882" s="204">
        <v>102090580775</v>
      </c>
      <c r="B882" s="205" t="s">
        <v>3284</v>
      </c>
      <c r="C882" s="205" t="s">
        <v>3285</v>
      </c>
      <c r="D882" s="205" t="s">
        <v>680</v>
      </c>
      <c r="E882" s="572">
        <v>36649</v>
      </c>
      <c r="F882" s="572">
        <v>45481</v>
      </c>
      <c r="G882" s="205" t="s">
        <v>3286</v>
      </c>
      <c r="H882" s="205" t="s">
        <v>682</v>
      </c>
      <c r="I882" s="205" t="s">
        <v>683</v>
      </c>
      <c r="J882" s="205" t="s">
        <v>684</v>
      </c>
      <c r="K882" s="205" t="s">
        <v>684</v>
      </c>
      <c r="L882" s="205" t="s">
        <v>3287</v>
      </c>
      <c r="M882" s="205" t="s">
        <v>684</v>
      </c>
      <c r="N882" s="205" t="s">
        <v>684</v>
      </c>
      <c r="O882" s="205" t="s">
        <v>686</v>
      </c>
      <c r="P882" s="205" t="s">
        <v>687</v>
      </c>
      <c r="Q882" s="205" t="s">
        <v>686</v>
      </c>
    </row>
    <row r="883" spans="1:17" hidden="1">
      <c r="A883" s="204">
        <v>101781191797</v>
      </c>
      <c r="B883" s="205" t="s">
        <v>3265</v>
      </c>
      <c r="C883" s="205" t="s">
        <v>3266</v>
      </c>
      <c r="D883" s="205" t="s">
        <v>680</v>
      </c>
      <c r="E883" s="572">
        <v>36526</v>
      </c>
      <c r="F883" s="572">
        <v>45481</v>
      </c>
      <c r="G883" s="205" t="s">
        <v>3267</v>
      </c>
      <c r="H883" s="205" t="s">
        <v>682</v>
      </c>
      <c r="I883" s="205" t="s">
        <v>708</v>
      </c>
      <c r="J883" s="205">
        <v>9691448231</v>
      </c>
      <c r="K883" s="205" t="s">
        <v>684</v>
      </c>
      <c r="L883" s="205" t="s">
        <v>3268</v>
      </c>
      <c r="M883" s="205" t="s">
        <v>3269</v>
      </c>
      <c r="N883" s="205" t="s">
        <v>3270</v>
      </c>
      <c r="O883" s="205" t="s">
        <v>686</v>
      </c>
      <c r="P883" s="205" t="s">
        <v>687</v>
      </c>
      <c r="Q883" s="205" t="s">
        <v>686</v>
      </c>
    </row>
    <row r="884" spans="1:17" hidden="1">
      <c r="A884" s="204">
        <v>101622815248</v>
      </c>
      <c r="B884" s="205" t="s">
        <v>3291</v>
      </c>
      <c r="C884" s="205" t="s">
        <v>3292</v>
      </c>
      <c r="D884" s="205" t="s">
        <v>680</v>
      </c>
      <c r="E884" s="572">
        <v>36526</v>
      </c>
      <c r="F884" s="572">
        <v>45480</v>
      </c>
      <c r="G884" s="205" t="s">
        <v>3293</v>
      </c>
      <c r="H884" s="205" t="s">
        <v>682</v>
      </c>
      <c r="I884" s="205" t="s">
        <v>708</v>
      </c>
      <c r="J884" s="205">
        <v>6394879258</v>
      </c>
      <c r="K884" s="205" t="s">
        <v>684</v>
      </c>
      <c r="L884" s="205" t="s">
        <v>3294</v>
      </c>
      <c r="M884" s="205" t="s">
        <v>3295</v>
      </c>
      <c r="N884" s="205" t="s">
        <v>3296</v>
      </c>
      <c r="O884" s="205" t="s">
        <v>686</v>
      </c>
      <c r="P884" s="205" t="s">
        <v>687</v>
      </c>
      <c r="Q884" s="205" t="s">
        <v>686</v>
      </c>
    </row>
    <row r="885" spans="1:17" hidden="1">
      <c r="A885" s="204">
        <v>101661435145</v>
      </c>
      <c r="B885" s="205" t="s">
        <v>3297</v>
      </c>
      <c r="C885" s="205" t="s">
        <v>3298</v>
      </c>
      <c r="D885" s="205" t="s">
        <v>680</v>
      </c>
      <c r="E885" s="572">
        <v>33239</v>
      </c>
      <c r="F885" s="572">
        <v>45480</v>
      </c>
      <c r="G885" s="205" t="s">
        <v>3299</v>
      </c>
      <c r="H885" s="205" t="s">
        <v>682</v>
      </c>
      <c r="I885" s="205" t="s">
        <v>683</v>
      </c>
      <c r="J885" s="205">
        <v>8235235354</v>
      </c>
      <c r="K885" s="205" t="s">
        <v>684</v>
      </c>
      <c r="L885" s="205" t="s">
        <v>3300</v>
      </c>
      <c r="M885" s="205" t="s">
        <v>3301</v>
      </c>
      <c r="N885" s="205" t="s">
        <v>3302</v>
      </c>
      <c r="O885" s="205" t="s">
        <v>686</v>
      </c>
      <c r="P885" s="205" t="s">
        <v>687</v>
      </c>
      <c r="Q885" s="205" t="s">
        <v>686</v>
      </c>
    </row>
    <row r="886" spans="1:17" hidden="1">
      <c r="A886" s="204">
        <v>101563429397</v>
      </c>
      <c r="B886" s="205" t="s">
        <v>3303</v>
      </c>
      <c r="C886" s="205" t="s">
        <v>3304</v>
      </c>
      <c r="D886" s="205" t="s">
        <v>680</v>
      </c>
      <c r="E886" s="572">
        <v>36526</v>
      </c>
      <c r="F886" s="572">
        <v>45478</v>
      </c>
      <c r="G886" s="205" t="s">
        <v>1822</v>
      </c>
      <c r="H886" s="205" t="s">
        <v>682</v>
      </c>
      <c r="I886" s="205" t="s">
        <v>683</v>
      </c>
      <c r="J886" s="205">
        <v>7651885428</v>
      </c>
      <c r="K886" s="205" t="s">
        <v>684</v>
      </c>
      <c r="L886" s="205" t="s">
        <v>3305</v>
      </c>
      <c r="M886" s="205" t="s">
        <v>684</v>
      </c>
      <c r="N886" s="205" t="s">
        <v>684</v>
      </c>
      <c r="O886" s="205" t="s">
        <v>686</v>
      </c>
      <c r="P886" s="205" t="s">
        <v>687</v>
      </c>
      <c r="Q886" s="205" t="s">
        <v>686</v>
      </c>
    </row>
    <row r="887" spans="1:17" hidden="1">
      <c r="A887" s="204">
        <v>102089484617</v>
      </c>
      <c r="B887" s="205" t="s">
        <v>3306</v>
      </c>
      <c r="C887" s="205" t="s">
        <v>3307</v>
      </c>
      <c r="D887" s="205" t="s">
        <v>680</v>
      </c>
      <c r="E887" s="572">
        <v>37987</v>
      </c>
      <c r="F887" s="572">
        <v>45478</v>
      </c>
      <c r="G887" s="205" t="s">
        <v>3308</v>
      </c>
      <c r="H887" s="205" t="s">
        <v>682</v>
      </c>
      <c r="I887" s="205" t="s">
        <v>708</v>
      </c>
      <c r="J887" s="205">
        <v>9129585160</v>
      </c>
      <c r="K887" s="205" t="s">
        <v>684</v>
      </c>
      <c r="L887" s="205" t="s">
        <v>3309</v>
      </c>
      <c r="M887" s="205" t="s">
        <v>684</v>
      </c>
      <c r="N887" s="205" t="s">
        <v>684</v>
      </c>
      <c r="O887" s="205" t="s">
        <v>686</v>
      </c>
      <c r="P887" s="205" t="s">
        <v>687</v>
      </c>
      <c r="Q887" s="205" t="s">
        <v>686</v>
      </c>
    </row>
    <row r="888" spans="1:17" hidden="1">
      <c r="A888" s="204">
        <v>101851543140</v>
      </c>
      <c r="B888" s="205" t="s">
        <v>3310</v>
      </c>
      <c r="C888" s="205" t="s">
        <v>3311</v>
      </c>
      <c r="D888" s="205" t="s">
        <v>680</v>
      </c>
      <c r="E888" s="572">
        <v>34335</v>
      </c>
      <c r="F888" s="572">
        <v>45478</v>
      </c>
      <c r="G888" s="205" t="s">
        <v>3312</v>
      </c>
      <c r="H888" s="205" t="s">
        <v>682</v>
      </c>
      <c r="I888" s="205" t="s">
        <v>683</v>
      </c>
      <c r="J888" s="205" t="s">
        <v>684</v>
      </c>
      <c r="K888" s="205" t="s">
        <v>684</v>
      </c>
      <c r="L888" s="205" t="s">
        <v>3313</v>
      </c>
      <c r="M888" s="205" t="s">
        <v>684</v>
      </c>
      <c r="N888" s="205" t="s">
        <v>684</v>
      </c>
      <c r="O888" s="205" t="s">
        <v>686</v>
      </c>
      <c r="P888" s="205" t="s">
        <v>687</v>
      </c>
      <c r="Q888" s="205" t="s">
        <v>686</v>
      </c>
    </row>
    <row r="889" spans="1:17" hidden="1">
      <c r="A889" s="204">
        <v>101794399715</v>
      </c>
      <c r="B889" s="205" t="s">
        <v>3314</v>
      </c>
      <c r="C889" s="205" t="s">
        <v>3315</v>
      </c>
      <c r="D889" s="205" t="s">
        <v>680</v>
      </c>
      <c r="E889" s="572">
        <v>37747</v>
      </c>
      <c r="F889" s="572">
        <v>45475</v>
      </c>
      <c r="G889" s="205" t="s">
        <v>3316</v>
      </c>
      <c r="H889" s="205" t="s">
        <v>682</v>
      </c>
      <c r="I889" s="205" t="s">
        <v>683</v>
      </c>
      <c r="J889" s="205">
        <v>6260121168</v>
      </c>
      <c r="K889" s="205" t="s">
        <v>684</v>
      </c>
      <c r="L889" s="205" t="s">
        <v>3317</v>
      </c>
      <c r="M889" s="205" t="s">
        <v>3318</v>
      </c>
      <c r="N889" s="205" t="s">
        <v>3319</v>
      </c>
      <c r="O889" s="205" t="s">
        <v>686</v>
      </c>
      <c r="P889" s="205" t="s">
        <v>687</v>
      </c>
      <c r="Q889" s="205" t="s">
        <v>686</v>
      </c>
    </row>
    <row r="890" spans="1:17" hidden="1">
      <c r="A890" s="204">
        <v>102086487131</v>
      </c>
      <c r="B890" s="205" t="s">
        <v>3345</v>
      </c>
      <c r="C890" s="205" t="s">
        <v>446</v>
      </c>
      <c r="D890" s="205" t="s">
        <v>680</v>
      </c>
      <c r="E890" s="572">
        <v>30468</v>
      </c>
      <c r="F890" s="572">
        <v>45471</v>
      </c>
      <c r="G890" s="205" t="s">
        <v>3346</v>
      </c>
      <c r="H890" s="205" t="s">
        <v>682</v>
      </c>
      <c r="I890" s="205" t="s">
        <v>708</v>
      </c>
      <c r="J890" s="205">
        <v>7030683009</v>
      </c>
      <c r="K890" s="205" t="s">
        <v>684</v>
      </c>
      <c r="L890" s="205" t="s">
        <v>3347</v>
      </c>
      <c r="M890" s="205" t="s">
        <v>3348</v>
      </c>
      <c r="N890" s="205" t="s">
        <v>2130</v>
      </c>
      <c r="O890" s="205" t="s">
        <v>686</v>
      </c>
      <c r="P890" s="205" t="s">
        <v>687</v>
      </c>
      <c r="Q890" s="205" t="s">
        <v>686</v>
      </c>
    </row>
    <row r="891" spans="1:17" hidden="1">
      <c r="A891" s="204">
        <v>102086533444</v>
      </c>
      <c r="B891" s="205" t="s">
        <v>3335</v>
      </c>
      <c r="C891" s="205" t="s">
        <v>445</v>
      </c>
      <c r="D891" s="205" t="s">
        <v>680</v>
      </c>
      <c r="E891" s="572">
        <v>37647</v>
      </c>
      <c r="F891" s="572">
        <v>45471</v>
      </c>
      <c r="G891" s="205" t="s">
        <v>2138</v>
      </c>
      <c r="H891" s="205" t="s">
        <v>682</v>
      </c>
      <c r="I891" s="205" t="s">
        <v>683</v>
      </c>
      <c r="J891" s="205">
        <v>9529220377</v>
      </c>
      <c r="K891" s="205" t="s">
        <v>684</v>
      </c>
      <c r="L891" s="205" t="s">
        <v>3336</v>
      </c>
      <c r="M891" s="205" t="s">
        <v>684</v>
      </c>
      <c r="N891" s="205" t="s">
        <v>2067</v>
      </c>
      <c r="O891" s="205" t="s">
        <v>686</v>
      </c>
      <c r="P891" s="205" t="s">
        <v>687</v>
      </c>
      <c r="Q891" s="205" t="s">
        <v>686</v>
      </c>
    </row>
    <row r="892" spans="1:17" hidden="1">
      <c r="A892" s="204">
        <v>102086452606</v>
      </c>
      <c r="B892" s="205" t="s">
        <v>3330</v>
      </c>
      <c r="C892" s="205" t="s">
        <v>3331</v>
      </c>
      <c r="D892" s="205" t="s">
        <v>680</v>
      </c>
      <c r="E892" s="572">
        <v>37987</v>
      </c>
      <c r="F892" s="572">
        <v>45471</v>
      </c>
      <c r="G892" s="205" t="s">
        <v>3332</v>
      </c>
      <c r="H892" s="205" t="s">
        <v>682</v>
      </c>
      <c r="I892" s="205" t="s">
        <v>683</v>
      </c>
      <c r="J892" s="205" t="s">
        <v>684</v>
      </c>
      <c r="K892" s="205" t="s">
        <v>684</v>
      </c>
      <c r="L892" s="205" t="s">
        <v>3333</v>
      </c>
      <c r="M892" s="205" t="s">
        <v>684</v>
      </c>
      <c r="N892" s="205" t="s">
        <v>684</v>
      </c>
      <c r="O892" s="205" t="s">
        <v>686</v>
      </c>
      <c r="P892" s="205" t="s">
        <v>687</v>
      </c>
      <c r="Q892" s="205" t="s">
        <v>686</v>
      </c>
    </row>
    <row r="893" spans="1:17" hidden="1">
      <c r="A893" s="204">
        <v>102086452597</v>
      </c>
      <c r="B893" s="205" t="s">
        <v>3320</v>
      </c>
      <c r="C893" s="205" t="s">
        <v>3321</v>
      </c>
      <c r="D893" s="205" t="s">
        <v>680</v>
      </c>
      <c r="E893" s="572">
        <v>38413</v>
      </c>
      <c r="F893" s="572">
        <v>45471</v>
      </c>
      <c r="G893" s="205" t="s">
        <v>3322</v>
      </c>
      <c r="H893" s="205" t="s">
        <v>682</v>
      </c>
      <c r="I893" s="205" t="s">
        <v>683</v>
      </c>
      <c r="J893" s="205" t="s">
        <v>684</v>
      </c>
      <c r="K893" s="205" t="s">
        <v>684</v>
      </c>
      <c r="L893" s="205" t="s">
        <v>3323</v>
      </c>
      <c r="M893" s="205" t="s">
        <v>684</v>
      </c>
      <c r="N893" s="205" t="s">
        <v>684</v>
      </c>
      <c r="O893" s="205" t="s">
        <v>686</v>
      </c>
      <c r="P893" s="205" t="s">
        <v>687</v>
      </c>
      <c r="Q893" s="205" t="s">
        <v>686</v>
      </c>
    </row>
    <row r="894" spans="1:17" hidden="1">
      <c r="A894" s="204">
        <v>102086675992</v>
      </c>
      <c r="B894" s="205" t="s">
        <v>3341</v>
      </c>
      <c r="C894" s="205" t="s">
        <v>3342</v>
      </c>
      <c r="D894" s="205" t="s">
        <v>680</v>
      </c>
      <c r="E894" s="572">
        <v>36161</v>
      </c>
      <c r="F894" s="572">
        <v>45471</v>
      </c>
      <c r="G894" s="205" t="s">
        <v>3343</v>
      </c>
      <c r="H894" s="205" t="s">
        <v>682</v>
      </c>
      <c r="I894" s="205" t="s">
        <v>708</v>
      </c>
      <c r="J894" s="205" t="s">
        <v>684</v>
      </c>
      <c r="K894" s="205" t="s">
        <v>684</v>
      </c>
      <c r="L894" s="205" t="s">
        <v>3344</v>
      </c>
      <c r="M894" s="205" t="s">
        <v>684</v>
      </c>
      <c r="N894" s="205" t="s">
        <v>684</v>
      </c>
      <c r="O894" s="205" t="s">
        <v>686</v>
      </c>
      <c r="P894" s="205" t="s">
        <v>687</v>
      </c>
      <c r="Q894" s="205" t="s">
        <v>686</v>
      </c>
    </row>
    <row r="895" spans="1:17" hidden="1">
      <c r="A895" s="204">
        <v>102086676005</v>
      </c>
      <c r="B895" s="205" t="s">
        <v>3337</v>
      </c>
      <c r="C895" s="205" t="s">
        <v>3338</v>
      </c>
      <c r="D895" s="205" t="s">
        <v>680</v>
      </c>
      <c r="E895" s="572">
        <v>37721</v>
      </c>
      <c r="F895" s="572">
        <v>45471</v>
      </c>
      <c r="G895" s="205" t="s">
        <v>3339</v>
      </c>
      <c r="H895" s="205" t="s">
        <v>682</v>
      </c>
      <c r="I895" s="205" t="s">
        <v>683</v>
      </c>
      <c r="J895" s="205">
        <v>9303613844</v>
      </c>
      <c r="K895" s="205" t="s">
        <v>684</v>
      </c>
      <c r="L895" s="205" t="s">
        <v>3340</v>
      </c>
      <c r="M895" s="205" t="s">
        <v>684</v>
      </c>
      <c r="N895" s="205" t="s">
        <v>684</v>
      </c>
      <c r="O895" s="205" t="s">
        <v>686</v>
      </c>
      <c r="P895" s="205" t="s">
        <v>687</v>
      </c>
      <c r="Q895" s="205" t="s">
        <v>686</v>
      </c>
    </row>
    <row r="896" spans="1:17" hidden="1">
      <c r="A896" s="204">
        <v>101431466136</v>
      </c>
      <c r="B896" s="205" t="s">
        <v>3324</v>
      </c>
      <c r="C896" s="205" t="s">
        <v>3325</v>
      </c>
      <c r="D896" s="205" t="s">
        <v>680</v>
      </c>
      <c r="E896" s="572">
        <v>32905</v>
      </c>
      <c r="F896" s="572">
        <v>45471</v>
      </c>
      <c r="G896" s="205" t="s">
        <v>3326</v>
      </c>
      <c r="H896" s="205" t="s">
        <v>682</v>
      </c>
      <c r="I896" s="205" t="s">
        <v>708</v>
      </c>
      <c r="J896" s="205">
        <v>7068409488</v>
      </c>
      <c r="K896" s="205" t="s">
        <v>684</v>
      </c>
      <c r="L896" s="205" t="s">
        <v>3327</v>
      </c>
      <c r="M896" s="205" t="s">
        <v>3328</v>
      </c>
      <c r="N896" s="205" t="s">
        <v>3329</v>
      </c>
      <c r="O896" s="205" t="s">
        <v>687</v>
      </c>
      <c r="P896" s="205" t="s">
        <v>687</v>
      </c>
      <c r="Q896" s="205" t="s">
        <v>686</v>
      </c>
    </row>
    <row r="897" spans="1:17" hidden="1">
      <c r="A897" s="204">
        <v>100002746003</v>
      </c>
      <c r="B897" s="205" t="s">
        <v>3354</v>
      </c>
      <c r="C897" s="205" t="s">
        <v>3355</v>
      </c>
      <c r="D897" s="205" t="s">
        <v>680</v>
      </c>
      <c r="E897" s="572">
        <v>33025</v>
      </c>
      <c r="F897" s="572">
        <v>45470</v>
      </c>
      <c r="G897" s="205" t="s">
        <v>3356</v>
      </c>
      <c r="H897" s="205" t="s">
        <v>682</v>
      </c>
      <c r="I897" s="205" t="s">
        <v>708</v>
      </c>
      <c r="J897" s="205">
        <v>9096214430</v>
      </c>
      <c r="K897" s="205" t="s">
        <v>684</v>
      </c>
      <c r="L897" s="205" t="s">
        <v>3357</v>
      </c>
      <c r="M897" s="205" t="s">
        <v>3358</v>
      </c>
      <c r="N897" s="205" t="s">
        <v>3359</v>
      </c>
      <c r="O897" s="205" t="s">
        <v>686</v>
      </c>
      <c r="P897" s="205" t="s">
        <v>687</v>
      </c>
      <c r="Q897" s="205" t="s">
        <v>686</v>
      </c>
    </row>
    <row r="898" spans="1:17" hidden="1">
      <c r="A898" s="204">
        <v>101944091125</v>
      </c>
      <c r="B898" s="205" t="s">
        <v>3349</v>
      </c>
      <c r="C898" s="205" t="s">
        <v>3350</v>
      </c>
      <c r="D898" s="205" t="s">
        <v>680</v>
      </c>
      <c r="E898" s="572">
        <v>37622</v>
      </c>
      <c r="F898" s="572">
        <v>45470</v>
      </c>
      <c r="G898" s="205" t="s">
        <v>3351</v>
      </c>
      <c r="H898" s="205" t="s">
        <v>682</v>
      </c>
      <c r="I898" s="205" t="s">
        <v>683</v>
      </c>
      <c r="J898" s="205">
        <v>9205167428</v>
      </c>
      <c r="K898" s="205" t="s">
        <v>684</v>
      </c>
      <c r="L898" s="205" t="s">
        <v>3352</v>
      </c>
      <c r="M898" s="205" t="s">
        <v>684</v>
      </c>
      <c r="N898" s="205" t="s">
        <v>3353</v>
      </c>
      <c r="O898" s="205" t="s">
        <v>686</v>
      </c>
      <c r="P898" s="205" t="s">
        <v>687</v>
      </c>
      <c r="Q898" s="205" t="s">
        <v>686</v>
      </c>
    </row>
    <row r="899" spans="1:17" hidden="1">
      <c r="A899" s="204">
        <v>102088443987</v>
      </c>
      <c r="B899" s="205" t="s">
        <v>3360</v>
      </c>
      <c r="C899" s="205" t="s">
        <v>3361</v>
      </c>
      <c r="D899" s="205" t="s">
        <v>680</v>
      </c>
      <c r="E899" s="572">
        <v>38393</v>
      </c>
      <c r="F899" s="572">
        <v>45469</v>
      </c>
      <c r="G899" s="205" t="s">
        <v>3362</v>
      </c>
      <c r="H899" s="205" t="s">
        <v>682</v>
      </c>
      <c r="I899" s="205" t="s">
        <v>683</v>
      </c>
      <c r="J899" s="205" t="s">
        <v>684</v>
      </c>
      <c r="K899" s="205" t="s">
        <v>684</v>
      </c>
      <c r="L899" s="205" t="s">
        <v>3363</v>
      </c>
      <c r="M899" s="205" t="s">
        <v>684</v>
      </c>
      <c r="N899" s="205" t="s">
        <v>684</v>
      </c>
      <c r="O899" s="205" t="s">
        <v>686</v>
      </c>
      <c r="P899" s="205" t="s">
        <v>687</v>
      </c>
      <c r="Q899" s="205" t="s">
        <v>686</v>
      </c>
    </row>
    <row r="900" spans="1:17" hidden="1">
      <c r="A900" s="204">
        <v>102087540422</v>
      </c>
      <c r="B900" s="205" t="s">
        <v>3377</v>
      </c>
      <c r="C900" s="205" t="s">
        <v>3378</v>
      </c>
      <c r="D900" s="205" t="s">
        <v>680</v>
      </c>
      <c r="E900" s="572">
        <v>38543</v>
      </c>
      <c r="F900" s="572">
        <v>45468</v>
      </c>
      <c r="G900" s="205" t="s">
        <v>3379</v>
      </c>
      <c r="H900" s="205" t="s">
        <v>682</v>
      </c>
      <c r="I900" s="205" t="s">
        <v>683</v>
      </c>
      <c r="J900" s="205">
        <v>8847410806</v>
      </c>
      <c r="K900" s="205" t="s">
        <v>684</v>
      </c>
      <c r="L900" s="205" t="s">
        <v>3380</v>
      </c>
      <c r="M900" s="205" t="s">
        <v>684</v>
      </c>
      <c r="N900" s="205" t="s">
        <v>21184</v>
      </c>
      <c r="O900" s="205" t="s">
        <v>686</v>
      </c>
      <c r="P900" s="205" t="s">
        <v>687</v>
      </c>
      <c r="Q900" s="205" t="s">
        <v>686</v>
      </c>
    </row>
    <row r="901" spans="1:17" hidden="1">
      <c r="A901" s="204">
        <v>101893480631</v>
      </c>
      <c r="B901" s="205" t="s">
        <v>3394</v>
      </c>
      <c r="C901" s="205" t="s">
        <v>3395</v>
      </c>
      <c r="D901" s="205" t="s">
        <v>680</v>
      </c>
      <c r="E901" s="572">
        <v>37186</v>
      </c>
      <c r="F901" s="572">
        <v>45468</v>
      </c>
      <c r="G901" s="205" t="s">
        <v>2850</v>
      </c>
      <c r="H901" s="205" t="s">
        <v>682</v>
      </c>
      <c r="I901" s="205" t="s">
        <v>683</v>
      </c>
      <c r="J901" s="205">
        <v>6264398072</v>
      </c>
      <c r="K901" s="205" t="s">
        <v>3396</v>
      </c>
      <c r="L901" s="205" t="s">
        <v>3397</v>
      </c>
      <c r="M901" s="205" t="s">
        <v>684</v>
      </c>
      <c r="N901" s="205" t="s">
        <v>684</v>
      </c>
      <c r="O901" s="205" t="s">
        <v>686</v>
      </c>
      <c r="P901" s="205" t="s">
        <v>687</v>
      </c>
      <c r="Q901" s="205" t="s">
        <v>686</v>
      </c>
    </row>
    <row r="902" spans="1:17" hidden="1">
      <c r="A902" s="204">
        <v>101541593904</v>
      </c>
      <c r="B902" s="205" t="s">
        <v>3405</v>
      </c>
      <c r="C902" s="205" t="s">
        <v>3406</v>
      </c>
      <c r="D902" s="205" t="s">
        <v>680</v>
      </c>
      <c r="E902" s="572">
        <v>33239</v>
      </c>
      <c r="F902" s="572">
        <v>45468</v>
      </c>
      <c r="G902" s="205" t="s">
        <v>3407</v>
      </c>
      <c r="H902" s="205" t="s">
        <v>682</v>
      </c>
      <c r="I902" s="205" t="s">
        <v>683</v>
      </c>
      <c r="J902" s="205" t="s">
        <v>684</v>
      </c>
      <c r="K902" s="205" t="s">
        <v>684</v>
      </c>
      <c r="L902" s="205" t="s">
        <v>3408</v>
      </c>
      <c r="M902" s="205" t="s">
        <v>684</v>
      </c>
      <c r="N902" s="205" t="s">
        <v>684</v>
      </c>
      <c r="O902" s="205" t="s">
        <v>686</v>
      </c>
      <c r="P902" s="205" t="s">
        <v>687</v>
      </c>
      <c r="Q902" s="205" t="s">
        <v>686</v>
      </c>
    </row>
    <row r="903" spans="1:17" hidden="1">
      <c r="A903" s="204">
        <v>102087860973</v>
      </c>
      <c r="B903" s="205" t="s">
        <v>3369</v>
      </c>
      <c r="C903" s="205" t="s">
        <v>3370</v>
      </c>
      <c r="D903" s="205" t="s">
        <v>680</v>
      </c>
      <c r="E903" s="572">
        <v>29222</v>
      </c>
      <c r="F903" s="572">
        <v>45468</v>
      </c>
      <c r="G903" s="205" t="s">
        <v>3371</v>
      </c>
      <c r="H903" s="205" t="s">
        <v>682</v>
      </c>
      <c r="I903" s="205" t="s">
        <v>708</v>
      </c>
      <c r="J903" s="205">
        <v>8738014412</v>
      </c>
      <c r="K903" s="205" t="s">
        <v>684</v>
      </c>
      <c r="L903" s="205" t="s">
        <v>3372</v>
      </c>
      <c r="M903" s="205" t="s">
        <v>684</v>
      </c>
      <c r="N903" s="205" t="s">
        <v>684</v>
      </c>
      <c r="O903" s="205" t="s">
        <v>686</v>
      </c>
      <c r="P903" s="205" t="s">
        <v>687</v>
      </c>
      <c r="Q903" s="205" t="s">
        <v>686</v>
      </c>
    </row>
    <row r="904" spans="1:17" hidden="1">
      <c r="A904" s="204">
        <v>101899559024</v>
      </c>
      <c r="B904" s="205" t="s">
        <v>3398</v>
      </c>
      <c r="C904" s="205" t="s">
        <v>3399</v>
      </c>
      <c r="D904" s="205" t="s">
        <v>680</v>
      </c>
      <c r="E904" s="572">
        <v>37987</v>
      </c>
      <c r="F904" s="572">
        <v>45468</v>
      </c>
      <c r="G904" s="205" t="s">
        <v>3400</v>
      </c>
      <c r="H904" s="205" t="s">
        <v>682</v>
      </c>
      <c r="I904" s="205" t="s">
        <v>683</v>
      </c>
      <c r="J904" s="205">
        <v>9146352862</v>
      </c>
      <c r="K904" s="205" t="s">
        <v>684</v>
      </c>
      <c r="L904" s="205" t="s">
        <v>3401</v>
      </c>
      <c r="M904" s="205" t="s">
        <v>684</v>
      </c>
      <c r="N904" s="205" t="s">
        <v>684</v>
      </c>
      <c r="O904" s="205" t="s">
        <v>686</v>
      </c>
      <c r="P904" s="205" t="s">
        <v>687</v>
      </c>
      <c r="Q904" s="205" t="s">
        <v>686</v>
      </c>
    </row>
    <row r="905" spans="1:17" hidden="1">
      <c r="A905" s="204">
        <v>102090389784</v>
      </c>
      <c r="B905" s="205" t="s">
        <v>3390</v>
      </c>
      <c r="C905" s="205" t="s">
        <v>3391</v>
      </c>
      <c r="D905" s="205" t="s">
        <v>680</v>
      </c>
      <c r="E905" s="572">
        <v>37036</v>
      </c>
      <c r="F905" s="572">
        <v>45468</v>
      </c>
      <c r="G905" s="205" t="s">
        <v>3392</v>
      </c>
      <c r="H905" s="205" t="s">
        <v>682</v>
      </c>
      <c r="I905" s="205" t="s">
        <v>683</v>
      </c>
      <c r="J905" s="205">
        <v>8308144718</v>
      </c>
      <c r="K905" s="205" t="s">
        <v>684</v>
      </c>
      <c r="L905" s="205" t="s">
        <v>3393</v>
      </c>
      <c r="M905" s="205" t="s">
        <v>684</v>
      </c>
      <c r="N905" s="205" t="s">
        <v>684</v>
      </c>
      <c r="O905" s="205" t="s">
        <v>686</v>
      </c>
      <c r="P905" s="205" t="s">
        <v>687</v>
      </c>
      <c r="Q905" s="205" t="s">
        <v>686</v>
      </c>
    </row>
    <row r="906" spans="1:17" hidden="1">
      <c r="A906" s="204">
        <v>102090389797</v>
      </c>
      <c r="B906" s="205" t="s">
        <v>3386</v>
      </c>
      <c r="C906" s="205" t="s">
        <v>3387</v>
      </c>
      <c r="D906" s="205" t="s">
        <v>680</v>
      </c>
      <c r="E906" s="572">
        <v>38079</v>
      </c>
      <c r="F906" s="572">
        <v>45468</v>
      </c>
      <c r="G906" s="205" t="s">
        <v>3388</v>
      </c>
      <c r="H906" s="205" t="s">
        <v>682</v>
      </c>
      <c r="I906" s="205" t="s">
        <v>683</v>
      </c>
      <c r="J906" s="205" t="s">
        <v>684</v>
      </c>
      <c r="K906" s="205" t="s">
        <v>684</v>
      </c>
      <c r="L906" s="205" t="s">
        <v>3389</v>
      </c>
      <c r="M906" s="205" t="s">
        <v>684</v>
      </c>
      <c r="N906" s="205" t="s">
        <v>684</v>
      </c>
      <c r="O906" s="205" t="s">
        <v>686</v>
      </c>
      <c r="P906" s="205" t="s">
        <v>687</v>
      </c>
      <c r="Q906" s="205" t="s">
        <v>686</v>
      </c>
    </row>
    <row r="907" spans="1:17" hidden="1">
      <c r="A907" s="204">
        <v>101831830494</v>
      </c>
      <c r="B907" s="205" t="s">
        <v>3381</v>
      </c>
      <c r="C907" s="205" t="s">
        <v>3382</v>
      </c>
      <c r="D907" s="205" t="s">
        <v>680</v>
      </c>
      <c r="E907" s="572">
        <v>37812</v>
      </c>
      <c r="F907" s="572">
        <v>45468</v>
      </c>
      <c r="G907" s="205" t="s">
        <v>3383</v>
      </c>
      <c r="H907" s="205" t="s">
        <v>682</v>
      </c>
      <c r="I907" s="205" t="s">
        <v>683</v>
      </c>
      <c r="J907" s="205">
        <v>9794367834</v>
      </c>
      <c r="K907" s="205" t="s">
        <v>684</v>
      </c>
      <c r="L907" s="205" t="s">
        <v>3384</v>
      </c>
      <c r="M907" s="205" t="s">
        <v>684</v>
      </c>
      <c r="N907" s="205" t="s">
        <v>20760</v>
      </c>
      <c r="O907" s="205" t="s">
        <v>686</v>
      </c>
      <c r="P907" s="205" t="s">
        <v>687</v>
      </c>
      <c r="Q907" s="205" t="s">
        <v>686</v>
      </c>
    </row>
    <row r="908" spans="1:17" hidden="1">
      <c r="A908" s="204">
        <v>101038362394</v>
      </c>
      <c r="B908" s="205" t="s">
        <v>3364</v>
      </c>
      <c r="C908" s="205" t="s">
        <v>3365</v>
      </c>
      <c r="D908" s="205" t="s">
        <v>680</v>
      </c>
      <c r="E908" s="572">
        <v>35950</v>
      </c>
      <c r="F908" s="572">
        <v>45468</v>
      </c>
      <c r="G908" s="205" t="s">
        <v>3366</v>
      </c>
      <c r="H908" s="205" t="s">
        <v>682</v>
      </c>
      <c r="I908" s="205" t="s">
        <v>683</v>
      </c>
      <c r="J908" s="205">
        <v>9685390492</v>
      </c>
      <c r="K908" s="205" t="s">
        <v>684</v>
      </c>
      <c r="L908" s="205" t="s">
        <v>3367</v>
      </c>
      <c r="M908" s="205" t="s">
        <v>684</v>
      </c>
      <c r="N908" s="205" t="s">
        <v>3368</v>
      </c>
      <c r="O908" s="205" t="s">
        <v>687</v>
      </c>
      <c r="P908" s="205" t="s">
        <v>687</v>
      </c>
      <c r="Q908" s="205" t="s">
        <v>686</v>
      </c>
    </row>
    <row r="909" spans="1:17" hidden="1">
      <c r="A909" s="204">
        <v>102090389807</v>
      </c>
      <c r="B909" s="205" t="s">
        <v>3402</v>
      </c>
      <c r="C909" s="205" t="s">
        <v>3403</v>
      </c>
      <c r="D909" s="205" t="s">
        <v>680</v>
      </c>
      <c r="E909" s="572">
        <v>37987</v>
      </c>
      <c r="F909" s="572">
        <v>45468</v>
      </c>
      <c r="G909" s="205" t="s">
        <v>3400</v>
      </c>
      <c r="H909" s="205" t="s">
        <v>682</v>
      </c>
      <c r="I909" s="205" t="s">
        <v>683</v>
      </c>
      <c r="J909" s="205" t="s">
        <v>684</v>
      </c>
      <c r="K909" s="205" t="s">
        <v>684</v>
      </c>
      <c r="L909" s="205" t="s">
        <v>3404</v>
      </c>
      <c r="M909" s="205" t="s">
        <v>684</v>
      </c>
      <c r="N909" s="205" t="s">
        <v>684</v>
      </c>
      <c r="O909" s="205" t="s">
        <v>686</v>
      </c>
      <c r="P909" s="205" t="s">
        <v>687</v>
      </c>
      <c r="Q909" s="205" t="s">
        <v>686</v>
      </c>
    </row>
    <row r="910" spans="1:17" hidden="1">
      <c r="A910" s="204">
        <v>102087540414</v>
      </c>
      <c r="B910" s="205" t="s">
        <v>3373</v>
      </c>
      <c r="C910" s="205" t="s">
        <v>3374</v>
      </c>
      <c r="D910" s="205" t="s">
        <v>680</v>
      </c>
      <c r="E910" s="572">
        <v>38209</v>
      </c>
      <c r="F910" s="572">
        <v>45468</v>
      </c>
      <c r="G910" s="205" t="s">
        <v>3375</v>
      </c>
      <c r="H910" s="205" t="s">
        <v>682</v>
      </c>
      <c r="I910" s="205" t="s">
        <v>683</v>
      </c>
      <c r="J910" s="205">
        <v>9329446934</v>
      </c>
      <c r="K910" s="205" t="s">
        <v>684</v>
      </c>
      <c r="L910" s="205" t="s">
        <v>3376</v>
      </c>
      <c r="M910" s="205" t="s">
        <v>684</v>
      </c>
      <c r="N910" s="205" t="s">
        <v>684</v>
      </c>
      <c r="O910" s="205" t="s">
        <v>686</v>
      </c>
      <c r="P910" s="205" t="s">
        <v>687</v>
      </c>
      <c r="Q910" s="205" t="s">
        <v>686</v>
      </c>
    </row>
    <row r="911" spans="1:17" hidden="1">
      <c r="A911" s="204">
        <v>101758867445</v>
      </c>
      <c r="B911" s="205" t="s">
        <v>3409</v>
      </c>
      <c r="C911" s="205" t="s">
        <v>3410</v>
      </c>
      <c r="D911" s="205" t="s">
        <v>680</v>
      </c>
      <c r="E911" s="572">
        <v>35065</v>
      </c>
      <c r="F911" s="572">
        <v>45467</v>
      </c>
      <c r="G911" s="205" t="s">
        <v>3411</v>
      </c>
      <c r="H911" s="205" t="s">
        <v>682</v>
      </c>
      <c r="I911" s="205" t="s">
        <v>708</v>
      </c>
      <c r="J911" s="205">
        <v>8092396239</v>
      </c>
      <c r="K911" s="205" t="s">
        <v>684</v>
      </c>
      <c r="L911" s="205" t="s">
        <v>3412</v>
      </c>
      <c r="M911" s="205" t="s">
        <v>684</v>
      </c>
      <c r="N911" s="205" t="s">
        <v>684</v>
      </c>
      <c r="O911" s="205" t="s">
        <v>686</v>
      </c>
      <c r="P911" s="205" t="s">
        <v>687</v>
      </c>
      <c r="Q911" s="205" t="s">
        <v>686</v>
      </c>
    </row>
    <row r="912" spans="1:17" hidden="1">
      <c r="A912" s="204">
        <v>102085035607</v>
      </c>
      <c r="B912" s="205" t="s">
        <v>3413</v>
      </c>
      <c r="C912" s="205" t="s">
        <v>3414</v>
      </c>
      <c r="D912" s="205" t="s">
        <v>680</v>
      </c>
      <c r="E912" s="572">
        <v>30292</v>
      </c>
      <c r="F912" s="572">
        <v>45467</v>
      </c>
      <c r="G912" s="205" t="s">
        <v>3415</v>
      </c>
      <c r="H912" s="205" t="s">
        <v>682</v>
      </c>
      <c r="I912" s="205" t="s">
        <v>708</v>
      </c>
      <c r="J912" s="205" t="s">
        <v>684</v>
      </c>
      <c r="K912" s="205" t="s">
        <v>684</v>
      </c>
      <c r="L912" s="205" t="s">
        <v>3416</v>
      </c>
      <c r="M912" s="205" t="s">
        <v>684</v>
      </c>
      <c r="N912" s="205" t="s">
        <v>684</v>
      </c>
      <c r="O912" s="205" t="s">
        <v>686</v>
      </c>
      <c r="P912" s="205" t="s">
        <v>687</v>
      </c>
      <c r="Q912" s="205" t="s">
        <v>686</v>
      </c>
    </row>
    <row r="913" spans="1:17" hidden="1">
      <c r="A913" s="204">
        <v>102084843476</v>
      </c>
      <c r="B913" s="205" t="s">
        <v>3417</v>
      </c>
      <c r="C913" s="205" t="s">
        <v>3418</v>
      </c>
      <c r="D913" s="205" t="s">
        <v>680</v>
      </c>
      <c r="E913" s="572">
        <v>35796</v>
      </c>
      <c r="F913" s="572">
        <v>45466</v>
      </c>
      <c r="G913" s="205" t="s">
        <v>3419</v>
      </c>
      <c r="H913" s="205" t="s">
        <v>682</v>
      </c>
      <c r="I913" s="205" t="s">
        <v>683</v>
      </c>
      <c r="J913" s="205">
        <v>9325600547</v>
      </c>
      <c r="K913" s="205" t="s">
        <v>684</v>
      </c>
      <c r="L913" s="205" t="s">
        <v>3420</v>
      </c>
      <c r="M913" s="205" t="s">
        <v>684</v>
      </c>
      <c r="N913" s="205" t="s">
        <v>684</v>
      </c>
      <c r="O913" s="205" t="s">
        <v>686</v>
      </c>
      <c r="P913" s="205" t="s">
        <v>687</v>
      </c>
      <c r="Q913" s="205" t="s">
        <v>686</v>
      </c>
    </row>
    <row r="914" spans="1:17" hidden="1">
      <c r="A914" s="204">
        <v>102084810994</v>
      </c>
      <c r="B914" s="205" t="s">
        <v>3421</v>
      </c>
      <c r="C914" s="205" t="s">
        <v>3422</v>
      </c>
      <c r="D914" s="205" t="s">
        <v>680</v>
      </c>
      <c r="E914" s="572">
        <v>37889</v>
      </c>
      <c r="F914" s="572">
        <v>45466</v>
      </c>
      <c r="G914" s="205" t="s">
        <v>3423</v>
      </c>
      <c r="H914" s="205" t="s">
        <v>682</v>
      </c>
      <c r="I914" s="205" t="s">
        <v>683</v>
      </c>
      <c r="J914" s="205">
        <v>7666857234</v>
      </c>
      <c r="K914" s="205" t="s">
        <v>684</v>
      </c>
      <c r="L914" s="205" t="s">
        <v>3424</v>
      </c>
      <c r="M914" s="205" t="s">
        <v>684</v>
      </c>
      <c r="N914" s="205" t="s">
        <v>21480</v>
      </c>
      <c r="O914" s="205" t="s">
        <v>686</v>
      </c>
      <c r="P914" s="205" t="s">
        <v>687</v>
      </c>
      <c r="Q914" s="205" t="s">
        <v>687</v>
      </c>
    </row>
    <row r="915" spans="1:17" hidden="1">
      <c r="A915" s="204">
        <v>102084806943</v>
      </c>
      <c r="B915" s="205" t="s">
        <v>3429</v>
      </c>
      <c r="C915" s="205" t="s">
        <v>3430</v>
      </c>
      <c r="D915" s="205" t="s">
        <v>680</v>
      </c>
      <c r="E915" s="572">
        <v>36731</v>
      </c>
      <c r="F915" s="572">
        <v>45465</v>
      </c>
      <c r="G915" s="205" t="s">
        <v>3431</v>
      </c>
      <c r="H915" s="205" t="s">
        <v>682</v>
      </c>
      <c r="I915" s="205" t="s">
        <v>683</v>
      </c>
      <c r="J915" s="205">
        <v>9369175072</v>
      </c>
      <c r="K915" s="205" t="s">
        <v>684</v>
      </c>
      <c r="L915" s="205" t="s">
        <v>3432</v>
      </c>
      <c r="M915" s="205" t="s">
        <v>684</v>
      </c>
      <c r="N915" s="205" t="s">
        <v>684</v>
      </c>
      <c r="O915" s="205" t="s">
        <v>686</v>
      </c>
      <c r="P915" s="205" t="s">
        <v>687</v>
      </c>
      <c r="Q915" s="205" t="s">
        <v>686</v>
      </c>
    </row>
    <row r="916" spans="1:17" hidden="1">
      <c r="A916" s="204">
        <v>102084806958</v>
      </c>
      <c r="B916" s="205" t="s">
        <v>3437</v>
      </c>
      <c r="C916" s="205" t="s">
        <v>3438</v>
      </c>
      <c r="D916" s="205" t="s">
        <v>680</v>
      </c>
      <c r="E916" s="572">
        <v>37408</v>
      </c>
      <c r="F916" s="572">
        <v>45465</v>
      </c>
      <c r="G916" s="205" t="s">
        <v>3439</v>
      </c>
      <c r="H916" s="205" t="s">
        <v>682</v>
      </c>
      <c r="I916" s="205" t="s">
        <v>683</v>
      </c>
      <c r="J916" s="205">
        <v>7770841876</v>
      </c>
      <c r="K916" s="205" t="s">
        <v>684</v>
      </c>
      <c r="L916" s="205" t="s">
        <v>3440</v>
      </c>
      <c r="M916" s="205" t="s">
        <v>684</v>
      </c>
      <c r="N916" s="205" t="s">
        <v>21185</v>
      </c>
      <c r="O916" s="205" t="s">
        <v>686</v>
      </c>
      <c r="P916" s="205" t="s">
        <v>687</v>
      </c>
      <c r="Q916" s="205" t="s">
        <v>687</v>
      </c>
    </row>
    <row r="917" spans="1:17" hidden="1">
      <c r="A917" s="204">
        <v>101764791491</v>
      </c>
      <c r="B917" s="205" t="s">
        <v>3425</v>
      </c>
      <c r="C917" s="205" t="s">
        <v>3426</v>
      </c>
      <c r="D917" s="205" t="s">
        <v>680</v>
      </c>
      <c r="E917" s="572">
        <v>36685</v>
      </c>
      <c r="F917" s="572">
        <v>45465</v>
      </c>
      <c r="G917" s="205" t="s">
        <v>3427</v>
      </c>
      <c r="H917" s="205" t="s">
        <v>682</v>
      </c>
      <c r="I917" s="205" t="s">
        <v>683</v>
      </c>
      <c r="J917" s="205">
        <v>8840509194</v>
      </c>
      <c r="K917" s="205" t="s">
        <v>684</v>
      </c>
      <c r="L917" s="205" t="s">
        <v>3428</v>
      </c>
      <c r="M917" s="205" t="s">
        <v>684</v>
      </c>
      <c r="N917" s="205" t="s">
        <v>684</v>
      </c>
      <c r="O917" s="205" t="s">
        <v>686</v>
      </c>
      <c r="P917" s="205" t="s">
        <v>687</v>
      </c>
      <c r="Q917" s="205" t="s">
        <v>686</v>
      </c>
    </row>
    <row r="918" spans="1:17" hidden="1">
      <c r="A918" s="204">
        <v>101898187206</v>
      </c>
      <c r="B918" s="205" t="s">
        <v>3433</v>
      </c>
      <c r="C918" s="205" t="s">
        <v>3434</v>
      </c>
      <c r="D918" s="205" t="s">
        <v>680</v>
      </c>
      <c r="E918" s="572">
        <v>37488</v>
      </c>
      <c r="F918" s="572">
        <v>45465</v>
      </c>
      <c r="G918" s="205" t="s">
        <v>3435</v>
      </c>
      <c r="H918" s="205" t="s">
        <v>682</v>
      </c>
      <c r="I918" s="205" t="s">
        <v>683</v>
      </c>
      <c r="J918" s="205">
        <v>6387802671</v>
      </c>
      <c r="K918" s="205" t="s">
        <v>684</v>
      </c>
      <c r="L918" s="205" t="s">
        <v>3436</v>
      </c>
      <c r="M918" s="205" t="s">
        <v>684</v>
      </c>
      <c r="N918" s="205" t="s">
        <v>684</v>
      </c>
      <c r="O918" s="205" t="s">
        <v>686</v>
      </c>
      <c r="P918" s="205" t="s">
        <v>687</v>
      </c>
      <c r="Q918" s="205" t="s">
        <v>686</v>
      </c>
    </row>
    <row r="919" spans="1:17" hidden="1">
      <c r="A919" s="204">
        <v>102084449015</v>
      </c>
      <c r="B919" s="205" t="s">
        <v>3462</v>
      </c>
      <c r="C919" s="205" t="s">
        <v>3463</v>
      </c>
      <c r="D919" s="205" t="s">
        <v>680</v>
      </c>
      <c r="E919" s="572">
        <v>37134</v>
      </c>
      <c r="F919" s="572">
        <v>45464</v>
      </c>
      <c r="G919" s="205" t="s">
        <v>3464</v>
      </c>
      <c r="H919" s="205" t="s">
        <v>682</v>
      </c>
      <c r="I919" s="205" t="s">
        <v>683</v>
      </c>
      <c r="J919" s="205" t="s">
        <v>684</v>
      </c>
      <c r="K919" s="205" t="s">
        <v>684</v>
      </c>
      <c r="L919" s="205" t="s">
        <v>3333</v>
      </c>
      <c r="M919" s="205" t="s">
        <v>684</v>
      </c>
      <c r="N919" s="205" t="s">
        <v>684</v>
      </c>
      <c r="O919" s="205" t="s">
        <v>686</v>
      </c>
      <c r="P919" s="205" t="s">
        <v>687</v>
      </c>
      <c r="Q919" s="205" t="s">
        <v>686</v>
      </c>
    </row>
    <row r="920" spans="1:17" hidden="1">
      <c r="A920" s="204">
        <v>101466880804</v>
      </c>
      <c r="B920" s="205" t="s">
        <v>3446</v>
      </c>
      <c r="C920" s="205" t="s">
        <v>3447</v>
      </c>
      <c r="D920" s="205" t="s">
        <v>680</v>
      </c>
      <c r="E920" s="572">
        <v>36711</v>
      </c>
      <c r="F920" s="572">
        <v>45464</v>
      </c>
      <c r="G920" s="205" t="s">
        <v>3448</v>
      </c>
      <c r="H920" s="205" t="s">
        <v>682</v>
      </c>
      <c r="I920" s="205" t="s">
        <v>683</v>
      </c>
      <c r="J920" s="205">
        <v>9325857342</v>
      </c>
      <c r="K920" s="205" t="s">
        <v>684</v>
      </c>
      <c r="L920" s="205" t="s">
        <v>3449</v>
      </c>
      <c r="M920" s="205" t="s">
        <v>3450</v>
      </c>
      <c r="N920" s="205" t="s">
        <v>3451</v>
      </c>
      <c r="O920" s="205" t="s">
        <v>687</v>
      </c>
      <c r="P920" s="205" t="s">
        <v>687</v>
      </c>
      <c r="Q920" s="205" t="s">
        <v>686</v>
      </c>
    </row>
    <row r="921" spans="1:17" hidden="1">
      <c r="A921" s="204">
        <v>102084448990</v>
      </c>
      <c r="B921" s="205" t="s">
        <v>3456</v>
      </c>
      <c r="C921" s="205" t="s">
        <v>3457</v>
      </c>
      <c r="D921" s="205" t="s">
        <v>680</v>
      </c>
      <c r="E921" s="572">
        <v>38306</v>
      </c>
      <c r="F921" s="572">
        <v>45464</v>
      </c>
      <c r="G921" s="205" t="s">
        <v>3458</v>
      </c>
      <c r="H921" s="205" t="s">
        <v>682</v>
      </c>
      <c r="I921" s="205" t="s">
        <v>683</v>
      </c>
      <c r="J921" s="205">
        <v>9021578457</v>
      </c>
      <c r="K921" s="205" t="s">
        <v>684</v>
      </c>
      <c r="L921" s="205" t="s">
        <v>3459</v>
      </c>
      <c r="M921" s="205" t="s">
        <v>3460</v>
      </c>
      <c r="N921" s="205" t="s">
        <v>3461</v>
      </c>
      <c r="O921" s="205" t="s">
        <v>686</v>
      </c>
      <c r="P921" s="205" t="s">
        <v>687</v>
      </c>
      <c r="Q921" s="205" t="s">
        <v>686</v>
      </c>
    </row>
    <row r="922" spans="1:17" hidden="1">
      <c r="A922" s="204">
        <v>102084448974</v>
      </c>
      <c r="B922" s="205" t="s">
        <v>3452</v>
      </c>
      <c r="C922" s="205" t="s">
        <v>3453</v>
      </c>
      <c r="D922" s="205" t="s">
        <v>680</v>
      </c>
      <c r="E922" s="572">
        <v>38749</v>
      </c>
      <c r="F922" s="572">
        <v>45464</v>
      </c>
      <c r="G922" s="205" t="s">
        <v>3454</v>
      </c>
      <c r="H922" s="205" t="s">
        <v>682</v>
      </c>
      <c r="I922" s="205" t="s">
        <v>683</v>
      </c>
      <c r="J922" s="205">
        <v>6287810037</v>
      </c>
      <c r="K922" s="205" t="s">
        <v>684</v>
      </c>
      <c r="L922" s="205" t="s">
        <v>3455</v>
      </c>
      <c r="M922" s="205" t="s">
        <v>684</v>
      </c>
      <c r="N922" s="205" t="s">
        <v>684</v>
      </c>
      <c r="O922" s="205" t="s">
        <v>686</v>
      </c>
      <c r="P922" s="205" t="s">
        <v>687</v>
      </c>
      <c r="Q922" s="205" t="s">
        <v>686</v>
      </c>
    </row>
    <row r="923" spans="1:17" hidden="1">
      <c r="A923" s="204">
        <v>102084448961</v>
      </c>
      <c r="B923" s="205" t="s">
        <v>3441</v>
      </c>
      <c r="C923" s="205" t="s">
        <v>3442</v>
      </c>
      <c r="D923" s="205" t="s">
        <v>680</v>
      </c>
      <c r="E923" s="572">
        <v>38492</v>
      </c>
      <c r="F923" s="572">
        <v>45464</v>
      </c>
      <c r="G923" s="205" t="s">
        <v>3443</v>
      </c>
      <c r="H923" s="205" t="s">
        <v>682</v>
      </c>
      <c r="I923" s="205" t="s">
        <v>683</v>
      </c>
      <c r="J923" s="205" t="s">
        <v>684</v>
      </c>
      <c r="K923" s="205" t="s">
        <v>684</v>
      </c>
      <c r="L923" s="205" t="s">
        <v>3444</v>
      </c>
      <c r="M923" s="205" t="s">
        <v>684</v>
      </c>
      <c r="N923" s="205" t="s">
        <v>684</v>
      </c>
      <c r="O923" s="205" t="s">
        <v>686</v>
      </c>
      <c r="P923" s="205" t="s">
        <v>687</v>
      </c>
      <c r="Q923" s="205" t="s">
        <v>686</v>
      </c>
    </row>
    <row r="924" spans="1:17" hidden="1">
      <c r="A924" s="204">
        <v>102084448957</v>
      </c>
      <c r="B924" s="205" t="s">
        <v>3476</v>
      </c>
      <c r="C924" s="205" t="s">
        <v>3477</v>
      </c>
      <c r="D924" s="205" t="s">
        <v>680</v>
      </c>
      <c r="E924" s="572">
        <v>38897</v>
      </c>
      <c r="F924" s="572">
        <v>45464</v>
      </c>
      <c r="G924" s="205" t="s">
        <v>3478</v>
      </c>
      <c r="H924" s="205" t="s">
        <v>682</v>
      </c>
      <c r="I924" s="205" t="s">
        <v>683</v>
      </c>
      <c r="J924" s="205" t="s">
        <v>684</v>
      </c>
      <c r="K924" s="205" t="s">
        <v>684</v>
      </c>
      <c r="L924" s="205" t="s">
        <v>3479</v>
      </c>
      <c r="M924" s="205" t="s">
        <v>684</v>
      </c>
      <c r="N924" s="205" t="s">
        <v>684</v>
      </c>
      <c r="O924" s="205" t="s">
        <v>686</v>
      </c>
      <c r="P924" s="205" t="s">
        <v>687</v>
      </c>
      <c r="Q924" s="205" t="s">
        <v>686</v>
      </c>
    </row>
    <row r="925" spans="1:17" hidden="1">
      <c r="A925" s="204">
        <v>102084319670</v>
      </c>
      <c r="B925" s="205" t="s">
        <v>3473</v>
      </c>
      <c r="C925" s="205" t="s">
        <v>3474</v>
      </c>
      <c r="D925" s="205" t="s">
        <v>680</v>
      </c>
      <c r="E925" s="572">
        <v>37595</v>
      </c>
      <c r="F925" s="572">
        <v>45464</v>
      </c>
      <c r="G925" s="205" t="s">
        <v>3475</v>
      </c>
      <c r="H925" s="205" t="s">
        <v>682</v>
      </c>
      <c r="I925" s="205" t="s">
        <v>683</v>
      </c>
      <c r="J925" s="205" t="s">
        <v>684</v>
      </c>
      <c r="K925" s="205" t="s">
        <v>684</v>
      </c>
      <c r="L925" s="205" t="s">
        <v>1418</v>
      </c>
      <c r="M925" s="205" t="s">
        <v>684</v>
      </c>
      <c r="N925" s="205" t="s">
        <v>684</v>
      </c>
      <c r="O925" s="205" t="s">
        <v>686</v>
      </c>
      <c r="P925" s="205" t="s">
        <v>687</v>
      </c>
      <c r="Q925" s="205" t="s">
        <v>686</v>
      </c>
    </row>
    <row r="926" spans="1:17" hidden="1">
      <c r="A926" s="204">
        <v>101758182501</v>
      </c>
      <c r="B926" s="205" t="s">
        <v>3469</v>
      </c>
      <c r="C926" s="205" t="s">
        <v>3470</v>
      </c>
      <c r="D926" s="205" t="s">
        <v>680</v>
      </c>
      <c r="E926" s="572">
        <v>34335</v>
      </c>
      <c r="F926" s="572">
        <v>45464</v>
      </c>
      <c r="G926" s="205" t="s">
        <v>1007</v>
      </c>
      <c r="H926" s="205" t="s">
        <v>682</v>
      </c>
      <c r="I926" s="205" t="s">
        <v>708</v>
      </c>
      <c r="J926" s="205">
        <v>7030235240</v>
      </c>
      <c r="K926" s="205" t="s">
        <v>684</v>
      </c>
      <c r="L926" s="205" t="s">
        <v>3471</v>
      </c>
      <c r="M926" s="205" t="s">
        <v>3472</v>
      </c>
      <c r="N926" s="205" t="s">
        <v>2139</v>
      </c>
      <c r="O926" s="205" t="s">
        <v>686</v>
      </c>
      <c r="P926" s="205" t="s">
        <v>687</v>
      </c>
      <c r="Q926" s="205" t="s">
        <v>686</v>
      </c>
    </row>
    <row r="927" spans="1:17" hidden="1">
      <c r="A927" s="204">
        <v>102084497536</v>
      </c>
      <c r="B927" s="205" t="s">
        <v>3465</v>
      </c>
      <c r="C927" s="205" t="s">
        <v>3466</v>
      </c>
      <c r="D927" s="205" t="s">
        <v>680</v>
      </c>
      <c r="E927" s="572">
        <v>37759</v>
      </c>
      <c r="F927" s="572">
        <v>45464</v>
      </c>
      <c r="G927" s="205" t="s">
        <v>3467</v>
      </c>
      <c r="H927" s="205" t="s">
        <v>682</v>
      </c>
      <c r="I927" s="205" t="s">
        <v>683</v>
      </c>
      <c r="J927" s="205" t="s">
        <v>684</v>
      </c>
      <c r="K927" s="205" t="s">
        <v>684</v>
      </c>
      <c r="L927" s="205" t="s">
        <v>3468</v>
      </c>
      <c r="M927" s="205" t="s">
        <v>684</v>
      </c>
      <c r="N927" s="205" t="s">
        <v>684</v>
      </c>
      <c r="O927" s="205" t="s">
        <v>686</v>
      </c>
      <c r="P927" s="205" t="s">
        <v>687</v>
      </c>
      <c r="Q927" s="205" t="s">
        <v>686</v>
      </c>
    </row>
    <row r="928" spans="1:17" hidden="1">
      <c r="A928" s="204">
        <v>102084314827</v>
      </c>
      <c r="B928" s="205" t="s">
        <v>3488</v>
      </c>
      <c r="C928" s="205" t="s">
        <v>3489</v>
      </c>
      <c r="D928" s="205" t="s">
        <v>680</v>
      </c>
      <c r="E928" s="572">
        <v>38049</v>
      </c>
      <c r="F928" s="572">
        <v>45463</v>
      </c>
      <c r="G928" s="205" t="s">
        <v>3490</v>
      </c>
      <c r="H928" s="205" t="s">
        <v>682</v>
      </c>
      <c r="I928" s="205" t="s">
        <v>683</v>
      </c>
      <c r="J928" s="205" t="s">
        <v>684</v>
      </c>
      <c r="K928" s="205" t="s">
        <v>684</v>
      </c>
      <c r="L928" s="205" t="s">
        <v>3491</v>
      </c>
      <c r="M928" s="205" t="s">
        <v>684</v>
      </c>
      <c r="N928" s="205" t="s">
        <v>684</v>
      </c>
      <c r="O928" s="205" t="s">
        <v>686</v>
      </c>
      <c r="P928" s="205" t="s">
        <v>687</v>
      </c>
      <c r="Q928" s="205" t="s">
        <v>686</v>
      </c>
    </row>
    <row r="929" spans="1:17" hidden="1">
      <c r="A929" s="204">
        <v>102084314815</v>
      </c>
      <c r="B929" s="205" t="s">
        <v>3480</v>
      </c>
      <c r="C929" s="205" t="s">
        <v>2146</v>
      </c>
      <c r="D929" s="205" t="s">
        <v>680</v>
      </c>
      <c r="E929" s="572">
        <v>32938</v>
      </c>
      <c r="F929" s="572">
        <v>45463</v>
      </c>
      <c r="G929" s="205" t="s">
        <v>3481</v>
      </c>
      <c r="H929" s="205" t="s">
        <v>682</v>
      </c>
      <c r="I929" s="205" t="s">
        <v>683</v>
      </c>
      <c r="J929" s="205" t="s">
        <v>684</v>
      </c>
      <c r="K929" s="205" t="s">
        <v>684</v>
      </c>
      <c r="L929" s="205" t="s">
        <v>3482</v>
      </c>
      <c r="M929" s="205" t="s">
        <v>684</v>
      </c>
      <c r="N929" s="205" t="s">
        <v>684</v>
      </c>
      <c r="O929" s="205" t="s">
        <v>686</v>
      </c>
      <c r="P929" s="205" t="s">
        <v>687</v>
      </c>
      <c r="Q929" s="205" t="s">
        <v>686</v>
      </c>
    </row>
    <row r="930" spans="1:17" hidden="1">
      <c r="A930" s="204">
        <v>101798880249</v>
      </c>
      <c r="B930" s="205" t="s">
        <v>3483</v>
      </c>
      <c r="C930" s="205" t="s">
        <v>3484</v>
      </c>
      <c r="D930" s="205" t="s">
        <v>680</v>
      </c>
      <c r="E930" s="572">
        <v>37930</v>
      </c>
      <c r="F930" s="572">
        <v>45463</v>
      </c>
      <c r="G930" s="205" t="s">
        <v>3485</v>
      </c>
      <c r="H930" s="205" t="s">
        <v>682</v>
      </c>
      <c r="I930" s="205" t="s">
        <v>683</v>
      </c>
      <c r="J930" s="205">
        <v>9503383486</v>
      </c>
      <c r="K930" s="205" t="s">
        <v>684</v>
      </c>
      <c r="L930" s="205" t="s">
        <v>3486</v>
      </c>
      <c r="M930" s="205" t="s">
        <v>3487</v>
      </c>
      <c r="N930" s="205" t="s">
        <v>684</v>
      </c>
      <c r="O930" s="205" t="s">
        <v>686</v>
      </c>
      <c r="P930" s="205" t="s">
        <v>687</v>
      </c>
      <c r="Q930" s="205" t="s">
        <v>686</v>
      </c>
    </row>
    <row r="931" spans="1:17" hidden="1">
      <c r="A931" s="204">
        <v>102084314836</v>
      </c>
      <c r="B931" s="205" t="s">
        <v>3492</v>
      </c>
      <c r="C931" s="205" t="s">
        <v>3493</v>
      </c>
      <c r="D931" s="205" t="s">
        <v>680</v>
      </c>
      <c r="E931" s="572">
        <v>38718</v>
      </c>
      <c r="F931" s="572">
        <v>45462</v>
      </c>
      <c r="G931" s="205" t="s">
        <v>3494</v>
      </c>
      <c r="H931" s="205" t="s">
        <v>682</v>
      </c>
      <c r="I931" s="205" t="s">
        <v>708</v>
      </c>
      <c r="J931" s="205" t="s">
        <v>684</v>
      </c>
      <c r="K931" s="205" t="s">
        <v>684</v>
      </c>
      <c r="L931" s="205" t="s">
        <v>3495</v>
      </c>
      <c r="M931" s="205" t="s">
        <v>684</v>
      </c>
      <c r="N931" s="205" t="s">
        <v>684</v>
      </c>
      <c r="O931" s="205" t="s">
        <v>686</v>
      </c>
      <c r="P931" s="205" t="s">
        <v>687</v>
      </c>
      <c r="Q931" s="205" t="s">
        <v>686</v>
      </c>
    </row>
    <row r="932" spans="1:17" hidden="1">
      <c r="A932" s="204">
        <v>102084314843</v>
      </c>
      <c r="B932" s="205" t="s">
        <v>3510</v>
      </c>
      <c r="C932" s="205" t="s">
        <v>3511</v>
      </c>
      <c r="D932" s="205" t="s">
        <v>680</v>
      </c>
      <c r="E932" s="572">
        <v>39083</v>
      </c>
      <c r="F932" s="572">
        <v>45462</v>
      </c>
      <c r="G932" s="205" t="s">
        <v>3512</v>
      </c>
      <c r="H932" s="205" t="s">
        <v>682</v>
      </c>
      <c r="I932" s="205" t="s">
        <v>683</v>
      </c>
      <c r="J932" s="205" t="s">
        <v>684</v>
      </c>
      <c r="K932" s="205" t="s">
        <v>684</v>
      </c>
      <c r="L932" s="205" t="s">
        <v>3513</v>
      </c>
      <c r="M932" s="205" t="s">
        <v>684</v>
      </c>
      <c r="N932" s="205" t="s">
        <v>684</v>
      </c>
      <c r="O932" s="205" t="s">
        <v>686</v>
      </c>
      <c r="P932" s="205" t="s">
        <v>687</v>
      </c>
      <c r="Q932" s="205" t="s">
        <v>686</v>
      </c>
    </row>
    <row r="933" spans="1:17" hidden="1">
      <c r="A933" s="204">
        <v>102084316855</v>
      </c>
      <c r="B933" s="205" t="s">
        <v>3506</v>
      </c>
      <c r="C933" s="205" t="s">
        <v>3507</v>
      </c>
      <c r="D933" s="205" t="s">
        <v>680</v>
      </c>
      <c r="E933" s="572">
        <v>39276</v>
      </c>
      <c r="F933" s="572">
        <v>45462</v>
      </c>
      <c r="G933" s="205" t="s">
        <v>3508</v>
      </c>
      <c r="H933" s="205" t="s">
        <v>682</v>
      </c>
      <c r="I933" s="205" t="s">
        <v>683</v>
      </c>
      <c r="J933" s="205" t="s">
        <v>684</v>
      </c>
      <c r="K933" s="205" t="s">
        <v>684</v>
      </c>
      <c r="L933" s="205" t="s">
        <v>3509</v>
      </c>
      <c r="M933" s="205" t="s">
        <v>684</v>
      </c>
      <c r="N933" s="205" t="s">
        <v>684</v>
      </c>
      <c r="O933" s="205" t="s">
        <v>686</v>
      </c>
      <c r="P933" s="205" t="s">
        <v>687</v>
      </c>
      <c r="Q933" s="205" t="s">
        <v>686</v>
      </c>
    </row>
    <row r="934" spans="1:17" hidden="1">
      <c r="A934" s="204">
        <v>101897629831</v>
      </c>
      <c r="B934" s="205" t="s">
        <v>3500</v>
      </c>
      <c r="C934" s="205" t="s">
        <v>3501</v>
      </c>
      <c r="D934" s="205" t="s">
        <v>680</v>
      </c>
      <c r="E934" s="572">
        <v>37987</v>
      </c>
      <c r="F934" s="572">
        <v>45462</v>
      </c>
      <c r="G934" s="205" t="s">
        <v>3502</v>
      </c>
      <c r="H934" s="205" t="s">
        <v>682</v>
      </c>
      <c r="I934" s="205" t="s">
        <v>683</v>
      </c>
      <c r="J934" s="205">
        <v>9771180569</v>
      </c>
      <c r="K934" s="205" t="s">
        <v>684</v>
      </c>
      <c r="L934" s="205" t="s">
        <v>3503</v>
      </c>
      <c r="M934" s="205" t="s">
        <v>3504</v>
      </c>
      <c r="N934" s="205" t="s">
        <v>3505</v>
      </c>
      <c r="O934" s="205" t="s">
        <v>687</v>
      </c>
      <c r="P934" s="205" t="s">
        <v>687</v>
      </c>
      <c r="Q934" s="205" t="s">
        <v>686</v>
      </c>
    </row>
    <row r="935" spans="1:17" hidden="1">
      <c r="A935" s="204">
        <v>102084314794</v>
      </c>
      <c r="B935" s="205" t="s">
        <v>3496</v>
      </c>
      <c r="C935" s="205" t="s">
        <v>3497</v>
      </c>
      <c r="D935" s="205" t="s">
        <v>680</v>
      </c>
      <c r="E935" s="572">
        <v>38135</v>
      </c>
      <c r="F935" s="572">
        <v>45462</v>
      </c>
      <c r="G935" s="205" t="s">
        <v>3498</v>
      </c>
      <c r="H935" s="205" t="s">
        <v>682</v>
      </c>
      <c r="I935" s="205" t="s">
        <v>708</v>
      </c>
      <c r="J935" s="205">
        <v>8000447316</v>
      </c>
      <c r="K935" s="205" t="s">
        <v>684</v>
      </c>
      <c r="L935" s="205" t="s">
        <v>3499</v>
      </c>
      <c r="M935" s="205" t="s">
        <v>21481</v>
      </c>
      <c r="N935" s="205" t="s">
        <v>21482</v>
      </c>
      <c r="O935" s="205" t="s">
        <v>686</v>
      </c>
      <c r="P935" s="205" t="s">
        <v>687</v>
      </c>
      <c r="Q935" s="205" t="s">
        <v>687</v>
      </c>
    </row>
    <row r="936" spans="1:17" hidden="1">
      <c r="A936" s="204">
        <v>102084314804</v>
      </c>
      <c r="B936" s="205" t="s">
        <v>3514</v>
      </c>
      <c r="C936" s="205" t="s">
        <v>3515</v>
      </c>
      <c r="D936" s="205" t="s">
        <v>680</v>
      </c>
      <c r="E936" s="572">
        <v>36892</v>
      </c>
      <c r="F936" s="572">
        <v>45462</v>
      </c>
      <c r="G936" s="205" t="s">
        <v>3516</v>
      </c>
      <c r="H936" s="205" t="s">
        <v>682</v>
      </c>
      <c r="I936" s="205" t="s">
        <v>683</v>
      </c>
      <c r="J936" s="205" t="s">
        <v>684</v>
      </c>
      <c r="K936" s="205" t="s">
        <v>684</v>
      </c>
      <c r="L936" s="205" t="s">
        <v>3517</v>
      </c>
      <c r="M936" s="205" t="s">
        <v>684</v>
      </c>
      <c r="N936" s="205" t="s">
        <v>684</v>
      </c>
      <c r="O936" s="205" t="s">
        <v>686</v>
      </c>
      <c r="P936" s="205" t="s">
        <v>687</v>
      </c>
      <c r="Q936" s="205" t="s">
        <v>686</v>
      </c>
    </row>
    <row r="937" spans="1:17" hidden="1">
      <c r="A937" s="204">
        <v>100351117645</v>
      </c>
      <c r="B937" s="205" t="s">
        <v>3527</v>
      </c>
      <c r="C937" s="205" t="s">
        <v>3528</v>
      </c>
      <c r="D937" s="205" t="s">
        <v>680</v>
      </c>
      <c r="E937" s="572">
        <v>33362</v>
      </c>
      <c r="F937" s="572">
        <v>45461</v>
      </c>
      <c r="G937" s="205" t="s">
        <v>3529</v>
      </c>
      <c r="H937" s="205" t="s">
        <v>682</v>
      </c>
      <c r="I937" s="205" t="s">
        <v>708</v>
      </c>
      <c r="J937" s="205">
        <v>9552708372</v>
      </c>
      <c r="K937" s="205" t="s">
        <v>684</v>
      </c>
      <c r="L937" s="205" t="s">
        <v>3530</v>
      </c>
      <c r="M937" s="205" t="s">
        <v>684</v>
      </c>
      <c r="N937" s="205" t="s">
        <v>1598</v>
      </c>
      <c r="O937" s="205" t="s">
        <v>686</v>
      </c>
      <c r="P937" s="205" t="s">
        <v>687</v>
      </c>
      <c r="Q937" s="205" t="s">
        <v>686</v>
      </c>
    </row>
    <row r="938" spans="1:17" hidden="1">
      <c r="A938" s="204">
        <v>101574738683</v>
      </c>
      <c r="B938" s="205" t="s">
        <v>3523</v>
      </c>
      <c r="C938" s="205" t="s">
        <v>3524</v>
      </c>
      <c r="D938" s="205" t="s">
        <v>680</v>
      </c>
      <c r="E938" s="572">
        <v>35476</v>
      </c>
      <c r="F938" s="572">
        <v>45461</v>
      </c>
      <c r="G938" s="205" t="s">
        <v>3525</v>
      </c>
      <c r="H938" s="205" t="s">
        <v>682</v>
      </c>
      <c r="I938" s="205" t="s">
        <v>683</v>
      </c>
      <c r="J938" s="205">
        <v>8722011206</v>
      </c>
      <c r="K938" s="205" t="s">
        <v>684</v>
      </c>
      <c r="L938" s="205" t="s">
        <v>3526</v>
      </c>
      <c r="M938" s="205" t="s">
        <v>684</v>
      </c>
      <c r="N938" s="205" t="s">
        <v>684</v>
      </c>
      <c r="O938" s="205" t="s">
        <v>686</v>
      </c>
      <c r="P938" s="205" t="s">
        <v>687</v>
      </c>
      <c r="Q938" s="205" t="s">
        <v>686</v>
      </c>
    </row>
    <row r="939" spans="1:17" hidden="1">
      <c r="A939" s="204">
        <v>100725011406</v>
      </c>
      <c r="B939" s="205" t="s">
        <v>3518</v>
      </c>
      <c r="C939" s="205" t="s">
        <v>3519</v>
      </c>
      <c r="D939" s="205" t="s">
        <v>680</v>
      </c>
      <c r="E939" s="572">
        <v>31111</v>
      </c>
      <c r="F939" s="572">
        <v>45461</v>
      </c>
      <c r="G939" s="205" t="s">
        <v>3520</v>
      </c>
      <c r="H939" s="205" t="s">
        <v>682</v>
      </c>
      <c r="I939" s="205" t="s">
        <v>708</v>
      </c>
      <c r="J939" s="205">
        <v>8625850897</v>
      </c>
      <c r="K939" s="205" t="s">
        <v>684</v>
      </c>
      <c r="L939" s="205" t="s">
        <v>3521</v>
      </c>
      <c r="M939" s="205" t="s">
        <v>3522</v>
      </c>
      <c r="N939" s="205" t="s">
        <v>2124</v>
      </c>
      <c r="O939" s="205" t="s">
        <v>686</v>
      </c>
      <c r="P939" s="205" t="s">
        <v>687</v>
      </c>
      <c r="Q939" s="205" t="s">
        <v>686</v>
      </c>
    </row>
    <row r="940" spans="1:17" hidden="1">
      <c r="A940" s="204">
        <v>102083146860</v>
      </c>
      <c r="B940" s="205" t="s">
        <v>3531</v>
      </c>
      <c r="C940" s="205" t="s">
        <v>3532</v>
      </c>
      <c r="D940" s="205" t="s">
        <v>680</v>
      </c>
      <c r="E940" s="572">
        <v>33100</v>
      </c>
      <c r="F940" s="572">
        <v>45459</v>
      </c>
      <c r="G940" s="205" t="s">
        <v>3533</v>
      </c>
      <c r="H940" s="205" t="s">
        <v>682</v>
      </c>
      <c r="I940" s="205" t="s">
        <v>683</v>
      </c>
      <c r="J940" s="205" t="s">
        <v>684</v>
      </c>
      <c r="K940" s="205" t="s">
        <v>684</v>
      </c>
      <c r="L940" s="205" t="s">
        <v>3534</v>
      </c>
      <c r="M940" s="205" t="s">
        <v>684</v>
      </c>
      <c r="N940" s="205" t="s">
        <v>684</v>
      </c>
      <c r="O940" s="205" t="s">
        <v>686</v>
      </c>
      <c r="P940" s="205" t="s">
        <v>687</v>
      </c>
      <c r="Q940" s="205" t="s">
        <v>686</v>
      </c>
    </row>
    <row r="941" spans="1:17" hidden="1">
      <c r="A941" s="204">
        <v>102082886676</v>
      </c>
      <c r="B941" s="205" t="s">
        <v>3535</v>
      </c>
      <c r="C941" s="205" t="s">
        <v>3536</v>
      </c>
      <c r="D941" s="205" t="s">
        <v>680</v>
      </c>
      <c r="E941" s="572">
        <v>37488</v>
      </c>
      <c r="F941" s="572">
        <v>45458</v>
      </c>
      <c r="G941" s="205" t="s">
        <v>3537</v>
      </c>
      <c r="H941" s="205" t="s">
        <v>682</v>
      </c>
      <c r="I941" s="205" t="s">
        <v>683</v>
      </c>
      <c r="J941" s="205" t="s">
        <v>684</v>
      </c>
      <c r="K941" s="205" t="s">
        <v>684</v>
      </c>
      <c r="L941" s="205" t="s">
        <v>3538</v>
      </c>
      <c r="M941" s="205" t="s">
        <v>684</v>
      </c>
      <c r="N941" s="205" t="s">
        <v>684</v>
      </c>
      <c r="O941" s="205" t="s">
        <v>686</v>
      </c>
      <c r="P941" s="205" t="s">
        <v>687</v>
      </c>
      <c r="Q941" s="205" t="s">
        <v>686</v>
      </c>
    </row>
    <row r="942" spans="1:17" hidden="1">
      <c r="A942" s="204">
        <v>102001279794</v>
      </c>
      <c r="B942" s="205" t="s">
        <v>3539</v>
      </c>
      <c r="C942" s="205" t="s">
        <v>3540</v>
      </c>
      <c r="D942" s="205" t="s">
        <v>680</v>
      </c>
      <c r="E942" s="572">
        <v>37271</v>
      </c>
      <c r="F942" s="572">
        <v>45458</v>
      </c>
      <c r="G942" s="205" t="s">
        <v>3485</v>
      </c>
      <c r="H942" s="205" t="s">
        <v>682</v>
      </c>
      <c r="I942" s="205" t="s">
        <v>683</v>
      </c>
      <c r="J942" s="205">
        <v>7420922082</v>
      </c>
      <c r="K942" s="205" t="s">
        <v>684</v>
      </c>
      <c r="L942" s="205" t="s">
        <v>3541</v>
      </c>
      <c r="M942" s="205" t="s">
        <v>3542</v>
      </c>
      <c r="N942" s="205" t="s">
        <v>1420</v>
      </c>
      <c r="O942" s="205" t="s">
        <v>686</v>
      </c>
      <c r="P942" s="205" t="s">
        <v>687</v>
      </c>
      <c r="Q942" s="205" t="s">
        <v>686</v>
      </c>
    </row>
    <row r="943" spans="1:17" hidden="1">
      <c r="A943" s="204">
        <v>101922789855</v>
      </c>
      <c r="B943" s="205" t="s">
        <v>3543</v>
      </c>
      <c r="C943" s="205" t="s">
        <v>3544</v>
      </c>
      <c r="D943" s="205" t="s">
        <v>680</v>
      </c>
      <c r="E943" s="572">
        <v>37716</v>
      </c>
      <c r="F943" s="572">
        <v>45457</v>
      </c>
      <c r="G943" s="205" t="s">
        <v>3545</v>
      </c>
      <c r="H943" s="205" t="s">
        <v>682</v>
      </c>
      <c r="I943" s="205" t="s">
        <v>683</v>
      </c>
      <c r="J943" s="205">
        <v>9689825226</v>
      </c>
      <c r="K943" s="205" t="s">
        <v>684</v>
      </c>
      <c r="L943" s="205" t="s">
        <v>3546</v>
      </c>
      <c r="M943" s="205" t="s">
        <v>684</v>
      </c>
      <c r="N943" s="205" t="s">
        <v>3547</v>
      </c>
      <c r="O943" s="205" t="s">
        <v>686</v>
      </c>
      <c r="P943" s="205" t="s">
        <v>687</v>
      </c>
      <c r="Q943" s="205" t="s">
        <v>686</v>
      </c>
    </row>
    <row r="944" spans="1:17" hidden="1">
      <c r="A944" s="204">
        <v>101674116812</v>
      </c>
      <c r="B944" s="205" t="s">
        <v>3559</v>
      </c>
      <c r="C944" s="205" t="s">
        <v>3560</v>
      </c>
      <c r="D944" s="205" t="s">
        <v>680</v>
      </c>
      <c r="E944" s="572">
        <v>36866</v>
      </c>
      <c r="F944" s="572">
        <v>45456</v>
      </c>
      <c r="G944" s="205" t="s">
        <v>3561</v>
      </c>
      <c r="H944" s="205" t="s">
        <v>682</v>
      </c>
      <c r="I944" s="205" t="s">
        <v>683</v>
      </c>
      <c r="J944" s="205">
        <v>7499357254</v>
      </c>
      <c r="K944" s="205" t="s">
        <v>684</v>
      </c>
      <c r="L944" s="205" t="s">
        <v>3562</v>
      </c>
      <c r="M944" s="205" t="s">
        <v>3563</v>
      </c>
      <c r="N944" s="205" t="s">
        <v>1696</v>
      </c>
      <c r="O944" s="205" t="s">
        <v>686</v>
      </c>
      <c r="P944" s="205" t="s">
        <v>687</v>
      </c>
      <c r="Q944" s="205" t="s">
        <v>686</v>
      </c>
    </row>
    <row r="945" spans="1:17" hidden="1">
      <c r="A945" s="204">
        <v>101655412824</v>
      </c>
      <c r="B945" s="205" t="s">
        <v>3564</v>
      </c>
      <c r="C945" s="205" t="s">
        <v>3565</v>
      </c>
      <c r="D945" s="205" t="s">
        <v>680</v>
      </c>
      <c r="E945" s="572">
        <v>35844</v>
      </c>
      <c r="F945" s="572">
        <v>45456</v>
      </c>
      <c r="G945" s="205" t="s">
        <v>3566</v>
      </c>
      <c r="H945" s="205" t="s">
        <v>682</v>
      </c>
      <c r="I945" s="205" t="s">
        <v>683</v>
      </c>
      <c r="J945" s="205">
        <v>7758889009</v>
      </c>
      <c r="K945" s="205" t="s">
        <v>3567</v>
      </c>
      <c r="L945" s="205" t="s">
        <v>3568</v>
      </c>
      <c r="M945" s="205" t="s">
        <v>684</v>
      </c>
      <c r="N945" s="205" t="s">
        <v>684</v>
      </c>
      <c r="O945" s="205" t="s">
        <v>686</v>
      </c>
      <c r="P945" s="205" t="s">
        <v>687</v>
      </c>
      <c r="Q945" s="205" t="s">
        <v>686</v>
      </c>
    </row>
    <row r="946" spans="1:17" hidden="1">
      <c r="A946" s="204">
        <v>101236912797</v>
      </c>
      <c r="B946" s="205" t="s">
        <v>3597</v>
      </c>
      <c r="C946" s="205" t="s">
        <v>3598</v>
      </c>
      <c r="D946" s="205" t="s">
        <v>680</v>
      </c>
      <c r="E946" s="572">
        <v>34833</v>
      </c>
      <c r="F946" s="572">
        <v>45456</v>
      </c>
      <c r="G946" s="205" t="s">
        <v>3599</v>
      </c>
      <c r="H946" s="205" t="s">
        <v>682</v>
      </c>
      <c r="I946" s="205" t="s">
        <v>708</v>
      </c>
      <c r="J946" s="205">
        <v>9325960517</v>
      </c>
      <c r="K946" s="205" t="s">
        <v>684</v>
      </c>
      <c r="L946" s="205" t="s">
        <v>3600</v>
      </c>
      <c r="M946" s="205" t="s">
        <v>3601</v>
      </c>
      <c r="N946" s="205" t="s">
        <v>20934</v>
      </c>
      <c r="O946" s="205" t="s">
        <v>686</v>
      </c>
      <c r="P946" s="205" t="s">
        <v>687</v>
      </c>
      <c r="Q946" s="205" t="s">
        <v>686</v>
      </c>
    </row>
    <row r="947" spans="1:17" hidden="1">
      <c r="A947" s="204">
        <v>101958211011</v>
      </c>
      <c r="B947" s="205" t="s">
        <v>3552</v>
      </c>
      <c r="C947" s="205" t="s">
        <v>3553</v>
      </c>
      <c r="D947" s="205" t="s">
        <v>680</v>
      </c>
      <c r="E947" s="572">
        <v>38293</v>
      </c>
      <c r="F947" s="572">
        <v>45456</v>
      </c>
      <c r="G947" s="205" t="s">
        <v>1185</v>
      </c>
      <c r="H947" s="205" t="s">
        <v>682</v>
      </c>
      <c r="I947" s="205" t="s">
        <v>683</v>
      </c>
      <c r="J947" s="205">
        <v>9370991984</v>
      </c>
      <c r="K947" s="205" t="s">
        <v>684</v>
      </c>
      <c r="L947" s="205" t="s">
        <v>1597</v>
      </c>
      <c r="M947" s="205" t="s">
        <v>684</v>
      </c>
      <c r="N947" s="205" t="s">
        <v>684</v>
      </c>
      <c r="O947" s="205" t="s">
        <v>686</v>
      </c>
      <c r="P947" s="205" t="s">
        <v>687</v>
      </c>
      <c r="Q947" s="205" t="s">
        <v>686</v>
      </c>
    </row>
    <row r="948" spans="1:17" hidden="1">
      <c r="A948" s="204">
        <v>101786927420</v>
      </c>
      <c r="B948" s="205" t="s">
        <v>3548</v>
      </c>
      <c r="C948" s="205" t="s">
        <v>3549</v>
      </c>
      <c r="D948" s="205" t="s">
        <v>680</v>
      </c>
      <c r="E948" s="572">
        <v>32280</v>
      </c>
      <c r="F948" s="572">
        <v>45456</v>
      </c>
      <c r="G948" s="205" t="s">
        <v>3448</v>
      </c>
      <c r="H948" s="205" t="s">
        <v>682</v>
      </c>
      <c r="I948" s="205" t="s">
        <v>683</v>
      </c>
      <c r="J948" s="205">
        <v>7058227677</v>
      </c>
      <c r="K948" s="205" t="s">
        <v>684</v>
      </c>
      <c r="L948" s="205" t="s">
        <v>3550</v>
      </c>
      <c r="M948" s="205" t="s">
        <v>3551</v>
      </c>
      <c r="N948" s="205" t="s">
        <v>21483</v>
      </c>
      <c r="O948" s="205" t="s">
        <v>686</v>
      </c>
      <c r="P948" s="205" t="s">
        <v>687</v>
      </c>
      <c r="Q948" s="205" t="s">
        <v>686</v>
      </c>
    </row>
    <row r="949" spans="1:17" hidden="1">
      <c r="A949" s="204">
        <v>102081665263</v>
      </c>
      <c r="B949" s="205" t="s">
        <v>3592</v>
      </c>
      <c r="C949" s="205" t="s">
        <v>3593</v>
      </c>
      <c r="D949" s="205" t="s">
        <v>680</v>
      </c>
      <c r="E949" s="572">
        <v>38069</v>
      </c>
      <c r="F949" s="572">
        <v>45456</v>
      </c>
      <c r="G949" s="205" t="s">
        <v>3594</v>
      </c>
      <c r="H949" s="205" t="s">
        <v>682</v>
      </c>
      <c r="I949" s="205" t="s">
        <v>683</v>
      </c>
      <c r="J949" s="205">
        <v>9172204669</v>
      </c>
      <c r="K949" s="205" t="s">
        <v>684</v>
      </c>
      <c r="L949" s="205" t="s">
        <v>3595</v>
      </c>
      <c r="M949" s="205" t="s">
        <v>684</v>
      </c>
      <c r="N949" s="205" t="s">
        <v>3451</v>
      </c>
      <c r="O949" s="205" t="s">
        <v>686</v>
      </c>
      <c r="P949" s="205" t="s">
        <v>687</v>
      </c>
      <c r="Q949" s="205" t="s">
        <v>686</v>
      </c>
    </row>
    <row r="950" spans="1:17" hidden="1">
      <c r="A950" s="204">
        <v>102081665259</v>
      </c>
      <c r="B950" s="205" t="s">
        <v>3588</v>
      </c>
      <c r="C950" s="205" t="s">
        <v>447</v>
      </c>
      <c r="D950" s="205" t="s">
        <v>680</v>
      </c>
      <c r="E950" s="572">
        <v>34335</v>
      </c>
      <c r="F950" s="572">
        <v>45456</v>
      </c>
      <c r="G950" s="205" t="s">
        <v>3589</v>
      </c>
      <c r="H950" s="205" t="s">
        <v>682</v>
      </c>
      <c r="I950" s="205" t="s">
        <v>683</v>
      </c>
      <c r="J950" s="205">
        <v>9518721795</v>
      </c>
      <c r="K950" s="205" t="s">
        <v>684</v>
      </c>
      <c r="L950" s="205" t="s">
        <v>3590</v>
      </c>
      <c r="M950" s="205" t="s">
        <v>3591</v>
      </c>
      <c r="N950" s="205" t="s">
        <v>21734</v>
      </c>
      <c r="O950" s="205" t="s">
        <v>687</v>
      </c>
      <c r="P950" s="205" t="s">
        <v>687</v>
      </c>
      <c r="Q950" s="205" t="s">
        <v>686</v>
      </c>
    </row>
    <row r="951" spans="1:17" hidden="1">
      <c r="A951" s="204">
        <v>102081663834</v>
      </c>
      <c r="B951" s="205" t="s">
        <v>3580</v>
      </c>
      <c r="C951" s="205" t="s">
        <v>3581</v>
      </c>
      <c r="D951" s="205" t="s">
        <v>680</v>
      </c>
      <c r="E951" s="572">
        <v>30861</v>
      </c>
      <c r="F951" s="572">
        <v>45456</v>
      </c>
      <c r="G951" s="205" t="s">
        <v>3582</v>
      </c>
      <c r="H951" s="205" t="s">
        <v>682</v>
      </c>
      <c r="I951" s="205" t="s">
        <v>683</v>
      </c>
      <c r="J951" s="205" t="s">
        <v>684</v>
      </c>
      <c r="K951" s="205" t="s">
        <v>684</v>
      </c>
      <c r="L951" s="205" t="s">
        <v>3583</v>
      </c>
      <c r="M951" s="205" t="s">
        <v>684</v>
      </c>
      <c r="N951" s="205" t="s">
        <v>684</v>
      </c>
      <c r="O951" s="205" t="s">
        <v>686</v>
      </c>
      <c r="P951" s="205" t="s">
        <v>687</v>
      </c>
      <c r="Q951" s="205" t="s">
        <v>686</v>
      </c>
    </row>
    <row r="952" spans="1:17" hidden="1">
      <c r="A952" s="204">
        <v>102081663847</v>
      </c>
      <c r="B952" s="205" t="s">
        <v>3584</v>
      </c>
      <c r="C952" s="205" t="s">
        <v>3585</v>
      </c>
      <c r="D952" s="205" t="s">
        <v>680</v>
      </c>
      <c r="E952" s="572">
        <v>37762</v>
      </c>
      <c r="F952" s="572">
        <v>45456</v>
      </c>
      <c r="G952" s="205" t="s">
        <v>3586</v>
      </c>
      <c r="H952" s="205" t="s">
        <v>682</v>
      </c>
      <c r="I952" s="205" t="s">
        <v>683</v>
      </c>
      <c r="J952" s="205" t="s">
        <v>684</v>
      </c>
      <c r="K952" s="205" t="s">
        <v>684</v>
      </c>
      <c r="L952" s="205" t="s">
        <v>3587</v>
      </c>
      <c r="M952" s="205" t="s">
        <v>684</v>
      </c>
      <c r="N952" s="205" t="s">
        <v>684</v>
      </c>
      <c r="O952" s="205" t="s">
        <v>686</v>
      </c>
      <c r="P952" s="205" t="s">
        <v>687</v>
      </c>
      <c r="Q952" s="205" t="s">
        <v>686</v>
      </c>
    </row>
    <row r="953" spans="1:17" hidden="1">
      <c r="A953" s="204">
        <v>102081457442</v>
      </c>
      <c r="B953" s="205" t="s">
        <v>3569</v>
      </c>
      <c r="C953" s="205" t="s">
        <v>3570</v>
      </c>
      <c r="D953" s="205" t="s">
        <v>680</v>
      </c>
      <c r="E953" s="572">
        <v>37500</v>
      </c>
      <c r="F953" s="572">
        <v>45456</v>
      </c>
      <c r="G953" s="205" t="s">
        <v>3571</v>
      </c>
      <c r="H953" s="205" t="s">
        <v>682</v>
      </c>
      <c r="I953" s="205" t="s">
        <v>683</v>
      </c>
      <c r="J953" s="205">
        <v>7498853276</v>
      </c>
      <c r="K953" s="205" t="s">
        <v>684</v>
      </c>
      <c r="L953" s="205" t="s">
        <v>3572</v>
      </c>
      <c r="M953" s="205" t="s">
        <v>684</v>
      </c>
      <c r="N953" s="205" t="s">
        <v>684</v>
      </c>
      <c r="O953" s="205" t="s">
        <v>686</v>
      </c>
      <c r="P953" s="205" t="s">
        <v>687</v>
      </c>
      <c r="Q953" s="205" t="s">
        <v>686</v>
      </c>
    </row>
    <row r="954" spans="1:17" hidden="1">
      <c r="A954" s="204">
        <v>101232671975</v>
      </c>
      <c r="B954" s="205" t="s">
        <v>3554</v>
      </c>
      <c r="C954" s="205" t="s">
        <v>3555</v>
      </c>
      <c r="D954" s="205" t="s">
        <v>680</v>
      </c>
      <c r="E954" s="572">
        <v>31720</v>
      </c>
      <c r="F954" s="572">
        <v>45456</v>
      </c>
      <c r="G954" s="205" t="s">
        <v>3556</v>
      </c>
      <c r="H954" s="205" t="s">
        <v>682</v>
      </c>
      <c r="I954" s="205" t="s">
        <v>708</v>
      </c>
      <c r="J954" s="205">
        <v>8983076148</v>
      </c>
      <c r="K954" s="205" t="s">
        <v>684</v>
      </c>
      <c r="L954" s="205" t="s">
        <v>3557</v>
      </c>
      <c r="M954" s="205" t="s">
        <v>684</v>
      </c>
      <c r="N954" s="205" t="s">
        <v>3558</v>
      </c>
      <c r="O954" s="205" t="s">
        <v>686</v>
      </c>
      <c r="P954" s="205" t="s">
        <v>687</v>
      </c>
      <c r="Q954" s="205" t="s">
        <v>686</v>
      </c>
    </row>
    <row r="955" spans="1:17" hidden="1">
      <c r="A955" s="204">
        <v>101621323005</v>
      </c>
      <c r="B955" s="205" t="s">
        <v>3573</v>
      </c>
      <c r="C955" s="205" t="s">
        <v>3574</v>
      </c>
      <c r="D955" s="205" t="s">
        <v>680</v>
      </c>
      <c r="E955" s="572">
        <v>33970</v>
      </c>
      <c r="F955" s="572">
        <v>45456</v>
      </c>
      <c r="G955" s="205" t="s">
        <v>3575</v>
      </c>
      <c r="H955" s="205" t="s">
        <v>682</v>
      </c>
      <c r="I955" s="205" t="s">
        <v>708</v>
      </c>
      <c r="J955" s="205">
        <v>9552803316</v>
      </c>
      <c r="K955" s="205" t="s">
        <v>3576</v>
      </c>
      <c r="L955" s="205" t="s">
        <v>3577</v>
      </c>
      <c r="M955" s="205" t="s">
        <v>3578</v>
      </c>
      <c r="N955" s="205" t="s">
        <v>3579</v>
      </c>
      <c r="O955" s="205" t="s">
        <v>686</v>
      </c>
      <c r="P955" s="205" t="s">
        <v>687</v>
      </c>
      <c r="Q955" s="205" t="s">
        <v>686</v>
      </c>
    </row>
    <row r="956" spans="1:17" hidden="1">
      <c r="A956" s="204">
        <v>102080921862</v>
      </c>
      <c r="B956" s="205" t="s">
        <v>3602</v>
      </c>
      <c r="C956" s="205" t="s">
        <v>3603</v>
      </c>
      <c r="D956" s="205" t="s">
        <v>680</v>
      </c>
      <c r="E956" s="572">
        <v>33970</v>
      </c>
      <c r="F956" s="572">
        <v>45455</v>
      </c>
      <c r="G956" s="205" t="s">
        <v>3604</v>
      </c>
      <c r="H956" s="205" t="s">
        <v>682</v>
      </c>
      <c r="I956" s="205" t="s">
        <v>708</v>
      </c>
      <c r="J956" s="205" t="s">
        <v>684</v>
      </c>
      <c r="K956" s="205" t="s">
        <v>684</v>
      </c>
      <c r="L956" s="205" t="s">
        <v>3605</v>
      </c>
      <c r="M956" s="205" t="s">
        <v>684</v>
      </c>
      <c r="N956" s="205" t="s">
        <v>684</v>
      </c>
      <c r="O956" s="205" t="s">
        <v>686</v>
      </c>
      <c r="P956" s="205" t="s">
        <v>687</v>
      </c>
      <c r="Q956" s="205" t="s">
        <v>686</v>
      </c>
    </row>
    <row r="957" spans="1:17" hidden="1">
      <c r="A957" s="204">
        <v>101129650541</v>
      </c>
      <c r="B957" s="205" t="s">
        <v>3606</v>
      </c>
      <c r="C957" s="205" t="s">
        <v>3607</v>
      </c>
      <c r="D957" s="205" t="s">
        <v>680</v>
      </c>
      <c r="E957" s="572">
        <v>30455</v>
      </c>
      <c r="F957" s="572">
        <v>45453</v>
      </c>
      <c r="G957" s="205" t="s">
        <v>2380</v>
      </c>
      <c r="H957" s="205" t="s">
        <v>682</v>
      </c>
      <c r="I957" s="205" t="s">
        <v>708</v>
      </c>
      <c r="J957" s="205">
        <v>8652214948</v>
      </c>
      <c r="K957" s="205" t="s">
        <v>684</v>
      </c>
      <c r="L957" s="205" t="s">
        <v>3608</v>
      </c>
      <c r="M957" s="205" t="s">
        <v>3609</v>
      </c>
      <c r="N957" s="205" t="s">
        <v>3610</v>
      </c>
      <c r="O957" s="205" t="s">
        <v>687</v>
      </c>
      <c r="P957" s="205" t="s">
        <v>687</v>
      </c>
      <c r="Q957" s="205" t="s">
        <v>686</v>
      </c>
    </row>
    <row r="958" spans="1:17" hidden="1">
      <c r="A958" s="204">
        <v>102078951370</v>
      </c>
      <c r="B958" s="205" t="s">
        <v>3611</v>
      </c>
      <c r="C958" s="205" t="s">
        <v>448</v>
      </c>
      <c r="D958" s="205" t="s">
        <v>680</v>
      </c>
      <c r="E958" s="572">
        <v>37556</v>
      </c>
      <c r="F958" s="572">
        <v>45451</v>
      </c>
      <c r="G958" s="205" t="s">
        <v>3612</v>
      </c>
      <c r="H958" s="205" t="s">
        <v>682</v>
      </c>
      <c r="I958" s="205" t="s">
        <v>683</v>
      </c>
      <c r="J958" s="205">
        <v>8669533824</v>
      </c>
      <c r="K958" s="205" t="s">
        <v>684</v>
      </c>
      <c r="L958" s="205" t="s">
        <v>3613</v>
      </c>
      <c r="M958" s="205" t="s">
        <v>20584</v>
      </c>
      <c r="N958" s="205" t="s">
        <v>20585</v>
      </c>
      <c r="O958" s="205" t="s">
        <v>686</v>
      </c>
      <c r="P958" s="205" t="s">
        <v>687</v>
      </c>
      <c r="Q958" s="205" t="s">
        <v>686</v>
      </c>
    </row>
    <row r="959" spans="1:17" hidden="1">
      <c r="A959" s="204">
        <v>101576670881</v>
      </c>
      <c r="B959" s="205" t="s">
        <v>3614</v>
      </c>
      <c r="C959" s="205" t="s">
        <v>3615</v>
      </c>
      <c r="D959" s="205" t="s">
        <v>680</v>
      </c>
      <c r="E959" s="572">
        <v>33800</v>
      </c>
      <c r="F959" s="572">
        <v>45451</v>
      </c>
      <c r="G959" s="205" t="s">
        <v>3616</v>
      </c>
      <c r="H959" s="205" t="s">
        <v>682</v>
      </c>
      <c r="I959" s="205" t="s">
        <v>683</v>
      </c>
      <c r="J959" s="205" t="s">
        <v>684</v>
      </c>
      <c r="K959" s="205" t="s">
        <v>684</v>
      </c>
      <c r="L959" s="205" t="s">
        <v>3617</v>
      </c>
      <c r="M959" s="205" t="s">
        <v>684</v>
      </c>
      <c r="N959" s="205" t="s">
        <v>684</v>
      </c>
      <c r="O959" s="205" t="s">
        <v>686</v>
      </c>
      <c r="P959" s="205" t="s">
        <v>687</v>
      </c>
      <c r="Q959" s="205" t="s">
        <v>686</v>
      </c>
    </row>
    <row r="960" spans="1:17" hidden="1">
      <c r="A960" s="204">
        <v>101454264992</v>
      </c>
      <c r="B960" s="205" t="s">
        <v>3618</v>
      </c>
      <c r="C960" s="205" t="s">
        <v>3619</v>
      </c>
      <c r="D960" s="205" t="s">
        <v>680</v>
      </c>
      <c r="E960" s="572">
        <v>35613</v>
      </c>
      <c r="F960" s="572">
        <v>45450</v>
      </c>
      <c r="G960" s="205" t="s">
        <v>3620</v>
      </c>
      <c r="H960" s="205" t="s">
        <v>682</v>
      </c>
      <c r="I960" s="205" t="s">
        <v>708</v>
      </c>
      <c r="J960" s="205">
        <v>9579534592</v>
      </c>
      <c r="K960" s="205" t="s">
        <v>684</v>
      </c>
      <c r="L960" s="205" t="s">
        <v>3621</v>
      </c>
      <c r="M960" s="205" t="s">
        <v>684</v>
      </c>
      <c r="N960" s="205" t="s">
        <v>3622</v>
      </c>
      <c r="O960" s="205" t="s">
        <v>687</v>
      </c>
      <c r="P960" s="205" t="s">
        <v>687</v>
      </c>
      <c r="Q960" s="205" t="s">
        <v>686</v>
      </c>
    </row>
    <row r="961" spans="1:17" hidden="1">
      <c r="A961" s="204">
        <v>102008684119</v>
      </c>
      <c r="B961" s="205" t="s">
        <v>3623</v>
      </c>
      <c r="C961" s="205" t="s">
        <v>3624</v>
      </c>
      <c r="D961" s="205" t="s">
        <v>680</v>
      </c>
      <c r="E961" s="572">
        <v>38000</v>
      </c>
      <c r="F961" s="572">
        <v>45449</v>
      </c>
      <c r="G961" s="205" t="s">
        <v>3625</v>
      </c>
      <c r="H961" s="205" t="s">
        <v>682</v>
      </c>
      <c r="I961" s="205" t="s">
        <v>683</v>
      </c>
      <c r="J961" s="205">
        <v>8423727961</v>
      </c>
      <c r="K961" s="205" t="s">
        <v>684</v>
      </c>
      <c r="L961" s="205" t="s">
        <v>3115</v>
      </c>
      <c r="M961" s="205" t="s">
        <v>684</v>
      </c>
      <c r="N961" s="205" t="s">
        <v>3626</v>
      </c>
      <c r="O961" s="205" t="s">
        <v>686</v>
      </c>
      <c r="P961" s="205" t="s">
        <v>687</v>
      </c>
      <c r="Q961" s="205" t="s">
        <v>686</v>
      </c>
    </row>
    <row r="962" spans="1:17" hidden="1">
      <c r="A962" s="204">
        <v>101391861144</v>
      </c>
      <c r="B962" s="205" t="s">
        <v>3627</v>
      </c>
      <c r="C962" s="205" t="s">
        <v>3628</v>
      </c>
      <c r="D962" s="205" t="s">
        <v>680</v>
      </c>
      <c r="E962" s="572">
        <v>36533</v>
      </c>
      <c r="F962" s="572">
        <v>45447</v>
      </c>
      <c r="G962" s="205" t="s">
        <v>3629</v>
      </c>
      <c r="H962" s="205" t="s">
        <v>682</v>
      </c>
      <c r="I962" s="205" t="s">
        <v>683</v>
      </c>
      <c r="J962" s="205">
        <v>7721088947</v>
      </c>
      <c r="K962" s="205" t="s">
        <v>684</v>
      </c>
      <c r="L962" s="205" t="s">
        <v>3630</v>
      </c>
      <c r="M962" s="205" t="s">
        <v>20935</v>
      </c>
      <c r="N962" s="205" t="s">
        <v>3631</v>
      </c>
      <c r="O962" s="205" t="s">
        <v>686</v>
      </c>
      <c r="P962" s="205" t="s">
        <v>687</v>
      </c>
      <c r="Q962" s="205" t="s">
        <v>686</v>
      </c>
    </row>
    <row r="963" spans="1:17" hidden="1">
      <c r="A963" s="204">
        <v>101910620700</v>
      </c>
      <c r="B963" s="205" t="s">
        <v>3644</v>
      </c>
      <c r="C963" s="205" t="s">
        <v>3645</v>
      </c>
      <c r="D963" s="205" t="s">
        <v>680</v>
      </c>
      <c r="E963" s="572">
        <v>35930</v>
      </c>
      <c r="F963" s="572">
        <v>45444</v>
      </c>
      <c r="G963" s="205" t="s">
        <v>3646</v>
      </c>
      <c r="H963" s="205" t="s">
        <v>682</v>
      </c>
      <c r="I963" s="205" t="s">
        <v>683</v>
      </c>
      <c r="J963" s="205">
        <v>8354959534</v>
      </c>
      <c r="K963" s="205" t="s">
        <v>684</v>
      </c>
      <c r="L963" s="205" t="s">
        <v>3647</v>
      </c>
      <c r="M963" s="205" t="s">
        <v>3648</v>
      </c>
      <c r="N963" s="205" t="s">
        <v>3649</v>
      </c>
      <c r="O963" s="205" t="s">
        <v>686</v>
      </c>
      <c r="P963" s="205" t="s">
        <v>687</v>
      </c>
      <c r="Q963" s="205" t="s">
        <v>686</v>
      </c>
    </row>
    <row r="964" spans="1:17" hidden="1">
      <c r="A964" s="204">
        <v>101197920843</v>
      </c>
      <c r="B964" s="205" t="s">
        <v>3632</v>
      </c>
      <c r="C964" s="205" t="s">
        <v>3633</v>
      </c>
      <c r="D964" s="205" t="s">
        <v>680</v>
      </c>
      <c r="E964" s="572">
        <v>31778</v>
      </c>
      <c r="F964" s="572">
        <v>45444</v>
      </c>
      <c r="G964" s="205" t="s">
        <v>3634</v>
      </c>
      <c r="H964" s="205" t="s">
        <v>682</v>
      </c>
      <c r="I964" s="205" t="s">
        <v>708</v>
      </c>
      <c r="J964" s="205">
        <v>9621845203</v>
      </c>
      <c r="K964" s="205" t="s">
        <v>684</v>
      </c>
      <c r="L964" s="205" t="s">
        <v>3635</v>
      </c>
      <c r="M964" s="205" t="s">
        <v>3636</v>
      </c>
      <c r="N964" s="205" t="s">
        <v>3637</v>
      </c>
      <c r="O964" s="205" t="s">
        <v>687</v>
      </c>
      <c r="P964" s="205" t="s">
        <v>687</v>
      </c>
      <c r="Q964" s="205" t="s">
        <v>686</v>
      </c>
    </row>
    <row r="965" spans="1:17" hidden="1">
      <c r="A965" s="204">
        <v>100300227053</v>
      </c>
      <c r="B965" s="205" t="s">
        <v>3638</v>
      </c>
      <c r="C965" s="205" t="s">
        <v>3639</v>
      </c>
      <c r="D965" s="205" t="s">
        <v>680</v>
      </c>
      <c r="E965" s="572">
        <v>32694</v>
      </c>
      <c r="F965" s="572">
        <v>45444</v>
      </c>
      <c r="G965" s="205" t="s">
        <v>3640</v>
      </c>
      <c r="H965" s="205" t="s">
        <v>682</v>
      </c>
      <c r="I965" s="205" t="s">
        <v>708</v>
      </c>
      <c r="J965" s="205">
        <v>9624314093</v>
      </c>
      <c r="K965" s="205" t="s">
        <v>684</v>
      </c>
      <c r="L965" s="205" t="s">
        <v>3641</v>
      </c>
      <c r="M965" s="205" t="s">
        <v>3642</v>
      </c>
      <c r="N965" s="205" t="s">
        <v>3643</v>
      </c>
      <c r="O965" s="205" t="s">
        <v>686</v>
      </c>
      <c r="P965" s="205" t="s">
        <v>687</v>
      </c>
      <c r="Q965" s="205" t="s">
        <v>686</v>
      </c>
    </row>
    <row r="966" spans="1:17" hidden="1">
      <c r="A966" s="204">
        <v>102006262116</v>
      </c>
      <c r="B966" s="205" t="s">
        <v>3650</v>
      </c>
      <c r="C966" s="205" t="s">
        <v>3651</v>
      </c>
      <c r="D966" s="205" t="s">
        <v>680</v>
      </c>
      <c r="E966" s="572">
        <v>37445</v>
      </c>
      <c r="F966" s="572">
        <v>45444</v>
      </c>
      <c r="G966" s="205" t="s">
        <v>3652</v>
      </c>
      <c r="H966" s="205" t="s">
        <v>682</v>
      </c>
      <c r="I966" s="205" t="s">
        <v>683</v>
      </c>
      <c r="J966" s="205">
        <v>9616011003</v>
      </c>
      <c r="K966" s="205" t="s">
        <v>3653</v>
      </c>
      <c r="L966" s="205" t="s">
        <v>3654</v>
      </c>
      <c r="M966" s="205" t="s">
        <v>3655</v>
      </c>
      <c r="N966" s="205" t="s">
        <v>3656</v>
      </c>
      <c r="O966" s="205" t="s">
        <v>686</v>
      </c>
      <c r="P966" s="205" t="s">
        <v>687</v>
      </c>
      <c r="Q966" s="205" t="s">
        <v>686</v>
      </c>
    </row>
    <row r="967" spans="1:17" hidden="1">
      <c r="A967" s="204">
        <v>101158108508</v>
      </c>
      <c r="B967" s="205" t="s">
        <v>3658</v>
      </c>
      <c r="C967" s="205" t="s">
        <v>3659</v>
      </c>
      <c r="D967" s="205" t="s">
        <v>680</v>
      </c>
      <c r="E967" s="572">
        <v>31323</v>
      </c>
      <c r="F967" s="572">
        <v>45443</v>
      </c>
      <c r="G967" s="205" t="s">
        <v>1495</v>
      </c>
      <c r="H967" s="205" t="s">
        <v>682</v>
      </c>
      <c r="I967" s="205" t="s">
        <v>708</v>
      </c>
      <c r="J967" s="205" t="s">
        <v>684</v>
      </c>
      <c r="K967" s="205" t="s">
        <v>684</v>
      </c>
      <c r="L967" s="205" t="s">
        <v>3660</v>
      </c>
      <c r="M967" s="205" t="s">
        <v>684</v>
      </c>
      <c r="N967" s="205" t="s">
        <v>684</v>
      </c>
      <c r="O967" s="205" t="s">
        <v>686</v>
      </c>
      <c r="P967" s="205" t="s">
        <v>687</v>
      </c>
      <c r="Q967" s="205" t="s">
        <v>686</v>
      </c>
    </row>
    <row r="968" spans="1:17" hidden="1">
      <c r="A968" s="204">
        <v>102075137531</v>
      </c>
      <c r="B968" s="205" t="s">
        <v>3661</v>
      </c>
      <c r="C968" s="205" t="s">
        <v>3662</v>
      </c>
      <c r="D968" s="205" t="s">
        <v>680</v>
      </c>
      <c r="E968" s="572">
        <v>28342</v>
      </c>
      <c r="F968" s="572">
        <v>45442</v>
      </c>
      <c r="G968" s="205" t="s">
        <v>3663</v>
      </c>
      <c r="H968" s="205" t="s">
        <v>682</v>
      </c>
      <c r="I968" s="205" t="s">
        <v>708</v>
      </c>
      <c r="J968" s="205">
        <v>8516887612</v>
      </c>
      <c r="K968" s="205" t="s">
        <v>684</v>
      </c>
      <c r="L968" s="205" t="s">
        <v>3664</v>
      </c>
      <c r="M968" s="205" t="s">
        <v>684</v>
      </c>
      <c r="N968" s="205" t="s">
        <v>684</v>
      </c>
      <c r="O968" s="205" t="s">
        <v>686</v>
      </c>
      <c r="P968" s="205" t="s">
        <v>687</v>
      </c>
      <c r="Q968" s="205" t="s">
        <v>686</v>
      </c>
    </row>
    <row r="969" spans="1:17" hidden="1">
      <c r="A969" s="204">
        <v>101769754045</v>
      </c>
      <c r="B969" s="205" t="s">
        <v>3665</v>
      </c>
      <c r="C969" s="205" t="s">
        <v>3666</v>
      </c>
      <c r="D969" s="205" t="s">
        <v>680</v>
      </c>
      <c r="E969" s="572">
        <v>36923</v>
      </c>
      <c r="F969" s="572">
        <v>45440</v>
      </c>
      <c r="G969" s="205" t="s">
        <v>3667</v>
      </c>
      <c r="H969" s="205" t="s">
        <v>682</v>
      </c>
      <c r="I969" s="205" t="s">
        <v>683</v>
      </c>
      <c r="J969" s="205">
        <v>8554871800</v>
      </c>
      <c r="K969" s="205" t="s">
        <v>3668</v>
      </c>
      <c r="L969" s="205" t="s">
        <v>3669</v>
      </c>
      <c r="M969" s="205" t="s">
        <v>3670</v>
      </c>
      <c r="N969" s="205" t="s">
        <v>3671</v>
      </c>
      <c r="O969" s="205" t="s">
        <v>686</v>
      </c>
      <c r="P969" s="205" t="s">
        <v>687</v>
      </c>
      <c r="Q969" s="205" t="s">
        <v>686</v>
      </c>
    </row>
    <row r="970" spans="1:17">
      <c r="A970" s="204">
        <v>101218725663</v>
      </c>
      <c r="B970" s="205" t="s">
        <v>3676</v>
      </c>
      <c r="C970" s="205" t="s">
        <v>3677</v>
      </c>
      <c r="D970" s="205" t="s">
        <v>680</v>
      </c>
      <c r="E970" s="572">
        <v>33278</v>
      </c>
      <c r="F970" s="572">
        <v>45439</v>
      </c>
      <c r="G970" s="205" t="s">
        <v>3678</v>
      </c>
      <c r="H970" s="205" t="s">
        <v>682</v>
      </c>
      <c r="I970" s="205" t="s">
        <v>708</v>
      </c>
      <c r="J970" s="205">
        <v>9049142990</v>
      </c>
      <c r="K970" s="205" t="s">
        <v>684</v>
      </c>
      <c r="L970" s="205" t="s">
        <v>3679</v>
      </c>
      <c r="M970" s="205" t="s">
        <v>3680</v>
      </c>
      <c r="N970" s="205" t="s">
        <v>1205</v>
      </c>
      <c r="O970" s="205" t="s">
        <v>687</v>
      </c>
      <c r="P970" s="205" t="s">
        <v>687</v>
      </c>
      <c r="Q970" s="205" t="s">
        <v>686</v>
      </c>
    </row>
    <row r="971" spans="1:17" hidden="1">
      <c r="A971" s="204">
        <v>102073818072</v>
      </c>
      <c r="B971" s="205" t="s">
        <v>3681</v>
      </c>
      <c r="C971" s="205" t="s">
        <v>3682</v>
      </c>
      <c r="D971" s="205" t="s">
        <v>680</v>
      </c>
      <c r="E971" s="572">
        <v>38274</v>
      </c>
      <c r="F971" s="572">
        <v>45439</v>
      </c>
      <c r="G971" s="205" t="s">
        <v>3683</v>
      </c>
      <c r="H971" s="205" t="s">
        <v>682</v>
      </c>
      <c r="I971" s="205" t="s">
        <v>683</v>
      </c>
      <c r="J971" s="205" t="s">
        <v>684</v>
      </c>
      <c r="K971" s="205" t="s">
        <v>684</v>
      </c>
      <c r="L971" s="205" t="s">
        <v>3684</v>
      </c>
      <c r="M971" s="205" t="s">
        <v>684</v>
      </c>
      <c r="N971" s="205" t="s">
        <v>684</v>
      </c>
      <c r="O971" s="205" t="s">
        <v>686</v>
      </c>
      <c r="P971" s="205" t="s">
        <v>687</v>
      </c>
      <c r="Q971" s="205" t="s">
        <v>686</v>
      </c>
    </row>
    <row r="972" spans="1:17" hidden="1">
      <c r="A972" s="204">
        <v>101752725234</v>
      </c>
      <c r="B972" s="205" t="s">
        <v>3672</v>
      </c>
      <c r="C972" s="205" t="s">
        <v>3673</v>
      </c>
      <c r="D972" s="205" t="s">
        <v>680</v>
      </c>
      <c r="E972" s="572">
        <v>37585</v>
      </c>
      <c r="F972" s="572">
        <v>45439</v>
      </c>
      <c r="G972" s="205" t="s">
        <v>3674</v>
      </c>
      <c r="H972" s="205" t="s">
        <v>682</v>
      </c>
      <c r="I972" s="205" t="s">
        <v>708</v>
      </c>
      <c r="J972" s="205" t="s">
        <v>684</v>
      </c>
      <c r="K972" s="205" t="s">
        <v>684</v>
      </c>
      <c r="L972" s="205" t="s">
        <v>3675</v>
      </c>
      <c r="M972" s="205" t="s">
        <v>684</v>
      </c>
      <c r="N972" s="205" t="s">
        <v>684</v>
      </c>
      <c r="O972" s="205" t="s">
        <v>686</v>
      </c>
      <c r="P972" s="205" t="s">
        <v>687</v>
      </c>
      <c r="Q972" s="205" t="s">
        <v>686</v>
      </c>
    </row>
    <row r="973" spans="1:17" hidden="1">
      <c r="A973" s="204">
        <v>102073401829</v>
      </c>
      <c r="B973" s="205" t="s">
        <v>3685</v>
      </c>
      <c r="C973" s="205" t="s">
        <v>3686</v>
      </c>
      <c r="D973" s="205" t="s">
        <v>680</v>
      </c>
      <c r="E973" s="572">
        <v>37914</v>
      </c>
      <c r="F973" s="572">
        <v>45437</v>
      </c>
      <c r="G973" s="205" t="s">
        <v>3687</v>
      </c>
      <c r="H973" s="205" t="s">
        <v>682</v>
      </c>
      <c r="I973" s="205" t="s">
        <v>683</v>
      </c>
      <c r="J973" s="205" t="s">
        <v>684</v>
      </c>
      <c r="K973" s="205" t="s">
        <v>684</v>
      </c>
      <c r="L973" s="205" t="s">
        <v>3688</v>
      </c>
      <c r="M973" s="205" t="s">
        <v>684</v>
      </c>
      <c r="N973" s="205" t="s">
        <v>684</v>
      </c>
      <c r="O973" s="205" t="s">
        <v>686</v>
      </c>
      <c r="P973" s="205" t="s">
        <v>687</v>
      </c>
      <c r="Q973" s="205" t="s">
        <v>686</v>
      </c>
    </row>
    <row r="974" spans="1:17" hidden="1">
      <c r="A974" s="204">
        <v>102073353976</v>
      </c>
      <c r="B974" s="205" t="s">
        <v>3694</v>
      </c>
      <c r="C974" s="205" t="s">
        <v>3695</v>
      </c>
      <c r="D974" s="205" t="s">
        <v>680</v>
      </c>
      <c r="E974" s="572">
        <v>26665</v>
      </c>
      <c r="F974" s="572">
        <v>45437</v>
      </c>
      <c r="G974" s="205" t="s">
        <v>3696</v>
      </c>
      <c r="H974" s="205" t="s">
        <v>682</v>
      </c>
      <c r="I974" s="205" t="s">
        <v>708</v>
      </c>
      <c r="J974" s="205" t="s">
        <v>684</v>
      </c>
      <c r="K974" s="205" t="s">
        <v>684</v>
      </c>
      <c r="L974" s="205" t="s">
        <v>3697</v>
      </c>
      <c r="M974" s="205" t="s">
        <v>684</v>
      </c>
      <c r="N974" s="205" t="s">
        <v>684</v>
      </c>
      <c r="O974" s="205" t="s">
        <v>686</v>
      </c>
      <c r="P974" s="205" t="s">
        <v>687</v>
      </c>
      <c r="Q974" s="205" t="s">
        <v>686</v>
      </c>
    </row>
    <row r="975" spans="1:17" hidden="1">
      <c r="A975" s="204">
        <v>102073419365</v>
      </c>
      <c r="B975" s="205" t="s">
        <v>3706</v>
      </c>
      <c r="C975" s="205" t="s">
        <v>3707</v>
      </c>
      <c r="D975" s="205" t="s">
        <v>680</v>
      </c>
      <c r="E975" s="572">
        <v>38455</v>
      </c>
      <c r="F975" s="572">
        <v>45437</v>
      </c>
      <c r="G975" s="205" t="s">
        <v>3708</v>
      </c>
      <c r="H975" s="205" t="s">
        <v>682</v>
      </c>
      <c r="I975" s="205" t="s">
        <v>683</v>
      </c>
      <c r="J975" s="205">
        <v>9881449649</v>
      </c>
      <c r="K975" s="205" t="s">
        <v>684</v>
      </c>
      <c r="L975" s="205" t="s">
        <v>3709</v>
      </c>
      <c r="M975" s="205" t="s">
        <v>684</v>
      </c>
      <c r="N975" s="205" t="s">
        <v>684</v>
      </c>
      <c r="O975" s="205" t="s">
        <v>686</v>
      </c>
      <c r="P975" s="205" t="s">
        <v>687</v>
      </c>
      <c r="Q975" s="205" t="s">
        <v>686</v>
      </c>
    </row>
    <row r="976" spans="1:17">
      <c r="A976" s="204">
        <v>101146016039</v>
      </c>
      <c r="B976" s="205" t="s">
        <v>3689</v>
      </c>
      <c r="C976" s="205" t="s">
        <v>3690</v>
      </c>
      <c r="D976" s="205" t="s">
        <v>680</v>
      </c>
      <c r="E976" s="572">
        <v>34617</v>
      </c>
      <c r="F976" s="572">
        <v>45437</v>
      </c>
      <c r="G976" s="205" t="s">
        <v>3691</v>
      </c>
      <c r="H976" s="205" t="s">
        <v>682</v>
      </c>
      <c r="I976" s="205" t="s">
        <v>683</v>
      </c>
      <c r="J976" s="205">
        <v>9607130653</v>
      </c>
      <c r="K976" s="205" t="s">
        <v>684</v>
      </c>
      <c r="L976" s="205" t="s">
        <v>3692</v>
      </c>
      <c r="M976" s="205" t="s">
        <v>684</v>
      </c>
      <c r="N976" s="205" t="s">
        <v>3693</v>
      </c>
      <c r="O976" s="205" t="s">
        <v>686</v>
      </c>
      <c r="P976" s="205" t="s">
        <v>687</v>
      </c>
      <c r="Q976" s="205" t="s">
        <v>686</v>
      </c>
    </row>
    <row r="977" spans="1:17" hidden="1">
      <c r="A977" s="204">
        <v>102055987102</v>
      </c>
      <c r="B977" s="205" t="s">
        <v>3710</v>
      </c>
      <c r="C977" s="205" t="s">
        <v>3711</v>
      </c>
      <c r="D977" s="205" t="s">
        <v>680</v>
      </c>
      <c r="E977" s="572">
        <v>37296</v>
      </c>
      <c r="F977" s="572">
        <v>45437</v>
      </c>
      <c r="G977" s="205" t="s">
        <v>3712</v>
      </c>
      <c r="H977" s="205" t="s">
        <v>682</v>
      </c>
      <c r="I977" s="205" t="s">
        <v>683</v>
      </c>
      <c r="J977" s="205">
        <v>7249506107</v>
      </c>
      <c r="K977" s="205" t="s">
        <v>684</v>
      </c>
      <c r="L977" s="205" t="s">
        <v>3713</v>
      </c>
      <c r="M977" s="205" t="s">
        <v>3714</v>
      </c>
      <c r="N977" s="205" t="s">
        <v>3715</v>
      </c>
      <c r="O977" s="205" t="s">
        <v>686</v>
      </c>
      <c r="P977" s="205" t="s">
        <v>687</v>
      </c>
      <c r="Q977" s="205" t="s">
        <v>686</v>
      </c>
    </row>
    <row r="978" spans="1:17" hidden="1">
      <c r="A978" s="204">
        <v>102073419354</v>
      </c>
      <c r="B978" s="205" t="s">
        <v>3702</v>
      </c>
      <c r="C978" s="205" t="s">
        <v>3703</v>
      </c>
      <c r="D978" s="205" t="s">
        <v>680</v>
      </c>
      <c r="E978" s="572">
        <v>33390</v>
      </c>
      <c r="F978" s="572">
        <v>45437</v>
      </c>
      <c r="G978" s="205" t="s">
        <v>3704</v>
      </c>
      <c r="H978" s="205" t="s">
        <v>682</v>
      </c>
      <c r="I978" s="205" t="s">
        <v>708</v>
      </c>
      <c r="J978" s="205" t="s">
        <v>684</v>
      </c>
      <c r="K978" s="205" t="s">
        <v>684</v>
      </c>
      <c r="L978" s="205" t="s">
        <v>3705</v>
      </c>
      <c r="M978" s="205" t="s">
        <v>684</v>
      </c>
      <c r="N978" s="205" t="s">
        <v>684</v>
      </c>
      <c r="O978" s="205" t="s">
        <v>686</v>
      </c>
      <c r="P978" s="205" t="s">
        <v>687</v>
      </c>
      <c r="Q978" s="205" t="s">
        <v>686</v>
      </c>
    </row>
    <row r="979" spans="1:17" hidden="1">
      <c r="A979" s="204">
        <v>102073419349</v>
      </c>
      <c r="B979" s="205" t="s">
        <v>3698</v>
      </c>
      <c r="C979" s="205" t="s">
        <v>3699</v>
      </c>
      <c r="D979" s="205" t="s">
        <v>680</v>
      </c>
      <c r="E979" s="572">
        <v>38630</v>
      </c>
      <c r="F979" s="572">
        <v>45437</v>
      </c>
      <c r="G979" s="205" t="s">
        <v>3700</v>
      </c>
      <c r="H979" s="205" t="s">
        <v>682</v>
      </c>
      <c r="I979" s="205" t="s">
        <v>683</v>
      </c>
      <c r="J979" s="205" t="s">
        <v>684</v>
      </c>
      <c r="K979" s="205" t="s">
        <v>684</v>
      </c>
      <c r="L979" s="205" t="s">
        <v>3701</v>
      </c>
      <c r="M979" s="205" t="s">
        <v>684</v>
      </c>
      <c r="N979" s="205" t="s">
        <v>684</v>
      </c>
      <c r="O979" s="205" t="s">
        <v>686</v>
      </c>
      <c r="P979" s="205" t="s">
        <v>687</v>
      </c>
      <c r="Q979" s="205" t="s">
        <v>686</v>
      </c>
    </row>
    <row r="980" spans="1:17" hidden="1">
      <c r="A980" s="204">
        <v>101924922584</v>
      </c>
      <c r="B980" s="205" t="s">
        <v>3725</v>
      </c>
      <c r="C980" s="205" t="s">
        <v>3726</v>
      </c>
      <c r="D980" s="205" t="s">
        <v>680</v>
      </c>
      <c r="E980" s="572">
        <v>37447</v>
      </c>
      <c r="F980" s="572">
        <v>45436</v>
      </c>
      <c r="G980" s="205" t="s">
        <v>2990</v>
      </c>
      <c r="H980" s="205" t="s">
        <v>682</v>
      </c>
      <c r="I980" s="205" t="s">
        <v>683</v>
      </c>
      <c r="J980" s="205" t="s">
        <v>684</v>
      </c>
      <c r="K980" s="205" t="s">
        <v>684</v>
      </c>
      <c r="L980" s="205" t="s">
        <v>3727</v>
      </c>
      <c r="M980" s="205" t="s">
        <v>684</v>
      </c>
      <c r="N980" s="205" t="s">
        <v>684</v>
      </c>
      <c r="O980" s="205" t="s">
        <v>686</v>
      </c>
      <c r="P980" s="205" t="s">
        <v>687</v>
      </c>
      <c r="Q980" s="205" t="s">
        <v>686</v>
      </c>
    </row>
    <row r="981" spans="1:17" hidden="1">
      <c r="A981" s="204">
        <v>102073260285</v>
      </c>
      <c r="B981" s="205" t="s">
        <v>3716</v>
      </c>
      <c r="C981" s="205" t="s">
        <v>3717</v>
      </c>
      <c r="D981" s="205" t="s">
        <v>680</v>
      </c>
      <c r="E981" s="572">
        <v>38718</v>
      </c>
      <c r="F981" s="572">
        <v>45436</v>
      </c>
      <c r="G981" s="205" t="s">
        <v>3718</v>
      </c>
      <c r="H981" s="205" t="s">
        <v>682</v>
      </c>
      <c r="I981" s="205" t="s">
        <v>683</v>
      </c>
      <c r="J981" s="205">
        <v>9098775344</v>
      </c>
      <c r="K981" s="205" t="s">
        <v>684</v>
      </c>
      <c r="L981" s="205" t="s">
        <v>3719</v>
      </c>
      <c r="M981" s="205" t="s">
        <v>684</v>
      </c>
      <c r="N981" s="205" t="s">
        <v>20936</v>
      </c>
      <c r="O981" s="205" t="s">
        <v>686</v>
      </c>
      <c r="P981" s="205" t="s">
        <v>687</v>
      </c>
      <c r="Q981" s="205" t="s">
        <v>687</v>
      </c>
    </row>
    <row r="982" spans="1:17" hidden="1">
      <c r="A982" s="204">
        <v>102073260292</v>
      </c>
      <c r="B982" s="205" t="s">
        <v>3728</v>
      </c>
      <c r="C982" s="205" t="s">
        <v>3729</v>
      </c>
      <c r="D982" s="205" t="s">
        <v>680</v>
      </c>
      <c r="E982" s="572">
        <v>36808</v>
      </c>
      <c r="F982" s="572">
        <v>45436</v>
      </c>
      <c r="G982" s="205" t="s">
        <v>3730</v>
      </c>
      <c r="H982" s="205" t="s">
        <v>682</v>
      </c>
      <c r="I982" s="205" t="s">
        <v>683</v>
      </c>
      <c r="J982" s="205" t="s">
        <v>684</v>
      </c>
      <c r="K982" s="205" t="s">
        <v>684</v>
      </c>
      <c r="L982" s="205" t="s">
        <v>3731</v>
      </c>
      <c r="M982" s="205" t="s">
        <v>684</v>
      </c>
      <c r="N982" s="205" t="s">
        <v>684</v>
      </c>
      <c r="O982" s="205" t="s">
        <v>686</v>
      </c>
      <c r="P982" s="205" t="s">
        <v>687</v>
      </c>
      <c r="Q982" s="205" t="s">
        <v>686</v>
      </c>
    </row>
    <row r="983" spans="1:17" hidden="1">
      <c r="A983" s="204">
        <v>101691217011</v>
      </c>
      <c r="B983" s="205" t="s">
        <v>3720</v>
      </c>
      <c r="C983" s="205" t="s">
        <v>3721</v>
      </c>
      <c r="D983" s="205" t="s">
        <v>680</v>
      </c>
      <c r="E983" s="572">
        <v>37483</v>
      </c>
      <c r="F983" s="572">
        <v>45436</v>
      </c>
      <c r="G983" s="205" t="s">
        <v>3722</v>
      </c>
      <c r="H983" s="205" t="s">
        <v>682</v>
      </c>
      <c r="I983" s="205" t="s">
        <v>683</v>
      </c>
      <c r="J983" s="205">
        <v>8180957710</v>
      </c>
      <c r="K983" s="205" t="s">
        <v>684</v>
      </c>
      <c r="L983" s="205" t="s">
        <v>3723</v>
      </c>
      <c r="M983" s="205" t="s">
        <v>684</v>
      </c>
      <c r="N983" s="205" t="s">
        <v>3724</v>
      </c>
      <c r="O983" s="205" t="s">
        <v>686</v>
      </c>
      <c r="P983" s="205" t="s">
        <v>687</v>
      </c>
      <c r="Q983" s="205" t="s">
        <v>686</v>
      </c>
    </row>
    <row r="984" spans="1:17" hidden="1">
      <c r="A984" s="204">
        <v>101759018426</v>
      </c>
      <c r="B984" s="205" t="s">
        <v>3759</v>
      </c>
      <c r="C984" s="205" t="s">
        <v>3760</v>
      </c>
      <c r="D984" s="205" t="s">
        <v>680</v>
      </c>
      <c r="E984" s="572">
        <v>36436</v>
      </c>
      <c r="F984" s="572">
        <v>45433</v>
      </c>
      <c r="G984" s="205" t="s">
        <v>2813</v>
      </c>
      <c r="H984" s="205" t="s">
        <v>682</v>
      </c>
      <c r="I984" s="205" t="s">
        <v>683</v>
      </c>
      <c r="J984" s="205">
        <v>7089440017</v>
      </c>
      <c r="K984" s="205" t="s">
        <v>684</v>
      </c>
      <c r="L984" s="205" t="s">
        <v>3761</v>
      </c>
      <c r="M984" s="205" t="s">
        <v>684</v>
      </c>
      <c r="N984" s="205" t="s">
        <v>3762</v>
      </c>
      <c r="O984" s="205" t="s">
        <v>687</v>
      </c>
      <c r="P984" s="205" t="s">
        <v>687</v>
      </c>
      <c r="Q984" s="205" t="s">
        <v>686</v>
      </c>
    </row>
    <row r="985" spans="1:17" hidden="1">
      <c r="A985" s="204">
        <v>102073160707</v>
      </c>
      <c r="B985" s="205" t="s">
        <v>3743</v>
      </c>
      <c r="C985" s="205" t="s">
        <v>3744</v>
      </c>
      <c r="D985" s="205" t="s">
        <v>680</v>
      </c>
      <c r="E985" s="572">
        <v>37043</v>
      </c>
      <c r="F985" s="572">
        <v>45433</v>
      </c>
      <c r="G985" s="205" t="s">
        <v>3745</v>
      </c>
      <c r="H985" s="205" t="s">
        <v>682</v>
      </c>
      <c r="I985" s="205" t="s">
        <v>683</v>
      </c>
      <c r="J985" s="205">
        <v>9284374631</v>
      </c>
      <c r="K985" s="205" t="s">
        <v>684</v>
      </c>
      <c r="L985" s="205" t="s">
        <v>3746</v>
      </c>
      <c r="M985" s="205" t="s">
        <v>3747</v>
      </c>
      <c r="N985" s="205" t="s">
        <v>2067</v>
      </c>
      <c r="O985" s="205" t="s">
        <v>687</v>
      </c>
      <c r="P985" s="205" t="s">
        <v>687</v>
      </c>
      <c r="Q985" s="205" t="s">
        <v>686</v>
      </c>
    </row>
    <row r="986" spans="1:17" hidden="1">
      <c r="A986" s="204">
        <v>102073160690</v>
      </c>
      <c r="B986" s="205" t="s">
        <v>3753</v>
      </c>
      <c r="C986" s="205" t="s">
        <v>3754</v>
      </c>
      <c r="D986" s="205" t="s">
        <v>680</v>
      </c>
      <c r="E986" s="572">
        <v>36291</v>
      </c>
      <c r="F986" s="572">
        <v>45433</v>
      </c>
      <c r="G986" s="205" t="s">
        <v>3755</v>
      </c>
      <c r="H986" s="205" t="s">
        <v>682</v>
      </c>
      <c r="I986" s="205" t="s">
        <v>683</v>
      </c>
      <c r="J986" s="205">
        <v>8668575407</v>
      </c>
      <c r="K986" s="205" t="s">
        <v>684</v>
      </c>
      <c r="L986" s="205" t="s">
        <v>3756</v>
      </c>
      <c r="M986" s="205" t="s">
        <v>3757</v>
      </c>
      <c r="N986" s="205" t="s">
        <v>3758</v>
      </c>
      <c r="O986" s="205" t="s">
        <v>687</v>
      </c>
      <c r="P986" s="205" t="s">
        <v>687</v>
      </c>
      <c r="Q986" s="205" t="s">
        <v>686</v>
      </c>
    </row>
    <row r="987" spans="1:17" hidden="1">
      <c r="A987" s="204">
        <v>102072028797</v>
      </c>
      <c r="B987" s="205" t="s">
        <v>3763</v>
      </c>
      <c r="C987" s="205" t="s">
        <v>3764</v>
      </c>
      <c r="D987" s="205" t="s">
        <v>680</v>
      </c>
      <c r="E987" s="572">
        <v>37817</v>
      </c>
      <c r="F987" s="572">
        <v>45433</v>
      </c>
      <c r="G987" s="205" t="s">
        <v>3765</v>
      </c>
      <c r="H987" s="205" t="s">
        <v>682</v>
      </c>
      <c r="I987" s="205" t="s">
        <v>683</v>
      </c>
      <c r="J987" s="205">
        <v>7991254810</v>
      </c>
      <c r="K987" s="205" t="s">
        <v>3766</v>
      </c>
      <c r="L987" s="205" t="s">
        <v>3767</v>
      </c>
      <c r="M987" s="205" t="s">
        <v>3768</v>
      </c>
      <c r="N987" s="205" t="s">
        <v>3769</v>
      </c>
      <c r="O987" s="205" t="s">
        <v>686</v>
      </c>
      <c r="P987" s="205" t="s">
        <v>687</v>
      </c>
      <c r="Q987" s="205" t="s">
        <v>686</v>
      </c>
    </row>
    <row r="988" spans="1:17" hidden="1">
      <c r="A988" s="204">
        <v>102079083034</v>
      </c>
      <c r="B988" s="205" t="s">
        <v>3735</v>
      </c>
      <c r="C988" s="205" t="s">
        <v>3736</v>
      </c>
      <c r="D988" s="205" t="s">
        <v>680</v>
      </c>
      <c r="E988" s="572">
        <v>35897</v>
      </c>
      <c r="F988" s="572">
        <v>45433</v>
      </c>
      <c r="G988" s="205" t="s">
        <v>3737</v>
      </c>
      <c r="H988" s="205" t="s">
        <v>682</v>
      </c>
      <c r="I988" s="205" t="s">
        <v>683</v>
      </c>
      <c r="J988" s="205">
        <v>7020052803</v>
      </c>
      <c r="K988" s="205" t="s">
        <v>684</v>
      </c>
      <c r="L988" s="205" t="s">
        <v>3738</v>
      </c>
      <c r="M988" s="205" t="s">
        <v>684</v>
      </c>
      <c r="N988" s="205" t="s">
        <v>684</v>
      </c>
      <c r="O988" s="205" t="s">
        <v>686</v>
      </c>
      <c r="P988" s="205" t="s">
        <v>687</v>
      </c>
      <c r="Q988" s="205" t="s">
        <v>686</v>
      </c>
    </row>
    <row r="989" spans="1:17" hidden="1">
      <c r="A989" s="204">
        <v>102079086061</v>
      </c>
      <c r="B989" s="205" t="s">
        <v>3739</v>
      </c>
      <c r="C989" s="205" t="s">
        <v>3740</v>
      </c>
      <c r="D989" s="205" t="s">
        <v>680</v>
      </c>
      <c r="E989" s="572">
        <v>37941</v>
      </c>
      <c r="F989" s="572">
        <v>45433</v>
      </c>
      <c r="G989" s="205" t="s">
        <v>3741</v>
      </c>
      <c r="H989" s="205" t="s">
        <v>682</v>
      </c>
      <c r="I989" s="205" t="s">
        <v>683</v>
      </c>
      <c r="J989" s="205">
        <v>9226887648</v>
      </c>
      <c r="K989" s="205" t="s">
        <v>684</v>
      </c>
      <c r="L989" s="205" t="s">
        <v>3742</v>
      </c>
      <c r="M989" s="205" t="s">
        <v>684</v>
      </c>
      <c r="N989" s="205" t="s">
        <v>684</v>
      </c>
      <c r="O989" s="205" t="s">
        <v>686</v>
      </c>
      <c r="P989" s="205" t="s">
        <v>687</v>
      </c>
      <c r="Q989" s="205" t="s">
        <v>686</v>
      </c>
    </row>
    <row r="990" spans="1:17" hidden="1">
      <c r="A990" s="204">
        <v>102079083023</v>
      </c>
      <c r="B990" s="205" t="s">
        <v>3732</v>
      </c>
      <c r="C990" s="205" t="s">
        <v>3733</v>
      </c>
      <c r="D990" s="205" t="s">
        <v>680</v>
      </c>
      <c r="E990" s="572">
        <v>35338</v>
      </c>
      <c r="F990" s="572">
        <v>45433</v>
      </c>
      <c r="G990" s="205" t="s">
        <v>2055</v>
      </c>
      <c r="H990" s="205" t="s">
        <v>682</v>
      </c>
      <c r="I990" s="205" t="s">
        <v>683</v>
      </c>
      <c r="J990" s="205" t="s">
        <v>684</v>
      </c>
      <c r="K990" s="205" t="s">
        <v>684</v>
      </c>
      <c r="L990" s="205" t="s">
        <v>3734</v>
      </c>
      <c r="M990" s="205" t="s">
        <v>684</v>
      </c>
      <c r="N990" s="205" t="s">
        <v>684</v>
      </c>
      <c r="O990" s="205" t="s">
        <v>686</v>
      </c>
      <c r="P990" s="205" t="s">
        <v>687</v>
      </c>
      <c r="Q990" s="205" t="s">
        <v>686</v>
      </c>
    </row>
    <row r="991" spans="1:17" hidden="1">
      <c r="A991" s="204">
        <v>101769646016</v>
      </c>
      <c r="B991" s="205" t="s">
        <v>3748</v>
      </c>
      <c r="C991" s="205" t="s">
        <v>3749</v>
      </c>
      <c r="D991" s="205" t="s">
        <v>680</v>
      </c>
      <c r="E991" s="572">
        <v>37751</v>
      </c>
      <c r="F991" s="572">
        <v>45433</v>
      </c>
      <c r="G991" s="205" t="s">
        <v>3750</v>
      </c>
      <c r="H991" s="205" t="s">
        <v>682</v>
      </c>
      <c r="I991" s="205" t="s">
        <v>683</v>
      </c>
      <c r="J991" s="205">
        <v>8103277934</v>
      </c>
      <c r="K991" s="205" t="s">
        <v>684</v>
      </c>
      <c r="L991" s="205" t="s">
        <v>3751</v>
      </c>
      <c r="M991" s="205" t="s">
        <v>684</v>
      </c>
      <c r="N991" s="205" t="s">
        <v>3752</v>
      </c>
      <c r="O991" s="205" t="s">
        <v>686</v>
      </c>
      <c r="P991" s="205" t="s">
        <v>687</v>
      </c>
      <c r="Q991" s="205" t="s">
        <v>686</v>
      </c>
    </row>
    <row r="992" spans="1:17" hidden="1">
      <c r="A992" s="204">
        <v>101225899944</v>
      </c>
      <c r="B992" s="205" t="s">
        <v>3770</v>
      </c>
      <c r="C992" s="205" t="s">
        <v>3771</v>
      </c>
      <c r="D992" s="205" t="s">
        <v>680</v>
      </c>
      <c r="E992" s="572">
        <v>36895</v>
      </c>
      <c r="F992" s="572">
        <v>45432</v>
      </c>
      <c r="G992" s="205" t="s">
        <v>3772</v>
      </c>
      <c r="H992" s="205" t="s">
        <v>682</v>
      </c>
      <c r="I992" s="205" t="s">
        <v>683</v>
      </c>
      <c r="J992" s="205">
        <v>9082352125</v>
      </c>
      <c r="K992" s="205" t="s">
        <v>684</v>
      </c>
      <c r="L992" s="205" t="s">
        <v>3773</v>
      </c>
      <c r="M992" s="205" t="s">
        <v>684</v>
      </c>
      <c r="N992" s="205" t="s">
        <v>684</v>
      </c>
      <c r="O992" s="205" t="s">
        <v>686</v>
      </c>
      <c r="P992" s="205" t="s">
        <v>687</v>
      </c>
      <c r="Q992" s="205" t="s">
        <v>686</v>
      </c>
    </row>
    <row r="993" spans="1:17" hidden="1">
      <c r="A993" s="204">
        <v>101689404870</v>
      </c>
      <c r="B993" s="205" t="s">
        <v>3779</v>
      </c>
      <c r="C993" s="205" t="s">
        <v>3780</v>
      </c>
      <c r="D993" s="205" t="s">
        <v>680</v>
      </c>
      <c r="E993" s="572">
        <v>37012</v>
      </c>
      <c r="F993" s="572">
        <v>45431</v>
      </c>
      <c r="G993" s="205" t="s">
        <v>3781</v>
      </c>
      <c r="H993" s="205" t="s">
        <v>682</v>
      </c>
      <c r="I993" s="205" t="s">
        <v>683</v>
      </c>
      <c r="J993" s="205" t="s">
        <v>684</v>
      </c>
      <c r="K993" s="205" t="s">
        <v>684</v>
      </c>
      <c r="L993" s="205" t="s">
        <v>1043</v>
      </c>
      <c r="M993" s="205" t="s">
        <v>684</v>
      </c>
      <c r="N993" s="205" t="s">
        <v>684</v>
      </c>
      <c r="O993" s="205" t="s">
        <v>686</v>
      </c>
      <c r="P993" s="205" t="s">
        <v>687</v>
      </c>
      <c r="Q993" s="205" t="s">
        <v>686</v>
      </c>
    </row>
    <row r="994" spans="1:17" hidden="1">
      <c r="A994" s="204">
        <v>101447370921</v>
      </c>
      <c r="B994" s="205" t="s">
        <v>3774</v>
      </c>
      <c r="C994" s="205" t="s">
        <v>3775</v>
      </c>
      <c r="D994" s="205" t="s">
        <v>680</v>
      </c>
      <c r="E994" s="572">
        <v>36765</v>
      </c>
      <c r="F994" s="572">
        <v>45431</v>
      </c>
      <c r="G994" s="205" t="s">
        <v>3776</v>
      </c>
      <c r="H994" s="205" t="s">
        <v>682</v>
      </c>
      <c r="I994" s="205" t="s">
        <v>683</v>
      </c>
      <c r="J994" s="205">
        <v>8999261712</v>
      </c>
      <c r="K994" s="205" t="s">
        <v>684</v>
      </c>
      <c r="L994" s="205" t="s">
        <v>3777</v>
      </c>
      <c r="M994" s="205" t="s">
        <v>3778</v>
      </c>
      <c r="N994" s="205" t="s">
        <v>2124</v>
      </c>
      <c r="O994" s="205" t="s">
        <v>686</v>
      </c>
      <c r="P994" s="205" t="s">
        <v>687</v>
      </c>
      <c r="Q994" s="205" t="s">
        <v>686</v>
      </c>
    </row>
    <row r="995" spans="1:17" hidden="1">
      <c r="A995" s="204">
        <v>101691540668</v>
      </c>
      <c r="B995" s="205" t="s">
        <v>3790</v>
      </c>
      <c r="C995" s="205" t="s">
        <v>3791</v>
      </c>
      <c r="D995" s="205" t="s">
        <v>680</v>
      </c>
      <c r="E995" s="572">
        <v>38250</v>
      </c>
      <c r="F995" s="572">
        <v>45430</v>
      </c>
      <c r="G995" s="205" t="s">
        <v>3792</v>
      </c>
      <c r="H995" s="205" t="s">
        <v>682</v>
      </c>
      <c r="I995" s="205" t="s">
        <v>683</v>
      </c>
      <c r="J995" s="205" t="s">
        <v>684</v>
      </c>
      <c r="K995" s="205" t="s">
        <v>684</v>
      </c>
      <c r="L995" s="205" t="s">
        <v>875</v>
      </c>
      <c r="M995" s="205" t="s">
        <v>684</v>
      </c>
      <c r="N995" s="205" t="s">
        <v>684</v>
      </c>
      <c r="O995" s="205" t="s">
        <v>686</v>
      </c>
      <c r="P995" s="205" t="s">
        <v>687</v>
      </c>
      <c r="Q995" s="205" t="s">
        <v>686</v>
      </c>
    </row>
    <row r="996" spans="1:17" hidden="1">
      <c r="A996" s="204">
        <v>102071614482</v>
      </c>
      <c r="B996" s="205" t="s">
        <v>3786</v>
      </c>
      <c r="C996" s="205" t="s">
        <v>3787</v>
      </c>
      <c r="D996" s="205" t="s">
        <v>680</v>
      </c>
      <c r="E996" s="572">
        <v>36993</v>
      </c>
      <c r="F996" s="572">
        <v>45430</v>
      </c>
      <c r="G996" s="205" t="s">
        <v>3788</v>
      </c>
      <c r="H996" s="205" t="s">
        <v>682</v>
      </c>
      <c r="I996" s="205" t="s">
        <v>683</v>
      </c>
      <c r="J996" s="205" t="s">
        <v>684</v>
      </c>
      <c r="K996" s="205" t="s">
        <v>684</v>
      </c>
      <c r="L996" s="205" t="s">
        <v>3789</v>
      </c>
      <c r="M996" s="205" t="s">
        <v>684</v>
      </c>
      <c r="N996" s="205" t="s">
        <v>684</v>
      </c>
      <c r="O996" s="205" t="s">
        <v>686</v>
      </c>
      <c r="P996" s="205" t="s">
        <v>687</v>
      </c>
      <c r="Q996" s="205" t="s">
        <v>686</v>
      </c>
    </row>
    <row r="997" spans="1:17" hidden="1">
      <c r="A997" s="204">
        <v>101743667085</v>
      </c>
      <c r="B997" s="205" t="s">
        <v>3782</v>
      </c>
      <c r="C997" s="205" t="s">
        <v>3783</v>
      </c>
      <c r="D997" s="205" t="s">
        <v>680</v>
      </c>
      <c r="E997" s="572">
        <v>35781</v>
      </c>
      <c r="F997" s="572">
        <v>45430</v>
      </c>
      <c r="G997" s="205" t="s">
        <v>3784</v>
      </c>
      <c r="H997" s="205" t="s">
        <v>682</v>
      </c>
      <c r="I997" s="205" t="s">
        <v>683</v>
      </c>
      <c r="J997" s="205">
        <v>7843073972</v>
      </c>
      <c r="K997" s="205" t="s">
        <v>684</v>
      </c>
      <c r="L997" s="205" t="s">
        <v>3785</v>
      </c>
      <c r="M997" s="205" t="s">
        <v>684</v>
      </c>
      <c r="N997" s="205" t="s">
        <v>684</v>
      </c>
      <c r="O997" s="205" t="s">
        <v>686</v>
      </c>
      <c r="P997" s="205" t="s">
        <v>687</v>
      </c>
      <c r="Q997" s="205" t="s">
        <v>686</v>
      </c>
    </row>
    <row r="998" spans="1:17" hidden="1">
      <c r="A998" s="204">
        <v>102071452354</v>
      </c>
      <c r="B998" s="205" t="s">
        <v>3793</v>
      </c>
      <c r="C998" s="205" t="s">
        <v>3794</v>
      </c>
      <c r="D998" s="205" t="s">
        <v>680</v>
      </c>
      <c r="E998" s="572">
        <v>36388</v>
      </c>
      <c r="F998" s="572">
        <v>45430</v>
      </c>
      <c r="G998" s="205" t="s">
        <v>3795</v>
      </c>
      <c r="H998" s="205" t="s">
        <v>682</v>
      </c>
      <c r="I998" s="205" t="s">
        <v>683</v>
      </c>
      <c r="J998" s="205" t="s">
        <v>684</v>
      </c>
      <c r="K998" s="205" t="s">
        <v>684</v>
      </c>
      <c r="L998" s="205" t="s">
        <v>3796</v>
      </c>
      <c r="M998" s="205" t="s">
        <v>684</v>
      </c>
      <c r="N998" s="205" t="s">
        <v>684</v>
      </c>
      <c r="O998" s="205" t="s">
        <v>686</v>
      </c>
      <c r="P998" s="205" t="s">
        <v>687</v>
      </c>
      <c r="Q998" s="205" t="s">
        <v>686</v>
      </c>
    </row>
    <row r="999" spans="1:17" hidden="1">
      <c r="A999" s="204">
        <v>101472109864</v>
      </c>
      <c r="B999" s="205" t="s">
        <v>3797</v>
      </c>
      <c r="C999" s="205" t="s">
        <v>3798</v>
      </c>
      <c r="D999" s="205" t="s">
        <v>680</v>
      </c>
      <c r="E999" s="572">
        <v>36019</v>
      </c>
      <c r="F999" s="572">
        <v>45429</v>
      </c>
      <c r="G999" s="205" t="s">
        <v>3799</v>
      </c>
      <c r="H999" s="205" t="s">
        <v>682</v>
      </c>
      <c r="I999" s="205" t="s">
        <v>683</v>
      </c>
      <c r="J999" s="205">
        <v>9129676864</v>
      </c>
      <c r="K999" s="205" t="s">
        <v>684</v>
      </c>
      <c r="L999" s="205" t="s">
        <v>3800</v>
      </c>
      <c r="M999" s="205" t="s">
        <v>684</v>
      </c>
      <c r="N999" s="205" t="s">
        <v>3801</v>
      </c>
      <c r="O999" s="205" t="s">
        <v>686</v>
      </c>
      <c r="P999" s="205" t="s">
        <v>687</v>
      </c>
      <c r="Q999" s="205" t="s">
        <v>687</v>
      </c>
    </row>
    <row r="1000" spans="1:17" hidden="1">
      <c r="A1000" s="204">
        <v>101195244868</v>
      </c>
      <c r="B1000" s="205" t="s">
        <v>3806</v>
      </c>
      <c r="C1000" s="205" t="s">
        <v>3807</v>
      </c>
      <c r="D1000" s="205" t="s">
        <v>680</v>
      </c>
      <c r="E1000" s="572">
        <v>34339</v>
      </c>
      <c r="F1000" s="572">
        <v>45429</v>
      </c>
      <c r="G1000" s="205" t="s">
        <v>3808</v>
      </c>
      <c r="H1000" s="205" t="s">
        <v>682</v>
      </c>
      <c r="I1000" s="205" t="s">
        <v>683</v>
      </c>
      <c r="J1000" s="205" t="s">
        <v>684</v>
      </c>
      <c r="K1000" s="205" t="s">
        <v>684</v>
      </c>
      <c r="L1000" s="205" t="s">
        <v>3809</v>
      </c>
      <c r="M1000" s="205" t="s">
        <v>684</v>
      </c>
      <c r="N1000" s="205" t="s">
        <v>684</v>
      </c>
      <c r="O1000" s="205" t="s">
        <v>686</v>
      </c>
      <c r="P1000" s="205" t="s">
        <v>687</v>
      </c>
      <c r="Q1000" s="205" t="s">
        <v>686</v>
      </c>
    </row>
    <row r="1001" spans="1:17" hidden="1">
      <c r="A1001" s="204">
        <v>101999268793</v>
      </c>
      <c r="B1001" s="205" t="s">
        <v>3802</v>
      </c>
      <c r="C1001" s="205" t="s">
        <v>3803</v>
      </c>
      <c r="D1001" s="205" t="s">
        <v>680</v>
      </c>
      <c r="E1001" s="572">
        <v>37754</v>
      </c>
      <c r="F1001" s="572">
        <v>45429</v>
      </c>
      <c r="G1001" s="205" t="s">
        <v>3804</v>
      </c>
      <c r="H1001" s="205" t="s">
        <v>682</v>
      </c>
      <c r="I1001" s="205" t="s">
        <v>683</v>
      </c>
      <c r="J1001" s="205" t="s">
        <v>684</v>
      </c>
      <c r="K1001" s="205" t="s">
        <v>684</v>
      </c>
      <c r="L1001" s="205" t="s">
        <v>3805</v>
      </c>
      <c r="M1001" s="205" t="s">
        <v>684</v>
      </c>
      <c r="N1001" s="205" t="s">
        <v>684</v>
      </c>
      <c r="O1001" s="205" t="s">
        <v>686</v>
      </c>
      <c r="P1001" s="205" t="s">
        <v>687</v>
      </c>
      <c r="Q1001" s="205" t="s">
        <v>686</v>
      </c>
    </row>
    <row r="1002" spans="1:17" hidden="1">
      <c r="A1002" s="204">
        <v>102071346555</v>
      </c>
      <c r="B1002" s="205" t="s">
        <v>3810</v>
      </c>
      <c r="C1002" s="205" t="s">
        <v>3811</v>
      </c>
      <c r="D1002" s="205" t="s">
        <v>680</v>
      </c>
      <c r="E1002" s="572">
        <v>35065</v>
      </c>
      <c r="F1002" s="572">
        <v>45429</v>
      </c>
      <c r="G1002" s="205" t="s">
        <v>3812</v>
      </c>
      <c r="H1002" s="205" t="s">
        <v>682</v>
      </c>
      <c r="I1002" s="205" t="s">
        <v>708</v>
      </c>
      <c r="J1002" s="205" t="s">
        <v>684</v>
      </c>
      <c r="K1002" s="205" t="s">
        <v>684</v>
      </c>
      <c r="L1002" s="205" t="s">
        <v>3813</v>
      </c>
      <c r="M1002" s="205" t="s">
        <v>684</v>
      </c>
      <c r="N1002" s="205" t="s">
        <v>684</v>
      </c>
      <c r="O1002" s="205" t="s">
        <v>686</v>
      </c>
      <c r="P1002" s="205" t="s">
        <v>687</v>
      </c>
      <c r="Q1002" s="205" t="s">
        <v>686</v>
      </c>
    </row>
    <row r="1003" spans="1:17" hidden="1">
      <c r="A1003" s="204">
        <v>101330984062</v>
      </c>
      <c r="B1003" s="205" t="s">
        <v>3825</v>
      </c>
      <c r="C1003" s="205" t="s">
        <v>3826</v>
      </c>
      <c r="D1003" s="205" t="s">
        <v>680</v>
      </c>
      <c r="E1003" s="572">
        <v>35450</v>
      </c>
      <c r="F1003" s="572">
        <v>45428</v>
      </c>
      <c r="G1003" s="205" t="s">
        <v>3827</v>
      </c>
      <c r="H1003" s="205" t="s">
        <v>682</v>
      </c>
      <c r="I1003" s="205" t="s">
        <v>708</v>
      </c>
      <c r="J1003" s="205">
        <v>6261046398</v>
      </c>
      <c r="K1003" s="205" t="s">
        <v>3828</v>
      </c>
      <c r="L1003" s="205" t="s">
        <v>3829</v>
      </c>
      <c r="M1003" s="205" t="s">
        <v>684</v>
      </c>
      <c r="N1003" s="205" t="s">
        <v>3830</v>
      </c>
      <c r="O1003" s="205" t="s">
        <v>686</v>
      </c>
      <c r="P1003" s="205" t="s">
        <v>687</v>
      </c>
      <c r="Q1003" s="205" t="s">
        <v>686</v>
      </c>
    </row>
    <row r="1004" spans="1:17" hidden="1">
      <c r="A1004" s="204">
        <v>100345643856</v>
      </c>
      <c r="B1004" s="205" t="s">
        <v>3831</v>
      </c>
      <c r="C1004" s="205" t="s">
        <v>3832</v>
      </c>
      <c r="D1004" s="205" t="s">
        <v>680</v>
      </c>
      <c r="E1004" s="572">
        <v>32637</v>
      </c>
      <c r="F1004" s="572">
        <v>45428</v>
      </c>
      <c r="G1004" s="205" t="s">
        <v>3833</v>
      </c>
      <c r="H1004" s="205" t="s">
        <v>682</v>
      </c>
      <c r="I1004" s="205" t="s">
        <v>708</v>
      </c>
      <c r="J1004" s="205">
        <v>7767807468</v>
      </c>
      <c r="K1004" s="205" t="s">
        <v>684</v>
      </c>
      <c r="L1004" s="205" t="s">
        <v>3834</v>
      </c>
      <c r="M1004" s="205" t="s">
        <v>3835</v>
      </c>
      <c r="N1004" s="205" t="s">
        <v>3836</v>
      </c>
      <c r="O1004" s="205" t="s">
        <v>686</v>
      </c>
      <c r="P1004" s="205" t="s">
        <v>687</v>
      </c>
      <c r="Q1004" s="205" t="s">
        <v>686</v>
      </c>
    </row>
    <row r="1005" spans="1:17" hidden="1">
      <c r="A1005" s="204">
        <v>102071043556</v>
      </c>
      <c r="B1005" s="205" t="s">
        <v>3841</v>
      </c>
      <c r="C1005" s="205" t="s">
        <v>3842</v>
      </c>
      <c r="D1005" s="205" t="s">
        <v>680</v>
      </c>
      <c r="E1005" s="572">
        <v>37063</v>
      </c>
      <c r="F1005" s="572">
        <v>45428</v>
      </c>
      <c r="G1005" s="205" t="s">
        <v>3843</v>
      </c>
      <c r="H1005" s="205" t="s">
        <v>682</v>
      </c>
      <c r="I1005" s="205" t="s">
        <v>683</v>
      </c>
      <c r="J1005" s="205">
        <v>9158337207</v>
      </c>
      <c r="K1005" s="205" t="s">
        <v>3844</v>
      </c>
      <c r="L1005" s="205" t="s">
        <v>3845</v>
      </c>
      <c r="M1005" s="205" t="s">
        <v>684</v>
      </c>
      <c r="N1005" s="205" t="s">
        <v>684</v>
      </c>
      <c r="O1005" s="205" t="s">
        <v>687</v>
      </c>
      <c r="P1005" s="205" t="s">
        <v>687</v>
      </c>
      <c r="Q1005" s="205" t="s">
        <v>686</v>
      </c>
    </row>
    <row r="1006" spans="1:17" hidden="1">
      <c r="A1006" s="204">
        <v>102071043539</v>
      </c>
      <c r="B1006" s="205" t="s">
        <v>3856</v>
      </c>
      <c r="C1006" s="205" t="s">
        <v>1760</v>
      </c>
      <c r="D1006" s="205" t="s">
        <v>680</v>
      </c>
      <c r="E1006" s="572">
        <v>31413</v>
      </c>
      <c r="F1006" s="572">
        <v>45428</v>
      </c>
      <c r="G1006" s="205" t="s">
        <v>3857</v>
      </c>
      <c r="H1006" s="205" t="s">
        <v>682</v>
      </c>
      <c r="I1006" s="205" t="s">
        <v>708</v>
      </c>
      <c r="J1006" s="205" t="s">
        <v>684</v>
      </c>
      <c r="K1006" s="205" t="s">
        <v>684</v>
      </c>
      <c r="L1006" s="205" t="s">
        <v>3858</v>
      </c>
      <c r="M1006" s="205" t="s">
        <v>684</v>
      </c>
      <c r="N1006" s="205" t="s">
        <v>684</v>
      </c>
      <c r="O1006" s="205" t="s">
        <v>686</v>
      </c>
      <c r="P1006" s="205" t="s">
        <v>687</v>
      </c>
      <c r="Q1006" s="205" t="s">
        <v>686</v>
      </c>
    </row>
    <row r="1007" spans="1:17" hidden="1">
      <c r="A1007" s="204">
        <v>102071067614</v>
      </c>
      <c r="B1007" s="205" t="s">
        <v>3818</v>
      </c>
      <c r="C1007" s="205" t="s">
        <v>3819</v>
      </c>
      <c r="D1007" s="205" t="s">
        <v>680</v>
      </c>
      <c r="E1007" s="572">
        <v>35431</v>
      </c>
      <c r="F1007" s="572">
        <v>45428</v>
      </c>
      <c r="G1007" s="205" t="s">
        <v>3788</v>
      </c>
      <c r="H1007" s="205" t="s">
        <v>682</v>
      </c>
      <c r="I1007" s="205" t="s">
        <v>683</v>
      </c>
      <c r="J1007" s="205" t="s">
        <v>684</v>
      </c>
      <c r="K1007" s="205" t="s">
        <v>684</v>
      </c>
      <c r="L1007" s="205" t="s">
        <v>3820</v>
      </c>
      <c r="M1007" s="205" t="s">
        <v>684</v>
      </c>
      <c r="N1007" s="205" t="s">
        <v>684</v>
      </c>
      <c r="O1007" s="205" t="s">
        <v>686</v>
      </c>
      <c r="P1007" s="205" t="s">
        <v>687</v>
      </c>
      <c r="Q1007" s="205" t="s">
        <v>686</v>
      </c>
    </row>
    <row r="1008" spans="1:17" hidden="1">
      <c r="A1008" s="204">
        <v>101400586228</v>
      </c>
      <c r="B1008" s="205" t="s">
        <v>3850</v>
      </c>
      <c r="C1008" s="205" t="s">
        <v>3851</v>
      </c>
      <c r="D1008" s="205" t="s">
        <v>680</v>
      </c>
      <c r="E1008" s="572">
        <v>32791</v>
      </c>
      <c r="F1008" s="572">
        <v>45428</v>
      </c>
      <c r="G1008" s="205" t="s">
        <v>3852</v>
      </c>
      <c r="H1008" s="205" t="s">
        <v>682</v>
      </c>
      <c r="I1008" s="205" t="s">
        <v>708</v>
      </c>
      <c r="J1008" s="205">
        <v>9763944906</v>
      </c>
      <c r="K1008" s="205" t="s">
        <v>684</v>
      </c>
      <c r="L1008" s="205" t="s">
        <v>3853</v>
      </c>
      <c r="M1008" s="205" t="s">
        <v>3854</v>
      </c>
      <c r="N1008" s="205" t="s">
        <v>3855</v>
      </c>
      <c r="O1008" s="205" t="s">
        <v>686</v>
      </c>
      <c r="P1008" s="205" t="s">
        <v>687</v>
      </c>
      <c r="Q1008" s="205" t="s">
        <v>686</v>
      </c>
    </row>
    <row r="1009" spans="1:17" hidden="1">
      <c r="A1009" s="204">
        <v>102071043525</v>
      </c>
      <c r="B1009" s="205" t="s">
        <v>3821</v>
      </c>
      <c r="C1009" s="205" t="s">
        <v>3822</v>
      </c>
      <c r="D1009" s="205" t="s">
        <v>680</v>
      </c>
      <c r="E1009" s="572">
        <v>37987</v>
      </c>
      <c r="F1009" s="572">
        <v>45428</v>
      </c>
      <c r="G1009" s="205" t="s">
        <v>3823</v>
      </c>
      <c r="H1009" s="205" t="s">
        <v>682</v>
      </c>
      <c r="I1009" s="205" t="s">
        <v>683</v>
      </c>
      <c r="J1009" s="205" t="s">
        <v>684</v>
      </c>
      <c r="K1009" s="205" t="s">
        <v>684</v>
      </c>
      <c r="L1009" s="205" t="s">
        <v>3824</v>
      </c>
      <c r="M1009" s="205" t="s">
        <v>684</v>
      </c>
      <c r="N1009" s="205" t="s">
        <v>684</v>
      </c>
      <c r="O1009" s="205" t="s">
        <v>686</v>
      </c>
      <c r="P1009" s="205" t="s">
        <v>687</v>
      </c>
      <c r="Q1009" s="205" t="s">
        <v>686</v>
      </c>
    </row>
    <row r="1010" spans="1:17" hidden="1">
      <c r="A1010" s="204">
        <v>101428014899</v>
      </c>
      <c r="B1010" s="205" t="s">
        <v>3814</v>
      </c>
      <c r="C1010" s="205" t="s">
        <v>3815</v>
      </c>
      <c r="D1010" s="205" t="s">
        <v>680</v>
      </c>
      <c r="E1010" s="572">
        <v>36621</v>
      </c>
      <c r="F1010" s="572">
        <v>45428</v>
      </c>
      <c r="G1010" s="205" t="s">
        <v>3816</v>
      </c>
      <c r="H1010" s="205" t="s">
        <v>682</v>
      </c>
      <c r="I1010" s="205" t="s">
        <v>683</v>
      </c>
      <c r="J1010" s="205" t="s">
        <v>684</v>
      </c>
      <c r="K1010" s="205" t="s">
        <v>684</v>
      </c>
      <c r="L1010" s="205" t="s">
        <v>3817</v>
      </c>
      <c r="M1010" s="205" t="s">
        <v>684</v>
      </c>
      <c r="N1010" s="205" t="s">
        <v>684</v>
      </c>
      <c r="O1010" s="205" t="s">
        <v>686</v>
      </c>
      <c r="P1010" s="205" t="s">
        <v>687</v>
      </c>
      <c r="Q1010" s="205" t="s">
        <v>686</v>
      </c>
    </row>
    <row r="1011" spans="1:17" hidden="1">
      <c r="A1011" s="204">
        <v>102071043541</v>
      </c>
      <c r="B1011" s="205" t="s">
        <v>3837</v>
      </c>
      <c r="C1011" s="205" t="s">
        <v>3838</v>
      </c>
      <c r="D1011" s="205" t="s">
        <v>680</v>
      </c>
      <c r="E1011" s="572">
        <v>36526</v>
      </c>
      <c r="F1011" s="572">
        <v>45428</v>
      </c>
      <c r="G1011" s="205" t="s">
        <v>3839</v>
      </c>
      <c r="H1011" s="205" t="s">
        <v>682</v>
      </c>
      <c r="I1011" s="205" t="s">
        <v>683</v>
      </c>
      <c r="J1011" s="205" t="s">
        <v>684</v>
      </c>
      <c r="K1011" s="205" t="s">
        <v>684</v>
      </c>
      <c r="L1011" s="205" t="s">
        <v>3840</v>
      </c>
      <c r="M1011" s="205" t="s">
        <v>684</v>
      </c>
      <c r="N1011" s="205" t="s">
        <v>684</v>
      </c>
      <c r="O1011" s="205" t="s">
        <v>686</v>
      </c>
      <c r="P1011" s="205" t="s">
        <v>687</v>
      </c>
      <c r="Q1011" s="205" t="s">
        <v>686</v>
      </c>
    </row>
    <row r="1012" spans="1:17" hidden="1">
      <c r="A1012" s="204">
        <v>101826751125</v>
      </c>
      <c r="B1012" s="205" t="s">
        <v>3846</v>
      </c>
      <c r="C1012" s="205" t="s">
        <v>3847</v>
      </c>
      <c r="D1012" s="205" t="s">
        <v>680</v>
      </c>
      <c r="E1012" s="572">
        <v>36657</v>
      </c>
      <c r="F1012" s="572">
        <v>45428</v>
      </c>
      <c r="G1012" s="205" t="s">
        <v>3848</v>
      </c>
      <c r="H1012" s="205" t="s">
        <v>682</v>
      </c>
      <c r="I1012" s="205" t="s">
        <v>683</v>
      </c>
      <c r="J1012" s="205">
        <v>9226449078</v>
      </c>
      <c r="K1012" s="205" t="s">
        <v>684</v>
      </c>
      <c r="L1012" s="205" t="s">
        <v>3849</v>
      </c>
      <c r="M1012" s="205" t="s">
        <v>684</v>
      </c>
      <c r="N1012" s="205" t="s">
        <v>684</v>
      </c>
      <c r="O1012" s="205" t="s">
        <v>686</v>
      </c>
      <c r="P1012" s="205" t="s">
        <v>687</v>
      </c>
      <c r="Q1012" s="205" t="s">
        <v>686</v>
      </c>
    </row>
    <row r="1013" spans="1:17" hidden="1">
      <c r="A1013" s="204">
        <v>102071043518</v>
      </c>
      <c r="B1013" s="205" t="s">
        <v>3859</v>
      </c>
      <c r="C1013" s="205" t="s">
        <v>3860</v>
      </c>
      <c r="D1013" s="205" t="s">
        <v>680</v>
      </c>
      <c r="E1013" s="572">
        <v>38413</v>
      </c>
      <c r="F1013" s="572">
        <v>45427</v>
      </c>
      <c r="G1013" s="205" t="s">
        <v>3861</v>
      </c>
      <c r="H1013" s="205" t="s">
        <v>682</v>
      </c>
      <c r="I1013" s="205" t="s">
        <v>683</v>
      </c>
      <c r="J1013" s="205" t="s">
        <v>684</v>
      </c>
      <c r="K1013" s="205" t="s">
        <v>684</v>
      </c>
      <c r="L1013" s="205" t="s">
        <v>3862</v>
      </c>
      <c r="M1013" s="205" t="s">
        <v>684</v>
      </c>
      <c r="N1013" s="205" t="s">
        <v>684</v>
      </c>
      <c r="O1013" s="205" t="s">
        <v>686</v>
      </c>
      <c r="P1013" s="205" t="s">
        <v>687</v>
      </c>
      <c r="Q1013" s="205" t="s">
        <v>686</v>
      </c>
    </row>
    <row r="1014" spans="1:17" hidden="1">
      <c r="A1014" s="204">
        <v>101181786324</v>
      </c>
      <c r="B1014" s="205" t="s">
        <v>3863</v>
      </c>
      <c r="C1014" s="205" t="s">
        <v>3864</v>
      </c>
      <c r="D1014" s="205" t="s">
        <v>680</v>
      </c>
      <c r="E1014" s="572">
        <v>35313</v>
      </c>
      <c r="F1014" s="572">
        <v>45426</v>
      </c>
      <c r="G1014" s="205" t="s">
        <v>3865</v>
      </c>
      <c r="H1014" s="205" t="s">
        <v>682</v>
      </c>
      <c r="I1014" s="205" t="s">
        <v>708</v>
      </c>
      <c r="J1014" s="205">
        <v>9607184964</v>
      </c>
      <c r="K1014" s="205" t="s">
        <v>684</v>
      </c>
      <c r="L1014" s="205" t="s">
        <v>3866</v>
      </c>
      <c r="M1014" s="205" t="s">
        <v>684</v>
      </c>
      <c r="N1014" s="205" t="s">
        <v>684</v>
      </c>
      <c r="O1014" s="205" t="s">
        <v>686</v>
      </c>
      <c r="P1014" s="205" t="s">
        <v>687</v>
      </c>
      <c r="Q1014" s="205" t="s">
        <v>686</v>
      </c>
    </row>
    <row r="1015" spans="1:17" hidden="1">
      <c r="A1015" s="204">
        <v>101201307889</v>
      </c>
      <c r="B1015" s="205" t="s">
        <v>3867</v>
      </c>
      <c r="C1015" s="205" t="s">
        <v>3868</v>
      </c>
      <c r="D1015" s="205" t="s">
        <v>680</v>
      </c>
      <c r="E1015" s="572">
        <v>29018</v>
      </c>
      <c r="F1015" s="572">
        <v>45426</v>
      </c>
      <c r="G1015" s="205" t="s">
        <v>3869</v>
      </c>
      <c r="H1015" s="205" t="s">
        <v>682</v>
      </c>
      <c r="I1015" s="205" t="s">
        <v>708</v>
      </c>
      <c r="J1015" s="205">
        <v>8055572071</v>
      </c>
      <c r="K1015" s="205" t="s">
        <v>3870</v>
      </c>
      <c r="L1015" s="205" t="s">
        <v>3871</v>
      </c>
      <c r="M1015" s="205" t="s">
        <v>3872</v>
      </c>
      <c r="N1015" s="205" t="s">
        <v>3873</v>
      </c>
      <c r="O1015" s="205" t="s">
        <v>687</v>
      </c>
      <c r="P1015" s="205" t="s">
        <v>687</v>
      </c>
      <c r="Q1015" s="205" t="s">
        <v>686</v>
      </c>
    </row>
    <row r="1016" spans="1:17" hidden="1">
      <c r="A1016" s="204">
        <v>102067863542</v>
      </c>
      <c r="B1016" s="205" t="s">
        <v>3874</v>
      </c>
      <c r="C1016" s="205" t="s">
        <v>3875</v>
      </c>
      <c r="D1016" s="205" t="s">
        <v>680</v>
      </c>
      <c r="E1016" s="572">
        <v>34820</v>
      </c>
      <c r="F1016" s="572">
        <v>45422</v>
      </c>
      <c r="G1016" s="205" t="s">
        <v>3876</v>
      </c>
      <c r="H1016" s="205" t="s">
        <v>682</v>
      </c>
      <c r="I1016" s="205" t="s">
        <v>683</v>
      </c>
      <c r="J1016" s="205" t="s">
        <v>684</v>
      </c>
      <c r="K1016" s="205" t="s">
        <v>684</v>
      </c>
      <c r="L1016" s="205" t="s">
        <v>3877</v>
      </c>
      <c r="M1016" s="205" t="s">
        <v>684</v>
      </c>
      <c r="N1016" s="205" t="s">
        <v>684</v>
      </c>
      <c r="O1016" s="205" t="s">
        <v>686</v>
      </c>
      <c r="P1016" s="205" t="s">
        <v>687</v>
      </c>
      <c r="Q1016" s="205" t="s">
        <v>686</v>
      </c>
    </row>
    <row r="1017" spans="1:17" hidden="1">
      <c r="A1017" s="204">
        <v>101717007633</v>
      </c>
      <c r="B1017" s="205" t="s">
        <v>3894</v>
      </c>
      <c r="C1017" s="205" t="s">
        <v>3895</v>
      </c>
      <c r="D1017" s="205" t="s">
        <v>680</v>
      </c>
      <c r="E1017" s="572">
        <v>37559</v>
      </c>
      <c r="F1017" s="572">
        <v>45421</v>
      </c>
      <c r="G1017" s="205" t="s">
        <v>3896</v>
      </c>
      <c r="H1017" s="205" t="s">
        <v>682</v>
      </c>
      <c r="I1017" s="205" t="s">
        <v>683</v>
      </c>
      <c r="J1017" s="205" t="s">
        <v>684</v>
      </c>
      <c r="K1017" s="205" t="s">
        <v>684</v>
      </c>
      <c r="L1017" s="205" t="s">
        <v>3897</v>
      </c>
      <c r="M1017" s="205" t="s">
        <v>684</v>
      </c>
      <c r="N1017" s="205" t="s">
        <v>684</v>
      </c>
      <c r="O1017" s="205" t="s">
        <v>686</v>
      </c>
      <c r="P1017" s="205" t="s">
        <v>687</v>
      </c>
      <c r="Q1017" s="205" t="s">
        <v>686</v>
      </c>
    </row>
    <row r="1018" spans="1:17" hidden="1">
      <c r="A1018" s="204">
        <v>101210328562</v>
      </c>
      <c r="B1018" s="205" t="s">
        <v>3878</v>
      </c>
      <c r="C1018" s="205" t="s">
        <v>3879</v>
      </c>
      <c r="D1018" s="205" t="s">
        <v>680</v>
      </c>
      <c r="E1018" s="572">
        <v>34851</v>
      </c>
      <c r="F1018" s="572">
        <v>45421</v>
      </c>
      <c r="G1018" s="205" t="s">
        <v>3880</v>
      </c>
      <c r="H1018" s="205" t="s">
        <v>682</v>
      </c>
      <c r="I1018" s="205" t="s">
        <v>708</v>
      </c>
      <c r="J1018" s="205">
        <v>9673066670</v>
      </c>
      <c r="K1018" s="205" t="s">
        <v>684</v>
      </c>
      <c r="L1018" s="205" t="s">
        <v>3881</v>
      </c>
      <c r="M1018" s="205" t="s">
        <v>3882</v>
      </c>
      <c r="N1018" s="205" t="s">
        <v>3883</v>
      </c>
      <c r="O1018" s="205" t="s">
        <v>686</v>
      </c>
      <c r="P1018" s="205" t="s">
        <v>687</v>
      </c>
      <c r="Q1018" s="205" t="s">
        <v>686</v>
      </c>
    </row>
    <row r="1019" spans="1:17" hidden="1">
      <c r="A1019" s="204">
        <v>101947765907</v>
      </c>
      <c r="B1019" s="205" t="s">
        <v>3919</v>
      </c>
      <c r="C1019" s="205" t="s">
        <v>3920</v>
      </c>
      <c r="D1019" s="205" t="s">
        <v>680</v>
      </c>
      <c r="E1019" s="572">
        <v>32152</v>
      </c>
      <c r="F1019" s="572">
        <v>45421</v>
      </c>
      <c r="G1019" s="205" t="s">
        <v>3921</v>
      </c>
      <c r="H1019" s="205" t="s">
        <v>682</v>
      </c>
      <c r="I1019" s="205" t="s">
        <v>708</v>
      </c>
      <c r="J1019" s="205">
        <v>9673663535</v>
      </c>
      <c r="K1019" s="205" t="s">
        <v>684</v>
      </c>
      <c r="L1019" s="205" t="s">
        <v>3922</v>
      </c>
      <c r="M1019" s="205" t="s">
        <v>3923</v>
      </c>
      <c r="N1019" s="205" t="s">
        <v>3924</v>
      </c>
      <c r="O1019" s="205" t="s">
        <v>686</v>
      </c>
      <c r="P1019" s="205" t="s">
        <v>687</v>
      </c>
      <c r="Q1019" s="205" t="s">
        <v>686</v>
      </c>
    </row>
    <row r="1020" spans="1:17" hidden="1">
      <c r="A1020" s="204">
        <v>102067179570</v>
      </c>
      <c r="B1020" s="205" t="s">
        <v>3907</v>
      </c>
      <c r="C1020" s="205" t="s">
        <v>449</v>
      </c>
      <c r="D1020" s="205" t="s">
        <v>680</v>
      </c>
      <c r="E1020" s="572">
        <v>30107</v>
      </c>
      <c r="F1020" s="572">
        <v>45421</v>
      </c>
      <c r="G1020" s="205" t="s">
        <v>3908</v>
      </c>
      <c r="H1020" s="205" t="s">
        <v>682</v>
      </c>
      <c r="I1020" s="205" t="s">
        <v>708</v>
      </c>
      <c r="J1020" s="205">
        <v>9527056835</v>
      </c>
      <c r="K1020" s="205" t="s">
        <v>684</v>
      </c>
      <c r="L1020" s="205" t="s">
        <v>3909</v>
      </c>
      <c r="M1020" s="205" t="s">
        <v>3910</v>
      </c>
      <c r="N1020" s="205" t="s">
        <v>3911</v>
      </c>
      <c r="O1020" s="205" t="s">
        <v>686</v>
      </c>
      <c r="P1020" s="205" t="s">
        <v>687</v>
      </c>
      <c r="Q1020" s="205" t="s">
        <v>686</v>
      </c>
    </row>
    <row r="1021" spans="1:17" hidden="1">
      <c r="A1021" s="204">
        <v>102067179562</v>
      </c>
      <c r="B1021" s="205" t="s">
        <v>3932</v>
      </c>
      <c r="C1021" s="205" t="s">
        <v>3933</v>
      </c>
      <c r="D1021" s="205" t="s">
        <v>680</v>
      </c>
      <c r="E1021" s="572">
        <v>31564</v>
      </c>
      <c r="F1021" s="572">
        <v>45421</v>
      </c>
      <c r="G1021" s="205" t="s">
        <v>3934</v>
      </c>
      <c r="H1021" s="205" t="s">
        <v>682</v>
      </c>
      <c r="I1021" s="205" t="s">
        <v>708</v>
      </c>
      <c r="J1021" s="205">
        <v>9359103190</v>
      </c>
      <c r="K1021" s="205" t="s">
        <v>684</v>
      </c>
      <c r="L1021" s="205" t="s">
        <v>3935</v>
      </c>
      <c r="M1021" s="205" t="s">
        <v>684</v>
      </c>
      <c r="N1021" s="205" t="s">
        <v>20586</v>
      </c>
      <c r="O1021" s="205" t="s">
        <v>687</v>
      </c>
      <c r="P1021" s="205" t="s">
        <v>687</v>
      </c>
      <c r="Q1021" s="205" t="s">
        <v>686</v>
      </c>
    </row>
    <row r="1022" spans="1:17" hidden="1">
      <c r="A1022" s="204">
        <v>102067179558</v>
      </c>
      <c r="B1022" s="205" t="s">
        <v>3925</v>
      </c>
      <c r="C1022" s="205" t="s">
        <v>3926</v>
      </c>
      <c r="D1022" s="205" t="s">
        <v>680</v>
      </c>
      <c r="E1022" s="572">
        <v>36161</v>
      </c>
      <c r="F1022" s="572">
        <v>45421</v>
      </c>
      <c r="G1022" s="205" t="s">
        <v>3927</v>
      </c>
      <c r="H1022" s="205" t="s">
        <v>682</v>
      </c>
      <c r="I1022" s="205" t="s">
        <v>683</v>
      </c>
      <c r="J1022" s="205" t="s">
        <v>684</v>
      </c>
      <c r="K1022" s="205" t="s">
        <v>684</v>
      </c>
      <c r="L1022" s="205" t="s">
        <v>3928</v>
      </c>
      <c r="M1022" s="205" t="s">
        <v>684</v>
      </c>
      <c r="N1022" s="205" t="s">
        <v>684</v>
      </c>
      <c r="O1022" s="205" t="s">
        <v>686</v>
      </c>
      <c r="P1022" s="205" t="s">
        <v>687</v>
      </c>
      <c r="Q1022" s="205" t="s">
        <v>686</v>
      </c>
    </row>
    <row r="1023" spans="1:17" hidden="1">
      <c r="A1023" s="204">
        <v>102067179543</v>
      </c>
      <c r="B1023" s="205" t="s">
        <v>3915</v>
      </c>
      <c r="C1023" s="205" t="s">
        <v>3916</v>
      </c>
      <c r="D1023" s="205" t="s">
        <v>680</v>
      </c>
      <c r="E1023" s="572">
        <v>38739</v>
      </c>
      <c r="F1023" s="572">
        <v>45421</v>
      </c>
      <c r="G1023" s="205" t="s">
        <v>3917</v>
      </c>
      <c r="H1023" s="205" t="s">
        <v>682</v>
      </c>
      <c r="I1023" s="205" t="s">
        <v>683</v>
      </c>
      <c r="J1023" s="205" t="s">
        <v>684</v>
      </c>
      <c r="K1023" s="205" t="s">
        <v>684</v>
      </c>
      <c r="L1023" s="205" t="s">
        <v>3918</v>
      </c>
      <c r="M1023" s="205" t="s">
        <v>684</v>
      </c>
      <c r="N1023" s="205" t="s">
        <v>684</v>
      </c>
      <c r="O1023" s="205" t="s">
        <v>686</v>
      </c>
      <c r="P1023" s="205" t="s">
        <v>687</v>
      </c>
      <c r="Q1023" s="205" t="s">
        <v>686</v>
      </c>
    </row>
    <row r="1024" spans="1:17" hidden="1">
      <c r="A1024" s="204">
        <v>101931400073</v>
      </c>
      <c r="B1024" s="205" t="s">
        <v>3912</v>
      </c>
      <c r="C1024" s="205" t="s">
        <v>450</v>
      </c>
      <c r="D1024" s="205" t="s">
        <v>680</v>
      </c>
      <c r="E1024" s="572">
        <v>37338</v>
      </c>
      <c r="F1024" s="572">
        <v>45421</v>
      </c>
      <c r="G1024" s="205" t="s">
        <v>3913</v>
      </c>
      <c r="H1024" s="205" t="s">
        <v>682</v>
      </c>
      <c r="I1024" s="205" t="s">
        <v>683</v>
      </c>
      <c r="J1024" s="205">
        <v>7397901431</v>
      </c>
      <c r="K1024" s="205" t="s">
        <v>684</v>
      </c>
      <c r="L1024" s="205" t="s">
        <v>3914</v>
      </c>
      <c r="M1024" s="205" t="s">
        <v>21186</v>
      </c>
      <c r="N1024" s="205" t="s">
        <v>684</v>
      </c>
      <c r="O1024" s="205" t="s">
        <v>686</v>
      </c>
      <c r="P1024" s="205" t="s">
        <v>687</v>
      </c>
      <c r="Q1024" s="205" t="s">
        <v>686</v>
      </c>
    </row>
    <row r="1025" spans="1:17" hidden="1">
      <c r="A1025" s="204">
        <v>102067179536</v>
      </c>
      <c r="B1025" s="205" t="s">
        <v>3903</v>
      </c>
      <c r="C1025" s="205" t="s">
        <v>3904</v>
      </c>
      <c r="D1025" s="205" t="s">
        <v>680</v>
      </c>
      <c r="E1025" s="572">
        <v>37175</v>
      </c>
      <c r="F1025" s="572">
        <v>45421</v>
      </c>
      <c r="G1025" s="205" t="s">
        <v>3905</v>
      </c>
      <c r="H1025" s="205" t="s">
        <v>682</v>
      </c>
      <c r="I1025" s="205" t="s">
        <v>683</v>
      </c>
      <c r="J1025" s="205">
        <v>9607293697</v>
      </c>
      <c r="K1025" s="205" t="s">
        <v>684</v>
      </c>
      <c r="L1025" s="205" t="s">
        <v>3906</v>
      </c>
      <c r="M1025" s="205" t="s">
        <v>21484</v>
      </c>
      <c r="N1025" s="205" t="s">
        <v>21485</v>
      </c>
      <c r="O1025" s="205" t="s">
        <v>686</v>
      </c>
      <c r="P1025" s="205" t="s">
        <v>687</v>
      </c>
      <c r="Q1025" s="205" t="s">
        <v>686</v>
      </c>
    </row>
    <row r="1026" spans="1:17" hidden="1">
      <c r="A1026" s="204">
        <v>102067388322</v>
      </c>
      <c r="B1026" s="205" t="s">
        <v>3884</v>
      </c>
      <c r="C1026" s="205" t="s">
        <v>3885</v>
      </c>
      <c r="D1026" s="205" t="s">
        <v>680</v>
      </c>
      <c r="E1026" s="572">
        <v>36663</v>
      </c>
      <c r="F1026" s="572">
        <v>45421</v>
      </c>
      <c r="G1026" s="205" t="s">
        <v>3886</v>
      </c>
      <c r="H1026" s="205" t="s">
        <v>682</v>
      </c>
      <c r="I1026" s="205" t="s">
        <v>683</v>
      </c>
      <c r="J1026" s="205" t="s">
        <v>684</v>
      </c>
      <c r="K1026" s="205" t="s">
        <v>684</v>
      </c>
      <c r="L1026" s="205" t="s">
        <v>3887</v>
      </c>
      <c r="M1026" s="205" t="s">
        <v>684</v>
      </c>
      <c r="N1026" s="205" t="s">
        <v>684</v>
      </c>
      <c r="O1026" s="205" t="s">
        <v>686</v>
      </c>
      <c r="P1026" s="205" t="s">
        <v>687</v>
      </c>
      <c r="Q1026" s="205" t="s">
        <v>686</v>
      </c>
    </row>
    <row r="1027" spans="1:17" hidden="1">
      <c r="A1027" s="204">
        <v>101574760964</v>
      </c>
      <c r="B1027" s="205" t="s">
        <v>3936</v>
      </c>
      <c r="C1027" s="205" t="s">
        <v>3937</v>
      </c>
      <c r="D1027" s="205" t="s">
        <v>680</v>
      </c>
      <c r="E1027" s="572">
        <v>37178</v>
      </c>
      <c r="F1027" s="572">
        <v>45421</v>
      </c>
      <c r="G1027" s="205" t="s">
        <v>3938</v>
      </c>
      <c r="H1027" s="205" t="s">
        <v>682</v>
      </c>
      <c r="I1027" s="205" t="s">
        <v>683</v>
      </c>
      <c r="J1027" s="205">
        <v>9325135210</v>
      </c>
      <c r="K1027" s="205" t="s">
        <v>684</v>
      </c>
      <c r="L1027" s="205" t="s">
        <v>3939</v>
      </c>
      <c r="M1027" s="205" t="s">
        <v>684</v>
      </c>
      <c r="N1027" s="205" t="s">
        <v>684</v>
      </c>
      <c r="O1027" s="205" t="s">
        <v>686</v>
      </c>
      <c r="P1027" s="205" t="s">
        <v>687</v>
      </c>
      <c r="Q1027" s="205" t="s">
        <v>686</v>
      </c>
    </row>
    <row r="1028" spans="1:17" hidden="1">
      <c r="A1028" s="204">
        <v>101197512043</v>
      </c>
      <c r="B1028" s="205" t="s">
        <v>3898</v>
      </c>
      <c r="C1028" s="205" t="s">
        <v>3899</v>
      </c>
      <c r="D1028" s="205" t="s">
        <v>680</v>
      </c>
      <c r="E1028" s="572">
        <v>35431</v>
      </c>
      <c r="F1028" s="572">
        <v>45421</v>
      </c>
      <c r="G1028" s="205" t="s">
        <v>3900</v>
      </c>
      <c r="H1028" s="205" t="s">
        <v>682</v>
      </c>
      <c r="I1028" s="205" t="s">
        <v>683</v>
      </c>
      <c r="J1028" s="205">
        <v>9081536740</v>
      </c>
      <c r="K1028" s="205" t="s">
        <v>684</v>
      </c>
      <c r="L1028" s="205" t="s">
        <v>3901</v>
      </c>
      <c r="M1028" s="205" t="s">
        <v>684</v>
      </c>
      <c r="N1028" s="205" t="s">
        <v>3902</v>
      </c>
      <c r="O1028" s="205" t="s">
        <v>686</v>
      </c>
      <c r="P1028" s="205" t="s">
        <v>687</v>
      </c>
      <c r="Q1028" s="205" t="s">
        <v>686</v>
      </c>
    </row>
    <row r="1029" spans="1:17" hidden="1">
      <c r="A1029" s="204">
        <v>101563764736</v>
      </c>
      <c r="B1029" s="205" t="s">
        <v>3888</v>
      </c>
      <c r="C1029" s="205" t="s">
        <v>3889</v>
      </c>
      <c r="D1029" s="205" t="s">
        <v>680</v>
      </c>
      <c r="E1029" s="572">
        <v>33061</v>
      </c>
      <c r="F1029" s="572">
        <v>45421</v>
      </c>
      <c r="G1029" s="205" t="s">
        <v>2380</v>
      </c>
      <c r="H1029" s="205" t="s">
        <v>682</v>
      </c>
      <c r="I1029" s="205" t="s">
        <v>708</v>
      </c>
      <c r="J1029" s="205">
        <v>9665348781</v>
      </c>
      <c r="K1029" s="205" t="s">
        <v>3890</v>
      </c>
      <c r="L1029" s="205" t="s">
        <v>3891</v>
      </c>
      <c r="M1029" s="205" t="s">
        <v>3892</v>
      </c>
      <c r="N1029" s="205" t="s">
        <v>3893</v>
      </c>
      <c r="O1029" s="205" t="s">
        <v>686</v>
      </c>
      <c r="P1029" s="205" t="s">
        <v>687</v>
      </c>
      <c r="Q1029" s="205" t="s">
        <v>686</v>
      </c>
    </row>
    <row r="1030" spans="1:17" hidden="1">
      <c r="A1030" s="204">
        <v>102079083047</v>
      </c>
      <c r="B1030" s="205" t="s">
        <v>3940</v>
      </c>
      <c r="C1030" s="205" t="s">
        <v>3941</v>
      </c>
      <c r="D1030" s="205" t="s">
        <v>680</v>
      </c>
      <c r="E1030" s="572">
        <v>38462</v>
      </c>
      <c r="F1030" s="572">
        <v>45419</v>
      </c>
      <c r="G1030" s="205" t="s">
        <v>3942</v>
      </c>
      <c r="H1030" s="205" t="s">
        <v>682</v>
      </c>
      <c r="I1030" s="205" t="s">
        <v>683</v>
      </c>
      <c r="J1030" s="205">
        <v>9699492791</v>
      </c>
      <c r="K1030" s="205" t="s">
        <v>684</v>
      </c>
      <c r="L1030" s="205" t="s">
        <v>3943</v>
      </c>
      <c r="M1030" s="205" t="s">
        <v>684</v>
      </c>
      <c r="N1030" s="205" t="s">
        <v>684</v>
      </c>
      <c r="O1030" s="205" t="s">
        <v>686</v>
      </c>
      <c r="P1030" s="205" t="s">
        <v>687</v>
      </c>
      <c r="Q1030" s="205" t="s">
        <v>686</v>
      </c>
    </row>
    <row r="1031" spans="1:17" hidden="1">
      <c r="A1031" s="204">
        <v>102065527272</v>
      </c>
      <c r="B1031" s="205" t="s">
        <v>3944</v>
      </c>
      <c r="C1031" s="205" t="s">
        <v>3945</v>
      </c>
      <c r="D1031" s="205" t="s">
        <v>680</v>
      </c>
      <c r="E1031" s="572">
        <v>37195</v>
      </c>
      <c r="F1031" s="572">
        <v>45417</v>
      </c>
      <c r="G1031" s="205" t="s">
        <v>3946</v>
      </c>
      <c r="H1031" s="205" t="s">
        <v>682</v>
      </c>
      <c r="I1031" s="205" t="s">
        <v>683</v>
      </c>
      <c r="J1031" s="205">
        <v>7823858665</v>
      </c>
      <c r="K1031" s="205" t="s">
        <v>684</v>
      </c>
      <c r="L1031" s="205" t="s">
        <v>3947</v>
      </c>
      <c r="M1031" s="205" t="s">
        <v>684</v>
      </c>
      <c r="N1031" s="205" t="s">
        <v>684</v>
      </c>
      <c r="O1031" s="205" t="s">
        <v>686</v>
      </c>
      <c r="P1031" s="205" t="s">
        <v>687</v>
      </c>
      <c r="Q1031" s="205" t="s">
        <v>686</v>
      </c>
    </row>
    <row r="1032" spans="1:17" hidden="1">
      <c r="A1032" s="204">
        <v>102065527286</v>
      </c>
      <c r="B1032" s="205" t="s">
        <v>3949</v>
      </c>
      <c r="C1032" s="205" t="s">
        <v>3950</v>
      </c>
      <c r="D1032" s="205" t="s">
        <v>680</v>
      </c>
      <c r="E1032" s="572">
        <v>35564</v>
      </c>
      <c r="F1032" s="572">
        <v>45416</v>
      </c>
      <c r="G1032" s="205" t="s">
        <v>3122</v>
      </c>
      <c r="H1032" s="205" t="s">
        <v>682</v>
      </c>
      <c r="I1032" s="205" t="s">
        <v>683</v>
      </c>
      <c r="J1032" s="205" t="s">
        <v>684</v>
      </c>
      <c r="K1032" s="205" t="s">
        <v>684</v>
      </c>
      <c r="L1032" s="205" t="s">
        <v>3951</v>
      </c>
      <c r="M1032" s="205" t="s">
        <v>684</v>
      </c>
      <c r="N1032" s="205" t="s">
        <v>684</v>
      </c>
      <c r="O1032" s="205" t="s">
        <v>686</v>
      </c>
      <c r="P1032" s="205" t="s">
        <v>687</v>
      </c>
      <c r="Q1032" s="205" t="s">
        <v>686</v>
      </c>
    </row>
    <row r="1033" spans="1:17" hidden="1">
      <c r="A1033" s="204">
        <v>102064643471</v>
      </c>
      <c r="B1033" s="205" t="s">
        <v>3958</v>
      </c>
      <c r="C1033" s="205" t="s">
        <v>3959</v>
      </c>
      <c r="D1033" s="205" t="s">
        <v>680</v>
      </c>
      <c r="E1033" s="572">
        <v>35460</v>
      </c>
      <c r="F1033" s="572">
        <v>45415</v>
      </c>
      <c r="G1033" s="205" t="s">
        <v>3960</v>
      </c>
      <c r="H1033" s="205" t="s">
        <v>682</v>
      </c>
      <c r="I1033" s="205" t="s">
        <v>683</v>
      </c>
      <c r="J1033" s="205" t="s">
        <v>684</v>
      </c>
      <c r="K1033" s="205" t="s">
        <v>684</v>
      </c>
      <c r="L1033" s="205" t="s">
        <v>3961</v>
      </c>
      <c r="M1033" s="205" t="s">
        <v>684</v>
      </c>
      <c r="N1033" s="205" t="s">
        <v>684</v>
      </c>
      <c r="O1033" s="205" t="s">
        <v>686</v>
      </c>
      <c r="P1033" s="205" t="s">
        <v>687</v>
      </c>
      <c r="Q1033" s="205" t="s">
        <v>686</v>
      </c>
    </row>
    <row r="1034" spans="1:17" hidden="1">
      <c r="A1034" s="204">
        <v>101722442703</v>
      </c>
      <c r="B1034" s="205" t="s">
        <v>3966</v>
      </c>
      <c r="C1034" s="205" t="s">
        <v>3967</v>
      </c>
      <c r="D1034" s="205" t="s">
        <v>680</v>
      </c>
      <c r="E1034" s="572">
        <v>36888</v>
      </c>
      <c r="F1034" s="572">
        <v>45415</v>
      </c>
      <c r="G1034" s="205" t="s">
        <v>2333</v>
      </c>
      <c r="H1034" s="205" t="s">
        <v>682</v>
      </c>
      <c r="I1034" s="205" t="s">
        <v>683</v>
      </c>
      <c r="J1034" s="205">
        <v>7774847570</v>
      </c>
      <c r="K1034" s="205" t="s">
        <v>684</v>
      </c>
      <c r="L1034" s="205" t="s">
        <v>3968</v>
      </c>
      <c r="M1034" s="205" t="s">
        <v>3969</v>
      </c>
      <c r="N1034" s="205" t="s">
        <v>2139</v>
      </c>
      <c r="O1034" s="205" t="s">
        <v>686</v>
      </c>
      <c r="P1034" s="205" t="s">
        <v>687</v>
      </c>
      <c r="Q1034" s="205" t="s">
        <v>686</v>
      </c>
    </row>
    <row r="1035" spans="1:17" hidden="1">
      <c r="A1035" s="204">
        <v>101611773740</v>
      </c>
      <c r="B1035" s="205" t="s">
        <v>3962</v>
      </c>
      <c r="C1035" s="205" t="s">
        <v>3963</v>
      </c>
      <c r="D1035" s="205" t="s">
        <v>680</v>
      </c>
      <c r="E1035" s="572">
        <v>35128</v>
      </c>
      <c r="F1035" s="572">
        <v>45415</v>
      </c>
      <c r="G1035" s="205" t="s">
        <v>3964</v>
      </c>
      <c r="H1035" s="205" t="s">
        <v>682</v>
      </c>
      <c r="I1035" s="205" t="s">
        <v>683</v>
      </c>
      <c r="J1035" s="205">
        <v>7666270383</v>
      </c>
      <c r="K1035" s="205" t="s">
        <v>684</v>
      </c>
      <c r="L1035" s="205" t="s">
        <v>3965</v>
      </c>
      <c r="M1035" s="205" t="s">
        <v>684</v>
      </c>
      <c r="N1035" s="205" t="s">
        <v>684</v>
      </c>
      <c r="O1035" s="205" t="s">
        <v>686</v>
      </c>
      <c r="P1035" s="205" t="s">
        <v>687</v>
      </c>
      <c r="Q1035" s="205" t="s">
        <v>686</v>
      </c>
    </row>
    <row r="1036" spans="1:17" hidden="1">
      <c r="A1036" s="204">
        <v>102079086057</v>
      </c>
      <c r="B1036" s="205" t="s">
        <v>3952</v>
      </c>
      <c r="C1036" s="205" t="s">
        <v>3953</v>
      </c>
      <c r="D1036" s="205" t="s">
        <v>680</v>
      </c>
      <c r="E1036" s="572">
        <v>36816</v>
      </c>
      <c r="F1036" s="572">
        <v>45415</v>
      </c>
      <c r="G1036" s="205" t="s">
        <v>3954</v>
      </c>
      <c r="H1036" s="205" t="s">
        <v>682</v>
      </c>
      <c r="I1036" s="205" t="s">
        <v>683</v>
      </c>
      <c r="J1036" s="205">
        <v>8530258129</v>
      </c>
      <c r="K1036" s="205" t="s">
        <v>684</v>
      </c>
      <c r="L1036" s="205" t="s">
        <v>3955</v>
      </c>
      <c r="M1036" s="205" t="s">
        <v>3956</v>
      </c>
      <c r="N1036" s="205" t="s">
        <v>3957</v>
      </c>
      <c r="O1036" s="205" t="s">
        <v>686</v>
      </c>
      <c r="P1036" s="205" t="s">
        <v>687</v>
      </c>
      <c r="Q1036" s="205" t="s">
        <v>686</v>
      </c>
    </row>
    <row r="1037" spans="1:17" hidden="1">
      <c r="A1037" s="204">
        <v>102064620270</v>
      </c>
      <c r="B1037" s="205" t="s">
        <v>3976</v>
      </c>
      <c r="C1037" s="205" t="s">
        <v>3977</v>
      </c>
      <c r="D1037" s="205" t="s">
        <v>680</v>
      </c>
      <c r="E1037" s="572">
        <v>37622</v>
      </c>
      <c r="F1037" s="572">
        <v>45414</v>
      </c>
      <c r="G1037" s="205" t="s">
        <v>3978</v>
      </c>
      <c r="H1037" s="205" t="s">
        <v>682</v>
      </c>
      <c r="I1037" s="205" t="s">
        <v>683</v>
      </c>
      <c r="J1037" s="205" t="s">
        <v>684</v>
      </c>
      <c r="K1037" s="205" t="s">
        <v>684</v>
      </c>
      <c r="L1037" s="205" t="s">
        <v>3979</v>
      </c>
      <c r="M1037" s="205" t="s">
        <v>684</v>
      </c>
      <c r="N1037" s="205" t="s">
        <v>684</v>
      </c>
      <c r="O1037" s="205" t="s">
        <v>686</v>
      </c>
      <c r="P1037" s="205" t="s">
        <v>687</v>
      </c>
      <c r="Q1037" s="205" t="s">
        <v>686</v>
      </c>
    </row>
    <row r="1038" spans="1:17" hidden="1">
      <c r="A1038" s="204">
        <v>100435471634</v>
      </c>
      <c r="B1038" s="205" t="s">
        <v>3980</v>
      </c>
      <c r="C1038" s="205" t="s">
        <v>3981</v>
      </c>
      <c r="D1038" s="205" t="s">
        <v>680</v>
      </c>
      <c r="E1038" s="572">
        <v>33253</v>
      </c>
      <c r="F1038" s="572">
        <v>45414</v>
      </c>
      <c r="G1038" s="205" t="s">
        <v>3982</v>
      </c>
      <c r="H1038" s="205" t="s">
        <v>682</v>
      </c>
      <c r="I1038" s="205" t="s">
        <v>708</v>
      </c>
      <c r="J1038" s="205">
        <v>9136359594</v>
      </c>
      <c r="K1038" s="205" t="s">
        <v>684</v>
      </c>
      <c r="L1038" s="205" t="s">
        <v>3983</v>
      </c>
      <c r="M1038" s="205" t="s">
        <v>3984</v>
      </c>
      <c r="N1038" s="205" t="s">
        <v>3985</v>
      </c>
      <c r="O1038" s="205" t="s">
        <v>686</v>
      </c>
      <c r="P1038" s="205" t="s">
        <v>687</v>
      </c>
      <c r="Q1038" s="205" t="s">
        <v>686</v>
      </c>
    </row>
    <row r="1039" spans="1:17" hidden="1">
      <c r="A1039" s="204">
        <v>101825971052</v>
      </c>
      <c r="B1039" s="205" t="s">
        <v>3970</v>
      </c>
      <c r="C1039" s="205" t="s">
        <v>3971</v>
      </c>
      <c r="D1039" s="205" t="s">
        <v>680</v>
      </c>
      <c r="E1039" s="572">
        <v>35981</v>
      </c>
      <c r="F1039" s="572">
        <v>45414</v>
      </c>
      <c r="G1039" s="205" t="s">
        <v>3972</v>
      </c>
      <c r="H1039" s="205" t="s">
        <v>682</v>
      </c>
      <c r="I1039" s="205" t="s">
        <v>683</v>
      </c>
      <c r="J1039" s="205">
        <v>9307668460</v>
      </c>
      <c r="K1039" s="205" t="s">
        <v>684</v>
      </c>
      <c r="L1039" s="205" t="s">
        <v>3973</v>
      </c>
      <c r="M1039" s="205" t="s">
        <v>3974</v>
      </c>
      <c r="N1039" s="205" t="s">
        <v>3975</v>
      </c>
      <c r="O1039" s="205" t="s">
        <v>687</v>
      </c>
      <c r="P1039" s="205" t="s">
        <v>687</v>
      </c>
      <c r="Q1039" s="205" t="s">
        <v>686</v>
      </c>
    </row>
    <row r="1040" spans="1:17" hidden="1">
      <c r="A1040" s="204">
        <v>100297921923</v>
      </c>
      <c r="B1040" s="205" t="s">
        <v>3986</v>
      </c>
      <c r="C1040" s="205" t="s">
        <v>3987</v>
      </c>
      <c r="D1040" s="205" t="s">
        <v>680</v>
      </c>
      <c r="E1040" s="572">
        <v>27827</v>
      </c>
      <c r="F1040" s="572">
        <v>45414</v>
      </c>
      <c r="G1040" s="205" t="s">
        <v>3988</v>
      </c>
      <c r="H1040" s="205" t="s">
        <v>682</v>
      </c>
      <c r="I1040" s="205" t="s">
        <v>708</v>
      </c>
      <c r="J1040" s="205">
        <v>9321092862</v>
      </c>
      <c r="K1040" s="205" t="s">
        <v>684</v>
      </c>
      <c r="L1040" s="205" t="s">
        <v>3989</v>
      </c>
      <c r="M1040" s="205" t="s">
        <v>3990</v>
      </c>
      <c r="N1040" s="205" t="s">
        <v>3991</v>
      </c>
      <c r="O1040" s="205" t="s">
        <v>686</v>
      </c>
      <c r="P1040" s="205" t="s">
        <v>687</v>
      </c>
      <c r="Q1040" s="205" t="s">
        <v>686</v>
      </c>
    </row>
    <row r="1041" spans="1:17" hidden="1">
      <c r="A1041" s="204">
        <v>101696023262</v>
      </c>
      <c r="B1041" s="205" t="s">
        <v>3992</v>
      </c>
      <c r="C1041" s="205" t="s">
        <v>3993</v>
      </c>
      <c r="D1041" s="205" t="s">
        <v>680</v>
      </c>
      <c r="E1041" s="572">
        <v>36779</v>
      </c>
      <c r="F1041" s="572">
        <v>45413</v>
      </c>
      <c r="G1041" s="205" t="s">
        <v>3994</v>
      </c>
      <c r="H1041" s="205" t="s">
        <v>682</v>
      </c>
      <c r="I1041" s="205" t="s">
        <v>683</v>
      </c>
      <c r="J1041" s="205">
        <v>7020366398</v>
      </c>
      <c r="K1041" s="205" t="s">
        <v>684</v>
      </c>
      <c r="L1041" s="205" t="s">
        <v>1342</v>
      </c>
      <c r="M1041" s="205" t="s">
        <v>684</v>
      </c>
      <c r="N1041" s="205" t="s">
        <v>21735</v>
      </c>
      <c r="O1041" s="205" t="s">
        <v>686</v>
      </c>
      <c r="P1041" s="205" t="s">
        <v>687</v>
      </c>
      <c r="Q1041" s="205" t="s">
        <v>687</v>
      </c>
    </row>
    <row r="1042" spans="1:17" hidden="1">
      <c r="A1042" s="204">
        <v>102063633737</v>
      </c>
      <c r="B1042" s="205" t="s">
        <v>4034</v>
      </c>
      <c r="C1042" s="205" t="s">
        <v>4035</v>
      </c>
      <c r="D1042" s="205" t="s">
        <v>680</v>
      </c>
      <c r="E1042" s="572">
        <v>37622</v>
      </c>
      <c r="F1042" s="572">
        <v>45412</v>
      </c>
      <c r="G1042" s="205" t="s">
        <v>4036</v>
      </c>
      <c r="H1042" s="205" t="s">
        <v>682</v>
      </c>
      <c r="I1042" s="205" t="s">
        <v>683</v>
      </c>
      <c r="J1042" s="205" t="s">
        <v>684</v>
      </c>
      <c r="K1042" s="205" t="s">
        <v>684</v>
      </c>
      <c r="L1042" s="205" t="s">
        <v>4037</v>
      </c>
      <c r="M1042" s="205" t="s">
        <v>684</v>
      </c>
      <c r="N1042" s="205" t="s">
        <v>684</v>
      </c>
      <c r="O1042" s="205" t="s">
        <v>686</v>
      </c>
      <c r="P1042" s="205" t="s">
        <v>687</v>
      </c>
      <c r="Q1042" s="205" t="s">
        <v>686</v>
      </c>
    </row>
    <row r="1043" spans="1:17" hidden="1">
      <c r="A1043" s="204">
        <v>101634828266</v>
      </c>
      <c r="B1043" s="205" t="s">
        <v>3995</v>
      </c>
      <c r="C1043" s="205" t="s">
        <v>3996</v>
      </c>
      <c r="D1043" s="205" t="s">
        <v>680</v>
      </c>
      <c r="E1043" s="572">
        <v>36892</v>
      </c>
      <c r="F1043" s="572">
        <v>45412</v>
      </c>
      <c r="G1043" s="205" t="s">
        <v>3997</v>
      </c>
      <c r="H1043" s="205" t="s">
        <v>682</v>
      </c>
      <c r="I1043" s="205" t="s">
        <v>708</v>
      </c>
      <c r="J1043" s="205">
        <v>9318345624</v>
      </c>
      <c r="K1043" s="205" t="s">
        <v>684</v>
      </c>
      <c r="L1043" s="205" t="s">
        <v>3998</v>
      </c>
      <c r="M1043" s="205" t="s">
        <v>3999</v>
      </c>
      <c r="N1043" s="205" t="s">
        <v>4000</v>
      </c>
      <c r="O1043" s="205" t="s">
        <v>687</v>
      </c>
      <c r="P1043" s="205" t="s">
        <v>687</v>
      </c>
      <c r="Q1043" s="205" t="s">
        <v>686</v>
      </c>
    </row>
    <row r="1044" spans="1:17" hidden="1">
      <c r="A1044" s="204">
        <v>102063633700</v>
      </c>
      <c r="B1044" s="205" t="s">
        <v>4009</v>
      </c>
      <c r="C1044" s="205" t="s">
        <v>4010</v>
      </c>
      <c r="D1044" s="205" t="s">
        <v>680</v>
      </c>
      <c r="E1044" s="572">
        <v>37437</v>
      </c>
      <c r="F1044" s="572">
        <v>45412</v>
      </c>
      <c r="G1044" s="205" t="s">
        <v>4011</v>
      </c>
      <c r="H1044" s="205" t="s">
        <v>682</v>
      </c>
      <c r="I1044" s="205" t="s">
        <v>683</v>
      </c>
      <c r="J1044" s="205" t="s">
        <v>684</v>
      </c>
      <c r="K1044" s="205" t="s">
        <v>684</v>
      </c>
      <c r="L1044" s="205" t="s">
        <v>4012</v>
      </c>
      <c r="M1044" s="205" t="s">
        <v>684</v>
      </c>
      <c r="N1044" s="205" t="s">
        <v>684</v>
      </c>
      <c r="O1044" s="205" t="s">
        <v>686</v>
      </c>
      <c r="P1044" s="205" t="s">
        <v>687</v>
      </c>
      <c r="Q1044" s="205" t="s">
        <v>686</v>
      </c>
    </row>
    <row r="1045" spans="1:17" hidden="1">
      <c r="A1045" s="204">
        <v>102063633716</v>
      </c>
      <c r="B1045" s="205" t="s">
        <v>4005</v>
      </c>
      <c r="C1045" s="205" t="s">
        <v>4006</v>
      </c>
      <c r="D1045" s="205" t="s">
        <v>680</v>
      </c>
      <c r="E1045" s="572">
        <v>38718</v>
      </c>
      <c r="F1045" s="572">
        <v>45412</v>
      </c>
      <c r="G1045" s="205" t="s">
        <v>4007</v>
      </c>
      <c r="H1045" s="205" t="s">
        <v>682</v>
      </c>
      <c r="I1045" s="205" t="s">
        <v>683</v>
      </c>
      <c r="J1045" s="205" t="s">
        <v>684</v>
      </c>
      <c r="K1045" s="205" t="s">
        <v>684</v>
      </c>
      <c r="L1045" s="205" t="s">
        <v>4008</v>
      </c>
      <c r="M1045" s="205" t="s">
        <v>684</v>
      </c>
      <c r="N1045" s="205" t="s">
        <v>684</v>
      </c>
      <c r="O1045" s="205" t="s">
        <v>686</v>
      </c>
      <c r="P1045" s="205" t="s">
        <v>687</v>
      </c>
      <c r="Q1045" s="205" t="s">
        <v>686</v>
      </c>
    </row>
    <row r="1046" spans="1:17" hidden="1">
      <c r="A1046" s="204">
        <v>102063633728</v>
      </c>
      <c r="B1046" s="205" t="s">
        <v>4001</v>
      </c>
      <c r="C1046" s="205" t="s">
        <v>4002</v>
      </c>
      <c r="D1046" s="205" t="s">
        <v>680</v>
      </c>
      <c r="E1046" s="572">
        <v>33604</v>
      </c>
      <c r="F1046" s="572">
        <v>45412</v>
      </c>
      <c r="G1046" s="205" t="s">
        <v>4003</v>
      </c>
      <c r="H1046" s="205" t="s">
        <v>682</v>
      </c>
      <c r="I1046" s="205" t="s">
        <v>683</v>
      </c>
      <c r="J1046" s="205" t="s">
        <v>684</v>
      </c>
      <c r="K1046" s="205" t="s">
        <v>684</v>
      </c>
      <c r="L1046" s="205" t="s">
        <v>4004</v>
      </c>
      <c r="M1046" s="205" t="s">
        <v>684</v>
      </c>
      <c r="N1046" s="205" t="s">
        <v>684</v>
      </c>
      <c r="O1046" s="205" t="s">
        <v>686</v>
      </c>
      <c r="P1046" s="205" t="s">
        <v>687</v>
      </c>
      <c r="Q1046" s="205" t="s">
        <v>686</v>
      </c>
    </row>
    <row r="1047" spans="1:17" hidden="1">
      <c r="A1047" s="204">
        <v>102063633744</v>
      </c>
      <c r="B1047" s="205" t="s">
        <v>4013</v>
      </c>
      <c r="C1047" s="205" t="s">
        <v>4014</v>
      </c>
      <c r="D1047" s="205" t="s">
        <v>680</v>
      </c>
      <c r="E1047" s="572">
        <v>36892</v>
      </c>
      <c r="F1047" s="572">
        <v>45412</v>
      </c>
      <c r="G1047" s="205" t="s">
        <v>4015</v>
      </c>
      <c r="H1047" s="205" t="s">
        <v>682</v>
      </c>
      <c r="I1047" s="205" t="s">
        <v>683</v>
      </c>
      <c r="J1047" s="205" t="s">
        <v>684</v>
      </c>
      <c r="K1047" s="205" t="s">
        <v>684</v>
      </c>
      <c r="L1047" s="205" t="s">
        <v>4016</v>
      </c>
      <c r="M1047" s="205" t="s">
        <v>684</v>
      </c>
      <c r="N1047" s="205" t="s">
        <v>684</v>
      </c>
      <c r="O1047" s="205" t="s">
        <v>686</v>
      </c>
      <c r="P1047" s="205" t="s">
        <v>687</v>
      </c>
      <c r="Q1047" s="205" t="s">
        <v>686</v>
      </c>
    </row>
    <row r="1048" spans="1:17" hidden="1">
      <c r="A1048" s="204">
        <v>102063633759</v>
      </c>
      <c r="B1048" s="205" t="s">
        <v>4017</v>
      </c>
      <c r="C1048" s="205" t="s">
        <v>4018</v>
      </c>
      <c r="D1048" s="205" t="s">
        <v>680</v>
      </c>
      <c r="E1048" s="572">
        <v>35431</v>
      </c>
      <c r="F1048" s="572">
        <v>45412</v>
      </c>
      <c r="G1048" s="205" t="s">
        <v>4019</v>
      </c>
      <c r="H1048" s="205" t="s">
        <v>682</v>
      </c>
      <c r="I1048" s="205" t="s">
        <v>683</v>
      </c>
      <c r="J1048" s="205" t="s">
        <v>684</v>
      </c>
      <c r="K1048" s="205" t="s">
        <v>684</v>
      </c>
      <c r="L1048" s="205" t="s">
        <v>4020</v>
      </c>
      <c r="M1048" s="205" t="s">
        <v>684</v>
      </c>
      <c r="N1048" s="205" t="s">
        <v>684</v>
      </c>
      <c r="O1048" s="205" t="s">
        <v>686</v>
      </c>
      <c r="P1048" s="205" t="s">
        <v>687</v>
      </c>
      <c r="Q1048" s="205" t="s">
        <v>686</v>
      </c>
    </row>
    <row r="1049" spans="1:17" hidden="1">
      <c r="A1049" s="204">
        <v>100189991707</v>
      </c>
      <c r="B1049" s="205" t="s">
        <v>4021</v>
      </c>
      <c r="C1049" s="205" t="s">
        <v>4022</v>
      </c>
      <c r="D1049" s="205" t="s">
        <v>680</v>
      </c>
      <c r="E1049" s="572">
        <v>29885</v>
      </c>
      <c r="F1049" s="572">
        <v>45412</v>
      </c>
      <c r="G1049" s="205" t="s">
        <v>4023</v>
      </c>
      <c r="H1049" s="205" t="s">
        <v>682</v>
      </c>
      <c r="I1049" s="205" t="s">
        <v>708</v>
      </c>
      <c r="J1049" s="205">
        <v>8823015571</v>
      </c>
      <c r="K1049" s="205" t="s">
        <v>684</v>
      </c>
      <c r="L1049" s="205" t="s">
        <v>4024</v>
      </c>
      <c r="M1049" s="205" t="s">
        <v>4025</v>
      </c>
      <c r="N1049" s="205" t="s">
        <v>4026</v>
      </c>
      <c r="O1049" s="205" t="s">
        <v>687</v>
      </c>
      <c r="P1049" s="205" t="s">
        <v>687</v>
      </c>
      <c r="Q1049" s="205" t="s">
        <v>686</v>
      </c>
    </row>
    <row r="1050" spans="1:17" hidden="1">
      <c r="A1050" s="204">
        <v>102063633763</v>
      </c>
      <c r="B1050" s="205" t="s">
        <v>4027</v>
      </c>
      <c r="C1050" s="205" t="s">
        <v>4028</v>
      </c>
      <c r="D1050" s="205" t="s">
        <v>680</v>
      </c>
      <c r="E1050" s="572">
        <v>27395</v>
      </c>
      <c r="F1050" s="572">
        <v>45412</v>
      </c>
      <c r="G1050" s="205" t="s">
        <v>2333</v>
      </c>
      <c r="H1050" s="205" t="s">
        <v>682</v>
      </c>
      <c r="I1050" s="205" t="s">
        <v>683</v>
      </c>
      <c r="J1050" s="205" t="s">
        <v>684</v>
      </c>
      <c r="K1050" s="205" t="s">
        <v>684</v>
      </c>
      <c r="L1050" s="205" t="s">
        <v>4029</v>
      </c>
      <c r="M1050" s="205" t="s">
        <v>684</v>
      </c>
      <c r="N1050" s="205" t="s">
        <v>684</v>
      </c>
      <c r="O1050" s="205" t="s">
        <v>686</v>
      </c>
      <c r="P1050" s="205" t="s">
        <v>687</v>
      </c>
      <c r="Q1050" s="205" t="s">
        <v>686</v>
      </c>
    </row>
    <row r="1051" spans="1:17" hidden="1">
      <c r="A1051" s="204">
        <v>102063633771</v>
      </c>
      <c r="B1051" s="205" t="s">
        <v>4030</v>
      </c>
      <c r="C1051" s="205" t="s">
        <v>4031</v>
      </c>
      <c r="D1051" s="205" t="s">
        <v>680</v>
      </c>
      <c r="E1051" s="572">
        <v>28856</v>
      </c>
      <c r="F1051" s="572">
        <v>45412</v>
      </c>
      <c r="G1051" s="205" t="s">
        <v>4032</v>
      </c>
      <c r="H1051" s="205" t="s">
        <v>682</v>
      </c>
      <c r="I1051" s="205" t="s">
        <v>683</v>
      </c>
      <c r="J1051" s="205" t="s">
        <v>684</v>
      </c>
      <c r="K1051" s="205" t="s">
        <v>684</v>
      </c>
      <c r="L1051" s="205" t="s">
        <v>4033</v>
      </c>
      <c r="M1051" s="205" t="s">
        <v>684</v>
      </c>
      <c r="N1051" s="205" t="s">
        <v>684</v>
      </c>
      <c r="O1051" s="205" t="s">
        <v>686</v>
      </c>
      <c r="P1051" s="205" t="s">
        <v>687</v>
      </c>
      <c r="Q1051" s="205" t="s">
        <v>686</v>
      </c>
    </row>
    <row r="1052" spans="1:17" hidden="1">
      <c r="A1052" s="204">
        <v>102063329891</v>
      </c>
      <c r="B1052" s="205" t="s">
        <v>4038</v>
      </c>
      <c r="C1052" s="205" t="s">
        <v>4039</v>
      </c>
      <c r="D1052" s="205" t="s">
        <v>680</v>
      </c>
      <c r="E1052" s="572">
        <v>35831</v>
      </c>
      <c r="F1052" s="572">
        <v>45411</v>
      </c>
      <c r="G1052" s="205" t="s">
        <v>4040</v>
      </c>
      <c r="H1052" s="205" t="s">
        <v>682</v>
      </c>
      <c r="I1052" s="205" t="s">
        <v>683</v>
      </c>
      <c r="J1052" s="205" t="s">
        <v>684</v>
      </c>
      <c r="K1052" s="205" t="s">
        <v>684</v>
      </c>
      <c r="L1052" s="205" t="s">
        <v>4041</v>
      </c>
      <c r="M1052" s="205" t="s">
        <v>684</v>
      </c>
      <c r="N1052" s="205" t="s">
        <v>684</v>
      </c>
      <c r="O1052" s="205" t="s">
        <v>686</v>
      </c>
      <c r="P1052" s="205" t="s">
        <v>687</v>
      </c>
      <c r="Q1052" s="205" t="s">
        <v>686</v>
      </c>
    </row>
    <row r="1053" spans="1:17" hidden="1">
      <c r="A1053" s="204">
        <v>102063329901</v>
      </c>
      <c r="B1053" s="205" t="s">
        <v>4042</v>
      </c>
      <c r="C1053" s="205" t="s">
        <v>4043</v>
      </c>
      <c r="D1053" s="205" t="s">
        <v>680</v>
      </c>
      <c r="E1053" s="572">
        <v>32510</v>
      </c>
      <c r="F1053" s="572">
        <v>45411</v>
      </c>
      <c r="G1053" s="205" t="s">
        <v>4044</v>
      </c>
      <c r="H1053" s="205" t="s">
        <v>682</v>
      </c>
      <c r="I1053" s="205" t="s">
        <v>708</v>
      </c>
      <c r="J1053" s="205" t="s">
        <v>684</v>
      </c>
      <c r="K1053" s="205" t="s">
        <v>684</v>
      </c>
      <c r="L1053" s="205" t="s">
        <v>4045</v>
      </c>
      <c r="M1053" s="205" t="s">
        <v>684</v>
      </c>
      <c r="N1053" s="205" t="s">
        <v>684</v>
      </c>
      <c r="O1053" s="205" t="s">
        <v>686</v>
      </c>
      <c r="P1053" s="205" t="s">
        <v>687</v>
      </c>
      <c r="Q1053" s="205" t="s">
        <v>686</v>
      </c>
    </row>
    <row r="1054" spans="1:17" hidden="1">
      <c r="A1054" s="204">
        <v>102062761038</v>
      </c>
      <c r="B1054" s="205" t="s">
        <v>4072</v>
      </c>
      <c r="C1054" s="205" t="s">
        <v>452</v>
      </c>
      <c r="D1054" s="205" t="s">
        <v>680</v>
      </c>
      <c r="E1054" s="572">
        <v>32699</v>
      </c>
      <c r="F1054" s="572">
        <v>45409</v>
      </c>
      <c r="G1054" s="205" t="s">
        <v>4073</v>
      </c>
      <c r="H1054" s="205" t="s">
        <v>682</v>
      </c>
      <c r="I1054" s="205" t="s">
        <v>708</v>
      </c>
      <c r="J1054" s="205">
        <v>9370188031</v>
      </c>
      <c r="K1054" s="205" t="s">
        <v>684</v>
      </c>
      <c r="L1054" s="205" t="s">
        <v>4074</v>
      </c>
      <c r="M1054" s="205" t="s">
        <v>4075</v>
      </c>
      <c r="N1054" s="205" t="s">
        <v>4076</v>
      </c>
      <c r="O1054" s="205" t="s">
        <v>687</v>
      </c>
      <c r="P1054" s="205" t="s">
        <v>687</v>
      </c>
      <c r="Q1054" s="205" t="s">
        <v>686</v>
      </c>
    </row>
    <row r="1055" spans="1:17" hidden="1">
      <c r="A1055" s="204">
        <v>102062761029</v>
      </c>
      <c r="B1055" s="205" t="s">
        <v>4046</v>
      </c>
      <c r="C1055" s="205" t="s">
        <v>4047</v>
      </c>
      <c r="D1055" s="205" t="s">
        <v>680</v>
      </c>
      <c r="E1055" s="572">
        <v>37987</v>
      </c>
      <c r="F1055" s="572">
        <v>45409</v>
      </c>
      <c r="G1055" s="205" t="s">
        <v>4048</v>
      </c>
      <c r="H1055" s="205" t="s">
        <v>682</v>
      </c>
      <c r="I1055" s="205" t="s">
        <v>683</v>
      </c>
      <c r="J1055" s="205" t="s">
        <v>684</v>
      </c>
      <c r="K1055" s="205" t="s">
        <v>684</v>
      </c>
      <c r="L1055" s="205" t="s">
        <v>4049</v>
      </c>
      <c r="M1055" s="205" t="s">
        <v>684</v>
      </c>
      <c r="N1055" s="205" t="s">
        <v>684</v>
      </c>
      <c r="O1055" s="205" t="s">
        <v>686</v>
      </c>
      <c r="P1055" s="205" t="s">
        <v>687</v>
      </c>
      <c r="Q1055" s="205" t="s">
        <v>686</v>
      </c>
    </row>
    <row r="1056" spans="1:17" hidden="1">
      <c r="A1056" s="204">
        <v>101340414172</v>
      </c>
      <c r="B1056" s="205" t="s">
        <v>4061</v>
      </c>
      <c r="C1056" s="205" t="s">
        <v>4062</v>
      </c>
      <c r="D1056" s="205" t="s">
        <v>680</v>
      </c>
      <c r="E1056" s="572">
        <v>35981</v>
      </c>
      <c r="F1056" s="572">
        <v>45409</v>
      </c>
      <c r="G1056" s="205" t="s">
        <v>4063</v>
      </c>
      <c r="H1056" s="205" t="s">
        <v>682</v>
      </c>
      <c r="I1056" s="205" t="s">
        <v>683</v>
      </c>
      <c r="J1056" s="205">
        <v>9970357552</v>
      </c>
      <c r="K1056" s="205" t="s">
        <v>684</v>
      </c>
      <c r="L1056" s="205" t="s">
        <v>780</v>
      </c>
      <c r="M1056" s="205" t="s">
        <v>4064</v>
      </c>
      <c r="N1056" s="205" t="s">
        <v>684</v>
      </c>
      <c r="O1056" s="205" t="s">
        <v>686</v>
      </c>
      <c r="P1056" s="205" t="s">
        <v>687</v>
      </c>
      <c r="Q1056" s="205" t="s">
        <v>686</v>
      </c>
    </row>
    <row r="1057" spans="1:17" hidden="1">
      <c r="A1057" s="204">
        <v>102062806876</v>
      </c>
      <c r="B1057" s="205" t="s">
        <v>4065</v>
      </c>
      <c r="C1057" s="205" t="s">
        <v>451</v>
      </c>
      <c r="D1057" s="205" t="s">
        <v>680</v>
      </c>
      <c r="E1057" s="572">
        <v>38467</v>
      </c>
      <c r="F1057" s="572">
        <v>45409</v>
      </c>
      <c r="G1057" s="205" t="s">
        <v>4066</v>
      </c>
      <c r="H1057" s="205" t="s">
        <v>682</v>
      </c>
      <c r="I1057" s="205" t="s">
        <v>683</v>
      </c>
      <c r="J1057" s="205">
        <v>8767260287</v>
      </c>
      <c r="K1057" s="205" t="s">
        <v>684</v>
      </c>
      <c r="L1057" s="205" t="s">
        <v>4067</v>
      </c>
      <c r="M1057" s="205" t="s">
        <v>684</v>
      </c>
      <c r="N1057" s="205" t="s">
        <v>21893</v>
      </c>
      <c r="O1057" s="205" t="s">
        <v>686</v>
      </c>
      <c r="P1057" s="205" t="s">
        <v>687</v>
      </c>
      <c r="Q1057" s="205" t="s">
        <v>686</v>
      </c>
    </row>
    <row r="1058" spans="1:17" hidden="1">
      <c r="A1058" s="204">
        <v>102062761040</v>
      </c>
      <c r="B1058" s="205" t="s">
        <v>4056</v>
      </c>
      <c r="C1058" s="205" t="s">
        <v>4057</v>
      </c>
      <c r="D1058" s="205" t="s">
        <v>680</v>
      </c>
      <c r="E1058" s="572">
        <v>38742</v>
      </c>
      <c r="F1058" s="572">
        <v>45409</v>
      </c>
      <c r="G1058" s="205" t="s">
        <v>4058</v>
      </c>
      <c r="H1058" s="205" t="s">
        <v>682</v>
      </c>
      <c r="I1058" s="205" t="s">
        <v>683</v>
      </c>
      <c r="J1058" s="205">
        <v>9421064862</v>
      </c>
      <c r="K1058" s="205" t="s">
        <v>684</v>
      </c>
      <c r="L1058" s="205" t="s">
        <v>4059</v>
      </c>
      <c r="M1058" s="205" t="s">
        <v>4060</v>
      </c>
      <c r="N1058" s="205" t="s">
        <v>3461</v>
      </c>
      <c r="O1058" s="205" t="s">
        <v>686</v>
      </c>
      <c r="P1058" s="205" t="s">
        <v>687</v>
      </c>
      <c r="Q1058" s="205" t="s">
        <v>686</v>
      </c>
    </row>
    <row r="1059" spans="1:17" hidden="1">
      <c r="A1059" s="204">
        <v>101248839544</v>
      </c>
      <c r="B1059" s="205" t="s">
        <v>4050</v>
      </c>
      <c r="C1059" s="205" t="s">
        <v>4051</v>
      </c>
      <c r="D1059" s="205" t="s">
        <v>680</v>
      </c>
      <c r="E1059" s="572">
        <v>36083</v>
      </c>
      <c r="F1059" s="572">
        <v>45409</v>
      </c>
      <c r="G1059" s="205" t="s">
        <v>4052</v>
      </c>
      <c r="H1059" s="205" t="s">
        <v>682</v>
      </c>
      <c r="I1059" s="205" t="s">
        <v>683</v>
      </c>
      <c r="J1059" s="205">
        <v>9049555821</v>
      </c>
      <c r="K1059" s="205" t="s">
        <v>4053</v>
      </c>
      <c r="L1059" s="205" t="s">
        <v>4054</v>
      </c>
      <c r="M1059" s="205" t="s">
        <v>4055</v>
      </c>
      <c r="N1059" s="205" t="s">
        <v>2902</v>
      </c>
      <c r="O1059" s="205" t="s">
        <v>687</v>
      </c>
      <c r="P1059" s="205" t="s">
        <v>687</v>
      </c>
      <c r="Q1059" s="205" t="s">
        <v>686</v>
      </c>
    </row>
    <row r="1060" spans="1:17" hidden="1">
      <c r="A1060" s="204">
        <v>101941295602</v>
      </c>
      <c r="B1060" s="205" t="s">
        <v>4068</v>
      </c>
      <c r="C1060" s="205" t="s">
        <v>4069</v>
      </c>
      <c r="D1060" s="205" t="s">
        <v>680</v>
      </c>
      <c r="E1060" s="572">
        <v>35337</v>
      </c>
      <c r="F1060" s="572">
        <v>45409</v>
      </c>
      <c r="G1060" s="205" t="s">
        <v>20587</v>
      </c>
      <c r="H1060" s="205" t="s">
        <v>682</v>
      </c>
      <c r="I1060" s="205" t="s">
        <v>708</v>
      </c>
      <c r="J1060" s="205">
        <v>9767862433</v>
      </c>
      <c r="K1060" s="205" t="s">
        <v>684</v>
      </c>
      <c r="L1060" s="205" t="s">
        <v>4070</v>
      </c>
      <c r="M1060" s="205" t="s">
        <v>4071</v>
      </c>
      <c r="N1060" s="205" t="s">
        <v>20588</v>
      </c>
      <c r="O1060" s="205" t="s">
        <v>687</v>
      </c>
      <c r="P1060" s="205" t="s">
        <v>687</v>
      </c>
      <c r="Q1060" s="205" t="s">
        <v>686</v>
      </c>
    </row>
    <row r="1061" spans="1:17" hidden="1">
      <c r="A1061" s="204">
        <v>101438477780</v>
      </c>
      <c r="B1061" s="205" t="s">
        <v>4077</v>
      </c>
      <c r="C1061" s="205" t="s">
        <v>4078</v>
      </c>
      <c r="D1061" s="205" t="s">
        <v>680</v>
      </c>
      <c r="E1061" s="572">
        <v>35068</v>
      </c>
      <c r="F1061" s="572">
        <v>45402</v>
      </c>
      <c r="G1061" s="205" t="s">
        <v>1459</v>
      </c>
      <c r="H1061" s="205" t="s">
        <v>682</v>
      </c>
      <c r="I1061" s="205" t="s">
        <v>683</v>
      </c>
      <c r="J1061" s="205">
        <v>8767512660</v>
      </c>
      <c r="K1061" s="205" t="s">
        <v>684</v>
      </c>
      <c r="L1061" s="205" t="s">
        <v>4079</v>
      </c>
      <c r="M1061" s="205" t="s">
        <v>684</v>
      </c>
      <c r="N1061" s="205" t="s">
        <v>684</v>
      </c>
      <c r="O1061" s="205" t="s">
        <v>686</v>
      </c>
      <c r="P1061" s="205" t="s">
        <v>687</v>
      </c>
      <c r="Q1061" s="205" t="s">
        <v>686</v>
      </c>
    </row>
    <row r="1062" spans="1:17" hidden="1">
      <c r="A1062" s="204">
        <v>101829171186</v>
      </c>
      <c r="B1062" s="205" t="s">
        <v>4080</v>
      </c>
      <c r="C1062" s="205" t="s">
        <v>4081</v>
      </c>
      <c r="D1062" s="205" t="s">
        <v>680</v>
      </c>
      <c r="E1062" s="572">
        <v>31930</v>
      </c>
      <c r="F1062" s="572">
        <v>45402</v>
      </c>
      <c r="G1062" s="205" t="s">
        <v>4082</v>
      </c>
      <c r="H1062" s="205" t="s">
        <v>682</v>
      </c>
      <c r="I1062" s="205" t="s">
        <v>708</v>
      </c>
      <c r="J1062" s="205">
        <v>8210412437</v>
      </c>
      <c r="K1062" s="205" t="s">
        <v>684</v>
      </c>
      <c r="L1062" s="205" t="s">
        <v>4083</v>
      </c>
      <c r="M1062" s="205" t="s">
        <v>4084</v>
      </c>
      <c r="N1062" s="205" t="s">
        <v>684</v>
      </c>
      <c r="O1062" s="205" t="s">
        <v>686</v>
      </c>
      <c r="P1062" s="205" t="s">
        <v>687</v>
      </c>
      <c r="Q1062" s="205" t="s">
        <v>686</v>
      </c>
    </row>
    <row r="1063" spans="1:17" hidden="1">
      <c r="A1063" s="204">
        <v>102061229600</v>
      </c>
      <c r="B1063" s="205" t="s">
        <v>4085</v>
      </c>
      <c r="C1063" s="205" t="s">
        <v>4086</v>
      </c>
      <c r="D1063" s="205" t="s">
        <v>680</v>
      </c>
      <c r="E1063" s="572">
        <v>37809</v>
      </c>
      <c r="F1063" s="572">
        <v>45402</v>
      </c>
      <c r="G1063" s="205" t="s">
        <v>4087</v>
      </c>
      <c r="H1063" s="205" t="s">
        <v>682</v>
      </c>
      <c r="I1063" s="205" t="s">
        <v>683</v>
      </c>
      <c r="J1063" s="205">
        <v>8080006074</v>
      </c>
      <c r="K1063" s="205" t="s">
        <v>684</v>
      </c>
      <c r="L1063" s="205" t="s">
        <v>4088</v>
      </c>
      <c r="M1063" s="205" t="s">
        <v>684</v>
      </c>
      <c r="N1063" s="205" t="s">
        <v>22084</v>
      </c>
      <c r="O1063" s="205" t="s">
        <v>686</v>
      </c>
      <c r="P1063" s="205" t="s">
        <v>687</v>
      </c>
      <c r="Q1063" s="205" t="s">
        <v>687</v>
      </c>
    </row>
    <row r="1064" spans="1:17" hidden="1">
      <c r="A1064" s="204">
        <v>102001444270</v>
      </c>
      <c r="B1064" s="205" t="s">
        <v>4089</v>
      </c>
      <c r="C1064" s="205" t="s">
        <v>4090</v>
      </c>
      <c r="D1064" s="205" t="s">
        <v>680</v>
      </c>
      <c r="E1064" s="572">
        <v>36873</v>
      </c>
      <c r="F1064" s="572">
        <v>45402</v>
      </c>
      <c r="G1064" s="205" t="s">
        <v>4091</v>
      </c>
      <c r="H1064" s="205" t="s">
        <v>682</v>
      </c>
      <c r="I1064" s="205" t="s">
        <v>683</v>
      </c>
      <c r="J1064" s="205">
        <v>8766484439</v>
      </c>
      <c r="K1064" s="205" t="s">
        <v>684</v>
      </c>
      <c r="L1064" s="205" t="s">
        <v>4092</v>
      </c>
      <c r="M1064" s="205" t="s">
        <v>4093</v>
      </c>
      <c r="N1064" s="205" t="s">
        <v>1420</v>
      </c>
      <c r="O1064" s="205" t="s">
        <v>686</v>
      </c>
      <c r="P1064" s="205" t="s">
        <v>687</v>
      </c>
      <c r="Q1064" s="205" t="s">
        <v>686</v>
      </c>
    </row>
    <row r="1065" spans="1:17" hidden="1">
      <c r="A1065" s="204">
        <v>101932085486</v>
      </c>
      <c r="B1065" s="205" t="s">
        <v>4098</v>
      </c>
      <c r="C1065" s="205" t="s">
        <v>4099</v>
      </c>
      <c r="D1065" s="205" t="s">
        <v>680</v>
      </c>
      <c r="E1065" s="572">
        <v>36300</v>
      </c>
      <c r="F1065" s="572">
        <v>45400</v>
      </c>
      <c r="G1065" s="205" t="s">
        <v>4100</v>
      </c>
      <c r="H1065" s="205" t="s">
        <v>682</v>
      </c>
      <c r="I1065" s="205" t="s">
        <v>683</v>
      </c>
      <c r="J1065" s="205">
        <v>8052687188</v>
      </c>
      <c r="K1065" s="205" t="s">
        <v>4101</v>
      </c>
      <c r="L1065" s="205" t="s">
        <v>4102</v>
      </c>
      <c r="M1065" s="205" t="s">
        <v>4103</v>
      </c>
      <c r="N1065" s="205" t="s">
        <v>4104</v>
      </c>
      <c r="O1065" s="205" t="s">
        <v>687</v>
      </c>
      <c r="P1065" s="205" t="s">
        <v>687</v>
      </c>
      <c r="Q1065" s="205" t="s">
        <v>686</v>
      </c>
    </row>
    <row r="1066" spans="1:17" hidden="1">
      <c r="A1066" s="204">
        <v>102060892462</v>
      </c>
      <c r="B1066" s="205" t="s">
        <v>4094</v>
      </c>
      <c r="C1066" s="205" t="s">
        <v>4095</v>
      </c>
      <c r="D1066" s="205" t="s">
        <v>680</v>
      </c>
      <c r="E1066" s="572">
        <v>35462</v>
      </c>
      <c r="F1066" s="572">
        <v>45400</v>
      </c>
      <c r="G1066" s="205" t="s">
        <v>4096</v>
      </c>
      <c r="H1066" s="205" t="s">
        <v>682</v>
      </c>
      <c r="I1066" s="205" t="s">
        <v>683</v>
      </c>
      <c r="J1066" s="205">
        <v>7347736483</v>
      </c>
      <c r="K1066" s="205" t="s">
        <v>684</v>
      </c>
      <c r="L1066" s="205" t="s">
        <v>4097</v>
      </c>
      <c r="M1066" s="205" t="s">
        <v>684</v>
      </c>
      <c r="N1066" s="205" t="s">
        <v>684</v>
      </c>
      <c r="O1066" s="205" t="s">
        <v>686</v>
      </c>
      <c r="P1066" s="205" t="s">
        <v>687</v>
      </c>
      <c r="Q1066" s="205" t="s">
        <v>687</v>
      </c>
    </row>
    <row r="1067" spans="1:17" hidden="1">
      <c r="A1067" s="204">
        <v>102060196016</v>
      </c>
      <c r="B1067" s="205" t="s">
        <v>4105</v>
      </c>
      <c r="C1067" s="205" t="s">
        <v>4106</v>
      </c>
      <c r="D1067" s="205" t="s">
        <v>680</v>
      </c>
      <c r="E1067" s="572">
        <v>29034</v>
      </c>
      <c r="F1067" s="572">
        <v>45397</v>
      </c>
      <c r="G1067" s="205" t="s">
        <v>4107</v>
      </c>
      <c r="H1067" s="205" t="s">
        <v>682</v>
      </c>
      <c r="I1067" s="205" t="s">
        <v>708</v>
      </c>
      <c r="J1067" s="205" t="s">
        <v>684</v>
      </c>
      <c r="K1067" s="205" t="s">
        <v>684</v>
      </c>
      <c r="L1067" s="205" t="s">
        <v>4108</v>
      </c>
      <c r="M1067" s="205" t="s">
        <v>684</v>
      </c>
      <c r="N1067" s="205" t="s">
        <v>684</v>
      </c>
      <c r="O1067" s="205" t="s">
        <v>686</v>
      </c>
      <c r="P1067" s="205" t="s">
        <v>687</v>
      </c>
      <c r="Q1067" s="205" t="s">
        <v>686</v>
      </c>
    </row>
    <row r="1068" spans="1:17" hidden="1">
      <c r="A1068" s="204">
        <v>102059879583</v>
      </c>
      <c r="B1068" s="205" t="s">
        <v>4119</v>
      </c>
      <c r="C1068" s="205" t="s">
        <v>4120</v>
      </c>
      <c r="D1068" s="205" t="s">
        <v>680</v>
      </c>
      <c r="E1068" s="572">
        <v>36526</v>
      </c>
      <c r="F1068" s="572">
        <v>45396</v>
      </c>
      <c r="G1068" s="205" t="s">
        <v>4121</v>
      </c>
      <c r="H1068" s="205" t="s">
        <v>682</v>
      </c>
      <c r="I1068" s="205" t="s">
        <v>683</v>
      </c>
      <c r="J1068" s="205" t="s">
        <v>684</v>
      </c>
      <c r="K1068" s="205" t="s">
        <v>684</v>
      </c>
      <c r="L1068" s="205" t="s">
        <v>4122</v>
      </c>
      <c r="M1068" s="205" t="s">
        <v>684</v>
      </c>
      <c r="N1068" s="205" t="s">
        <v>684</v>
      </c>
      <c r="O1068" s="205" t="s">
        <v>686</v>
      </c>
      <c r="P1068" s="205" t="s">
        <v>687</v>
      </c>
      <c r="Q1068" s="205" t="s">
        <v>686</v>
      </c>
    </row>
    <row r="1069" spans="1:17" hidden="1">
      <c r="A1069" s="204">
        <v>102059879596</v>
      </c>
      <c r="B1069" s="205" t="s">
        <v>4109</v>
      </c>
      <c r="C1069" s="205" t="s">
        <v>4110</v>
      </c>
      <c r="D1069" s="205" t="s">
        <v>680</v>
      </c>
      <c r="E1069" s="572">
        <v>35431</v>
      </c>
      <c r="F1069" s="572">
        <v>45396</v>
      </c>
      <c r="G1069" s="205" t="s">
        <v>4111</v>
      </c>
      <c r="H1069" s="205" t="s">
        <v>682</v>
      </c>
      <c r="I1069" s="205" t="s">
        <v>683</v>
      </c>
      <c r="J1069" s="205" t="s">
        <v>684</v>
      </c>
      <c r="K1069" s="205" t="s">
        <v>684</v>
      </c>
      <c r="L1069" s="205" t="s">
        <v>4112</v>
      </c>
      <c r="M1069" s="205" t="s">
        <v>684</v>
      </c>
      <c r="N1069" s="205" t="s">
        <v>684</v>
      </c>
      <c r="O1069" s="205" t="s">
        <v>686</v>
      </c>
      <c r="P1069" s="205" t="s">
        <v>687</v>
      </c>
      <c r="Q1069" s="205" t="s">
        <v>686</v>
      </c>
    </row>
    <row r="1070" spans="1:17" hidden="1">
      <c r="A1070" s="204">
        <v>102059879577</v>
      </c>
      <c r="B1070" s="205" t="s">
        <v>4123</v>
      </c>
      <c r="C1070" s="205" t="s">
        <v>4124</v>
      </c>
      <c r="D1070" s="205" t="s">
        <v>680</v>
      </c>
      <c r="E1070" s="572">
        <v>35772</v>
      </c>
      <c r="F1070" s="572">
        <v>45396</v>
      </c>
      <c r="G1070" s="205" t="s">
        <v>4125</v>
      </c>
      <c r="H1070" s="205" t="s">
        <v>682</v>
      </c>
      <c r="I1070" s="205" t="s">
        <v>683</v>
      </c>
      <c r="J1070" s="205">
        <v>8446461412</v>
      </c>
      <c r="K1070" s="205" t="s">
        <v>684</v>
      </c>
      <c r="L1070" s="205" t="s">
        <v>4126</v>
      </c>
      <c r="M1070" s="205" t="s">
        <v>4127</v>
      </c>
      <c r="N1070" s="205" t="s">
        <v>684</v>
      </c>
      <c r="O1070" s="205" t="s">
        <v>686</v>
      </c>
      <c r="P1070" s="205" t="s">
        <v>687</v>
      </c>
      <c r="Q1070" s="205" t="s">
        <v>686</v>
      </c>
    </row>
    <row r="1071" spans="1:17" hidden="1">
      <c r="A1071" s="204">
        <v>100991959548</v>
      </c>
      <c r="B1071" s="205" t="s">
        <v>4113</v>
      </c>
      <c r="C1071" s="205" t="s">
        <v>4114</v>
      </c>
      <c r="D1071" s="205" t="s">
        <v>680</v>
      </c>
      <c r="E1071" s="572">
        <v>31926</v>
      </c>
      <c r="F1071" s="572">
        <v>45396</v>
      </c>
      <c r="G1071" s="205" t="s">
        <v>4115</v>
      </c>
      <c r="H1071" s="205" t="s">
        <v>682</v>
      </c>
      <c r="I1071" s="205" t="s">
        <v>683</v>
      </c>
      <c r="J1071" s="205">
        <v>7869066296</v>
      </c>
      <c r="K1071" s="205" t="s">
        <v>684</v>
      </c>
      <c r="L1071" s="205" t="s">
        <v>4116</v>
      </c>
      <c r="M1071" s="205" t="s">
        <v>4117</v>
      </c>
      <c r="N1071" s="205" t="s">
        <v>4118</v>
      </c>
      <c r="O1071" s="205" t="s">
        <v>686</v>
      </c>
      <c r="P1071" s="205" t="s">
        <v>687</v>
      </c>
      <c r="Q1071" s="205" t="s">
        <v>686</v>
      </c>
    </row>
    <row r="1072" spans="1:17" hidden="1">
      <c r="A1072" s="204">
        <v>101841710066</v>
      </c>
      <c r="B1072" s="205" t="s">
        <v>4135</v>
      </c>
      <c r="C1072" s="205" t="s">
        <v>4136</v>
      </c>
      <c r="D1072" s="205" t="s">
        <v>680</v>
      </c>
      <c r="E1072" s="572">
        <v>33391</v>
      </c>
      <c r="F1072" s="572">
        <v>45389</v>
      </c>
      <c r="G1072" s="205" t="s">
        <v>1345</v>
      </c>
      <c r="H1072" s="205" t="s">
        <v>682</v>
      </c>
      <c r="I1072" s="205" t="s">
        <v>683</v>
      </c>
      <c r="J1072" s="205">
        <v>7028797749</v>
      </c>
      <c r="K1072" s="205" t="s">
        <v>684</v>
      </c>
      <c r="L1072" s="205" t="s">
        <v>4137</v>
      </c>
      <c r="M1072" s="205" t="s">
        <v>684</v>
      </c>
      <c r="N1072" s="205" t="s">
        <v>4138</v>
      </c>
      <c r="O1072" s="205" t="s">
        <v>686</v>
      </c>
      <c r="P1072" s="205" t="s">
        <v>687</v>
      </c>
      <c r="Q1072" s="205" t="s">
        <v>686</v>
      </c>
    </row>
    <row r="1073" spans="1:17" hidden="1">
      <c r="A1073" s="204">
        <v>102056969235</v>
      </c>
      <c r="B1073" s="205" t="s">
        <v>4128</v>
      </c>
      <c r="C1073" s="205" t="s">
        <v>453</v>
      </c>
      <c r="D1073" s="205" t="s">
        <v>680</v>
      </c>
      <c r="E1073" s="572">
        <v>38548</v>
      </c>
      <c r="F1073" s="572">
        <v>45389</v>
      </c>
      <c r="G1073" s="205" t="s">
        <v>4129</v>
      </c>
      <c r="H1073" s="205" t="s">
        <v>682</v>
      </c>
      <c r="I1073" s="205" t="s">
        <v>683</v>
      </c>
      <c r="J1073" s="205">
        <v>8805367785</v>
      </c>
      <c r="K1073" s="205" t="s">
        <v>684</v>
      </c>
      <c r="L1073" s="205" t="s">
        <v>4130</v>
      </c>
      <c r="M1073" s="205" t="s">
        <v>684</v>
      </c>
      <c r="N1073" s="205" t="s">
        <v>684</v>
      </c>
      <c r="O1073" s="205" t="s">
        <v>686</v>
      </c>
      <c r="P1073" s="205" t="s">
        <v>687</v>
      </c>
      <c r="Q1073" s="205" t="s">
        <v>686</v>
      </c>
    </row>
    <row r="1074" spans="1:17" hidden="1">
      <c r="A1074" s="204">
        <v>101787638396</v>
      </c>
      <c r="B1074" s="205" t="s">
        <v>4131</v>
      </c>
      <c r="C1074" s="205" t="s">
        <v>4132</v>
      </c>
      <c r="D1074" s="205" t="s">
        <v>680</v>
      </c>
      <c r="E1074" s="572">
        <v>36885</v>
      </c>
      <c r="F1074" s="572">
        <v>45389</v>
      </c>
      <c r="G1074" s="205" t="s">
        <v>4133</v>
      </c>
      <c r="H1074" s="205" t="s">
        <v>682</v>
      </c>
      <c r="I1074" s="205" t="s">
        <v>683</v>
      </c>
      <c r="J1074" s="205">
        <v>8956582680</v>
      </c>
      <c r="K1074" s="205" t="s">
        <v>684</v>
      </c>
      <c r="L1074" s="205" t="s">
        <v>4134</v>
      </c>
      <c r="M1074" s="205" t="s">
        <v>684</v>
      </c>
      <c r="N1074" s="205" t="s">
        <v>684</v>
      </c>
      <c r="O1074" s="205" t="s">
        <v>686</v>
      </c>
      <c r="P1074" s="205" t="s">
        <v>687</v>
      </c>
      <c r="Q1074" s="205" t="s">
        <v>686</v>
      </c>
    </row>
    <row r="1075" spans="1:17" hidden="1">
      <c r="A1075" s="204">
        <v>102056882365</v>
      </c>
      <c r="B1075" s="205" t="s">
        <v>4143</v>
      </c>
      <c r="C1075" s="205" t="s">
        <v>4144</v>
      </c>
      <c r="D1075" s="205" t="s">
        <v>680</v>
      </c>
      <c r="E1075" s="572">
        <v>38019</v>
      </c>
      <c r="F1075" s="572">
        <v>45388</v>
      </c>
      <c r="G1075" s="205" t="s">
        <v>4145</v>
      </c>
      <c r="H1075" s="205" t="s">
        <v>682</v>
      </c>
      <c r="I1075" s="205" t="s">
        <v>683</v>
      </c>
      <c r="J1075" s="205">
        <v>8756161823</v>
      </c>
      <c r="K1075" s="205" t="s">
        <v>684</v>
      </c>
      <c r="L1075" s="205" t="s">
        <v>4146</v>
      </c>
      <c r="M1075" s="205" t="s">
        <v>684</v>
      </c>
      <c r="N1075" s="205" t="s">
        <v>684</v>
      </c>
      <c r="O1075" s="205" t="s">
        <v>686</v>
      </c>
      <c r="P1075" s="205" t="s">
        <v>687</v>
      </c>
      <c r="Q1075" s="205" t="s">
        <v>686</v>
      </c>
    </row>
    <row r="1076" spans="1:17" hidden="1">
      <c r="A1076" s="204">
        <v>102056882377</v>
      </c>
      <c r="B1076" s="205" t="s">
        <v>4139</v>
      </c>
      <c r="C1076" s="205" t="s">
        <v>4140</v>
      </c>
      <c r="D1076" s="205" t="s">
        <v>680</v>
      </c>
      <c r="E1076" s="572">
        <v>32696</v>
      </c>
      <c r="F1076" s="572">
        <v>45388</v>
      </c>
      <c r="G1076" s="205" t="s">
        <v>4141</v>
      </c>
      <c r="H1076" s="205" t="s">
        <v>682</v>
      </c>
      <c r="I1076" s="205" t="s">
        <v>708</v>
      </c>
      <c r="J1076" s="205">
        <v>8881923941</v>
      </c>
      <c r="K1076" s="205" t="s">
        <v>684</v>
      </c>
      <c r="L1076" s="205" t="s">
        <v>4142</v>
      </c>
      <c r="M1076" s="205" t="s">
        <v>684</v>
      </c>
      <c r="N1076" s="205" t="s">
        <v>684</v>
      </c>
      <c r="O1076" s="205" t="s">
        <v>686</v>
      </c>
      <c r="P1076" s="205" t="s">
        <v>687</v>
      </c>
      <c r="Q1076" s="205" t="s">
        <v>687</v>
      </c>
    </row>
    <row r="1077" spans="1:17" hidden="1">
      <c r="A1077" s="204">
        <v>101501873649</v>
      </c>
      <c r="B1077" s="205" t="s">
        <v>4147</v>
      </c>
      <c r="C1077" s="205" t="s">
        <v>4148</v>
      </c>
      <c r="D1077" s="205" t="s">
        <v>680</v>
      </c>
      <c r="E1077" s="572">
        <v>29952</v>
      </c>
      <c r="F1077" s="572">
        <v>45388</v>
      </c>
      <c r="G1077" s="205" t="s">
        <v>4149</v>
      </c>
      <c r="H1077" s="205" t="s">
        <v>682</v>
      </c>
      <c r="I1077" s="205" t="s">
        <v>708</v>
      </c>
      <c r="J1077" s="205">
        <v>6385932458</v>
      </c>
      <c r="K1077" s="205" t="s">
        <v>684</v>
      </c>
      <c r="L1077" s="205" t="s">
        <v>4150</v>
      </c>
      <c r="M1077" s="205" t="s">
        <v>684</v>
      </c>
      <c r="N1077" s="205" t="s">
        <v>21486</v>
      </c>
      <c r="O1077" s="205" t="s">
        <v>686</v>
      </c>
      <c r="P1077" s="205" t="s">
        <v>687</v>
      </c>
      <c r="Q1077" s="205" t="s">
        <v>687</v>
      </c>
    </row>
    <row r="1078" spans="1:17" hidden="1">
      <c r="A1078" s="204">
        <v>102065527293</v>
      </c>
      <c r="B1078" s="205" t="s">
        <v>4151</v>
      </c>
      <c r="C1078" s="205" t="s">
        <v>4152</v>
      </c>
      <c r="D1078" s="205" t="s">
        <v>680</v>
      </c>
      <c r="E1078" s="572">
        <v>37575</v>
      </c>
      <c r="F1078" s="572">
        <v>45384</v>
      </c>
      <c r="G1078" s="205" t="s">
        <v>4153</v>
      </c>
      <c r="H1078" s="205" t="s">
        <v>682</v>
      </c>
      <c r="I1078" s="205" t="s">
        <v>683</v>
      </c>
      <c r="J1078" s="205">
        <v>7388967254</v>
      </c>
      <c r="K1078" s="205" t="s">
        <v>684</v>
      </c>
      <c r="L1078" s="205" t="s">
        <v>4154</v>
      </c>
      <c r="M1078" s="205" t="s">
        <v>4155</v>
      </c>
      <c r="N1078" s="205" t="s">
        <v>4156</v>
      </c>
      <c r="O1078" s="205" t="s">
        <v>686</v>
      </c>
      <c r="P1078" s="205" t="s">
        <v>687</v>
      </c>
      <c r="Q1078" s="205" t="s">
        <v>686</v>
      </c>
    </row>
    <row r="1079" spans="1:17" hidden="1">
      <c r="A1079" s="204">
        <v>101493346685</v>
      </c>
      <c r="B1079" s="205" t="s">
        <v>4158</v>
      </c>
      <c r="C1079" s="205" t="s">
        <v>4159</v>
      </c>
      <c r="D1079" s="205" t="s">
        <v>680</v>
      </c>
      <c r="E1079" s="572">
        <v>35612</v>
      </c>
      <c r="F1079" s="572">
        <v>45383</v>
      </c>
      <c r="G1079" s="205" t="s">
        <v>4160</v>
      </c>
      <c r="H1079" s="205" t="s">
        <v>682</v>
      </c>
      <c r="I1079" s="205" t="s">
        <v>683</v>
      </c>
      <c r="J1079" s="205">
        <v>9616473735</v>
      </c>
      <c r="K1079" s="205" t="s">
        <v>4161</v>
      </c>
      <c r="L1079" s="205" t="s">
        <v>4162</v>
      </c>
      <c r="M1079" s="205" t="s">
        <v>4163</v>
      </c>
      <c r="N1079" s="205" t="s">
        <v>4164</v>
      </c>
      <c r="O1079" s="205" t="s">
        <v>686</v>
      </c>
      <c r="P1079" s="205" t="s">
        <v>687</v>
      </c>
      <c r="Q1079" s="205" t="s">
        <v>686</v>
      </c>
    </row>
    <row r="1080" spans="1:17" hidden="1">
      <c r="A1080" s="204">
        <v>102053056429</v>
      </c>
      <c r="B1080" s="205" t="s">
        <v>4173</v>
      </c>
      <c r="C1080" s="205" t="s">
        <v>4174</v>
      </c>
      <c r="D1080" s="205" t="s">
        <v>680</v>
      </c>
      <c r="E1080" s="572">
        <v>37047</v>
      </c>
      <c r="F1080" s="572">
        <v>45377</v>
      </c>
      <c r="G1080" s="205" t="s">
        <v>4175</v>
      </c>
      <c r="H1080" s="205" t="s">
        <v>682</v>
      </c>
      <c r="I1080" s="205" t="s">
        <v>683</v>
      </c>
      <c r="J1080" s="205" t="s">
        <v>684</v>
      </c>
      <c r="K1080" s="205" t="s">
        <v>684</v>
      </c>
      <c r="L1080" s="205" t="s">
        <v>4176</v>
      </c>
      <c r="M1080" s="205" t="s">
        <v>684</v>
      </c>
      <c r="N1080" s="205" t="s">
        <v>684</v>
      </c>
      <c r="O1080" s="205" t="s">
        <v>686</v>
      </c>
      <c r="P1080" s="205" t="s">
        <v>687</v>
      </c>
      <c r="Q1080" s="205" t="s">
        <v>686</v>
      </c>
    </row>
    <row r="1081" spans="1:17" hidden="1">
      <c r="A1081" s="204">
        <v>102053056438</v>
      </c>
      <c r="B1081" s="205" t="s">
        <v>4177</v>
      </c>
      <c r="C1081" s="205" t="s">
        <v>4178</v>
      </c>
      <c r="D1081" s="205" t="s">
        <v>680</v>
      </c>
      <c r="E1081" s="572">
        <v>37848</v>
      </c>
      <c r="F1081" s="572">
        <v>45377</v>
      </c>
      <c r="G1081" s="205" t="s">
        <v>4179</v>
      </c>
      <c r="H1081" s="205" t="s">
        <v>682</v>
      </c>
      <c r="I1081" s="205" t="s">
        <v>683</v>
      </c>
      <c r="J1081" s="205">
        <v>7218737255</v>
      </c>
      <c r="K1081" s="205" t="s">
        <v>684</v>
      </c>
      <c r="L1081" s="205" t="s">
        <v>4180</v>
      </c>
      <c r="M1081" s="205" t="s">
        <v>684</v>
      </c>
      <c r="N1081" s="205" t="s">
        <v>21737</v>
      </c>
      <c r="O1081" s="205" t="s">
        <v>686</v>
      </c>
      <c r="P1081" s="205" t="s">
        <v>687</v>
      </c>
      <c r="Q1081" s="205" t="s">
        <v>687</v>
      </c>
    </row>
    <row r="1082" spans="1:17" hidden="1">
      <c r="A1082" s="204">
        <v>102053057855</v>
      </c>
      <c r="B1082" s="205" t="s">
        <v>4191</v>
      </c>
      <c r="C1082" s="205" t="s">
        <v>4192</v>
      </c>
      <c r="D1082" s="205" t="s">
        <v>680</v>
      </c>
      <c r="E1082" s="572">
        <v>36952</v>
      </c>
      <c r="F1082" s="572">
        <v>45377</v>
      </c>
      <c r="G1082" s="205" t="s">
        <v>4193</v>
      </c>
      <c r="H1082" s="205" t="s">
        <v>682</v>
      </c>
      <c r="I1082" s="205" t="s">
        <v>683</v>
      </c>
      <c r="J1082" s="205">
        <v>7066108011</v>
      </c>
      <c r="K1082" s="205" t="s">
        <v>684</v>
      </c>
      <c r="L1082" s="205" t="s">
        <v>4194</v>
      </c>
      <c r="M1082" s="205" t="s">
        <v>684</v>
      </c>
      <c r="N1082" s="205" t="s">
        <v>684</v>
      </c>
      <c r="O1082" s="205" t="s">
        <v>686</v>
      </c>
      <c r="P1082" s="205" t="s">
        <v>687</v>
      </c>
      <c r="Q1082" s="205" t="s">
        <v>686</v>
      </c>
    </row>
    <row r="1083" spans="1:17" hidden="1">
      <c r="A1083" s="204">
        <v>102053057864</v>
      </c>
      <c r="B1083" s="205" t="s">
        <v>4206</v>
      </c>
      <c r="C1083" s="205" t="s">
        <v>4207</v>
      </c>
      <c r="D1083" s="205" t="s">
        <v>680</v>
      </c>
      <c r="E1083" s="572">
        <v>38708</v>
      </c>
      <c r="F1083" s="572">
        <v>45377</v>
      </c>
      <c r="G1083" s="205" t="s">
        <v>4208</v>
      </c>
      <c r="H1083" s="205" t="s">
        <v>682</v>
      </c>
      <c r="I1083" s="205" t="s">
        <v>683</v>
      </c>
      <c r="J1083" s="205">
        <v>9022557952</v>
      </c>
      <c r="K1083" s="205" t="s">
        <v>684</v>
      </c>
      <c r="L1083" s="205" t="s">
        <v>4209</v>
      </c>
      <c r="M1083" s="205" t="s">
        <v>21187</v>
      </c>
      <c r="N1083" s="205" t="s">
        <v>684</v>
      </c>
      <c r="O1083" s="205" t="s">
        <v>686</v>
      </c>
      <c r="P1083" s="205" t="s">
        <v>687</v>
      </c>
      <c r="Q1083" s="205" t="s">
        <v>687</v>
      </c>
    </row>
    <row r="1084" spans="1:17" hidden="1">
      <c r="A1084" s="204">
        <v>102053057886</v>
      </c>
      <c r="B1084" s="205" t="s">
        <v>4246</v>
      </c>
      <c r="C1084" s="205" t="s">
        <v>455</v>
      </c>
      <c r="D1084" s="205" t="s">
        <v>680</v>
      </c>
      <c r="E1084" s="572">
        <v>36318</v>
      </c>
      <c r="F1084" s="572">
        <v>45377</v>
      </c>
      <c r="G1084" s="205" t="s">
        <v>4247</v>
      </c>
      <c r="H1084" s="205" t="s">
        <v>682</v>
      </c>
      <c r="I1084" s="205" t="s">
        <v>683</v>
      </c>
      <c r="J1084" s="205">
        <v>9823463960</v>
      </c>
      <c r="K1084" s="205" t="s">
        <v>684</v>
      </c>
      <c r="L1084" s="205" t="s">
        <v>4248</v>
      </c>
      <c r="M1084" s="205" t="s">
        <v>20590</v>
      </c>
      <c r="N1084" s="205" t="s">
        <v>20591</v>
      </c>
      <c r="O1084" s="205" t="s">
        <v>686</v>
      </c>
      <c r="P1084" s="205" t="s">
        <v>687</v>
      </c>
      <c r="Q1084" s="205" t="s">
        <v>686</v>
      </c>
    </row>
    <row r="1085" spans="1:17" hidden="1">
      <c r="A1085" s="204">
        <v>102053057893</v>
      </c>
      <c r="B1085" s="205" t="s">
        <v>4240</v>
      </c>
      <c r="C1085" s="205" t="s">
        <v>4241</v>
      </c>
      <c r="D1085" s="205" t="s">
        <v>680</v>
      </c>
      <c r="E1085" s="572">
        <v>38141</v>
      </c>
      <c r="F1085" s="572">
        <v>45377</v>
      </c>
      <c r="G1085" s="205" t="s">
        <v>4242</v>
      </c>
      <c r="H1085" s="205" t="s">
        <v>682</v>
      </c>
      <c r="I1085" s="205" t="s">
        <v>683</v>
      </c>
      <c r="J1085" s="205">
        <v>8010020882</v>
      </c>
      <c r="K1085" s="205" t="s">
        <v>4243</v>
      </c>
      <c r="L1085" s="205" t="s">
        <v>4244</v>
      </c>
      <c r="M1085" s="205" t="s">
        <v>4245</v>
      </c>
      <c r="N1085" s="205" t="s">
        <v>684</v>
      </c>
      <c r="O1085" s="205" t="s">
        <v>686</v>
      </c>
      <c r="P1085" s="205" t="s">
        <v>687</v>
      </c>
      <c r="Q1085" s="205" t="s">
        <v>686</v>
      </c>
    </row>
    <row r="1086" spans="1:17" hidden="1">
      <c r="A1086" s="204">
        <v>101761598065</v>
      </c>
      <c r="B1086" s="205" t="s">
        <v>4195</v>
      </c>
      <c r="C1086" s="205" t="s">
        <v>4196</v>
      </c>
      <c r="D1086" s="205" t="s">
        <v>680</v>
      </c>
      <c r="E1086" s="572">
        <v>37138</v>
      </c>
      <c r="F1086" s="572">
        <v>45377</v>
      </c>
      <c r="G1086" s="205" t="s">
        <v>4197</v>
      </c>
      <c r="H1086" s="205" t="s">
        <v>682</v>
      </c>
      <c r="I1086" s="205" t="s">
        <v>683</v>
      </c>
      <c r="J1086" s="205">
        <v>8010181102</v>
      </c>
      <c r="K1086" s="205" t="s">
        <v>684</v>
      </c>
      <c r="L1086" s="205" t="s">
        <v>4198</v>
      </c>
      <c r="M1086" s="205" t="s">
        <v>684</v>
      </c>
      <c r="N1086" s="205" t="s">
        <v>684</v>
      </c>
      <c r="O1086" s="205" t="s">
        <v>686</v>
      </c>
      <c r="P1086" s="205" t="s">
        <v>687</v>
      </c>
      <c r="Q1086" s="205" t="s">
        <v>686</v>
      </c>
    </row>
    <row r="1087" spans="1:17" hidden="1">
      <c r="A1087" s="204">
        <v>101432161282</v>
      </c>
      <c r="B1087" s="205" t="s">
        <v>4165</v>
      </c>
      <c r="C1087" s="205" t="s">
        <v>4166</v>
      </c>
      <c r="D1087" s="205" t="s">
        <v>680</v>
      </c>
      <c r="E1087" s="572">
        <v>35232</v>
      </c>
      <c r="F1087" s="572">
        <v>45377</v>
      </c>
      <c r="G1087" s="205" t="s">
        <v>3917</v>
      </c>
      <c r="H1087" s="205" t="s">
        <v>682</v>
      </c>
      <c r="I1087" s="205" t="s">
        <v>683</v>
      </c>
      <c r="J1087" s="205">
        <v>9657440294</v>
      </c>
      <c r="K1087" s="205" t="s">
        <v>684</v>
      </c>
      <c r="L1087" s="205" t="s">
        <v>4167</v>
      </c>
      <c r="M1087" s="205" t="s">
        <v>684</v>
      </c>
      <c r="N1087" s="205" t="s">
        <v>4168</v>
      </c>
      <c r="O1087" s="205" t="s">
        <v>686</v>
      </c>
      <c r="P1087" s="205" t="s">
        <v>687</v>
      </c>
      <c r="Q1087" s="205" t="s">
        <v>686</v>
      </c>
    </row>
    <row r="1088" spans="1:17" hidden="1">
      <c r="A1088" s="204">
        <v>101251941017</v>
      </c>
      <c r="B1088" s="205" t="s">
        <v>4181</v>
      </c>
      <c r="C1088" s="205" t="s">
        <v>4182</v>
      </c>
      <c r="D1088" s="205" t="s">
        <v>680</v>
      </c>
      <c r="E1088" s="572">
        <v>35144</v>
      </c>
      <c r="F1088" s="572">
        <v>45377</v>
      </c>
      <c r="G1088" s="205" t="s">
        <v>1447</v>
      </c>
      <c r="H1088" s="205" t="s">
        <v>682</v>
      </c>
      <c r="I1088" s="205" t="s">
        <v>683</v>
      </c>
      <c r="J1088" s="205">
        <v>9834528672</v>
      </c>
      <c r="K1088" s="205" t="s">
        <v>4183</v>
      </c>
      <c r="L1088" s="205" t="s">
        <v>4184</v>
      </c>
      <c r="M1088" s="205" t="s">
        <v>4185</v>
      </c>
      <c r="N1088" s="205" t="s">
        <v>4186</v>
      </c>
      <c r="O1088" s="205" t="s">
        <v>686</v>
      </c>
      <c r="P1088" s="205" t="s">
        <v>687</v>
      </c>
      <c r="Q1088" s="205" t="s">
        <v>686</v>
      </c>
    </row>
    <row r="1089" spans="1:17" hidden="1">
      <c r="A1089" s="204">
        <v>101462027169</v>
      </c>
      <c r="B1089" s="205" t="s">
        <v>4187</v>
      </c>
      <c r="C1089" s="205" t="s">
        <v>4188</v>
      </c>
      <c r="D1089" s="205" t="s">
        <v>680</v>
      </c>
      <c r="E1089" s="572">
        <v>35525</v>
      </c>
      <c r="F1089" s="572">
        <v>45377</v>
      </c>
      <c r="G1089" s="205" t="s">
        <v>4189</v>
      </c>
      <c r="H1089" s="205" t="s">
        <v>682</v>
      </c>
      <c r="I1089" s="205" t="s">
        <v>683</v>
      </c>
      <c r="J1089" s="205">
        <v>7219460407</v>
      </c>
      <c r="K1089" s="205" t="s">
        <v>684</v>
      </c>
      <c r="L1089" s="205" t="s">
        <v>4190</v>
      </c>
      <c r="M1089" s="205" t="s">
        <v>21736</v>
      </c>
      <c r="N1089" s="205" t="s">
        <v>20761</v>
      </c>
      <c r="O1089" s="205" t="s">
        <v>687</v>
      </c>
      <c r="P1089" s="205" t="s">
        <v>687</v>
      </c>
      <c r="Q1089" s="205" t="s">
        <v>686</v>
      </c>
    </row>
    <row r="1090" spans="1:17" hidden="1">
      <c r="A1090" s="204">
        <v>101708119836</v>
      </c>
      <c r="B1090" s="205" t="s">
        <v>4199</v>
      </c>
      <c r="C1090" s="205" t="s">
        <v>4200</v>
      </c>
      <c r="D1090" s="205" t="s">
        <v>680</v>
      </c>
      <c r="E1090" s="572">
        <v>36096</v>
      </c>
      <c r="F1090" s="572">
        <v>45377</v>
      </c>
      <c r="G1090" s="205" t="s">
        <v>4201</v>
      </c>
      <c r="H1090" s="205" t="s">
        <v>682</v>
      </c>
      <c r="I1090" s="205" t="s">
        <v>683</v>
      </c>
      <c r="J1090" s="205">
        <v>9922846734</v>
      </c>
      <c r="K1090" s="205" t="s">
        <v>4202</v>
      </c>
      <c r="L1090" s="205" t="s">
        <v>4203</v>
      </c>
      <c r="M1090" s="205" t="s">
        <v>4204</v>
      </c>
      <c r="N1090" s="205" t="s">
        <v>4205</v>
      </c>
      <c r="O1090" s="205" t="s">
        <v>687</v>
      </c>
      <c r="P1090" s="205" t="s">
        <v>687</v>
      </c>
      <c r="Q1090" s="205" t="s">
        <v>686</v>
      </c>
    </row>
    <row r="1091" spans="1:17" hidden="1">
      <c r="A1091" s="204">
        <v>101927421540</v>
      </c>
      <c r="B1091" s="205" t="s">
        <v>4210</v>
      </c>
      <c r="C1091" s="205" t="s">
        <v>4211</v>
      </c>
      <c r="D1091" s="205" t="s">
        <v>680</v>
      </c>
      <c r="E1091" s="572">
        <v>38003</v>
      </c>
      <c r="F1091" s="572">
        <v>45377</v>
      </c>
      <c r="G1091" s="205" t="s">
        <v>4212</v>
      </c>
      <c r="H1091" s="205" t="s">
        <v>682</v>
      </c>
      <c r="I1091" s="205" t="s">
        <v>683</v>
      </c>
      <c r="J1091" s="205">
        <v>9022962061</v>
      </c>
      <c r="K1091" s="205" t="s">
        <v>684</v>
      </c>
      <c r="L1091" s="205" t="s">
        <v>4213</v>
      </c>
      <c r="M1091" s="205" t="s">
        <v>684</v>
      </c>
      <c r="N1091" s="205" t="s">
        <v>684</v>
      </c>
      <c r="O1091" s="205" t="s">
        <v>686</v>
      </c>
      <c r="P1091" s="205" t="s">
        <v>687</v>
      </c>
      <c r="Q1091" s="205" t="s">
        <v>686</v>
      </c>
    </row>
    <row r="1092" spans="1:17" hidden="1">
      <c r="A1092" s="204">
        <v>101893899624</v>
      </c>
      <c r="B1092" s="205" t="s">
        <v>4236</v>
      </c>
      <c r="C1092" s="205" t="s">
        <v>4237</v>
      </c>
      <c r="D1092" s="205" t="s">
        <v>680</v>
      </c>
      <c r="E1092" s="572">
        <v>37805</v>
      </c>
      <c r="F1092" s="572">
        <v>45377</v>
      </c>
      <c r="G1092" s="205" t="s">
        <v>4238</v>
      </c>
      <c r="H1092" s="205" t="s">
        <v>682</v>
      </c>
      <c r="I1092" s="205" t="s">
        <v>683</v>
      </c>
      <c r="J1092" s="205" t="s">
        <v>684</v>
      </c>
      <c r="K1092" s="205" t="s">
        <v>684</v>
      </c>
      <c r="L1092" s="205" t="s">
        <v>4239</v>
      </c>
      <c r="M1092" s="205" t="s">
        <v>684</v>
      </c>
      <c r="N1092" s="205" t="s">
        <v>684</v>
      </c>
      <c r="O1092" s="205" t="s">
        <v>686</v>
      </c>
      <c r="P1092" s="205" t="s">
        <v>687</v>
      </c>
      <c r="Q1092" s="205" t="s">
        <v>686</v>
      </c>
    </row>
    <row r="1093" spans="1:17" hidden="1">
      <c r="A1093" s="204">
        <v>101732689727</v>
      </c>
      <c r="B1093" s="205" t="s">
        <v>4222</v>
      </c>
      <c r="C1093" s="205" t="s">
        <v>454</v>
      </c>
      <c r="D1093" s="205" t="s">
        <v>680</v>
      </c>
      <c r="E1093" s="572">
        <v>37473</v>
      </c>
      <c r="F1093" s="572">
        <v>45377</v>
      </c>
      <c r="G1093" s="205" t="s">
        <v>4133</v>
      </c>
      <c r="H1093" s="205" t="s">
        <v>682</v>
      </c>
      <c r="I1093" s="205" t="s">
        <v>683</v>
      </c>
      <c r="J1093" s="205">
        <v>9284147237</v>
      </c>
      <c r="K1093" s="205" t="s">
        <v>684</v>
      </c>
      <c r="L1093" s="205" t="s">
        <v>4223</v>
      </c>
      <c r="M1093" s="205" t="s">
        <v>4224</v>
      </c>
      <c r="N1093" s="205" t="s">
        <v>4225</v>
      </c>
      <c r="O1093" s="205" t="s">
        <v>686</v>
      </c>
      <c r="P1093" s="205" t="s">
        <v>687</v>
      </c>
      <c r="Q1093" s="205" t="s">
        <v>686</v>
      </c>
    </row>
    <row r="1094" spans="1:17" hidden="1">
      <c r="A1094" s="204">
        <v>102053057919</v>
      </c>
      <c r="B1094" s="205" t="s">
        <v>4233</v>
      </c>
      <c r="C1094" s="205" t="s">
        <v>4234</v>
      </c>
      <c r="D1094" s="205" t="s">
        <v>680</v>
      </c>
      <c r="E1094" s="572">
        <v>37257</v>
      </c>
      <c r="F1094" s="572">
        <v>45377</v>
      </c>
      <c r="G1094" s="205" t="s">
        <v>1299</v>
      </c>
      <c r="H1094" s="205" t="s">
        <v>682</v>
      </c>
      <c r="I1094" s="205" t="s">
        <v>683</v>
      </c>
      <c r="J1094" s="205" t="s">
        <v>684</v>
      </c>
      <c r="K1094" s="205" t="s">
        <v>684</v>
      </c>
      <c r="L1094" s="205" t="s">
        <v>4235</v>
      </c>
      <c r="M1094" s="205" t="s">
        <v>684</v>
      </c>
      <c r="N1094" s="205" t="s">
        <v>684</v>
      </c>
      <c r="O1094" s="205" t="s">
        <v>686</v>
      </c>
      <c r="P1094" s="205" t="s">
        <v>687</v>
      </c>
      <c r="Q1094" s="205" t="s">
        <v>686</v>
      </c>
    </row>
    <row r="1095" spans="1:17" hidden="1">
      <c r="A1095" s="204">
        <v>101934987051</v>
      </c>
      <c r="B1095" s="205" t="s">
        <v>4230</v>
      </c>
      <c r="C1095" s="205" t="s">
        <v>4231</v>
      </c>
      <c r="D1095" s="205" t="s">
        <v>680</v>
      </c>
      <c r="E1095" s="572">
        <v>34797</v>
      </c>
      <c r="F1095" s="572">
        <v>45377</v>
      </c>
      <c r="G1095" s="205" t="s">
        <v>1299</v>
      </c>
      <c r="H1095" s="205" t="s">
        <v>682</v>
      </c>
      <c r="I1095" s="205" t="s">
        <v>683</v>
      </c>
      <c r="J1095" s="205">
        <v>8459738731</v>
      </c>
      <c r="K1095" s="205" t="s">
        <v>684</v>
      </c>
      <c r="L1095" s="205" t="s">
        <v>4232</v>
      </c>
      <c r="M1095" s="205" t="s">
        <v>684</v>
      </c>
      <c r="N1095" s="205" t="s">
        <v>20589</v>
      </c>
      <c r="O1095" s="205" t="s">
        <v>686</v>
      </c>
      <c r="P1095" s="205" t="s">
        <v>687</v>
      </c>
      <c r="Q1095" s="205" t="s">
        <v>687</v>
      </c>
    </row>
    <row r="1096" spans="1:17" hidden="1">
      <c r="A1096" s="204">
        <v>102053057926</v>
      </c>
      <c r="B1096" s="205" t="s">
        <v>4226</v>
      </c>
      <c r="C1096" s="205" t="s">
        <v>4227</v>
      </c>
      <c r="D1096" s="205" t="s">
        <v>680</v>
      </c>
      <c r="E1096" s="572">
        <v>38013</v>
      </c>
      <c r="F1096" s="572">
        <v>45377</v>
      </c>
      <c r="G1096" s="205" t="s">
        <v>4228</v>
      </c>
      <c r="H1096" s="205" t="s">
        <v>682</v>
      </c>
      <c r="I1096" s="205" t="s">
        <v>683</v>
      </c>
      <c r="J1096" s="205" t="s">
        <v>684</v>
      </c>
      <c r="K1096" s="205" t="s">
        <v>684</v>
      </c>
      <c r="L1096" s="205" t="s">
        <v>4229</v>
      </c>
      <c r="M1096" s="205" t="s">
        <v>684</v>
      </c>
      <c r="N1096" s="205" t="s">
        <v>684</v>
      </c>
      <c r="O1096" s="205" t="s">
        <v>686</v>
      </c>
      <c r="P1096" s="205" t="s">
        <v>687</v>
      </c>
      <c r="Q1096" s="205" t="s">
        <v>686</v>
      </c>
    </row>
    <row r="1097" spans="1:17" hidden="1">
      <c r="A1097" s="204">
        <v>102053057935</v>
      </c>
      <c r="B1097" s="205" t="s">
        <v>4219</v>
      </c>
      <c r="C1097" s="205" t="s">
        <v>4220</v>
      </c>
      <c r="D1097" s="205" t="s">
        <v>680</v>
      </c>
      <c r="E1097" s="572">
        <v>38448</v>
      </c>
      <c r="F1097" s="572">
        <v>45377</v>
      </c>
      <c r="G1097" s="205" t="s">
        <v>1545</v>
      </c>
      <c r="H1097" s="205" t="s">
        <v>682</v>
      </c>
      <c r="I1097" s="205" t="s">
        <v>683</v>
      </c>
      <c r="J1097" s="205">
        <v>9011907120</v>
      </c>
      <c r="K1097" s="205" t="s">
        <v>684</v>
      </c>
      <c r="L1097" s="205" t="s">
        <v>4221</v>
      </c>
      <c r="M1097" s="205" t="s">
        <v>684</v>
      </c>
      <c r="N1097" s="205" t="s">
        <v>684</v>
      </c>
      <c r="O1097" s="205" t="s">
        <v>686</v>
      </c>
      <c r="P1097" s="205" t="s">
        <v>687</v>
      </c>
      <c r="Q1097" s="205" t="s">
        <v>686</v>
      </c>
    </row>
    <row r="1098" spans="1:17" hidden="1">
      <c r="A1098" s="204">
        <v>102053057942</v>
      </c>
      <c r="B1098" s="205" t="s">
        <v>4169</v>
      </c>
      <c r="C1098" s="205" t="s">
        <v>4170</v>
      </c>
      <c r="D1098" s="205" t="s">
        <v>680</v>
      </c>
      <c r="E1098" s="572">
        <v>38711</v>
      </c>
      <c r="F1098" s="572">
        <v>45377</v>
      </c>
      <c r="G1098" s="205" t="s">
        <v>4171</v>
      </c>
      <c r="H1098" s="205" t="s">
        <v>682</v>
      </c>
      <c r="I1098" s="205" t="s">
        <v>683</v>
      </c>
      <c r="J1098" s="205">
        <v>8055480858</v>
      </c>
      <c r="K1098" s="205" t="s">
        <v>684</v>
      </c>
      <c r="L1098" s="205" t="s">
        <v>4172</v>
      </c>
      <c r="M1098" s="205" t="s">
        <v>684</v>
      </c>
      <c r="N1098" s="205" t="s">
        <v>684</v>
      </c>
      <c r="O1098" s="205" t="s">
        <v>686</v>
      </c>
      <c r="P1098" s="205" t="s">
        <v>687</v>
      </c>
      <c r="Q1098" s="205" t="s">
        <v>686</v>
      </c>
    </row>
    <row r="1099" spans="1:17" hidden="1">
      <c r="A1099" s="204">
        <v>101741203747</v>
      </c>
      <c r="B1099" s="205" t="s">
        <v>4214</v>
      </c>
      <c r="C1099" s="205" t="s">
        <v>4215</v>
      </c>
      <c r="D1099" s="205" t="s">
        <v>680</v>
      </c>
      <c r="E1099" s="572">
        <v>37294</v>
      </c>
      <c r="F1099" s="572">
        <v>45377</v>
      </c>
      <c r="G1099" s="205" t="s">
        <v>4216</v>
      </c>
      <c r="H1099" s="205" t="s">
        <v>682</v>
      </c>
      <c r="I1099" s="205" t="s">
        <v>683</v>
      </c>
      <c r="J1099" s="205">
        <v>7588405496</v>
      </c>
      <c r="K1099" s="205" t="s">
        <v>684</v>
      </c>
      <c r="L1099" s="205" t="s">
        <v>4217</v>
      </c>
      <c r="M1099" s="205" t="s">
        <v>684</v>
      </c>
      <c r="N1099" s="205" t="s">
        <v>4218</v>
      </c>
      <c r="O1099" s="205" t="s">
        <v>686</v>
      </c>
      <c r="P1099" s="205" t="s">
        <v>687</v>
      </c>
      <c r="Q1099" s="205" t="s">
        <v>686</v>
      </c>
    </row>
    <row r="1100" spans="1:17" hidden="1">
      <c r="A1100" s="204">
        <v>101287482046</v>
      </c>
      <c r="B1100" s="205" t="s">
        <v>4249</v>
      </c>
      <c r="C1100" s="205" t="s">
        <v>4250</v>
      </c>
      <c r="D1100" s="205" t="s">
        <v>680</v>
      </c>
      <c r="E1100" s="572">
        <v>34554</v>
      </c>
      <c r="F1100" s="572">
        <v>45375</v>
      </c>
      <c r="G1100" s="205" t="s">
        <v>4251</v>
      </c>
      <c r="H1100" s="205" t="s">
        <v>682</v>
      </c>
      <c r="I1100" s="205" t="s">
        <v>708</v>
      </c>
      <c r="J1100" s="205">
        <v>9561511111</v>
      </c>
      <c r="K1100" s="205" t="s">
        <v>684</v>
      </c>
      <c r="L1100" s="205" t="s">
        <v>2329</v>
      </c>
      <c r="M1100" s="205" t="s">
        <v>4252</v>
      </c>
      <c r="N1100" s="205" t="s">
        <v>6656</v>
      </c>
      <c r="O1100" s="205" t="s">
        <v>686</v>
      </c>
      <c r="P1100" s="205" t="s">
        <v>687</v>
      </c>
      <c r="Q1100" s="205" t="s">
        <v>686</v>
      </c>
    </row>
    <row r="1101" spans="1:17" hidden="1">
      <c r="A1101" s="204">
        <v>102052652632</v>
      </c>
      <c r="B1101" s="205" t="s">
        <v>4278</v>
      </c>
      <c r="C1101" s="205" t="s">
        <v>4279</v>
      </c>
      <c r="D1101" s="205" t="s">
        <v>680</v>
      </c>
      <c r="E1101" s="572">
        <v>38096</v>
      </c>
      <c r="F1101" s="572">
        <v>45373</v>
      </c>
      <c r="G1101" s="205" t="s">
        <v>1101</v>
      </c>
      <c r="H1101" s="205" t="s">
        <v>682</v>
      </c>
      <c r="I1101" s="205" t="s">
        <v>683</v>
      </c>
      <c r="J1101" s="205">
        <v>8624908273</v>
      </c>
      <c r="K1101" s="205" t="s">
        <v>684</v>
      </c>
      <c r="L1101" s="205" t="s">
        <v>4280</v>
      </c>
      <c r="M1101" s="205" t="s">
        <v>684</v>
      </c>
      <c r="N1101" s="205" t="s">
        <v>5116</v>
      </c>
      <c r="O1101" s="205" t="s">
        <v>686</v>
      </c>
      <c r="P1101" s="205" t="s">
        <v>687</v>
      </c>
      <c r="Q1101" s="205" t="s">
        <v>687</v>
      </c>
    </row>
    <row r="1102" spans="1:17" hidden="1">
      <c r="A1102" s="204">
        <v>102053057872</v>
      </c>
      <c r="B1102" s="205" t="s">
        <v>4264</v>
      </c>
      <c r="C1102" s="205" t="s">
        <v>4265</v>
      </c>
      <c r="D1102" s="205" t="s">
        <v>680</v>
      </c>
      <c r="E1102" s="572">
        <v>38737</v>
      </c>
      <c r="F1102" s="572">
        <v>45373</v>
      </c>
      <c r="G1102" s="205" t="s">
        <v>4266</v>
      </c>
      <c r="H1102" s="205" t="s">
        <v>682</v>
      </c>
      <c r="I1102" s="205" t="s">
        <v>683</v>
      </c>
      <c r="J1102" s="205" t="s">
        <v>684</v>
      </c>
      <c r="K1102" s="205" t="s">
        <v>684</v>
      </c>
      <c r="L1102" s="205" t="s">
        <v>4267</v>
      </c>
      <c r="M1102" s="205" t="s">
        <v>684</v>
      </c>
      <c r="N1102" s="205" t="s">
        <v>684</v>
      </c>
      <c r="O1102" s="205" t="s">
        <v>686</v>
      </c>
      <c r="P1102" s="205" t="s">
        <v>687</v>
      </c>
      <c r="Q1102" s="205" t="s">
        <v>686</v>
      </c>
    </row>
    <row r="1103" spans="1:17">
      <c r="A1103" s="204">
        <v>102052652621</v>
      </c>
      <c r="B1103" s="205" t="s">
        <v>4273</v>
      </c>
      <c r="C1103" s="205" t="s">
        <v>4274</v>
      </c>
      <c r="D1103" s="205" t="s">
        <v>680</v>
      </c>
      <c r="E1103" s="572">
        <v>38353</v>
      </c>
      <c r="F1103" s="572">
        <v>45373</v>
      </c>
      <c r="G1103" s="205" t="s">
        <v>4275</v>
      </c>
      <c r="H1103" s="205" t="s">
        <v>682</v>
      </c>
      <c r="I1103" s="205" t="s">
        <v>683</v>
      </c>
      <c r="J1103" s="205">
        <v>9226909049</v>
      </c>
      <c r="K1103" s="205" t="s">
        <v>684</v>
      </c>
      <c r="L1103" s="205" t="s">
        <v>2509</v>
      </c>
      <c r="M1103" s="205" t="s">
        <v>684</v>
      </c>
      <c r="N1103" s="205" t="s">
        <v>684</v>
      </c>
      <c r="O1103" s="205" t="s">
        <v>686</v>
      </c>
      <c r="P1103" s="205" t="s">
        <v>687</v>
      </c>
      <c r="Q1103" s="205" t="s">
        <v>686</v>
      </c>
    </row>
    <row r="1104" spans="1:17" hidden="1">
      <c r="A1104" s="204">
        <v>101832421277</v>
      </c>
      <c r="B1104" s="205" t="s">
        <v>4281</v>
      </c>
      <c r="C1104" s="205" t="s">
        <v>22085</v>
      </c>
      <c r="D1104" s="205" t="s">
        <v>680</v>
      </c>
      <c r="E1104" s="572">
        <v>37835</v>
      </c>
      <c r="F1104" s="572">
        <v>45373</v>
      </c>
      <c r="G1104" s="205" t="s">
        <v>4282</v>
      </c>
      <c r="H1104" s="205" t="s">
        <v>682</v>
      </c>
      <c r="I1104" s="205" t="s">
        <v>683</v>
      </c>
      <c r="J1104" s="205">
        <v>8080241101</v>
      </c>
      <c r="K1104" s="205" t="s">
        <v>684</v>
      </c>
      <c r="L1104" s="205" t="s">
        <v>4283</v>
      </c>
      <c r="M1104" s="205" t="s">
        <v>684</v>
      </c>
      <c r="N1104" s="205" t="s">
        <v>22086</v>
      </c>
      <c r="O1104" s="205" t="s">
        <v>686</v>
      </c>
      <c r="P1104" s="205" t="s">
        <v>687</v>
      </c>
      <c r="Q1104" s="205" t="s">
        <v>687</v>
      </c>
    </row>
    <row r="1105" spans="1:17" hidden="1">
      <c r="A1105" s="204">
        <v>101753544643</v>
      </c>
      <c r="B1105" s="205" t="s">
        <v>4284</v>
      </c>
      <c r="C1105" s="205" t="s">
        <v>4285</v>
      </c>
      <c r="D1105" s="205" t="s">
        <v>680</v>
      </c>
      <c r="E1105" s="572">
        <v>36891</v>
      </c>
      <c r="F1105" s="572">
        <v>45373</v>
      </c>
      <c r="G1105" s="205" t="s">
        <v>4286</v>
      </c>
      <c r="H1105" s="205" t="s">
        <v>682</v>
      </c>
      <c r="I1105" s="205" t="s">
        <v>683</v>
      </c>
      <c r="J1105" s="205">
        <v>9922890792</v>
      </c>
      <c r="K1105" s="205" t="s">
        <v>684</v>
      </c>
      <c r="L1105" s="205" t="s">
        <v>3767</v>
      </c>
      <c r="M1105" s="205" t="s">
        <v>4287</v>
      </c>
      <c r="N1105" s="205" t="s">
        <v>4288</v>
      </c>
      <c r="O1105" s="205" t="s">
        <v>686</v>
      </c>
      <c r="P1105" s="205" t="s">
        <v>687</v>
      </c>
      <c r="Q1105" s="205" t="s">
        <v>686</v>
      </c>
    </row>
    <row r="1106" spans="1:17" hidden="1">
      <c r="A1106" s="204">
        <v>101529721255</v>
      </c>
      <c r="B1106" s="205" t="s">
        <v>4253</v>
      </c>
      <c r="C1106" s="205" t="s">
        <v>4254</v>
      </c>
      <c r="D1106" s="205" t="s">
        <v>680</v>
      </c>
      <c r="E1106" s="572">
        <v>35839</v>
      </c>
      <c r="F1106" s="572">
        <v>45373</v>
      </c>
      <c r="G1106" s="205" t="s">
        <v>4255</v>
      </c>
      <c r="H1106" s="205" t="s">
        <v>682</v>
      </c>
      <c r="I1106" s="205" t="s">
        <v>708</v>
      </c>
      <c r="J1106" s="205">
        <v>9518944980</v>
      </c>
      <c r="K1106" s="205" t="s">
        <v>684</v>
      </c>
      <c r="L1106" s="205" t="s">
        <v>4256</v>
      </c>
      <c r="M1106" s="205" t="s">
        <v>4257</v>
      </c>
      <c r="N1106" s="205" t="s">
        <v>3359</v>
      </c>
      <c r="O1106" s="205" t="s">
        <v>687</v>
      </c>
      <c r="P1106" s="205" t="s">
        <v>687</v>
      </c>
      <c r="Q1106" s="205" t="s">
        <v>686</v>
      </c>
    </row>
    <row r="1107" spans="1:17" hidden="1">
      <c r="A1107" s="204">
        <v>102052667942</v>
      </c>
      <c r="B1107" s="205" t="s">
        <v>4276</v>
      </c>
      <c r="C1107" s="205" t="s">
        <v>456</v>
      </c>
      <c r="D1107" s="205" t="s">
        <v>680</v>
      </c>
      <c r="E1107" s="572">
        <v>38670</v>
      </c>
      <c r="F1107" s="572">
        <v>45373</v>
      </c>
      <c r="G1107" s="205" t="s">
        <v>1299</v>
      </c>
      <c r="H1107" s="205" t="s">
        <v>682</v>
      </c>
      <c r="I1107" s="205" t="s">
        <v>683</v>
      </c>
      <c r="J1107" s="205">
        <v>9307248348</v>
      </c>
      <c r="K1107" s="205" t="s">
        <v>684</v>
      </c>
      <c r="L1107" s="205" t="s">
        <v>4277</v>
      </c>
      <c r="M1107" s="205" t="s">
        <v>684</v>
      </c>
      <c r="N1107" s="205" t="s">
        <v>684</v>
      </c>
      <c r="O1107" s="205" t="s">
        <v>686</v>
      </c>
      <c r="P1107" s="205" t="s">
        <v>687</v>
      </c>
      <c r="Q1107" s="205" t="s">
        <v>686</v>
      </c>
    </row>
    <row r="1108" spans="1:17" hidden="1">
      <c r="A1108" s="204">
        <v>101175468089</v>
      </c>
      <c r="B1108" s="205" t="s">
        <v>4268</v>
      </c>
      <c r="C1108" s="205" t="s">
        <v>4269</v>
      </c>
      <c r="D1108" s="205" t="s">
        <v>680</v>
      </c>
      <c r="E1108" s="572">
        <v>32143</v>
      </c>
      <c r="F1108" s="572">
        <v>45373</v>
      </c>
      <c r="G1108" s="205" t="s">
        <v>4270</v>
      </c>
      <c r="H1108" s="205" t="s">
        <v>682</v>
      </c>
      <c r="I1108" s="205" t="s">
        <v>708</v>
      </c>
      <c r="J1108" s="205">
        <v>9503389753</v>
      </c>
      <c r="K1108" s="205" t="s">
        <v>684</v>
      </c>
      <c r="L1108" s="205" t="s">
        <v>4271</v>
      </c>
      <c r="M1108" s="205" t="s">
        <v>684</v>
      </c>
      <c r="N1108" s="205" t="s">
        <v>4272</v>
      </c>
      <c r="O1108" s="205" t="s">
        <v>686</v>
      </c>
      <c r="P1108" s="205" t="s">
        <v>687</v>
      </c>
      <c r="Q1108" s="205" t="s">
        <v>686</v>
      </c>
    </row>
    <row r="1109" spans="1:17" hidden="1">
      <c r="A1109" s="204">
        <v>101810501868</v>
      </c>
      <c r="B1109" s="205" t="s">
        <v>4261</v>
      </c>
      <c r="C1109" s="205" t="s">
        <v>4262</v>
      </c>
      <c r="D1109" s="205" t="s">
        <v>680</v>
      </c>
      <c r="E1109" s="572">
        <v>34335</v>
      </c>
      <c r="F1109" s="572">
        <v>45373</v>
      </c>
      <c r="G1109" s="205" t="s">
        <v>1169</v>
      </c>
      <c r="H1109" s="205" t="s">
        <v>682</v>
      </c>
      <c r="I1109" s="205" t="s">
        <v>683</v>
      </c>
      <c r="J1109" s="205">
        <v>9637929603</v>
      </c>
      <c r="K1109" s="205" t="s">
        <v>684</v>
      </c>
      <c r="L1109" s="205" t="s">
        <v>4263</v>
      </c>
      <c r="M1109" s="205" t="s">
        <v>684</v>
      </c>
      <c r="N1109" s="205" t="s">
        <v>684</v>
      </c>
      <c r="O1109" s="205" t="s">
        <v>686</v>
      </c>
      <c r="P1109" s="205" t="s">
        <v>687</v>
      </c>
      <c r="Q1109" s="205" t="s">
        <v>686</v>
      </c>
    </row>
    <row r="1110" spans="1:17" hidden="1">
      <c r="A1110" s="204">
        <v>101708892044</v>
      </c>
      <c r="B1110" s="205" t="s">
        <v>4258</v>
      </c>
      <c r="C1110" s="205" t="s">
        <v>4259</v>
      </c>
      <c r="D1110" s="205" t="s">
        <v>680</v>
      </c>
      <c r="E1110" s="572">
        <v>37698</v>
      </c>
      <c r="F1110" s="572">
        <v>45373</v>
      </c>
      <c r="G1110" s="205" t="s">
        <v>1459</v>
      </c>
      <c r="H1110" s="205" t="s">
        <v>682</v>
      </c>
      <c r="I1110" s="205" t="s">
        <v>683</v>
      </c>
      <c r="J1110" s="205">
        <v>7499089592</v>
      </c>
      <c r="K1110" s="205" t="s">
        <v>684</v>
      </c>
      <c r="L1110" s="205" t="s">
        <v>4260</v>
      </c>
      <c r="M1110" s="205" t="s">
        <v>684</v>
      </c>
      <c r="N1110" s="205" t="s">
        <v>684</v>
      </c>
      <c r="O1110" s="205" t="s">
        <v>686</v>
      </c>
      <c r="P1110" s="205" t="s">
        <v>687</v>
      </c>
      <c r="Q1110" s="205" t="s">
        <v>686</v>
      </c>
    </row>
    <row r="1111" spans="1:17" hidden="1">
      <c r="A1111" s="204">
        <v>102051246436</v>
      </c>
      <c r="B1111" s="205" t="s">
        <v>4294</v>
      </c>
      <c r="C1111" s="205" t="s">
        <v>4295</v>
      </c>
      <c r="D1111" s="205" t="s">
        <v>680</v>
      </c>
      <c r="E1111" s="572">
        <v>36820</v>
      </c>
      <c r="F1111" s="572">
        <v>45367</v>
      </c>
      <c r="G1111" s="205" t="s">
        <v>4296</v>
      </c>
      <c r="H1111" s="205" t="s">
        <v>682</v>
      </c>
      <c r="I1111" s="205" t="s">
        <v>683</v>
      </c>
      <c r="J1111" s="205" t="s">
        <v>684</v>
      </c>
      <c r="K1111" s="205" t="s">
        <v>684</v>
      </c>
      <c r="L1111" s="205" t="s">
        <v>4297</v>
      </c>
      <c r="M1111" s="205" t="s">
        <v>684</v>
      </c>
      <c r="N1111" s="205" t="s">
        <v>684</v>
      </c>
      <c r="O1111" s="205" t="s">
        <v>686</v>
      </c>
      <c r="P1111" s="205" t="s">
        <v>687</v>
      </c>
      <c r="Q1111" s="205" t="s">
        <v>686</v>
      </c>
    </row>
    <row r="1112" spans="1:17" hidden="1">
      <c r="A1112" s="204">
        <v>101968625283</v>
      </c>
      <c r="B1112" s="205" t="s">
        <v>4289</v>
      </c>
      <c r="C1112" s="205" t="s">
        <v>4290</v>
      </c>
      <c r="D1112" s="205" t="s">
        <v>680</v>
      </c>
      <c r="E1112" s="572">
        <v>37787</v>
      </c>
      <c r="F1112" s="572">
        <v>45367</v>
      </c>
      <c r="G1112" s="205" t="s">
        <v>2990</v>
      </c>
      <c r="H1112" s="205" t="s">
        <v>682</v>
      </c>
      <c r="I1112" s="205" t="s">
        <v>683</v>
      </c>
      <c r="J1112" s="205">
        <v>6266776261</v>
      </c>
      <c r="K1112" s="205" t="s">
        <v>684</v>
      </c>
      <c r="L1112" s="205" t="s">
        <v>4291</v>
      </c>
      <c r="M1112" s="205" t="s">
        <v>4292</v>
      </c>
      <c r="N1112" s="205" t="s">
        <v>4293</v>
      </c>
      <c r="O1112" s="205" t="s">
        <v>686</v>
      </c>
      <c r="P1112" s="205" t="s">
        <v>687</v>
      </c>
      <c r="Q1112" s="205" t="s">
        <v>686</v>
      </c>
    </row>
    <row r="1113" spans="1:17" hidden="1">
      <c r="A1113" s="204">
        <v>102051248658</v>
      </c>
      <c r="B1113" s="205" t="s">
        <v>4303</v>
      </c>
      <c r="C1113" s="205" t="s">
        <v>4304</v>
      </c>
      <c r="D1113" s="205" t="s">
        <v>680</v>
      </c>
      <c r="E1113" s="572">
        <v>37796</v>
      </c>
      <c r="F1113" s="572">
        <v>45367</v>
      </c>
      <c r="G1113" s="205" t="s">
        <v>4305</v>
      </c>
      <c r="H1113" s="205" t="s">
        <v>682</v>
      </c>
      <c r="I1113" s="205" t="s">
        <v>683</v>
      </c>
      <c r="J1113" s="205">
        <v>7887342976</v>
      </c>
      <c r="K1113" s="205" t="s">
        <v>684</v>
      </c>
      <c r="L1113" s="205" t="s">
        <v>4306</v>
      </c>
      <c r="M1113" s="205" t="s">
        <v>684</v>
      </c>
      <c r="N1113" s="205" t="s">
        <v>684</v>
      </c>
      <c r="O1113" s="205" t="s">
        <v>686</v>
      </c>
      <c r="P1113" s="205" t="s">
        <v>687</v>
      </c>
      <c r="Q1113" s="205" t="s">
        <v>686</v>
      </c>
    </row>
    <row r="1114" spans="1:17" hidden="1">
      <c r="A1114" s="204">
        <v>102051246443</v>
      </c>
      <c r="B1114" s="205" t="s">
        <v>4298</v>
      </c>
      <c r="C1114" s="205" t="s">
        <v>4299</v>
      </c>
      <c r="D1114" s="205" t="s">
        <v>680</v>
      </c>
      <c r="E1114" s="572">
        <v>38114</v>
      </c>
      <c r="F1114" s="572">
        <v>45367</v>
      </c>
      <c r="G1114" s="205" t="s">
        <v>4300</v>
      </c>
      <c r="H1114" s="205" t="s">
        <v>682</v>
      </c>
      <c r="I1114" s="205" t="s">
        <v>683</v>
      </c>
      <c r="J1114" s="205">
        <v>9975568599</v>
      </c>
      <c r="K1114" s="205" t="s">
        <v>684</v>
      </c>
      <c r="L1114" s="205" t="s">
        <v>4301</v>
      </c>
      <c r="M1114" s="205" t="s">
        <v>4302</v>
      </c>
      <c r="N1114" s="205" t="s">
        <v>2383</v>
      </c>
      <c r="O1114" s="205" t="s">
        <v>687</v>
      </c>
      <c r="P1114" s="205" t="s">
        <v>687</v>
      </c>
      <c r="Q1114" s="205" t="s">
        <v>686</v>
      </c>
    </row>
    <row r="1115" spans="1:17" hidden="1">
      <c r="A1115" s="204">
        <v>101381859718</v>
      </c>
      <c r="B1115" s="205" t="s">
        <v>4324</v>
      </c>
      <c r="C1115" s="205" t="s">
        <v>4325</v>
      </c>
      <c r="D1115" s="205" t="s">
        <v>680</v>
      </c>
      <c r="E1115" s="572">
        <v>30027</v>
      </c>
      <c r="F1115" s="572">
        <v>45366</v>
      </c>
      <c r="G1115" s="205" t="s">
        <v>4326</v>
      </c>
      <c r="H1115" s="205" t="s">
        <v>682</v>
      </c>
      <c r="I1115" s="205" t="s">
        <v>683</v>
      </c>
      <c r="J1115" s="205">
        <v>9860983032</v>
      </c>
      <c r="K1115" s="205" t="s">
        <v>684</v>
      </c>
      <c r="L1115" s="205" t="s">
        <v>4327</v>
      </c>
      <c r="M1115" s="205" t="s">
        <v>4328</v>
      </c>
      <c r="N1115" s="205" t="s">
        <v>4329</v>
      </c>
      <c r="O1115" s="205" t="s">
        <v>686</v>
      </c>
      <c r="P1115" s="205" t="s">
        <v>687</v>
      </c>
      <c r="Q1115" s="205" t="s">
        <v>686</v>
      </c>
    </row>
    <row r="1116" spans="1:17" hidden="1">
      <c r="A1116" s="204">
        <v>102050710171</v>
      </c>
      <c r="B1116" s="205" t="s">
        <v>4374</v>
      </c>
      <c r="C1116" s="205" t="s">
        <v>4375</v>
      </c>
      <c r="D1116" s="205" t="s">
        <v>680</v>
      </c>
      <c r="E1116" s="572">
        <v>29007</v>
      </c>
      <c r="F1116" s="572">
        <v>45366</v>
      </c>
      <c r="G1116" s="205" t="s">
        <v>4376</v>
      </c>
      <c r="H1116" s="205" t="s">
        <v>682</v>
      </c>
      <c r="I1116" s="205" t="s">
        <v>708</v>
      </c>
      <c r="J1116" s="205" t="s">
        <v>684</v>
      </c>
      <c r="K1116" s="205" t="s">
        <v>684</v>
      </c>
      <c r="L1116" s="205" t="s">
        <v>4377</v>
      </c>
      <c r="M1116" s="205" t="s">
        <v>684</v>
      </c>
      <c r="N1116" s="205" t="s">
        <v>684</v>
      </c>
      <c r="O1116" s="205" t="s">
        <v>686</v>
      </c>
      <c r="P1116" s="205" t="s">
        <v>687</v>
      </c>
      <c r="Q1116" s="205" t="s">
        <v>686</v>
      </c>
    </row>
    <row r="1117" spans="1:17" hidden="1">
      <c r="A1117" s="204">
        <v>102050710192</v>
      </c>
      <c r="B1117" s="205" t="s">
        <v>4367</v>
      </c>
      <c r="C1117" s="205" t="s">
        <v>4368</v>
      </c>
      <c r="D1117" s="205" t="s">
        <v>680</v>
      </c>
      <c r="E1117" s="572">
        <v>37982</v>
      </c>
      <c r="F1117" s="572">
        <v>45366</v>
      </c>
      <c r="G1117" s="205" t="s">
        <v>4369</v>
      </c>
      <c r="H1117" s="205" t="s">
        <v>682</v>
      </c>
      <c r="I1117" s="205" t="s">
        <v>683</v>
      </c>
      <c r="J1117" s="205" t="s">
        <v>684</v>
      </c>
      <c r="K1117" s="205" t="s">
        <v>684</v>
      </c>
      <c r="L1117" s="205" t="s">
        <v>4370</v>
      </c>
      <c r="M1117" s="205" t="s">
        <v>684</v>
      </c>
      <c r="N1117" s="205" t="s">
        <v>684</v>
      </c>
      <c r="O1117" s="205" t="s">
        <v>686</v>
      </c>
      <c r="P1117" s="205" t="s">
        <v>687</v>
      </c>
      <c r="Q1117" s="205" t="s">
        <v>686</v>
      </c>
    </row>
    <row r="1118" spans="1:17" hidden="1">
      <c r="A1118" s="204">
        <v>102050710205</v>
      </c>
      <c r="B1118" s="205" t="s">
        <v>4364</v>
      </c>
      <c r="C1118" s="205" t="s">
        <v>4365</v>
      </c>
      <c r="D1118" s="205" t="s">
        <v>680</v>
      </c>
      <c r="E1118" s="572">
        <v>33982</v>
      </c>
      <c r="F1118" s="572">
        <v>45366</v>
      </c>
      <c r="G1118" s="205" t="s">
        <v>1459</v>
      </c>
      <c r="H1118" s="205" t="s">
        <v>682</v>
      </c>
      <c r="I1118" s="205" t="s">
        <v>683</v>
      </c>
      <c r="J1118" s="205" t="s">
        <v>684</v>
      </c>
      <c r="K1118" s="205" t="s">
        <v>684</v>
      </c>
      <c r="L1118" s="205" t="s">
        <v>4366</v>
      </c>
      <c r="M1118" s="205" t="s">
        <v>684</v>
      </c>
      <c r="N1118" s="205" t="s">
        <v>684</v>
      </c>
      <c r="O1118" s="205" t="s">
        <v>686</v>
      </c>
      <c r="P1118" s="205" t="s">
        <v>687</v>
      </c>
      <c r="Q1118" s="205" t="s">
        <v>686</v>
      </c>
    </row>
    <row r="1119" spans="1:17" hidden="1">
      <c r="A1119" s="204">
        <v>101475896189</v>
      </c>
      <c r="B1119" s="205" t="s">
        <v>4321</v>
      </c>
      <c r="C1119" s="205" t="s">
        <v>4322</v>
      </c>
      <c r="D1119" s="205" t="s">
        <v>680</v>
      </c>
      <c r="E1119" s="572">
        <v>32079</v>
      </c>
      <c r="F1119" s="572">
        <v>45366</v>
      </c>
      <c r="G1119" s="205" t="s">
        <v>4323</v>
      </c>
      <c r="H1119" s="205" t="s">
        <v>682</v>
      </c>
      <c r="I1119" s="205" t="s">
        <v>683</v>
      </c>
      <c r="J1119" s="205">
        <v>7887969758</v>
      </c>
      <c r="K1119" s="205" t="s">
        <v>684</v>
      </c>
      <c r="L1119" s="205" t="s">
        <v>3115</v>
      </c>
      <c r="M1119" s="205" t="s">
        <v>684</v>
      </c>
      <c r="N1119" s="205" t="s">
        <v>684</v>
      </c>
      <c r="O1119" s="205" t="s">
        <v>686</v>
      </c>
      <c r="P1119" s="205" t="s">
        <v>687</v>
      </c>
      <c r="Q1119" s="205" t="s">
        <v>686</v>
      </c>
    </row>
    <row r="1120" spans="1:17" hidden="1">
      <c r="A1120" s="204">
        <v>102050710222</v>
      </c>
      <c r="B1120" s="205" t="s">
        <v>4358</v>
      </c>
      <c r="C1120" s="205" t="s">
        <v>4359</v>
      </c>
      <c r="D1120" s="205" t="s">
        <v>680</v>
      </c>
      <c r="E1120" s="572">
        <v>34267</v>
      </c>
      <c r="F1120" s="572">
        <v>45366</v>
      </c>
      <c r="G1120" s="205" t="s">
        <v>2602</v>
      </c>
      <c r="H1120" s="205" t="s">
        <v>682</v>
      </c>
      <c r="I1120" s="205" t="s">
        <v>708</v>
      </c>
      <c r="J1120" s="205" t="s">
        <v>684</v>
      </c>
      <c r="K1120" s="205" t="s">
        <v>684</v>
      </c>
      <c r="L1120" s="205" t="s">
        <v>4360</v>
      </c>
      <c r="M1120" s="205" t="s">
        <v>684</v>
      </c>
      <c r="N1120" s="205" t="s">
        <v>684</v>
      </c>
      <c r="O1120" s="205" t="s">
        <v>686</v>
      </c>
      <c r="P1120" s="205" t="s">
        <v>687</v>
      </c>
      <c r="Q1120" s="205" t="s">
        <v>686</v>
      </c>
    </row>
    <row r="1121" spans="1:17" hidden="1">
      <c r="A1121" s="204">
        <v>102050711460</v>
      </c>
      <c r="B1121" s="205" t="s">
        <v>4346</v>
      </c>
      <c r="C1121" s="205" t="s">
        <v>20762</v>
      </c>
      <c r="D1121" s="205" t="s">
        <v>680</v>
      </c>
      <c r="E1121" s="572">
        <v>36858</v>
      </c>
      <c r="F1121" s="572">
        <v>45366</v>
      </c>
      <c r="G1121" s="205" t="s">
        <v>1555</v>
      </c>
      <c r="H1121" s="205" t="s">
        <v>682</v>
      </c>
      <c r="I1121" s="205" t="s">
        <v>683</v>
      </c>
      <c r="J1121" s="205">
        <v>9373703351</v>
      </c>
      <c r="K1121" s="205" t="s">
        <v>684</v>
      </c>
      <c r="L1121" s="205" t="s">
        <v>3881</v>
      </c>
      <c r="M1121" s="205" t="s">
        <v>20763</v>
      </c>
      <c r="N1121" s="205" t="s">
        <v>2124</v>
      </c>
      <c r="O1121" s="205" t="s">
        <v>686</v>
      </c>
      <c r="P1121" s="205" t="s">
        <v>687</v>
      </c>
      <c r="Q1121" s="205" t="s">
        <v>687</v>
      </c>
    </row>
    <row r="1122" spans="1:17" hidden="1">
      <c r="A1122" s="204">
        <v>102050711473</v>
      </c>
      <c r="B1122" s="205" t="s">
        <v>4338</v>
      </c>
      <c r="C1122" s="205" t="s">
        <v>4339</v>
      </c>
      <c r="D1122" s="205" t="s">
        <v>680</v>
      </c>
      <c r="E1122" s="572">
        <v>38698</v>
      </c>
      <c r="F1122" s="572">
        <v>45366</v>
      </c>
      <c r="G1122" s="205" t="s">
        <v>4340</v>
      </c>
      <c r="H1122" s="205" t="s">
        <v>682</v>
      </c>
      <c r="I1122" s="205" t="s">
        <v>683</v>
      </c>
      <c r="J1122" s="205" t="s">
        <v>684</v>
      </c>
      <c r="K1122" s="205" t="s">
        <v>684</v>
      </c>
      <c r="L1122" s="205" t="s">
        <v>4341</v>
      </c>
      <c r="M1122" s="205" t="s">
        <v>684</v>
      </c>
      <c r="N1122" s="205" t="s">
        <v>684</v>
      </c>
      <c r="O1122" s="205" t="s">
        <v>686</v>
      </c>
      <c r="P1122" s="205" t="s">
        <v>687</v>
      </c>
      <c r="Q1122" s="205" t="s">
        <v>686</v>
      </c>
    </row>
    <row r="1123" spans="1:17" hidden="1">
      <c r="A1123" s="204">
        <v>102050711487</v>
      </c>
      <c r="B1123" s="205" t="s">
        <v>4334</v>
      </c>
      <c r="C1123" s="205" t="s">
        <v>4335</v>
      </c>
      <c r="D1123" s="205" t="s">
        <v>680</v>
      </c>
      <c r="E1123" s="572">
        <v>33604</v>
      </c>
      <c r="F1123" s="572">
        <v>45366</v>
      </c>
      <c r="G1123" s="205" t="s">
        <v>4336</v>
      </c>
      <c r="H1123" s="205" t="s">
        <v>682</v>
      </c>
      <c r="I1123" s="205" t="s">
        <v>683</v>
      </c>
      <c r="J1123" s="205" t="s">
        <v>684</v>
      </c>
      <c r="K1123" s="205" t="s">
        <v>684</v>
      </c>
      <c r="L1123" s="205" t="s">
        <v>4337</v>
      </c>
      <c r="M1123" s="205" t="s">
        <v>684</v>
      </c>
      <c r="N1123" s="205" t="s">
        <v>684</v>
      </c>
      <c r="O1123" s="205" t="s">
        <v>686</v>
      </c>
      <c r="P1123" s="205" t="s">
        <v>687</v>
      </c>
      <c r="Q1123" s="205" t="s">
        <v>686</v>
      </c>
    </row>
    <row r="1124" spans="1:17" hidden="1">
      <c r="A1124" s="204">
        <v>102050711494</v>
      </c>
      <c r="B1124" s="205" t="s">
        <v>4330</v>
      </c>
      <c r="C1124" s="205" t="s">
        <v>4331</v>
      </c>
      <c r="D1124" s="205" t="s">
        <v>680</v>
      </c>
      <c r="E1124" s="572">
        <v>38718</v>
      </c>
      <c r="F1124" s="572">
        <v>45366</v>
      </c>
      <c r="G1124" s="205" t="s">
        <v>4332</v>
      </c>
      <c r="H1124" s="205" t="s">
        <v>682</v>
      </c>
      <c r="I1124" s="205" t="s">
        <v>683</v>
      </c>
      <c r="J1124" s="205">
        <v>7387280985</v>
      </c>
      <c r="K1124" s="205" t="s">
        <v>684</v>
      </c>
      <c r="L1124" s="205" t="s">
        <v>4333</v>
      </c>
      <c r="M1124" s="205" t="s">
        <v>684</v>
      </c>
      <c r="N1124" s="205" t="s">
        <v>684</v>
      </c>
      <c r="O1124" s="205" t="s">
        <v>686</v>
      </c>
      <c r="P1124" s="205" t="s">
        <v>687</v>
      </c>
      <c r="Q1124" s="205" t="s">
        <v>687</v>
      </c>
    </row>
    <row r="1125" spans="1:17" hidden="1">
      <c r="A1125" s="204">
        <v>101326689678</v>
      </c>
      <c r="B1125" s="205" t="s">
        <v>4372</v>
      </c>
      <c r="C1125" s="205" t="s">
        <v>21188</v>
      </c>
      <c r="D1125" s="205" t="s">
        <v>680</v>
      </c>
      <c r="E1125" s="572">
        <v>35963</v>
      </c>
      <c r="F1125" s="572">
        <v>45366</v>
      </c>
      <c r="G1125" s="205" t="s">
        <v>4373</v>
      </c>
      <c r="H1125" s="205" t="s">
        <v>682</v>
      </c>
      <c r="I1125" s="205" t="s">
        <v>683</v>
      </c>
      <c r="J1125" s="205">
        <v>7038867547</v>
      </c>
      <c r="K1125" s="205" t="s">
        <v>684</v>
      </c>
      <c r="L1125" s="205" t="s">
        <v>2242</v>
      </c>
      <c r="M1125" s="205" t="s">
        <v>21189</v>
      </c>
      <c r="N1125" s="205" t="s">
        <v>21190</v>
      </c>
      <c r="O1125" s="205" t="s">
        <v>686</v>
      </c>
      <c r="P1125" s="205" t="s">
        <v>687</v>
      </c>
      <c r="Q1125" s="205" t="s">
        <v>687</v>
      </c>
    </row>
    <row r="1126" spans="1:17" hidden="1">
      <c r="A1126" s="204">
        <v>102050710246</v>
      </c>
      <c r="B1126" s="205" t="s">
        <v>4351</v>
      </c>
      <c r="C1126" s="205" t="s">
        <v>4352</v>
      </c>
      <c r="D1126" s="205" t="s">
        <v>680</v>
      </c>
      <c r="E1126" s="572">
        <v>38240</v>
      </c>
      <c r="F1126" s="572">
        <v>45366</v>
      </c>
      <c r="G1126" s="205" t="s">
        <v>4353</v>
      </c>
      <c r="H1126" s="205" t="s">
        <v>682</v>
      </c>
      <c r="I1126" s="205" t="s">
        <v>683</v>
      </c>
      <c r="J1126" s="205">
        <v>9503365120</v>
      </c>
      <c r="K1126" s="205" t="s">
        <v>684</v>
      </c>
      <c r="L1126" s="205" t="s">
        <v>4354</v>
      </c>
      <c r="M1126" s="205" t="s">
        <v>21894</v>
      </c>
      <c r="N1126" s="205" t="s">
        <v>684</v>
      </c>
      <c r="O1126" s="205" t="s">
        <v>686</v>
      </c>
      <c r="P1126" s="205" t="s">
        <v>687</v>
      </c>
      <c r="Q1126" s="205" t="s">
        <v>686</v>
      </c>
    </row>
    <row r="1127" spans="1:17" hidden="1">
      <c r="A1127" s="204">
        <v>102050710233</v>
      </c>
      <c r="B1127" s="205" t="s">
        <v>4355</v>
      </c>
      <c r="C1127" s="205" t="s">
        <v>4356</v>
      </c>
      <c r="D1127" s="205" t="s">
        <v>680</v>
      </c>
      <c r="E1127" s="572">
        <v>37992</v>
      </c>
      <c r="F1127" s="572">
        <v>45366</v>
      </c>
      <c r="G1127" s="205" t="s">
        <v>4052</v>
      </c>
      <c r="H1127" s="205" t="s">
        <v>682</v>
      </c>
      <c r="I1127" s="205" t="s">
        <v>683</v>
      </c>
      <c r="J1127" s="205">
        <v>9175100344</v>
      </c>
      <c r="K1127" s="205" t="s">
        <v>684</v>
      </c>
      <c r="L1127" s="205" t="s">
        <v>4357</v>
      </c>
      <c r="M1127" s="205" t="s">
        <v>684</v>
      </c>
      <c r="N1127" s="205" t="s">
        <v>684</v>
      </c>
      <c r="O1127" s="205" t="s">
        <v>686</v>
      </c>
      <c r="P1127" s="205" t="s">
        <v>687</v>
      </c>
      <c r="Q1127" s="205" t="s">
        <v>686</v>
      </c>
    </row>
    <row r="1128" spans="1:17" hidden="1">
      <c r="A1128" s="204">
        <v>102050711456</v>
      </c>
      <c r="B1128" s="205" t="s">
        <v>4347</v>
      </c>
      <c r="C1128" s="205" t="s">
        <v>4348</v>
      </c>
      <c r="D1128" s="205" t="s">
        <v>680</v>
      </c>
      <c r="E1128" s="572">
        <v>38487</v>
      </c>
      <c r="F1128" s="572">
        <v>45366</v>
      </c>
      <c r="G1128" s="205" t="s">
        <v>4349</v>
      </c>
      <c r="H1128" s="205" t="s">
        <v>682</v>
      </c>
      <c r="I1128" s="205" t="s">
        <v>683</v>
      </c>
      <c r="J1128" s="205" t="s">
        <v>684</v>
      </c>
      <c r="K1128" s="205" t="s">
        <v>684</v>
      </c>
      <c r="L1128" s="205" t="s">
        <v>4350</v>
      </c>
      <c r="M1128" s="205" t="s">
        <v>684</v>
      </c>
      <c r="N1128" s="205" t="s">
        <v>684</v>
      </c>
      <c r="O1128" s="205" t="s">
        <v>686</v>
      </c>
      <c r="P1128" s="205" t="s">
        <v>687</v>
      </c>
      <c r="Q1128" s="205" t="s">
        <v>686</v>
      </c>
    </row>
    <row r="1129" spans="1:17" hidden="1">
      <c r="A1129" s="204">
        <v>102050710214</v>
      </c>
      <c r="B1129" s="205" t="s">
        <v>4361</v>
      </c>
      <c r="C1129" s="205" t="s">
        <v>4362</v>
      </c>
      <c r="D1129" s="205" t="s">
        <v>680</v>
      </c>
      <c r="E1129" s="572">
        <v>36892</v>
      </c>
      <c r="F1129" s="572">
        <v>45366</v>
      </c>
      <c r="G1129" s="205" t="s">
        <v>2602</v>
      </c>
      <c r="H1129" s="205" t="s">
        <v>682</v>
      </c>
      <c r="I1129" s="205" t="s">
        <v>683</v>
      </c>
      <c r="J1129" s="205">
        <v>9172122613</v>
      </c>
      <c r="K1129" s="205" t="s">
        <v>684</v>
      </c>
      <c r="L1129" s="205" t="s">
        <v>4363</v>
      </c>
      <c r="M1129" s="205" t="s">
        <v>684</v>
      </c>
      <c r="N1129" s="205" t="s">
        <v>684</v>
      </c>
      <c r="O1129" s="205" t="s">
        <v>686</v>
      </c>
      <c r="P1129" s="205" t="s">
        <v>687</v>
      </c>
      <c r="Q1129" s="205" t="s">
        <v>686</v>
      </c>
    </row>
    <row r="1130" spans="1:17" hidden="1">
      <c r="A1130" s="204">
        <v>102050711500</v>
      </c>
      <c r="B1130" s="205" t="s">
        <v>4307</v>
      </c>
      <c r="C1130" s="205" t="s">
        <v>4308</v>
      </c>
      <c r="D1130" s="205" t="s">
        <v>680</v>
      </c>
      <c r="E1130" s="572">
        <v>38516</v>
      </c>
      <c r="F1130" s="572">
        <v>45366</v>
      </c>
      <c r="G1130" s="205" t="s">
        <v>4309</v>
      </c>
      <c r="H1130" s="205" t="s">
        <v>682</v>
      </c>
      <c r="I1130" s="205" t="s">
        <v>683</v>
      </c>
      <c r="J1130" s="205">
        <v>9422362372</v>
      </c>
      <c r="K1130" s="205" t="s">
        <v>684</v>
      </c>
      <c r="L1130" s="205" t="s">
        <v>4310</v>
      </c>
      <c r="M1130" s="205" t="s">
        <v>684</v>
      </c>
      <c r="N1130" s="205" t="s">
        <v>684</v>
      </c>
      <c r="O1130" s="205" t="s">
        <v>686</v>
      </c>
      <c r="P1130" s="205" t="s">
        <v>687</v>
      </c>
      <c r="Q1130" s="205" t="s">
        <v>686</v>
      </c>
    </row>
    <row r="1131" spans="1:17" hidden="1">
      <c r="A1131" s="204">
        <v>101204713138</v>
      </c>
      <c r="B1131" s="205" t="s">
        <v>4378</v>
      </c>
      <c r="C1131" s="205" t="s">
        <v>4379</v>
      </c>
      <c r="D1131" s="205" t="s">
        <v>680</v>
      </c>
      <c r="E1131" s="572">
        <v>35660</v>
      </c>
      <c r="F1131" s="572">
        <v>45366</v>
      </c>
      <c r="G1131" s="205" t="s">
        <v>197</v>
      </c>
      <c r="H1131" s="205" t="s">
        <v>682</v>
      </c>
      <c r="I1131" s="205" t="s">
        <v>683</v>
      </c>
      <c r="J1131" s="205">
        <v>6261219794</v>
      </c>
      <c r="K1131" s="205" t="s">
        <v>684</v>
      </c>
      <c r="L1131" s="205" t="s">
        <v>4380</v>
      </c>
      <c r="M1131" s="205" t="s">
        <v>4381</v>
      </c>
      <c r="N1131" s="205" t="s">
        <v>4382</v>
      </c>
      <c r="O1131" s="205" t="s">
        <v>686</v>
      </c>
      <c r="P1131" s="205" t="s">
        <v>687</v>
      </c>
      <c r="Q1131" s="205" t="s">
        <v>686</v>
      </c>
    </row>
    <row r="1132" spans="1:17" hidden="1">
      <c r="A1132" s="204">
        <v>101507981485</v>
      </c>
      <c r="B1132" s="205" t="s">
        <v>4317</v>
      </c>
      <c r="C1132" s="205" t="s">
        <v>4318</v>
      </c>
      <c r="D1132" s="205" t="s">
        <v>680</v>
      </c>
      <c r="E1132" s="572">
        <v>36847</v>
      </c>
      <c r="F1132" s="572">
        <v>45366</v>
      </c>
      <c r="G1132" s="205" t="s">
        <v>4319</v>
      </c>
      <c r="H1132" s="205" t="s">
        <v>682</v>
      </c>
      <c r="I1132" s="205" t="s">
        <v>683</v>
      </c>
      <c r="J1132" s="205">
        <v>8830832249</v>
      </c>
      <c r="K1132" s="205" t="s">
        <v>684</v>
      </c>
      <c r="L1132" s="205" t="s">
        <v>4320</v>
      </c>
      <c r="M1132" s="205" t="s">
        <v>684</v>
      </c>
      <c r="N1132" s="205" t="s">
        <v>684</v>
      </c>
      <c r="O1132" s="205" t="s">
        <v>686</v>
      </c>
      <c r="P1132" s="205" t="s">
        <v>687</v>
      </c>
      <c r="Q1132" s="205" t="s">
        <v>686</v>
      </c>
    </row>
    <row r="1133" spans="1:17" hidden="1">
      <c r="A1133" s="204">
        <v>101936411828</v>
      </c>
      <c r="B1133" s="205" t="s">
        <v>4342</v>
      </c>
      <c r="C1133" s="205" t="s">
        <v>4343</v>
      </c>
      <c r="D1133" s="205" t="s">
        <v>680</v>
      </c>
      <c r="E1133" s="572">
        <v>37257</v>
      </c>
      <c r="F1133" s="572">
        <v>45366</v>
      </c>
      <c r="G1133" s="205" t="s">
        <v>4344</v>
      </c>
      <c r="H1133" s="205" t="s">
        <v>682</v>
      </c>
      <c r="I1133" s="205" t="s">
        <v>683</v>
      </c>
      <c r="J1133" s="205" t="s">
        <v>684</v>
      </c>
      <c r="K1133" s="205" t="s">
        <v>684</v>
      </c>
      <c r="L1133" s="205" t="s">
        <v>4345</v>
      </c>
      <c r="M1133" s="205" t="s">
        <v>684</v>
      </c>
      <c r="N1133" s="205" t="s">
        <v>684</v>
      </c>
      <c r="O1133" s="205" t="s">
        <v>686</v>
      </c>
      <c r="P1133" s="205" t="s">
        <v>687</v>
      </c>
      <c r="Q1133" s="205" t="s">
        <v>686</v>
      </c>
    </row>
    <row r="1134" spans="1:17" hidden="1">
      <c r="A1134" s="204">
        <v>102050711516</v>
      </c>
      <c r="B1134" s="205" t="s">
        <v>4311</v>
      </c>
      <c r="C1134" s="205" t="s">
        <v>4312</v>
      </c>
      <c r="D1134" s="205" t="s">
        <v>680</v>
      </c>
      <c r="E1134" s="572">
        <v>38024</v>
      </c>
      <c r="F1134" s="572">
        <v>45366</v>
      </c>
      <c r="G1134" s="205" t="s">
        <v>4313</v>
      </c>
      <c r="H1134" s="205" t="s">
        <v>682</v>
      </c>
      <c r="I1134" s="205" t="s">
        <v>683</v>
      </c>
      <c r="J1134" s="205">
        <v>8459601031</v>
      </c>
      <c r="K1134" s="205" t="s">
        <v>684</v>
      </c>
      <c r="L1134" s="205" t="s">
        <v>4314</v>
      </c>
      <c r="M1134" s="205" t="s">
        <v>4315</v>
      </c>
      <c r="N1134" s="205" t="s">
        <v>4316</v>
      </c>
      <c r="O1134" s="205" t="s">
        <v>687</v>
      </c>
      <c r="P1134" s="205" t="s">
        <v>687</v>
      </c>
      <c r="Q1134" s="205" t="s">
        <v>686</v>
      </c>
    </row>
    <row r="1135" spans="1:17" hidden="1">
      <c r="A1135" s="204">
        <v>101956121806</v>
      </c>
      <c r="B1135" s="205" t="s">
        <v>4387</v>
      </c>
      <c r="C1135" s="205" t="s">
        <v>4388</v>
      </c>
      <c r="D1135" s="205" t="s">
        <v>680</v>
      </c>
      <c r="E1135" s="572">
        <v>36526</v>
      </c>
      <c r="F1135" s="572">
        <v>45365</v>
      </c>
      <c r="G1135" s="205" t="s">
        <v>4389</v>
      </c>
      <c r="H1135" s="205" t="s">
        <v>682</v>
      </c>
      <c r="I1135" s="205" t="s">
        <v>683</v>
      </c>
      <c r="J1135" s="205">
        <v>9529053745</v>
      </c>
      <c r="K1135" s="205" t="s">
        <v>684</v>
      </c>
      <c r="L1135" s="205" t="s">
        <v>4390</v>
      </c>
      <c r="M1135" s="205" t="s">
        <v>4391</v>
      </c>
      <c r="N1135" s="205" t="s">
        <v>684</v>
      </c>
      <c r="O1135" s="205" t="s">
        <v>686</v>
      </c>
      <c r="P1135" s="205" t="s">
        <v>687</v>
      </c>
      <c r="Q1135" s="205" t="s">
        <v>686</v>
      </c>
    </row>
    <row r="1136" spans="1:17" hidden="1">
      <c r="A1136" s="204">
        <v>102050710185</v>
      </c>
      <c r="B1136" s="205" t="s">
        <v>4383</v>
      </c>
      <c r="C1136" s="205" t="s">
        <v>4384</v>
      </c>
      <c r="D1136" s="205" t="s">
        <v>680</v>
      </c>
      <c r="E1136" s="572">
        <v>38689</v>
      </c>
      <c r="F1136" s="572">
        <v>45365</v>
      </c>
      <c r="G1136" s="205" t="s">
        <v>4385</v>
      </c>
      <c r="H1136" s="205" t="s">
        <v>682</v>
      </c>
      <c r="I1136" s="205" t="s">
        <v>683</v>
      </c>
      <c r="J1136" s="205">
        <v>9503151756</v>
      </c>
      <c r="K1136" s="205" t="s">
        <v>684</v>
      </c>
      <c r="L1136" s="205" t="s">
        <v>4386</v>
      </c>
      <c r="M1136" s="205" t="s">
        <v>684</v>
      </c>
      <c r="N1136" s="205" t="s">
        <v>684</v>
      </c>
      <c r="O1136" s="205" t="s">
        <v>686</v>
      </c>
      <c r="P1136" s="205" t="s">
        <v>687</v>
      </c>
      <c r="Q1136" s="205" t="s">
        <v>686</v>
      </c>
    </row>
    <row r="1137" spans="1:17" hidden="1">
      <c r="A1137" s="204">
        <v>102055409606</v>
      </c>
      <c r="B1137" s="205" t="s">
        <v>4392</v>
      </c>
      <c r="C1137" s="205" t="s">
        <v>4393</v>
      </c>
      <c r="D1137" s="205" t="s">
        <v>680</v>
      </c>
      <c r="E1137" s="572">
        <v>38583</v>
      </c>
      <c r="F1137" s="572">
        <v>45364</v>
      </c>
      <c r="G1137" s="205" t="s">
        <v>4394</v>
      </c>
      <c r="H1137" s="205" t="s">
        <v>682</v>
      </c>
      <c r="I1137" s="205" t="s">
        <v>683</v>
      </c>
      <c r="J1137" s="205">
        <v>9606944099</v>
      </c>
      <c r="K1137" s="205" t="s">
        <v>684</v>
      </c>
      <c r="L1137" s="205" t="s">
        <v>4395</v>
      </c>
      <c r="M1137" s="205" t="s">
        <v>684</v>
      </c>
      <c r="N1137" s="205" t="s">
        <v>684</v>
      </c>
      <c r="O1137" s="205" t="s">
        <v>686</v>
      </c>
      <c r="P1137" s="205" t="s">
        <v>687</v>
      </c>
      <c r="Q1137" s="205" t="s">
        <v>686</v>
      </c>
    </row>
    <row r="1138" spans="1:17" hidden="1">
      <c r="A1138" s="204">
        <v>102021919439</v>
      </c>
      <c r="B1138" s="205" t="s">
        <v>4397</v>
      </c>
      <c r="C1138" s="205" t="s">
        <v>4398</v>
      </c>
      <c r="D1138" s="205" t="s">
        <v>680</v>
      </c>
      <c r="E1138" s="572">
        <v>36703</v>
      </c>
      <c r="F1138" s="572">
        <v>45364</v>
      </c>
      <c r="G1138" s="205" t="s">
        <v>4399</v>
      </c>
      <c r="H1138" s="205" t="s">
        <v>682</v>
      </c>
      <c r="I1138" s="205" t="s">
        <v>683</v>
      </c>
      <c r="J1138" s="205">
        <v>9699492791</v>
      </c>
      <c r="K1138" s="205" t="s">
        <v>684</v>
      </c>
      <c r="L1138" s="205" t="s">
        <v>4400</v>
      </c>
      <c r="M1138" s="205" t="s">
        <v>684</v>
      </c>
      <c r="N1138" s="205" t="s">
        <v>684</v>
      </c>
      <c r="O1138" s="205" t="s">
        <v>686</v>
      </c>
      <c r="P1138" s="205" t="s">
        <v>687</v>
      </c>
      <c r="Q1138" s="205" t="s">
        <v>686</v>
      </c>
    </row>
    <row r="1139" spans="1:17" hidden="1">
      <c r="A1139" s="204">
        <v>102049318682</v>
      </c>
      <c r="B1139" s="205" t="s">
        <v>4401</v>
      </c>
      <c r="C1139" s="205" t="s">
        <v>4402</v>
      </c>
      <c r="D1139" s="205" t="s">
        <v>680</v>
      </c>
      <c r="E1139" s="572">
        <v>36840</v>
      </c>
      <c r="F1139" s="572">
        <v>45363</v>
      </c>
      <c r="G1139" s="205" t="s">
        <v>4403</v>
      </c>
      <c r="H1139" s="205" t="s">
        <v>682</v>
      </c>
      <c r="I1139" s="205" t="s">
        <v>683</v>
      </c>
      <c r="J1139" s="205" t="s">
        <v>684</v>
      </c>
      <c r="K1139" s="205" t="s">
        <v>684</v>
      </c>
      <c r="L1139" s="205" t="s">
        <v>4404</v>
      </c>
      <c r="M1139" s="205" t="s">
        <v>684</v>
      </c>
      <c r="N1139" s="205" t="s">
        <v>684</v>
      </c>
      <c r="O1139" s="205" t="s">
        <v>686</v>
      </c>
      <c r="P1139" s="205" t="s">
        <v>687</v>
      </c>
      <c r="Q1139" s="205" t="s">
        <v>686</v>
      </c>
    </row>
    <row r="1140" spans="1:17" hidden="1">
      <c r="A1140" s="204">
        <v>102048618335</v>
      </c>
      <c r="B1140" s="205" t="s">
        <v>4434</v>
      </c>
      <c r="C1140" s="205" t="s">
        <v>4435</v>
      </c>
      <c r="D1140" s="205" t="s">
        <v>680</v>
      </c>
      <c r="E1140" s="572">
        <v>38639</v>
      </c>
      <c r="F1140" s="572">
        <v>45362</v>
      </c>
      <c r="G1140" s="205" t="s">
        <v>3251</v>
      </c>
      <c r="H1140" s="205" t="s">
        <v>682</v>
      </c>
      <c r="I1140" s="205" t="s">
        <v>683</v>
      </c>
      <c r="J1140" s="205">
        <v>8418049065</v>
      </c>
      <c r="K1140" s="205" t="s">
        <v>684</v>
      </c>
      <c r="L1140" s="205" t="s">
        <v>4436</v>
      </c>
      <c r="M1140" s="205" t="s">
        <v>684</v>
      </c>
      <c r="N1140" s="205" t="s">
        <v>21895</v>
      </c>
      <c r="O1140" s="205" t="s">
        <v>686</v>
      </c>
      <c r="P1140" s="205" t="s">
        <v>687</v>
      </c>
      <c r="Q1140" s="205" t="s">
        <v>687</v>
      </c>
    </row>
    <row r="1141" spans="1:17" hidden="1">
      <c r="A1141" s="204">
        <v>102048618303</v>
      </c>
      <c r="B1141" s="205" t="s">
        <v>4424</v>
      </c>
      <c r="C1141" s="205" t="s">
        <v>4425</v>
      </c>
      <c r="D1141" s="205" t="s">
        <v>680</v>
      </c>
      <c r="E1141" s="572">
        <v>38718</v>
      </c>
      <c r="F1141" s="572">
        <v>45362</v>
      </c>
      <c r="G1141" s="205" t="s">
        <v>4426</v>
      </c>
      <c r="H1141" s="205" t="s">
        <v>682</v>
      </c>
      <c r="I1141" s="205" t="s">
        <v>683</v>
      </c>
      <c r="J1141" s="205" t="s">
        <v>684</v>
      </c>
      <c r="K1141" s="205" t="s">
        <v>684</v>
      </c>
      <c r="L1141" s="205" t="s">
        <v>4427</v>
      </c>
      <c r="M1141" s="205" t="s">
        <v>684</v>
      </c>
      <c r="N1141" s="205" t="s">
        <v>684</v>
      </c>
      <c r="O1141" s="205" t="s">
        <v>686</v>
      </c>
      <c r="P1141" s="205" t="s">
        <v>687</v>
      </c>
      <c r="Q1141" s="205" t="s">
        <v>686</v>
      </c>
    </row>
    <row r="1142" spans="1:17" hidden="1">
      <c r="A1142" s="204">
        <v>102048618293</v>
      </c>
      <c r="B1142" s="205" t="s">
        <v>4420</v>
      </c>
      <c r="C1142" s="205" t="s">
        <v>4421</v>
      </c>
      <c r="D1142" s="205" t="s">
        <v>680</v>
      </c>
      <c r="E1142" s="572">
        <v>29883</v>
      </c>
      <c r="F1142" s="572">
        <v>45362</v>
      </c>
      <c r="G1142" s="205" t="s">
        <v>4422</v>
      </c>
      <c r="H1142" s="205" t="s">
        <v>682</v>
      </c>
      <c r="I1142" s="205" t="s">
        <v>708</v>
      </c>
      <c r="J1142" s="205" t="s">
        <v>684</v>
      </c>
      <c r="K1142" s="205" t="s">
        <v>684</v>
      </c>
      <c r="L1142" s="205" t="s">
        <v>4423</v>
      </c>
      <c r="M1142" s="205" t="s">
        <v>684</v>
      </c>
      <c r="N1142" s="205" t="s">
        <v>684</v>
      </c>
      <c r="O1142" s="205" t="s">
        <v>686</v>
      </c>
      <c r="P1142" s="205" t="s">
        <v>687</v>
      </c>
      <c r="Q1142" s="205" t="s">
        <v>686</v>
      </c>
    </row>
    <row r="1143" spans="1:17" hidden="1">
      <c r="A1143" s="204">
        <v>102048618319</v>
      </c>
      <c r="B1143" s="205" t="s">
        <v>4428</v>
      </c>
      <c r="C1143" s="205" t="s">
        <v>4429</v>
      </c>
      <c r="D1143" s="205" t="s">
        <v>680</v>
      </c>
      <c r="E1143" s="572">
        <v>27395</v>
      </c>
      <c r="F1143" s="572">
        <v>45362</v>
      </c>
      <c r="G1143" s="205" t="s">
        <v>4430</v>
      </c>
      <c r="H1143" s="205" t="s">
        <v>682</v>
      </c>
      <c r="I1143" s="205" t="s">
        <v>708</v>
      </c>
      <c r="J1143" s="205" t="s">
        <v>684</v>
      </c>
      <c r="K1143" s="205" t="s">
        <v>684</v>
      </c>
      <c r="L1143" s="205" t="s">
        <v>4431</v>
      </c>
      <c r="M1143" s="205" t="s">
        <v>684</v>
      </c>
      <c r="N1143" s="205" t="s">
        <v>684</v>
      </c>
      <c r="O1143" s="205" t="s">
        <v>686</v>
      </c>
      <c r="P1143" s="205" t="s">
        <v>687</v>
      </c>
      <c r="Q1143" s="205" t="s">
        <v>686</v>
      </c>
    </row>
    <row r="1144" spans="1:17" hidden="1">
      <c r="A1144" s="204">
        <v>101343461428</v>
      </c>
      <c r="B1144" s="205" t="s">
        <v>4410</v>
      </c>
      <c r="C1144" s="205" t="s">
        <v>4411</v>
      </c>
      <c r="D1144" s="205" t="s">
        <v>680</v>
      </c>
      <c r="E1144" s="572">
        <v>35996</v>
      </c>
      <c r="F1144" s="572">
        <v>45362</v>
      </c>
      <c r="G1144" s="205" t="s">
        <v>4412</v>
      </c>
      <c r="H1144" s="205" t="s">
        <v>682</v>
      </c>
      <c r="I1144" s="205" t="s">
        <v>683</v>
      </c>
      <c r="J1144" s="205">
        <v>9130084787</v>
      </c>
      <c r="K1144" s="205" t="s">
        <v>4413</v>
      </c>
      <c r="L1144" s="205" t="s">
        <v>4414</v>
      </c>
      <c r="M1144" s="205" t="s">
        <v>684</v>
      </c>
      <c r="N1144" s="205" t="s">
        <v>4415</v>
      </c>
      <c r="O1144" s="205" t="s">
        <v>686</v>
      </c>
      <c r="P1144" s="205" t="s">
        <v>687</v>
      </c>
      <c r="Q1144" s="205" t="s">
        <v>686</v>
      </c>
    </row>
    <row r="1145" spans="1:17" hidden="1">
      <c r="A1145" s="204">
        <v>101585373329</v>
      </c>
      <c r="B1145" s="205" t="s">
        <v>4450</v>
      </c>
      <c r="C1145" s="205" t="s">
        <v>4451</v>
      </c>
      <c r="D1145" s="205" t="s">
        <v>680</v>
      </c>
      <c r="E1145" s="572">
        <v>35541</v>
      </c>
      <c r="F1145" s="572">
        <v>45362</v>
      </c>
      <c r="G1145" s="205" t="s">
        <v>4452</v>
      </c>
      <c r="H1145" s="205" t="s">
        <v>682</v>
      </c>
      <c r="I1145" s="205" t="s">
        <v>683</v>
      </c>
      <c r="J1145" s="205">
        <v>7517494908</v>
      </c>
      <c r="K1145" s="205" t="s">
        <v>684</v>
      </c>
      <c r="L1145" s="205" t="s">
        <v>4453</v>
      </c>
      <c r="M1145" s="205" t="s">
        <v>684</v>
      </c>
      <c r="N1145" s="205" t="s">
        <v>4454</v>
      </c>
      <c r="O1145" s="205" t="s">
        <v>686</v>
      </c>
      <c r="P1145" s="205" t="s">
        <v>687</v>
      </c>
      <c r="Q1145" s="205" t="s">
        <v>686</v>
      </c>
    </row>
    <row r="1146" spans="1:17" hidden="1">
      <c r="A1146" s="204">
        <v>101447729555</v>
      </c>
      <c r="B1146" s="205" t="s">
        <v>4445</v>
      </c>
      <c r="C1146" s="205" t="s">
        <v>4446</v>
      </c>
      <c r="D1146" s="205" t="s">
        <v>680</v>
      </c>
      <c r="E1146" s="572">
        <v>36526</v>
      </c>
      <c r="F1146" s="572">
        <v>45362</v>
      </c>
      <c r="G1146" s="205" t="s">
        <v>4447</v>
      </c>
      <c r="H1146" s="205" t="s">
        <v>682</v>
      </c>
      <c r="I1146" s="205" t="s">
        <v>683</v>
      </c>
      <c r="J1146" s="205">
        <v>8055936001</v>
      </c>
      <c r="K1146" s="205" t="s">
        <v>684</v>
      </c>
      <c r="L1146" s="205" t="s">
        <v>4448</v>
      </c>
      <c r="M1146" s="205" t="s">
        <v>684</v>
      </c>
      <c r="N1146" s="205" t="s">
        <v>4449</v>
      </c>
      <c r="O1146" s="205" t="s">
        <v>686</v>
      </c>
      <c r="P1146" s="205" t="s">
        <v>687</v>
      </c>
      <c r="Q1146" s="205" t="s">
        <v>686</v>
      </c>
    </row>
    <row r="1147" spans="1:17" hidden="1">
      <c r="A1147" s="204">
        <v>101824864610</v>
      </c>
      <c r="B1147" s="205" t="s">
        <v>4405</v>
      </c>
      <c r="C1147" s="205" t="s">
        <v>4406</v>
      </c>
      <c r="D1147" s="205" t="s">
        <v>680</v>
      </c>
      <c r="E1147" s="572">
        <v>32874</v>
      </c>
      <c r="F1147" s="572">
        <v>45362</v>
      </c>
      <c r="G1147" s="205" t="s">
        <v>199</v>
      </c>
      <c r="H1147" s="205" t="s">
        <v>682</v>
      </c>
      <c r="I1147" s="205" t="s">
        <v>708</v>
      </c>
      <c r="J1147" s="205" t="s">
        <v>684</v>
      </c>
      <c r="K1147" s="205" t="s">
        <v>684</v>
      </c>
      <c r="L1147" s="205" t="s">
        <v>4407</v>
      </c>
      <c r="M1147" s="205" t="s">
        <v>684</v>
      </c>
      <c r="N1147" s="205" t="s">
        <v>684</v>
      </c>
      <c r="O1147" s="205" t="s">
        <v>686</v>
      </c>
      <c r="P1147" s="205" t="s">
        <v>687</v>
      </c>
      <c r="Q1147" s="205" t="s">
        <v>686</v>
      </c>
    </row>
    <row r="1148" spans="1:17" hidden="1">
      <c r="A1148" s="204">
        <v>102019733507</v>
      </c>
      <c r="B1148" s="205" t="s">
        <v>4437</v>
      </c>
      <c r="C1148" s="205" t="s">
        <v>4438</v>
      </c>
      <c r="D1148" s="205" t="s">
        <v>680</v>
      </c>
      <c r="E1148" s="572">
        <v>36474</v>
      </c>
      <c r="F1148" s="572">
        <v>45362</v>
      </c>
      <c r="G1148" s="205" t="s">
        <v>4439</v>
      </c>
      <c r="H1148" s="205" t="s">
        <v>682</v>
      </c>
      <c r="I1148" s="205" t="s">
        <v>683</v>
      </c>
      <c r="J1148" s="205" t="s">
        <v>684</v>
      </c>
      <c r="K1148" s="205" t="s">
        <v>684</v>
      </c>
      <c r="L1148" s="205" t="s">
        <v>4440</v>
      </c>
      <c r="M1148" s="205" t="s">
        <v>684</v>
      </c>
      <c r="N1148" s="205" t="s">
        <v>684</v>
      </c>
      <c r="O1148" s="205" t="s">
        <v>686</v>
      </c>
      <c r="P1148" s="205" t="s">
        <v>687</v>
      </c>
      <c r="Q1148" s="205" t="s">
        <v>686</v>
      </c>
    </row>
    <row r="1149" spans="1:17" hidden="1">
      <c r="A1149" s="204">
        <v>102048642151</v>
      </c>
      <c r="B1149" s="205" t="s">
        <v>4416</v>
      </c>
      <c r="C1149" s="205" t="s">
        <v>4417</v>
      </c>
      <c r="D1149" s="205" t="s">
        <v>680</v>
      </c>
      <c r="E1149" s="572">
        <v>38233</v>
      </c>
      <c r="F1149" s="572">
        <v>45362</v>
      </c>
      <c r="G1149" s="205" t="s">
        <v>4418</v>
      </c>
      <c r="H1149" s="205" t="s">
        <v>682</v>
      </c>
      <c r="I1149" s="205" t="s">
        <v>683</v>
      </c>
      <c r="J1149" s="205" t="s">
        <v>684</v>
      </c>
      <c r="K1149" s="205" t="s">
        <v>684</v>
      </c>
      <c r="L1149" s="205" t="s">
        <v>4419</v>
      </c>
      <c r="M1149" s="205" t="s">
        <v>684</v>
      </c>
      <c r="N1149" s="205" t="s">
        <v>684</v>
      </c>
      <c r="O1149" s="205" t="s">
        <v>686</v>
      </c>
      <c r="P1149" s="205" t="s">
        <v>687</v>
      </c>
      <c r="Q1149" s="205" t="s">
        <v>686</v>
      </c>
    </row>
    <row r="1150" spans="1:17" hidden="1">
      <c r="A1150" s="204">
        <v>102048799985</v>
      </c>
      <c r="B1150" s="205" t="s">
        <v>4441</v>
      </c>
      <c r="C1150" s="205" t="s">
        <v>4442</v>
      </c>
      <c r="D1150" s="205" t="s">
        <v>680</v>
      </c>
      <c r="E1150" s="572">
        <v>35065</v>
      </c>
      <c r="F1150" s="572">
        <v>45362</v>
      </c>
      <c r="G1150" s="205" t="s">
        <v>4443</v>
      </c>
      <c r="H1150" s="205" t="s">
        <v>682</v>
      </c>
      <c r="I1150" s="205" t="s">
        <v>708</v>
      </c>
      <c r="J1150" s="205" t="s">
        <v>684</v>
      </c>
      <c r="K1150" s="205" t="s">
        <v>684</v>
      </c>
      <c r="L1150" s="205" t="s">
        <v>4444</v>
      </c>
      <c r="M1150" s="205" t="s">
        <v>684</v>
      </c>
      <c r="N1150" s="205" t="s">
        <v>684</v>
      </c>
      <c r="O1150" s="205" t="s">
        <v>686</v>
      </c>
      <c r="P1150" s="205" t="s">
        <v>687</v>
      </c>
      <c r="Q1150" s="205" t="s">
        <v>686</v>
      </c>
    </row>
    <row r="1151" spans="1:17" hidden="1">
      <c r="A1151" s="204">
        <v>102048635631</v>
      </c>
      <c r="B1151" s="205" t="s">
        <v>4408</v>
      </c>
      <c r="C1151" s="205" t="s">
        <v>2150</v>
      </c>
      <c r="D1151" s="205" t="s">
        <v>680</v>
      </c>
      <c r="E1151" s="572">
        <v>35431</v>
      </c>
      <c r="F1151" s="572">
        <v>45362</v>
      </c>
      <c r="G1151" s="205" t="s">
        <v>4409</v>
      </c>
      <c r="H1151" s="205" t="s">
        <v>682</v>
      </c>
      <c r="I1151" s="205" t="s">
        <v>708</v>
      </c>
      <c r="J1151" s="205">
        <v>8423854796</v>
      </c>
      <c r="K1151" s="205" t="s">
        <v>684</v>
      </c>
      <c r="L1151" s="205" t="s">
        <v>1588</v>
      </c>
      <c r="M1151" s="205" t="s">
        <v>20592</v>
      </c>
      <c r="N1151" s="205" t="s">
        <v>20593</v>
      </c>
      <c r="O1151" s="205" t="s">
        <v>686</v>
      </c>
      <c r="P1151" s="205" t="s">
        <v>687</v>
      </c>
      <c r="Q1151" s="205" t="s">
        <v>686</v>
      </c>
    </row>
    <row r="1152" spans="1:17" hidden="1">
      <c r="A1152" s="204">
        <v>101874749639</v>
      </c>
      <c r="B1152" s="205" t="s">
        <v>4462</v>
      </c>
      <c r="C1152" s="205" t="s">
        <v>4463</v>
      </c>
      <c r="D1152" s="205" t="s">
        <v>680</v>
      </c>
      <c r="E1152" s="572">
        <v>37412</v>
      </c>
      <c r="F1152" s="572">
        <v>45358</v>
      </c>
      <c r="G1152" s="205" t="s">
        <v>4464</v>
      </c>
      <c r="H1152" s="205" t="s">
        <v>682</v>
      </c>
      <c r="I1152" s="205" t="s">
        <v>683</v>
      </c>
      <c r="J1152" s="205">
        <v>9373524096</v>
      </c>
      <c r="K1152" s="205" t="s">
        <v>20764</v>
      </c>
      <c r="L1152" s="205" t="s">
        <v>4465</v>
      </c>
      <c r="M1152" s="205" t="s">
        <v>4466</v>
      </c>
      <c r="N1152" s="205" t="s">
        <v>20765</v>
      </c>
      <c r="O1152" s="205" t="s">
        <v>686</v>
      </c>
      <c r="P1152" s="205" t="s">
        <v>687</v>
      </c>
      <c r="Q1152" s="205" t="s">
        <v>687</v>
      </c>
    </row>
    <row r="1153" spans="1:17" hidden="1">
      <c r="A1153" s="204">
        <v>102047416366</v>
      </c>
      <c r="B1153" s="205" t="s">
        <v>4467</v>
      </c>
      <c r="C1153" s="205" t="s">
        <v>4468</v>
      </c>
      <c r="D1153" s="205" t="s">
        <v>680</v>
      </c>
      <c r="E1153" s="572">
        <v>31993</v>
      </c>
      <c r="F1153" s="572">
        <v>45358</v>
      </c>
      <c r="G1153" s="205" t="s">
        <v>826</v>
      </c>
      <c r="H1153" s="205" t="s">
        <v>682</v>
      </c>
      <c r="I1153" s="205" t="s">
        <v>708</v>
      </c>
      <c r="J1153" s="205" t="s">
        <v>684</v>
      </c>
      <c r="K1153" s="205" t="s">
        <v>684</v>
      </c>
      <c r="L1153" s="205" t="s">
        <v>4469</v>
      </c>
      <c r="M1153" s="205" t="s">
        <v>684</v>
      </c>
      <c r="N1153" s="205" t="s">
        <v>684</v>
      </c>
      <c r="O1153" s="205" t="s">
        <v>686</v>
      </c>
      <c r="P1153" s="205" t="s">
        <v>687</v>
      </c>
      <c r="Q1153" s="205" t="s">
        <v>686</v>
      </c>
    </row>
    <row r="1154" spans="1:17" hidden="1">
      <c r="A1154" s="204">
        <v>102050795024</v>
      </c>
      <c r="B1154" s="205" t="s">
        <v>4455</v>
      </c>
      <c r="C1154" s="205" t="s">
        <v>4456</v>
      </c>
      <c r="D1154" s="205" t="s">
        <v>680</v>
      </c>
      <c r="E1154" s="572">
        <v>36779</v>
      </c>
      <c r="F1154" s="572">
        <v>45358</v>
      </c>
      <c r="G1154" s="205" t="s">
        <v>4457</v>
      </c>
      <c r="H1154" s="205" t="s">
        <v>682</v>
      </c>
      <c r="I1154" s="205" t="s">
        <v>683</v>
      </c>
      <c r="J1154" s="205" t="s">
        <v>684</v>
      </c>
      <c r="K1154" s="205" t="s">
        <v>684</v>
      </c>
      <c r="L1154" s="205" t="s">
        <v>4458</v>
      </c>
      <c r="M1154" s="205" t="s">
        <v>684</v>
      </c>
      <c r="N1154" s="205" t="s">
        <v>684</v>
      </c>
      <c r="O1154" s="205" t="s">
        <v>686</v>
      </c>
      <c r="P1154" s="205" t="s">
        <v>687</v>
      </c>
      <c r="Q1154" s="205" t="s">
        <v>686</v>
      </c>
    </row>
    <row r="1155" spans="1:17" hidden="1">
      <c r="A1155" s="204">
        <v>101936710121</v>
      </c>
      <c r="B1155" s="205" t="s">
        <v>4459</v>
      </c>
      <c r="C1155" s="205" t="s">
        <v>4460</v>
      </c>
      <c r="D1155" s="205" t="s">
        <v>680</v>
      </c>
      <c r="E1155" s="572">
        <v>31262</v>
      </c>
      <c r="F1155" s="572">
        <v>45358</v>
      </c>
      <c r="G1155" s="205" t="s">
        <v>1447</v>
      </c>
      <c r="H1155" s="205" t="s">
        <v>682</v>
      </c>
      <c r="I1155" s="205" t="s">
        <v>708</v>
      </c>
      <c r="J1155" s="205">
        <v>9373875014</v>
      </c>
      <c r="K1155" s="205" t="s">
        <v>684</v>
      </c>
      <c r="L1155" s="205" t="s">
        <v>4461</v>
      </c>
      <c r="M1155" s="205" t="s">
        <v>684</v>
      </c>
      <c r="N1155" s="205" t="s">
        <v>684</v>
      </c>
      <c r="O1155" s="205" t="s">
        <v>686</v>
      </c>
      <c r="P1155" s="205" t="s">
        <v>687</v>
      </c>
      <c r="Q1155" s="205" t="s">
        <v>686</v>
      </c>
    </row>
    <row r="1156" spans="1:17" hidden="1">
      <c r="A1156" s="204">
        <v>101229182754</v>
      </c>
      <c r="B1156" s="205" t="s">
        <v>4471</v>
      </c>
      <c r="C1156" s="205" t="s">
        <v>4472</v>
      </c>
      <c r="D1156" s="205" t="s">
        <v>680</v>
      </c>
      <c r="E1156" s="572">
        <v>31813</v>
      </c>
      <c r="F1156" s="572">
        <v>45356</v>
      </c>
      <c r="G1156" s="205" t="s">
        <v>2089</v>
      </c>
      <c r="H1156" s="205" t="s">
        <v>682</v>
      </c>
      <c r="I1156" s="205" t="s">
        <v>708</v>
      </c>
      <c r="J1156" s="205">
        <v>8840987881</v>
      </c>
      <c r="K1156" s="205" t="s">
        <v>684</v>
      </c>
      <c r="L1156" s="205" t="s">
        <v>4473</v>
      </c>
      <c r="M1156" s="205" t="s">
        <v>4474</v>
      </c>
      <c r="N1156" s="205" t="s">
        <v>4475</v>
      </c>
      <c r="O1156" s="205" t="s">
        <v>687</v>
      </c>
      <c r="P1156" s="205" t="s">
        <v>687</v>
      </c>
      <c r="Q1156" s="205" t="s">
        <v>686</v>
      </c>
    </row>
    <row r="1157" spans="1:17" hidden="1">
      <c r="A1157" s="204">
        <v>102056867970</v>
      </c>
      <c r="B1157" s="205" t="s">
        <v>4476</v>
      </c>
      <c r="C1157" s="205" t="s">
        <v>4477</v>
      </c>
      <c r="D1157" s="205" t="s">
        <v>680</v>
      </c>
      <c r="E1157" s="572">
        <v>36489</v>
      </c>
      <c r="F1157" s="572">
        <v>45355</v>
      </c>
      <c r="G1157" s="205" t="s">
        <v>4478</v>
      </c>
      <c r="H1157" s="205" t="s">
        <v>682</v>
      </c>
      <c r="I1157" s="205" t="s">
        <v>683</v>
      </c>
      <c r="J1157" s="205">
        <v>7654910141</v>
      </c>
      <c r="K1157" s="205" t="s">
        <v>684</v>
      </c>
      <c r="L1157" s="205" t="s">
        <v>2203</v>
      </c>
      <c r="M1157" s="205" t="s">
        <v>684</v>
      </c>
      <c r="N1157" s="205" t="s">
        <v>22087</v>
      </c>
      <c r="O1157" s="205" t="s">
        <v>686</v>
      </c>
      <c r="P1157" s="205" t="s">
        <v>687</v>
      </c>
      <c r="Q1157" s="205" t="s">
        <v>686</v>
      </c>
    </row>
    <row r="1158" spans="1:17" hidden="1">
      <c r="A1158" s="204">
        <v>102055409610</v>
      </c>
      <c r="B1158" s="205" t="s">
        <v>4479</v>
      </c>
      <c r="C1158" s="205" t="s">
        <v>1018</v>
      </c>
      <c r="D1158" s="205" t="s">
        <v>680</v>
      </c>
      <c r="E1158" s="572">
        <v>38139</v>
      </c>
      <c r="F1158" s="572">
        <v>45353</v>
      </c>
      <c r="G1158" s="205" t="s">
        <v>2418</v>
      </c>
      <c r="H1158" s="205" t="s">
        <v>682</v>
      </c>
      <c r="I1158" s="205" t="s">
        <v>683</v>
      </c>
      <c r="J1158" s="205">
        <v>8660820047</v>
      </c>
      <c r="K1158" s="205" t="s">
        <v>21191</v>
      </c>
      <c r="L1158" s="205" t="s">
        <v>4480</v>
      </c>
      <c r="M1158" s="205" t="s">
        <v>21192</v>
      </c>
      <c r="N1158" s="205" t="s">
        <v>21193</v>
      </c>
      <c r="O1158" s="205" t="s">
        <v>686</v>
      </c>
      <c r="P1158" s="205" t="s">
        <v>687</v>
      </c>
      <c r="Q1158" s="205" t="s">
        <v>686</v>
      </c>
    </row>
    <row r="1159" spans="1:17" hidden="1">
      <c r="A1159" s="204">
        <v>102045035237</v>
      </c>
      <c r="B1159" s="205" t="s">
        <v>4481</v>
      </c>
      <c r="C1159" s="205" t="s">
        <v>4482</v>
      </c>
      <c r="D1159" s="205" t="s">
        <v>680</v>
      </c>
      <c r="E1159" s="572">
        <v>31048</v>
      </c>
      <c r="F1159" s="572">
        <v>45352</v>
      </c>
      <c r="G1159" s="205" t="s">
        <v>4483</v>
      </c>
      <c r="H1159" s="205" t="s">
        <v>682</v>
      </c>
      <c r="I1159" s="205" t="s">
        <v>708</v>
      </c>
      <c r="J1159" s="205" t="s">
        <v>684</v>
      </c>
      <c r="K1159" s="205" t="s">
        <v>684</v>
      </c>
      <c r="L1159" s="205" t="s">
        <v>4484</v>
      </c>
      <c r="M1159" s="205" t="s">
        <v>684</v>
      </c>
      <c r="N1159" s="205" t="s">
        <v>684</v>
      </c>
      <c r="O1159" s="205" t="s">
        <v>686</v>
      </c>
      <c r="P1159" s="205" t="s">
        <v>687</v>
      </c>
      <c r="Q1159" s="205" t="s">
        <v>686</v>
      </c>
    </row>
    <row r="1160" spans="1:17" hidden="1">
      <c r="A1160" s="204">
        <v>102046483940</v>
      </c>
      <c r="B1160" s="205" t="s">
        <v>4485</v>
      </c>
      <c r="C1160" s="205" t="s">
        <v>4486</v>
      </c>
      <c r="D1160" s="205" t="s">
        <v>680</v>
      </c>
      <c r="E1160" s="572">
        <v>38586</v>
      </c>
      <c r="F1160" s="572">
        <v>45349</v>
      </c>
      <c r="G1160" s="205" t="s">
        <v>4487</v>
      </c>
      <c r="H1160" s="205" t="s">
        <v>682</v>
      </c>
      <c r="I1160" s="205" t="s">
        <v>683</v>
      </c>
      <c r="J1160" s="205">
        <v>6261341296</v>
      </c>
      <c r="K1160" s="205" t="s">
        <v>684</v>
      </c>
      <c r="L1160" s="205" t="s">
        <v>4488</v>
      </c>
      <c r="M1160" s="205" t="s">
        <v>684</v>
      </c>
      <c r="N1160" s="205" t="s">
        <v>684</v>
      </c>
      <c r="O1160" s="205" t="s">
        <v>686</v>
      </c>
      <c r="P1160" s="205" t="s">
        <v>687</v>
      </c>
      <c r="Q1160" s="205" t="s">
        <v>686</v>
      </c>
    </row>
    <row r="1161" spans="1:17" hidden="1">
      <c r="A1161" s="204">
        <v>102043355586</v>
      </c>
      <c r="B1161" s="205" t="s">
        <v>4497</v>
      </c>
      <c r="C1161" s="205" t="s">
        <v>4498</v>
      </c>
      <c r="D1161" s="205" t="s">
        <v>680</v>
      </c>
      <c r="E1161" s="572">
        <v>33970</v>
      </c>
      <c r="F1161" s="572">
        <v>45346</v>
      </c>
      <c r="G1161" s="205" t="s">
        <v>4499</v>
      </c>
      <c r="H1161" s="205" t="s">
        <v>682</v>
      </c>
      <c r="I1161" s="205" t="s">
        <v>683</v>
      </c>
      <c r="J1161" s="205" t="s">
        <v>684</v>
      </c>
      <c r="K1161" s="205" t="s">
        <v>684</v>
      </c>
      <c r="L1161" s="205" t="s">
        <v>4500</v>
      </c>
      <c r="M1161" s="205" t="s">
        <v>684</v>
      </c>
      <c r="N1161" s="205" t="s">
        <v>684</v>
      </c>
      <c r="O1161" s="205" t="s">
        <v>686</v>
      </c>
      <c r="P1161" s="205" t="s">
        <v>687</v>
      </c>
      <c r="Q1161" s="205" t="s">
        <v>686</v>
      </c>
    </row>
    <row r="1162" spans="1:17" hidden="1">
      <c r="A1162" s="204">
        <v>102043325356</v>
      </c>
      <c r="B1162" s="205" t="s">
        <v>4492</v>
      </c>
      <c r="C1162" s="205" t="s">
        <v>457</v>
      </c>
      <c r="D1162" s="205" t="s">
        <v>680</v>
      </c>
      <c r="E1162" s="572">
        <v>38717</v>
      </c>
      <c r="F1162" s="572">
        <v>45346</v>
      </c>
      <c r="G1162" s="205" t="s">
        <v>4493</v>
      </c>
      <c r="H1162" s="205" t="s">
        <v>682</v>
      </c>
      <c r="I1162" s="205" t="s">
        <v>683</v>
      </c>
      <c r="J1162" s="205">
        <v>8261074640</v>
      </c>
      <c r="K1162" s="205" t="s">
        <v>684</v>
      </c>
      <c r="L1162" s="205" t="s">
        <v>4494</v>
      </c>
      <c r="M1162" s="205" t="s">
        <v>4495</v>
      </c>
      <c r="N1162" s="205" t="s">
        <v>4496</v>
      </c>
      <c r="O1162" s="205" t="s">
        <v>686</v>
      </c>
      <c r="P1162" s="205" t="s">
        <v>687</v>
      </c>
      <c r="Q1162" s="205" t="s">
        <v>686</v>
      </c>
    </row>
    <row r="1163" spans="1:17" hidden="1">
      <c r="A1163" s="204">
        <v>102043325341</v>
      </c>
      <c r="B1163" s="205" t="s">
        <v>4501</v>
      </c>
      <c r="C1163" s="205" t="s">
        <v>458</v>
      </c>
      <c r="D1163" s="205" t="s">
        <v>680</v>
      </c>
      <c r="E1163" s="572">
        <v>37420</v>
      </c>
      <c r="F1163" s="572">
        <v>45345</v>
      </c>
      <c r="G1163" s="205" t="s">
        <v>936</v>
      </c>
      <c r="H1163" s="205" t="s">
        <v>682</v>
      </c>
      <c r="I1163" s="205" t="s">
        <v>683</v>
      </c>
      <c r="J1163" s="205">
        <v>9970502328</v>
      </c>
      <c r="K1163" s="205" t="s">
        <v>684</v>
      </c>
      <c r="L1163" s="205" t="s">
        <v>4502</v>
      </c>
      <c r="M1163" s="205" t="s">
        <v>4503</v>
      </c>
      <c r="N1163" s="205" t="s">
        <v>4504</v>
      </c>
      <c r="O1163" s="205" t="s">
        <v>686</v>
      </c>
      <c r="P1163" s="205" t="s">
        <v>687</v>
      </c>
      <c r="Q1163" s="205" t="s">
        <v>686</v>
      </c>
    </row>
    <row r="1164" spans="1:17" hidden="1">
      <c r="A1164" s="204">
        <v>102043257242</v>
      </c>
      <c r="B1164" s="205" t="s">
        <v>4505</v>
      </c>
      <c r="C1164" s="205" t="s">
        <v>4506</v>
      </c>
      <c r="D1164" s="205" t="s">
        <v>680</v>
      </c>
      <c r="E1164" s="572">
        <v>39146</v>
      </c>
      <c r="F1164" s="572">
        <v>45343</v>
      </c>
      <c r="G1164" s="205" t="s">
        <v>4507</v>
      </c>
      <c r="H1164" s="205" t="s">
        <v>682</v>
      </c>
      <c r="I1164" s="205" t="s">
        <v>683</v>
      </c>
      <c r="J1164" s="205">
        <v>9243982335</v>
      </c>
      <c r="K1164" s="205" t="s">
        <v>684</v>
      </c>
      <c r="L1164" s="205" t="s">
        <v>4508</v>
      </c>
      <c r="M1164" s="205" t="s">
        <v>684</v>
      </c>
      <c r="N1164" s="205" t="s">
        <v>20938</v>
      </c>
      <c r="O1164" s="205" t="s">
        <v>686</v>
      </c>
      <c r="P1164" s="205" t="s">
        <v>687</v>
      </c>
      <c r="Q1164" s="205" t="s">
        <v>687</v>
      </c>
    </row>
    <row r="1165" spans="1:17" hidden="1">
      <c r="A1165" s="204">
        <v>102042324172</v>
      </c>
      <c r="B1165" s="205" t="s">
        <v>4514</v>
      </c>
      <c r="C1165" s="205" t="s">
        <v>4515</v>
      </c>
      <c r="D1165" s="205" t="s">
        <v>680</v>
      </c>
      <c r="E1165" s="572">
        <v>35361</v>
      </c>
      <c r="F1165" s="572">
        <v>45341</v>
      </c>
      <c r="G1165" s="205" t="s">
        <v>4516</v>
      </c>
      <c r="H1165" s="205" t="s">
        <v>682</v>
      </c>
      <c r="I1165" s="205" t="s">
        <v>708</v>
      </c>
      <c r="J1165" s="205" t="s">
        <v>684</v>
      </c>
      <c r="K1165" s="205" t="s">
        <v>684</v>
      </c>
      <c r="L1165" s="205" t="s">
        <v>4517</v>
      </c>
      <c r="M1165" s="205" t="s">
        <v>684</v>
      </c>
      <c r="N1165" s="205" t="s">
        <v>684</v>
      </c>
      <c r="O1165" s="205" t="s">
        <v>686</v>
      </c>
      <c r="P1165" s="205" t="s">
        <v>687</v>
      </c>
      <c r="Q1165" s="205" t="s">
        <v>686</v>
      </c>
    </row>
    <row r="1166" spans="1:17" hidden="1">
      <c r="A1166" s="204">
        <v>102042324164</v>
      </c>
      <c r="B1166" s="205" t="s">
        <v>4509</v>
      </c>
      <c r="C1166" s="205" t="s">
        <v>4510</v>
      </c>
      <c r="D1166" s="205" t="s">
        <v>680</v>
      </c>
      <c r="E1166" s="572">
        <v>38026</v>
      </c>
      <c r="F1166" s="572">
        <v>45341</v>
      </c>
      <c r="G1166" s="205" t="s">
        <v>4511</v>
      </c>
      <c r="H1166" s="205" t="s">
        <v>682</v>
      </c>
      <c r="I1166" s="205" t="s">
        <v>683</v>
      </c>
      <c r="J1166" s="205">
        <v>7970077701</v>
      </c>
      <c r="K1166" s="205" t="s">
        <v>684</v>
      </c>
      <c r="L1166" s="205" t="s">
        <v>4512</v>
      </c>
      <c r="M1166" s="205" t="s">
        <v>684</v>
      </c>
      <c r="N1166" s="205" t="s">
        <v>4513</v>
      </c>
      <c r="O1166" s="205" t="s">
        <v>686</v>
      </c>
      <c r="P1166" s="205" t="s">
        <v>687</v>
      </c>
      <c r="Q1166" s="205" t="s">
        <v>686</v>
      </c>
    </row>
    <row r="1167" spans="1:17" hidden="1">
      <c r="A1167" s="204">
        <v>101989907959</v>
      </c>
      <c r="B1167" s="205" t="s">
        <v>4527</v>
      </c>
      <c r="C1167" s="205" t="s">
        <v>3624</v>
      </c>
      <c r="D1167" s="205" t="s">
        <v>680</v>
      </c>
      <c r="E1167" s="572">
        <v>37987</v>
      </c>
      <c r="F1167" s="572">
        <v>45338</v>
      </c>
      <c r="G1167" s="205" t="s">
        <v>4528</v>
      </c>
      <c r="H1167" s="205" t="s">
        <v>682</v>
      </c>
      <c r="I1167" s="205" t="s">
        <v>683</v>
      </c>
      <c r="J1167" s="205">
        <v>8262808020</v>
      </c>
      <c r="K1167" s="205" t="s">
        <v>684</v>
      </c>
      <c r="L1167" s="205" t="s">
        <v>4529</v>
      </c>
      <c r="M1167" s="205" t="s">
        <v>4530</v>
      </c>
      <c r="N1167" s="205" t="s">
        <v>4531</v>
      </c>
      <c r="O1167" s="205" t="s">
        <v>686</v>
      </c>
      <c r="P1167" s="205" t="s">
        <v>687</v>
      </c>
      <c r="Q1167" s="205" t="s">
        <v>686</v>
      </c>
    </row>
    <row r="1168" spans="1:17" hidden="1">
      <c r="A1168" s="204">
        <v>101360571453</v>
      </c>
      <c r="B1168" s="205" t="s">
        <v>4518</v>
      </c>
      <c r="C1168" s="205" t="s">
        <v>4519</v>
      </c>
      <c r="D1168" s="205" t="s">
        <v>680</v>
      </c>
      <c r="E1168" s="572">
        <v>29221</v>
      </c>
      <c r="F1168" s="572">
        <v>45338</v>
      </c>
      <c r="G1168" s="205" t="s">
        <v>4520</v>
      </c>
      <c r="H1168" s="205" t="s">
        <v>682</v>
      </c>
      <c r="I1168" s="205" t="s">
        <v>708</v>
      </c>
      <c r="J1168" s="205">
        <v>8264636540</v>
      </c>
      <c r="K1168" s="205" t="s">
        <v>684</v>
      </c>
      <c r="L1168" s="205" t="s">
        <v>4521</v>
      </c>
      <c r="M1168" s="205" t="s">
        <v>684</v>
      </c>
      <c r="N1168" s="205" t="s">
        <v>4522</v>
      </c>
      <c r="O1168" s="205" t="s">
        <v>686</v>
      </c>
      <c r="P1168" s="205" t="s">
        <v>687</v>
      </c>
      <c r="Q1168" s="205" t="s">
        <v>686</v>
      </c>
    </row>
    <row r="1169" spans="1:17" hidden="1">
      <c r="A1169" s="204">
        <v>102043609066</v>
      </c>
      <c r="B1169" s="205" t="s">
        <v>4523</v>
      </c>
      <c r="C1169" s="205" t="s">
        <v>4524</v>
      </c>
      <c r="D1169" s="205" t="s">
        <v>680</v>
      </c>
      <c r="E1169" s="572">
        <v>27030</v>
      </c>
      <c r="F1169" s="572">
        <v>45338</v>
      </c>
      <c r="G1169" s="205" t="s">
        <v>4525</v>
      </c>
      <c r="H1169" s="205" t="s">
        <v>682</v>
      </c>
      <c r="I1169" s="205" t="s">
        <v>708</v>
      </c>
      <c r="J1169" s="205">
        <v>9630275912</v>
      </c>
      <c r="K1169" s="205" t="s">
        <v>684</v>
      </c>
      <c r="L1169" s="205" t="s">
        <v>4526</v>
      </c>
      <c r="M1169" s="205" t="s">
        <v>684</v>
      </c>
      <c r="N1169" s="205" t="s">
        <v>20937</v>
      </c>
      <c r="O1169" s="205" t="s">
        <v>686</v>
      </c>
      <c r="P1169" s="205" t="s">
        <v>687</v>
      </c>
      <c r="Q1169" s="205" t="s">
        <v>687</v>
      </c>
    </row>
    <row r="1170" spans="1:17" hidden="1">
      <c r="A1170" s="204">
        <v>101772185006</v>
      </c>
      <c r="B1170" s="205" t="s">
        <v>4532</v>
      </c>
      <c r="C1170" s="205" t="s">
        <v>4533</v>
      </c>
      <c r="D1170" s="205" t="s">
        <v>680</v>
      </c>
      <c r="E1170" s="572">
        <v>36533</v>
      </c>
      <c r="F1170" s="572">
        <v>45337</v>
      </c>
      <c r="G1170" s="205" t="s">
        <v>4534</v>
      </c>
      <c r="H1170" s="205" t="s">
        <v>682</v>
      </c>
      <c r="I1170" s="205" t="s">
        <v>683</v>
      </c>
      <c r="J1170" s="205">
        <v>8821898403</v>
      </c>
      <c r="K1170" s="205" t="s">
        <v>684</v>
      </c>
      <c r="L1170" s="205" t="s">
        <v>4535</v>
      </c>
      <c r="M1170" s="205" t="s">
        <v>4536</v>
      </c>
      <c r="N1170" s="205" t="s">
        <v>20594</v>
      </c>
      <c r="O1170" s="205" t="s">
        <v>686</v>
      </c>
      <c r="P1170" s="205" t="s">
        <v>687</v>
      </c>
      <c r="Q1170" s="205" t="s">
        <v>686</v>
      </c>
    </row>
    <row r="1171" spans="1:17" hidden="1">
      <c r="A1171" s="204">
        <v>101786112411</v>
      </c>
      <c r="B1171" s="205" t="s">
        <v>4537</v>
      </c>
      <c r="C1171" s="205" t="s">
        <v>4538</v>
      </c>
      <c r="D1171" s="205" t="s">
        <v>680</v>
      </c>
      <c r="E1171" s="572">
        <v>37451</v>
      </c>
      <c r="F1171" s="572">
        <v>45337</v>
      </c>
      <c r="G1171" s="205" t="s">
        <v>4539</v>
      </c>
      <c r="H1171" s="205" t="s">
        <v>682</v>
      </c>
      <c r="I1171" s="205" t="s">
        <v>683</v>
      </c>
      <c r="J1171" s="205">
        <v>8446550705</v>
      </c>
      <c r="K1171" s="205" t="s">
        <v>684</v>
      </c>
      <c r="L1171" s="205" t="s">
        <v>4540</v>
      </c>
      <c r="M1171" s="205" t="s">
        <v>20766</v>
      </c>
      <c r="N1171" s="205" t="s">
        <v>20595</v>
      </c>
      <c r="O1171" s="205" t="s">
        <v>687</v>
      </c>
      <c r="P1171" s="205" t="s">
        <v>687</v>
      </c>
      <c r="Q1171" s="205" t="s">
        <v>686</v>
      </c>
    </row>
    <row r="1172" spans="1:17" hidden="1">
      <c r="A1172" s="204">
        <v>101764791489</v>
      </c>
      <c r="B1172" s="205" t="s">
        <v>4564</v>
      </c>
      <c r="C1172" s="205" t="s">
        <v>4565</v>
      </c>
      <c r="D1172" s="205" t="s">
        <v>680</v>
      </c>
      <c r="E1172" s="572">
        <v>36096</v>
      </c>
      <c r="F1172" s="572">
        <v>45335</v>
      </c>
      <c r="G1172" s="205" t="s">
        <v>4566</v>
      </c>
      <c r="H1172" s="205" t="s">
        <v>682</v>
      </c>
      <c r="I1172" s="205" t="s">
        <v>683</v>
      </c>
      <c r="J1172" s="205">
        <v>8317090665</v>
      </c>
      <c r="K1172" s="205" t="s">
        <v>684</v>
      </c>
      <c r="L1172" s="205" t="s">
        <v>4567</v>
      </c>
      <c r="M1172" s="205" t="s">
        <v>4568</v>
      </c>
      <c r="N1172" s="205" t="s">
        <v>4569</v>
      </c>
      <c r="O1172" s="205" t="s">
        <v>686</v>
      </c>
      <c r="P1172" s="205" t="s">
        <v>687</v>
      </c>
      <c r="Q1172" s="205" t="s">
        <v>686</v>
      </c>
    </row>
    <row r="1173" spans="1:17" hidden="1">
      <c r="A1173" s="204">
        <v>101383813564</v>
      </c>
      <c r="B1173" s="205" t="s">
        <v>4555</v>
      </c>
      <c r="C1173" s="205" t="s">
        <v>1600</v>
      </c>
      <c r="D1173" s="205" t="s">
        <v>680</v>
      </c>
      <c r="E1173" s="572">
        <v>36162</v>
      </c>
      <c r="F1173" s="572">
        <v>45335</v>
      </c>
      <c r="G1173" s="205" t="s">
        <v>4556</v>
      </c>
      <c r="H1173" s="205" t="s">
        <v>682</v>
      </c>
      <c r="I1173" s="205" t="s">
        <v>708</v>
      </c>
      <c r="J1173" s="205">
        <v>8896528197</v>
      </c>
      <c r="K1173" s="205" t="s">
        <v>684</v>
      </c>
      <c r="L1173" s="205" t="s">
        <v>4557</v>
      </c>
      <c r="M1173" s="205" t="s">
        <v>4558</v>
      </c>
      <c r="N1173" s="205" t="s">
        <v>4559</v>
      </c>
      <c r="O1173" s="205" t="s">
        <v>686</v>
      </c>
      <c r="P1173" s="205" t="s">
        <v>687</v>
      </c>
      <c r="Q1173" s="205" t="s">
        <v>686</v>
      </c>
    </row>
    <row r="1174" spans="1:17" hidden="1">
      <c r="A1174" s="204">
        <v>101786344485</v>
      </c>
      <c r="B1174" s="205" t="s">
        <v>4551</v>
      </c>
      <c r="C1174" s="205" t="s">
        <v>4552</v>
      </c>
      <c r="D1174" s="205" t="s">
        <v>680</v>
      </c>
      <c r="E1174" s="572">
        <v>37012</v>
      </c>
      <c r="F1174" s="572">
        <v>45335</v>
      </c>
      <c r="G1174" s="205" t="s">
        <v>4553</v>
      </c>
      <c r="H1174" s="205" t="s">
        <v>682</v>
      </c>
      <c r="I1174" s="205" t="s">
        <v>683</v>
      </c>
      <c r="J1174" s="205">
        <v>7393041011</v>
      </c>
      <c r="K1174" s="205" t="s">
        <v>684</v>
      </c>
      <c r="L1174" s="205" t="s">
        <v>4554</v>
      </c>
      <c r="M1174" s="205" t="s">
        <v>684</v>
      </c>
      <c r="N1174" s="205" t="s">
        <v>684</v>
      </c>
      <c r="O1174" s="205" t="s">
        <v>686</v>
      </c>
      <c r="P1174" s="205" t="s">
        <v>687</v>
      </c>
      <c r="Q1174" s="205" t="s">
        <v>686</v>
      </c>
    </row>
    <row r="1175" spans="1:17" hidden="1">
      <c r="A1175" s="204">
        <v>101376503573</v>
      </c>
      <c r="B1175" s="205" t="s">
        <v>4541</v>
      </c>
      <c r="C1175" s="205" t="s">
        <v>4542</v>
      </c>
      <c r="D1175" s="205" t="s">
        <v>680</v>
      </c>
      <c r="E1175" s="572">
        <v>36084</v>
      </c>
      <c r="F1175" s="572">
        <v>45335</v>
      </c>
      <c r="G1175" s="205" t="s">
        <v>1345</v>
      </c>
      <c r="H1175" s="205" t="s">
        <v>682</v>
      </c>
      <c r="I1175" s="205" t="s">
        <v>683</v>
      </c>
      <c r="J1175" s="205">
        <v>9405065176</v>
      </c>
      <c r="K1175" s="205" t="s">
        <v>4543</v>
      </c>
      <c r="L1175" s="205" t="s">
        <v>4544</v>
      </c>
      <c r="M1175" s="205" t="s">
        <v>4545</v>
      </c>
      <c r="N1175" s="205" t="s">
        <v>4546</v>
      </c>
      <c r="O1175" s="205" t="s">
        <v>686</v>
      </c>
      <c r="P1175" s="205" t="s">
        <v>687</v>
      </c>
      <c r="Q1175" s="205" t="s">
        <v>686</v>
      </c>
    </row>
    <row r="1176" spans="1:17" hidden="1">
      <c r="A1176" s="204">
        <v>101779109275</v>
      </c>
      <c r="B1176" s="205" t="s">
        <v>4570</v>
      </c>
      <c r="C1176" s="205" t="s">
        <v>4571</v>
      </c>
      <c r="D1176" s="205" t="s">
        <v>680</v>
      </c>
      <c r="E1176" s="572">
        <v>34632</v>
      </c>
      <c r="F1176" s="572">
        <v>45335</v>
      </c>
      <c r="G1176" s="205" t="s">
        <v>1149</v>
      </c>
      <c r="H1176" s="205" t="s">
        <v>682</v>
      </c>
      <c r="I1176" s="205" t="s">
        <v>708</v>
      </c>
      <c r="J1176" s="205">
        <v>9022675898</v>
      </c>
      <c r="K1176" s="205" t="s">
        <v>684</v>
      </c>
      <c r="L1176" s="205" t="s">
        <v>4572</v>
      </c>
      <c r="M1176" s="205" t="s">
        <v>4573</v>
      </c>
      <c r="N1176" s="205" t="s">
        <v>4574</v>
      </c>
      <c r="O1176" s="205" t="s">
        <v>686</v>
      </c>
      <c r="P1176" s="205" t="s">
        <v>687</v>
      </c>
      <c r="Q1176" s="205" t="s">
        <v>686</v>
      </c>
    </row>
    <row r="1177" spans="1:17" hidden="1">
      <c r="A1177" s="204">
        <v>101865674526</v>
      </c>
      <c r="B1177" s="205" t="s">
        <v>4560</v>
      </c>
      <c r="C1177" s="205" t="s">
        <v>4561</v>
      </c>
      <c r="D1177" s="205" t="s">
        <v>680</v>
      </c>
      <c r="E1177" s="572">
        <v>36526</v>
      </c>
      <c r="F1177" s="572">
        <v>45335</v>
      </c>
      <c r="G1177" s="205" t="s">
        <v>787</v>
      </c>
      <c r="H1177" s="205" t="s">
        <v>682</v>
      </c>
      <c r="I1177" s="205" t="s">
        <v>683</v>
      </c>
      <c r="J1177" s="205">
        <v>7309706752</v>
      </c>
      <c r="K1177" s="205" t="s">
        <v>684</v>
      </c>
      <c r="L1177" s="205" t="s">
        <v>4562</v>
      </c>
      <c r="M1177" s="205" t="s">
        <v>684</v>
      </c>
      <c r="N1177" s="205" t="s">
        <v>4563</v>
      </c>
      <c r="O1177" s="205" t="s">
        <v>686</v>
      </c>
      <c r="P1177" s="205" t="s">
        <v>687</v>
      </c>
      <c r="Q1177" s="205" t="s">
        <v>686</v>
      </c>
    </row>
    <row r="1178" spans="1:17" hidden="1">
      <c r="A1178" s="204">
        <v>102046483929</v>
      </c>
      <c r="B1178" s="205" t="s">
        <v>4547</v>
      </c>
      <c r="C1178" s="205" t="s">
        <v>4548</v>
      </c>
      <c r="D1178" s="205" t="s">
        <v>680</v>
      </c>
      <c r="E1178" s="572">
        <v>33638</v>
      </c>
      <c r="F1178" s="572">
        <v>45335</v>
      </c>
      <c r="G1178" s="205" t="s">
        <v>4549</v>
      </c>
      <c r="H1178" s="205" t="s">
        <v>682</v>
      </c>
      <c r="I1178" s="205" t="s">
        <v>708</v>
      </c>
      <c r="J1178" s="205" t="s">
        <v>684</v>
      </c>
      <c r="K1178" s="205" t="s">
        <v>684</v>
      </c>
      <c r="L1178" s="205" t="s">
        <v>4550</v>
      </c>
      <c r="M1178" s="205" t="s">
        <v>684</v>
      </c>
      <c r="N1178" s="205" t="s">
        <v>684</v>
      </c>
      <c r="O1178" s="205" t="s">
        <v>686</v>
      </c>
      <c r="P1178" s="205" t="s">
        <v>687</v>
      </c>
      <c r="Q1178" s="205" t="s">
        <v>686</v>
      </c>
    </row>
    <row r="1179" spans="1:17" hidden="1">
      <c r="A1179" s="204">
        <v>100197617736</v>
      </c>
      <c r="B1179" s="205" t="s">
        <v>4575</v>
      </c>
      <c r="C1179" s="205" t="s">
        <v>4576</v>
      </c>
      <c r="D1179" s="205" t="s">
        <v>680</v>
      </c>
      <c r="E1179" s="572">
        <v>32243</v>
      </c>
      <c r="F1179" s="572">
        <v>45334</v>
      </c>
      <c r="G1179" s="205" t="s">
        <v>4577</v>
      </c>
      <c r="H1179" s="205" t="s">
        <v>682</v>
      </c>
      <c r="I1179" s="205" t="s">
        <v>683</v>
      </c>
      <c r="J1179" s="205">
        <v>8208863226</v>
      </c>
      <c r="K1179" s="205" t="s">
        <v>684</v>
      </c>
      <c r="L1179" s="205" t="s">
        <v>4578</v>
      </c>
      <c r="M1179" s="205" t="s">
        <v>4579</v>
      </c>
      <c r="N1179" s="205" t="s">
        <v>4580</v>
      </c>
      <c r="O1179" s="205" t="s">
        <v>686</v>
      </c>
      <c r="P1179" s="205" t="s">
        <v>687</v>
      </c>
      <c r="Q1179" s="205" t="s">
        <v>686</v>
      </c>
    </row>
    <row r="1180" spans="1:17" hidden="1">
      <c r="A1180" s="204">
        <v>102046483917</v>
      </c>
      <c r="B1180" s="205" t="s">
        <v>4581</v>
      </c>
      <c r="C1180" s="205" t="s">
        <v>4582</v>
      </c>
      <c r="D1180" s="205" t="s">
        <v>680</v>
      </c>
      <c r="E1180" s="572">
        <v>35312</v>
      </c>
      <c r="F1180" s="572">
        <v>45334</v>
      </c>
      <c r="G1180" s="205" t="s">
        <v>1220</v>
      </c>
      <c r="H1180" s="205" t="s">
        <v>682</v>
      </c>
      <c r="I1180" s="205" t="s">
        <v>683</v>
      </c>
      <c r="J1180" s="205">
        <v>9545130389</v>
      </c>
      <c r="K1180" s="205" t="s">
        <v>684</v>
      </c>
      <c r="L1180" s="205" t="s">
        <v>4583</v>
      </c>
      <c r="M1180" s="205" t="s">
        <v>684</v>
      </c>
      <c r="N1180" s="205" t="s">
        <v>684</v>
      </c>
      <c r="O1180" s="205" t="s">
        <v>686</v>
      </c>
      <c r="P1180" s="205" t="s">
        <v>687</v>
      </c>
      <c r="Q1180" s="205" t="s">
        <v>686</v>
      </c>
    </row>
    <row r="1181" spans="1:17" hidden="1">
      <c r="A1181" s="204">
        <v>100488094429</v>
      </c>
      <c r="B1181" s="205" t="s">
        <v>4584</v>
      </c>
      <c r="C1181" s="205" t="s">
        <v>4585</v>
      </c>
      <c r="D1181" s="205" t="s">
        <v>680</v>
      </c>
      <c r="E1181" s="572">
        <v>34839</v>
      </c>
      <c r="F1181" s="572">
        <v>45331</v>
      </c>
      <c r="G1181" s="205" t="s">
        <v>4464</v>
      </c>
      <c r="H1181" s="205" t="s">
        <v>682</v>
      </c>
      <c r="I1181" s="205" t="s">
        <v>683</v>
      </c>
      <c r="J1181" s="205">
        <v>8421782113</v>
      </c>
      <c r="K1181" s="205" t="s">
        <v>684</v>
      </c>
      <c r="L1181" s="205" t="s">
        <v>4586</v>
      </c>
      <c r="M1181" s="205" t="s">
        <v>4587</v>
      </c>
      <c r="N1181" s="205" t="s">
        <v>4588</v>
      </c>
      <c r="O1181" s="205" t="s">
        <v>686</v>
      </c>
      <c r="P1181" s="205" t="s">
        <v>687</v>
      </c>
      <c r="Q1181" s="205" t="s">
        <v>686</v>
      </c>
    </row>
    <row r="1182" spans="1:17" hidden="1">
      <c r="A1182" s="204">
        <v>101216381127</v>
      </c>
      <c r="B1182" s="205" t="s">
        <v>4589</v>
      </c>
      <c r="C1182" s="205" t="s">
        <v>4590</v>
      </c>
      <c r="D1182" s="205" t="s">
        <v>680</v>
      </c>
      <c r="E1182" s="572">
        <v>35223</v>
      </c>
      <c r="F1182" s="572">
        <v>45330</v>
      </c>
      <c r="G1182" s="205" t="s">
        <v>4591</v>
      </c>
      <c r="H1182" s="205" t="s">
        <v>682</v>
      </c>
      <c r="I1182" s="205" t="s">
        <v>683</v>
      </c>
      <c r="J1182" s="205">
        <v>9137838224</v>
      </c>
      <c r="K1182" s="205" t="s">
        <v>684</v>
      </c>
      <c r="L1182" s="205" t="s">
        <v>4592</v>
      </c>
      <c r="M1182" s="205" t="s">
        <v>684</v>
      </c>
      <c r="N1182" s="205" t="s">
        <v>684</v>
      </c>
      <c r="O1182" s="205" t="s">
        <v>686</v>
      </c>
      <c r="P1182" s="205" t="s">
        <v>687</v>
      </c>
      <c r="Q1182" s="205" t="s">
        <v>686</v>
      </c>
    </row>
    <row r="1183" spans="1:17" hidden="1">
      <c r="A1183" s="204">
        <v>101907978991</v>
      </c>
      <c r="B1183" s="205" t="s">
        <v>4593</v>
      </c>
      <c r="C1183" s="205" t="s">
        <v>4594</v>
      </c>
      <c r="D1183" s="205" t="s">
        <v>680</v>
      </c>
      <c r="E1183" s="572">
        <v>35084</v>
      </c>
      <c r="F1183" s="572">
        <v>45328</v>
      </c>
      <c r="G1183" s="205" t="s">
        <v>4595</v>
      </c>
      <c r="H1183" s="205" t="s">
        <v>682</v>
      </c>
      <c r="I1183" s="205" t="s">
        <v>708</v>
      </c>
      <c r="J1183" s="205">
        <v>6201673083</v>
      </c>
      <c r="K1183" s="205" t="s">
        <v>684</v>
      </c>
      <c r="L1183" s="205" t="s">
        <v>4596</v>
      </c>
      <c r="M1183" s="205" t="s">
        <v>4597</v>
      </c>
      <c r="N1183" s="205" t="s">
        <v>4598</v>
      </c>
      <c r="O1183" s="205" t="s">
        <v>686</v>
      </c>
      <c r="P1183" s="205" t="s">
        <v>687</v>
      </c>
      <c r="Q1183" s="205" t="s">
        <v>686</v>
      </c>
    </row>
    <row r="1184" spans="1:17" hidden="1">
      <c r="A1184" s="204">
        <v>102047416350</v>
      </c>
      <c r="B1184" s="205" t="s">
        <v>4599</v>
      </c>
      <c r="C1184" s="205" t="s">
        <v>4600</v>
      </c>
      <c r="D1184" s="205" t="s">
        <v>680</v>
      </c>
      <c r="E1184" s="572">
        <v>36679</v>
      </c>
      <c r="F1184" s="572">
        <v>45328</v>
      </c>
      <c r="G1184" s="205" t="s">
        <v>2055</v>
      </c>
      <c r="H1184" s="205" t="s">
        <v>682</v>
      </c>
      <c r="I1184" s="205" t="s">
        <v>683</v>
      </c>
      <c r="J1184" s="205">
        <v>8080398069</v>
      </c>
      <c r="K1184" s="205" t="s">
        <v>684</v>
      </c>
      <c r="L1184" s="205" t="s">
        <v>4601</v>
      </c>
      <c r="M1184" s="205" t="s">
        <v>20767</v>
      </c>
      <c r="N1184" s="205" t="s">
        <v>20596</v>
      </c>
      <c r="O1184" s="205" t="s">
        <v>687</v>
      </c>
      <c r="P1184" s="205" t="s">
        <v>687</v>
      </c>
      <c r="Q1184" s="205" t="s">
        <v>686</v>
      </c>
    </row>
    <row r="1185" spans="1:17" hidden="1">
      <c r="A1185" s="204">
        <v>102046483938</v>
      </c>
      <c r="B1185" s="205" t="s">
        <v>4602</v>
      </c>
      <c r="C1185" s="205" t="s">
        <v>4603</v>
      </c>
      <c r="D1185" s="205" t="s">
        <v>680</v>
      </c>
      <c r="E1185" s="572">
        <v>35617</v>
      </c>
      <c r="F1185" s="572">
        <v>45327</v>
      </c>
      <c r="G1185" s="205" t="s">
        <v>4604</v>
      </c>
      <c r="H1185" s="205" t="s">
        <v>682</v>
      </c>
      <c r="I1185" s="205" t="s">
        <v>683</v>
      </c>
      <c r="J1185" s="205">
        <v>8545895414</v>
      </c>
      <c r="K1185" s="205" t="s">
        <v>684</v>
      </c>
      <c r="L1185" s="205" t="s">
        <v>4605</v>
      </c>
      <c r="M1185" s="205" t="s">
        <v>4606</v>
      </c>
      <c r="N1185" s="205" t="s">
        <v>4607</v>
      </c>
      <c r="O1185" s="205" t="s">
        <v>686</v>
      </c>
      <c r="P1185" s="205" t="s">
        <v>687</v>
      </c>
      <c r="Q1185" s="205" t="s">
        <v>686</v>
      </c>
    </row>
    <row r="1186" spans="1:17" hidden="1">
      <c r="A1186" s="204">
        <v>101937888360</v>
      </c>
      <c r="B1186" s="205" t="s">
        <v>4608</v>
      </c>
      <c r="C1186" s="205" t="s">
        <v>21896</v>
      </c>
      <c r="D1186" s="205" t="s">
        <v>680</v>
      </c>
      <c r="E1186" s="572">
        <v>36892</v>
      </c>
      <c r="F1186" s="572">
        <v>45327</v>
      </c>
      <c r="G1186" s="205" t="s">
        <v>4609</v>
      </c>
      <c r="H1186" s="205" t="s">
        <v>682</v>
      </c>
      <c r="I1186" s="205" t="s">
        <v>708</v>
      </c>
      <c r="J1186" s="205">
        <v>7582094950</v>
      </c>
      <c r="K1186" s="205" t="s">
        <v>684</v>
      </c>
      <c r="L1186" s="205" t="s">
        <v>4610</v>
      </c>
      <c r="M1186" s="205" t="s">
        <v>684</v>
      </c>
      <c r="N1186" s="205" t="s">
        <v>21897</v>
      </c>
      <c r="O1186" s="205" t="s">
        <v>686</v>
      </c>
      <c r="P1186" s="205" t="s">
        <v>687</v>
      </c>
      <c r="Q1186" s="205" t="s">
        <v>687</v>
      </c>
    </row>
    <row r="1187" spans="1:17" hidden="1">
      <c r="A1187" s="204">
        <v>102043339840</v>
      </c>
      <c r="B1187" s="205" t="s">
        <v>4615</v>
      </c>
      <c r="C1187" s="205" t="s">
        <v>4616</v>
      </c>
      <c r="D1187" s="205" t="s">
        <v>680</v>
      </c>
      <c r="E1187" s="572">
        <v>36928</v>
      </c>
      <c r="F1187" s="572">
        <v>45324</v>
      </c>
      <c r="G1187" s="205" t="s">
        <v>3788</v>
      </c>
      <c r="H1187" s="205" t="s">
        <v>682</v>
      </c>
      <c r="I1187" s="205" t="s">
        <v>683</v>
      </c>
      <c r="J1187" s="205" t="s">
        <v>684</v>
      </c>
      <c r="K1187" s="205" t="s">
        <v>684</v>
      </c>
      <c r="L1187" s="205" t="s">
        <v>4617</v>
      </c>
      <c r="M1187" s="205" t="s">
        <v>684</v>
      </c>
      <c r="N1187" s="205" t="s">
        <v>684</v>
      </c>
      <c r="O1187" s="205" t="s">
        <v>686</v>
      </c>
      <c r="P1187" s="205" t="s">
        <v>687</v>
      </c>
      <c r="Q1187" s="205" t="s">
        <v>686</v>
      </c>
    </row>
    <row r="1188" spans="1:17" hidden="1">
      <c r="A1188" s="204">
        <v>102046483901</v>
      </c>
      <c r="B1188" s="205" t="s">
        <v>4611</v>
      </c>
      <c r="C1188" s="205" t="s">
        <v>4612</v>
      </c>
      <c r="D1188" s="205" t="s">
        <v>680</v>
      </c>
      <c r="E1188" s="572">
        <v>37665</v>
      </c>
      <c r="F1188" s="572">
        <v>45324</v>
      </c>
      <c r="G1188" s="205" t="s">
        <v>4613</v>
      </c>
      <c r="H1188" s="205" t="s">
        <v>682</v>
      </c>
      <c r="I1188" s="205" t="s">
        <v>683</v>
      </c>
      <c r="J1188" s="205">
        <v>9307737728</v>
      </c>
      <c r="K1188" s="205" t="s">
        <v>684</v>
      </c>
      <c r="L1188" s="205" t="s">
        <v>4614</v>
      </c>
      <c r="M1188" s="205" t="s">
        <v>684</v>
      </c>
      <c r="N1188" s="205" t="s">
        <v>684</v>
      </c>
      <c r="O1188" s="205" t="s">
        <v>686</v>
      </c>
      <c r="P1188" s="205" t="s">
        <v>687</v>
      </c>
      <c r="Q1188" s="205" t="s">
        <v>686</v>
      </c>
    </row>
    <row r="1189" spans="1:17" hidden="1">
      <c r="A1189" s="204">
        <v>102041711473</v>
      </c>
      <c r="B1189" s="205" t="s">
        <v>4618</v>
      </c>
      <c r="C1189" s="205" t="s">
        <v>4619</v>
      </c>
      <c r="D1189" s="205" t="s">
        <v>680</v>
      </c>
      <c r="E1189" s="572">
        <v>33298</v>
      </c>
      <c r="F1189" s="572">
        <v>45323</v>
      </c>
      <c r="G1189" s="205" t="s">
        <v>4620</v>
      </c>
      <c r="H1189" s="205" t="s">
        <v>682</v>
      </c>
      <c r="I1189" s="205" t="s">
        <v>708</v>
      </c>
      <c r="J1189" s="205" t="s">
        <v>684</v>
      </c>
      <c r="K1189" s="205" t="s">
        <v>684</v>
      </c>
      <c r="L1189" s="205" t="s">
        <v>4621</v>
      </c>
      <c r="M1189" s="205" t="s">
        <v>684</v>
      </c>
      <c r="N1189" s="205" t="s">
        <v>684</v>
      </c>
      <c r="O1189" s="205" t="s">
        <v>686</v>
      </c>
      <c r="P1189" s="205" t="s">
        <v>687</v>
      </c>
      <c r="Q1189" s="205" t="s">
        <v>686</v>
      </c>
    </row>
    <row r="1190" spans="1:17" hidden="1">
      <c r="A1190" s="204">
        <v>102034377483</v>
      </c>
      <c r="B1190" s="205" t="s">
        <v>4627</v>
      </c>
      <c r="C1190" s="205" t="s">
        <v>4628</v>
      </c>
      <c r="D1190" s="205" t="s">
        <v>680</v>
      </c>
      <c r="E1190" s="572">
        <v>37335</v>
      </c>
      <c r="F1190" s="572">
        <v>45318</v>
      </c>
      <c r="G1190" s="205" t="s">
        <v>4629</v>
      </c>
      <c r="H1190" s="205" t="s">
        <v>682</v>
      </c>
      <c r="I1190" s="205" t="s">
        <v>683</v>
      </c>
      <c r="J1190" s="205">
        <v>6265464953</v>
      </c>
      <c r="K1190" s="205" t="s">
        <v>684</v>
      </c>
      <c r="L1190" s="205" t="s">
        <v>4630</v>
      </c>
      <c r="M1190" s="205" t="s">
        <v>684</v>
      </c>
      <c r="N1190" s="205" t="s">
        <v>20938</v>
      </c>
      <c r="O1190" s="205" t="s">
        <v>686</v>
      </c>
      <c r="P1190" s="205" t="s">
        <v>687</v>
      </c>
      <c r="Q1190" s="205" t="s">
        <v>687</v>
      </c>
    </row>
    <row r="1191" spans="1:17" hidden="1">
      <c r="A1191" s="204">
        <v>101233247200</v>
      </c>
      <c r="B1191" s="205" t="s">
        <v>4622</v>
      </c>
      <c r="C1191" s="205" t="s">
        <v>4623</v>
      </c>
      <c r="D1191" s="205" t="s">
        <v>680</v>
      </c>
      <c r="E1191" s="572">
        <v>33970</v>
      </c>
      <c r="F1191" s="572">
        <v>45318</v>
      </c>
      <c r="G1191" s="205" t="s">
        <v>4624</v>
      </c>
      <c r="H1191" s="205" t="s">
        <v>682</v>
      </c>
      <c r="I1191" s="205" t="s">
        <v>683</v>
      </c>
      <c r="J1191" s="205">
        <v>9584970522</v>
      </c>
      <c r="K1191" s="205" t="s">
        <v>684</v>
      </c>
      <c r="L1191" s="205" t="s">
        <v>4625</v>
      </c>
      <c r="M1191" s="205" t="s">
        <v>684</v>
      </c>
      <c r="N1191" s="205" t="s">
        <v>4626</v>
      </c>
      <c r="O1191" s="205" t="s">
        <v>686</v>
      </c>
      <c r="P1191" s="205" t="s">
        <v>687</v>
      </c>
      <c r="Q1191" s="205" t="s">
        <v>686</v>
      </c>
    </row>
    <row r="1192" spans="1:17" hidden="1">
      <c r="A1192" s="204">
        <v>101807322502</v>
      </c>
      <c r="B1192" s="205" t="s">
        <v>4631</v>
      </c>
      <c r="C1192" s="205" t="s">
        <v>4632</v>
      </c>
      <c r="D1192" s="205" t="s">
        <v>680</v>
      </c>
      <c r="E1192" s="572">
        <v>31048</v>
      </c>
      <c r="F1192" s="572">
        <v>45316</v>
      </c>
      <c r="G1192" s="205" t="s">
        <v>4633</v>
      </c>
      <c r="H1192" s="205" t="s">
        <v>682</v>
      </c>
      <c r="I1192" s="205" t="s">
        <v>708</v>
      </c>
      <c r="J1192" s="205">
        <v>7705887178</v>
      </c>
      <c r="K1192" s="205" t="s">
        <v>684</v>
      </c>
      <c r="L1192" s="205" t="s">
        <v>4634</v>
      </c>
      <c r="M1192" s="205" t="s">
        <v>4635</v>
      </c>
      <c r="N1192" s="205" t="s">
        <v>4636</v>
      </c>
      <c r="O1192" s="205" t="s">
        <v>686</v>
      </c>
      <c r="P1192" s="205" t="s">
        <v>687</v>
      </c>
      <c r="Q1192" s="205" t="s">
        <v>686</v>
      </c>
    </row>
    <row r="1193" spans="1:17" hidden="1">
      <c r="A1193" s="204">
        <v>101528372387</v>
      </c>
      <c r="B1193" s="205" t="s">
        <v>4637</v>
      </c>
      <c r="C1193" s="205" t="s">
        <v>4638</v>
      </c>
      <c r="D1193" s="205" t="s">
        <v>680</v>
      </c>
      <c r="E1193" s="572">
        <v>28642</v>
      </c>
      <c r="F1193" s="572">
        <v>45313</v>
      </c>
      <c r="G1193" s="205" t="s">
        <v>4566</v>
      </c>
      <c r="H1193" s="205" t="s">
        <v>682</v>
      </c>
      <c r="I1193" s="205" t="s">
        <v>708</v>
      </c>
      <c r="J1193" s="205">
        <v>7558312083</v>
      </c>
      <c r="K1193" s="205" t="s">
        <v>684</v>
      </c>
      <c r="L1193" s="205" t="s">
        <v>4639</v>
      </c>
      <c r="M1193" s="205" t="s">
        <v>684</v>
      </c>
      <c r="N1193" s="205" t="s">
        <v>4640</v>
      </c>
      <c r="O1193" s="205" t="s">
        <v>687</v>
      </c>
      <c r="P1193" s="205" t="s">
        <v>687</v>
      </c>
      <c r="Q1193" s="205" t="s">
        <v>686</v>
      </c>
    </row>
    <row r="1194" spans="1:17" hidden="1">
      <c r="A1194" s="204">
        <v>102033079699</v>
      </c>
      <c r="B1194" s="205" t="s">
        <v>4652</v>
      </c>
      <c r="C1194" s="205" t="s">
        <v>4653</v>
      </c>
      <c r="D1194" s="205" t="s">
        <v>680</v>
      </c>
      <c r="E1194" s="572">
        <v>37099</v>
      </c>
      <c r="F1194" s="572">
        <v>45309</v>
      </c>
      <c r="G1194" s="205" t="s">
        <v>4654</v>
      </c>
      <c r="H1194" s="205" t="s">
        <v>682</v>
      </c>
      <c r="I1194" s="205" t="s">
        <v>683</v>
      </c>
      <c r="J1194" s="205">
        <v>9156202764</v>
      </c>
      <c r="K1194" s="205" t="s">
        <v>684</v>
      </c>
      <c r="L1194" s="205" t="s">
        <v>4655</v>
      </c>
      <c r="M1194" s="205" t="s">
        <v>684</v>
      </c>
      <c r="N1194" s="205" t="s">
        <v>684</v>
      </c>
      <c r="O1194" s="205" t="s">
        <v>686</v>
      </c>
      <c r="P1194" s="205" t="s">
        <v>687</v>
      </c>
      <c r="Q1194" s="205" t="s">
        <v>687</v>
      </c>
    </row>
    <row r="1195" spans="1:17" hidden="1">
      <c r="A1195" s="204">
        <v>102033079718</v>
      </c>
      <c r="B1195" s="205" t="s">
        <v>4641</v>
      </c>
      <c r="C1195" s="205" t="s">
        <v>4642</v>
      </c>
      <c r="D1195" s="205" t="s">
        <v>680</v>
      </c>
      <c r="E1195" s="572">
        <v>37382</v>
      </c>
      <c r="F1195" s="572">
        <v>45309</v>
      </c>
      <c r="G1195" s="205" t="s">
        <v>3356</v>
      </c>
      <c r="H1195" s="205" t="s">
        <v>682</v>
      </c>
      <c r="I1195" s="205" t="s">
        <v>683</v>
      </c>
      <c r="J1195" s="205" t="s">
        <v>684</v>
      </c>
      <c r="K1195" s="205" t="s">
        <v>684</v>
      </c>
      <c r="L1195" s="205" t="s">
        <v>4643</v>
      </c>
      <c r="M1195" s="205" t="s">
        <v>684</v>
      </c>
      <c r="N1195" s="205" t="s">
        <v>684</v>
      </c>
      <c r="O1195" s="205" t="s">
        <v>686</v>
      </c>
      <c r="P1195" s="205" t="s">
        <v>687</v>
      </c>
      <c r="Q1195" s="205" t="s">
        <v>686</v>
      </c>
    </row>
    <row r="1196" spans="1:17" hidden="1">
      <c r="A1196" s="204">
        <v>101242845852</v>
      </c>
      <c r="B1196" s="205" t="s">
        <v>4644</v>
      </c>
      <c r="C1196" s="205" t="s">
        <v>4645</v>
      </c>
      <c r="D1196" s="205" t="s">
        <v>680</v>
      </c>
      <c r="E1196" s="572">
        <v>32523</v>
      </c>
      <c r="F1196" s="572">
        <v>45309</v>
      </c>
      <c r="G1196" s="205" t="s">
        <v>4646</v>
      </c>
      <c r="H1196" s="205" t="s">
        <v>682</v>
      </c>
      <c r="I1196" s="205" t="s">
        <v>708</v>
      </c>
      <c r="J1196" s="205">
        <v>9923877009</v>
      </c>
      <c r="K1196" s="205" t="s">
        <v>684</v>
      </c>
      <c r="L1196" s="205" t="s">
        <v>4647</v>
      </c>
      <c r="M1196" s="205" t="s">
        <v>4648</v>
      </c>
      <c r="N1196" s="205" t="s">
        <v>684</v>
      </c>
      <c r="O1196" s="205" t="s">
        <v>686</v>
      </c>
      <c r="P1196" s="205" t="s">
        <v>687</v>
      </c>
      <c r="Q1196" s="205" t="s">
        <v>686</v>
      </c>
    </row>
    <row r="1197" spans="1:17" hidden="1">
      <c r="A1197" s="204">
        <v>102033079675</v>
      </c>
      <c r="B1197" s="205" t="s">
        <v>4649</v>
      </c>
      <c r="C1197" s="205" t="s">
        <v>457</v>
      </c>
      <c r="D1197" s="205" t="s">
        <v>680</v>
      </c>
      <c r="E1197" s="572">
        <v>38710</v>
      </c>
      <c r="F1197" s="572">
        <v>45309</v>
      </c>
      <c r="G1197" s="205" t="s">
        <v>4650</v>
      </c>
      <c r="H1197" s="205" t="s">
        <v>682</v>
      </c>
      <c r="I1197" s="205" t="s">
        <v>683</v>
      </c>
      <c r="J1197" s="205" t="s">
        <v>684</v>
      </c>
      <c r="K1197" s="205" t="s">
        <v>684</v>
      </c>
      <c r="L1197" s="205" t="s">
        <v>4651</v>
      </c>
      <c r="M1197" s="205" t="s">
        <v>684</v>
      </c>
      <c r="N1197" s="205" t="s">
        <v>684</v>
      </c>
      <c r="O1197" s="205" t="s">
        <v>686</v>
      </c>
      <c r="P1197" s="205" t="s">
        <v>687</v>
      </c>
      <c r="Q1197" s="205" t="s">
        <v>686</v>
      </c>
    </row>
    <row r="1198" spans="1:17" hidden="1">
      <c r="A1198" s="204">
        <v>101436971544</v>
      </c>
      <c r="B1198" s="205" t="s">
        <v>4656</v>
      </c>
      <c r="C1198" s="205" t="s">
        <v>4657</v>
      </c>
      <c r="D1198" s="205" t="s">
        <v>680</v>
      </c>
      <c r="E1198" s="572">
        <v>34035</v>
      </c>
      <c r="F1198" s="572">
        <v>45309</v>
      </c>
      <c r="G1198" s="205" t="s">
        <v>4658</v>
      </c>
      <c r="H1198" s="205" t="s">
        <v>682</v>
      </c>
      <c r="I1198" s="205" t="s">
        <v>708</v>
      </c>
      <c r="J1198" s="205">
        <v>7040011000</v>
      </c>
      <c r="K1198" s="205" t="s">
        <v>684</v>
      </c>
      <c r="L1198" s="205" t="s">
        <v>4659</v>
      </c>
      <c r="M1198" s="205" t="s">
        <v>684</v>
      </c>
      <c r="N1198" s="205" t="s">
        <v>684</v>
      </c>
      <c r="O1198" s="205" t="s">
        <v>686</v>
      </c>
      <c r="P1198" s="205" t="s">
        <v>687</v>
      </c>
      <c r="Q1198" s="205" t="s">
        <v>686</v>
      </c>
    </row>
    <row r="1199" spans="1:17" hidden="1">
      <c r="A1199" s="204">
        <v>102033079681</v>
      </c>
      <c r="B1199" s="205" t="s">
        <v>4660</v>
      </c>
      <c r="C1199" s="205" t="s">
        <v>4661</v>
      </c>
      <c r="D1199" s="205" t="s">
        <v>680</v>
      </c>
      <c r="E1199" s="572">
        <v>32768</v>
      </c>
      <c r="F1199" s="572">
        <v>45309</v>
      </c>
      <c r="G1199" s="205" t="s">
        <v>4662</v>
      </c>
      <c r="H1199" s="205" t="s">
        <v>682</v>
      </c>
      <c r="I1199" s="205" t="s">
        <v>683</v>
      </c>
      <c r="J1199" s="205" t="s">
        <v>684</v>
      </c>
      <c r="K1199" s="205" t="s">
        <v>684</v>
      </c>
      <c r="L1199" s="205" t="s">
        <v>4663</v>
      </c>
      <c r="M1199" s="205" t="s">
        <v>684</v>
      </c>
      <c r="N1199" s="205" t="s">
        <v>684</v>
      </c>
      <c r="O1199" s="205" t="s">
        <v>686</v>
      </c>
      <c r="P1199" s="205" t="s">
        <v>687</v>
      </c>
      <c r="Q1199" s="205" t="s">
        <v>686</v>
      </c>
    </row>
    <row r="1200" spans="1:17" hidden="1">
      <c r="A1200" s="204">
        <v>101868848739</v>
      </c>
      <c r="B1200" s="205" t="s">
        <v>4664</v>
      </c>
      <c r="C1200" s="205" t="s">
        <v>4665</v>
      </c>
      <c r="D1200" s="205" t="s">
        <v>680</v>
      </c>
      <c r="E1200" s="572">
        <v>37509</v>
      </c>
      <c r="F1200" s="572">
        <v>45306</v>
      </c>
      <c r="G1200" s="205" t="s">
        <v>4666</v>
      </c>
      <c r="H1200" s="205" t="s">
        <v>682</v>
      </c>
      <c r="I1200" s="205" t="s">
        <v>683</v>
      </c>
      <c r="J1200" s="205">
        <v>9689364876</v>
      </c>
      <c r="K1200" s="205" t="s">
        <v>4667</v>
      </c>
      <c r="L1200" s="205" t="s">
        <v>4668</v>
      </c>
      <c r="M1200" s="205" t="s">
        <v>21738</v>
      </c>
      <c r="N1200" s="205" t="s">
        <v>1981</v>
      </c>
      <c r="O1200" s="205" t="s">
        <v>687</v>
      </c>
      <c r="P1200" s="205" t="s">
        <v>687</v>
      </c>
      <c r="Q1200" s="205" t="s">
        <v>686</v>
      </c>
    </row>
    <row r="1201" spans="1:17" hidden="1">
      <c r="A1201" s="204">
        <v>102023395679</v>
      </c>
      <c r="B1201" s="205" t="s">
        <v>4673</v>
      </c>
      <c r="C1201" s="205" t="s">
        <v>4674</v>
      </c>
      <c r="D1201" s="205" t="s">
        <v>680</v>
      </c>
      <c r="E1201" s="572">
        <v>36355</v>
      </c>
      <c r="F1201" s="572">
        <v>45303</v>
      </c>
      <c r="G1201" s="205" t="s">
        <v>4675</v>
      </c>
      <c r="H1201" s="205" t="s">
        <v>682</v>
      </c>
      <c r="I1201" s="205" t="s">
        <v>708</v>
      </c>
      <c r="J1201" s="205">
        <v>7869396584</v>
      </c>
      <c r="K1201" s="205" t="s">
        <v>684</v>
      </c>
      <c r="L1201" s="205" t="s">
        <v>4676</v>
      </c>
      <c r="M1201" s="205" t="s">
        <v>4677</v>
      </c>
      <c r="N1201" s="205" t="s">
        <v>4678</v>
      </c>
      <c r="O1201" s="205" t="s">
        <v>686</v>
      </c>
      <c r="P1201" s="205" t="s">
        <v>687</v>
      </c>
      <c r="Q1201" s="205" t="s">
        <v>687</v>
      </c>
    </row>
    <row r="1202" spans="1:17" hidden="1">
      <c r="A1202" s="204">
        <v>102023653374</v>
      </c>
      <c r="B1202" s="205" t="s">
        <v>4669</v>
      </c>
      <c r="C1202" s="205" t="s">
        <v>4670</v>
      </c>
      <c r="D1202" s="205" t="s">
        <v>680</v>
      </c>
      <c r="E1202" s="572">
        <v>36161</v>
      </c>
      <c r="F1202" s="572">
        <v>45303</v>
      </c>
      <c r="G1202" s="205" t="s">
        <v>4671</v>
      </c>
      <c r="H1202" s="205" t="s">
        <v>682</v>
      </c>
      <c r="I1202" s="205" t="s">
        <v>683</v>
      </c>
      <c r="J1202" s="205" t="s">
        <v>684</v>
      </c>
      <c r="K1202" s="205" t="s">
        <v>684</v>
      </c>
      <c r="L1202" s="205" t="s">
        <v>4672</v>
      </c>
      <c r="M1202" s="205" t="s">
        <v>684</v>
      </c>
      <c r="N1202" s="205" t="s">
        <v>684</v>
      </c>
      <c r="O1202" s="205" t="s">
        <v>686</v>
      </c>
      <c r="P1202" s="205" t="s">
        <v>687</v>
      </c>
      <c r="Q1202" s="205" t="s">
        <v>686</v>
      </c>
    </row>
    <row r="1203" spans="1:17" hidden="1">
      <c r="A1203" s="204">
        <v>101993682478</v>
      </c>
      <c r="B1203" s="205" t="s">
        <v>4679</v>
      </c>
      <c r="C1203" s="205" t="s">
        <v>4680</v>
      </c>
      <c r="D1203" s="205" t="s">
        <v>680</v>
      </c>
      <c r="E1203" s="572">
        <v>38140</v>
      </c>
      <c r="F1203" s="572">
        <v>45303</v>
      </c>
      <c r="G1203" s="205" t="s">
        <v>4681</v>
      </c>
      <c r="H1203" s="205" t="s">
        <v>682</v>
      </c>
      <c r="I1203" s="205" t="s">
        <v>683</v>
      </c>
      <c r="J1203" s="205">
        <v>6264948754</v>
      </c>
      <c r="K1203" s="205" t="s">
        <v>684</v>
      </c>
      <c r="L1203" s="205" t="s">
        <v>4682</v>
      </c>
      <c r="M1203" s="205" t="s">
        <v>684</v>
      </c>
      <c r="N1203" s="205" t="s">
        <v>4683</v>
      </c>
      <c r="O1203" s="205" t="s">
        <v>686</v>
      </c>
      <c r="P1203" s="205" t="s">
        <v>687</v>
      </c>
      <c r="Q1203" s="205" t="s">
        <v>686</v>
      </c>
    </row>
    <row r="1204" spans="1:17" hidden="1">
      <c r="A1204" s="204">
        <v>102036799832</v>
      </c>
      <c r="B1204" s="205" t="s">
        <v>4688</v>
      </c>
      <c r="C1204" s="205" t="s">
        <v>4689</v>
      </c>
      <c r="D1204" s="205" t="s">
        <v>680</v>
      </c>
      <c r="E1204" s="572">
        <v>38393</v>
      </c>
      <c r="F1204" s="572">
        <v>45302</v>
      </c>
      <c r="G1204" s="205" t="s">
        <v>4690</v>
      </c>
      <c r="H1204" s="205" t="s">
        <v>682</v>
      </c>
      <c r="I1204" s="205" t="s">
        <v>683</v>
      </c>
      <c r="J1204" s="205">
        <v>9322629157</v>
      </c>
      <c r="K1204" s="205" t="s">
        <v>684</v>
      </c>
      <c r="L1204" s="205" t="s">
        <v>771</v>
      </c>
      <c r="M1204" s="205" t="s">
        <v>684</v>
      </c>
      <c r="N1204" s="205" t="s">
        <v>684</v>
      </c>
      <c r="O1204" s="205" t="s">
        <v>686</v>
      </c>
      <c r="P1204" s="205" t="s">
        <v>687</v>
      </c>
      <c r="Q1204" s="205" t="s">
        <v>686</v>
      </c>
    </row>
    <row r="1205" spans="1:17" hidden="1">
      <c r="A1205" s="204">
        <v>101566208642</v>
      </c>
      <c r="B1205" s="205" t="s">
        <v>4684</v>
      </c>
      <c r="C1205" s="205" t="s">
        <v>4685</v>
      </c>
      <c r="D1205" s="205" t="s">
        <v>680</v>
      </c>
      <c r="E1205" s="572">
        <v>35977</v>
      </c>
      <c r="F1205" s="572">
        <v>45302</v>
      </c>
      <c r="G1205" s="205" t="s">
        <v>4686</v>
      </c>
      <c r="H1205" s="205" t="s">
        <v>682</v>
      </c>
      <c r="I1205" s="205" t="s">
        <v>683</v>
      </c>
      <c r="J1205" s="205">
        <v>9511484945</v>
      </c>
      <c r="K1205" s="205" t="s">
        <v>684</v>
      </c>
      <c r="L1205" s="205" t="s">
        <v>3482</v>
      </c>
      <c r="M1205" s="205" t="s">
        <v>684</v>
      </c>
      <c r="N1205" s="205" t="s">
        <v>4687</v>
      </c>
      <c r="O1205" s="205" t="s">
        <v>686</v>
      </c>
      <c r="P1205" s="205" t="s">
        <v>687</v>
      </c>
      <c r="Q1205" s="205" t="s">
        <v>687</v>
      </c>
    </row>
    <row r="1206" spans="1:17" hidden="1">
      <c r="A1206" s="204">
        <v>102028098427</v>
      </c>
      <c r="B1206" s="205" t="s">
        <v>4697</v>
      </c>
      <c r="C1206" s="205" t="s">
        <v>4698</v>
      </c>
      <c r="D1206" s="205" t="s">
        <v>680</v>
      </c>
      <c r="E1206" s="572">
        <v>34402</v>
      </c>
      <c r="F1206" s="572">
        <v>45297</v>
      </c>
      <c r="G1206" s="205" t="s">
        <v>1679</v>
      </c>
      <c r="H1206" s="205" t="s">
        <v>682</v>
      </c>
      <c r="I1206" s="205" t="s">
        <v>708</v>
      </c>
      <c r="J1206" s="205">
        <v>8263924921</v>
      </c>
      <c r="K1206" s="205" t="s">
        <v>684</v>
      </c>
      <c r="L1206" s="205" t="s">
        <v>709</v>
      </c>
      <c r="M1206" s="205" t="s">
        <v>684</v>
      </c>
      <c r="N1206" s="205" t="s">
        <v>684</v>
      </c>
      <c r="O1206" s="205" t="s">
        <v>686</v>
      </c>
      <c r="P1206" s="205" t="s">
        <v>687</v>
      </c>
      <c r="Q1206" s="205" t="s">
        <v>686</v>
      </c>
    </row>
    <row r="1207" spans="1:17" hidden="1">
      <c r="A1207" s="204">
        <v>101817173110</v>
      </c>
      <c r="B1207" s="205" t="s">
        <v>4699</v>
      </c>
      <c r="C1207" s="205" t="s">
        <v>461</v>
      </c>
      <c r="D1207" s="205" t="s">
        <v>680</v>
      </c>
      <c r="E1207" s="572">
        <v>36022</v>
      </c>
      <c r="F1207" s="572">
        <v>45297</v>
      </c>
      <c r="G1207" s="205" t="s">
        <v>4700</v>
      </c>
      <c r="H1207" s="205" t="s">
        <v>682</v>
      </c>
      <c r="I1207" s="205" t="s">
        <v>708</v>
      </c>
      <c r="J1207" s="205">
        <v>8830518245</v>
      </c>
      <c r="K1207" s="205" t="s">
        <v>684</v>
      </c>
      <c r="L1207" s="205" t="s">
        <v>4701</v>
      </c>
      <c r="M1207" s="205" t="s">
        <v>4702</v>
      </c>
      <c r="N1207" s="205" t="s">
        <v>3451</v>
      </c>
      <c r="O1207" s="205" t="s">
        <v>686</v>
      </c>
      <c r="P1207" s="205" t="s">
        <v>687</v>
      </c>
      <c r="Q1207" s="205" t="s">
        <v>686</v>
      </c>
    </row>
    <row r="1208" spans="1:17" hidden="1">
      <c r="A1208" s="204">
        <v>101820008188</v>
      </c>
      <c r="B1208" s="205" t="s">
        <v>4712</v>
      </c>
      <c r="C1208" s="205" t="s">
        <v>4713</v>
      </c>
      <c r="D1208" s="205" t="s">
        <v>680</v>
      </c>
      <c r="E1208" s="572">
        <v>37192</v>
      </c>
      <c r="F1208" s="572">
        <v>45297</v>
      </c>
      <c r="G1208" s="205" t="s">
        <v>878</v>
      </c>
      <c r="H1208" s="205" t="s">
        <v>682</v>
      </c>
      <c r="I1208" s="205" t="s">
        <v>683</v>
      </c>
      <c r="J1208" s="205">
        <v>7058272576</v>
      </c>
      <c r="K1208" s="205" t="s">
        <v>684</v>
      </c>
      <c r="L1208" s="205" t="s">
        <v>4714</v>
      </c>
      <c r="M1208" s="205" t="s">
        <v>684</v>
      </c>
      <c r="N1208" s="205" t="s">
        <v>684</v>
      </c>
      <c r="O1208" s="205" t="s">
        <v>686</v>
      </c>
      <c r="P1208" s="205" t="s">
        <v>687</v>
      </c>
      <c r="Q1208" s="205" t="s">
        <v>686</v>
      </c>
    </row>
    <row r="1209" spans="1:17" hidden="1">
      <c r="A1209" s="204">
        <v>101555912970</v>
      </c>
      <c r="B1209" s="205" t="s">
        <v>4703</v>
      </c>
      <c r="C1209" s="205" t="s">
        <v>460</v>
      </c>
      <c r="D1209" s="205" t="s">
        <v>680</v>
      </c>
      <c r="E1209" s="572">
        <v>36465</v>
      </c>
      <c r="F1209" s="572">
        <v>45297</v>
      </c>
      <c r="G1209" s="205" t="s">
        <v>1447</v>
      </c>
      <c r="H1209" s="205" t="s">
        <v>682</v>
      </c>
      <c r="I1209" s="205" t="s">
        <v>683</v>
      </c>
      <c r="J1209" s="205">
        <v>9730500744</v>
      </c>
      <c r="K1209" s="205" t="s">
        <v>684</v>
      </c>
      <c r="L1209" s="205" t="s">
        <v>4704</v>
      </c>
      <c r="M1209" s="205" t="s">
        <v>4705</v>
      </c>
      <c r="N1209" s="205" t="s">
        <v>2372</v>
      </c>
      <c r="O1209" s="205" t="s">
        <v>686</v>
      </c>
      <c r="P1209" s="205" t="s">
        <v>687</v>
      </c>
      <c r="Q1209" s="205" t="s">
        <v>686</v>
      </c>
    </row>
    <row r="1210" spans="1:17" hidden="1">
      <c r="A1210" s="204">
        <v>102028098458</v>
      </c>
      <c r="B1210" s="205" t="s">
        <v>4706</v>
      </c>
      <c r="C1210" s="205" t="s">
        <v>4707</v>
      </c>
      <c r="D1210" s="205" t="s">
        <v>680</v>
      </c>
      <c r="E1210" s="572">
        <v>36967</v>
      </c>
      <c r="F1210" s="572">
        <v>45297</v>
      </c>
      <c r="G1210" s="205" t="s">
        <v>4708</v>
      </c>
      <c r="H1210" s="205" t="s">
        <v>682</v>
      </c>
      <c r="I1210" s="205" t="s">
        <v>683</v>
      </c>
      <c r="J1210" s="205" t="s">
        <v>684</v>
      </c>
      <c r="K1210" s="205" t="s">
        <v>684</v>
      </c>
      <c r="L1210" s="205" t="s">
        <v>3746</v>
      </c>
      <c r="M1210" s="205" t="s">
        <v>684</v>
      </c>
      <c r="N1210" s="205" t="s">
        <v>684</v>
      </c>
      <c r="O1210" s="205" t="s">
        <v>686</v>
      </c>
      <c r="P1210" s="205" t="s">
        <v>687</v>
      </c>
      <c r="Q1210" s="205" t="s">
        <v>686</v>
      </c>
    </row>
    <row r="1211" spans="1:17" hidden="1">
      <c r="A1211" s="204">
        <v>102028098443</v>
      </c>
      <c r="B1211" s="205" t="s">
        <v>4691</v>
      </c>
      <c r="C1211" s="205" t="s">
        <v>4692</v>
      </c>
      <c r="D1211" s="205" t="s">
        <v>680</v>
      </c>
      <c r="E1211" s="572">
        <v>35874</v>
      </c>
      <c r="F1211" s="572">
        <v>45297</v>
      </c>
      <c r="G1211" s="205" t="s">
        <v>4693</v>
      </c>
      <c r="H1211" s="205" t="s">
        <v>682</v>
      </c>
      <c r="I1211" s="205" t="s">
        <v>683</v>
      </c>
      <c r="J1211" s="205">
        <v>6295679869</v>
      </c>
      <c r="K1211" s="205" t="s">
        <v>684</v>
      </c>
      <c r="L1211" s="205" t="s">
        <v>4694</v>
      </c>
      <c r="M1211" s="205" t="s">
        <v>4695</v>
      </c>
      <c r="N1211" s="205" t="s">
        <v>4696</v>
      </c>
      <c r="O1211" s="205" t="s">
        <v>686</v>
      </c>
      <c r="P1211" s="205" t="s">
        <v>687</v>
      </c>
      <c r="Q1211" s="205" t="s">
        <v>686</v>
      </c>
    </row>
    <row r="1212" spans="1:17" hidden="1">
      <c r="A1212" s="204">
        <v>102028098436</v>
      </c>
      <c r="B1212" s="205" t="s">
        <v>4709</v>
      </c>
      <c r="C1212" s="205" t="s">
        <v>459</v>
      </c>
      <c r="D1212" s="205" t="s">
        <v>680</v>
      </c>
      <c r="E1212" s="572">
        <v>37513</v>
      </c>
      <c r="F1212" s="572">
        <v>45297</v>
      </c>
      <c r="G1212" s="205" t="s">
        <v>4710</v>
      </c>
      <c r="H1212" s="205" t="s">
        <v>682</v>
      </c>
      <c r="I1212" s="205" t="s">
        <v>683</v>
      </c>
      <c r="J1212" s="205">
        <v>9923664558</v>
      </c>
      <c r="K1212" s="205" t="s">
        <v>684</v>
      </c>
      <c r="L1212" s="205" t="s">
        <v>4711</v>
      </c>
      <c r="M1212" s="205" t="s">
        <v>684</v>
      </c>
      <c r="N1212" s="205" t="s">
        <v>2139</v>
      </c>
      <c r="O1212" s="205" t="s">
        <v>686</v>
      </c>
      <c r="P1212" s="205" t="s">
        <v>687</v>
      </c>
      <c r="Q1212" s="205" t="s">
        <v>686</v>
      </c>
    </row>
    <row r="1213" spans="1:17" hidden="1">
      <c r="A1213" s="204">
        <v>101998135722</v>
      </c>
      <c r="B1213" s="205" t="s">
        <v>4719</v>
      </c>
      <c r="C1213" s="205" t="s">
        <v>4720</v>
      </c>
      <c r="D1213" s="205" t="s">
        <v>680</v>
      </c>
      <c r="E1213" s="572">
        <v>37306</v>
      </c>
      <c r="F1213" s="572">
        <v>45296</v>
      </c>
      <c r="G1213" s="205" t="s">
        <v>4721</v>
      </c>
      <c r="H1213" s="205" t="s">
        <v>682</v>
      </c>
      <c r="I1213" s="205" t="s">
        <v>683</v>
      </c>
      <c r="J1213" s="205">
        <v>9307927757</v>
      </c>
      <c r="K1213" s="205" t="s">
        <v>684</v>
      </c>
      <c r="L1213" s="205" t="s">
        <v>4722</v>
      </c>
      <c r="M1213" s="205" t="s">
        <v>684</v>
      </c>
      <c r="N1213" s="205" t="s">
        <v>684</v>
      </c>
      <c r="O1213" s="205" t="s">
        <v>686</v>
      </c>
      <c r="P1213" s="205" t="s">
        <v>687</v>
      </c>
      <c r="Q1213" s="205" t="s">
        <v>686</v>
      </c>
    </row>
    <row r="1214" spans="1:17" hidden="1">
      <c r="A1214" s="204">
        <v>102028098415</v>
      </c>
      <c r="B1214" s="205" t="s">
        <v>4715</v>
      </c>
      <c r="C1214" s="205" t="s">
        <v>4716</v>
      </c>
      <c r="D1214" s="205" t="s">
        <v>680</v>
      </c>
      <c r="E1214" s="572">
        <v>37918</v>
      </c>
      <c r="F1214" s="572">
        <v>45296</v>
      </c>
      <c r="G1214" s="205" t="s">
        <v>4717</v>
      </c>
      <c r="H1214" s="205" t="s">
        <v>682</v>
      </c>
      <c r="I1214" s="205" t="s">
        <v>683</v>
      </c>
      <c r="J1214" s="205" t="s">
        <v>684</v>
      </c>
      <c r="K1214" s="205" t="s">
        <v>684</v>
      </c>
      <c r="L1214" s="205" t="s">
        <v>4718</v>
      </c>
      <c r="M1214" s="205" t="s">
        <v>684</v>
      </c>
      <c r="N1214" s="205" t="s">
        <v>684</v>
      </c>
      <c r="O1214" s="205" t="s">
        <v>686</v>
      </c>
      <c r="P1214" s="205" t="s">
        <v>687</v>
      </c>
      <c r="Q1214" s="205" t="s">
        <v>686</v>
      </c>
    </row>
    <row r="1215" spans="1:17" hidden="1">
      <c r="A1215" s="204">
        <v>102028094603</v>
      </c>
      <c r="B1215" s="205" t="s">
        <v>4723</v>
      </c>
      <c r="C1215" s="205" t="s">
        <v>4724</v>
      </c>
      <c r="D1215" s="205" t="s">
        <v>680</v>
      </c>
      <c r="E1215" s="572">
        <v>37987</v>
      </c>
      <c r="F1215" s="572">
        <v>45296</v>
      </c>
      <c r="G1215" s="205" t="s">
        <v>4725</v>
      </c>
      <c r="H1215" s="205" t="s">
        <v>682</v>
      </c>
      <c r="I1215" s="205" t="s">
        <v>683</v>
      </c>
      <c r="J1215" s="205" t="s">
        <v>684</v>
      </c>
      <c r="K1215" s="205" t="s">
        <v>684</v>
      </c>
      <c r="L1215" s="205" t="s">
        <v>4726</v>
      </c>
      <c r="M1215" s="205" t="s">
        <v>684</v>
      </c>
      <c r="N1215" s="205" t="s">
        <v>684</v>
      </c>
      <c r="O1215" s="205" t="s">
        <v>686</v>
      </c>
      <c r="P1215" s="205" t="s">
        <v>687</v>
      </c>
      <c r="Q1215" s="205" t="s">
        <v>686</v>
      </c>
    </row>
    <row r="1216" spans="1:17" hidden="1">
      <c r="A1216" s="204">
        <v>101390174672</v>
      </c>
      <c r="B1216" s="205" t="s">
        <v>4730</v>
      </c>
      <c r="C1216" s="205" t="s">
        <v>3325</v>
      </c>
      <c r="D1216" s="205" t="s">
        <v>680</v>
      </c>
      <c r="E1216" s="572">
        <v>34870</v>
      </c>
      <c r="F1216" s="572">
        <v>45296</v>
      </c>
      <c r="G1216" s="205" t="s">
        <v>4731</v>
      </c>
      <c r="H1216" s="205" t="s">
        <v>682</v>
      </c>
      <c r="I1216" s="205" t="s">
        <v>683</v>
      </c>
      <c r="J1216" s="205">
        <v>7039660220</v>
      </c>
      <c r="K1216" s="205" t="s">
        <v>684</v>
      </c>
      <c r="L1216" s="205" t="s">
        <v>4732</v>
      </c>
      <c r="M1216" s="205" t="s">
        <v>684</v>
      </c>
      <c r="N1216" s="205" t="s">
        <v>20768</v>
      </c>
      <c r="O1216" s="205" t="s">
        <v>686</v>
      </c>
      <c r="P1216" s="205" t="s">
        <v>687</v>
      </c>
      <c r="Q1216" s="205" t="s">
        <v>686</v>
      </c>
    </row>
    <row r="1217" spans="1:17" hidden="1">
      <c r="A1217" s="204">
        <v>101492178990</v>
      </c>
      <c r="B1217" s="205" t="s">
        <v>4727</v>
      </c>
      <c r="C1217" s="205" t="s">
        <v>462</v>
      </c>
      <c r="D1217" s="205" t="s">
        <v>680</v>
      </c>
      <c r="E1217" s="572">
        <v>33031</v>
      </c>
      <c r="F1217" s="572">
        <v>45296</v>
      </c>
      <c r="G1217" s="205" t="s">
        <v>4309</v>
      </c>
      <c r="H1217" s="205" t="s">
        <v>682</v>
      </c>
      <c r="I1217" s="205" t="s">
        <v>683</v>
      </c>
      <c r="J1217" s="205">
        <v>9834290699</v>
      </c>
      <c r="K1217" s="205" t="s">
        <v>684</v>
      </c>
      <c r="L1217" s="205" t="s">
        <v>4150</v>
      </c>
      <c r="M1217" s="205" t="s">
        <v>4728</v>
      </c>
      <c r="N1217" s="205" t="s">
        <v>4729</v>
      </c>
      <c r="O1217" s="205" t="s">
        <v>686</v>
      </c>
      <c r="P1217" s="205" t="s">
        <v>687</v>
      </c>
      <c r="Q1217" s="205" t="s">
        <v>686</v>
      </c>
    </row>
    <row r="1218" spans="1:17" hidden="1">
      <c r="A1218" s="204">
        <v>101701028350</v>
      </c>
      <c r="B1218" s="205" t="s">
        <v>4736</v>
      </c>
      <c r="C1218" s="205" t="s">
        <v>4737</v>
      </c>
      <c r="D1218" s="205" t="s">
        <v>680</v>
      </c>
      <c r="E1218" s="572">
        <v>37087</v>
      </c>
      <c r="F1218" s="572">
        <v>45295</v>
      </c>
      <c r="G1218" s="205" t="s">
        <v>4738</v>
      </c>
      <c r="H1218" s="205" t="s">
        <v>682</v>
      </c>
      <c r="I1218" s="205" t="s">
        <v>683</v>
      </c>
      <c r="J1218" s="205">
        <v>8931003410</v>
      </c>
      <c r="K1218" s="205" t="s">
        <v>684</v>
      </c>
      <c r="L1218" s="205" t="s">
        <v>4739</v>
      </c>
      <c r="M1218" s="205" t="s">
        <v>684</v>
      </c>
      <c r="N1218" s="205" t="s">
        <v>684</v>
      </c>
      <c r="O1218" s="205" t="s">
        <v>686</v>
      </c>
      <c r="P1218" s="205" t="s">
        <v>687</v>
      </c>
      <c r="Q1218" s="205" t="s">
        <v>686</v>
      </c>
    </row>
    <row r="1219" spans="1:17" hidden="1">
      <c r="A1219" s="204">
        <v>101807712729</v>
      </c>
      <c r="B1219" s="205" t="s">
        <v>4745</v>
      </c>
      <c r="C1219" s="205" t="s">
        <v>4746</v>
      </c>
      <c r="D1219" s="205" t="s">
        <v>680</v>
      </c>
      <c r="E1219" s="572">
        <v>37462</v>
      </c>
      <c r="F1219" s="572">
        <v>45295</v>
      </c>
      <c r="G1219" s="205" t="s">
        <v>4747</v>
      </c>
      <c r="H1219" s="205" t="s">
        <v>682</v>
      </c>
      <c r="I1219" s="205" t="s">
        <v>683</v>
      </c>
      <c r="J1219" s="205">
        <v>9148829900</v>
      </c>
      <c r="K1219" s="205" t="s">
        <v>4748</v>
      </c>
      <c r="L1219" s="205" t="s">
        <v>4749</v>
      </c>
      <c r="M1219" s="205" t="s">
        <v>4750</v>
      </c>
      <c r="N1219" s="205" t="s">
        <v>4751</v>
      </c>
      <c r="O1219" s="205" t="s">
        <v>687</v>
      </c>
      <c r="P1219" s="205" t="s">
        <v>687</v>
      </c>
      <c r="Q1219" s="205" t="s">
        <v>687</v>
      </c>
    </row>
    <row r="1220" spans="1:17" hidden="1">
      <c r="A1220" s="204">
        <v>101650663480</v>
      </c>
      <c r="B1220" s="205" t="s">
        <v>4740</v>
      </c>
      <c r="C1220" s="205" t="s">
        <v>4741</v>
      </c>
      <c r="D1220" s="205" t="s">
        <v>680</v>
      </c>
      <c r="E1220" s="572">
        <v>37506</v>
      </c>
      <c r="F1220" s="572">
        <v>45295</v>
      </c>
      <c r="G1220" s="205" t="s">
        <v>4742</v>
      </c>
      <c r="H1220" s="205" t="s">
        <v>682</v>
      </c>
      <c r="I1220" s="205" t="s">
        <v>683</v>
      </c>
      <c r="J1220" s="205">
        <v>9795842924</v>
      </c>
      <c r="K1220" s="205" t="s">
        <v>684</v>
      </c>
      <c r="L1220" s="205" t="s">
        <v>4743</v>
      </c>
      <c r="M1220" s="205" t="s">
        <v>684</v>
      </c>
      <c r="N1220" s="205" t="s">
        <v>4744</v>
      </c>
      <c r="O1220" s="205" t="s">
        <v>686</v>
      </c>
      <c r="P1220" s="205" t="s">
        <v>687</v>
      </c>
      <c r="Q1220" s="205" t="s">
        <v>686</v>
      </c>
    </row>
    <row r="1221" spans="1:17" hidden="1">
      <c r="A1221" s="204">
        <v>102036799813</v>
      </c>
      <c r="B1221" s="205" t="s">
        <v>4733</v>
      </c>
      <c r="C1221" s="205" t="s">
        <v>4734</v>
      </c>
      <c r="D1221" s="205" t="s">
        <v>680</v>
      </c>
      <c r="E1221" s="572">
        <v>36161</v>
      </c>
      <c r="F1221" s="572">
        <v>45295</v>
      </c>
      <c r="G1221" s="205" t="s">
        <v>1309</v>
      </c>
      <c r="H1221" s="205" t="s">
        <v>682</v>
      </c>
      <c r="I1221" s="205" t="s">
        <v>683</v>
      </c>
      <c r="J1221" s="205">
        <v>9356714753</v>
      </c>
      <c r="K1221" s="205" t="s">
        <v>684</v>
      </c>
      <c r="L1221" s="205" t="s">
        <v>3495</v>
      </c>
      <c r="M1221" s="205" t="s">
        <v>684</v>
      </c>
      <c r="N1221" s="205" t="s">
        <v>4735</v>
      </c>
      <c r="O1221" s="205" t="s">
        <v>686</v>
      </c>
      <c r="P1221" s="205" t="s">
        <v>687</v>
      </c>
      <c r="Q1221" s="205" t="s">
        <v>686</v>
      </c>
    </row>
    <row r="1222" spans="1:17" hidden="1">
      <c r="A1222" s="204">
        <v>102030700806</v>
      </c>
      <c r="B1222" s="205" t="s">
        <v>4752</v>
      </c>
      <c r="C1222" s="205" t="s">
        <v>4753</v>
      </c>
      <c r="D1222" s="205" t="s">
        <v>680</v>
      </c>
      <c r="E1222" s="572">
        <v>37506</v>
      </c>
      <c r="F1222" s="572">
        <v>45294</v>
      </c>
      <c r="G1222" s="205" t="s">
        <v>4754</v>
      </c>
      <c r="H1222" s="205" t="s">
        <v>682</v>
      </c>
      <c r="I1222" s="205" t="s">
        <v>683</v>
      </c>
      <c r="J1222" s="205">
        <v>9644964506</v>
      </c>
      <c r="K1222" s="205" t="s">
        <v>684</v>
      </c>
      <c r="L1222" s="205" t="s">
        <v>4755</v>
      </c>
      <c r="M1222" s="205" t="s">
        <v>4756</v>
      </c>
      <c r="N1222" s="205" t="s">
        <v>4757</v>
      </c>
      <c r="O1222" s="205" t="s">
        <v>686</v>
      </c>
      <c r="P1222" s="205" t="s">
        <v>687</v>
      </c>
      <c r="Q1222" s="205" t="s">
        <v>686</v>
      </c>
    </row>
    <row r="1223" spans="1:17" hidden="1">
      <c r="A1223" s="204">
        <v>102036799845</v>
      </c>
      <c r="B1223" s="205" t="s">
        <v>4764</v>
      </c>
      <c r="C1223" s="205" t="s">
        <v>4765</v>
      </c>
      <c r="D1223" s="205" t="s">
        <v>680</v>
      </c>
      <c r="E1223" s="572">
        <v>37622</v>
      </c>
      <c r="F1223" s="572">
        <v>45294</v>
      </c>
      <c r="G1223" s="205" t="s">
        <v>4766</v>
      </c>
      <c r="H1223" s="205" t="s">
        <v>682</v>
      </c>
      <c r="I1223" s="205" t="s">
        <v>683</v>
      </c>
      <c r="J1223" s="205">
        <v>8459094889</v>
      </c>
      <c r="K1223" s="205" t="s">
        <v>684</v>
      </c>
      <c r="L1223" s="205" t="s">
        <v>4767</v>
      </c>
      <c r="M1223" s="205" t="s">
        <v>684</v>
      </c>
      <c r="N1223" s="205" t="s">
        <v>684</v>
      </c>
      <c r="O1223" s="205" t="s">
        <v>686</v>
      </c>
      <c r="P1223" s="205" t="s">
        <v>687</v>
      </c>
      <c r="Q1223" s="205" t="s">
        <v>687</v>
      </c>
    </row>
    <row r="1224" spans="1:17" hidden="1">
      <c r="A1224" s="204">
        <v>101479878690</v>
      </c>
      <c r="B1224" s="205" t="s">
        <v>4758</v>
      </c>
      <c r="C1224" s="205" t="s">
        <v>4759</v>
      </c>
      <c r="D1224" s="205" t="s">
        <v>680</v>
      </c>
      <c r="E1224" s="572">
        <v>36558</v>
      </c>
      <c r="F1224" s="572">
        <v>45294</v>
      </c>
      <c r="G1224" s="205" t="s">
        <v>4760</v>
      </c>
      <c r="H1224" s="205" t="s">
        <v>682</v>
      </c>
      <c r="I1224" s="205" t="s">
        <v>683</v>
      </c>
      <c r="J1224" s="205">
        <v>6207352523</v>
      </c>
      <c r="K1224" s="205" t="s">
        <v>684</v>
      </c>
      <c r="L1224" s="205" t="s">
        <v>4761</v>
      </c>
      <c r="M1224" s="205" t="s">
        <v>4762</v>
      </c>
      <c r="N1224" s="205" t="s">
        <v>4763</v>
      </c>
      <c r="O1224" s="205" t="s">
        <v>686</v>
      </c>
      <c r="P1224" s="205" t="s">
        <v>687</v>
      </c>
      <c r="Q1224" s="205" t="s">
        <v>686</v>
      </c>
    </row>
    <row r="1225" spans="1:17" hidden="1">
      <c r="A1225" s="204">
        <v>101253763704</v>
      </c>
      <c r="B1225" s="205" t="s">
        <v>4768</v>
      </c>
      <c r="C1225" s="205" t="s">
        <v>4769</v>
      </c>
      <c r="D1225" s="205" t="s">
        <v>680</v>
      </c>
      <c r="E1225" s="572">
        <v>35065</v>
      </c>
      <c r="F1225" s="572">
        <v>45293</v>
      </c>
      <c r="G1225" s="205" t="s">
        <v>4770</v>
      </c>
      <c r="H1225" s="205" t="s">
        <v>682</v>
      </c>
      <c r="I1225" s="205" t="s">
        <v>683</v>
      </c>
      <c r="J1225" s="205">
        <v>6301903984</v>
      </c>
      <c r="K1225" s="205" t="s">
        <v>684</v>
      </c>
      <c r="L1225" s="205" t="s">
        <v>4771</v>
      </c>
      <c r="M1225" s="205" t="s">
        <v>4772</v>
      </c>
      <c r="N1225" s="205" t="s">
        <v>4773</v>
      </c>
      <c r="O1225" s="205" t="s">
        <v>686</v>
      </c>
      <c r="P1225" s="205" t="s">
        <v>687</v>
      </c>
      <c r="Q1225" s="205" t="s">
        <v>686</v>
      </c>
    </row>
    <row r="1226" spans="1:17" hidden="1">
      <c r="A1226" s="204">
        <v>102036800058</v>
      </c>
      <c r="B1226" s="205" t="s">
        <v>4791</v>
      </c>
      <c r="C1226" s="205" t="s">
        <v>4792</v>
      </c>
      <c r="D1226" s="205" t="s">
        <v>680</v>
      </c>
      <c r="E1226" s="572">
        <v>36667</v>
      </c>
      <c r="F1226" s="572">
        <v>45292</v>
      </c>
      <c r="G1226" s="205" t="s">
        <v>4793</v>
      </c>
      <c r="H1226" s="205" t="s">
        <v>682</v>
      </c>
      <c r="I1226" s="205" t="s">
        <v>683</v>
      </c>
      <c r="J1226" s="205">
        <v>9307649944</v>
      </c>
      <c r="K1226" s="205" t="s">
        <v>684</v>
      </c>
      <c r="L1226" s="205" t="s">
        <v>4794</v>
      </c>
      <c r="M1226" s="205" t="s">
        <v>684</v>
      </c>
      <c r="N1226" s="205" t="s">
        <v>684</v>
      </c>
      <c r="O1226" s="205" t="s">
        <v>686</v>
      </c>
      <c r="P1226" s="205" t="s">
        <v>687</v>
      </c>
      <c r="Q1226" s="205" t="s">
        <v>686</v>
      </c>
    </row>
    <row r="1227" spans="1:17" hidden="1">
      <c r="A1227" s="204">
        <v>102034744819</v>
      </c>
      <c r="B1227" s="205" t="s">
        <v>4799</v>
      </c>
      <c r="C1227" s="205" t="s">
        <v>4800</v>
      </c>
      <c r="D1227" s="205" t="s">
        <v>680</v>
      </c>
      <c r="E1227" s="572">
        <v>30682</v>
      </c>
      <c r="F1227" s="572">
        <v>45292</v>
      </c>
      <c r="G1227" s="205" t="s">
        <v>4801</v>
      </c>
      <c r="H1227" s="205" t="s">
        <v>682</v>
      </c>
      <c r="I1227" s="205" t="s">
        <v>708</v>
      </c>
      <c r="J1227" s="205" t="s">
        <v>684</v>
      </c>
      <c r="K1227" s="205" t="s">
        <v>684</v>
      </c>
      <c r="L1227" s="205" t="s">
        <v>4802</v>
      </c>
      <c r="M1227" s="205" t="s">
        <v>684</v>
      </c>
      <c r="N1227" s="205" t="s">
        <v>684</v>
      </c>
      <c r="O1227" s="205" t="s">
        <v>686</v>
      </c>
      <c r="P1227" s="205" t="s">
        <v>687</v>
      </c>
      <c r="Q1227" s="205" t="s">
        <v>686</v>
      </c>
    </row>
    <row r="1228" spans="1:17" hidden="1">
      <c r="A1228" s="204">
        <v>102065147553</v>
      </c>
      <c r="B1228" s="205" t="s">
        <v>4784</v>
      </c>
      <c r="C1228" s="205" t="s">
        <v>4785</v>
      </c>
      <c r="D1228" s="205" t="s">
        <v>680</v>
      </c>
      <c r="E1228" s="572">
        <v>39276</v>
      </c>
      <c r="F1228" s="572">
        <v>45292</v>
      </c>
      <c r="G1228" s="205" t="s">
        <v>4786</v>
      </c>
      <c r="H1228" s="205" t="s">
        <v>682</v>
      </c>
      <c r="I1228" s="205" t="s">
        <v>708</v>
      </c>
      <c r="J1228" s="205" t="s">
        <v>684</v>
      </c>
      <c r="K1228" s="205" t="s">
        <v>684</v>
      </c>
      <c r="L1228" s="205" t="s">
        <v>4787</v>
      </c>
      <c r="M1228" s="205" t="s">
        <v>684</v>
      </c>
      <c r="N1228" s="205" t="s">
        <v>684</v>
      </c>
      <c r="O1228" s="205" t="s">
        <v>686</v>
      </c>
      <c r="P1228" s="205" t="s">
        <v>687</v>
      </c>
      <c r="Q1228" s="205" t="s">
        <v>686</v>
      </c>
    </row>
    <row r="1229" spans="1:17" hidden="1">
      <c r="A1229" s="204">
        <v>102036799821</v>
      </c>
      <c r="B1229" s="205" t="s">
        <v>4780</v>
      </c>
      <c r="C1229" s="205" t="s">
        <v>4781</v>
      </c>
      <c r="D1229" s="205" t="s">
        <v>680</v>
      </c>
      <c r="E1229" s="572">
        <v>33354</v>
      </c>
      <c r="F1229" s="572">
        <v>45292</v>
      </c>
      <c r="G1229" s="205" t="s">
        <v>4782</v>
      </c>
      <c r="H1229" s="205" t="s">
        <v>682</v>
      </c>
      <c r="I1229" s="205" t="s">
        <v>708</v>
      </c>
      <c r="J1229" s="205">
        <v>8817091228</v>
      </c>
      <c r="K1229" s="205" t="s">
        <v>684</v>
      </c>
      <c r="L1229" s="205" t="s">
        <v>4783</v>
      </c>
      <c r="M1229" s="205" t="s">
        <v>684</v>
      </c>
      <c r="N1229" s="205" t="s">
        <v>684</v>
      </c>
      <c r="O1229" s="205" t="s">
        <v>686</v>
      </c>
      <c r="P1229" s="205" t="s">
        <v>687</v>
      </c>
      <c r="Q1229" s="205" t="s">
        <v>686</v>
      </c>
    </row>
    <row r="1230" spans="1:17" hidden="1">
      <c r="A1230" s="204">
        <v>101110709227</v>
      </c>
      <c r="B1230" s="205" t="s">
        <v>4774</v>
      </c>
      <c r="C1230" s="205" t="s">
        <v>4775</v>
      </c>
      <c r="D1230" s="205" t="s">
        <v>680</v>
      </c>
      <c r="E1230" s="572">
        <v>35431</v>
      </c>
      <c r="F1230" s="572">
        <v>45292</v>
      </c>
      <c r="G1230" s="205" t="s">
        <v>4776</v>
      </c>
      <c r="H1230" s="205" t="s">
        <v>682</v>
      </c>
      <c r="I1230" s="205" t="s">
        <v>708</v>
      </c>
      <c r="J1230" s="205">
        <v>7249093119</v>
      </c>
      <c r="K1230" s="205" t="s">
        <v>4777</v>
      </c>
      <c r="L1230" s="205" t="s">
        <v>4778</v>
      </c>
      <c r="M1230" s="205" t="s">
        <v>684</v>
      </c>
      <c r="N1230" s="205" t="s">
        <v>4779</v>
      </c>
      <c r="O1230" s="205" t="s">
        <v>686</v>
      </c>
      <c r="P1230" s="205" t="s">
        <v>687</v>
      </c>
      <c r="Q1230" s="205" t="s">
        <v>686</v>
      </c>
    </row>
    <row r="1231" spans="1:17" hidden="1">
      <c r="A1231" s="204">
        <v>102034744826</v>
      </c>
      <c r="B1231" s="205" t="s">
        <v>4788</v>
      </c>
      <c r="C1231" s="205" t="s">
        <v>4789</v>
      </c>
      <c r="D1231" s="205" t="s">
        <v>680</v>
      </c>
      <c r="E1231" s="572">
        <v>37987</v>
      </c>
      <c r="F1231" s="572">
        <v>45292</v>
      </c>
      <c r="G1231" s="205" t="s">
        <v>4790</v>
      </c>
      <c r="H1231" s="205" t="s">
        <v>682</v>
      </c>
      <c r="I1231" s="205" t="s">
        <v>683</v>
      </c>
      <c r="J1231" s="205" t="s">
        <v>684</v>
      </c>
      <c r="K1231" s="205" t="s">
        <v>684</v>
      </c>
      <c r="L1231" s="205" t="s">
        <v>4154</v>
      </c>
      <c r="M1231" s="205" t="s">
        <v>684</v>
      </c>
      <c r="N1231" s="205" t="s">
        <v>684</v>
      </c>
      <c r="O1231" s="205" t="s">
        <v>686</v>
      </c>
      <c r="P1231" s="205" t="s">
        <v>687</v>
      </c>
      <c r="Q1231" s="205" t="s">
        <v>686</v>
      </c>
    </row>
    <row r="1232" spans="1:17" hidden="1">
      <c r="A1232" s="204">
        <v>101632108003</v>
      </c>
      <c r="B1232" s="205" t="s">
        <v>4795</v>
      </c>
      <c r="C1232" s="205" t="s">
        <v>4796</v>
      </c>
      <c r="D1232" s="205" t="s">
        <v>680</v>
      </c>
      <c r="E1232" s="572">
        <v>33970</v>
      </c>
      <c r="F1232" s="572">
        <v>45292</v>
      </c>
      <c r="G1232" s="205" t="s">
        <v>4797</v>
      </c>
      <c r="H1232" s="205" t="s">
        <v>682</v>
      </c>
      <c r="I1232" s="205" t="s">
        <v>683</v>
      </c>
      <c r="J1232" s="205">
        <v>9026726903</v>
      </c>
      <c r="K1232" s="205" t="s">
        <v>684</v>
      </c>
      <c r="L1232" s="205" t="s">
        <v>4798</v>
      </c>
      <c r="M1232" s="205" t="s">
        <v>21487</v>
      </c>
      <c r="N1232" s="205" t="s">
        <v>684</v>
      </c>
      <c r="O1232" s="205" t="s">
        <v>686</v>
      </c>
      <c r="P1232" s="205" t="s">
        <v>687</v>
      </c>
      <c r="Q1232" s="205" t="s">
        <v>686</v>
      </c>
    </row>
    <row r="1233" spans="1:17" hidden="1">
      <c r="A1233" s="204">
        <v>102025154349</v>
      </c>
      <c r="B1233" s="205" t="s">
        <v>4803</v>
      </c>
      <c r="C1233" s="205" t="s">
        <v>4804</v>
      </c>
      <c r="D1233" s="205" t="s">
        <v>680</v>
      </c>
      <c r="E1233" s="572">
        <v>33701</v>
      </c>
      <c r="F1233" s="572">
        <v>45289</v>
      </c>
      <c r="G1233" s="205" t="s">
        <v>4805</v>
      </c>
      <c r="H1233" s="205" t="s">
        <v>682</v>
      </c>
      <c r="I1233" s="205" t="s">
        <v>708</v>
      </c>
      <c r="J1233" s="205" t="s">
        <v>684</v>
      </c>
      <c r="K1233" s="205" t="s">
        <v>684</v>
      </c>
      <c r="L1233" s="205" t="s">
        <v>4526</v>
      </c>
      <c r="M1233" s="205" t="s">
        <v>684</v>
      </c>
      <c r="N1233" s="205" t="s">
        <v>684</v>
      </c>
      <c r="O1233" s="205" t="s">
        <v>686</v>
      </c>
      <c r="P1233" s="205" t="s">
        <v>687</v>
      </c>
      <c r="Q1233" s="205" t="s">
        <v>686</v>
      </c>
    </row>
    <row r="1234" spans="1:17" hidden="1">
      <c r="A1234" s="204">
        <v>102025154331</v>
      </c>
      <c r="B1234" s="205" t="s">
        <v>4806</v>
      </c>
      <c r="C1234" s="205" t="s">
        <v>463</v>
      </c>
      <c r="D1234" s="205" t="s">
        <v>680</v>
      </c>
      <c r="E1234" s="572">
        <v>38619</v>
      </c>
      <c r="F1234" s="572">
        <v>45289</v>
      </c>
      <c r="G1234" s="205" t="s">
        <v>4807</v>
      </c>
      <c r="H1234" s="205" t="s">
        <v>682</v>
      </c>
      <c r="I1234" s="205" t="s">
        <v>683</v>
      </c>
      <c r="J1234" s="205">
        <v>8379935925</v>
      </c>
      <c r="K1234" s="205" t="s">
        <v>684</v>
      </c>
      <c r="L1234" s="205" t="s">
        <v>4808</v>
      </c>
      <c r="M1234" s="205" t="s">
        <v>684</v>
      </c>
      <c r="N1234" s="205" t="s">
        <v>684</v>
      </c>
      <c r="O1234" s="205" t="s">
        <v>686</v>
      </c>
      <c r="P1234" s="205" t="s">
        <v>687</v>
      </c>
      <c r="Q1234" s="205" t="s">
        <v>686</v>
      </c>
    </row>
    <row r="1235" spans="1:17" hidden="1">
      <c r="A1235" s="204">
        <v>101235372414</v>
      </c>
      <c r="B1235" s="205" t="s">
        <v>4809</v>
      </c>
      <c r="C1235" s="205" t="s">
        <v>464</v>
      </c>
      <c r="D1235" s="205" t="s">
        <v>680</v>
      </c>
      <c r="E1235" s="572">
        <v>34988</v>
      </c>
      <c r="F1235" s="572">
        <v>45285</v>
      </c>
      <c r="G1235" s="205" t="s">
        <v>3371</v>
      </c>
      <c r="H1235" s="205" t="s">
        <v>682</v>
      </c>
      <c r="I1235" s="205" t="s">
        <v>683</v>
      </c>
      <c r="J1235" s="205">
        <v>7030018954</v>
      </c>
      <c r="K1235" s="205" t="s">
        <v>684</v>
      </c>
      <c r="L1235" s="205" t="s">
        <v>4083</v>
      </c>
      <c r="M1235" s="205" t="s">
        <v>684</v>
      </c>
      <c r="N1235" s="205" t="s">
        <v>4810</v>
      </c>
      <c r="O1235" s="205" t="s">
        <v>686</v>
      </c>
      <c r="P1235" s="205" t="s">
        <v>687</v>
      </c>
      <c r="Q1235" s="205" t="s">
        <v>686</v>
      </c>
    </row>
    <row r="1236" spans="1:17" hidden="1">
      <c r="A1236" s="204">
        <v>102027203363</v>
      </c>
      <c r="B1236" s="205" t="s">
        <v>4812</v>
      </c>
      <c r="C1236" s="205" t="s">
        <v>4813</v>
      </c>
      <c r="D1236" s="205" t="s">
        <v>680</v>
      </c>
      <c r="E1236" s="572">
        <v>38447</v>
      </c>
      <c r="F1236" s="572">
        <v>45281</v>
      </c>
      <c r="G1236" s="205" t="s">
        <v>4814</v>
      </c>
      <c r="H1236" s="205" t="s">
        <v>682</v>
      </c>
      <c r="I1236" s="205" t="s">
        <v>683</v>
      </c>
      <c r="J1236" s="205">
        <v>7803969856</v>
      </c>
      <c r="K1236" s="205" t="s">
        <v>684</v>
      </c>
      <c r="L1236" s="205" t="s">
        <v>4815</v>
      </c>
      <c r="M1236" s="205" t="s">
        <v>4816</v>
      </c>
      <c r="N1236" s="205" t="s">
        <v>4817</v>
      </c>
      <c r="O1236" s="205" t="s">
        <v>686</v>
      </c>
      <c r="P1236" s="205" t="s">
        <v>687</v>
      </c>
      <c r="Q1236" s="205" t="s">
        <v>686</v>
      </c>
    </row>
    <row r="1237" spans="1:17" hidden="1">
      <c r="A1237" s="204">
        <v>101451152511</v>
      </c>
      <c r="B1237" s="205" t="s">
        <v>4831</v>
      </c>
      <c r="C1237" s="205" t="s">
        <v>4832</v>
      </c>
      <c r="D1237" s="205" t="s">
        <v>680</v>
      </c>
      <c r="E1237" s="572">
        <v>27395</v>
      </c>
      <c r="F1237" s="572">
        <v>45278</v>
      </c>
      <c r="G1237" s="205" t="s">
        <v>4833</v>
      </c>
      <c r="H1237" s="205" t="s">
        <v>682</v>
      </c>
      <c r="I1237" s="205" t="s">
        <v>708</v>
      </c>
      <c r="J1237" s="205">
        <v>8085098457</v>
      </c>
      <c r="K1237" s="205" t="s">
        <v>684</v>
      </c>
      <c r="L1237" s="205" t="s">
        <v>4834</v>
      </c>
      <c r="M1237" s="205" t="s">
        <v>684</v>
      </c>
      <c r="N1237" s="205" t="s">
        <v>684</v>
      </c>
      <c r="O1237" s="205" t="s">
        <v>686</v>
      </c>
      <c r="P1237" s="205" t="s">
        <v>687</v>
      </c>
      <c r="Q1237" s="205" t="s">
        <v>686</v>
      </c>
    </row>
    <row r="1238" spans="1:17" hidden="1">
      <c r="A1238" s="204">
        <v>102022607201</v>
      </c>
      <c r="B1238" s="205" t="s">
        <v>4826</v>
      </c>
      <c r="C1238" s="205" t="s">
        <v>4827</v>
      </c>
      <c r="D1238" s="205" t="s">
        <v>680</v>
      </c>
      <c r="E1238" s="572">
        <v>38574</v>
      </c>
      <c r="F1238" s="572">
        <v>45278</v>
      </c>
      <c r="G1238" s="205" t="s">
        <v>4828</v>
      </c>
      <c r="H1238" s="205" t="s">
        <v>682</v>
      </c>
      <c r="I1238" s="205" t="s">
        <v>683</v>
      </c>
      <c r="J1238" s="205">
        <v>9343775445</v>
      </c>
      <c r="K1238" s="205" t="s">
        <v>684</v>
      </c>
      <c r="L1238" s="205" t="s">
        <v>4829</v>
      </c>
      <c r="M1238" s="205" t="s">
        <v>684</v>
      </c>
      <c r="N1238" s="205" t="s">
        <v>4830</v>
      </c>
      <c r="O1238" s="205" t="s">
        <v>686</v>
      </c>
      <c r="P1238" s="205" t="s">
        <v>687</v>
      </c>
      <c r="Q1238" s="205" t="s">
        <v>687</v>
      </c>
    </row>
    <row r="1239" spans="1:17" hidden="1">
      <c r="A1239" s="204">
        <v>102022670021</v>
      </c>
      <c r="B1239" s="205" t="s">
        <v>4818</v>
      </c>
      <c r="C1239" s="205" t="s">
        <v>4819</v>
      </c>
      <c r="D1239" s="205" t="s">
        <v>680</v>
      </c>
      <c r="E1239" s="572">
        <v>37879</v>
      </c>
      <c r="F1239" s="572">
        <v>45278</v>
      </c>
      <c r="G1239" s="205" t="s">
        <v>4820</v>
      </c>
      <c r="H1239" s="205" t="s">
        <v>682</v>
      </c>
      <c r="I1239" s="205" t="s">
        <v>683</v>
      </c>
      <c r="J1239" s="205" t="s">
        <v>684</v>
      </c>
      <c r="K1239" s="205" t="s">
        <v>684</v>
      </c>
      <c r="L1239" s="205" t="s">
        <v>4821</v>
      </c>
      <c r="M1239" s="205" t="s">
        <v>684</v>
      </c>
      <c r="N1239" s="205" t="s">
        <v>684</v>
      </c>
      <c r="O1239" s="205" t="s">
        <v>686</v>
      </c>
      <c r="P1239" s="205" t="s">
        <v>687</v>
      </c>
      <c r="Q1239" s="205" t="s">
        <v>686</v>
      </c>
    </row>
    <row r="1240" spans="1:17" hidden="1">
      <c r="A1240" s="204">
        <v>101672136975</v>
      </c>
      <c r="B1240" s="205" t="s">
        <v>4838</v>
      </c>
      <c r="C1240" s="205" t="s">
        <v>4839</v>
      </c>
      <c r="D1240" s="205" t="s">
        <v>680</v>
      </c>
      <c r="E1240" s="572">
        <v>37499</v>
      </c>
      <c r="F1240" s="572">
        <v>45278</v>
      </c>
      <c r="G1240" s="205" t="s">
        <v>4840</v>
      </c>
      <c r="H1240" s="205" t="s">
        <v>682</v>
      </c>
      <c r="I1240" s="205" t="s">
        <v>683</v>
      </c>
      <c r="J1240" s="205">
        <v>7499882955</v>
      </c>
      <c r="K1240" s="205" t="s">
        <v>684</v>
      </c>
      <c r="L1240" s="205" t="s">
        <v>4841</v>
      </c>
      <c r="M1240" s="205" t="s">
        <v>4842</v>
      </c>
      <c r="N1240" s="205" t="s">
        <v>4843</v>
      </c>
      <c r="O1240" s="205" t="s">
        <v>686</v>
      </c>
      <c r="P1240" s="205" t="s">
        <v>687</v>
      </c>
      <c r="Q1240" s="205" t="s">
        <v>686</v>
      </c>
    </row>
    <row r="1241" spans="1:17" hidden="1">
      <c r="A1241" s="204">
        <v>102022670013</v>
      </c>
      <c r="B1241" s="205" t="s">
        <v>4835</v>
      </c>
      <c r="C1241" s="205" t="s">
        <v>4836</v>
      </c>
      <c r="D1241" s="205" t="s">
        <v>680</v>
      </c>
      <c r="E1241" s="572">
        <v>38293</v>
      </c>
      <c r="F1241" s="572">
        <v>45278</v>
      </c>
      <c r="G1241" s="205" t="s">
        <v>4837</v>
      </c>
      <c r="H1241" s="205" t="s">
        <v>682</v>
      </c>
      <c r="I1241" s="205" t="s">
        <v>683</v>
      </c>
      <c r="J1241" s="205">
        <v>9579219589</v>
      </c>
      <c r="K1241" s="205" t="s">
        <v>684</v>
      </c>
      <c r="L1241" s="205" t="s">
        <v>1209</v>
      </c>
      <c r="M1241" s="205" t="s">
        <v>684</v>
      </c>
      <c r="N1241" s="205" t="s">
        <v>684</v>
      </c>
      <c r="O1241" s="205" t="s">
        <v>686</v>
      </c>
      <c r="P1241" s="205" t="s">
        <v>687</v>
      </c>
      <c r="Q1241" s="205" t="s">
        <v>686</v>
      </c>
    </row>
    <row r="1242" spans="1:17" hidden="1">
      <c r="A1242" s="204">
        <v>102027203407</v>
      </c>
      <c r="B1242" s="205" t="s">
        <v>4823</v>
      </c>
      <c r="C1242" s="205" t="s">
        <v>4824</v>
      </c>
      <c r="D1242" s="205" t="s">
        <v>680</v>
      </c>
      <c r="E1242" s="572">
        <v>37987</v>
      </c>
      <c r="F1242" s="572">
        <v>45278</v>
      </c>
      <c r="G1242" s="205" t="s">
        <v>3259</v>
      </c>
      <c r="H1242" s="205" t="s">
        <v>682</v>
      </c>
      <c r="I1242" s="205" t="s">
        <v>683</v>
      </c>
      <c r="J1242" s="205">
        <v>8010737520</v>
      </c>
      <c r="K1242" s="205" t="s">
        <v>684</v>
      </c>
      <c r="L1242" s="205" t="s">
        <v>4825</v>
      </c>
      <c r="M1242" s="205" t="s">
        <v>20597</v>
      </c>
      <c r="N1242" s="205" t="s">
        <v>20598</v>
      </c>
      <c r="O1242" s="205" t="s">
        <v>686</v>
      </c>
      <c r="P1242" s="205" t="s">
        <v>687</v>
      </c>
      <c r="Q1242" s="205" t="s">
        <v>686</v>
      </c>
    </row>
    <row r="1243" spans="1:17" hidden="1">
      <c r="A1243" s="204">
        <v>102022464099</v>
      </c>
      <c r="B1243" s="205" t="s">
        <v>4844</v>
      </c>
      <c r="C1243" s="205" t="s">
        <v>4845</v>
      </c>
      <c r="D1243" s="205" t="s">
        <v>680</v>
      </c>
      <c r="E1243" s="572">
        <v>35431</v>
      </c>
      <c r="F1243" s="572">
        <v>45276</v>
      </c>
      <c r="G1243" s="205" t="s">
        <v>4846</v>
      </c>
      <c r="H1243" s="205" t="s">
        <v>682</v>
      </c>
      <c r="I1243" s="205" t="s">
        <v>683</v>
      </c>
      <c r="J1243" s="205">
        <v>6283640635</v>
      </c>
      <c r="K1243" s="205" t="s">
        <v>684</v>
      </c>
      <c r="L1243" s="205" t="s">
        <v>4847</v>
      </c>
      <c r="M1243" s="205" t="s">
        <v>684</v>
      </c>
      <c r="N1243" s="205" t="s">
        <v>684</v>
      </c>
      <c r="O1243" s="205" t="s">
        <v>686</v>
      </c>
      <c r="P1243" s="205" t="s">
        <v>687</v>
      </c>
      <c r="Q1243" s="205" t="s">
        <v>686</v>
      </c>
    </row>
    <row r="1244" spans="1:17" hidden="1">
      <c r="A1244" s="204">
        <v>101863775860</v>
      </c>
      <c r="B1244" s="205" t="s">
        <v>4848</v>
      </c>
      <c r="C1244" s="205" t="s">
        <v>4849</v>
      </c>
      <c r="D1244" s="205" t="s">
        <v>680</v>
      </c>
      <c r="E1244" s="572">
        <v>33003</v>
      </c>
      <c r="F1244" s="572">
        <v>45276</v>
      </c>
      <c r="G1244" s="205" t="s">
        <v>4850</v>
      </c>
      <c r="H1244" s="205" t="s">
        <v>682</v>
      </c>
      <c r="I1244" s="205" t="s">
        <v>708</v>
      </c>
      <c r="J1244" s="205">
        <v>9515279851</v>
      </c>
      <c r="K1244" s="205" t="s">
        <v>684</v>
      </c>
      <c r="L1244" s="205" t="s">
        <v>3777</v>
      </c>
      <c r="M1244" s="205" t="s">
        <v>684</v>
      </c>
      <c r="N1244" s="205" t="s">
        <v>684</v>
      </c>
      <c r="O1244" s="205" t="s">
        <v>686</v>
      </c>
      <c r="P1244" s="205" t="s">
        <v>687</v>
      </c>
      <c r="Q1244" s="205" t="s">
        <v>686</v>
      </c>
    </row>
    <row r="1245" spans="1:17" hidden="1">
      <c r="A1245" s="204">
        <v>102028432860</v>
      </c>
      <c r="B1245" s="205" t="s">
        <v>4851</v>
      </c>
      <c r="C1245" s="205" t="s">
        <v>4852</v>
      </c>
      <c r="D1245" s="205" t="s">
        <v>680</v>
      </c>
      <c r="E1245" s="572">
        <v>38457</v>
      </c>
      <c r="F1245" s="572">
        <v>45273</v>
      </c>
      <c r="G1245" s="205" t="s">
        <v>1050</v>
      </c>
      <c r="H1245" s="205" t="s">
        <v>682</v>
      </c>
      <c r="I1245" s="205" t="s">
        <v>683</v>
      </c>
      <c r="J1245" s="205">
        <v>9529951690</v>
      </c>
      <c r="K1245" s="205" t="s">
        <v>684</v>
      </c>
      <c r="L1245" s="205" t="s">
        <v>4853</v>
      </c>
      <c r="M1245" s="205" t="s">
        <v>684</v>
      </c>
      <c r="N1245" s="205" t="s">
        <v>684</v>
      </c>
      <c r="O1245" s="205" t="s">
        <v>686</v>
      </c>
      <c r="P1245" s="205" t="s">
        <v>687</v>
      </c>
      <c r="Q1245" s="205" t="s">
        <v>686</v>
      </c>
    </row>
    <row r="1246" spans="1:17" hidden="1">
      <c r="A1246" s="204">
        <v>101700296682</v>
      </c>
      <c r="B1246" s="205" t="s">
        <v>4858</v>
      </c>
      <c r="C1246" s="205" t="s">
        <v>4859</v>
      </c>
      <c r="D1246" s="205" t="s">
        <v>680</v>
      </c>
      <c r="E1246" s="572">
        <v>37381</v>
      </c>
      <c r="F1246" s="572">
        <v>45271</v>
      </c>
      <c r="G1246" s="205" t="s">
        <v>4860</v>
      </c>
      <c r="H1246" s="205" t="s">
        <v>682</v>
      </c>
      <c r="I1246" s="205" t="s">
        <v>683</v>
      </c>
      <c r="J1246" s="205">
        <v>6386128505</v>
      </c>
      <c r="K1246" s="205" t="s">
        <v>4861</v>
      </c>
      <c r="L1246" s="205" t="s">
        <v>4862</v>
      </c>
      <c r="M1246" s="205" t="s">
        <v>4863</v>
      </c>
      <c r="N1246" s="205" t="s">
        <v>21739</v>
      </c>
      <c r="O1246" s="205" t="s">
        <v>686</v>
      </c>
      <c r="P1246" s="205" t="s">
        <v>687</v>
      </c>
      <c r="Q1246" s="205" t="s">
        <v>686</v>
      </c>
    </row>
    <row r="1247" spans="1:17" hidden="1">
      <c r="A1247" s="204">
        <v>102020037022</v>
      </c>
      <c r="B1247" s="205" t="s">
        <v>4854</v>
      </c>
      <c r="C1247" s="205" t="s">
        <v>4855</v>
      </c>
      <c r="D1247" s="205" t="s">
        <v>680</v>
      </c>
      <c r="E1247" s="572">
        <v>36345</v>
      </c>
      <c r="F1247" s="572">
        <v>45271</v>
      </c>
      <c r="G1247" s="205" t="s">
        <v>4856</v>
      </c>
      <c r="H1247" s="205" t="s">
        <v>682</v>
      </c>
      <c r="I1247" s="205" t="s">
        <v>683</v>
      </c>
      <c r="J1247" s="205">
        <v>7985921259</v>
      </c>
      <c r="K1247" s="205" t="s">
        <v>684</v>
      </c>
      <c r="L1247" s="205" t="s">
        <v>4857</v>
      </c>
      <c r="M1247" s="205" t="s">
        <v>684</v>
      </c>
      <c r="N1247" s="205" t="s">
        <v>684</v>
      </c>
      <c r="O1247" s="205" t="s">
        <v>686</v>
      </c>
      <c r="P1247" s="205" t="s">
        <v>687</v>
      </c>
      <c r="Q1247" s="205" t="s">
        <v>686</v>
      </c>
    </row>
    <row r="1248" spans="1:17" hidden="1">
      <c r="A1248" s="204">
        <v>101643667525</v>
      </c>
      <c r="B1248" s="205" t="s">
        <v>4880</v>
      </c>
      <c r="C1248" s="205" t="s">
        <v>4881</v>
      </c>
      <c r="D1248" s="205" t="s">
        <v>680</v>
      </c>
      <c r="E1248" s="572">
        <v>32608</v>
      </c>
      <c r="F1248" s="572">
        <v>45268</v>
      </c>
      <c r="G1248" s="205" t="s">
        <v>3259</v>
      </c>
      <c r="H1248" s="205" t="s">
        <v>682</v>
      </c>
      <c r="I1248" s="205" t="s">
        <v>708</v>
      </c>
      <c r="J1248" s="205">
        <v>7822912771</v>
      </c>
      <c r="K1248" s="205" t="s">
        <v>684</v>
      </c>
      <c r="L1248" s="205" t="s">
        <v>4882</v>
      </c>
      <c r="M1248" s="205" t="s">
        <v>4883</v>
      </c>
      <c r="N1248" s="205" t="s">
        <v>4884</v>
      </c>
      <c r="O1248" s="205" t="s">
        <v>686</v>
      </c>
      <c r="P1248" s="205" t="s">
        <v>687</v>
      </c>
      <c r="Q1248" s="205" t="s">
        <v>686</v>
      </c>
    </row>
    <row r="1249" spans="1:17" hidden="1">
      <c r="A1249" s="204">
        <v>100606611432</v>
      </c>
      <c r="B1249" s="205" t="s">
        <v>4864</v>
      </c>
      <c r="C1249" s="205" t="s">
        <v>4865</v>
      </c>
      <c r="D1249" s="205" t="s">
        <v>680</v>
      </c>
      <c r="E1249" s="572">
        <v>32531</v>
      </c>
      <c r="F1249" s="572">
        <v>45268</v>
      </c>
      <c r="G1249" s="205" t="s">
        <v>4866</v>
      </c>
      <c r="H1249" s="205" t="s">
        <v>682</v>
      </c>
      <c r="I1249" s="205" t="s">
        <v>708</v>
      </c>
      <c r="J1249" s="205">
        <v>9604574884</v>
      </c>
      <c r="K1249" s="205" t="s">
        <v>684</v>
      </c>
      <c r="L1249" s="205" t="s">
        <v>4867</v>
      </c>
      <c r="M1249" s="205" t="s">
        <v>4868</v>
      </c>
      <c r="N1249" s="205" t="s">
        <v>4869</v>
      </c>
      <c r="O1249" s="205" t="s">
        <v>686</v>
      </c>
      <c r="P1249" s="205" t="s">
        <v>687</v>
      </c>
      <c r="Q1249" s="205" t="s">
        <v>686</v>
      </c>
    </row>
    <row r="1250" spans="1:17" hidden="1">
      <c r="A1250" s="204">
        <v>101688158965</v>
      </c>
      <c r="B1250" s="205" t="s">
        <v>4874</v>
      </c>
      <c r="C1250" s="205" t="s">
        <v>4875</v>
      </c>
      <c r="D1250" s="205" t="s">
        <v>680</v>
      </c>
      <c r="E1250" s="572">
        <v>36995</v>
      </c>
      <c r="F1250" s="572">
        <v>45268</v>
      </c>
      <c r="G1250" s="205" t="s">
        <v>4876</v>
      </c>
      <c r="H1250" s="205" t="s">
        <v>682</v>
      </c>
      <c r="I1250" s="205" t="s">
        <v>683</v>
      </c>
      <c r="J1250" s="205">
        <v>9067004641</v>
      </c>
      <c r="K1250" s="205" t="s">
        <v>684</v>
      </c>
      <c r="L1250" s="205" t="s">
        <v>4877</v>
      </c>
      <c r="M1250" s="205" t="s">
        <v>4878</v>
      </c>
      <c r="N1250" s="205" t="s">
        <v>4879</v>
      </c>
      <c r="O1250" s="205" t="s">
        <v>686</v>
      </c>
      <c r="P1250" s="205" t="s">
        <v>687</v>
      </c>
      <c r="Q1250" s="205" t="s">
        <v>686</v>
      </c>
    </row>
    <row r="1251" spans="1:17" hidden="1">
      <c r="A1251" s="204">
        <v>102027203827</v>
      </c>
      <c r="B1251" s="205" t="s">
        <v>4870</v>
      </c>
      <c r="C1251" s="205" t="s">
        <v>4871</v>
      </c>
      <c r="D1251" s="205" t="s">
        <v>680</v>
      </c>
      <c r="E1251" s="572">
        <v>37383</v>
      </c>
      <c r="F1251" s="572">
        <v>45268</v>
      </c>
      <c r="G1251" s="205" t="s">
        <v>4872</v>
      </c>
      <c r="H1251" s="205" t="s">
        <v>682</v>
      </c>
      <c r="I1251" s="205" t="s">
        <v>683</v>
      </c>
      <c r="J1251" s="205">
        <v>6287143966</v>
      </c>
      <c r="K1251" s="205" t="s">
        <v>684</v>
      </c>
      <c r="L1251" s="205" t="s">
        <v>4873</v>
      </c>
      <c r="M1251" s="205" t="s">
        <v>20939</v>
      </c>
      <c r="N1251" s="205" t="s">
        <v>20940</v>
      </c>
      <c r="O1251" s="205" t="s">
        <v>686</v>
      </c>
      <c r="P1251" s="205" t="s">
        <v>687</v>
      </c>
      <c r="Q1251" s="205" t="s">
        <v>686</v>
      </c>
    </row>
    <row r="1252" spans="1:17" hidden="1">
      <c r="A1252" s="204">
        <v>101479970901</v>
      </c>
      <c r="B1252" s="205" t="s">
        <v>4885</v>
      </c>
      <c r="C1252" s="205" t="s">
        <v>4886</v>
      </c>
      <c r="D1252" s="205" t="s">
        <v>680</v>
      </c>
      <c r="E1252" s="572">
        <v>34767</v>
      </c>
      <c r="F1252" s="572">
        <v>45267</v>
      </c>
      <c r="G1252" s="205" t="s">
        <v>4887</v>
      </c>
      <c r="H1252" s="205" t="s">
        <v>682</v>
      </c>
      <c r="I1252" s="205" t="s">
        <v>683</v>
      </c>
      <c r="J1252" s="205">
        <v>9356501936</v>
      </c>
      <c r="K1252" s="205" t="s">
        <v>4888</v>
      </c>
      <c r="L1252" s="205" t="s">
        <v>4889</v>
      </c>
      <c r="M1252" s="205" t="s">
        <v>4890</v>
      </c>
      <c r="N1252" s="205" t="s">
        <v>4891</v>
      </c>
      <c r="O1252" s="205" t="s">
        <v>687</v>
      </c>
      <c r="P1252" s="205" t="s">
        <v>687</v>
      </c>
      <c r="Q1252" s="205" t="s">
        <v>686</v>
      </c>
    </row>
    <row r="1253" spans="1:17" hidden="1">
      <c r="A1253" s="204">
        <v>102017591161</v>
      </c>
      <c r="B1253" s="205" t="s">
        <v>4896</v>
      </c>
      <c r="C1253" s="205" t="s">
        <v>4897</v>
      </c>
      <c r="D1253" s="205" t="s">
        <v>680</v>
      </c>
      <c r="E1253" s="572">
        <v>32874</v>
      </c>
      <c r="F1253" s="572">
        <v>45265</v>
      </c>
      <c r="G1253" s="205" t="s">
        <v>4898</v>
      </c>
      <c r="H1253" s="205" t="s">
        <v>682</v>
      </c>
      <c r="I1253" s="205" t="s">
        <v>683</v>
      </c>
      <c r="J1253" s="205">
        <v>9300521086</v>
      </c>
      <c r="K1253" s="205" t="s">
        <v>684</v>
      </c>
      <c r="L1253" s="205" t="s">
        <v>4899</v>
      </c>
      <c r="M1253" s="205" t="s">
        <v>684</v>
      </c>
      <c r="N1253" s="205" t="s">
        <v>4900</v>
      </c>
      <c r="O1253" s="205" t="s">
        <v>686</v>
      </c>
      <c r="P1253" s="205" t="s">
        <v>687</v>
      </c>
      <c r="Q1253" s="205" t="s">
        <v>686</v>
      </c>
    </row>
    <row r="1254" spans="1:17" hidden="1">
      <c r="A1254" s="204">
        <v>102028432887</v>
      </c>
      <c r="B1254" s="205" t="s">
        <v>4905</v>
      </c>
      <c r="C1254" s="205" t="s">
        <v>4906</v>
      </c>
      <c r="D1254" s="205" t="s">
        <v>680</v>
      </c>
      <c r="E1254" s="572">
        <v>37804</v>
      </c>
      <c r="F1254" s="572">
        <v>45265</v>
      </c>
      <c r="G1254" s="205" t="s">
        <v>4907</v>
      </c>
      <c r="H1254" s="205" t="s">
        <v>682</v>
      </c>
      <c r="I1254" s="205" t="s">
        <v>683</v>
      </c>
      <c r="J1254" s="205">
        <v>8815036278</v>
      </c>
      <c r="K1254" s="205" t="s">
        <v>684</v>
      </c>
      <c r="L1254" s="205" t="s">
        <v>4908</v>
      </c>
      <c r="M1254" s="205" t="s">
        <v>684</v>
      </c>
      <c r="N1254" s="205" t="s">
        <v>684</v>
      </c>
      <c r="O1254" s="205" t="s">
        <v>686</v>
      </c>
      <c r="P1254" s="205" t="s">
        <v>687</v>
      </c>
      <c r="Q1254" s="205" t="s">
        <v>686</v>
      </c>
    </row>
    <row r="1255" spans="1:17" hidden="1">
      <c r="A1255" s="204">
        <v>102017591157</v>
      </c>
      <c r="B1255" s="205" t="s">
        <v>4892</v>
      </c>
      <c r="C1255" s="205" t="s">
        <v>4893</v>
      </c>
      <c r="D1255" s="205" t="s">
        <v>680</v>
      </c>
      <c r="E1255" s="572">
        <v>30317</v>
      </c>
      <c r="F1255" s="572">
        <v>45265</v>
      </c>
      <c r="G1255" s="205" t="s">
        <v>706</v>
      </c>
      <c r="H1255" s="205" t="s">
        <v>682</v>
      </c>
      <c r="I1255" s="205" t="s">
        <v>708</v>
      </c>
      <c r="J1255" s="205">
        <v>7828632593</v>
      </c>
      <c r="K1255" s="205" t="s">
        <v>684</v>
      </c>
      <c r="L1255" s="205" t="s">
        <v>4894</v>
      </c>
      <c r="M1255" s="205" t="s">
        <v>684</v>
      </c>
      <c r="N1255" s="205" t="s">
        <v>4895</v>
      </c>
      <c r="O1255" s="205" t="s">
        <v>686</v>
      </c>
      <c r="P1255" s="205" t="s">
        <v>687</v>
      </c>
      <c r="Q1255" s="205" t="s">
        <v>686</v>
      </c>
    </row>
    <row r="1256" spans="1:17" hidden="1">
      <c r="A1256" s="204">
        <v>102028432873</v>
      </c>
      <c r="B1256" s="205" t="s">
        <v>4901</v>
      </c>
      <c r="C1256" s="205" t="s">
        <v>4902</v>
      </c>
      <c r="D1256" s="205" t="s">
        <v>680</v>
      </c>
      <c r="E1256" s="572">
        <v>37037</v>
      </c>
      <c r="F1256" s="572">
        <v>45265</v>
      </c>
      <c r="G1256" s="205" t="s">
        <v>4903</v>
      </c>
      <c r="H1256" s="205" t="s">
        <v>682</v>
      </c>
      <c r="I1256" s="205" t="s">
        <v>683</v>
      </c>
      <c r="J1256" s="205">
        <v>9669225414</v>
      </c>
      <c r="K1256" s="205" t="s">
        <v>684</v>
      </c>
      <c r="L1256" s="205" t="s">
        <v>4904</v>
      </c>
      <c r="M1256" s="205" t="s">
        <v>684</v>
      </c>
      <c r="N1256" s="205" t="s">
        <v>684</v>
      </c>
      <c r="O1256" s="205" t="s">
        <v>686</v>
      </c>
      <c r="P1256" s="205" t="s">
        <v>687</v>
      </c>
      <c r="Q1256" s="205" t="s">
        <v>686</v>
      </c>
    </row>
    <row r="1257" spans="1:17" hidden="1">
      <c r="A1257" s="204">
        <v>102015101601</v>
      </c>
      <c r="B1257" s="205" t="s">
        <v>4915</v>
      </c>
      <c r="C1257" s="205" t="s">
        <v>4916</v>
      </c>
      <c r="D1257" s="205" t="s">
        <v>680</v>
      </c>
      <c r="E1257" s="572">
        <v>37987</v>
      </c>
      <c r="F1257" s="572">
        <v>45264</v>
      </c>
      <c r="G1257" s="205" t="s">
        <v>4917</v>
      </c>
      <c r="H1257" s="205" t="s">
        <v>682</v>
      </c>
      <c r="I1257" s="205" t="s">
        <v>708</v>
      </c>
      <c r="J1257" s="205" t="s">
        <v>684</v>
      </c>
      <c r="K1257" s="205" t="s">
        <v>684</v>
      </c>
      <c r="L1257" s="205" t="s">
        <v>4918</v>
      </c>
      <c r="M1257" s="205" t="s">
        <v>684</v>
      </c>
      <c r="N1257" s="205" t="s">
        <v>684</v>
      </c>
      <c r="O1257" s="205" t="s">
        <v>686</v>
      </c>
      <c r="P1257" s="205" t="s">
        <v>687</v>
      </c>
      <c r="Q1257" s="205" t="s">
        <v>686</v>
      </c>
    </row>
    <row r="1258" spans="1:17" hidden="1">
      <c r="A1258" s="204">
        <v>102017219563</v>
      </c>
      <c r="B1258" s="205" t="s">
        <v>4924</v>
      </c>
      <c r="C1258" s="205" t="s">
        <v>4925</v>
      </c>
      <c r="D1258" s="205" t="s">
        <v>680</v>
      </c>
      <c r="E1258" s="572">
        <v>36161</v>
      </c>
      <c r="F1258" s="572">
        <v>45264</v>
      </c>
      <c r="G1258" s="205" t="s">
        <v>4926</v>
      </c>
      <c r="H1258" s="205" t="s">
        <v>682</v>
      </c>
      <c r="I1258" s="205" t="s">
        <v>683</v>
      </c>
      <c r="J1258" s="205" t="s">
        <v>684</v>
      </c>
      <c r="K1258" s="205" t="s">
        <v>684</v>
      </c>
      <c r="L1258" s="205" t="s">
        <v>4927</v>
      </c>
      <c r="M1258" s="205" t="s">
        <v>684</v>
      </c>
      <c r="N1258" s="205" t="s">
        <v>684</v>
      </c>
      <c r="O1258" s="205" t="s">
        <v>686</v>
      </c>
      <c r="P1258" s="205" t="s">
        <v>687</v>
      </c>
      <c r="Q1258" s="205" t="s">
        <v>686</v>
      </c>
    </row>
    <row r="1259" spans="1:17" hidden="1">
      <c r="A1259" s="204">
        <v>101276551077</v>
      </c>
      <c r="B1259" s="205" t="s">
        <v>4919</v>
      </c>
      <c r="C1259" s="205" t="s">
        <v>4920</v>
      </c>
      <c r="D1259" s="205" t="s">
        <v>680</v>
      </c>
      <c r="E1259" s="572">
        <v>33787</v>
      </c>
      <c r="F1259" s="572">
        <v>45264</v>
      </c>
      <c r="G1259" s="205" t="s">
        <v>4921</v>
      </c>
      <c r="H1259" s="205" t="s">
        <v>682</v>
      </c>
      <c r="I1259" s="205" t="s">
        <v>683</v>
      </c>
      <c r="J1259" s="205">
        <v>9522321431</v>
      </c>
      <c r="K1259" s="205" t="s">
        <v>684</v>
      </c>
      <c r="L1259" s="205" t="s">
        <v>4922</v>
      </c>
      <c r="M1259" s="205" t="s">
        <v>684</v>
      </c>
      <c r="N1259" s="205" t="s">
        <v>4923</v>
      </c>
      <c r="O1259" s="205" t="s">
        <v>687</v>
      </c>
      <c r="P1259" s="205" t="s">
        <v>687</v>
      </c>
      <c r="Q1259" s="205" t="s">
        <v>686</v>
      </c>
    </row>
    <row r="1260" spans="1:17" hidden="1">
      <c r="A1260" s="204">
        <v>101811372490</v>
      </c>
      <c r="B1260" s="205" t="s">
        <v>4909</v>
      </c>
      <c r="C1260" s="205" t="s">
        <v>4910</v>
      </c>
      <c r="D1260" s="205" t="s">
        <v>680</v>
      </c>
      <c r="E1260" s="572">
        <v>36014</v>
      </c>
      <c r="F1260" s="572">
        <v>45264</v>
      </c>
      <c r="G1260" s="205" t="s">
        <v>4911</v>
      </c>
      <c r="H1260" s="205" t="s">
        <v>682</v>
      </c>
      <c r="I1260" s="205" t="s">
        <v>683</v>
      </c>
      <c r="J1260" s="205">
        <v>9284498081</v>
      </c>
      <c r="K1260" s="205" t="s">
        <v>684</v>
      </c>
      <c r="L1260" s="205" t="s">
        <v>4912</v>
      </c>
      <c r="M1260" s="205" t="s">
        <v>4913</v>
      </c>
      <c r="N1260" s="205" t="s">
        <v>4914</v>
      </c>
      <c r="O1260" s="205" t="s">
        <v>686</v>
      </c>
      <c r="P1260" s="205" t="s">
        <v>687</v>
      </c>
      <c r="Q1260" s="205" t="s">
        <v>686</v>
      </c>
    </row>
    <row r="1261" spans="1:17" hidden="1">
      <c r="A1261" s="204">
        <v>101208756086</v>
      </c>
      <c r="B1261" s="205" t="s">
        <v>4928</v>
      </c>
      <c r="C1261" s="205" t="s">
        <v>4929</v>
      </c>
      <c r="D1261" s="205" t="s">
        <v>680</v>
      </c>
      <c r="E1261" s="572">
        <v>32675</v>
      </c>
      <c r="F1261" s="572">
        <v>45262</v>
      </c>
      <c r="G1261" s="205" t="s">
        <v>4930</v>
      </c>
      <c r="H1261" s="205" t="s">
        <v>682</v>
      </c>
      <c r="I1261" s="205" t="s">
        <v>708</v>
      </c>
      <c r="J1261" s="205">
        <v>7588847818</v>
      </c>
      <c r="K1261" s="205" t="s">
        <v>4931</v>
      </c>
      <c r="L1261" s="205" t="s">
        <v>4932</v>
      </c>
      <c r="M1261" s="205" t="s">
        <v>684</v>
      </c>
      <c r="N1261" s="205" t="s">
        <v>684</v>
      </c>
      <c r="O1261" s="205" t="s">
        <v>687</v>
      </c>
      <c r="P1261" s="205" t="s">
        <v>687</v>
      </c>
      <c r="Q1261" s="205" t="s">
        <v>686</v>
      </c>
    </row>
    <row r="1262" spans="1:17" hidden="1">
      <c r="A1262" s="204">
        <v>102015928892</v>
      </c>
      <c r="B1262" s="205" t="s">
        <v>4933</v>
      </c>
      <c r="C1262" s="205" t="s">
        <v>4934</v>
      </c>
      <c r="D1262" s="205" t="s">
        <v>680</v>
      </c>
      <c r="E1262" s="572">
        <v>31918</v>
      </c>
      <c r="F1262" s="572">
        <v>45259</v>
      </c>
      <c r="G1262" s="205" t="s">
        <v>4935</v>
      </c>
      <c r="H1262" s="205" t="s">
        <v>682</v>
      </c>
      <c r="I1262" s="205" t="s">
        <v>708</v>
      </c>
      <c r="J1262" s="205">
        <v>9598972922</v>
      </c>
      <c r="K1262" s="205" t="s">
        <v>684</v>
      </c>
      <c r="L1262" s="205" t="s">
        <v>4936</v>
      </c>
      <c r="M1262" s="205" t="s">
        <v>684</v>
      </c>
      <c r="N1262" s="205" t="s">
        <v>684</v>
      </c>
      <c r="O1262" s="205" t="s">
        <v>686</v>
      </c>
      <c r="P1262" s="205" t="s">
        <v>687</v>
      </c>
      <c r="Q1262" s="205" t="s">
        <v>686</v>
      </c>
    </row>
    <row r="1263" spans="1:17" hidden="1">
      <c r="A1263" s="204">
        <v>102014821938</v>
      </c>
      <c r="B1263" s="205" t="s">
        <v>4938</v>
      </c>
      <c r="C1263" s="205" t="s">
        <v>4939</v>
      </c>
      <c r="D1263" s="205" t="s">
        <v>680</v>
      </c>
      <c r="E1263" s="572">
        <v>37903</v>
      </c>
      <c r="F1263" s="572">
        <v>45255</v>
      </c>
      <c r="G1263" s="205" t="s">
        <v>4940</v>
      </c>
      <c r="H1263" s="205" t="s">
        <v>682</v>
      </c>
      <c r="I1263" s="205" t="s">
        <v>683</v>
      </c>
      <c r="J1263" s="205">
        <v>9901061473</v>
      </c>
      <c r="K1263" s="205" t="s">
        <v>684</v>
      </c>
      <c r="L1263" s="205" t="s">
        <v>4941</v>
      </c>
      <c r="M1263" s="205" t="s">
        <v>684</v>
      </c>
      <c r="N1263" s="205" t="s">
        <v>684</v>
      </c>
      <c r="O1263" s="205" t="s">
        <v>686</v>
      </c>
      <c r="P1263" s="205" t="s">
        <v>687</v>
      </c>
      <c r="Q1263" s="205" t="s">
        <v>686</v>
      </c>
    </row>
    <row r="1264" spans="1:17" hidden="1">
      <c r="A1264" s="204">
        <v>101289806917</v>
      </c>
      <c r="B1264" s="205" t="s">
        <v>4967</v>
      </c>
      <c r="C1264" s="205" t="s">
        <v>4968</v>
      </c>
      <c r="D1264" s="205" t="s">
        <v>680</v>
      </c>
      <c r="E1264" s="572">
        <v>34978</v>
      </c>
      <c r="F1264" s="572">
        <v>45254</v>
      </c>
      <c r="G1264" s="205" t="s">
        <v>1007</v>
      </c>
      <c r="H1264" s="205" t="s">
        <v>682</v>
      </c>
      <c r="I1264" s="205" t="s">
        <v>683</v>
      </c>
      <c r="J1264" s="205">
        <v>8308009580</v>
      </c>
      <c r="K1264" s="205" t="s">
        <v>4969</v>
      </c>
      <c r="L1264" s="205" t="s">
        <v>4970</v>
      </c>
      <c r="M1264" s="205" t="s">
        <v>684</v>
      </c>
      <c r="N1264" s="205" t="s">
        <v>4971</v>
      </c>
      <c r="O1264" s="205" t="s">
        <v>686</v>
      </c>
      <c r="P1264" s="205" t="s">
        <v>687</v>
      </c>
      <c r="Q1264" s="205" t="s">
        <v>686</v>
      </c>
    </row>
    <row r="1265" spans="1:17" hidden="1">
      <c r="A1265" s="204">
        <v>101699291682</v>
      </c>
      <c r="B1265" s="205" t="s">
        <v>4955</v>
      </c>
      <c r="C1265" s="205" t="s">
        <v>4956</v>
      </c>
      <c r="D1265" s="205" t="s">
        <v>680</v>
      </c>
      <c r="E1265" s="572">
        <v>36180</v>
      </c>
      <c r="F1265" s="572">
        <v>45254</v>
      </c>
      <c r="G1265" s="205" t="s">
        <v>4957</v>
      </c>
      <c r="H1265" s="205" t="s">
        <v>682</v>
      </c>
      <c r="I1265" s="205" t="s">
        <v>683</v>
      </c>
      <c r="J1265" s="205">
        <v>8830303533</v>
      </c>
      <c r="K1265" s="205" t="s">
        <v>684</v>
      </c>
      <c r="L1265" s="205" t="s">
        <v>4958</v>
      </c>
      <c r="M1265" s="205" t="s">
        <v>4959</v>
      </c>
      <c r="N1265" s="205" t="s">
        <v>4960</v>
      </c>
      <c r="O1265" s="205" t="s">
        <v>686</v>
      </c>
      <c r="P1265" s="205" t="s">
        <v>687</v>
      </c>
      <c r="Q1265" s="205" t="s">
        <v>686</v>
      </c>
    </row>
    <row r="1266" spans="1:17" hidden="1">
      <c r="A1266" s="204">
        <v>101813339431</v>
      </c>
      <c r="B1266" s="205" t="s">
        <v>4951</v>
      </c>
      <c r="C1266" s="205" t="s">
        <v>4952</v>
      </c>
      <c r="D1266" s="205" t="s">
        <v>680</v>
      </c>
      <c r="E1266" s="572">
        <v>37643</v>
      </c>
      <c r="F1266" s="572">
        <v>45254</v>
      </c>
      <c r="G1266" s="205" t="s">
        <v>4953</v>
      </c>
      <c r="H1266" s="205" t="s">
        <v>682</v>
      </c>
      <c r="I1266" s="205" t="s">
        <v>683</v>
      </c>
      <c r="J1266" s="205">
        <v>9359529066</v>
      </c>
      <c r="K1266" s="205" t="s">
        <v>684</v>
      </c>
      <c r="L1266" s="205" t="s">
        <v>4954</v>
      </c>
      <c r="M1266" s="205" t="s">
        <v>684</v>
      </c>
      <c r="N1266" s="205" t="s">
        <v>2124</v>
      </c>
      <c r="O1266" s="205" t="s">
        <v>686</v>
      </c>
      <c r="P1266" s="205" t="s">
        <v>687</v>
      </c>
      <c r="Q1266" s="205" t="s">
        <v>686</v>
      </c>
    </row>
    <row r="1267" spans="1:17" hidden="1">
      <c r="A1267" s="204">
        <v>101679915164</v>
      </c>
      <c r="B1267" s="205" t="s">
        <v>4975</v>
      </c>
      <c r="C1267" s="205" t="s">
        <v>4976</v>
      </c>
      <c r="D1267" s="205" t="s">
        <v>680</v>
      </c>
      <c r="E1267" s="572">
        <v>30489</v>
      </c>
      <c r="F1267" s="572">
        <v>45254</v>
      </c>
      <c r="G1267" s="205" t="s">
        <v>4977</v>
      </c>
      <c r="H1267" s="205" t="s">
        <v>682</v>
      </c>
      <c r="I1267" s="205" t="s">
        <v>708</v>
      </c>
      <c r="J1267" s="205">
        <v>7385117981</v>
      </c>
      <c r="K1267" s="205" t="s">
        <v>684</v>
      </c>
      <c r="L1267" s="205" t="s">
        <v>4978</v>
      </c>
      <c r="M1267" s="205" t="s">
        <v>684</v>
      </c>
      <c r="N1267" s="205" t="s">
        <v>684</v>
      </c>
      <c r="O1267" s="205" t="s">
        <v>686</v>
      </c>
      <c r="P1267" s="205" t="s">
        <v>687</v>
      </c>
      <c r="Q1267" s="205" t="s">
        <v>686</v>
      </c>
    </row>
    <row r="1268" spans="1:17" hidden="1">
      <c r="A1268" s="204">
        <v>101510079725</v>
      </c>
      <c r="B1268" s="205" t="s">
        <v>4962</v>
      </c>
      <c r="C1268" s="205" t="s">
        <v>4963</v>
      </c>
      <c r="D1268" s="205" t="s">
        <v>680</v>
      </c>
      <c r="E1268" s="572">
        <v>30780</v>
      </c>
      <c r="F1268" s="572">
        <v>45254</v>
      </c>
      <c r="G1268" s="205" t="s">
        <v>4964</v>
      </c>
      <c r="H1268" s="205" t="s">
        <v>682</v>
      </c>
      <c r="I1268" s="205" t="s">
        <v>708</v>
      </c>
      <c r="J1268" s="205">
        <v>9359225903</v>
      </c>
      <c r="K1268" s="205" t="s">
        <v>684</v>
      </c>
      <c r="L1268" s="205" t="s">
        <v>4965</v>
      </c>
      <c r="M1268" s="205" t="s">
        <v>684</v>
      </c>
      <c r="N1268" s="205" t="s">
        <v>4966</v>
      </c>
      <c r="O1268" s="205" t="s">
        <v>687</v>
      </c>
      <c r="P1268" s="205" t="s">
        <v>687</v>
      </c>
      <c r="Q1268" s="205" t="s">
        <v>686</v>
      </c>
    </row>
    <row r="1269" spans="1:17" hidden="1">
      <c r="A1269" s="204">
        <v>101396428368</v>
      </c>
      <c r="B1269" s="205" t="s">
        <v>4942</v>
      </c>
      <c r="C1269" s="205" t="s">
        <v>4943</v>
      </c>
      <c r="D1269" s="205" t="s">
        <v>680</v>
      </c>
      <c r="E1269" s="572">
        <v>36715</v>
      </c>
      <c r="F1269" s="572">
        <v>45254</v>
      </c>
      <c r="G1269" s="205" t="s">
        <v>4944</v>
      </c>
      <c r="H1269" s="205" t="s">
        <v>682</v>
      </c>
      <c r="I1269" s="205" t="s">
        <v>683</v>
      </c>
      <c r="J1269" s="205">
        <v>9284069191</v>
      </c>
      <c r="K1269" s="205" t="s">
        <v>684</v>
      </c>
      <c r="L1269" s="205" t="s">
        <v>4945</v>
      </c>
      <c r="M1269" s="205" t="s">
        <v>684</v>
      </c>
      <c r="N1269" s="205" t="s">
        <v>4946</v>
      </c>
      <c r="O1269" s="205" t="s">
        <v>686</v>
      </c>
      <c r="P1269" s="205" t="s">
        <v>687</v>
      </c>
      <c r="Q1269" s="205" t="s">
        <v>686</v>
      </c>
    </row>
    <row r="1270" spans="1:17" hidden="1">
      <c r="A1270" s="204">
        <v>102014791729</v>
      </c>
      <c r="B1270" s="205" t="s">
        <v>4947</v>
      </c>
      <c r="C1270" s="205" t="s">
        <v>4948</v>
      </c>
      <c r="D1270" s="205" t="s">
        <v>680</v>
      </c>
      <c r="E1270" s="572">
        <v>37119</v>
      </c>
      <c r="F1270" s="572">
        <v>45254</v>
      </c>
      <c r="G1270" s="205" t="s">
        <v>4949</v>
      </c>
      <c r="H1270" s="205" t="s">
        <v>682</v>
      </c>
      <c r="I1270" s="205" t="s">
        <v>683</v>
      </c>
      <c r="J1270" s="205" t="s">
        <v>684</v>
      </c>
      <c r="K1270" s="205" t="s">
        <v>684</v>
      </c>
      <c r="L1270" s="205" t="s">
        <v>4950</v>
      </c>
      <c r="M1270" s="205" t="s">
        <v>684</v>
      </c>
      <c r="N1270" s="205" t="s">
        <v>684</v>
      </c>
      <c r="O1270" s="205" t="s">
        <v>686</v>
      </c>
      <c r="P1270" s="205" t="s">
        <v>687</v>
      </c>
      <c r="Q1270" s="205" t="s">
        <v>686</v>
      </c>
    </row>
    <row r="1271" spans="1:17" hidden="1">
      <c r="A1271" s="204">
        <v>101856415225</v>
      </c>
      <c r="B1271" s="205" t="s">
        <v>4972</v>
      </c>
      <c r="C1271" s="205" t="s">
        <v>4973</v>
      </c>
      <c r="D1271" s="205" t="s">
        <v>680</v>
      </c>
      <c r="E1271" s="572">
        <v>37122</v>
      </c>
      <c r="F1271" s="572">
        <v>45254</v>
      </c>
      <c r="G1271" s="205" t="s">
        <v>4974</v>
      </c>
      <c r="H1271" s="205" t="s">
        <v>682</v>
      </c>
      <c r="I1271" s="205" t="s">
        <v>683</v>
      </c>
      <c r="J1271" s="205">
        <v>8805180385</v>
      </c>
      <c r="K1271" s="205" t="s">
        <v>684</v>
      </c>
      <c r="L1271" s="205" t="s">
        <v>3336</v>
      </c>
      <c r="M1271" s="205" t="s">
        <v>684</v>
      </c>
      <c r="N1271" s="205" t="s">
        <v>684</v>
      </c>
      <c r="O1271" s="205" t="s">
        <v>686</v>
      </c>
      <c r="P1271" s="205" t="s">
        <v>687</v>
      </c>
      <c r="Q1271" s="205" t="s">
        <v>686</v>
      </c>
    </row>
    <row r="1272" spans="1:17" hidden="1">
      <c r="A1272" s="204">
        <v>102014529671</v>
      </c>
      <c r="B1272" s="205" t="s">
        <v>4984</v>
      </c>
      <c r="C1272" s="205" t="s">
        <v>4985</v>
      </c>
      <c r="D1272" s="205" t="s">
        <v>680</v>
      </c>
      <c r="E1272" s="572">
        <v>37993</v>
      </c>
      <c r="F1272" s="572">
        <v>45253</v>
      </c>
      <c r="G1272" s="205" t="s">
        <v>4986</v>
      </c>
      <c r="H1272" s="205" t="s">
        <v>682</v>
      </c>
      <c r="I1272" s="205" t="s">
        <v>683</v>
      </c>
      <c r="J1272" s="205">
        <v>8874311795</v>
      </c>
      <c r="K1272" s="205" t="s">
        <v>684</v>
      </c>
      <c r="L1272" s="205" t="s">
        <v>4987</v>
      </c>
      <c r="M1272" s="205" t="s">
        <v>684</v>
      </c>
      <c r="N1272" s="205" t="s">
        <v>4988</v>
      </c>
      <c r="O1272" s="205" t="s">
        <v>686</v>
      </c>
      <c r="P1272" s="205" t="s">
        <v>687</v>
      </c>
      <c r="Q1272" s="205" t="s">
        <v>686</v>
      </c>
    </row>
    <row r="1273" spans="1:17" hidden="1">
      <c r="A1273" s="204">
        <v>102014529685</v>
      </c>
      <c r="B1273" s="205" t="s">
        <v>4979</v>
      </c>
      <c r="C1273" s="205" t="s">
        <v>4980</v>
      </c>
      <c r="D1273" s="205" t="s">
        <v>680</v>
      </c>
      <c r="E1273" s="572">
        <v>32143</v>
      </c>
      <c r="F1273" s="572">
        <v>45253</v>
      </c>
      <c r="G1273" s="205" t="s">
        <v>4981</v>
      </c>
      <c r="H1273" s="205" t="s">
        <v>682</v>
      </c>
      <c r="I1273" s="205" t="s">
        <v>708</v>
      </c>
      <c r="J1273" s="205" t="s">
        <v>684</v>
      </c>
      <c r="K1273" s="205" t="s">
        <v>684</v>
      </c>
      <c r="L1273" s="205" t="s">
        <v>4982</v>
      </c>
      <c r="M1273" s="205" t="s">
        <v>4983</v>
      </c>
      <c r="N1273" s="205" t="s">
        <v>684</v>
      </c>
      <c r="O1273" s="205" t="s">
        <v>686</v>
      </c>
      <c r="P1273" s="205" t="s">
        <v>687</v>
      </c>
      <c r="Q1273" s="205" t="s">
        <v>686</v>
      </c>
    </row>
    <row r="1274" spans="1:17" hidden="1">
      <c r="A1274" s="204">
        <v>102018352009</v>
      </c>
      <c r="B1274" s="205" t="s">
        <v>4989</v>
      </c>
      <c r="C1274" s="205" t="s">
        <v>4990</v>
      </c>
      <c r="D1274" s="205" t="s">
        <v>680</v>
      </c>
      <c r="E1274" s="572">
        <v>37121</v>
      </c>
      <c r="F1274" s="572">
        <v>45252</v>
      </c>
      <c r="G1274" s="205" t="s">
        <v>4991</v>
      </c>
      <c r="H1274" s="205" t="s">
        <v>682</v>
      </c>
      <c r="I1274" s="205" t="s">
        <v>683</v>
      </c>
      <c r="J1274" s="205">
        <v>7499144897</v>
      </c>
      <c r="K1274" s="205" t="s">
        <v>684</v>
      </c>
      <c r="L1274" s="205" t="s">
        <v>4992</v>
      </c>
      <c r="M1274" s="205" t="s">
        <v>684</v>
      </c>
      <c r="N1274" s="205" t="s">
        <v>684</v>
      </c>
      <c r="O1274" s="205" t="s">
        <v>686</v>
      </c>
      <c r="P1274" s="205" t="s">
        <v>687</v>
      </c>
      <c r="Q1274" s="205" t="s">
        <v>686</v>
      </c>
    </row>
    <row r="1275" spans="1:17" hidden="1">
      <c r="A1275" s="204">
        <v>101477642159</v>
      </c>
      <c r="B1275" s="205" t="s">
        <v>5010</v>
      </c>
      <c r="C1275" s="205" t="s">
        <v>5011</v>
      </c>
      <c r="D1275" s="205" t="s">
        <v>680</v>
      </c>
      <c r="E1275" s="572">
        <v>32720</v>
      </c>
      <c r="F1275" s="572">
        <v>45251</v>
      </c>
      <c r="G1275" s="205" t="s">
        <v>2602</v>
      </c>
      <c r="H1275" s="205" t="s">
        <v>682</v>
      </c>
      <c r="I1275" s="205" t="s">
        <v>708</v>
      </c>
      <c r="J1275" s="205">
        <v>9529589031</v>
      </c>
      <c r="K1275" s="205" t="s">
        <v>684</v>
      </c>
      <c r="L1275" s="205" t="s">
        <v>5012</v>
      </c>
      <c r="M1275" s="205" t="s">
        <v>5013</v>
      </c>
      <c r="N1275" s="205" t="s">
        <v>5014</v>
      </c>
      <c r="O1275" s="205" t="s">
        <v>686</v>
      </c>
      <c r="P1275" s="205" t="s">
        <v>687</v>
      </c>
      <c r="Q1275" s="205" t="s">
        <v>686</v>
      </c>
    </row>
    <row r="1276" spans="1:17" hidden="1">
      <c r="A1276" s="204">
        <v>101218400916</v>
      </c>
      <c r="B1276" s="205" t="s">
        <v>5006</v>
      </c>
      <c r="C1276" s="205" t="s">
        <v>5007</v>
      </c>
      <c r="D1276" s="205" t="s">
        <v>680</v>
      </c>
      <c r="E1276" s="572">
        <v>31413</v>
      </c>
      <c r="F1276" s="572">
        <v>45251</v>
      </c>
      <c r="G1276" s="205" t="s">
        <v>5008</v>
      </c>
      <c r="H1276" s="205" t="s">
        <v>682</v>
      </c>
      <c r="I1276" s="205" t="s">
        <v>708</v>
      </c>
      <c r="J1276" s="205">
        <v>7066933017</v>
      </c>
      <c r="K1276" s="205" t="s">
        <v>684</v>
      </c>
      <c r="L1276" s="205" t="s">
        <v>5009</v>
      </c>
      <c r="M1276" s="205" t="s">
        <v>684</v>
      </c>
      <c r="N1276" s="205" t="s">
        <v>4580</v>
      </c>
      <c r="O1276" s="205" t="s">
        <v>686</v>
      </c>
      <c r="P1276" s="205" t="s">
        <v>687</v>
      </c>
      <c r="Q1276" s="205" t="s">
        <v>686</v>
      </c>
    </row>
    <row r="1277" spans="1:17" hidden="1">
      <c r="A1277" s="204">
        <v>102018351999</v>
      </c>
      <c r="B1277" s="205" t="s">
        <v>4999</v>
      </c>
      <c r="C1277" s="205" t="s">
        <v>5000</v>
      </c>
      <c r="D1277" s="205" t="s">
        <v>680</v>
      </c>
      <c r="E1277" s="572">
        <v>37120</v>
      </c>
      <c r="F1277" s="572">
        <v>45251</v>
      </c>
      <c r="G1277" s="205" t="s">
        <v>1545</v>
      </c>
      <c r="H1277" s="205" t="s">
        <v>682</v>
      </c>
      <c r="I1277" s="205" t="s">
        <v>683</v>
      </c>
      <c r="J1277" s="205">
        <v>9565025956</v>
      </c>
      <c r="K1277" s="205" t="s">
        <v>684</v>
      </c>
      <c r="L1277" s="205" t="s">
        <v>5001</v>
      </c>
      <c r="M1277" s="205" t="s">
        <v>684</v>
      </c>
      <c r="N1277" s="205" t="s">
        <v>684</v>
      </c>
      <c r="O1277" s="205" t="s">
        <v>686</v>
      </c>
      <c r="P1277" s="205" t="s">
        <v>687</v>
      </c>
      <c r="Q1277" s="205" t="s">
        <v>686</v>
      </c>
    </row>
    <row r="1278" spans="1:17" hidden="1">
      <c r="A1278" s="204">
        <v>102018354219</v>
      </c>
      <c r="B1278" s="205" t="s">
        <v>5002</v>
      </c>
      <c r="C1278" s="205" t="s">
        <v>5003</v>
      </c>
      <c r="D1278" s="205" t="s">
        <v>680</v>
      </c>
      <c r="E1278" s="572">
        <v>33970</v>
      </c>
      <c r="F1278" s="572">
        <v>45251</v>
      </c>
      <c r="G1278" s="205" t="s">
        <v>5004</v>
      </c>
      <c r="H1278" s="205" t="s">
        <v>682</v>
      </c>
      <c r="I1278" s="205" t="s">
        <v>708</v>
      </c>
      <c r="J1278" s="205">
        <v>9834339176</v>
      </c>
      <c r="K1278" s="205" t="s">
        <v>684</v>
      </c>
      <c r="L1278" s="205" t="s">
        <v>5005</v>
      </c>
      <c r="M1278" s="205" t="s">
        <v>684</v>
      </c>
      <c r="N1278" s="205" t="s">
        <v>684</v>
      </c>
      <c r="O1278" s="205" t="s">
        <v>686</v>
      </c>
      <c r="P1278" s="205" t="s">
        <v>687</v>
      </c>
      <c r="Q1278" s="205" t="s">
        <v>686</v>
      </c>
    </row>
    <row r="1279" spans="1:17" hidden="1">
      <c r="A1279" s="204">
        <v>102014102691</v>
      </c>
      <c r="B1279" s="205" t="s">
        <v>5015</v>
      </c>
      <c r="C1279" s="205" t="s">
        <v>5016</v>
      </c>
      <c r="D1279" s="205" t="s">
        <v>680</v>
      </c>
      <c r="E1279" s="572">
        <v>36526</v>
      </c>
      <c r="F1279" s="572">
        <v>45251</v>
      </c>
      <c r="G1279" s="205" t="s">
        <v>5017</v>
      </c>
      <c r="H1279" s="205" t="s">
        <v>682</v>
      </c>
      <c r="I1279" s="205" t="s">
        <v>683</v>
      </c>
      <c r="J1279" s="205" t="s">
        <v>684</v>
      </c>
      <c r="K1279" s="205" t="s">
        <v>684</v>
      </c>
      <c r="L1279" s="205" t="s">
        <v>5018</v>
      </c>
      <c r="M1279" s="205" t="s">
        <v>684</v>
      </c>
      <c r="N1279" s="205" t="s">
        <v>684</v>
      </c>
      <c r="O1279" s="205" t="s">
        <v>686</v>
      </c>
      <c r="P1279" s="205" t="s">
        <v>687</v>
      </c>
      <c r="Q1279" s="205" t="s">
        <v>686</v>
      </c>
    </row>
    <row r="1280" spans="1:17" hidden="1">
      <c r="A1280" s="204">
        <v>101839153515</v>
      </c>
      <c r="B1280" s="205" t="s">
        <v>4993</v>
      </c>
      <c r="C1280" s="205" t="s">
        <v>4994</v>
      </c>
      <c r="D1280" s="205" t="s">
        <v>680</v>
      </c>
      <c r="E1280" s="572">
        <v>37180</v>
      </c>
      <c r="F1280" s="572">
        <v>45251</v>
      </c>
      <c r="G1280" s="205" t="s">
        <v>4995</v>
      </c>
      <c r="H1280" s="205" t="s">
        <v>682</v>
      </c>
      <c r="I1280" s="205" t="s">
        <v>683</v>
      </c>
      <c r="J1280" s="205">
        <v>9651535300</v>
      </c>
      <c r="K1280" s="205" t="s">
        <v>684</v>
      </c>
      <c r="L1280" s="205" t="s">
        <v>4996</v>
      </c>
      <c r="M1280" s="205" t="s">
        <v>4997</v>
      </c>
      <c r="N1280" s="205" t="s">
        <v>4998</v>
      </c>
      <c r="O1280" s="205" t="s">
        <v>687</v>
      </c>
      <c r="P1280" s="205" t="s">
        <v>687</v>
      </c>
      <c r="Q1280" s="205" t="s">
        <v>686</v>
      </c>
    </row>
    <row r="1281" spans="1:17" hidden="1">
      <c r="A1281" s="204">
        <v>102013648851</v>
      </c>
      <c r="B1281" s="205" t="s">
        <v>5019</v>
      </c>
      <c r="C1281" s="205" t="s">
        <v>5020</v>
      </c>
      <c r="D1281" s="205" t="s">
        <v>680</v>
      </c>
      <c r="E1281" s="572">
        <v>35827</v>
      </c>
      <c r="F1281" s="572">
        <v>45250</v>
      </c>
      <c r="G1281" s="205" t="s">
        <v>5021</v>
      </c>
      <c r="H1281" s="205" t="s">
        <v>682</v>
      </c>
      <c r="I1281" s="205" t="s">
        <v>708</v>
      </c>
      <c r="J1281" s="205" t="s">
        <v>684</v>
      </c>
      <c r="K1281" s="205" t="s">
        <v>684</v>
      </c>
      <c r="L1281" s="205" t="s">
        <v>5022</v>
      </c>
      <c r="M1281" s="205" t="s">
        <v>684</v>
      </c>
      <c r="N1281" s="205" t="s">
        <v>684</v>
      </c>
      <c r="O1281" s="205" t="s">
        <v>686</v>
      </c>
      <c r="P1281" s="205" t="s">
        <v>687</v>
      </c>
      <c r="Q1281" s="205" t="s">
        <v>686</v>
      </c>
    </row>
    <row r="1282" spans="1:17" hidden="1">
      <c r="A1282" s="204">
        <v>101943864373</v>
      </c>
      <c r="B1282" s="205" t="s">
        <v>5027</v>
      </c>
      <c r="C1282" s="205" t="s">
        <v>5028</v>
      </c>
      <c r="D1282" s="205" t="s">
        <v>680</v>
      </c>
      <c r="E1282" s="572">
        <v>36161</v>
      </c>
      <c r="F1282" s="572">
        <v>45249</v>
      </c>
      <c r="G1282" s="205" t="s">
        <v>3143</v>
      </c>
      <c r="H1282" s="205" t="s">
        <v>682</v>
      </c>
      <c r="I1282" s="205" t="s">
        <v>683</v>
      </c>
      <c r="J1282" s="205">
        <v>8551097911</v>
      </c>
      <c r="K1282" s="205" t="s">
        <v>684</v>
      </c>
      <c r="L1282" s="205" t="s">
        <v>5029</v>
      </c>
      <c r="M1282" s="205" t="s">
        <v>684</v>
      </c>
      <c r="N1282" s="205" t="s">
        <v>684</v>
      </c>
      <c r="O1282" s="205" t="s">
        <v>686</v>
      </c>
      <c r="P1282" s="205" t="s">
        <v>687</v>
      </c>
      <c r="Q1282" s="205" t="s">
        <v>686</v>
      </c>
    </row>
    <row r="1283" spans="1:17" hidden="1">
      <c r="A1283" s="204">
        <v>101424681870</v>
      </c>
      <c r="B1283" s="205" t="s">
        <v>5023</v>
      </c>
      <c r="C1283" s="205" t="s">
        <v>5024</v>
      </c>
      <c r="D1283" s="205" t="s">
        <v>680</v>
      </c>
      <c r="E1283" s="572">
        <v>30317</v>
      </c>
      <c r="F1283" s="572">
        <v>45249</v>
      </c>
      <c r="G1283" s="205" t="s">
        <v>5025</v>
      </c>
      <c r="H1283" s="205" t="s">
        <v>682</v>
      </c>
      <c r="I1283" s="205" t="s">
        <v>708</v>
      </c>
      <c r="J1283" s="205" t="s">
        <v>684</v>
      </c>
      <c r="K1283" s="205" t="s">
        <v>684</v>
      </c>
      <c r="L1283" s="205" t="s">
        <v>5026</v>
      </c>
      <c r="M1283" s="205" t="s">
        <v>684</v>
      </c>
      <c r="N1283" s="205" t="s">
        <v>684</v>
      </c>
      <c r="O1283" s="205" t="s">
        <v>686</v>
      </c>
      <c r="P1283" s="205" t="s">
        <v>687</v>
      </c>
      <c r="Q1283" s="205" t="s">
        <v>686</v>
      </c>
    </row>
    <row r="1284" spans="1:17" hidden="1">
      <c r="A1284" s="204">
        <v>101649391359</v>
      </c>
      <c r="B1284" s="205" t="s">
        <v>5030</v>
      </c>
      <c r="C1284" s="205" t="s">
        <v>5031</v>
      </c>
      <c r="D1284" s="205" t="s">
        <v>680</v>
      </c>
      <c r="E1284" s="572">
        <v>35827</v>
      </c>
      <c r="F1284" s="572">
        <v>45249</v>
      </c>
      <c r="G1284" s="205" t="s">
        <v>2380</v>
      </c>
      <c r="H1284" s="205" t="s">
        <v>682</v>
      </c>
      <c r="I1284" s="205" t="s">
        <v>683</v>
      </c>
      <c r="J1284" s="205">
        <v>9172325200</v>
      </c>
      <c r="K1284" s="205" t="s">
        <v>5032</v>
      </c>
      <c r="L1284" s="205" t="s">
        <v>5033</v>
      </c>
      <c r="M1284" s="205" t="s">
        <v>5034</v>
      </c>
      <c r="N1284" s="205" t="s">
        <v>5035</v>
      </c>
      <c r="O1284" s="205" t="s">
        <v>686</v>
      </c>
      <c r="P1284" s="205" t="s">
        <v>687</v>
      </c>
      <c r="Q1284" s="205" t="s">
        <v>686</v>
      </c>
    </row>
    <row r="1285" spans="1:17" hidden="1">
      <c r="A1285" s="204">
        <v>102013486493</v>
      </c>
      <c r="B1285" s="205" t="s">
        <v>5036</v>
      </c>
      <c r="C1285" s="205" t="s">
        <v>3214</v>
      </c>
      <c r="D1285" s="205" t="s">
        <v>680</v>
      </c>
      <c r="E1285" s="572">
        <v>38700</v>
      </c>
      <c r="F1285" s="572">
        <v>45248</v>
      </c>
      <c r="G1285" s="205" t="s">
        <v>5037</v>
      </c>
      <c r="H1285" s="205" t="s">
        <v>682</v>
      </c>
      <c r="I1285" s="205" t="s">
        <v>683</v>
      </c>
      <c r="J1285" s="205">
        <v>7070592253</v>
      </c>
      <c r="K1285" s="205" t="s">
        <v>684</v>
      </c>
      <c r="L1285" s="205" t="s">
        <v>5038</v>
      </c>
      <c r="M1285" s="205" t="s">
        <v>5039</v>
      </c>
      <c r="N1285" s="205" t="s">
        <v>684</v>
      </c>
      <c r="O1285" s="205" t="s">
        <v>686</v>
      </c>
      <c r="P1285" s="205" t="s">
        <v>687</v>
      </c>
      <c r="Q1285" s="205" t="s">
        <v>686</v>
      </c>
    </row>
    <row r="1286" spans="1:17" hidden="1">
      <c r="A1286" s="204">
        <v>101198479460</v>
      </c>
      <c r="B1286" s="205" t="s">
        <v>5040</v>
      </c>
      <c r="C1286" s="205" t="s">
        <v>5041</v>
      </c>
      <c r="D1286" s="205" t="s">
        <v>680</v>
      </c>
      <c r="E1286" s="572">
        <v>35951</v>
      </c>
      <c r="F1286" s="572">
        <v>45248</v>
      </c>
      <c r="G1286" s="205" t="s">
        <v>5042</v>
      </c>
      <c r="H1286" s="205" t="s">
        <v>682</v>
      </c>
      <c r="I1286" s="205" t="s">
        <v>683</v>
      </c>
      <c r="J1286" s="205">
        <v>9350897858</v>
      </c>
      <c r="K1286" s="205" t="s">
        <v>5043</v>
      </c>
      <c r="L1286" s="205" t="s">
        <v>5044</v>
      </c>
      <c r="M1286" s="205" t="s">
        <v>5045</v>
      </c>
      <c r="N1286" s="205" t="s">
        <v>5046</v>
      </c>
      <c r="O1286" s="205" t="s">
        <v>686</v>
      </c>
      <c r="P1286" s="205" t="s">
        <v>687</v>
      </c>
      <c r="Q1286" s="205" t="s">
        <v>686</v>
      </c>
    </row>
    <row r="1287" spans="1:17" hidden="1">
      <c r="A1287" s="204">
        <v>102013266657</v>
      </c>
      <c r="B1287" s="205" t="s">
        <v>5047</v>
      </c>
      <c r="C1287" s="205" t="s">
        <v>3184</v>
      </c>
      <c r="D1287" s="205" t="s">
        <v>680</v>
      </c>
      <c r="E1287" s="572">
        <v>27760</v>
      </c>
      <c r="F1287" s="572">
        <v>45247</v>
      </c>
      <c r="G1287" s="205" t="s">
        <v>5048</v>
      </c>
      <c r="H1287" s="205" t="s">
        <v>682</v>
      </c>
      <c r="I1287" s="205" t="s">
        <v>708</v>
      </c>
      <c r="J1287" s="205" t="s">
        <v>684</v>
      </c>
      <c r="K1287" s="205" t="s">
        <v>684</v>
      </c>
      <c r="L1287" s="205" t="s">
        <v>5049</v>
      </c>
      <c r="M1287" s="205" t="s">
        <v>684</v>
      </c>
      <c r="N1287" s="205" t="s">
        <v>684</v>
      </c>
      <c r="O1287" s="205" t="s">
        <v>686</v>
      </c>
      <c r="P1287" s="205" t="s">
        <v>687</v>
      </c>
      <c r="Q1287" s="205" t="s">
        <v>686</v>
      </c>
    </row>
    <row r="1288" spans="1:17" hidden="1">
      <c r="A1288" s="204">
        <v>102013043508</v>
      </c>
      <c r="B1288" s="205" t="s">
        <v>5050</v>
      </c>
      <c r="C1288" s="205" t="s">
        <v>5051</v>
      </c>
      <c r="D1288" s="205" t="s">
        <v>680</v>
      </c>
      <c r="E1288" s="572">
        <v>36161</v>
      </c>
      <c r="F1288" s="572">
        <v>45246</v>
      </c>
      <c r="G1288" s="205" t="s">
        <v>1495</v>
      </c>
      <c r="H1288" s="205" t="s">
        <v>682</v>
      </c>
      <c r="I1288" s="205" t="s">
        <v>683</v>
      </c>
      <c r="J1288" s="205" t="s">
        <v>684</v>
      </c>
      <c r="K1288" s="205" t="s">
        <v>684</v>
      </c>
      <c r="L1288" s="205" t="s">
        <v>5052</v>
      </c>
      <c r="M1288" s="205" t="s">
        <v>684</v>
      </c>
      <c r="N1288" s="205" t="s">
        <v>684</v>
      </c>
      <c r="O1288" s="205" t="s">
        <v>686</v>
      </c>
      <c r="P1288" s="205" t="s">
        <v>687</v>
      </c>
      <c r="Q1288" s="205" t="s">
        <v>686</v>
      </c>
    </row>
    <row r="1289" spans="1:17" hidden="1">
      <c r="A1289" s="204">
        <v>100475811922</v>
      </c>
      <c r="B1289" s="205" t="s">
        <v>5057</v>
      </c>
      <c r="C1289" s="205" t="s">
        <v>3434</v>
      </c>
      <c r="D1289" s="205" t="s">
        <v>680</v>
      </c>
      <c r="E1289" s="572">
        <v>38019</v>
      </c>
      <c r="F1289" s="572">
        <v>45241</v>
      </c>
      <c r="G1289" s="205" t="s">
        <v>5058</v>
      </c>
      <c r="H1289" s="205" t="s">
        <v>682</v>
      </c>
      <c r="I1289" s="205" t="s">
        <v>708</v>
      </c>
      <c r="J1289" s="205">
        <v>8953125647</v>
      </c>
      <c r="K1289" s="205" t="s">
        <v>21740</v>
      </c>
      <c r="L1289" s="205" t="s">
        <v>5059</v>
      </c>
      <c r="M1289" s="205" t="s">
        <v>5060</v>
      </c>
      <c r="N1289" s="205" t="s">
        <v>21488</v>
      </c>
      <c r="O1289" s="205" t="s">
        <v>686</v>
      </c>
      <c r="P1289" s="205" t="s">
        <v>687</v>
      </c>
      <c r="Q1289" s="205" t="s">
        <v>686</v>
      </c>
    </row>
    <row r="1290" spans="1:17" hidden="1">
      <c r="A1290" s="204">
        <v>101563782699</v>
      </c>
      <c r="B1290" s="205" t="s">
        <v>5053</v>
      </c>
      <c r="C1290" s="205" t="s">
        <v>5054</v>
      </c>
      <c r="D1290" s="205" t="s">
        <v>680</v>
      </c>
      <c r="E1290" s="572">
        <v>36707</v>
      </c>
      <c r="F1290" s="572">
        <v>45241</v>
      </c>
      <c r="G1290" s="205" t="s">
        <v>5055</v>
      </c>
      <c r="H1290" s="205" t="s">
        <v>682</v>
      </c>
      <c r="I1290" s="205" t="s">
        <v>683</v>
      </c>
      <c r="J1290" s="205" t="s">
        <v>684</v>
      </c>
      <c r="K1290" s="205" t="s">
        <v>684</v>
      </c>
      <c r="L1290" s="205" t="s">
        <v>5056</v>
      </c>
      <c r="M1290" s="205" t="s">
        <v>684</v>
      </c>
      <c r="N1290" s="205" t="s">
        <v>684</v>
      </c>
      <c r="O1290" s="205" t="s">
        <v>686</v>
      </c>
      <c r="P1290" s="205" t="s">
        <v>687</v>
      </c>
      <c r="Q1290" s="205" t="s">
        <v>686</v>
      </c>
    </row>
    <row r="1291" spans="1:17" hidden="1">
      <c r="A1291" s="204">
        <v>101807785019</v>
      </c>
      <c r="B1291" s="205" t="s">
        <v>5094</v>
      </c>
      <c r="C1291" s="205" t="s">
        <v>5095</v>
      </c>
      <c r="D1291" s="205" t="s">
        <v>680</v>
      </c>
      <c r="E1291" s="572">
        <v>35420</v>
      </c>
      <c r="F1291" s="572">
        <v>45239</v>
      </c>
      <c r="G1291" s="205" t="s">
        <v>5072</v>
      </c>
      <c r="H1291" s="205" t="s">
        <v>682</v>
      </c>
      <c r="I1291" s="205" t="s">
        <v>683</v>
      </c>
      <c r="J1291" s="205">
        <v>7620201015</v>
      </c>
      <c r="K1291" s="205" t="s">
        <v>684</v>
      </c>
      <c r="L1291" s="205" t="s">
        <v>5096</v>
      </c>
      <c r="M1291" s="205" t="s">
        <v>684</v>
      </c>
      <c r="N1291" s="205" t="s">
        <v>684</v>
      </c>
      <c r="O1291" s="205" t="s">
        <v>686</v>
      </c>
      <c r="P1291" s="205" t="s">
        <v>687</v>
      </c>
      <c r="Q1291" s="205" t="s">
        <v>686</v>
      </c>
    </row>
    <row r="1292" spans="1:17" hidden="1">
      <c r="A1292" s="204">
        <v>101885817757</v>
      </c>
      <c r="B1292" s="205" t="s">
        <v>5071</v>
      </c>
      <c r="C1292" s="205" t="s">
        <v>466</v>
      </c>
      <c r="D1292" s="205" t="s">
        <v>680</v>
      </c>
      <c r="E1292" s="572">
        <v>38081</v>
      </c>
      <c r="F1292" s="572">
        <v>45239</v>
      </c>
      <c r="G1292" s="205" t="s">
        <v>5072</v>
      </c>
      <c r="H1292" s="205" t="s">
        <v>682</v>
      </c>
      <c r="I1292" s="205" t="s">
        <v>683</v>
      </c>
      <c r="J1292" s="205">
        <v>7741864087</v>
      </c>
      <c r="K1292" s="205" t="s">
        <v>684</v>
      </c>
      <c r="L1292" s="205" t="s">
        <v>5073</v>
      </c>
      <c r="M1292" s="205" t="s">
        <v>5074</v>
      </c>
      <c r="N1292" s="205" t="s">
        <v>684</v>
      </c>
      <c r="O1292" s="205" t="s">
        <v>686</v>
      </c>
      <c r="P1292" s="205" t="s">
        <v>687</v>
      </c>
      <c r="Q1292" s="205" t="s">
        <v>687</v>
      </c>
    </row>
    <row r="1293" spans="1:17" hidden="1">
      <c r="A1293" s="204">
        <v>102011628519</v>
      </c>
      <c r="B1293" s="205" t="s">
        <v>5090</v>
      </c>
      <c r="C1293" s="205" t="s">
        <v>5091</v>
      </c>
      <c r="D1293" s="205" t="s">
        <v>680</v>
      </c>
      <c r="E1293" s="572">
        <v>37927</v>
      </c>
      <c r="F1293" s="572">
        <v>45239</v>
      </c>
      <c r="G1293" s="205" t="s">
        <v>5092</v>
      </c>
      <c r="H1293" s="205" t="s">
        <v>682</v>
      </c>
      <c r="I1293" s="205" t="s">
        <v>708</v>
      </c>
      <c r="J1293" s="205" t="s">
        <v>684</v>
      </c>
      <c r="K1293" s="205" t="s">
        <v>684</v>
      </c>
      <c r="L1293" s="205" t="s">
        <v>5093</v>
      </c>
      <c r="M1293" s="205" t="s">
        <v>684</v>
      </c>
      <c r="N1293" s="205" t="s">
        <v>684</v>
      </c>
      <c r="O1293" s="205" t="s">
        <v>686</v>
      </c>
      <c r="P1293" s="205" t="s">
        <v>687</v>
      </c>
      <c r="Q1293" s="205" t="s">
        <v>686</v>
      </c>
    </row>
    <row r="1294" spans="1:17" hidden="1">
      <c r="A1294" s="204">
        <v>102011628503</v>
      </c>
      <c r="B1294" s="205" t="s">
        <v>5061</v>
      </c>
      <c r="C1294" s="205" t="s">
        <v>5062</v>
      </c>
      <c r="D1294" s="205" t="s">
        <v>680</v>
      </c>
      <c r="E1294" s="572">
        <v>34673</v>
      </c>
      <c r="F1294" s="572">
        <v>45239</v>
      </c>
      <c r="G1294" s="205" t="s">
        <v>5063</v>
      </c>
      <c r="H1294" s="205" t="s">
        <v>682</v>
      </c>
      <c r="I1294" s="205" t="s">
        <v>683</v>
      </c>
      <c r="J1294" s="205" t="s">
        <v>684</v>
      </c>
      <c r="K1294" s="205" t="s">
        <v>684</v>
      </c>
      <c r="L1294" s="205" t="s">
        <v>5064</v>
      </c>
      <c r="M1294" s="205" t="s">
        <v>684</v>
      </c>
      <c r="N1294" s="205" t="s">
        <v>684</v>
      </c>
      <c r="O1294" s="205" t="s">
        <v>686</v>
      </c>
      <c r="P1294" s="205" t="s">
        <v>687</v>
      </c>
      <c r="Q1294" s="205" t="s">
        <v>686</v>
      </c>
    </row>
    <row r="1295" spans="1:17" hidden="1">
      <c r="A1295" s="204">
        <v>102011628492</v>
      </c>
      <c r="B1295" s="205" t="s">
        <v>5075</v>
      </c>
      <c r="C1295" s="205" t="s">
        <v>5076</v>
      </c>
      <c r="D1295" s="205" t="s">
        <v>680</v>
      </c>
      <c r="E1295" s="572">
        <v>35555</v>
      </c>
      <c r="F1295" s="572">
        <v>45239</v>
      </c>
      <c r="G1295" s="205" t="s">
        <v>5077</v>
      </c>
      <c r="H1295" s="205" t="s">
        <v>682</v>
      </c>
      <c r="I1295" s="205" t="s">
        <v>683</v>
      </c>
      <c r="J1295" s="205" t="s">
        <v>684</v>
      </c>
      <c r="K1295" s="205" t="s">
        <v>684</v>
      </c>
      <c r="L1295" s="205" t="s">
        <v>4592</v>
      </c>
      <c r="M1295" s="205" t="s">
        <v>684</v>
      </c>
      <c r="N1295" s="205" t="s">
        <v>684</v>
      </c>
      <c r="O1295" s="205" t="s">
        <v>686</v>
      </c>
      <c r="P1295" s="205" t="s">
        <v>687</v>
      </c>
      <c r="Q1295" s="205" t="s">
        <v>686</v>
      </c>
    </row>
    <row r="1296" spans="1:17" hidden="1">
      <c r="A1296" s="204">
        <v>101803460862</v>
      </c>
      <c r="B1296" s="205" t="s">
        <v>5065</v>
      </c>
      <c r="C1296" s="205" t="s">
        <v>5066</v>
      </c>
      <c r="D1296" s="205" t="s">
        <v>680</v>
      </c>
      <c r="E1296" s="572">
        <v>35664</v>
      </c>
      <c r="F1296" s="572">
        <v>45239</v>
      </c>
      <c r="G1296" s="205" t="s">
        <v>5067</v>
      </c>
      <c r="H1296" s="205" t="s">
        <v>682</v>
      </c>
      <c r="I1296" s="205" t="s">
        <v>683</v>
      </c>
      <c r="J1296" s="205">
        <v>7447349604</v>
      </c>
      <c r="K1296" s="205" t="s">
        <v>5068</v>
      </c>
      <c r="L1296" s="205" t="s">
        <v>5069</v>
      </c>
      <c r="M1296" s="205" t="s">
        <v>5070</v>
      </c>
      <c r="N1296" s="205" t="s">
        <v>2124</v>
      </c>
      <c r="O1296" s="205" t="s">
        <v>686</v>
      </c>
      <c r="P1296" s="205" t="s">
        <v>687</v>
      </c>
      <c r="Q1296" s="205" t="s">
        <v>686</v>
      </c>
    </row>
    <row r="1297" spans="1:17" hidden="1">
      <c r="A1297" s="204">
        <v>102011628526</v>
      </c>
      <c r="B1297" s="205" t="s">
        <v>5097</v>
      </c>
      <c r="C1297" s="205" t="s">
        <v>5098</v>
      </c>
      <c r="D1297" s="205" t="s">
        <v>680</v>
      </c>
      <c r="E1297" s="572">
        <v>38256</v>
      </c>
      <c r="F1297" s="572">
        <v>45239</v>
      </c>
      <c r="G1297" s="205" t="s">
        <v>5099</v>
      </c>
      <c r="H1297" s="205" t="s">
        <v>682</v>
      </c>
      <c r="I1297" s="205" t="s">
        <v>683</v>
      </c>
      <c r="J1297" s="205">
        <v>9421726051</v>
      </c>
      <c r="K1297" s="205" t="s">
        <v>684</v>
      </c>
      <c r="L1297" s="205" t="s">
        <v>5100</v>
      </c>
      <c r="M1297" s="205" t="s">
        <v>684</v>
      </c>
      <c r="N1297" s="205" t="s">
        <v>684</v>
      </c>
      <c r="O1297" s="205" t="s">
        <v>686</v>
      </c>
      <c r="P1297" s="205" t="s">
        <v>687</v>
      </c>
      <c r="Q1297" s="205" t="s">
        <v>686</v>
      </c>
    </row>
    <row r="1298" spans="1:17" hidden="1">
      <c r="A1298" s="204">
        <v>102011628485</v>
      </c>
      <c r="B1298" s="205" t="s">
        <v>5078</v>
      </c>
      <c r="C1298" s="205" t="s">
        <v>5079</v>
      </c>
      <c r="D1298" s="205" t="s">
        <v>680</v>
      </c>
      <c r="E1298" s="572">
        <v>38204</v>
      </c>
      <c r="F1298" s="572">
        <v>45239</v>
      </c>
      <c r="G1298" s="205" t="s">
        <v>5080</v>
      </c>
      <c r="H1298" s="205" t="s">
        <v>682</v>
      </c>
      <c r="I1298" s="205" t="s">
        <v>683</v>
      </c>
      <c r="J1298" s="205">
        <v>9119482765</v>
      </c>
      <c r="K1298" s="205" t="s">
        <v>684</v>
      </c>
      <c r="L1298" s="205" t="s">
        <v>3412</v>
      </c>
      <c r="M1298" s="205" t="s">
        <v>5081</v>
      </c>
      <c r="N1298" s="205" t="s">
        <v>3451</v>
      </c>
      <c r="O1298" s="205" t="s">
        <v>687</v>
      </c>
      <c r="P1298" s="205" t="s">
        <v>687</v>
      </c>
      <c r="Q1298" s="205" t="s">
        <v>686</v>
      </c>
    </row>
    <row r="1299" spans="1:17" hidden="1">
      <c r="A1299" s="204">
        <v>101764198474</v>
      </c>
      <c r="B1299" s="205" t="s">
        <v>5082</v>
      </c>
      <c r="C1299" s="205" t="s">
        <v>465</v>
      </c>
      <c r="D1299" s="205" t="s">
        <v>680</v>
      </c>
      <c r="E1299" s="572">
        <v>37007</v>
      </c>
      <c r="F1299" s="572">
        <v>45239</v>
      </c>
      <c r="G1299" s="205" t="s">
        <v>3259</v>
      </c>
      <c r="H1299" s="205" t="s">
        <v>682</v>
      </c>
      <c r="I1299" s="205" t="s">
        <v>708</v>
      </c>
      <c r="J1299" s="205">
        <v>8530663410</v>
      </c>
      <c r="K1299" s="205" t="s">
        <v>684</v>
      </c>
      <c r="L1299" s="205" t="s">
        <v>5083</v>
      </c>
      <c r="M1299" s="205" t="s">
        <v>20599</v>
      </c>
      <c r="N1299" s="205" t="s">
        <v>2399</v>
      </c>
      <c r="O1299" s="205" t="s">
        <v>687</v>
      </c>
      <c r="P1299" s="205" t="s">
        <v>687</v>
      </c>
      <c r="Q1299" s="205" t="s">
        <v>686</v>
      </c>
    </row>
    <row r="1300" spans="1:17" hidden="1">
      <c r="A1300" s="204">
        <v>100767143257</v>
      </c>
      <c r="B1300" s="205" t="s">
        <v>5084</v>
      </c>
      <c r="C1300" s="205" t="s">
        <v>5085</v>
      </c>
      <c r="D1300" s="205" t="s">
        <v>680</v>
      </c>
      <c r="E1300" s="572">
        <v>33916</v>
      </c>
      <c r="F1300" s="572">
        <v>45239</v>
      </c>
      <c r="G1300" s="205" t="s">
        <v>5086</v>
      </c>
      <c r="H1300" s="205" t="s">
        <v>682</v>
      </c>
      <c r="I1300" s="205" t="s">
        <v>684</v>
      </c>
      <c r="J1300" s="205">
        <v>8600665606</v>
      </c>
      <c r="K1300" s="205" t="s">
        <v>684</v>
      </c>
      <c r="L1300" s="205" t="s">
        <v>5087</v>
      </c>
      <c r="M1300" s="205" t="s">
        <v>5088</v>
      </c>
      <c r="N1300" s="205" t="s">
        <v>5089</v>
      </c>
      <c r="O1300" s="205" t="s">
        <v>686</v>
      </c>
      <c r="P1300" s="205" t="s">
        <v>687</v>
      </c>
      <c r="Q1300" s="205" t="s">
        <v>686</v>
      </c>
    </row>
    <row r="1301" spans="1:17" hidden="1">
      <c r="A1301" s="204">
        <v>101695077190</v>
      </c>
      <c r="B1301" s="205" t="s">
        <v>5101</v>
      </c>
      <c r="C1301" s="205" t="s">
        <v>5102</v>
      </c>
      <c r="D1301" s="205" t="s">
        <v>680</v>
      </c>
      <c r="E1301" s="572">
        <v>37987</v>
      </c>
      <c r="F1301" s="572">
        <v>45233</v>
      </c>
      <c r="G1301" s="205" t="s">
        <v>5103</v>
      </c>
      <c r="H1301" s="205" t="s">
        <v>682</v>
      </c>
      <c r="I1301" s="205" t="s">
        <v>683</v>
      </c>
      <c r="J1301" s="205" t="s">
        <v>684</v>
      </c>
      <c r="K1301" s="205" t="s">
        <v>684</v>
      </c>
      <c r="L1301" s="205" t="s">
        <v>1672</v>
      </c>
      <c r="M1301" s="205" t="s">
        <v>684</v>
      </c>
      <c r="N1301" s="205" t="s">
        <v>684</v>
      </c>
      <c r="O1301" s="205" t="s">
        <v>686</v>
      </c>
      <c r="P1301" s="205" t="s">
        <v>687</v>
      </c>
      <c r="Q1301" s="205" t="s">
        <v>686</v>
      </c>
    </row>
    <row r="1302" spans="1:17" hidden="1">
      <c r="A1302" s="204">
        <v>101695083969</v>
      </c>
      <c r="B1302" s="205" t="s">
        <v>5104</v>
      </c>
      <c r="C1302" s="205" t="s">
        <v>5105</v>
      </c>
      <c r="D1302" s="205" t="s">
        <v>680</v>
      </c>
      <c r="E1302" s="572">
        <v>37622</v>
      </c>
      <c r="F1302" s="572">
        <v>45233</v>
      </c>
      <c r="G1302" s="205" t="s">
        <v>5106</v>
      </c>
      <c r="H1302" s="205" t="s">
        <v>682</v>
      </c>
      <c r="I1302" s="205" t="s">
        <v>683</v>
      </c>
      <c r="J1302" s="205" t="s">
        <v>684</v>
      </c>
      <c r="K1302" s="205" t="s">
        <v>684</v>
      </c>
      <c r="L1302" s="205" t="s">
        <v>5107</v>
      </c>
      <c r="M1302" s="205" t="s">
        <v>684</v>
      </c>
      <c r="N1302" s="205" t="s">
        <v>684</v>
      </c>
      <c r="O1302" s="205" t="s">
        <v>686</v>
      </c>
      <c r="P1302" s="205" t="s">
        <v>687</v>
      </c>
      <c r="Q1302" s="205" t="s">
        <v>686</v>
      </c>
    </row>
    <row r="1303" spans="1:17" hidden="1">
      <c r="A1303" s="204">
        <v>101981340763</v>
      </c>
      <c r="B1303" s="205" t="s">
        <v>5108</v>
      </c>
      <c r="C1303" s="205" t="s">
        <v>5109</v>
      </c>
      <c r="D1303" s="205" t="s">
        <v>680</v>
      </c>
      <c r="E1303" s="572">
        <v>36562</v>
      </c>
      <c r="F1303" s="572">
        <v>45233</v>
      </c>
      <c r="G1303" s="205" t="s">
        <v>5110</v>
      </c>
      <c r="H1303" s="205" t="s">
        <v>682</v>
      </c>
      <c r="I1303" s="205" t="s">
        <v>683</v>
      </c>
      <c r="J1303" s="205" t="s">
        <v>684</v>
      </c>
      <c r="K1303" s="205" t="s">
        <v>684</v>
      </c>
      <c r="L1303" s="205" t="s">
        <v>5111</v>
      </c>
      <c r="M1303" s="205" t="s">
        <v>684</v>
      </c>
      <c r="N1303" s="205" t="s">
        <v>684</v>
      </c>
      <c r="O1303" s="205" t="s">
        <v>686</v>
      </c>
      <c r="P1303" s="205" t="s">
        <v>687</v>
      </c>
      <c r="Q1303" s="205" t="s">
        <v>686</v>
      </c>
    </row>
    <row r="1304" spans="1:17" hidden="1">
      <c r="A1304" s="204">
        <v>101939166025</v>
      </c>
      <c r="B1304" s="205" t="s">
        <v>5112</v>
      </c>
      <c r="C1304" s="205" t="s">
        <v>5113</v>
      </c>
      <c r="D1304" s="205" t="s">
        <v>680</v>
      </c>
      <c r="E1304" s="572">
        <v>37622</v>
      </c>
      <c r="F1304" s="572">
        <v>45233</v>
      </c>
      <c r="G1304" s="205" t="s">
        <v>5114</v>
      </c>
      <c r="H1304" s="205" t="s">
        <v>682</v>
      </c>
      <c r="I1304" s="205" t="s">
        <v>683</v>
      </c>
      <c r="J1304" s="205">
        <v>7000906567</v>
      </c>
      <c r="K1304" s="205" t="s">
        <v>684</v>
      </c>
      <c r="L1304" s="205" t="s">
        <v>5115</v>
      </c>
      <c r="M1304" s="205" t="s">
        <v>20769</v>
      </c>
      <c r="N1304" s="205" t="s">
        <v>21489</v>
      </c>
      <c r="O1304" s="205" t="s">
        <v>687</v>
      </c>
      <c r="P1304" s="205" t="s">
        <v>687</v>
      </c>
      <c r="Q1304" s="205" t="s">
        <v>687</v>
      </c>
    </row>
    <row r="1305" spans="1:17">
      <c r="A1305" s="204">
        <v>101396804599</v>
      </c>
      <c r="B1305" s="205" t="s">
        <v>5117</v>
      </c>
      <c r="C1305" s="205" t="s">
        <v>467</v>
      </c>
      <c r="D1305" s="205" t="s">
        <v>680</v>
      </c>
      <c r="E1305" s="572">
        <v>35269</v>
      </c>
      <c r="F1305" s="572">
        <v>45229</v>
      </c>
      <c r="G1305" s="205" t="s">
        <v>1447</v>
      </c>
      <c r="H1305" s="205" t="s">
        <v>682</v>
      </c>
      <c r="I1305" s="205" t="s">
        <v>683</v>
      </c>
      <c r="J1305" s="205">
        <v>8698055644</v>
      </c>
      <c r="K1305" s="205" t="s">
        <v>684</v>
      </c>
      <c r="L1305" s="205" t="s">
        <v>5118</v>
      </c>
      <c r="M1305" s="205" t="s">
        <v>5119</v>
      </c>
      <c r="N1305" s="205" t="s">
        <v>1205</v>
      </c>
      <c r="O1305" s="205" t="s">
        <v>686</v>
      </c>
      <c r="P1305" s="205" t="s">
        <v>687</v>
      </c>
      <c r="Q1305" s="205" t="s">
        <v>686</v>
      </c>
    </row>
    <row r="1306" spans="1:17" hidden="1">
      <c r="A1306" s="204">
        <v>102005459411</v>
      </c>
      <c r="B1306" s="205" t="s">
        <v>5120</v>
      </c>
      <c r="C1306" s="205" t="s">
        <v>5121</v>
      </c>
      <c r="D1306" s="205" t="s">
        <v>680</v>
      </c>
      <c r="E1306" s="572">
        <v>34617</v>
      </c>
      <c r="F1306" s="572">
        <v>45220</v>
      </c>
      <c r="G1306" s="205" t="s">
        <v>1309</v>
      </c>
      <c r="H1306" s="205" t="s">
        <v>682</v>
      </c>
      <c r="I1306" s="205" t="s">
        <v>683</v>
      </c>
      <c r="J1306" s="205" t="s">
        <v>684</v>
      </c>
      <c r="K1306" s="205" t="s">
        <v>684</v>
      </c>
      <c r="L1306" s="205" t="s">
        <v>5122</v>
      </c>
      <c r="M1306" s="205" t="s">
        <v>684</v>
      </c>
      <c r="N1306" s="205" t="s">
        <v>684</v>
      </c>
      <c r="O1306" s="205" t="s">
        <v>686</v>
      </c>
      <c r="P1306" s="205" t="s">
        <v>687</v>
      </c>
      <c r="Q1306" s="205" t="s">
        <v>686</v>
      </c>
    </row>
    <row r="1307" spans="1:17" hidden="1">
      <c r="A1307" s="204">
        <v>101467875679</v>
      </c>
      <c r="B1307" s="205" t="s">
        <v>5126</v>
      </c>
      <c r="C1307" s="205" t="s">
        <v>5127</v>
      </c>
      <c r="D1307" s="205" t="s">
        <v>680</v>
      </c>
      <c r="E1307" s="572">
        <v>33390</v>
      </c>
      <c r="F1307" s="572">
        <v>45220</v>
      </c>
      <c r="G1307" s="205" t="s">
        <v>5128</v>
      </c>
      <c r="H1307" s="205" t="s">
        <v>682</v>
      </c>
      <c r="I1307" s="205" t="s">
        <v>708</v>
      </c>
      <c r="J1307" s="205">
        <v>7666221751</v>
      </c>
      <c r="K1307" s="205" t="s">
        <v>684</v>
      </c>
      <c r="L1307" s="205" t="s">
        <v>5129</v>
      </c>
      <c r="M1307" s="205" t="s">
        <v>5130</v>
      </c>
      <c r="N1307" s="205" t="s">
        <v>5131</v>
      </c>
      <c r="O1307" s="205" t="s">
        <v>686</v>
      </c>
      <c r="P1307" s="205" t="s">
        <v>687</v>
      </c>
      <c r="Q1307" s="205" t="s">
        <v>686</v>
      </c>
    </row>
    <row r="1308" spans="1:17" hidden="1">
      <c r="A1308" s="204">
        <v>101976571122</v>
      </c>
      <c r="B1308" s="205" t="s">
        <v>5152</v>
      </c>
      <c r="C1308" s="205" t="s">
        <v>468</v>
      </c>
      <c r="D1308" s="205" t="s">
        <v>680</v>
      </c>
      <c r="E1308" s="572">
        <v>29952</v>
      </c>
      <c r="F1308" s="572">
        <v>45220</v>
      </c>
      <c r="G1308" s="205" t="s">
        <v>5153</v>
      </c>
      <c r="H1308" s="205" t="s">
        <v>682</v>
      </c>
      <c r="I1308" s="205" t="s">
        <v>708</v>
      </c>
      <c r="J1308" s="205">
        <v>9529755091</v>
      </c>
      <c r="K1308" s="205" t="s">
        <v>684</v>
      </c>
      <c r="L1308" s="205" t="s">
        <v>5154</v>
      </c>
      <c r="M1308" s="205" t="s">
        <v>684</v>
      </c>
      <c r="N1308" s="205" t="s">
        <v>684</v>
      </c>
      <c r="O1308" s="205" t="s">
        <v>686</v>
      </c>
      <c r="P1308" s="205" t="s">
        <v>687</v>
      </c>
      <c r="Q1308" s="205" t="s">
        <v>687</v>
      </c>
    </row>
    <row r="1309" spans="1:17" hidden="1">
      <c r="A1309" s="204">
        <v>102005459203</v>
      </c>
      <c r="B1309" s="205" t="s">
        <v>5123</v>
      </c>
      <c r="C1309" s="205" t="s">
        <v>5124</v>
      </c>
      <c r="D1309" s="205" t="s">
        <v>680</v>
      </c>
      <c r="E1309" s="572">
        <v>35582</v>
      </c>
      <c r="F1309" s="572">
        <v>45220</v>
      </c>
      <c r="G1309" s="205" t="s">
        <v>760</v>
      </c>
      <c r="H1309" s="205" t="s">
        <v>682</v>
      </c>
      <c r="I1309" s="205" t="s">
        <v>708</v>
      </c>
      <c r="J1309" s="205" t="s">
        <v>684</v>
      </c>
      <c r="K1309" s="205" t="s">
        <v>684</v>
      </c>
      <c r="L1309" s="205" t="s">
        <v>5125</v>
      </c>
      <c r="M1309" s="205" t="s">
        <v>684</v>
      </c>
      <c r="N1309" s="205" t="s">
        <v>684</v>
      </c>
      <c r="O1309" s="205" t="s">
        <v>686</v>
      </c>
      <c r="P1309" s="205" t="s">
        <v>687</v>
      </c>
      <c r="Q1309" s="205" t="s">
        <v>686</v>
      </c>
    </row>
    <row r="1310" spans="1:17" hidden="1">
      <c r="A1310" s="204">
        <v>101529230644</v>
      </c>
      <c r="B1310" s="205" t="s">
        <v>5132</v>
      </c>
      <c r="C1310" s="205" t="s">
        <v>5133</v>
      </c>
      <c r="D1310" s="205" t="s">
        <v>680</v>
      </c>
      <c r="E1310" s="572">
        <v>34844</v>
      </c>
      <c r="F1310" s="572">
        <v>45220</v>
      </c>
      <c r="G1310" s="205" t="s">
        <v>5134</v>
      </c>
      <c r="H1310" s="205" t="s">
        <v>682</v>
      </c>
      <c r="I1310" s="205" t="s">
        <v>708</v>
      </c>
      <c r="J1310" s="205">
        <v>9011514104</v>
      </c>
      <c r="K1310" s="205" t="s">
        <v>684</v>
      </c>
      <c r="L1310" s="205" t="s">
        <v>5135</v>
      </c>
      <c r="M1310" s="205" t="s">
        <v>5136</v>
      </c>
      <c r="N1310" s="205" t="s">
        <v>5137</v>
      </c>
      <c r="O1310" s="205" t="s">
        <v>687</v>
      </c>
      <c r="P1310" s="205" t="s">
        <v>687</v>
      </c>
      <c r="Q1310" s="205" t="s">
        <v>686</v>
      </c>
    </row>
    <row r="1311" spans="1:17" hidden="1">
      <c r="A1311" s="204">
        <v>101781748905</v>
      </c>
      <c r="B1311" s="205" t="s">
        <v>5142</v>
      </c>
      <c r="C1311" s="205" t="s">
        <v>5143</v>
      </c>
      <c r="D1311" s="205" t="s">
        <v>680</v>
      </c>
      <c r="E1311" s="572">
        <v>36161</v>
      </c>
      <c r="F1311" s="572">
        <v>45220</v>
      </c>
      <c r="G1311" s="205" t="s">
        <v>5144</v>
      </c>
      <c r="H1311" s="205" t="s">
        <v>682</v>
      </c>
      <c r="I1311" s="205" t="s">
        <v>683</v>
      </c>
      <c r="J1311" s="205">
        <v>9518311165</v>
      </c>
      <c r="K1311" s="205" t="s">
        <v>684</v>
      </c>
      <c r="L1311" s="205" t="s">
        <v>5145</v>
      </c>
      <c r="M1311" s="205" t="s">
        <v>5146</v>
      </c>
      <c r="N1311" s="205" t="s">
        <v>5147</v>
      </c>
      <c r="O1311" s="205" t="s">
        <v>686</v>
      </c>
      <c r="P1311" s="205" t="s">
        <v>687</v>
      </c>
      <c r="Q1311" s="205" t="s">
        <v>686</v>
      </c>
    </row>
    <row r="1312" spans="1:17" hidden="1">
      <c r="A1312" s="204">
        <v>102005459424</v>
      </c>
      <c r="B1312" s="205" t="s">
        <v>5148</v>
      </c>
      <c r="C1312" s="205" t="s">
        <v>5149</v>
      </c>
      <c r="D1312" s="205" t="s">
        <v>680</v>
      </c>
      <c r="E1312" s="572">
        <v>33147</v>
      </c>
      <c r="F1312" s="572">
        <v>45220</v>
      </c>
      <c r="G1312" s="205" t="s">
        <v>1309</v>
      </c>
      <c r="H1312" s="205" t="s">
        <v>682</v>
      </c>
      <c r="I1312" s="205" t="s">
        <v>708</v>
      </c>
      <c r="J1312" s="205">
        <v>9552048285</v>
      </c>
      <c r="K1312" s="205" t="s">
        <v>21490</v>
      </c>
      <c r="L1312" s="205" t="s">
        <v>5150</v>
      </c>
      <c r="M1312" s="205" t="s">
        <v>5151</v>
      </c>
      <c r="N1312" s="205" t="s">
        <v>2330</v>
      </c>
      <c r="O1312" s="205" t="s">
        <v>686</v>
      </c>
      <c r="P1312" s="205" t="s">
        <v>687</v>
      </c>
      <c r="Q1312" s="205" t="s">
        <v>687</v>
      </c>
    </row>
    <row r="1313" spans="1:17" hidden="1">
      <c r="A1313" s="204">
        <v>102005459430</v>
      </c>
      <c r="B1313" s="205" t="s">
        <v>5138</v>
      </c>
      <c r="C1313" s="205" t="s">
        <v>5139</v>
      </c>
      <c r="D1313" s="205" t="s">
        <v>680</v>
      </c>
      <c r="E1313" s="572">
        <v>34717</v>
      </c>
      <c r="F1313" s="572">
        <v>45220</v>
      </c>
      <c r="G1313" s="205" t="s">
        <v>5140</v>
      </c>
      <c r="H1313" s="205" t="s">
        <v>682</v>
      </c>
      <c r="I1313" s="205" t="s">
        <v>683</v>
      </c>
      <c r="J1313" s="205">
        <v>8390923253</v>
      </c>
      <c r="K1313" s="205" t="s">
        <v>684</v>
      </c>
      <c r="L1313" s="205" t="s">
        <v>5141</v>
      </c>
      <c r="M1313" s="205" t="s">
        <v>684</v>
      </c>
      <c r="N1313" s="205" t="s">
        <v>684</v>
      </c>
      <c r="O1313" s="205" t="s">
        <v>686</v>
      </c>
      <c r="P1313" s="205" t="s">
        <v>687</v>
      </c>
      <c r="Q1313" s="205" t="s">
        <v>686</v>
      </c>
    </row>
    <row r="1314" spans="1:17" hidden="1">
      <c r="A1314" s="204">
        <v>101494376535</v>
      </c>
      <c r="B1314" s="205" t="s">
        <v>5155</v>
      </c>
      <c r="C1314" s="205" t="s">
        <v>5156</v>
      </c>
      <c r="D1314" s="205" t="s">
        <v>680</v>
      </c>
      <c r="E1314" s="572">
        <v>35250</v>
      </c>
      <c r="F1314" s="572">
        <v>45219</v>
      </c>
      <c r="G1314" s="205" t="s">
        <v>5157</v>
      </c>
      <c r="H1314" s="205" t="s">
        <v>682</v>
      </c>
      <c r="I1314" s="205" t="s">
        <v>708</v>
      </c>
      <c r="J1314" s="205">
        <v>7668472173</v>
      </c>
      <c r="K1314" s="205" t="s">
        <v>684</v>
      </c>
      <c r="L1314" s="205" t="s">
        <v>5158</v>
      </c>
      <c r="M1314" s="205" t="s">
        <v>5159</v>
      </c>
      <c r="N1314" s="205" t="s">
        <v>5160</v>
      </c>
      <c r="O1314" s="205" t="s">
        <v>686</v>
      </c>
      <c r="P1314" s="205" t="s">
        <v>687</v>
      </c>
      <c r="Q1314" s="205" t="s">
        <v>686</v>
      </c>
    </row>
    <row r="1315" spans="1:17" hidden="1">
      <c r="A1315" s="204">
        <v>102004077854</v>
      </c>
      <c r="B1315" s="205" t="s">
        <v>5161</v>
      </c>
      <c r="C1315" s="205" t="s">
        <v>469</v>
      </c>
      <c r="D1315" s="205" t="s">
        <v>680</v>
      </c>
      <c r="E1315" s="572">
        <v>37702</v>
      </c>
      <c r="F1315" s="572">
        <v>45212</v>
      </c>
      <c r="G1315" s="205" t="s">
        <v>5162</v>
      </c>
      <c r="H1315" s="205" t="s">
        <v>682</v>
      </c>
      <c r="I1315" s="205" t="s">
        <v>683</v>
      </c>
      <c r="J1315" s="205">
        <v>9021885381</v>
      </c>
      <c r="K1315" s="205" t="s">
        <v>684</v>
      </c>
      <c r="L1315" s="205" t="s">
        <v>5163</v>
      </c>
      <c r="M1315" s="205" t="s">
        <v>5164</v>
      </c>
      <c r="N1315" s="205" t="s">
        <v>5165</v>
      </c>
      <c r="O1315" s="205" t="s">
        <v>686</v>
      </c>
      <c r="P1315" s="205" t="s">
        <v>687</v>
      </c>
      <c r="Q1315" s="205" t="s">
        <v>686</v>
      </c>
    </row>
    <row r="1316" spans="1:17" hidden="1">
      <c r="A1316" s="204">
        <v>102004077849</v>
      </c>
      <c r="B1316" s="205" t="s">
        <v>5166</v>
      </c>
      <c r="C1316" s="205" t="s">
        <v>5167</v>
      </c>
      <c r="D1316" s="205" t="s">
        <v>680</v>
      </c>
      <c r="E1316" s="572">
        <v>36834</v>
      </c>
      <c r="F1316" s="572">
        <v>45212</v>
      </c>
      <c r="G1316" s="205" t="s">
        <v>5168</v>
      </c>
      <c r="H1316" s="205" t="s">
        <v>682</v>
      </c>
      <c r="I1316" s="205" t="s">
        <v>683</v>
      </c>
      <c r="J1316" s="205" t="s">
        <v>684</v>
      </c>
      <c r="K1316" s="205" t="s">
        <v>684</v>
      </c>
      <c r="L1316" s="205" t="s">
        <v>5169</v>
      </c>
      <c r="M1316" s="205" t="s">
        <v>684</v>
      </c>
      <c r="N1316" s="205" t="s">
        <v>684</v>
      </c>
      <c r="O1316" s="205" t="s">
        <v>686</v>
      </c>
      <c r="P1316" s="205" t="s">
        <v>687</v>
      </c>
      <c r="Q1316" s="205" t="s">
        <v>686</v>
      </c>
    </row>
    <row r="1317" spans="1:17" hidden="1">
      <c r="A1317" s="204">
        <v>101690065728</v>
      </c>
      <c r="B1317" s="205" t="s">
        <v>5175</v>
      </c>
      <c r="C1317" s="205" t="s">
        <v>5176</v>
      </c>
      <c r="D1317" s="205" t="s">
        <v>680</v>
      </c>
      <c r="E1317" s="572">
        <v>36983</v>
      </c>
      <c r="F1317" s="572">
        <v>45208</v>
      </c>
      <c r="G1317" s="205" t="s">
        <v>5177</v>
      </c>
      <c r="H1317" s="205" t="s">
        <v>682</v>
      </c>
      <c r="I1317" s="205" t="s">
        <v>683</v>
      </c>
      <c r="J1317" s="205">
        <v>7061987264</v>
      </c>
      <c r="K1317" s="205" t="s">
        <v>5178</v>
      </c>
      <c r="L1317" s="205" t="s">
        <v>5179</v>
      </c>
      <c r="M1317" s="205" t="s">
        <v>5180</v>
      </c>
      <c r="N1317" s="205" t="s">
        <v>5181</v>
      </c>
      <c r="O1317" s="205" t="s">
        <v>687</v>
      </c>
      <c r="P1317" s="205" t="s">
        <v>687</v>
      </c>
      <c r="Q1317" s="205" t="s">
        <v>686</v>
      </c>
    </row>
    <row r="1318" spans="1:17" hidden="1">
      <c r="A1318" s="204">
        <v>101956723023</v>
      </c>
      <c r="B1318" s="205" t="s">
        <v>5188</v>
      </c>
      <c r="C1318" s="205" t="s">
        <v>5189</v>
      </c>
      <c r="D1318" s="205" t="s">
        <v>680</v>
      </c>
      <c r="E1318" s="572">
        <v>35055</v>
      </c>
      <c r="F1318" s="572">
        <v>45208</v>
      </c>
      <c r="G1318" s="205" t="s">
        <v>5190</v>
      </c>
      <c r="H1318" s="205" t="s">
        <v>682</v>
      </c>
      <c r="I1318" s="205" t="s">
        <v>683</v>
      </c>
      <c r="J1318" s="205">
        <v>7003114274</v>
      </c>
      <c r="K1318" s="205" t="s">
        <v>684</v>
      </c>
      <c r="L1318" s="205" t="s">
        <v>4070</v>
      </c>
      <c r="M1318" s="205" t="s">
        <v>684</v>
      </c>
      <c r="N1318" s="205" t="s">
        <v>20600</v>
      </c>
      <c r="O1318" s="205" t="s">
        <v>687</v>
      </c>
      <c r="P1318" s="205" t="s">
        <v>687</v>
      </c>
      <c r="Q1318" s="205" t="s">
        <v>686</v>
      </c>
    </row>
    <row r="1319" spans="1:17" hidden="1">
      <c r="A1319" s="204">
        <v>101690102669</v>
      </c>
      <c r="B1319" s="205" t="s">
        <v>5170</v>
      </c>
      <c r="C1319" s="205" t="s">
        <v>5171</v>
      </c>
      <c r="D1319" s="205" t="s">
        <v>680</v>
      </c>
      <c r="E1319" s="572">
        <v>36161</v>
      </c>
      <c r="F1319" s="572">
        <v>45208</v>
      </c>
      <c r="G1319" s="205" t="s">
        <v>5172</v>
      </c>
      <c r="H1319" s="205" t="s">
        <v>682</v>
      </c>
      <c r="I1319" s="205" t="s">
        <v>683</v>
      </c>
      <c r="J1319" s="205">
        <v>8789214554</v>
      </c>
      <c r="K1319" s="205" t="s">
        <v>684</v>
      </c>
      <c r="L1319" s="205" t="s">
        <v>5173</v>
      </c>
      <c r="M1319" s="205" t="s">
        <v>684</v>
      </c>
      <c r="N1319" s="205" t="s">
        <v>5174</v>
      </c>
      <c r="O1319" s="205" t="s">
        <v>686</v>
      </c>
      <c r="P1319" s="205" t="s">
        <v>687</v>
      </c>
      <c r="Q1319" s="205" t="s">
        <v>686</v>
      </c>
    </row>
    <row r="1320" spans="1:17" hidden="1">
      <c r="A1320" s="204">
        <v>100902399345</v>
      </c>
      <c r="B1320" s="205" t="s">
        <v>5182</v>
      </c>
      <c r="C1320" s="205" t="s">
        <v>5183</v>
      </c>
      <c r="D1320" s="205" t="s">
        <v>680</v>
      </c>
      <c r="E1320" s="572">
        <v>32694</v>
      </c>
      <c r="F1320" s="572">
        <v>45208</v>
      </c>
      <c r="G1320" s="205" t="s">
        <v>5184</v>
      </c>
      <c r="H1320" s="205" t="s">
        <v>682</v>
      </c>
      <c r="I1320" s="205" t="s">
        <v>708</v>
      </c>
      <c r="J1320" s="205">
        <v>1276050800</v>
      </c>
      <c r="K1320" s="205" t="s">
        <v>684</v>
      </c>
      <c r="L1320" s="205" t="s">
        <v>5185</v>
      </c>
      <c r="M1320" s="205" t="s">
        <v>5186</v>
      </c>
      <c r="N1320" s="205" t="s">
        <v>5187</v>
      </c>
      <c r="O1320" s="205" t="s">
        <v>687</v>
      </c>
      <c r="P1320" s="205" t="s">
        <v>687</v>
      </c>
      <c r="Q1320" s="205" t="s">
        <v>686</v>
      </c>
    </row>
    <row r="1321" spans="1:17" hidden="1">
      <c r="A1321" s="204">
        <v>101998180103</v>
      </c>
      <c r="B1321" s="205" t="s">
        <v>5211</v>
      </c>
      <c r="C1321" s="205" t="s">
        <v>5212</v>
      </c>
      <c r="D1321" s="205" t="s">
        <v>680</v>
      </c>
      <c r="E1321" s="572">
        <v>29587</v>
      </c>
      <c r="F1321" s="572">
        <v>45202</v>
      </c>
      <c r="G1321" s="205" t="s">
        <v>5213</v>
      </c>
      <c r="H1321" s="205" t="s">
        <v>682</v>
      </c>
      <c r="I1321" s="205" t="s">
        <v>683</v>
      </c>
      <c r="J1321" s="205" t="s">
        <v>684</v>
      </c>
      <c r="K1321" s="205" t="s">
        <v>684</v>
      </c>
      <c r="L1321" s="205" t="s">
        <v>5214</v>
      </c>
      <c r="M1321" s="205" t="s">
        <v>684</v>
      </c>
      <c r="N1321" s="205" t="s">
        <v>684</v>
      </c>
      <c r="O1321" s="205" t="s">
        <v>686</v>
      </c>
      <c r="P1321" s="205" t="s">
        <v>687</v>
      </c>
      <c r="Q1321" s="205" t="s">
        <v>686</v>
      </c>
    </row>
    <row r="1322" spans="1:17" hidden="1">
      <c r="A1322" s="204">
        <v>101508315992</v>
      </c>
      <c r="B1322" s="205" t="s">
        <v>5206</v>
      </c>
      <c r="C1322" s="205" t="s">
        <v>5207</v>
      </c>
      <c r="D1322" s="205" t="s">
        <v>680</v>
      </c>
      <c r="E1322" s="572">
        <v>34335</v>
      </c>
      <c r="F1322" s="572">
        <v>45202</v>
      </c>
      <c r="G1322" s="205" t="s">
        <v>5208</v>
      </c>
      <c r="H1322" s="205" t="s">
        <v>682</v>
      </c>
      <c r="I1322" s="205" t="s">
        <v>683</v>
      </c>
      <c r="J1322" s="205" t="s">
        <v>684</v>
      </c>
      <c r="K1322" s="205" t="s">
        <v>684</v>
      </c>
      <c r="L1322" s="205" t="s">
        <v>5209</v>
      </c>
      <c r="M1322" s="205" t="s">
        <v>684</v>
      </c>
      <c r="N1322" s="205" t="s">
        <v>5210</v>
      </c>
      <c r="O1322" s="205" t="s">
        <v>686</v>
      </c>
      <c r="P1322" s="205" t="s">
        <v>687</v>
      </c>
      <c r="Q1322" s="205" t="s">
        <v>686</v>
      </c>
    </row>
    <row r="1323" spans="1:17" hidden="1">
      <c r="A1323" s="204">
        <v>101750988399</v>
      </c>
      <c r="B1323" s="205" t="s">
        <v>5194</v>
      </c>
      <c r="C1323" s="205" t="s">
        <v>5195</v>
      </c>
      <c r="D1323" s="205" t="s">
        <v>680</v>
      </c>
      <c r="E1323" s="572">
        <v>32874</v>
      </c>
      <c r="F1323" s="572">
        <v>45202</v>
      </c>
      <c r="G1323" s="205" t="s">
        <v>5196</v>
      </c>
      <c r="H1323" s="205" t="s">
        <v>682</v>
      </c>
      <c r="I1323" s="205" t="s">
        <v>683</v>
      </c>
      <c r="J1323" s="205" t="s">
        <v>684</v>
      </c>
      <c r="K1323" s="205" t="s">
        <v>684</v>
      </c>
      <c r="L1323" s="205" t="s">
        <v>5197</v>
      </c>
      <c r="M1323" s="205" t="s">
        <v>684</v>
      </c>
      <c r="N1323" s="205" t="s">
        <v>684</v>
      </c>
      <c r="O1323" s="205" t="s">
        <v>686</v>
      </c>
      <c r="P1323" s="205" t="s">
        <v>687</v>
      </c>
      <c r="Q1323" s="205" t="s">
        <v>686</v>
      </c>
    </row>
    <row r="1324" spans="1:17" hidden="1">
      <c r="A1324" s="204">
        <v>101998206767</v>
      </c>
      <c r="B1324" s="205" t="s">
        <v>5198</v>
      </c>
      <c r="C1324" s="205" t="s">
        <v>5199</v>
      </c>
      <c r="D1324" s="205" t="s">
        <v>680</v>
      </c>
      <c r="E1324" s="572">
        <v>33970</v>
      </c>
      <c r="F1324" s="572">
        <v>45202</v>
      </c>
      <c r="G1324" s="205" t="s">
        <v>5200</v>
      </c>
      <c r="H1324" s="205" t="s">
        <v>682</v>
      </c>
      <c r="I1324" s="205" t="s">
        <v>683</v>
      </c>
      <c r="J1324" s="205">
        <v>7739176420</v>
      </c>
      <c r="K1324" s="205" t="s">
        <v>684</v>
      </c>
      <c r="L1324" s="205" t="s">
        <v>5201</v>
      </c>
      <c r="M1324" s="205" t="s">
        <v>684</v>
      </c>
      <c r="N1324" s="205" t="s">
        <v>20601</v>
      </c>
      <c r="O1324" s="205" t="s">
        <v>686</v>
      </c>
      <c r="P1324" s="205" t="s">
        <v>687</v>
      </c>
      <c r="Q1324" s="205" t="s">
        <v>686</v>
      </c>
    </row>
    <row r="1325" spans="1:17" hidden="1">
      <c r="A1325" s="204">
        <v>101998206779</v>
      </c>
      <c r="B1325" s="205" t="s">
        <v>5191</v>
      </c>
      <c r="C1325" s="205" t="s">
        <v>5192</v>
      </c>
      <c r="D1325" s="205" t="s">
        <v>680</v>
      </c>
      <c r="E1325" s="572">
        <v>25569</v>
      </c>
      <c r="F1325" s="572">
        <v>45202</v>
      </c>
      <c r="G1325" s="205" t="s">
        <v>5193</v>
      </c>
      <c r="H1325" s="205" t="s">
        <v>682</v>
      </c>
      <c r="I1325" s="205" t="s">
        <v>708</v>
      </c>
      <c r="J1325" s="205" t="s">
        <v>684</v>
      </c>
      <c r="K1325" s="205" t="s">
        <v>684</v>
      </c>
      <c r="L1325" s="205" t="s">
        <v>4932</v>
      </c>
      <c r="M1325" s="205" t="s">
        <v>684</v>
      </c>
      <c r="N1325" s="205" t="s">
        <v>684</v>
      </c>
      <c r="O1325" s="205" t="s">
        <v>686</v>
      </c>
      <c r="P1325" s="205" t="s">
        <v>687</v>
      </c>
      <c r="Q1325" s="205" t="s">
        <v>686</v>
      </c>
    </row>
    <row r="1326" spans="1:17" hidden="1">
      <c r="A1326" s="204">
        <v>101998206780</v>
      </c>
      <c r="B1326" s="205" t="s">
        <v>5215</v>
      </c>
      <c r="C1326" s="205" t="s">
        <v>5216</v>
      </c>
      <c r="D1326" s="205" t="s">
        <v>680</v>
      </c>
      <c r="E1326" s="572">
        <v>36526</v>
      </c>
      <c r="F1326" s="572">
        <v>45202</v>
      </c>
      <c r="G1326" s="205" t="s">
        <v>5217</v>
      </c>
      <c r="H1326" s="205" t="s">
        <v>682</v>
      </c>
      <c r="I1326" s="205" t="s">
        <v>683</v>
      </c>
      <c r="J1326" s="205">
        <v>9525404723</v>
      </c>
      <c r="K1326" s="205" t="s">
        <v>684</v>
      </c>
      <c r="L1326" s="205" t="s">
        <v>3596</v>
      </c>
      <c r="M1326" s="205" t="s">
        <v>684</v>
      </c>
      <c r="N1326" s="205" t="s">
        <v>684</v>
      </c>
      <c r="O1326" s="205" t="s">
        <v>686</v>
      </c>
      <c r="P1326" s="205" t="s">
        <v>687</v>
      </c>
      <c r="Q1326" s="205" t="s">
        <v>686</v>
      </c>
    </row>
    <row r="1327" spans="1:17" hidden="1">
      <c r="A1327" s="204">
        <v>101998180093</v>
      </c>
      <c r="B1327" s="205" t="s">
        <v>5202</v>
      </c>
      <c r="C1327" s="205" t="s">
        <v>5203</v>
      </c>
      <c r="D1327" s="205" t="s">
        <v>680</v>
      </c>
      <c r="E1327" s="572">
        <v>38353</v>
      </c>
      <c r="F1327" s="572">
        <v>45202</v>
      </c>
      <c r="G1327" s="205" t="s">
        <v>5204</v>
      </c>
      <c r="H1327" s="205" t="s">
        <v>682</v>
      </c>
      <c r="I1327" s="205" t="s">
        <v>683</v>
      </c>
      <c r="J1327" s="205" t="s">
        <v>684</v>
      </c>
      <c r="K1327" s="205" t="s">
        <v>684</v>
      </c>
      <c r="L1327" s="205" t="s">
        <v>5205</v>
      </c>
      <c r="M1327" s="205" t="s">
        <v>684</v>
      </c>
      <c r="N1327" s="205" t="s">
        <v>684</v>
      </c>
      <c r="O1327" s="205" t="s">
        <v>686</v>
      </c>
      <c r="P1327" s="205" t="s">
        <v>687</v>
      </c>
      <c r="Q1327" s="205" t="s">
        <v>686</v>
      </c>
    </row>
    <row r="1328" spans="1:17" hidden="1">
      <c r="A1328" s="204">
        <v>101996771784</v>
      </c>
      <c r="B1328" s="205" t="s">
        <v>5224</v>
      </c>
      <c r="C1328" s="205" t="s">
        <v>5225</v>
      </c>
      <c r="D1328" s="205" t="s">
        <v>680</v>
      </c>
      <c r="E1328" s="572">
        <v>33970</v>
      </c>
      <c r="F1328" s="572">
        <v>45198</v>
      </c>
      <c r="G1328" s="205" t="s">
        <v>5226</v>
      </c>
      <c r="H1328" s="205" t="s">
        <v>682</v>
      </c>
      <c r="I1328" s="205" t="s">
        <v>708</v>
      </c>
      <c r="J1328" s="205" t="s">
        <v>684</v>
      </c>
      <c r="K1328" s="205" t="s">
        <v>684</v>
      </c>
      <c r="L1328" s="205" t="s">
        <v>5227</v>
      </c>
      <c r="M1328" s="205" t="s">
        <v>684</v>
      </c>
      <c r="N1328" s="205" t="s">
        <v>684</v>
      </c>
      <c r="O1328" s="205" t="s">
        <v>686</v>
      </c>
      <c r="P1328" s="205" t="s">
        <v>687</v>
      </c>
      <c r="Q1328" s="205" t="s">
        <v>686</v>
      </c>
    </row>
    <row r="1329" spans="1:17" hidden="1">
      <c r="A1329" s="204">
        <v>101367865964</v>
      </c>
      <c r="B1329" s="205" t="s">
        <v>5218</v>
      </c>
      <c r="C1329" s="205" t="s">
        <v>5219</v>
      </c>
      <c r="D1329" s="205" t="s">
        <v>680</v>
      </c>
      <c r="E1329" s="572">
        <v>34188</v>
      </c>
      <c r="F1329" s="572">
        <v>45198</v>
      </c>
      <c r="G1329" s="205" t="s">
        <v>5220</v>
      </c>
      <c r="H1329" s="205" t="s">
        <v>682</v>
      </c>
      <c r="I1329" s="205" t="s">
        <v>683</v>
      </c>
      <c r="J1329" s="205">
        <v>9319227364</v>
      </c>
      <c r="K1329" s="205" t="s">
        <v>684</v>
      </c>
      <c r="L1329" s="205" t="s">
        <v>5221</v>
      </c>
      <c r="M1329" s="205" t="s">
        <v>5222</v>
      </c>
      <c r="N1329" s="205" t="s">
        <v>5223</v>
      </c>
      <c r="O1329" s="205" t="s">
        <v>687</v>
      </c>
      <c r="P1329" s="205" t="s">
        <v>687</v>
      </c>
      <c r="Q1329" s="205" t="s">
        <v>687</v>
      </c>
    </row>
    <row r="1330" spans="1:17" hidden="1">
      <c r="A1330" s="204">
        <v>101996288069</v>
      </c>
      <c r="B1330" s="205" t="s">
        <v>5233</v>
      </c>
      <c r="C1330" s="205" t="s">
        <v>5234</v>
      </c>
      <c r="D1330" s="205" t="s">
        <v>680</v>
      </c>
      <c r="E1330" s="572">
        <v>38536</v>
      </c>
      <c r="F1330" s="572">
        <v>45196</v>
      </c>
      <c r="G1330" s="205" t="s">
        <v>4228</v>
      </c>
      <c r="H1330" s="205" t="s">
        <v>682</v>
      </c>
      <c r="I1330" s="205" t="s">
        <v>683</v>
      </c>
      <c r="J1330" s="205" t="s">
        <v>684</v>
      </c>
      <c r="K1330" s="205" t="s">
        <v>684</v>
      </c>
      <c r="L1330" s="205" t="s">
        <v>5235</v>
      </c>
      <c r="M1330" s="205" t="s">
        <v>684</v>
      </c>
      <c r="N1330" s="205" t="s">
        <v>684</v>
      </c>
      <c r="O1330" s="205" t="s">
        <v>686</v>
      </c>
      <c r="P1330" s="205" t="s">
        <v>687</v>
      </c>
      <c r="Q1330" s="205" t="s">
        <v>686</v>
      </c>
    </row>
    <row r="1331" spans="1:17" hidden="1">
      <c r="A1331" s="204">
        <v>101996288076</v>
      </c>
      <c r="B1331" s="205" t="s">
        <v>5228</v>
      </c>
      <c r="C1331" s="205" t="s">
        <v>5229</v>
      </c>
      <c r="D1331" s="205" t="s">
        <v>680</v>
      </c>
      <c r="E1331" s="572">
        <v>37907</v>
      </c>
      <c r="F1331" s="572">
        <v>45196</v>
      </c>
      <c r="G1331" s="205" t="s">
        <v>5230</v>
      </c>
      <c r="H1331" s="205" t="s">
        <v>682</v>
      </c>
      <c r="I1331" s="205" t="s">
        <v>683</v>
      </c>
      <c r="J1331" s="205">
        <v>8459279496</v>
      </c>
      <c r="K1331" s="205" t="s">
        <v>5231</v>
      </c>
      <c r="L1331" s="205" t="s">
        <v>5232</v>
      </c>
      <c r="M1331" s="205" t="s">
        <v>684</v>
      </c>
      <c r="N1331" s="205" t="s">
        <v>684</v>
      </c>
      <c r="O1331" s="205" t="s">
        <v>686</v>
      </c>
      <c r="P1331" s="205" t="s">
        <v>687</v>
      </c>
      <c r="Q1331" s="205" t="s">
        <v>686</v>
      </c>
    </row>
    <row r="1332" spans="1:17" hidden="1">
      <c r="A1332" s="204">
        <v>101996288082</v>
      </c>
      <c r="B1332" s="205" t="s">
        <v>5236</v>
      </c>
      <c r="C1332" s="205" t="s">
        <v>5237</v>
      </c>
      <c r="D1332" s="205" t="s">
        <v>680</v>
      </c>
      <c r="E1332" s="572">
        <v>34942</v>
      </c>
      <c r="F1332" s="572">
        <v>45196</v>
      </c>
      <c r="G1332" s="205" t="s">
        <v>5238</v>
      </c>
      <c r="H1332" s="205" t="s">
        <v>682</v>
      </c>
      <c r="I1332" s="205" t="s">
        <v>683</v>
      </c>
      <c r="J1332" s="205" t="s">
        <v>684</v>
      </c>
      <c r="K1332" s="205" t="s">
        <v>684</v>
      </c>
      <c r="L1332" s="205" t="s">
        <v>5239</v>
      </c>
      <c r="M1332" s="205" t="s">
        <v>684</v>
      </c>
      <c r="N1332" s="205" t="s">
        <v>684</v>
      </c>
      <c r="O1332" s="205" t="s">
        <v>686</v>
      </c>
      <c r="P1332" s="205" t="s">
        <v>687</v>
      </c>
      <c r="Q1332" s="205" t="s">
        <v>686</v>
      </c>
    </row>
    <row r="1333" spans="1:17">
      <c r="A1333" s="204">
        <v>101996288095</v>
      </c>
      <c r="B1333" s="205" t="s">
        <v>5240</v>
      </c>
      <c r="C1333" s="205" t="s">
        <v>5241</v>
      </c>
      <c r="D1333" s="205" t="s">
        <v>680</v>
      </c>
      <c r="E1333" s="572">
        <v>37834</v>
      </c>
      <c r="F1333" s="572">
        <v>45196</v>
      </c>
      <c r="G1333" s="205" t="s">
        <v>5242</v>
      </c>
      <c r="H1333" s="205" t="s">
        <v>682</v>
      </c>
      <c r="I1333" s="205" t="s">
        <v>683</v>
      </c>
      <c r="J1333" s="205" t="s">
        <v>684</v>
      </c>
      <c r="K1333" s="205" t="s">
        <v>684</v>
      </c>
      <c r="L1333" s="205" t="s">
        <v>5243</v>
      </c>
      <c r="M1333" s="205" t="s">
        <v>684</v>
      </c>
      <c r="N1333" s="205" t="s">
        <v>684</v>
      </c>
      <c r="O1333" s="205" t="s">
        <v>686</v>
      </c>
      <c r="P1333" s="205" t="s">
        <v>687</v>
      </c>
      <c r="Q1333" s="205" t="s">
        <v>686</v>
      </c>
    </row>
    <row r="1334" spans="1:17" hidden="1">
      <c r="A1334" s="204">
        <v>101896898840</v>
      </c>
      <c r="B1334" s="205" t="s">
        <v>5250</v>
      </c>
      <c r="C1334" s="205" t="s">
        <v>5251</v>
      </c>
      <c r="D1334" s="205" t="s">
        <v>680</v>
      </c>
      <c r="E1334" s="572">
        <v>34523</v>
      </c>
      <c r="F1334" s="572">
        <v>45194</v>
      </c>
      <c r="G1334" s="205" t="s">
        <v>5252</v>
      </c>
      <c r="H1334" s="205" t="s">
        <v>682</v>
      </c>
      <c r="I1334" s="205" t="s">
        <v>708</v>
      </c>
      <c r="J1334" s="205">
        <v>8957236418</v>
      </c>
      <c r="K1334" s="205" t="s">
        <v>684</v>
      </c>
      <c r="L1334" s="205" t="s">
        <v>5253</v>
      </c>
      <c r="M1334" s="205" t="s">
        <v>5254</v>
      </c>
      <c r="N1334" s="205" t="s">
        <v>5255</v>
      </c>
      <c r="O1334" s="205" t="s">
        <v>686</v>
      </c>
      <c r="P1334" s="205" t="s">
        <v>687</v>
      </c>
      <c r="Q1334" s="205" t="s">
        <v>686</v>
      </c>
    </row>
    <row r="1335" spans="1:17" hidden="1">
      <c r="A1335" s="204">
        <v>101414393551</v>
      </c>
      <c r="B1335" s="205" t="s">
        <v>5256</v>
      </c>
      <c r="C1335" s="205" t="s">
        <v>5257</v>
      </c>
      <c r="D1335" s="205" t="s">
        <v>680</v>
      </c>
      <c r="E1335" s="572">
        <v>33791</v>
      </c>
      <c r="F1335" s="572">
        <v>45194</v>
      </c>
      <c r="G1335" s="205" t="s">
        <v>5258</v>
      </c>
      <c r="H1335" s="205" t="s">
        <v>682</v>
      </c>
      <c r="I1335" s="205" t="s">
        <v>683</v>
      </c>
      <c r="J1335" s="205" t="s">
        <v>684</v>
      </c>
      <c r="K1335" s="205" t="s">
        <v>684</v>
      </c>
      <c r="L1335" s="205" t="s">
        <v>5259</v>
      </c>
      <c r="M1335" s="205" t="s">
        <v>684</v>
      </c>
      <c r="N1335" s="205" t="s">
        <v>684</v>
      </c>
      <c r="O1335" s="205" t="s">
        <v>686</v>
      </c>
      <c r="P1335" s="205" t="s">
        <v>687</v>
      </c>
      <c r="Q1335" s="205" t="s">
        <v>686</v>
      </c>
    </row>
    <row r="1336" spans="1:17" hidden="1">
      <c r="A1336" s="204">
        <v>102000042216</v>
      </c>
      <c r="B1336" s="205" t="s">
        <v>5244</v>
      </c>
      <c r="C1336" s="205" t="s">
        <v>5245</v>
      </c>
      <c r="D1336" s="205" t="s">
        <v>680</v>
      </c>
      <c r="E1336" s="572">
        <v>36018</v>
      </c>
      <c r="F1336" s="572">
        <v>45194</v>
      </c>
      <c r="G1336" s="205" t="s">
        <v>5246</v>
      </c>
      <c r="H1336" s="205" t="s">
        <v>682</v>
      </c>
      <c r="I1336" s="205" t="s">
        <v>683</v>
      </c>
      <c r="J1336" s="205">
        <v>9109836153</v>
      </c>
      <c r="K1336" s="205" t="s">
        <v>684</v>
      </c>
      <c r="L1336" s="205" t="s">
        <v>5247</v>
      </c>
      <c r="M1336" s="205" t="s">
        <v>5248</v>
      </c>
      <c r="N1336" s="205" t="s">
        <v>5249</v>
      </c>
      <c r="O1336" s="205" t="s">
        <v>687</v>
      </c>
      <c r="P1336" s="205" t="s">
        <v>687</v>
      </c>
      <c r="Q1336" s="205" t="s">
        <v>686</v>
      </c>
    </row>
    <row r="1337" spans="1:17" hidden="1">
      <c r="A1337" s="204">
        <v>101827221908</v>
      </c>
      <c r="B1337" s="205" t="s">
        <v>5260</v>
      </c>
      <c r="C1337" s="205" t="s">
        <v>5261</v>
      </c>
      <c r="D1337" s="205" t="s">
        <v>680</v>
      </c>
      <c r="E1337" s="572">
        <v>36353</v>
      </c>
      <c r="F1337" s="572">
        <v>45192</v>
      </c>
      <c r="G1337" s="205" t="s">
        <v>5262</v>
      </c>
      <c r="H1337" s="205" t="s">
        <v>682</v>
      </c>
      <c r="I1337" s="205" t="s">
        <v>683</v>
      </c>
      <c r="J1337" s="205">
        <v>7666832920</v>
      </c>
      <c r="K1337" s="205" t="s">
        <v>684</v>
      </c>
      <c r="L1337" s="205" t="s">
        <v>5263</v>
      </c>
      <c r="M1337" s="205" t="s">
        <v>684</v>
      </c>
      <c r="N1337" s="205" t="s">
        <v>5264</v>
      </c>
      <c r="O1337" s="205" t="s">
        <v>686</v>
      </c>
      <c r="P1337" s="205" t="s">
        <v>687</v>
      </c>
      <c r="Q1337" s="205" t="s">
        <v>686</v>
      </c>
    </row>
    <row r="1338" spans="1:17" hidden="1">
      <c r="A1338" s="204">
        <v>101846614446</v>
      </c>
      <c r="B1338" s="205" t="s">
        <v>5265</v>
      </c>
      <c r="C1338" s="205" t="s">
        <v>5266</v>
      </c>
      <c r="D1338" s="205" t="s">
        <v>680</v>
      </c>
      <c r="E1338" s="572">
        <v>37080</v>
      </c>
      <c r="F1338" s="572">
        <v>45192</v>
      </c>
      <c r="G1338" s="205" t="s">
        <v>5267</v>
      </c>
      <c r="H1338" s="205" t="s">
        <v>682</v>
      </c>
      <c r="I1338" s="205" t="s">
        <v>683</v>
      </c>
      <c r="J1338" s="205">
        <v>8263085722</v>
      </c>
      <c r="K1338" s="205" t="s">
        <v>684</v>
      </c>
      <c r="L1338" s="205" t="s">
        <v>5268</v>
      </c>
      <c r="M1338" s="205" t="s">
        <v>684</v>
      </c>
      <c r="N1338" s="205" t="s">
        <v>5269</v>
      </c>
      <c r="O1338" s="205" t="s">
        <v>686</v>
      </c>
      <c r="P1338" s="205" t="s">
        <v>687</v>
      </c>
      <c r="Q1338" s="205" t="s">
        <v>686</v>
      </c>
    </row>
    <row r="1339" spans="1:17" hidden="1">
      <c r="A1339" s="204">
        <v>101720811572</v>
      </c>
      <c r="B1339" s="205" t="s">
        <v>5270</v>
      </c>
      <c r="C1339" s="205" t="s">
        <v>5271</v>
      </c>
      <c r="D1339" s="205" t="s">
        <v>680</v>
      </c>
      <c r="E1339" s="572">
        <v>36819</v>
      </c>
      <c r="F1339" s="572">
        <v>45190</v>
      </c>
      <c r="G1339" s="205" t="s">
        <v>5272</v>
      </c>
      <c r="H1339" s="205" t="s">
        <v>682</v>
      </c>
      <c r="I1339" s="205" t="s">
        <v>683</v>
      </c>
      <c r="J1339" s="205">
        <v>7754044579</v>
      </c>
      <c r="K1339" s="205" t="s">
        <v>684</v>
      </c>
      <c r="L1339" s="205" t="s">
        <v>5273</v>
      </c>
      <c r="M1339" s="205" t="s">
        <v>5274</v>
      </c>
      <c r="N1339" s="205" t="s">
        <v>20941</v>
      </c>
      <c r="O1339" s="205" t="s">
        <v>686</v>
      </c>
      <c r="P1339" s="205" t="s">
        <v>687</v>
      </c>
      <c r="Q1339" s="205" t="s">
        <v>686</v>
      </c>
    </row>
    <row r="1340" spans="1:17" hidden="1">
      <c r="A1340" s="204">
        <v>101999278146</v>
      </c>
      <c r="B1340" s="205" t="s">
        <v>5275</v>
      </c>
      <c r="C1340" s="205" t="s">
        <v>5276</v>
      </c>
      <c r="D1340" s="205" t="s">
        <v>680</v>
      </c>
      <c r="E1340" s="572">
        <v>36050</v>
      </c>
      <c r="F1340" s="572">
        <v>45190</v>
      </c>
      <c r="G1340" s="205" t="s">
        <v>5008</v>
      </c>
      <c r="H1340" s="205" t="s">
        <v>682</v>
      </c>
      <c r="I1340" s="205" t="s">
        <v>683</v>
      </c>
      <c r="J1340" s="205">
        <v>9765633465</v>
      </c>
      <c r="K1340" s="205" t="s">
        <v>684</v>
      </c>
      <c r="L1340" s="205" t="s">
        <v>5277</v>
      </c>
      <c r="M1340" s="205" t="s">
        <v>5278</v>
      </c>
      <c r="N1340" s="205" t="s">
        <v>5279</v>
      </c>
      <c r="O1340" s="205" t="s">
        <v>686</v>
      </c>
      <c r="P1340" s="205" t="s">
        <v>687</v>
      </c>
      <c r="Q1340" s="205" t="s">
        <v>686</v>
      </c>
    </row>
    <row r="1341" spans="1:17" hidden="1">
      <c r="A1341" s="204">
        <v>101862700889</v>
      </c>
      <c r="B1341" s="205" t="s">
        <v>5284</v>
      </c>
      <c r="C1341" s="205" t="s">
        <v>5285</v>
      </c>
      <c r="D1341" s="205" t="s">
        <v>680</v>
      </c>
      <c r="E1341" s="572">
        <v>38145</v>
      </c>
      <c r="F1341" s="572">
        <v>45189</v>
      </c>
      <c r="G1341" s="205" t="s">
        <v>5286</v>
      </c>
      <c r="H1341" s="205" t="s">
        <v>682</v>
      </c>
      <c r="I1341" s="205" t="s">
        <v>683</v>
      </c>
      <c r="J1341" s="205" t="s">
        <v>684</v>
      </c>
      <c r="K1341" s="205" t="s">
        <v>684</v>
      </c>
      <c r="L1341" s="205" t="s">
        <v>5287</v>
      </c>
      <c r="M1341" s="205" t="s">
        <v>684</v>
      </c>
      <c r="N1341" s="205" t="s">
        <v>684</v>
      </c>
      <c r="O1341" s="205" t="s">
        <v>686</v>
      </c>
      <c r="P1341" s="205" t="s">
        <v>687</v>
      </c>
      <c r="Q1341" s="205" t="s">
        <v>686</v>
      </c>
    </row>
    <row r="1342" spans="1:17" hidden="1">
      <c r="A1342" s="204">
        <v>101994504294</v>
      </c>
      <c r="B1342" s="205" t="s">
        <v>5292</v>
      </c>
      <c r="C1342" s="205" t="s">
        <v>5293</v>
      </c>
      <c r="D1342" s="205" t="s">
        <v>680</v>
      </c>
      <c r="E1342" s="572">
        <v>38949</v>
      </c>
      <c r="F1342" s="572">
        <v>45189</v>
      </c>
      <c r="G1342" s="205" t="s">
        <v>5294</v>
      </c>
      <c r="H1342" s="205" t="s">
        <v>682</v>
      </c>
      <c r="I1342" s="205" t="s">
        <v>683</v>
      </c>
      <c r="J1342" s="205" t="s">
        <v>684</v>
      </c>
      <c r="K1342" s="205" t="s">
        <v>684</v>
      </c>
      <c r="L1342" s="205" t="s">
        <v>5295</v>
      </c>
      <c r="M1342" s="205" t="s">
        <v>684</v>
      </c>
      <c r="N1342" s="205" t="s">
        <v>684</v>
      </c>
      <c r="O1342" s="205" t="s">
        <v>686</v>
      </c>
      <c r="P1342" s="205" t="s">
        <v>687</v>
      </c>
      <c r="Q1342" s="205" t="s">
        <v>686</v>
      </c>
    </row>
    <row r="1343" spans="1:17" hidden="1">
      <c r="A1343" s="204">
        <v>101994504304</v>
      </c>
      <c r="B1343" s="205" t="s">
        <v>5288</v>
      </c>
      <c r="C1343" s="205" t="s">
        <v>5289</v>
      </c>
      <c r="D1343" s="205" t="s">
        <v>680</v>
      </c>
      <c r="E1343" s="572">
        <v>34335</v>
      </c>
      <c r="F1343" s="572">
        <v>45189</v>
      </c>
      <c r="G1343" s="205" t="s">
        <v>5290</v>
      </c>
      <c r="H1343" s="205" t="s">
        <v>682</v>
      </c>
      <c r="I1343" s="205" t="s">
        <v>683</v>
      </c>
      <c r="J1343" s="205" t="s">
        <v>684</v>
      </c>
      <c r="K1343" s="205" t="s">
        <v>684</v>
      </c>
      <c r="L1343" s="205" t="s">
        <v>5291</v>
      </c>
      <c r="M1343" s="205" t="s">
        <v>684</v>
      </c>
      <c r="N1343" s="205" t="s">
        <v>684</v>
      </c>
      <c r="O1343" s="205" t="s">
        <v>686</v>
      </c>
      <c r="P1343" s="205" t="s">
        <v>687</v>
      </c>
      <c r="Q1343" s="205" t="s">
        <v>686</v>
      </c>
    </row>
    <row r="1344" spans="1:17" hidden="1">
      <c r="A1344" s="204">
        <v>101206418453</v>
      </c>
      <c r="B1344" s="205" t="s">
        <v>5280</v>
      </c>
      <c r="C1344" s="205" t="s">
        <v>5281</v>
      </c>
      <c r="D1344" s="205" t="s">
        <v>680</v>
      </c>
      <c r="E1344" s="572">
        <v>36104</v>
      </c>
      <c r="F1344" s="572">
        <v>45189</v>
      </c>
      <c r="G1344" s="205" t="s">
        <v>5282</v>
      </c>
      <c r="H1344" s="205" t="s">
        <v>682</v>
      </c>
      <c r="I1344" s="205" t="s">
        <v>683</v>
      </c>
      <c r="J1344" s="205" t="s">
        <v>684</v>
      </c>
      <c r="K1344" s="205" t="s">
        <v>684</v>
      </c>
      <c r="L1344" s="205" t="s">
        <v>5283</v>
      </c>
      <c r="M1344" s="205" t="s">
        <v>684</v>
      </c>
      <c r="N1344" s="205" t="s">
        <v>684</v>
      </c>
      <c r="O1344" s="205" t="s">
        <v>686</v>
      </c>
      <c r="P1344" s="205" t="s">
        <v>687</v>
      </c>
      <c r="Q1344" s="205" t="s">
        <v>686</v>
      </c>
    </row>
    <row r="1345" spans="1:17" hidden="1">
      <c r="A1345" s="204">
        <v>101805361675</v>
      </c>
      <c r="B1345" s="205" t="s">
        <v>5296</v>
      </c>
      <c r="C1345" s="205" t="s">
        <v>5297</v>
      </c>
      <c r="D1345" s="205" t="s">
        <v>680</v>
      </c>
      <c r="E1345" s="572">
        <v>38214</v>
      </c>
      <c r="F1345" s="572">
        <v>45186</v>
      </c>
      <c r="G1345" s="205" t="s">
        <v>5298</v>
      </c>
      <c r="H1345" s="205" t="s">
        <v>682</v>
      </c>
      <c r="I1345" s="205" t="s">
        <v>683</v>
      </c>
      <c r="J1345" s="205">
        <v>9555349256</v>
      </c>
      <c r="K1345" s="205" t="s">
        <v>684</v>
      </c>
      <c r="L1345" s="205" t="s">
        <v>5299</v>
      </c>
      <c r="M1345" s="205" t="s">
        <v>684</v>
      </c>
      <c r="N1345" s="205" t="s">
        <v>5300</v>
      </c>
      <c r="O1345" s="205" t="s">
        <v>686</v>
      </c>
      <c r="P1345" s="205" t="s">
        <v>687</v>
      </c>
      <c r="Q1345" s="205" t="s">
        <v>686</v>
      </c>
    </row>
    <row r="1346" spans="1:17" hidden="1">
      <c r="A1346" s="204">
        <v>101993887455</v>
      </c>
      <c r="B1346" s="205" t="s">
        <v>5309</v>
      </c>
      <c r="C1346" s="205" t="s">
        <v>5310</v>
      </c>
      <c r="D1346" s="205" t="s">
        <v>680</v>
      </c>
      <c r="E1346" s="572">
        <v>38135</v>
      </c>
      <c r="F1346" s="572">
        <v>45185</v>
      </c>
      <c r="G1346" s="205" t="s">
        <v>5311</v>
      </c>
      <c r="H1346" s="205" t="s">
        <v>682</v>
      </c>
      <c r="I1346" s="205" t="s">
        <v>683</v>
      </c>
      <c r="J1346" s="205" t="s">
        <v>684</v>
      </c>
      <c r="K1346" s="205" t="s">
        <v>684</v>
      </c>
      <c r="L1346" s="205" t="s">
        <v>5312</v>
      </c>
      <c r="M1346" s="205" t="s">
        <v>684</v>
      </c>
      <c r="N1346" s="205" t="s">
        <v>684</v>
      </c>
      <c r="O1346" s="205" t="s">
        <v>686</v>
      </c>
      <c r="P1346" s="205" t="s">
        <v>687</v>
      </c>
      <c r="Q1346" s="205" t="s">
        <v>686</v>
      </c>
    </row>
    <row r="1347" spans="1:17" hidden="1">
      <c r="A1347" s="204">
        <v>101923650899</v>
      </c>
      <c r="B1347" s="205" t="s">
        <v>5304</v>
      </c>
      <c r="C1347" s="205" t="s">
        <v>470</v>
      </c>
      <c r="D1347" s="205" t="s">
        <v>680</v>
      </c>
      <c r="E1347" s="572">
        <v>37753</v>
      </c>
      <c r="F1347" s="572">
        <v>45185</v>
      </c>
      <c r="G1347" s="205" t="s">
        <v>5305</v>
      </c>
      <c r="H1347" s="205" t="s">
        <v>682</v>
      </c>
      <c r="I1347" s="205" t="s">
        <v>683</v>
      </c>
      <c r="J1347" s="205">
        <v>9307663368</v>
      </c>
      <c r="K1347" s="205" t="s">
        <v>684</v>
      </c>
      <c r="L1347" s="205" t="s">
        <v>5306</v>
      </c>
      <c r="M1347" s="205" t="s">
        <v>5307</v>
      </c>
      <c r="N1347" s="205" t="s">
        <v>5308</v>
      </c>
      <c r="O1347" s="205" t="s">
        <v>686</v>
      </c>
      <c r="P1347" s="205" t="s">
        <v>687</v>
      </c>
      <c r="Q1347" s="205" t="s">
        <v>686</v>
      </c>
    </row>
    <row r="1348" spans="1:17" hidden="1">
      <c r="A1348" s="204">
        <v>101993887464</v>
      </c>
      <c r="B1348" s="205" t="s">
        <v>5301</v>
      </c>
      <c r="C1348" s="205" t="s">
        <v>5302</v>
      </c>
      <c r="D1348" s="205" t="s">
        <v>680</v>
      </c>
      <c r="E1348" s="572">
        <v>38422</v>
      </c>
      <c r="F1348" s="572">
        <v>45185</v>
      </c>
      <c r="G1348" s="205" t="s">
        <v>5303</v>
      </c>
      <c r="H1348" s="205" t="s">
        <v>682</v>
      </c>
      <c r="I1348" s="205" t="s">
        <v>683</v>
      </c>
      <c r="J1348" s="205" t="s">
        <v>684</v>
      </c>
      <c r="K1348" s="205" t="s">
        <v>684</v>
      </c>
      <c r="L1348" s="205" t="s">
        <v>2719</v>
      </c>
      <c r="M1348" s="205" t="s">
        <v>684</v>
      </c>
      <c r="N1348" s="205" t="s">
        <v>684</v>
      </c>
      <c r="O1348" s="205" t="s">
        <v>686</v>
      </c>
      <c r="P1348" s="205" t="s">
        <v>687</v>
      </c>
      <c r="Q1348" s="205" t="s">
        <v>686</v>
      </c>
    </row>
    <row r="1349" spans="1:17" hidden="1">
      <c r="A1349" s="204">
        <v>101993877025</v>
      </c>
      <c r="B1349" s="205" t="s">
        <v>5313</v>
      </c>
      <c r="C1349" s="205" t="s">
        <v>5314</v>
      </c>
      <c r="D1349" s="205" t="s">
        <v>680</v>
      </c>
      <c r="E1349" s="572">
        <v>37420</v>
      </c>
      <c r="F1349" s="572">
        <v>45185</v>
      </c>
      <c r="G1349" s="205" t="s">
        <v>5315</v>
      </c>
      <c r="H1349" s="205" t="s">
        <v>682</v>
      </c>
      <c r="I1349" s="205" t="s">
        <v>683</v>
      </c>
      <c r="J1349" s="205" t="s">
        <v>684</v>
      </c>
      <c r="K1349" s="205" t="s">
        <v>684</v>
      </c>
      <c r="L1349" s="205" t="s">
        <v>5316</v>
      </c>
      <c r="M1349" s="205" t="s">
        <v>684</v>
      </c>
      <c r="N1349" s="205" t="s">
        <v>684</v>
      </c>
      <c r="O1349" s="205" t="s">
        <v>686</v>
      </c>
      <c r="P1349" s="205" t="s">
        <v>687</v>
      </c>
      <c r="Q1349" s="205" t="s">
        <v>686</v>
      </c>
    </row>
    <row r="1350" spans="1:17" hidden="1">
      <c r="A1350" s="204">
        <v>101993896930</v>
      </c>
      <c r="B1350" s="205" t="s">
        <v>5317</v>
      </c>
      <c r="C1350" s="205" t="s">
        <v>5318</v>
      </c>
      <c r="D1350" s="205" t="s">
        <v>680</v>
      </c>
      <c r="E1350" s="572">
        <v>35109</v>
      </c>
      <c r="F1350" s="572">
        <v>45185</v>
      </c>
      <c r="G1350" s="205" t="s">
        <v>5319</v>
      </c>
      <c r="H1350" s="205" t="s">
        <v>682</v>
      </c>
      <c r="I1350" s="205" t="s">
        <v>683</v>
      </c>
      <c r="J1350" s="205" t="s">
        <v>684</v>
      </c>
      <c r="K1350" s="205" t="s">
        <v>684</v>
      </c>
      <c r="L1350" s="205" t="s">
        <v>5320</v>
      </c>
      <c r="M1350" s="205" t="s">
        <v>684</v>
      </c>
      <c r="N1350" s="205" t="s">
        <v>684</v>
      </c>
      <c r="O1350" s="205" t="s">
        <v>686</v>
      </c>
      <c r="P1350" s="205" t="s">
        <v>687</v>
      </c>
      <c r="Q1350" s="205" t="s">
        <v>686</v>
      </c>
    </row>
    <row r="1351" spans="1:17" hidden="1">
      <c r="A1351" s="204">
        <v>101992492908</v>
      </c>
      <c r="B1351" s="205" t="s">
        <v>5321</v>
      </c>
      <c r="C1351" s="205" t="s">
        <v>5322</v>
      </c>
      <c r="D1351" s="205" t="s">
        <v>680</v>
      </c>
      <c r="E1351" s="572">
        <v>38208</v>
      </c>
      <c r="F1351" s="572">
        <v>45182</v>
      </c>
      <c r="G1351" s="205" t="s">
        <v>5323</v>
      </c>
      <c r="H1351" s="205" t="s">
        <v>682</v>
      </c>
      <c r="I1351" s="205" t="s">
        <v>683</v>
      </c>
      <c r="J1351" s="205" t="s">
        <v>684</v>
      </c>
      <c r="K1351" s="205" t="s">
        <v>684</v>
      </c>
      <c r="L1351" s="205" t="s">
        <v>5324</v>
      </c>
      <c r="M1351" s="205" t="s">
        <v>684</v>
      </c>
      <c r="N1351" s="205" t="s">
        <v>684</v>
      </c>
      <c r="O1351" s="205" t="s">
        <v>686</v>
      </c>
      <c r="P1351" s="205" t="s">
        <v>687</v>
      </c>
      <c r="Q1351" s="205" t="s">
        <v>686</v>
      </c>
    </row>
    <row r="1352" spans="1:17" hidden="1">
      <c r="A1352" s="204">
        <v>101673974954</v>
      </c>
      <c r="B1352" s="205" t="s">
        <v>5330</v>
      </c>
      <c r="C1352" s="205" t="s">
        <v>5331</v>
      </c>
      <c r="D1352" s="205" t="s">
        <v>680</v>
      </c>
      <c r="E1352" s="572">
        <v>37622</v>
      </c>
      <c r="F1352" s="572">
        <v>45180</v>
      </c>
      <c r="G1352" s="205" t="s">
        <v>2602</v>
      </c>
      <c r="H1352" s="205" t="s">
        <v>682</v>
      </c>
      <c r="I1352" s="205" t="s">
        <v>708</v>
      </c>
      <c r="J1352" s="205">
        <v>8010360181</v>
      </c>
      <c r="K1352" s="205" t="s">
        <v>684</v>
      </c>
      <c r="L1352" s="205" t="s">
        <v>5332</v>
      </c>
      <c r="M1352" s="205" t="s">
        <v>684</v>
      </c>
      <c r="N1352" s="205" t="s">
        <v>5333</v>
      </c>
      <c r="O1352" s="205" t="s">
        <v>686</v>
      </c>
      <c r="P1352" s="205" t="s">
        <v>687</v>
      </c>
      <c r="Q1352" s="205" t="s">
        <v>686</v>
      </c>
    </row>
    <row r="1353" spans="1:17" hidden="1">
      <c r="A1353" s="204">
        <v>101996334333</v>
      </c>
      <c r="B1353" s="205" t="s">
        <v>5325</v>
      </c>
      <c r="C1353" s="205" t="s">
        <v>5326</v>
      </c>
      <c r="D1353" s="205" t="s">
        <v>680</v>
      </c>
      <c r="E1353" s="572">
        <v>32783</v>
      </c>
      <c r="F1353" s="572">
        <v>45180</v>
      </c>
      <c r="G1353" s="205" t="s">
        <v>5327</v>
      </c>
      <c r="H1353" s="205" t="s">
        <v>682</v>
      </c>
      <c r="I1353" s="205" t="s">
        <v>708</v>
      </c>
      <c r="J1353" s="205">
        <v>8007321902</v>
      </c>
      <c r="K1353" s="205" t="s">
        <v>684</v>
      </c>
      <c r="L1353" s="205" t="s">
        <v>5328</v>
      </c>
      <c r="M1353" s="205" t="s">
        <v>684</v>
      </c>
      <c r="N1353" s="205" t="s">
        <v>5329</v>
      </c>
      <c r="O1353" s="205" t="s">
        <v>687</v>
      </c>
      <c r="P1353" s="205" t="s">
        <v>687</v>
      </c>
      <c r="Q1353" s="205" t="s">
        <v>686</v>
      </c>
    </row>
    <row r="1354" spans="1:17" hidden="1">
      <c r="A1354" s="204">
        <v>101434695692</v>
      </c>
      <c r="B1354" s="205" t="s">
        <v>5336</v>
      </c>
      <c r="C1354" s="205" t="s">
        <v>5337</v>
      </c>
      <c r="D1354" s="205" t="s">
        <v>680</v>
      </c>
      <c r="E1354" s="572">
        <v>36766</v>
      </c>
      <c r="F1354" s="572">
        <v>45178</v>
      </c>
      <c r="G1354" s="205" t="s">
        <v>4961</v>
      </c>
      <c r="H1354" s="205" t="s">
        <v>682</v>
      </c>
      <c r="I1354" s="205" t="s">
        <v>683</v>
      </c>
      <c r="J1354" s="205">
        <v>9607184383</v>
      </c>
      <c r="K1354" s="205" t="s">
        <v>684</v>
      </c>
      <c r="L1354" s="205" t="s">
        <v>5338</v>
      </c>
      <c r="M1354" s="205" t="s">
        <v>5339</v>
      </c>
      <c r="N1354" s="205" t="s">
        <v>5340</v>
      </c>
      <c r="O1354" s="205" t="s">
        <v>687</v>
      </c>
      <c r="P1354" s="205" t="s">
        <v>687</v>
      </c>
      <c r="Q1354" s="205" t="s">
        <v>686</v>
      </c>
    </row>
    <row r="1355" spans="1:17" hidden="1">
      <c r="A1355" s="204">
        <v>101896933724</v>
      </c>
      <c r="B1355" s="205" t="s">
        <v>5334</v>
      </c>
      <c r="C1355" s="205" t="s">
        <v>5335</v>
      </c>
      <c r="D1355" s="205" t="s">
        <v>680</v>
      </c>
      <c r="E1355" s="572">
        <v>34926</v>
      </c>
      <c r="F1355" s="572">
        <v>45178</v>
      </c>
      <c r="G1355" s="205" t="s">
        <v>1902</v>
      </c>
      <c r="H1355" s="205" t="s">
        <v>682</v>
      </c>
      <c r="I1355" s="205" t="s">
        <v>683</v>
      </c>
      <c r="J1355" s="205">
        <v>9096530436</v>
      </c>
      <c r="K1355" s="205" t="s">
        <v>684</v>
      </c>
      <c r="L1355" s="205" t="s">
        <v>2371</v>
      </c>
      <c r="M1355" s="205" t="s">
        <v>684</v>
      </c>
      <c r="N1355" s="205" t="s">
        <v>684</v>
      </c>
      <c r="O1355" s="205" t="s">
        <v>686</v>
      </c>
      <c r="P1355" s="205" t="s">
        <v>687</v>
      </c>
      <c r="Q1355" s="205" t="s">
        <v>686</v>
      </c>
    </row>
    <row r="1356" spans="1:17" hidden="1">
      <c r="A1356" s="204">
        <v>101999997093</v>
      </c>
      <c r="B1356" s="205" t="s">
        <v>5341</v>
      </c>
      <c r="C1356" s="205" t="s">
        <v>5342</v>
      </c>
      <c r="D1356" s="205" t="s">
        <v>680</v>
      </c>
      <c r="E1356" s="572">
        <v>37987</v>
      </c>
      <c r="F1356" s="572">
        <v>45178</v>
      </c>
      <c r="G1356" s="205" t="s">
        <v>5343</v>
      </c>
      <c r="H1356" s="205" t="s">
        <v>682</v>
      </c>
      <c r="I1356" s="205" t="s">
        <v>683</v>
      </c>
      <c r="J1356" s="205">
        <v>9890658647</v>
      </c>
      <c r="K1356" s="205" t="s">
        <v>684</v>
      </c>
      <c r="L1356" s="205" t="s">
        <v>5344</v>
      </c>
      <c r="M1356" s="205" t="s">
        <v>684</v>
      </c>
      <c r="N1356" s="205" t="s">
        <v>684</v>
      </c>
      <c r="O1356" s="205" t="s">
        <v>686</v>
      </c>
      <c r="P1356" s="205" t="s">
        <v>687</v>
      </c>
      <c r="Q1356" s="205" t="s">
        <v>686</v>
      </c>
    </row>
    <row r="1357" spans="1:17" hidden="1">
      <c r="A1357" s="204">
        <v>100626002601</v>
      </c>
      <c r="B1357" s="205" t="s">
        <v>5345</v>
      </c>
      <c r="C1357" s="205" t="s">
        <v>5346</v>
      </c>
      <c r="D1357" s="205" t="s">
        <v>680</v>
      </c>
      <c r="E1357" s="572">
        <v>34700</v>
      </c>
      <c r="F1357" s="572">
        <v>45177</v>
      </c>
      <c r="G1357" s="205" t="s">
        <v>5347</v>
      </c>
      <c r="H1357" s="205" t="s">
        <v>682</v>
      </c>
      <c r="I1357" s="205" t="s">
        <v>683</v>
      </c>
      <c r="J1357" s="205">
        <v>8095815478</v>
      </c>
      <c r="K1357" s="205" t="s">
        <v>684</v>
      </c>
      <c r="L1357" s="205" t="s">
        <v>2756</v>
      </c>
      <c r="M1357" s="205" t="s">
        <v>684</v>
      </c>
      <c r="N1357" s="205" t="s">
        <v>684</v>
      </c>
      <c r="O1357" s="205" t="s">
        <v>686</v>
      </c>
      <c r="P1357" s="205" t="s">
        <v>686</v>
      </c>
      <c r="Q1357" s="205" t="s">
        <v>686</v>
      </c>
    </row>
    <row r="1358" spans="1:17" hidden="1">
      <c r="A1358" s="204">
        <v>101988851955</v>
      </c>
      <c r="B1358" s="205" t="s">
        <v>5356</v>
      </c>
      <c r="C1358" s="205" t="s">
        <v>5357</v>
      </c>
      <c r="D1358" s="205" t="s">
        <v>680</v>
      </c>
      <c r="E1358" s="572">
        <v>37817</v>
      </c>
      <c r="F1358" s="572">
        <v>45175</v>
      </c>
      <c r="G1358" s="205" t="s">
        <v>5358</v>
      </c>
      <c r="H1358" s="205" t="s">
        <v>682</v>
      </c>
      <c r="I1358" s="205" t="s">
        <v>683</v>
      </c>
      <c r="J1358" s="205" t="s">
        <v>684</v>
      </c>
      <c r="K1358" s="205" t="s">
        <v>684</v>
      </c>
      <c r="L1358" s="205" t="s">
        <v>5359</v>
      </c>
      <c r="M1358" s="205" t="s">
        <v>684</v>
      </c>
      <c r="N1358" s="205" t="s">
        <v>684</v>
      </c>
      <c r="O1358" s="205" t="s">
        <v>686</v>
      </c>
      <c r="P1358" s="205" t="s">
        <v>687</v>
      </c>
      <c r="Q1358" s="205" t="s">
        <v>686</v>
      </c>
    </row>
    <row r="1359" spans="1:17" hidden="1">
      <c r="A1359" s="204">
        <v>101988851940</v>
      </c>
      <c r="B1359" s="205" t="s">
        <v>5348</v>
      </c>
      <c r="C1359" s="205" t="s">
        <v>5349</v>
      </c>
      <c r="D1359" s="205" t="s">
        <v>680</v>
      </c>
      <c r="E1359" s="572">
        <v>37622</v>
      </c>
      <c r="F1359" s="572">
        <v>45175</v>
      </c>
      <c r="G1359" s="205" t="s">
        <v>5350</v>
      </c>
      <c r="H1359" s="205" t="s">
        <v>682</v>
      </c>
      <c r="I1359" s="205" t="s">
        <v>683</v>
      </c>
      <c r="J1359" s="205" t="s">
        <v>684</v>
      </c>
      <c r="K1359" s="205" t="s">
        <v>684</v>
      </c>
      <c r="L1359" s="205" t="s">
        <v>5351</v>
      </c>
      <c r="M1359" s="205" t="s">
        <v>684</v>
      </c>
      <c r="N1359" s="205" t="s">
        <v>684</v>
      </c>
      <c r="O1359" s="205" t="s">
        <v>686</v>
      </c>
      <c r="P1359" s="205" t="s">
        <v>687</v>
      </c>
      <c r="Q1359" s="205" t="s">
        <v>686</v>
      </c>
    </row>
    <row r="1360" spans="1:17" hidden="1">
      <c r="A1360" s="204">
        <v>101988851938</v>
      </c>
      <c r="B1360" s="205" t="s">
        <v>5352</v>
      </c>
      <c r="C1360" s="205" t="s">
        <v>5353</v>
      </c>
      <c r="D1360" s="205" t="s">
        <v>680</v>
      </c>
      <c r="E1360" s="572">
        <v>28291</v>
      </c>
      <c r="F1360" s="572">
        <v>45175</v>
      </c>
      <c r="G1360" s="205" t="s">
        <v>5354</v>
      </c>
      <c r="H1360" s="205" t="s">
        <v>682</v>
      </c>
      <c r="I1360" s="205" t="s">
        <v>683</v>
      </c>
      <c r="J1360" s="205" t="s">
        <v>684</v>
      </c>
      <c r="K1360" s="205" t="s">
        <v>684</v>
      </c>
      <c r="L1360" s="205" t="s">
        <v>5355</v>
      </c>
      <c r="M1360" s="205" t="s">
        <v>684</v>
      </c>
      <c r="N1360" s="205" t="s">
        <v>684</v>
      </c>
      <c r="O1360" s="205" t="s">
        <v>686</v>
      </c>
      <c r="P1360" s="205" t="s">
        <v>687</v>
      </c>
      <c r="Q1360" s="205" t="s">
        <v>686</v>
      </c>
    </row>
    <row r="1361" spans="1:17" hidden="1">
      <c r="A1361" s="204">
        <v>101958024809</v>
      </c>
      <c r="B1361" s="205" t="s">
        <v>5360</v>
      </c>
      <c r="C1361" s="205" t="s">
        <v>5361</v>
      </c>
      <c r="D1361" s="205" t="s">
        <v>680</v>
      </c>
      <c r="E1361" s="572">
        <v>31778</v>
      </c>
      <c r="F1361" s="572">
        <v>45171</v>
      </c>
      <c r="G1361" s="205" t="s">
        <v>1309</v>
      </c>
      <c r="H1361" s="205" t="s">
        <v>682</v>
      </c>
      <c r="I1361" s="205" t="s">
        <v>683</v>
      </c>
      <c r="J1361" s="205">
        <v>9964657277</v>
      </c>
      <c r="K1361" s="205" t="s">
        <v>684</v>
      </c>
      <c r="L1361" s="205" t="s">
        <v>5362</v>
      </c>
      <c r="M1361" s="205" t="s">
        <v>684</v>
      </c>
      <c r="N1361" s="205" t="s">
        <v>684</v>
      </c>
      <c r="O1361" s="205" t="s">
        <v>686</v>
      </c>
      <c r="P1361" s="205" t="s">
        <v>687</v>
      </c>
      <c r="Q1361" s="205" t="s">
        <v>686</v>
      </c>
    </row>
    <row r="1362" spans="1:17" hidden="1">
      <c r="A1362" s="204">
        <v>102003191369</v>
      </c>
      <c r="B1362" s="205" t="s">
        <v>5378</v>
      </c>
      <c r="C1362" s="205" t="s">
        <v>21898</v>
      </c>
      <c r="D1362" s="205" t="s">
        <v>680</v>
      </c>
      <c r="E1362" s="572">
        <v>33507</v>
      </c>
      <c r="F1362" s="572">
        <v>45170</v>
      </c>
      <c r="G1362" s="205" t="s">
        <v>5379</v>
      </c>
      <c r="H1362" s="205" t="s">
        <v>682</v>
      </c>
      <c r="I1362" s="205" t="s">
        <v>708</v>
      </c>
      <c r="J1362" s="205">
        <v>9449553593</v>
      </c>
      <c r="K1362" s="205" t="s">
        <v>684</v>
      </c>
      <c r="L1362" s="205" t="s">
        <v>5380</v>
      </c>
      <c r="M1362" s="205" t="s">
        <v>684</v>
      </c>
      <c r="N1362" s="205" t="s">
        <v>21899</v>
      </c>
      <c r="O1362" s="205" t="s">
        <v>686</v>
      </c>
      <c r="P1362" s="205" t="s">
        <v>687</v>
      </c>
      <c r="Q1362" s="205" t="s">
        <v>687</v>
      </c>
    </row>
    <row r="1363" spans="1:17" hidden="1">
      <c r="A1363" s="204">
        <v>101846037489</v>
      </c>
      <c r="B1363" s="205" t="s">
        <v>5405</v>
      </c>
      <c r="C1363" s="205" t="s">
        <v>5406</v>
      </c>
      <c r="D1363" s="205" t="s">
        <v>680</v>
      </c>
      <c r="E1363" s="572">
        <v>38112</v>
      </c>
      <c r="F1363" s="572">
        <v>45170</v>
      </c>
      <c r="G1363" s="205" t="s">
        <v>2961</v>
      </c>
      <c r="H1363" s="205" t="s">
        <v>682</v>
      </c>
      <c r="I1363" s="205" t="s">
        <v>683</v>
      </c>
      <c r="J1363" s="205" t="s">
        <v>684</v>
      </c>
      <c r="K1363" s="205" t="s">
        <v>684</v>
      </c>
      <c r="L1363" s="205" t="s">
        <v>5407</v>
      </c>
      <c r="M1363" s="205" t="s">
        <v>684</v>
      </c>
      <c r="N1363" s="205" t="s">
        <v>684</v>
      </c>
      <c r="O1363" s="205" t="s">
        <v>686</v>
      </c>
      <c r="P1363" s="205" t="s">
        <v>687</v>
      </c>
      <c r="Q1363" s="205" t="s">
        <v>686</v>
      </c>
    </row>
    <row r="1364" spans="1:17" hidden="1">
      <c r="A1364" s="204">
        <v>101987352262</v>
      </c>
      <c r="B1364" s="205" t="s">
        <v>5381</v>
      </c>
      <c r="C1364" s="205" t="s">
        <v>5382</v>
      </c>
      <c r="D1364" s="205" t="s">
        <v>680</v>
      </c>
      <c r="E1364" s="572">
        <v>37892</v>
      </c>
      <c r="F1364" s="572">
        <v>45170</v>
      </c>
      <c r="G1364" s="205" t="s">
        <v>3445</v>
      </c>
      <c r="H1364" s="205" t="s">
        <v>682</v>
      </c>
      <c r="I1364" s="205" t="s">
        <v>683</v>
      </c>
      <c r="J1364" s="205" t="s">
        <v>684</v>
      </c>
      <c r="K1364" s="205" t="s">
        <v>684</v>
      </c>
      <c r="L1364" s="205" t="s">
        <v>5383</v>
      </c>
      <c r="M1364" s="205" t="s">
        <v>684</v>
      </c>
      <c r="N1364" s="205" t="s">
        <v>684</v>
      </c>
      <c r="O1364" s="205" t="s">
        <v>686</v>
      </c>
      <c r="P1364" s="205" t="s">
        <v>687</v>
      </c>
      <c r="Q1364" s="205" t="s">
        <v>686</v>
      </c>
    </row>
    <row r="1365" spans="1:17" hidden="1">
      <c r="A1365" s="204">
        <v>101987352258</v>
      </c>
      <c r="B1365" s="205" t="s">
        <v>5363</v>
      </c>
      <c r="C1365" s="205" t="s">
        <v>5364</v>
      </c>
      <c r="D1365" s="205" t="s">
        <v>680</v>
      </c>
      <c r="E1365" s="572">
        <v>37136</v>
      </c>
      <c r="F1365" s="572">
        <v>45170</v>
      </c>
      <c r="G1365" s="205" t="s">
        <v>5365</v>
      </c>
      <c r="H1365" s="205" t="s">
        <v>682</v>
      </c>
      <c r="I1365" s="205" t="s">
        <v>683</v>
      </c>
      <c r="J1365" s="205">
        <v>9096984459</v>
      </c>
      <c r="K1365" s="205" t="s">
        <v>21741</v>
      </c>
      <c r="L1365" s="205" t="s">
        <v>5366</v>
      </c>
      <c r="M1365" s="205" t="s">
        <v>21742</v>
      </c>
      <c r="N1365" s="205" t="s">
        <v>20602</v>
      </c>
      <c r="O1365" s="205" t="s">
        <v>686</v>
      </c>
      <c r="P1365" s="205" t="s">
        <v>687</v>
      </c>
      <c r="Q1365" s="205" t="s">
        <v>686</v>
      </c>
    </row>
    <row r="1366" spans="1:17" hidden="1">
      <c r="A1366" s="204">
        <v>101987352243</v>
      </c>
      <c r="B1366" s="205" t="s">
        <v>5373</v>
      </c>
      <c r="C1366" s="205" t="s">
        <v>5374</v>
      </c>
      <c r="D1366" s="205" t="s">
        <v>680</v>
      </c>
      <c r="E1366" s="572">
        <v>36631</v>
      </c>
      <c r="F1366" s="572">
        <v>45170</v>
      </c>
      <c r="G1366" s="205" t="s">
        <v>2820</v>
      </c>
      <c r="H1366" s="205" t="s">
        <v>682</v>
      </c>
      <c r="I1366" s="205" t="s">
        <v>683</v>
      </c>
      <c r="J1366" s="205">
        <v>9370396850</v>
      </c>
      <c r="K1366" s="205" t="s">
        <v>684</v>
      </c>
      <c r="L1366" s="205" t="s">
        <v>5375</v>
      </c>
      <c r="M1366" s="205" t="s">
        <v>5376</v>
      </c>
      <c r="N1366" s="205" t="s">
        <v>5377</v>
      </c>
      <c r="O1366" s="205" t="s">
        <v>687</v>
      </c>
      <c r="P1366" s="205" t="s">
        <v>687</v>
      </c>
      <c r="Q1366" s="205" t="s">
        <v>686</v>
      </c>
    </row>
    <row r="1367" spans="1:17" hidden="1">
      <c r="A1367" s="204">
        <v>101987352236</v>
      </c>
      <c r="B1367" s="205" t="s">
        <v>5384</v>
      </c>
      <c r="C1367" s="205" t="s">
        <v>5385</v>
      </c>
      <c r="D1367" s="205" t="s">
        <v>680</v>
      </c>
      <c r="E1367" s="572">
        <v>38121</v>
      </c>
      <c r="F1367" s="572">
        <v>45170</v>
      </c>
      <c r="G1367" s="205" t="s">
        <v>5386</v>
      </c>
      <c r="H1367" s="205" t="s">
        <v>682</v>
      </c>
      <c r="I1367" s="205" t="s">
        <v>683</v>
      </c>
      <c r="J1367" s="205" t="s">
        <v>684</v>
      </c>
      <c r="K1367" s="205" t="s">
        <v>684</v>
      </c>
      <c r="L1367" s="205" t="s">
        <v>5387</v>
      </c>
      <c r="M1367" s="205" t="s">
        <v>684</v>
      </c>
      <c r="N1367" s="205" t="s">
        <v>684</v>
      </c>
      <c r="O1367" s="205" t="s">
        <v>686</v>
      </c>
      <c r="P1367" s="205" t="s">
        <v>687</v>
      </c>
      <c r="Q1367" s="205" t="s">
        <v>686</v>
      </c>
    </row>
    <row r="1368" spans="1:17" hidden="1">
      <c r="A1368" s="204">
        <v>102000041572</v>
      </c>
      <c r="B1368" s="205" t="s">
        <v>5394</v>
      </c>
      <c r="C1368" s="205" t="s">
        <v>5395</v>
      </c>
      <c r="D1368" s="205" t="s">
        <v>680</v>
      </c>
      <c r="E1368" s="572">
        <v>36892</v>
      </c>
      <c r="F1368" s="572">
        <v>45170</v>
      </c>
      <c r="G1368" s="205" t="s">
        <v>2602</v>
      </c>
      <c r="H1368" s="205" t="s">
        <v>682</v>
      </c>
      <c r="I1368" s="205" t="s">
        <v>683</v>
      </c>
      <c r="J1368" s="205" t="s">
        <v>684</v>
      </c>
      <c r="K1368" s="205" t="s">
        <v>684</v>
      </c>
      <c r="L1368" s="205" t="s">
        <v>5396</v>
      </c>
      <c r="M1368" s="205" t="s">
        <v>684</v>
      </c>
      <c r="N1368" s="205" t="s">
        <v>684</v>
      </c>
      <c r="O1368" s="205" t="s">
        <v>686</v>
      </c>
      <c r="P1368" s="205" t="s">
        <v>687</v>
      </c>
      <c r="Q1368" s="205" t="s">
        <v>686</v>
      </c>
    </row>
    <row r="1369" spans="1:17" hidden="1">
      <c r="A1369" s="204">
        <v>101934615110</v>
      </c>
      <c r="B1369" s="205" t="s">
        <v>5370</v>
      </c>
      <c r="C1369" s="205" t="s">
        <v>471</v>
      </c>
      <c r="D1369" s="205" t="s">
        <v>680</v>
      </c>
      <c r="E1369" s="572">
        <v>38131</v>
      </c>
      <c r="F1369" s="572">
        <v>45170</v>
      </c>
      <c r="G1369" s="205" t="s">
        <v>5371</v>
      </c>
      <c r="H1369" s="205" t="s">
        <v>682</v>
      </c>
      <c r="I1369" s="205" t="s">
        <v>683</v>
      </c>
      <c r="J1369" s="205">
        <v>9822150178</v>
      </c>
      <c r="K1369" s="205" t="s">
        <v>684</v>
      </c>
      <c r="L1369" s="205" t="s">
        <v>5372</v>
      </c>
      <c r="M1369" s="205" t="s">
        <v>684</v>
      </c>
      <c r="N1369" s="205" t="s">
        <v>22082</v>
      </c>
      <c r="O1369" s="205" t="s">
        <v>686</v>
      </c>
      <c r="P1369" s="205" t="s">
        <v>687</v>
      </c>
      <c r="Q1369" s="205" t="s">
        <v>687</v>
      </c>
    </row>
    <row r="1370" spans="1:17" hidden="1">
      <c r="A1370" s="204">
        <v>101379913912</v>
      </c>
      <c r="B1370" s="205" t="s">
        <v>5397</v>
      </c>
      <c r="C1370" s="205" t="s">
        <v>5398</v>
      </c>
      <c r="D1370" s="205" t="s">
        <v>680</v>
      </c>
      <c r="E1370" s="572">
        <v>35277</v>
      </c>
      <c r="F1370" s="572">
        <v>45170</v>
      </c>
      <c r="G1370" s="205" t="s">
        <v>2182</v>
      </c>
      <c r="H1370" s="205" t="s">
        <v>682</v>
      </c>
      <c r="I1370" s="205" t="s">
        <v>683</v>
      </c>
      <c r="J1370" s="205">
        <v>9075563202</v>
      </c>
      <c r="K1370" s="205" t="s">
        <v>684</v>
      </c>
      <c r="L1370" s="205" t="s">
        <v>5399</v>
      </c>
      <c r="M1370" s="205" t="s">
        <v>22088</v>
      </c>
      <c r="N1370" s="205" t="s">
        <v>808</v>
      </c>
      <c r="O1370" s="205" t="s">
        <v>686</v>
      </c>
      <c r="P1370" s="205" t="s">
        <v>687</v>
      </c>
      <c r="Q1370" s="205" t="s">
        <v>686</v>
      </c>
    </row>
    <row r="1371" spans="1:17" hidden="1">
      <c r="A1371" s="204">
        <v>102000041593</v>
      </c>
      <c r="B1371" s="205" t="s">
        <v>5388</v>
      </c>
      <c r="C1371" s="205" t="s">
        <v>5389</v>
      </c>
      <c r="D1371" s="205" t="s">
        <v>680</v>
      </c>
      <c r="E1371" s="572">
        <v>38569</v>
      </c>
      <c r="F1371" s="572">
        <v>45170</v>
      </c>
      <c r="G1371" s="205" t="s">
        <v>5390</v>
      </c>
      <c r="H1371" s="205" t="s">
        <v>682</v>
      </c>
      <c r="I1371" s="205" t="s">
        <v>683</v>
      </c>
      <c r="J1371" s="205">
        <v>7820842680</v>
      </c>
      <c r="K1371" s="205" t="s">
        <v>684</v>
      </c>
      <c r="L1371" s="205" t="s">
        <v>5391</v>
      </c>
      <c r="M1371" s="205" t="s">
        <v>5392</v>
      </c>
      <c r="N1371" s="205" t="s">
        <v>5393</v>
      </c>
      <c r="O1371" s="205" t="s">
        <v>686</v>
      </c>
      <c r="P1371" s="205" t="s">
        <v>687</v>
      </c>
      <c r="Q1371" s="205" t="s">
        <v>686</v>
      </c>
    </row>
    <row r="1372" spans="1:17" hidden="1">
      <c r="A1372" s="204">
        <v>101944505682</v>
      </c>
      <c r="B1372" s="205" t="s">
        <v>5367</v>
      </c>
      <c r="C1372" s="205" t="s">
        <v>472</v>
      </c>
      <c r="D1372" s="205" t="s">
        <v>680</v>
      </c>
      <c r="E1372" s="572">
        <v>37768</v>
      </c>
      <c r="F1372" s="572">
        <v>45170</v>
      </c>
      <c r="G1372" s="205" t="s">
        <v>3356</v>
      </c>
      <c r="H1372" s="205" t="s">
        <v>682</v>
      </c>
      <c r="I1372" s="205" t="s">
        <v>683</v>
      </c>
      <c r="J1372" s="205">
        <v>9867632013</v>
      </c>
      <c r="K1372" s="205" t="s">
        <v>684</v>
      </c>
      <c r="L1372" s="205" t="s">
        <v>2111</v>
      </c>
      <c r="M1372" s="205" t="s">
        <v>5368</v>
      </c>
      <c r="N1372" s="205" t="s">
        <v>5369</v>
      </c>
      <c r="O1372" s="205" t="s">
        <v>686</v>
      </c>
      <c r="P1372" s="205" t="s">
        <v>687</v>
      </c>
      <c r="Q1372" s="205" t="s">
        <v>686</v>
      </c>
    </row>
    <row r="1373" spans="1:17" hidden="1">
      <c r="A1373" s="204">
        <v>101891043039</v>
      </c>
      <c r="B1373" s="205" t="s">
        <v>5400</v>
      </c>
      <c r="C1373" s="205" t="s">
        <v>5401</v>
      </c>
      <c r="D1373" s="205" t="s">
        <v>680</v>
      </c>
      <c r="E1373" s="572">
        <v>37831</v>
      </c>
      <c r="F1373" s="572">
        <v>45170</v>
      </c>
      <c r="G1373" s="205" t="s">
        <v>5402</v>
      </c>
      <c r="H1373" s="205" t="s">
        <v>682</v>
      </c>
      <c r="I1373" s="205" t="s">
        <v>683</v>
      </c>
      <c r="J1373" s="205">
        <v>7796408572</v>
      </c>
      <c r="K1373" s="205" t="s">
        <v>684</v>
      </c>
      <c r="L1373" s="205" t="s">
        <v>5403</v>
      </c>
      <c r="M1373" s="205" t="s">
        <v>5404</v>
      </c>
      <c r="N1373" s="205" t="s">
        <v>684</v>
      </c>
      <c r="O1373" s="205" t="s">
        <v>686</v>
      </c>
      <c r="P1373" s="205" t="s">
        <v>687</v>
      </c>
      <c r="Q1373" s="205" t="s">
        <v>686</v>
      </c>
    </row>
    <row r="1374" spans="1:17" hidden="1">
      <c r="A1374" s="204">
        <v>101982836941</v>
      </c>
      <c r="B1374" s="205" t="s">
        <v>5408</v>
      </c>
      <c r="C1374" s="205" t="s">
        <v>5409</v>
      </c>
      <c r="D1374" s="205" t="s">
        <v>680</v>
      </c>
      <c r="E1374" s="572">
        <v>36419</v>
      </c>
      <c r="F1374" s="572">
        <v>45168</v>
      </c>
      <c r="G1374" s="205" t="s">
        <v>5410</v>
      </c>
      <c r="H1374" s="205" t="s">
        <v>682</v>
      </c>
      <c r="I1374" s="205" t="s">
        <v>683</v>
      </c>
      <c r="J1374" s="205">
        <v>9011993040</v>
      </c>
      <c r="K1374" s="205" t="s">
        <v>684</v>
      </c>
      <c r="L1374" s="205" t="s">
        <v>5411</v>
      </c>
      <c r="M1374" s="205" t="s">
        <v>684</v>
      </c>
      <c r="N1374" s="205" t="s">
        <v>684</v>
      </c>
      <c r="O1374" s="205" t="s">
        <v>686</v>
      </c>
      <c r="P1374" s="205" t="s">
        <v>687</v>
      </c>
      <c r="Q1374" s="205" t="s">
        <v>686</v>
      </c>
    </row>
    <row r="1375" spans="1:17" hidden="1">
      <c r="A1375" s="204">
        <v>101876351248</v>
      </c>
      <c r="B1375" s="205" t="s">
        <v>5412</v>
      </c>
      <c r="C1375" s="205" t="s">
        <v>5413</v>
      </c>
      <c r="D1375" s="205" t="s">
        <v>680</v>
      </c>
      <c r="E1375" s="572">
        <v>38041</v>
      </c>
      <c r="F1375" s="572">
        <v>45168</v>
      </c>
      <c r="G1375" s="205" t="s">
        <v>5414</v>
      </c>
      <c r="H1375" s="205" t="s">
        <v>682</v>
      </c>
      <c r="I1375" s="205" t="s">
        <v>683</v>
      </c>
      <c r="J1375" s="205">
        <v>7821882291</v>
      </c>
      <c r="K1375" s="205" t="s">
        <v>5415</v>
      </c>
      <c r="L1375" s="205" t="s">
        <v>5416</v>
      </c>
      <c r="M1375" s="205" t="s">
        <v>5417</v>
      </c>
      <c r="N1375" s="205" t="s">
        <v>5418</v>
      </c>
      <c r="O1375" s="205" t="s">
        <v>686</v>
      </c>
      <c r="P1375" s="205" t="s">
        <v>687</v>
      </c>
      <c r="Q1375" s="205" t="s">
        <v>686</v>
      </c>
    </row>
    <row r="1376" spans="1:17" hidden="1">
      <c r="A1376" s="204">
        <v>101976981470</v>
      </c>
      <c r="B1376" s="205" t="s">
        <v>5419</v>
      </c>
      <c r="C1376" s="205" t="s">
        <v>5420</v>
      </c>
      <c r="D1376" s="205" t="s">
        <v>680</v>
      </c>
      <c r="E1376" s="572">
        <v>31778</v>
      </c>
      <c r="F1376" s="572">
        <v>45166</v>
      </c>
      <c r="G1376" s="205" t="s">
        <v>5421</v>
      </c>
      <c r="H1376" s="205" t="s">
        <v>682</v>
      </c>
      <c r="I1376" s="205" t="s">
        <v>683</v>
      </c>
      <c r="J1376" s="205" t="s">
        <v>684</v>
      </c>
      <c r="K1376" s="205" t="s">
        <v>684</v>
      </c>
      <c r="L1376" s="205" t="s">
        <v>5422</v>
      </c>
      <c r="M1376" s="205" t="s">
        <v>684</v>
      </c>
      <c r="N1376" s="205" t="s">
        <v>684</v>
      </c>
      <c r="O1376" s="205" t="s">
        <v>686</v>
      </c>
      <c r="P1376" s="205" t="s">
        <v>687</v>
      </c>
      <c r="Q1376" s="205" t="s">
        <v>686</v>
      </c>
    </row>
    <row r="1377" spans="1:17" hidden="1">
      <c r="A1377" s="204">
        <v>101985037595</v>
      </c>
      <c r="B1377" s="205" t="s">
        <v>5423</v>
      </c>
      <c r="C1377" s="205" t="s">
        <v>5424</v>
      </c>
      <c r="D1377" s="205" t="s">
        <v>680</v>
      </c>
      <c r="E1377" s="572">
        <v>34700</v>
      </c>
      <c r="F1377" s="572">
        <v>45164</v>
      </c>
      <c r="G1377" s="205" t="s">
        <v>5425</v>
      </c>
      <c r="H1377" s="205" t="s">
        <v>682</v>
      </c>
      <c r="I1377" s="205" t="s">
        <v>683</v>
      </c>
      <c r="J1377" s="205" t="s">
        <v>684</v>
      </c>
      <c r="K1377" s="205" t="s">
        <v>684</v>
      </c>
      <c r="L1377" s="205" t="s">
        <v>5426</v>
      </c>
      <c r="M1377" s="205" t="s">
        <v>684</v>
      </c>
      <c r="N1377" s="205" t="s">
        <v>684</v>
      </c>
      <c r="O1377" s="205" t="s">
        <v>686</v>
      </c>
      <c r="P1377" s="205" t="s">
        <v>687</v>
      </c>
      <c r="Q1377" s="205" t="s">
        <v>686</v>
      </c>
    </row>
    <row r="1378" spans="1:17" hidden="1">
      <c r="A1378" s="204">
        <v>101648586978</v>
      </c>
      <c r="B1378" s="205" t="s">
        <v>5427</v>
      </c>
      <c r="C1378" s="205" t="s">
        <v>5428</v>
      </c>
      <c r="D1378" s="205" t="s">
        <v>680</v>
      </c>
      <c r="E1378" s="572">
        <v>28126</v>
      </c>
      <c r="F1378" s="572">
        <v>45160</v>
      </c>
      <c r="G1378" s="205" t="s">
        <v>5429</v>
      </c>
      <c r="H1378" s="205" t="s">
        <v>682</v>
      </c>
      <c r="I1378" s="205" t="s">
        <v>708</v>
      </c>
      <c r="J1378" s="205" t="s">
        <v>684</v>
      </c>
      <c r="K1378" s="205" t="s">
        <v>684</v>
      </c>
      <c r="L1378" s="205" t="s">
        <v>5430</v>
      </c>
      <c r="M1378" s="205" t="s">
        <v>684</v>
      </c>
      <c r="N1378" s="205" t="s">
        <v>684</v>
      </c>
      <c r="O1378" s="205" t="s">
        <v>686</v>
      </c>
      <c r="P1378" s="205" t="s">
        <v>687</v>
      </c>
      <c r="Q1378" s="205" t="s">
        <v>686</v>
      </c>
    </row>
    <row r="1379" spans="1:17" hidden="1">
      <c r="A1379" s="204">
        <v>101983984943</v>
      </c>
      <c r="B1379" s="205" t="s">
        <v>5431</v>
      </c>
      <c r="C1379" s="205" t="s">
        <v>5432</v>
      </c>
      <c r="D1379" s="205" t="s">
        <v>680</v>
      </c>
      <c r="E1379" s="572">
        <v>36161</v>
      </c>
      <c r="F1379" s="572">
        <v>45160</v>
      </c>
      <c r="G1379" s="205" t="s">
        <v>5433</v>
      </c>
      <c r="H1379" s="205" t="s">
        <v>682</v>
      </c>
      <c r="I1379" s="205" t="s">
        <v>683</v>
      </c>
      <c r="J1379" s="205">
        <v>7480083746</v>
      </c>
      <c r="K1379" s="205" t="s">
        <v>684</v>
      </c>
      <c r="L1379" s="205" t="s">
        <v>5434</v>
      </c>
      <c r="M1379" s="205" t="s">
        <v>5435</v>
      </c>
      <c r="N1379" s="205" t="s">
        <v>5436</v>
      </c>
      <c r="O1379" s="205" t="s">
        <v>686</v>
      </c>
      <c r="P1379" s="205" t="s">
        <v>687</v>
      </c>
      <c r="Q1379" s="205" t="s">
        <v>686</v>
      </c>
    </row>
    <row r="1380" spans="1:17" hidden="1">
      <c r="A1380" s="204">
        <v>101983589082</v>
      </c>
      <c r="B1380" s="205" t="s">
        <v>5442</v>
      </c>
      <c r="C1380" s="205" t="s">
        <v>5443</v>
      </c>
      <c r="D1380" s="205" t="s">
        <v>680</v>
      </c>
      <c r="E1380" s="572">
        <v>38141</v>
      </c>
      <c r="F1380" s="572">
        <v>45159</v>
      </c>
      <c r="G1380" s="205" t="s">
        <v>1679</v>
      </c>
      <c r="H1380" s="205" t="s">
        <v>682</v>
      </c>
      <c r="I1380" s="205" t="s">
        <v>683</v>
      </c>
      <c r="J1380" s="205" t="s">
        <v>684</v>
      </c>
      <c r="K1380" s="205" t="s">
        <v>684</v>
      </c>
      <c r="L1380" s="205" t="s">
        <v>5444</v>
      </c>
      <c r="M1380" s="205" t="s">
        <v>684</v>
      </c>
      <c r="N1380" s="205" t="s">
        <v>684</v>
      </c>
      <c r="O1380" s="205" t="s">
        <v>686</v>
      </c>
      <c r="P1380" s="205" t="s">
        <v>687</v>
      </c>
      <c r="Q1380" s="205" t="s">
        <v>686</v>
      </c>
    </row>
    <row r="1381" spans="1:17" hidden="1">
      <c r="A1381" s="204">
        <v>101947187444</v>
      </c>
      <c r="B1381" s="205" t="s">
        <v>5437</v>
      </c>
      <c r="C1381" s="205" t="s">
        <v>5438</v>
      </c>
      <c r="D1381" s="205" t="s">
        <v>680</v>
      </c>
      <c r="E1381" s="572">
        <v>38161</v>
      </c>
      <c r="F1381" s="572">
        <v>45159</v>
      </c>
      <c r="G1381" s="205" t="s">
        <v>5439</v>
      </c>
      <c r="H1381" s="205" t="s">
        <v>682</v>
      </c>
      <c r="I1381" s="205" t="s">
        <v>683</v>
      </c>
      <c r="J1381" s="205">
        <v>9036665702</v>
      </c>
      <c r="K1381" s="205" t="s">
        <v>684</v>
      </c>
      <c r="L1381" s="205" t="s">
        <v>5440</v>
      </c>
      <c r="M1381" s="205" t="s">
        <v>5441</v>
      </c>
      <c r="N1381" s="205" t="s">
        <v>684</v>
      </c>
      <c r="O1381" s="205" t="s">
        <v>686</v>
      </c>
      <c r="P1381" s="205" t="s">
        <v>687</v>
      </c>
      <c r="Q1381" s="205" t="s">
        <v>686</v>
      </c>
    </row>
    <row r="1382" spans="1:17" hidden="1">
      <c r="A1382" s="204">
        <v>101983573111</v>
      </c>
      <c r="B1382" s="205" t="s">
        <v>5445</v>
      </c>
      <c r="C1382" s="205" t="s">
        <v>5446</v>
      </c>
      <c r="D1382" s="205" t="s">
        <v>680</v>
      </c>
      <c r="E1382" s="572">
        <v>38125</v>
      </c>
      <c r="F1382" s="572">
        <v>45159</v>
      </c>
      <c r="G1382" s="205" t="s">
        <v>5447</v>
      </c>
      <c r="H1382" s="205" t="s">
        <v>682</v>
      </c>
      <c r="I1382" s="205" t="s">
        <v>683</v>
      </c>
      <c r="J1382" s="205" t="s">
        <v>684</v>
      </c>
      <c r="K1382" s="205" t="s">
        <v>684</v>
      </c>
      <c r="L1382" s="205" t="s">
        <v>5448</v>
      </c>
      <c r="M1382" s="205" t="s">
        <v>684</v>
      </c>
      <c r="N1382" s="205" t="s">
        <v>684</v>
      </c>
      <c r="O1382" s="205" t="s">
        <v>686</v>
      </c>
      <c r="P1382" s="205" t="s">
        <v>687</v>
      </c>
      <c r="Q1382" s="205" t="s">
        <v>686</v>
      </c>
    </row>
    <row r="1383" spans="1:17" hidden="1">
      <c r="A1383" s="204">
        <v>101987271483</v>
      </c>
      <c r="B1383" s="205" t="s">
        <v>5449</v>
      </c>
      <c r="C1383" s="205" t="s">
        <v>21194</v>
      </c>
      <c r="D1383" s="205" t="s">
        <v>680</v>
      </c>
      <c r="E1383" s="572">
        <v>38556</v>
      </c>
      <c r="F1383" s="572">
        <v>45155</v>
      </c>
      <c r="G1383" s="205" t="s">
        <v>5450</v>
      </c>
      <c r="H1383" s="205" t="s">
        <v>682</v>
      </c>
      <c r="I1383" s="205" t="s">
        <v>683</v>
      </c>
      <c r="J1383" s="205">
        <v>9322537037</v>
      </c>
      <c r="K1383" s="205" t="s">
        <v>684</v>
      </c>
      <c r="L1383" s="205" t="s">
        <v>5451</v>
      </c>
      <c r="M1383" s="205" t="s">
        <v>21195</v>
      </c>
      <c r="N1383" s="205" t="s">
        <v>21196</v>
      </c>
      <c r="O1383" s="205" t="s">
        <v>686</v>
      </c>
      <c r="P1383" s="205" t="s">
        <v>687</v>
      </c>
      <c r="Q1383" s="205" t="s">
        <v>687</v>
      </c>
    </row>
    <row r="1384" spans="1:17" hidden="1">
      <c r="A1384" s="204">
        <v>101982971521</v>
      </c>
      <c r="B1384" s="205" t="s">
        <v>5452</v>
      </c>
      <c r="C1384" s="205" t="s">
        <v>5453</v>
      </c>
      <c r="D1384" s="205" t="s">
        <v>680</v>
      </c>
      <c r="E1384" s="572">
        <v>29587</v>
      </c>
      <c r="F1384" s="572">
        <v>45155</v>
      </c>
      <c r="G1384" s="205" t="s">
        <v>2788</v>
      </c>
      <c r="H1384" s="205" t="s">
        <v>682</v>
      </c>
      <c r="I1384" s="205" t="s">
        <v>708</v>
      </c>
      <c r="J1384" s="205" t="s">
        <v>684</v>
      </c>
      <c r="K1384" s="205" t="s">
        <v>684</v>
      </c>
      <c r="L1384" s="205" t="s">
        <v>5454</v>
      </c>
      <c r="M1384" s="205" t="s">
        <v>684</v>
      </c>
      <c r="N1384" s="205" t="s">
        <v>684</v>
      </c>
      <c r="O1384" s="205" t="s">
        <v>686</v>
      </c>
      <c r="P1384" s="205" t="s">
        <v>687</v>
      </c>
      <c r="Q1384" s="205" t="s">
        <v>686</v>
      </c>
    </row>
    <row r="1385" spans="1:17" hidden="1">
      <c r="A1385" s="204">
        <v>101072960183</v>
      </c>
      <c r="B1385" s="205" t="s">
        <v>5470</v>
      </c>
      <c r="C1385" s="205" t="s">
        <v>5471</v>
      </c>
      <c r="D1385" s="205" t="s">
        <v>680</v>
      </c>
      <c r="E1385" s="572">
        <v>35065</v>
      </c>
      <c r="F1385" s="572">
        <v>45154</v>
      </c>
      <c r="G1385" s="205" t="s">
        <v>5472</v>
      </c>
      <c r="H1385" s="205" t="s">
        <v>682</v>
      </c>
      <c r="I1385" s="205" t="s">
        <v>683</v>
      </c>
      <c r="J1385" s="205">
        <v>9580952399</v>
      </c>
      <c r="K1385" s="205" t="s">
        <v>684</v>
      </c>
      <c r="L1385" s="205" t="s">
        <v>5473</v>
      </c>
      <c r="M1385" s="205" t="s">
        <v>684</v>
      </c>
      <c r="N1385" s="205" t="s">
        <v>20942</v>
      </c>
      <c r="O1385" s="205" t="s">
        <v>686</v>
      </c>
      <c r="P1385" s="205" t="s">
        <v>687</v>
      </c>
      <c r="Q1385" s="205" t="s">
        <v>686</v>
      </c>
    </row>
    <row r="1386" spans="1:17" hidden="1">
      <c r="A1386" s="204">
        <v>101982402466</v>
      </c>
      <c r="B1386" s="205" t="s">
        <v>5463</v>
      </c>
      <c r="C1386" s="205" t="s">
        <v>5464</v>
      </c>
      <c r="D1386" s="205" t="s">
        <v>680</v>
      </c>
      <c r="E1386" s="572">
        <v>27395</v>
      </c>
      <c r="F1386" s="572">
        <v>45154</v>
      </c>
      <c r="G1386" s="205" t="s">
        <v>5465</v>
      </c>
      <c r="H1386" s="205" t="s">
        <v>682</v>
      </c>
      <c r="I1386" s="205" t="s">
        <v>708</v>
      </c>
      <c r="J1386" s="205" t="s">
        <v>684</v>
      </c>
      <c r="K1386" s="205" t="s">
        <v>684</v>
      </c>
      <c r="L1386" s="205" t="s">
        <v>5466</v>
      </c>
      <c r="M1386" s="205" t="s">
        <v>684</v>
      </c>
      <c r="N1386" s="205" t="s">
        <v>684</v>
      </c>
      <c r="O1386" s="205" t="s">
        <v>686</v>
      </c>
      <c r="P1386" s="205" t="s">
        <v>687</v>
      </c>
      <c r="Q1386" s="205" t="s">
        <v>686</v>
      </c>
    </row>
    <row r="1387" spans="1:17" hidden="1">
      <c r="A1387" s="204">
        <v>101408062278</v>
      </c>
      <c r="B1387" s="205" t="s">
        <v>5459</v>
      </c>
      <c r="C1387" s="205" t="s">
        <v>5460</v>
      </c>
      <c r="D1387" s="205" t="s">
        <v>680</v>
      </c>
      <c r="E1387" s="572">
        <v>33970</v>
      </c>
      <c r="F1387" s="572">
        <v>45154</v>
      </c>
      <c r="G1387" s="205" t="s">
        <v>5461</v>
      </c>
      <c r="H1387" s="205" t="s">
        <v>682</v>
      </c>
      <c r="I1387" s="205" t="s">
        <v>683</v>
      </c>
      <c r="J1387" s="205" t="s">
        <v>684</v>
      </c>
      <c r="K1387" s="205" t="s">
        <v>684</v>
      </c>
      <c r="L1387" s="205" t="s">
        <v>5462</v>
      </c>
      <c r="M1387" s="205" t="s">
        <v>684</v>
      </c>
      <c r="N1387" s="205" t="s">
        <v>684</v>
      </c>
      <c r="O1387" s="205" t="s">
        <v>686</v>
      </c>
      <c r="P1387" s="205" t="s">
        <v>687</v>
      </c>
      <c r="Q1387" s="205" t="s">
        <v>686</v>
      </c>
    </row>
    <row r="1388" spans="1:17" hidden="1">
      <c r="A1388" s="204">
        <v>101982402478</v>
      </c>
      <c r="B1388" s="205" t="s">
        <v>5467</v>
      </c>
      <c r="C1388" s="205" t="s">
        <v>5468</v>
      </c>
      <c r="D1388" s="205" t="s">
        <v>680</v>
      </c>
      <c r="E1388" s="572">
        <v>30737</v>
      </c>
      <c r="F1388" s="572">
        <v>45154</v>
      </c>
      <c r="G1388" s="205" t="s">
        <v>5469</v>
      </c>
      <c r="H1388" s="205" t="s">
        <v>682</v>
      </c>
      <c r="I1388" s="205" t="s">
        <v>708</v>
      </c>
      <c r="J1388" s="205" t="s">
        <v>684</v>
      </c>
      <c r="K1388" s="205" t="s">
        <v>684</v>
      </c>
      <c r="L1388" s="205" t="s">
        <v>1967</v>
      </c>
      <c r="M1388" s="205" t="s">
        <v>684</v>
      </c>
      <c r="N1388" s="205" t="s">
        <v>684</v>
      </c>
      <c r="O1388" s="205" t="s">
        <v>686</v>
      </c>
      <c r="P1388" s="205" t="s">
        <v>687</v>
      </c>
      <c r="Q1388" s="205" t="s">
        <v>686</v>
      </c>
    </row>
    <row r="1389" spans="1:17" hidden="1">
      <c r="A1389" s="204">
        <v>101982402484</v>
      </c>
      <c r="B1389" s="205" t="s">
        <v>5474</v>
      </c>
      <c r="C1389" s="205" t="s">
        <v>5475</v>
      </c>
      <c r="D1389" s="205" t="s">
        <v>680</v>
      </c>
      <c r="E1389" s="572">
        <v>33105</v>
      </c>
      <c r="F1389" s="572">
        <v>45154</v>
      </c>
      <c r="G1389" s="205" t="s">
        <v>5476</v>
      </c>
      <c r="H1389" s="205" t="s">
        <v>682</v>
      </c>
      <c r="I1389" s="205" t="s">
        <v>683</v>
      </c>
      <c r="J1389" s="205" t="s">
        <v>684</v>
      </c>
      <c r="K1389" s="205" t="s">
        <v>684</v>
      </c>
      <c r="L1389" s="205" t="s">
        <v>5477</v>
      </c>
      <c r="M1389" s="205" t="s">
        <v>684</v>
      </c>
      <c r="N1389" s="205" t="s">
        <v>684</v>
      </c>
      <c r="O1389" s="205" t="s">
        <v>686</v>
      </c>
      <c r="P1389" s="205" t="s">
        <v>687</v>
      </c>
      <c r="Q1389" s="205" t="s">
        <v>686</v>
      </c>
    </row>
    <row r="1390" spans="1:17" hidden="1">
      <c r="A1390" s="204">
        <v>101982402497</v>
      </c>
      <c r="B1390" s="205" t="s">
        <v>5455</v>
      </c>
      <c r="C1390" s="205" t="s">
        <v>5456</v>
      </c>
      <c r="D1390" s="205" t="s">
        <v>680</v>
      </c>
      <c r="E1390" s="572">
        <v>27579</v>
      </c>
      <c r="F1390" s="572">
        <v>45154</v>
      </c>
      <c r="G1390" s="205" t="s">
        <v>5457</v>
      </c>
      <c r="H1390" s="205" t="s">
        <v>682</v>
      </c>
      <c r="I1390" s="205" t="s">
        <v>708</v>
      </c>
      <c r="J1390" s="205" t="s">
        <v>684</v>
      </c>
      <c r="K1390" s="205" t="s">
        <v>684</v>
      </c>
      <c r="L1390" s="205" t="s">
        <v>5458</v>
      </c>
      <c r="M1390" s="205" t="s">
        <v>684</v>
      </c>
      <c r="N1390" s="205" t="s">
        <v>684</v>
      </c>
      <c r="O1390" s="205" t="s">
        <v>686</v>
      </c>
      <c r="P1390" s="205" t="s">
        <v>687</v>
      </c>
      <c r="Q1390" s="205" t="s">
        <v>686</v>
      </c>
    </row>
    <row r="1391" spans="1:17" hidden="1">
      <c r="A1391" s="204">
        <v>101981409295</v>
      </c>
      <c r="B1391" s="205" t="s">
        <v>5478</v>
      </c>
      <c r="C1391" s="205" t="s">
        <v>5479</v>
      </c>
      <c r="D1391" s="205" t="s">
        <v>680</v>
      </c>
      <c r="E1391" s="572">
        <v>34700</v>
      </c>
      <c r="F1391" s="572">
        <v>45151</v>
      </c>
      <c r="G1391" s="205" t="s">
        <v>4782</v>
      </c>
      <c r="H1391" s="205" t="s">
        <v>682</v>
      </c>
      <c r="I1391" s="205" t="s">
        <v>683</v>
      </c>
      <c r="J1391" s="205" t="s">
        <v>684</v>
      </c>
      <c r="K1391" s="205" t="s">
        <v>684</v>
      </c>
      <c r="L1391" s="205" t="s">
        <v>5480</v>
      </c>
      <c r="M1391" s="205" t="s">
        <v>684</v>
      </c>
      <c r="N1391" s="205" t="s">
        <v>684</v>
      </c>
      <c r="O1391" s="205" t="s">
        <v>686</v>
      </c>
      <c r="P1391" s="205" t="s">
        <v>687</v>
      </c>
      <c r="Q1391" s="205" t="s">
        <v>686</v>
      </c>
    </row>
    <row r="1392" spans="1:17" hidden="1">
      <c r="A1392" s="204">
        <v>101970522326</v>
      </c>
      <c r="B1392" s="205" t="s">
        <v>5487</v>
      </c>
      <c r="C1392" s="205" t="s">
        <v>5488</v>
      </c>
      <c r="D1392" s="205" t="s">
        <v>680</v>
      </c>
      <c r="E1392" s="572">
        <v>37987</v>
      </c>
      <c r="F1392" s="572">
        <v>45149</v>
      </c>
      <c r="G1392" s="205" t="s">
        <v>5489</v>
      </c>
      <c r="H1392" s="205" t="s">
        <v>682</v>
      </c>
      <c r="I1392" s="205" t="s">
        <v>683</v>
      </c>
      <c r="J1392" s="205" t="s">
        <v>684</v>
      </c>
      <c r="K1392" s="205" t="s">
        <v>684</v>
      </c>
      <c r="L1392" s="205" t="s">
        <v>5490</v>
      </c>
      <c r="M1392" s="205" t="s">
        <v>684</v>
      </c>
      <c r="N1392" s="205" t="s">
        <v>684</v>
      </c>
      <c r="O1392" s="205" t="s">
        <v>686</v>
      </c>
      <c r="P1392" s="205" t="s">
        <v>687</v>
      </c>
      <c r="Q1392" s="205" t="s">
        <v>686</v>
      </c>
    </row>
    <row r="1393" spans="1:17" hidden="1">
      <c r="A1393" s="204">
        <v>101498389880</v>
      </c>
      <c r="B1393" s="205" t="s">
        <v>5499</v>
      </c>
      <c r="C1393" s="205" t="s">
        <v>5500</v>
      </c>
      <c r="D1393" s="205" t="s">
        <v>680</v>
      </c>
      <c r="E1393" s="572">
        <v>27395</v>
      </c>
      <c r="F1393" s="572">
        <v>45149</v>
      </c>
      <c r="G1393" s="205" t="s">
        <v>5501</v>
      </c>
      <c r="H1393" s="205" t="s">
        <v>682</v>
      </c>
      <c r="I1393" s="205" t="s">
        <v>708</v>
      </c>
      <c r="J1393" s="205">
        <v>9104670909</v>
      </c>
      <c r="K1393" s="205" t="s">
        <v>684</v>
      </c>
      <c r="L1393" s="205" t="s">
        <v>5502</v>
      </c>
      <c r="M1393" s="205" t="s">
        <v>5503</v>
      </c>
      <c r="N1393" s="205" t="s">
        <v>5504</v>
      </c>
      <c r="O1393" s="205" t="s">
        <v>686</v>
      </c>
      <c r="P1393" s="205" t="s">
        <v>687</v>
      </c>
      <c r="Q1393" s="205" t="s">
        <v>686</v>
      </c>
    </row>
    <row r="1394" spans="1:17" hidden="1">
      <c r="A1394" s="204">
        <v>101906588836</v>
      </c>
      <c r="B1394" s="205" t="s">
        <v>5505</v>
      </c>
      <c r="C1394" s="205" t="s">
        <v>5506</v>
      </c>
      <c r="D1394" s="205" t="s">
        <v>680</v>
      </c>
      <c r="E1394" s="572">
        <v>31048</v>
      </c>
      <c r="F1394" s="572">
        <v>45149</v>
      </c>
      <c r="G1394" s="205" t="s">
        <v>2637</v>
      </c>
      <c r="H1394" s="205" t="s">
        <v>682</v>
      </c>
      <c r="I1394" s="205" t="s">
        <v>683</v>
      </c>
      <c r="J1394" s="205" t="s">
        <v>684</v>
      </c>
      <c r="K1394" s="205" t="s">
        <v>684</v>
      </c>
      <c r="L1394" s="205" t="s">
        <v>5507</v>
      </c>
      <c r="M1394" s="205" t="s">
        <v>684</v>
      </c>
      <c r="N1394" s="205" t="s">
        <v>684</v>
      </c>
      <c r="O1394" s="205" t="s">
        <v>686</v>
      </c>
      <c r="P1394" s="205" t="s">
        <v>687</v>
      </c>
      <c r="Q1394" s="205" t="s">
        <v>686</v>
      </c>
    </row>
    <row r="1395" spans="1:17" hidden="1">
      <c r="A1395" s="204">
        <v>101943003041</v>
      </c>
      <c r="B1395" s="205" t="s">
        <v>5495</v>
      </c>
      <c r="C1395" s="205" t="s">
        <v>5496</v>
      </c>
      <c r="D1395" s="205" t="s">
        <v>680</v>
      </c>
      <c r="E1395" s="572">
        <v>37622</v>
      </c>
      <c r="F1395" s="572">
        <v>45149</v>
      </c>
      <c r="G1395" s="205" t="s">
        <v>5497</v>
      </c>
      <c r="H1395" s="205" t="s">
        <v>682</v>
      </c>
      <c r="I1395" s="205" t="s">
        <v>683</v>
      </c>
      <c r="J1395" s="205" t="s">
        <v>684</v>
      </c>
      <c r="K1395" s="205" t="s">
        <v>684</v>
      </c>
      <c r="L1395" s="205" t="s">
        <v>5498</v>
      </c>
      <c r="M1395" s="205" t="s">
        <v>684</v>
      </c>
      <c r="N1395" s="205" t="s">
        <v>684</v>
      </c>
      <c r="O1395" s="205" t="s">
        <v>686</v>
      </c>
      <c r="P1395" s="205" t="s">
        <v>687</v>
      </c>
      <c r="Q1395" s="205" t="s">
        <v>686</v>
      </c>
    </row>
    <row r="1396" spans="1:17" hidden="1">
      <c r="A1396" s="204">
        <v>101053524230</v>
      </c>
      <c r="B1396" s="205" t="s">
        <v>5481</v>
      </c>
      <c r="C1396" s="205" t="s">
        <v>5482</v>
      </c>
      <c r="D1396" s="205" t="s">
        <v>680</v>
      </c>
      <c r="E1396" s="572">
        <v>33239</v>
      </c>
      <c r="F1396" s="572">
        <v>45149</v>
      </c>
      <c r="G1396" s="205" t="s">
        <v>5483</v>
      </c>
      <c r="H1396" s="205" t="s">
        <v>682</v>
      </c>
      <c r="I1396" s="205" t="s">
        <v>683</v>
      </c>
      <c r="J1396" s="205">
        <v>6390448037</v>
      </c>
      <c r="K1396" s="205" t="s">
        <v>684</v>
      </c>
      <c r="L1396" s="205" t="s">
        <v>5484</v>
      </c>
      <c r="M1396" s="205" t="s">
        <v>5485</v>
      </c>
      <c r="N1396" s="205" t="s">
        <v>5486</v>
      </c>
      <c r="O1396" s="205" t="s">
        <v>687</v>
      </c>
      <c r="P1396" s="205" t="s">
        <v>687</v>
      </c>
      <c r="Q1396" s="205" t="s">
        <v>686</v>
      </c>
    </row>
    <row r="1397" spans="1:17" hidden="1">
      <c r="A1397" s="204">
        <v>101981695817</v>
      </c>
      <c r="B1397" s="205" t="s">
        <v>5491</v>
      </c>
      <c r="C1397" s="205" t="s">
        <v>5492</v>
      </c>
      <c r="D1397" s="205" t="s">
        <v>680</v>
      </c>
      <c r="E1397" s="572">
        <v>37872</v>
      </c>
      <c r="F1397" s="572">
        <v>45149</v>
      </c>
      <c r="G1397" s="205" t="s">
        <v>5493</v>
      </c>
      <c r="H1397" s="205" t="s">
        <v>682</v>
      </c>
      <c r="I1397" s="205" t="s">
        <v>683</v>
      </c>
      <c r="J1397" s="205" t="s">
        <v>684</v>
      </c>
      <c r="K1397" s="205" t="s">
        <v>684</v>
      </c>
      <c r="L1397" s="205" t="s">
        <v>5494</v>
      </c>
      <c r="M1397" s="205" t="s">
        <v>684</v>
      </c>
      <c r="N1397" s="205" t="s">
        <v>684</v>
      </c>
      <c r="O1397" s="205" t="s">
        <v>686</v>
      </c>
      <c r="P1397" s="205" t="s">
        <v>687</v>
      </c>
      <c r="Q1397" s="205" t="s">
        <v>686</v>
      </c>
    </row>
    <row r="1398" spans="1:17" hidden="1">
      <c r="A1398" s="204">
        <v>101980353268</v>
      </c>
      <c r="B1398" s="205" t="s">
        <v>5508</v>
      </c>
      <c r="C1398" s="205" t="s">
        <v>5509</v>
      </c>
      <c r="D1398" s="205" t="s">
        <v>680</v>
      </c>
      <c r="E1398" s="572">
        <v>37414</v>
      </c>
      <c r="F1398" s="572">
        <v>45148</v>
      </c>
      <c r="G1398" s="205" t="s">
        <v>5510</v>
      </c>
      <c r="H1398" s="205" t="s">
        <v>682</v>
      </c>
      <c r="I1398" s="205" t="s">
        <v>683</v>
      </c>
      <c r="J1398" s="205" t="s">
        <v>684</v>
      </c>
      <c r="K1398" s="205" t="s">
        <v>684</v>
      </c>
      <c r="L1398" s="205" t="s">
        <v>1519</v>
      </c>
      <c r="M1398" s="205" t="s">
        <v>684</v>
      </c>
      <c r="N1398" s="205" t="s">
        <v>684</v>
      </c>
      <c r="O1398" s="205" t="s">
        <v>686</v>
      </c>
      <c r="P1398" s="205" t="s">
        <v>687</v>
      </c>
      <c r="Q1398" s="205" t="s">
        <v>686</v>
      </c>
    </row>
    <row r="1399" spans="1:17" hidden="1">
      <c r="A1399" s="204">
        <v>101354240872</v>
      </c>
      <c r="B1399" s="205" t="s">
        <v>5511</v>
      </c>
      <c r="C1399" s="205" t="s">
        <v>5512</v>
      </c>
      <c r="D1399" s="205" t="s">
        <v>680</v>
      </c>
      <c r="E1399" s="572">
        <v>35242</v>
      </c>
      <c r="F1399" s="572">
        <v>45146</v>
      </c>
      <c r="G1399" s="205" t="s">
        <v>1732</v>
      </c>
      <c r="H1399" s="205" t="s">
        <v>682</v>
      </c>
      <c r="I1399" s="205" t="s">
        <v>683</v>
      </c>
      <c r="J1399" s="205" t="s">
        <v>684</v>
      </c>
      <c r="K1399" s="205" t="s">
        <v>684</v>
      </c>
      <c r="L1399" s="205" t="s">
        <v>1027</v>
      </c>
      <c r="M1399" s="205" t="s">
        <v>5513</v>
      </c>
      <c r="N1399" s="205" t="s">
        <v>5514</v>
      </c>
      <c r="O1399" s="205" t="s">
        <v>686</v>
      </c>
      <c r="P1399" s="205" t="s">
        <v>687</v>
      </c>
      <c r="Q1399" s="205" t="s">
        <v>686</v>
      </c>
    </row>
    <row r="1400" spans="1:17" hidden="1">
      <c r="A1400" s="204">
        <v>101625681668</v>
      </c>
      <c r="B1400" s="205" t="s">
        <v>5515</v>
      </c>
      <c r="C1400" s="205" t="s">
        <v>5516</v>
      </c>
      <c r="D1400" s="205" t="s">
        <v>680</v>
      </c>
      <c r="E1400" s="572">
        <v>31995</v>
      </c>
      <c r="F1400" s="572">
        <v>45146</v>
      </c>
      <c r="G1400" s="205" t="s">
        <v>5517</v>
      </c>
      <c r="H1400" s="205" t="s">
        <v>682</v>
      </c>
      <c r="I1400" s="205" t="s">
        <v>708</v>
      </c>
      <c r="J1400" s="205">
        <v>9792790306</v>
      </c>
      <c r="K1400" s="205" t="s">
        <v>684</v>
      </c>
      <c r="L1400" s="205" t="s">
        <v>5518</v>
      </c>
      <c r="M1400" s="205" t="s">
        <v>684</v>
      </c>
      <c r="N1400" s="205" t="s">
        <v>684</v>
      </c>
      <c r="O1400" s="205" t="s">
        <v>686</v>
      </c>
      <c r="P1400" s="205" t="s">
        <v>687</v>
      </c>
      <c r="Q1400" s="205" t="s">
        <v>686</v>
      </c>
    </row>
    <row r="1401" spans="1:17" hidden="1">
      <c r="A1401" s="204">
        <v>101837768500</v>
      </c>
      <c r="B1401" s="205" t="s">
        <v>5519</v>
      </c>
      <c r="C1401" s="205" t="s">
        <v>5520</v>
      </c>
      <c r="D1401" s="205" t="s">
        <v>680</v>
      </c>
      <c r="E1401" s="572">
        <v>36778</v>
      </c>
      <c r="F1401" s="572">
        <v>45144</v>
      </c>
      <c r="G1401" s="205" t="s">
        <v>5521</v>
      </c>
      <c r="H1401" s="205" t="s">
        <v>682</v>
      </c>
      <c r="I1401" s="205" t="s">
        <v>683</v>
      </c>
      <c r="J1401" s="205" t="s">
        <v>684</v>
      </c>
      <c r="K1401" s="205" t="s">
        <v>684</v>
      </c>
      <c r="L1401" s="205" t="s">
        <v>5522</v>
      </c>
      <c r="M1401" s="205" t="s">
        <v>684</v>
      </c>
      <c r="N1401" s="205" t="s">
        <v>684</v>
      </c>
      <c r="O1401" s="205" t="s">
        <v>686</v>
      </c>
      <c r="P1401" s="205" t="s">
        <v>687</v>
      </c>
      <c r="Q1401" s="205" t="s">
        <v>686</v>
      </c>
    </row>
    <row r="1402" spans="1:17" hidden="1">
      <c r="A1402" s="204">
        <v>101440115553</v>
      </c>
      <c r="B1402" s="205" t="s">
        <v>5523</v>
      </c>
      <c r="C1402" s="205" t="s">
        <v>5524</v>
      </c>
      <c r="D1402" s="205" t="s">
        <v>680</v>
      </c>
      <c r="E1402" s="572">
        <v>35659</v>
      </c>
      <c r="F1402" s="572">
        <v>45143</v>
      </c>
      <c r="G1402" s="205" t="s">
        <v>5525</v>
      </c>
      <c r="H1402" s="205" t="s">
        <v>682</v>
      </c>
      <c r="I1402" s="205" t="s">
        <v>683</v>
      </c>
      <c r="J1402" s="205">
        <v>8421231772</v>
      </c>
      <c r="K1402" s="205" t="s">
        <v>684</v>
      </c>
      <c r="L1402" s="205" t="s">
        <v>5526</v>
      </c>
      <c r="M1402" s="205" t="s">
        <v>5527</v>
      </c>
      <c r="N1402" s="205" t="s">
        <v>5528</v>
      </c>
      <c r="O1402" s="205" t="s">
        <v>686</v>
      </c>
      <c r="P1402" s="205" t="s">
        <v>687</v>
      </c>
      <c r="Q1402" s="205" t="s">
        <v>686</v>
      </c>
    </row>
    <row r="1403" spans="1:17" hidden="1">
      <c r="A1403" s="204">
        <v>101976962819</v>
      </c>
      <c r="B1403" s="205" t="s">
        <v>5529</v>
      </c>
      <c r="C1403" s="205" t="s">
        <v>5530</v>
      </c>
      <c r="D1403" s="205" t="s">
        <v>680</v>
      </c>
      <c r="E1403" s="572">
        <v>38453</v>
      </c>
      <c r="F1403" s="572">
        <v>45143</v>
      </c>
      <c r="G1403" s="205" t="s">
        <v>5531</v>
      </c>
      <c r="H1403" s="205" t="s">
        <v>682</v>
      </c>
      <c r="I1403" s="205" t="s">
        <v>683</v>
      </c>
      <c r="J1403" s="205" t="s">
        <v>684</v>
      </c>
      <c r="K1403" s="205" t="s">
        <v>684</v>
      </c>
      <c r="L1403" s="205" t="s">
        <v>5532</v>
      </c>
      <c r="M1403" s="205" t="s">
        <v>684</v>
      </c>
      <c r="N1403" s="205" t="s">
        <v>684</v>
      </c>
      <c r="O1403" s="205" t="s">
        <v>686</v>
      </c>
      <c r="P1403" s="205" t="s">
        <v>687</v>
      </c>
      <c r="Q1403" s="205" t="s">
        <v>686</v>
      </c>
    </row>
    <row r="1404" spans="1:17" hidden="1">
      <c r="A1404" s="204">
        <v>101706348190</v>
      </c>
      <c r="B1404" s="205" t="s">
        <v>5533</v>
      </c>
      <c r="C1404" s="205" t="s">
        <v>5534</v>
      </c>
      <c r="D1404" s="205" t="s">
        <v>680</v>
      </c>
      <c r="E1404" s="572">
        <v>35431</v>
      </c>
      <c r="F1404" s="572">
        <v>45142</v>
      </c>
      <c r="G1404" s="205" t="s">
        <v>5535</v>
      </c>
      <c r="H1404" s="205" t="s">
        <v>682</v>
      </c>
      <c r="I1404" s="205" t="s">
        <v>708</v>
      </c>
      <c r="J1404" s="205">
        <v>8160826425</v>
      </c>
      <c r="K1404" s="205" t="s">
        <v>684</v>
      </c>
      <c r="L1404" s="205" t="s">
        <v>5536</v>
      </c>
      <c r="M1404" s="205" t="s">
        <v>5537</v>
      </c>
      <c r="N1404" s="205" t="s">
        <v>5538</v>
      </c>
      <c r="O1404" s="205" t="s">
        <v>686</v>
      </c>
      <c r="P1404" s="205" t="s">
        <v>687</v>
      </c>
      <c r="Q1404" s="205" t="s">
        <v>687</v>
      </c>
    </row>
    <row r="1405" spans="1:17" hidden="1">
      <c r="A1405" s="204">
        <v>101431741664</v>
      </c>
      <c r="B1405" s="205" t="s">
        <v>5539</v>
      </c>
      <c r="C1405" s="205" t="s">
        <v>5540</v>
      </c>
      <c r="D1405" s="205" t="s">
        <v>680</v>
      </c>
      <c r="E1405" s="572">
        <v>34785</v>
      </c>
      <c r="F1405" s="572">
        <v>45142</v>
      </c>
      <c r="G1405" s="205" t="s">
        <v>5541</v>
      </c>
      <c r="H1405" s="205" t="s">
        <v>682</v>
      </c>
      <c r="I1405" s="205" t="s">
        <v>683</v>
      </c>
      <c r="J1405" s="205">
        <v>9860205030</v>
      </c>
      <c r="K1405" s="205" t="s">
        <v>684</v>
      </c>
      <c r="L1405" s="205" t="s">
        <v>5542</v>
      </c>
      <c r="M1405" s="205" t="s">
        <v>684</v>
      </c>
      <c r="N1405" s="205" t="s">
        <v>808</v>
      </c>
      <c r="O1405" s="205" t="s">
        <v>686</v>
      </c>
      <c r="P1405" s="205" t="s">
        <v>687</v>
      </c>
      <c r="Q1405" s="205" t="s">
        <v>686</v>
      </c>
    </row>
    <row r="1406" spans="1:17" hidden="1">
      <c r="A1406" s="204">
        <v>101976289791</v>
      </c>
      <c r="B1406" s="205" t="s">
        <v>5543</v>
      </c>
      <c r="C1406" s="205" t="s">
        <v>5544</v>
      </c>
      <c r="D1406" s="205" t="s">
        <v>680</v>
      </c>
      <c r="E1406" s="572">
        <v>37200</v>
      </c>
      <c r="F1406" s="572">
        <v>45142</v>
      </c>
      <c r="G1406" s="205" t="s">
        <v>5545</v>
      </c>
      <c r="H1406" s="205" t="s">
        <v>682</v>
      </c>
      <c r="I1406" s="205" t="s">
        <v>683</v>
      </c>
      <c r="J1406" s="205">
        <v>9921648371</v>
      </c>
      <c r="K1406" s="205" t="s">
        <v>684</v>
      </c>
      <c r="L1406" s="205" t="s">
        <v>5546</v>
      </c>
      <c r="M1406" s="205" t="s">
        <v>5547</v>
      </c>
      <c r="N1406" s="205" t="s">
        <v>2139</v>
      </c>
      <c r="O1406" s="205" t="s">
        <v>686</v>
      </c>
      <c r="P1406" s="205" t="s">
        <v>687</v>
      </c>
      <c r="Q1406" s="205" t="s">
        <v>686</v>
      </c>
    </row>
    <row r="1407" spans="1:17" hidden="1">
      <c r="A1407" s="204">
        <v>101428524834</v>
      </c>
      <c r="B1407" s="205" t="s">
        <v>5553</v>
      </c>
      <c r="C1407" s="205" t="s">
        <v>5554</v>
      </c>
      <c r="D1407" s="205" t="s">
        <v>680</v>
      </c>
      <c r="E1407" s="572">
        <v>35417</v>
      </c>
      <c r="F1407" s="572">
        <v>45141</v>
      </c>
      <c r="G1407" s="205" t="s">
        <v>5555</v>
      </c>
      <c r="H1407" s="205" t="s">
        <v>682</v>
      </c>
      <c r="I1407" s="205" t="s">
        <v>683</v>
      </c>
      <c r="J1407" s="205">
        <v>7875020057</v>
      </c>
      <c r="K1407" s="205" t="s">
        <v>5556</v>
      </c>
      <c r="L1407" s="205" t="s">
        <v>5557</v>
      </c>
      <c r="M1407" s="205" t="s">
        <v>5558</v>
      </c>
      <c r="N1407" s="205" t="s">
        <v>5559</v>
      </c>
      <c r="O1407" s="205" t="s">
        <v>686</v>
      </c>
      <c r="P1407" s="205" t="s">
        <v>687</v>
      </c>
      <c r="Q1407" s="205" t="s">
        <v>686</v>
      </c>
    </row>
    <row r="1408" spans="1:17" hidden="1">
      <c r="A1408" s="204">
        <v>101754289575</v>
      </c>
      <c r="B1408" s="205" t="s">
        <v>5548</v>
      </c>
      <c r="C1408" s="205" t="s">
        <v>5549</v>
      </c>
      <c r="D1408" s="205" t="s">
        <v>680</v>
      </c>
      <c r="E1408" s="572">
        <v>32509</v>
      </c>
      <c r="F1408" s="572">
        <v>45141</v>
      </c>
      <c r="G1408" s="205" t="s">
        <v>3143</v>
      </c>
      <c r="H1408" s="205" t="s">
        <v>682</v>
      </c>
      <c r="I1408" s="205" t="s">
        <v>708</v>
      </c>
      <c r="J1408" s="205">
        <v>9373482875</v>
      </c>
      <c r="K1408" s="205" t="s">
        <v>684</v>
      </c>
      <c r="L1408" s="205" t="s">
        <v>5550</v>
      </c>
      <c r="M1408" s="205" t="s">
        <v>5551</v>
      </c>
      <c r="N1408" s="205" t="s">
        <v>5552</v>
      </c>
      <c r="O1408" s="205" t="s">
        <v>687</v>
      </c>
      <c r="P1408" s="205" t="s">
        <v>687</v>
      </c>
      <c r="Q1408" s="205" t="s">
        <v>686</v>
      </c>
    </row>
    <row r="1409" spans="1:17" hidden="1">
      <c r="A1409" s="204">
        <v>101975198584</v>
      </c>
      <c r="B1409" s="205" t="s">
        <v>5560</v>
      </c>
      <c r="C1409" s="205" t="s">
        <v>5561</v>
      </c>
      <c r="D1409" s="205" t="s">
        <v>680</v>
      </c>
      <c r="E1409" s="572">
        <v>36815</v>
      </c>
      <c r="F1409" s="572">
        <v>45140</v>
      </c>
      <c r="G1409" s="205" t="s">
        <v>5562</v>
      </c>
      <c r="H1409" s="205" t="s">
        <v>682</v>
      </c>
      <c r="I1409" s="205" t="s">
        <v>683</v>
      </c>
      <c r="J1409" s="205">
        <v>7479758127</v>
      </c>
      <c r="K1409" s="205" t="s">
        <v>684</v>
      </c>
      <c r="L1409" s="205" t="s">
        <v>5096</v>
      </c>
      <c r="M1409" s="205" t="s">
        <v>21743</v>
      </c>
      <c r="N1409" s="205" t="s">
        <v>684</v>
      </c>
      <c r="O1409" s="205" t="s">
        <v>686</v>
      </c>
      <c r="P1409" s="205" t="s">
        <v>687</v>
      </c>
      <c r="Q1409" s="205" t="s">
        <v>687</v>
      </c>
    </row>
    <row r="1410" spans="1:17" hidden="1">
      <c r="A1410" s="204">
        <v>101987310980</v>
      </c>
      <c r="B1410" s="205" t="s">
        <v>5571</v>
      </c>
      <c r="C1410" s="205" t="s">
        <v>5572</v>
      </c>
      <c r="D1410" s="205" t="s">
        <v>680</v>
      </c>
      <c r="E1410" s="572">
        <v>37877</v>
      </c>
      <c r="F1410" s="572">
        <v>45139</v>
      </c>
      <c r="G1410" s="205" t="s">
        <v>5573</v>
      </c>
      <c r="H1410" s="205" t="s">
        <v>682</v>
      </c>
      <c r="I1410" s="205" t="s">
        <v>683</v>
      </c>
      <c r="J1410" s="205">
        <v>7991389304</v>
      </c>
      <c r="K1410" s="205" t="s">
        <v>684</v>
      </c>
      <c r="L1410" s="205" t="s">
        <v>5574</v>
      </c>
      <c r="M1410" s="205" t="s">
        <v>20943</v>
      </c>
      <c r="N1410" s="205" t="s">
        <v>20603</v>
      </c>
      <c r="O1410" s="205" t="s">
        <v>686</v>
      </c>
      <c r="P1410" s="205" t="s">
        <v>687</v>
      </c>
      <c r="Q1410" s="205" t="s">
        <v>686</v>
      </c>
    </row>
    <row r="1411" spans="1:17" hidden="1">
      <c r="A1411" s="204">
        <v>101987310979</v>
      </c>
      <c r="B1411" s="205" t="s">
        <v>5568</v>
      </c>
      <c r="C1411" s="205" t="s">
        <v>3307</v>
      </c>
      <c r="D1411" s="205" t="s">
        <v>680</v>
      </c>
      <c r="E1411" s="572">
        <v>38480</v>
      </c>
      <c r="F1411" s="572">
        <v>45139</v>
      </c>
      <c r="G1411" s="205" t="s">
        <v>5569</v>
      </c>
      <c r="H1411" s="205" t="s">
        <v>682</v>
      </c>
      <c r="I1411" s="205" t="s">
        <v>683</v>
      </c>
      <c r="J1411" s="205" t="s">
        <v>684</v>
      </c>
      <c r="K1411" s="205" t="s">
        <v>684</v>
      </c>
      <c r="L1411" s="205" t="s">
        <v>5570</v>
      </c>
      <c r="M1411" s="205" t="s">
        <v>684</v>
      </c>
      <c r="N1411" s="205" t="s">
        <v>684</v>
      </c>
      <c r="O1411" s="205" t="s">
        <v>686</v>
      </c>
      <c r="P1411" s="205" t="s">
        <v>687</v>
      </c>
      <c r="Q1411" s="205" t="s">
        <v>686</v>
      </c>
    </row>
    <row r="1412" spans="1:17" hidden="1">
      <c r="A1412" s="204">
        <v>101987271496</v>
      </c>
      <c r="B1412" s="205" t="s">
        <v>5575</v>
      </c>
      <c r="C1412" s="205" t="s">
        <v>5576</v>
      </c>
      <c r="D1412" s="205" t="s">
        <v>680</v>
      </c>
      <c r="E1412" s="572">
        <v>33118</v>
      </c>
      <c r="F1412" s="572">
        <v>45139</v>
      </c>
      <c r="G1412" s="205" t="s">
        <v>5577</v>
      </c>
      <c r="H1412" s="205" t="s">
        <v>682</v>
      </c>
      <c r="I1412" s="205" t="s">
        <v>683</v>
      </c>
      <c r="J1412" s="205" t="s">
        <v>684</v>
      </c>
      <c r="K1412" s="205" t="s">
        <v>684</v>
      </c>
      <c r="L1412" s="205" t="s">
        <v>5578</v>
      </c>
      <c r="M1412" s="205" t="s">
        <v>684</v>
      </c>
      <c r="N1412" s="205" t="s">
        <v>684</v>
      </c>
      <c r="O1412" s="205" t="s">
        <v>686</v>
      </c>
      <c r="P1412" s="205" t="s">
        <v>687</v>
      </c>
      <c r="Q1412" s="205" t="s">
        <v>686</v>
      </c>
    </row>
    <row r="1413" spans="1:17" hidden="1">
      <c r="A1413" s="204">
        <v>101109090938</v>
      </c>
      <c r="B1413" s="205" t="s">
        <v>5563</v>
      </c>
      <c r="C1413" s="205" t="s">
        <v>5564</v>
      </c>
      <c r="D1413" s="205" t="s">
        <v>680</v>
      </c>
      <c r="E1413" s="572">
        <v>33398</v>
      </c>
      <c r="F1413" s="572">
        <v>45139</v>
      </c>
      <c r="G1413" s="205" t="s">
        <v>1309</v>
      </c>
      <c r="H1413" s="205" t="s">
        <v>682</v>
      </c>
      <c r="I1413" s="205" t="s">
        <v>683</v>
      </c>
      <c r="J1413" s="205">
        <v>8806941227</v>
      </c>
      <c r="K1413" s="205" t="s">
        <v>684</v>
      </c>
      <c r="L1413" s="205" t="s">
        <v>5565</v>
      </c>
      <c r="M1413" s="205" t="s">
        <v>5566</v>
      </c>
      <c r="N1413" s="205" t="s">
        <v>5567</v>
      </c>
      <c r="O1413" s="205" t="s">
        <v>686</v>
      </c>
      <c r="P1413" s="205" t="s">
        <v>687</v>
      </c>
      <c r="Q1413" s="205" t="s">
        <v>686</v>
      </c>
    </row>
    <row r="1414" spans="1:17" hidden="1">
      <c r="A1414" s="204">
        <v>101436101058</v>
      </c>
      <c r="B1414" s="205" t="s">
        <v>5579</v>
      </c>
      <c r="C1414" s="205" t="s">
        <v>5580</v>
      </c>
      <c r="D1414" s="205" t="s">
        <v>680</v>
      </c>
      <c r="E1414" s="572">
        <v>31564</v>
      </c>
      <c r="F1414" s="572">
        <v>45132</v>
      </c>
      <c r="G1414" s="205" t="s">
        <v>5581</v>
      </c>
      <c r="H1414" s="205" t="s">
        <v>682</v>
      </c>
      <c r="I1414" s="205" t="s">
        <v>683</v>
      </c>
      <c r="J1414" s="205">
        <v>9552171362</v>
      </c>
      <c r="K1414" s="205" t="s">
        <v>684</v>
      </c>
      <c r="L1414" s="205" t="s">
        <v>5582</v>
      </c>
      <c r="M1414" s="205" t="s">
        <v>5583</v>
      </c>
      <c r="N1414" s="205" t="s">
        <v>2124</v>
      </c>
      <c r="O1414" s="205" t="s">
        <v>686</v>
      </c>
      <c r="P1414" s="205" t="s">
        <v>687</v>
      </c>
      <c r="Q1414" s="205" t="s">
        <v>686</v>
      </c>
    </row>
    <row r="1415" spans="1:17" hidden="1">
      <c r="A1415" s="204">
        <v>100450352070</v>
      </c>
      <c r="B1415" s="205" t="s">
        <v>5584</v>
      </c>
      <c r="C1415" s="205" t="s">
        <v>474</v>
      </c>
      <c r="D1415" s="205" t="s">
        <v>680</v>
      </c>
      <c r="E1415" s="572">
        <v>35207</v>
      </c>
      <c r="F1415" s="572">
        <v>45131</v>
      </c>
      <c r="G1415" s="205" t="s">
        <v>5585</v>
      </c>
      <c r="H1415" s="205" t="s">
        <v>682</v>
      </c>
      <c r="I1415" s="205" t="s">
        <v>683</v>
      </c>
      <c r="J1415" s="205">
        <v>8208090143</v>
      </c>
      <c r="K1415" s="205" t="s">
        <v>684</v>
      </c>
      <c r="L1415" s="205" t="s">
        <v>5586</v>
      </c>
      <c r="M1415" s="205" t="s">
        <v>5587</v>
      </c>
      <c r="N1415" s="205" t="s">
        <v>2124</v>
      </c>
      <c r="O1415" s="205" t="s">
        <v>686</v>
      </c>
      <c r="P1415" s="205" t="s">
        <v>687</v>
      </c>
      <c r="Q1415" s="205" t="s">
        <v>686</v>
      </c>
    </row>
    <row r="1416" spans="1:17" hidden="1">
      <c r="A1416" s="204">
        <v>101627956219</v>
      </c>
      <c r="B1416" s="205" t="s">
        <v>5591</v>
      </c>
      <c r="C1416" s="205" t="s">
        <v>5592</v>
      </c>
      <c r="D1416" s="205" t="s">
        <v>680</v>
      </c>
      <c r="E1416" s="572">
        <v>36722</v>
      </c>
      <c r="F1416" s="572">
        <v>45131</v>
      </c>
      <c r="G1416" s="205" t="s">
        <v>5593</v>
      </c>
      <c r="H1416" s="205" t="s">
        <v>682</v>
      </c>
      <c r="I1416" s="205" t="s">
        <v>683</v>
      </c>
      <c r="J1416" s="205">
        <v>9335224568</v>
      </c>
      <c r="K1416" s="205" t="s">
        <v>684</v>
      </c>
      <c r="L1416" s="205" t="s">
        <v>5594</v>
      </c>
      <c r="M1416" s="205" t="s">
        <v>5595</v>
      </c>
      <c r="N1416" s="205" t="s">
        <v>5596</v>
      </c>
      <c r="O1416" s="205" t="s">
        <v>686</v>
      </c>
      <c r="P1416" s="205" t="s">
        <v>687</v>
      </c>
      <c r="Q1416" s="205" t="s">
        <v>686</v>
      </c>
    </row>
    <row r="1417" spans="1:17" hidden="1">
      <c r="A1417" s="204">
        <v>101972731570</v>
      </c>
      <c r="B1417" s="205" t="s">
        <v>5588</v>
      </c>
      <c r="C1417" s="205" t="s">
        <v>473</v>
      </c>
      <c r="D1417" s="205" t="s">
        <v>680</v>
      </c>
      <c r="E1417" s="572">
        <v>38087</v>
      </c>
      <c r="F1417" s="572">
        <v>45131</v>
      </c>
      <c r="G1417" s="205" t="s">
        <v>5589</v>
      </c>
      <c r="H1417" s="205" t="s">
        <v>682</v>
      </c>
      <c r="I1417" s="205" t="s">
        <v>683</v>
      </c>
      <c r="J1417" s="205">
        <v>7350423126</v>
      </c>
      <c r="K1417" s="205" t="s">
        <v>684</v>
      </c>
      <c r="L1417" s="205" t="s">
        <v>5590</v>
      </c>
      <c r="M1417" s="205" t="s">
        <v>684</v>
      </c>
      <c r="N1417" s="205" t="s">
        <v>684</v>
      </c>
      <c r="O1417" s="205" t="s">
        <v>686</v>
      </c>
      <c r="P1417" s="205" t="s">
        <v>687</v>
      </c>
      <c r="Q1417" s="205" t="s">
        <v>686</v>
      </c>
    </row>
    <row r="1418" spans="1:17" hidden="1">
      <c r="A1418" s="204">
        <v>101401169173</v>
      </c>
      <c r="B1418" s="205" t="s">
        <v>5597</v>
      </c>
      <c r="C1418" s="205" t="s">
        <v>5598</v>
      </c>
      <c r="D1418" s="205" t="s">
        <v>680</v>
      </c>
      <c r="E1418" s="572">
        <v>35953</v>
      </c>
      <c r="F1418" s="572">
        <v>45131</v>
      </c>
      <c r="G1418" s="205" t="s">
        <v>3880</v>
      </c>
      <c r="H1418" s="205" t="s">
        <v>682</v>
      </c>
      <c r="I1418" s="205" t="s">
        <v>683</v>
      </c>
      <c r="J1418" s="205">
        <v>8788428023</v>
      </c>
      <c r="K1418" s="205" t="s">
        <v>5599</v>
      </c>
      <c r="L1418" s="205" t="s">
        <v>1229</v>
      </c>
      <c r="M1418" s="205" t="s">
        <v>5600</v>
      </c>
      <c r="N1418" s="205" t="s">
        <v>1205</v>
      </c>
      <c r="O1418" s="205" t="s">
        <v>686</v>
      </c>
      <c r="P1418" s="205" t="s">
        <v>687</v>
      </c>
      <c r="Q1418" s="205" t="s">
        <v>686</v>
      </c>
    </row>
    <row r="1419" spans="1:17" hidden="1">
      <c r="A1419" s="204">
        <v>101969547233</v>
      </c>
      <c r="B1419" s="205" t="s">
        <v>5605</v>
      </c>
      <c r="C1419" s="205" t="s">
        <v>475</v>
      </c>
      <c r="D1419" s="205" t="s">
        <v>680</v>
      </c>
      <c r="E1419" s="572">
        <v>37373</v>
      </c>
      <c r="F1419" s="572">
        <v>45121</v>
      </c>
      <c r="G1419" s="205" t="s">
        <v>5606</v>
      </c>
      <c r="H1419" s="205" t="s">
        <v>682</v>
      </c>
      <c r="I1419" s="205" t="s">
        <v>708</v>
      </c>
      <c r="J1419" s="205">
        <v>7083417194</v>
      </c>
      <c r="K1419" s="205" t="s">
        <v>684</v>
      </c>
      <c r="L1419" s="205" t="s">
        <v>5607</v>
      </c>
      <c r="M1419" s="205" t="s">
        <v>21197</v>
      </c>
      <c r="N1419" s="205" t="s">
        <v>20770</v>
      </c>
      <c r="O1419" s="205" t="s">
        <v>686</v>
      </c>
      <c r="P1419" s="205" t="s">
        <v>687</v>
      </c>
      <c r="Q1419" s="205" t="s">
        <v>686</v>
      </c>
    </row>
    <row r="1420" spans="1:17" hidden="1">
      <c r="A1420" s="204">
        <v>101553379537</v>
      </c>
      <c r="B1420" s="205" t="s">
        <v>5601</v>
      </c>
      <c r="C1420" s="205" t="s">
        <v>5602</v>
      </c>
      <c r="D1420" s="205" t="s">
        <v>680</v>
      </c>
      <c r="E1420" s="572">
        <v>36347</v>
      </c>
      <c r="F1420" s="572">
        <v>45121</v>
      </c>
      <c r="G1420" s="205" t="s">
        <v>5603</v>
      </c>
      <c r="H1420" s="205" t="s">
        <v>682</v>
      </c>
      <c r="I1420" s="205" t="s">
        <v>683</v>
      </c>
      <c r="J1420" s="205">
        <v>9637280463</v>
      </c>
      <c r="K1420" s="205" t="s">
        <v>684</v>
      </c>
      <c r="L1420" s="205" t="s">
        <v>5604</v>
      </c>
      <c r="M1420" s="205" t="s">
        <v>20944</v>
      </c>
      <c r="N1420" s="205" t="s">
        <v>684</v>
      </c>
      <c r="O1420" s="205" t="s">
        <v>686</v>
      </c>
      <c r="P1420" s="205" t="s">
        <v>687</v>
      </c>
      <c r="Q1420" s="205" t="s">
        <v>686</v>
      </c>
    </row>
    <row r="1421" spans="1:17" hidden="1">
      <c r="A1421" s="204">
        <v>101969331296</v>
      </c>
      <c r="B1421" s="205" t="s">
        <v>5608</v>
      </c>
      <c r="C1421" s="205" t="s">
        <v>5609</v>
      </c>
      <c r="D1421" s="205" t="s">
        <v>680</v>
      </c>
      <c r="E1421" s="572">
        <v>37987</v>
      </c>
      <c r="F1421" s="572">
        <v>45120</v>
      </c>
      <c r="G1421" s="205" t="s">
        <v>5610</v>
      </c>
      <c r="H1421" s="205" t="s">
        <v>682</v>
      </c>
      <c r="I1421" s="205" t="s">
        <v>683</v>
      </c>
      <c r="J1421" s="205" t="s">
        <v>684</v>
      </c>
      <c r="K1421" s="205" t="s">
        <v>684</v>
      </c>
      <c r="L1421" s="205" t="s">
        <v>5611</v>
      </c>
      <c r="M1421" s="205" t="s">
        <v>5612</v>
      </c>
      <c r="N1421" s="205" t="s">
        <v>684</v>
      </c>
      <c r="O1421" s="205" t="s">
        <v>686</v>
      </c>
      <c r="P1421" s="205" t="s">
        <v>687</v>
      </c>
      <c r="Q1421" s="205" t="s">
        <v>686</v>
      </c>
    </row>
    <row r="1422" spans="1:17" hidden="1">
      <c r="A1422" s="204">
        <v>100860186202</v>
      </c>
      <c r="B1422" s="205" t="s">
        <v>5619</v>
      </c>
      <c r="C1422" s="205" t="s">
        <v>5620</v>
      </c>
      <c r="D1422" s="205" t="s">
        <v>680</v>
      </c>
      <c r="E1422" s="572">
        <v>35386</v>
      </c>
      <c r="F1422" s="572">
        <v>45118</v>
      </c>
      <c r="G1422" s="205" t="s">
        <v>5621</v>
      </c>
      <c r="H1422" s="205" t="s">
        <v>682</v>
      </c>
      <c r="I1422" s="205" t="s">
        <v>684</v>
      </c>
      <c r="J1422" s="205">
        <v>7264027577</v>
      </c>
      <c r="K1422" s="205" t="s">
        <v>684</v>
      </c>
      <c r="L1422" s="205" t="s">
        <v>5622</v>
      </c>
      <c r="M1422" s="205" t="s">
        <v>5623</v>
      </c>
      <c r="N1422" s="205" t="s">
        <v>2139</v>
      </c>
      <c r="O1422" s="205" t="s">
        <v>687</v>
      </c>
      <c r="P1422" s="205" t="s">
        <v>687</v>
      </c>
      <c r="Q1422" s="205" t="s">
        <v>686</v>
      </c>
    </row>
    <row r="1423" spans="1:17" hidden="1">
      <c r="A1423" s="204">
        <v>101170261287</v>
      </c>
      <c r="B1423" s="205" t="s">
        <v>5624</v>
      </c>
      <c r="C1423" s="205" t="s">
        <v>5625</v>
      </c>
      <c r="D1423" s="205" t="s">
        <v>680</v>
      </c>
      <c r="E1423" s="572">
        <v>33812</v>
      </c>
      <c r="F1423" s="572">
        <v>45118</v>
      </c>
      <c r="G1423" s="205" t="s">
        <v>1169</v>
      </c>
      <c r="H1423" s="205" t="s">
        <v>682</v>
      </c>
      <c r="I1423" s="205" t="s">
        <v>683</v>
      </c>
      <c r="J1423" s="205">
        <v>9881020188</v>
      </c>
      <c r="K1423" s="205" t="s">
        <v>684</v>
      </c>
      <c r="L1423" s="205" t="s">
        <v>5626</v>
      </c>
      <c r="M1423" s="205" t="s">
        <v>5627</v>
      </c>
      <c r="N1423" s="205" t="s">
        <v>5628</v>
      </c>
      <c r="O1423" s="205" t="s">
        <v>686</v>
      </c>
      <c r="P1423" s="205" t="s">
        <v>687</v>
      </c>
      <c r="Q1423" s="205" t="s">
        <v>686</v>
      </c>
    </row>
    <row r="1424" spans="1:17" hidden="1">
      <c r="A1424" s="204">
        <v>101967383041</v>
      </c>
      <c r="B1424" s="205" t="s">
        <v>5629</v>
      </c>
      <c r="C1424" s="205" t="s">
        <v>5630</v>
      </c>
      <c r="D1424" s="205" t="s">
        <v>680</v>
      </c>
      <c r="E1424" s="572">
        <v>37987</v>
      </c>
      <c r="F1424" s="572">
        <v>45118</v>
      </c>
      <c r="G1424" s="205" t="s">
        <v>5631</v>
      </c>
      <c r="H1424" s="205" t="s">
        <v>682</v>
      </c>
      <c r="I1424" s="205" t="s">
        <v>683</v>
      </c>
      <c r="J1424" s="205" t="s">
        <v>684</v>
      </c>
      <c r="K1424" s="205" t="s">
        <v>684</v>
      </c>
      <c r="L1424" s="205" t="s">
        <v>5632</v>
      </c>
      <c r="M1424" s="205" t="s">
        <v>684</v>
      </c>
      <c r="N1424" s="205" t="s">
        <v>684</v>
      </c>
      <c r="O1424" s="205" t="s">
        <v>686</v>
      </c>
      <c r="P1424" s="205" t="s">
        <v>687</v>
      </c>
      <c r="Q1424" s="205" t="s">
        <v>686</v>
      </c>
    </row>
    <row r="1425" spans="1:17" hidden="1">
      <c r="A1425" s="204">
        <v>101967512281</v>
      </c>
      <c r="B1425" s="205" t="s">
        <v>5633</v>
      </c>
      <c r="C1425" s="205" t="s">
        <v>5634</v>
      </c>
      <c r="D1425" s="205" t="s">
        <v>680</v>
      </c>
      <c r="E1425" s="572">
        <v>38380</v>
      </c>
      <c r="F1425" s="572">
        <v>45118</v>
      </c>
      <c r="G1425" s="205" t="s">
        <v>1299</v>
      </c>
      <c r="H1425" s="205" t="s">
        <v>682</v>
      </c>
      <c r="I1425" s="205" t="s">
        <v>683</v>
      </c>
      <c r="J1425" s="205">
        <v>8999139422</v>
      </c>
      <c r="K1425" s="205" t="s">
        <v>684</v>
      </c>
      <c r="L1425" s="205" t="s">
        <v>5635</v>
      </c>
      <c r="M1425" s="205" t="s">
        <v>684</v>
      </c>
      <c r="N1425" s="205" t="s">
        <v>684</v>
      </c>
      <c r="O1425" s="205" t="s">
        <v>686</v>
      </c>
      <c r="P1425" s="205" t="s">
        <v>687</v>
      </c>
      <c r="Q1425" s="205" t="s">
        <v>686</v>
      </c>
    </row>
    <row r="1426" spans="1:17" hidden="1">
      <c r="A1426" s="204">
        <v>101967512309</v>
      </c>
      <c r="B1426" s="205" t="s">
        <v>5616</v>
      </c>
      <c r="C1426" s="205" t="s">
        <v>5617</v>
      </c>
      <c r="D1426" s="205" t="s">
        <v>680</v>
      </c>
      <c r="E1426" s="572">
        <v>38353</v>
      </c>
      <c r="F1426" s="572">
        <v>45118</v>
      </c>
      <c r="G1426" s="205" t="s">
        <v>1145</v>
      </c>
      <c r="H1426" s="205" t="s">
        <v>682</v>
      </c>
      <c r="I1426" s="205" t="s">
        <v>683</v>
      </c>
      <c r="J1426" s="205">
        <v>8421840209</v>
      </c>
      <c r="K1426" s="205" t="s">
        <v>684</v>
      </c>
      <c r="L1426" s="205" t="s">
        <v>5618</v>
      </c>
      <c r="M1426" s="205" t="s">
        <v>684</v>
      </c>
      <c r="N1426" s="205" t="s">
        <v>684</v>
      </c>
      <c r="O1426" s="205" t="s">
        <v>686</v>
      </c>
      <c r="P1426" s="205" t="s">
        <v>687</v>
      </c>
      <c r="Q1426" s="205" t="s">
        <v>686</v>
      </c>
    </row>
    <row r="1427" spans="1:17" hidden="1">
      <c r="A1427" s="204">
        <v>101967512299</v>
      </c>
      <c r="B1427" s="205" t="s">
        <v>5613</v>
      </c>
      <c r="C1427" s="205" t="s">
        <v>5614</v>
      </c>
      <c r="D1427" s="205" t="s">
        <v>680</v>
      </c>
      <c r="E1427" s="572">
        <v>34199</v>
      </c>
      <c r="F1427" s="572">
        <v>45118</v>
      </c>
      <c r="G1427" s="205" t="s">
        <v>774</v>
      </c>
      <c r="H1427" s="205" t="s">
        <v>682</v>
      </c>
      <c r="I1427" s="205" t="s">
        <v>708</v>
      </c>
      <c r="J1427" s="205">
        <v>9921303006</v>
      </c>
      <c r="K1427" s="205" t="s">
        <v>21744</v>
      </c>
      <c r="L1427" s="205" t="s">
        <v>5615</v>
      </c>
      <c r="M1427" s="205" t="s">
        <v>21900</v>
      </c>
      <c r="N1427" s="205" t="s">
        <v>21745</v>
      </c>
      <c r="O1427" s="205" t="s">
        <v>686</v>
      </c>
      <c r="P1427" s="205" t="s">
        <v>687</v>
      </c>
      <c r="Q1427" s="205" t="s">
        <v>687</v>
      </c>
    </row>
    <row r="1428" spans="1:17" hidden="1">
      <c r="A1428" s="204">
        <v>101966640972</v>
      </c>
      <c r="B1428" s="205" t="s">
        <v>5638</v>
      </c>
      <c r="C1428" s="205" t="s">
        <v>5639</v>
      </c>
      <c r="D1428" s="205" t="s">
        <v>680</v>
      </c>
      <c r="E1428" s="572">
        <v>37830</v>
      </c>
      <c r="F1428" s="572">
        <v>45117</v>
      </c>
      <c r="G1428" s="205" t="s">
        <v>5640</v>
      </c>
      <c r="H1428" s="205" t="s">
        <v>682</v>
      </c>
      <c r="I1428" s="205" t="s">
        <v>683</v>
      </c>
      <c r="J1428" s="205">
        <v>8010677571</v>
      </c>
      <c r="K1428" s="205" t="s">
        <v>684</v>
      </c>
      <c r="L1428" s="205" t="s">
        <v>5641</v>
      </c>
      <c r="M1428" s="205" t="s">
        <v>684</v>
      </c>
      <c r="N1428" s="205" t="s">
        <v>684</v>
      </c>
      <c r="O1428" s="205" t="s">
        <v>686</v>
      </c>
      <c r="P1428" s="205" t="s">
        <v>687</v>
      </c>
      <c r="Q1428" s="205" t="s">
        <v>686</v>
      </c>
    </row>
    <row r="1429" spans="1:17" hidden="1">
      <c r="A1429" s="204">
        <v>101966640986</v>
      </c>
      <c r="B1429" s="205" t="s">
        <v>5636</v>
      </c>
      <c r="C1429" s="205" t="s">
        <v>5637</v>
      </c>
      <c r="D1429" s="205" t="s">
        <v>680</v>
      </c>
      <c r="E1429" s="572">
        <v>37257</v>
      </c>
      <c r="F1429" s="572">
        <v>45117</v>
      </c>
      <c r="G1429" s="205" t="s">
        <v>1153</v>
      </c>
      <c r="H1429" s="205" t="s">
        <v>682</v>
      </c>
      <c r="I1429" s="205" t="s">
        <v>683</v>
      </c>
      <c r="J1429" s="205">
        <v>9022115025</v>
      </c>
      <c r="K1429" s="205" t="s">
        <v>684</v>
      </c>
      <c r="L1429" s="205" t="s">
        <v>1435</v>
      </c>
      <c r="M1429" s="205" t="s">
        <v>684</v>
      </c>
      <c r="N1429" s="205" t="s">
        <v>684</v>
      </c>
      <c r="O1429" s="205" t="s">
        <v>686</v>
      </c>
      <c r="P1429" s="205" t="s">
        <v>687</v>
      </c>
      <c r="Q1429" s="205" t="s">
        <v>687</v>
      </c>
    </row>
    <row r="1430" spans="1:17" hidden="1">
      <c r="A1430" s="204">
        <v>101966721757</v>
      </c>
      <c r="B1430" s="205" t="s">
        <v>5642</v>
      </c>
      <c r="C1430" s="205" t="s">
        <v>5643</v>
      </c>
      <c r="D1430" s="205" t="s">
        <v>680</v>
      </c>
      <c r="E1430" s="572">
        <v>37615</v>
      </c>
      <c r="F1430" s="572">
        <v>45117</v>
      </c>
      <c r="G1430" s="205" t="s">
        <v>5644</v>
      </c>
      <c r="H1430" s="205" t="s">
        <v>682</v>
      </c>
      <c r="I1430" s="205" t="s">
        <v>683</v>
      </c>
      <c r="J1430" s="205">
        <v>8830880419</v>
      </c>
      <c r="K1430" s="205" t="s">
        <v>684</v>
      </c>
      <c r="L1430" s="205" t="s">
        <v>5645</v>
      </c>
      <c r="M1430" s="205" t="s">
        <v>684</v>
      </c>
      <c r="N1430" s="205" t="s">
        <v>684</v>
      </c>
      <c r="O1430" s="205" t="s">
        <v>686</v>
      </c>
      <c r="P1430" s="205" t="s">
        <v>687</v>
      </c>
      <c r="Q1430" s="205" t="s">
        <v>686</v>
      </c>
    </row>
    <row r="1431" spans="1:17" hidden="1">
      <c r="A1431" s="204">
        <v>101750744924</v>
      </c>
      <c r="B1431" s="205" t="s">
        <v>5646</v>
      </c>
      <c r="C1431" s="205" t="s">
        <v>5647</v>
      </c>
      <c r="D1431" s="205" t="s">
        <v>680</v>
      </c>
      <c r="E1431" s="572">
        <v>33025</v>
      </c>
      <c r="F1431" s="572">
        <v>45116</v>
      </c>
      <c r="G1431" s="205" t="s">
        <v>1555</v>
      </c>
      <c r="H1431" s="205" t="s">
        <v>682</v>
      </c>
      <c r="I1431" s="205" t="s">
        <v>708</v>
      </c>
      <c r="J1431" s="205" t="s">
        <v>684</v>
      </c>
      <c r="K1431" s="205" t="s">
        <v>684</v>
      </c>
      <c r="L1431" s="205" t="s">
        <v>5648</v>
      </c>
      <c r="M1431" s="205" t="s">
        <v>684</v>
      </c>
      <c r="N1431" s="205" t="s">
        <v>684</v>
      </c>
      <c r="O1431" s="205" t="s">
        <v>686</v>
      </c>
      <c r="P1431" s="205" t="s">
        <v>687</v>
      </c>
      <c r="Q1431" s="205" t="s">
        <v>686</v>
      </c>
    </row>
    <row r="1432" spans="1:17" hidden="1">
      <c r="A1432" s="204">
        <v>101966176328</v>
      </c>
      <c r="B1432" s="205" t="s">
        <v>5678</v>
      </c>
      <c r="C1432" s="205" t="s">
        <v>5679</v>
      </c>
      <c r="D1432" s="205" t="s">
        <v>680</v>
      </c>
      <c r="E1432" s="572">
        <v>34780</v>
      </c>
      <c r="F1432" s="572">
        <v>45116</v>
      </c>
      <c r="G1432" s="205" t="s">
        <v>3520</v>
      </c>
      <c r="H1432" s="205" t="s">
        <v>682</v>
      </c>
      <c r="I1432" s="205" t="s">
        <v>683</v>
      </c>
      <c r="J1432" s="205">
        <v>9021137519</v>
      </c>
      <c r="K1432" s="205" t="s">
        <v>684</v>
      </c>
      <c r="L1432" s="205" t="s">
        <v>5680</v>
      </c>
      <c r="M1432" s="205" t="s">
        <v>684</v>
      </c>
      <c r="N1432" s="205" t="s">
        <v>684</v>
      </c>
      <c r="O1432" s="205" t="s">
        <v>686</v>
      </c>
      <c r="P1432" s="205" t="s">
        <v>687</v>
      </c>
      <c r="Q1432" s="205" t="s">
        <v>686</v>
      </c>
    </row>
    <row r="1433" spans="1:17" hidden="1">
      <c r="A1433" s="204">
        <v>101966176274</v>
      </c>
      <c r="B1433" s="205" t="s">
        <v>5666</v>
      </c>
      <c r="C1433" s="205" t="s">
        <v>5667</v>
      </c>
      <c r="D1433" s="205" t="s">
        <v>680</v>
      </c>
      <c r="E1433" s="572">
        <v>38276</v>
      </c>
      <c r="F1433" s="572">
        <v>45116</v>
      </c>
      <c r="G1433" s="205" t="s">
        <v>3485</v>
      </c>
      <c r="H1433" s="205" t="s">
        <v>682</v>
      </c>
      <c r="I1433" s="205" t="s">
        <v>683</v>
      </c>
      <c r="J1433" s="205">
        <v>8010239013</v>
      </c>
      <c r="K1433" s="205" t="s">
        <v>684</v>
      </c>
      <c r="L1433" s="205" t="s">
        <v>5668</v>
      </c>
      <c r="M1433" s="205" t="s">
        <v>684</v>
      </c>
      <c r="N1433" s="205" t="s">
        <v>684</v>
      </c>
      <c r="O1433" s="205" t="s">
        <v>686</v>
      </c>
      <c r="P1433" s="205" t="s">
        <v>687</v>
      </c>
      <c r="Q1433" s="205" t="s">
        <v>686</v>
      </c>
    </row>
    <row r="1434" spans="1:17" hidden="1">
      <c r="A1434" s="204">
        <v>101966176290</v>
      </c>
      <c r="B1434" s="205" t="s">
        <v>5674</v>
      </c>
      <c r="C1434" s="205" t="s">
        <v>5675</v>
      </c>
      <c r="D1434" s="205" t="s">
        <v>680</v>
      </c>
      <c r="E1434" s="572">
        <v>37953</v>
      </c>
      <c r="F1434" s="572">
        <v>45116</v>
      </c>
      <c r="G1434" s="205" t="s">
        <v>5676</v>
      </c>
      <c r="H1434" s="205" t="s">
        <v>682</v>
      </c>
      <c r="I1434" s="205" t="s">
        <v>683</v>
      </c>
      <c r="J1434" s="205">
        <v>9325081711</v>
      </c>
      <c r="K1434" s="205" t="s">
        <v>684</v>
      </c>
      <c r="L1434" s="205" t="s">
        <v>5677</v>
      </c>
      <c r="M1434" s="205" t="s">
        <v>684</v>
      </c>
      <c r="N1434" s="205" t="s">
        <v>684</v>
      </c>
      <c r="O1434" s="205" t="s">
        <v>686</v>
      </c>
      <c r="P1434" s="205" t="s">
        <v>687</v>
      </c>
      <c r="Q1434" s="205" t="s">
        <v>686</v>
      </c>
    </row>
    <row r="1435" spans="1:17" hidden="1">
      <c r="A1435" s="204">
        <v>101966176359</v>
      </c>
      <c r="B1435" s="205" t="s">
        <v>5652</v>
      </c>
      <c r="C1435" s="205" t="s">
        <v>476</v>
      </c>
      <c r="D1435" s="205" t="s">
        <v>680</v>
      </c>
      <c r="E1435" s="572">
        <v>29587</v>
      </c>
      <c r="F1435" s="572">
        <v>45116</v>
      </c>
      <c r="G1435" s="205" t="s">
        <v>1459</v>
      </c>
      <c r="H1435" s="205" t="s">
        <v>682</v>
      </c>
      <c r="I1435" s="205" t="s">
        <v>708</v>
      </c>
      <c r="J1435" s="205">
        <v>7972886166</v>
      </c>
      <c r="K1435" s="205" t="s">
        <v>684</v>
      </c>
      <c r="L1435" s="205" t="s">
        <v>5653</v>
      </c>
      <c r="M1435" s="205" t="s">
        <v>5654</v>
      </c>
      <c r="N1435" s="205" t="s">
        <v>21746</v>
      </c>
      <c r="O1435" s="205" t="s">
        <v>686</v>
      </c>
      <c r="P1435" s="205" t="s">
        <v>687</v>
      </c>
      <c r="Q1435" s="205" t="s">
        <v>686</v>
      </c>
    </row>
    <row r="1436" spans="1:17" hidden="1">
      <c r="A1436" s="204">
        <v>101966176300</v>
      </c>
      <c r="B1436" s="205" t="s">
        <v>5684</v>
      </c>
      <c r="C1436" s="205" t="s">
        <v>5685</v>
      </c>
      <c r="D1436" s="205" t="s">
        <v>680</v>
      </c>
      <c r="E1436" s="572">
        <v>38462</v>
      </c>
      <c r="F1436" s="572">
        <v>45116</v>
      </c>
      <c r="G1436" s="205" t="s">
        <v>720</v>
      </c>
      <c r="H1436" s="205" t="s">
        <v>682</v>
      </c>
      <c r="I1436" s="205" t="s">
        <v>683</v>
      </c>
      <c r="J1436" s="205">
        <v>8180925162</v>
      </c>
      <c r="K1436" s="205" t="s">
        <v>684</v>
      </c>
      <c r="L1436" s="205" t="s">
        <v>5686</v>
      </c>
      <c r="M1436" s="205" t="s">
        <v>5687</v>
      </c>
      <c r="N1436" s="205" t="s">
        <v>2372</v>
      </c>
      <c r="O1436" s="205" t="s">
        <v>686</v>
      </c>
      <c r="P1436" s="205" t="s">
        <v>687</v>
      </c>
      <c r="Q1436" s="205" t="s">
        <v>686</v>
      </c>
    </row>
    <row r="1437" spans="1:17" hidden="1">
      <c r="A1437" s="204">
        <v>101966176288</v>
      </c>
      <c r="B1437" s="205" t="s">
        <v>5662</v>
      </c>
      <c r="C1437" s="205" t="s">
        <v>5663</v>
      </c>
      <c r="D1437" s="205" t="s">
        <v>680</v>
      </c>
      <c r="E1437" s="572">
        <v>37766</v>
      </c>
      <c r="F1437" s="572">
        <v>45116</v>
      </c>
      <c r="G1437" s="205" t="s">
        <v>5664</v>
      </c>
      <c r="H1437" s="205" t="s">
        <v>682</v>
      </c>
      <c r="I1437" s="205" t="s">
        <v>683</v>
      </c>
      <c r="J1437" s="205">
        <v>8378003139</v>
      </c>
      <c r="K1437" s="205" t="s">
        <v>684</v>
      </c>
      <c r="L1437" s="205" t="s">
        <v>5665</v>
      </c>
      <c r="M1437" s="205" t="s">
        <v>684</v>
      </c>
      <c r="N1437" s="205" t="s">
        <v>684</v>
      </c>
      <c r="O1437" s="205" t="s">
        <v>686</v>
      </c>
      <c r="P1437" s="205" t="s">
        <v>687</v>
      </c>
      <c r="Q1437" s="205" t="s">
        <v>686</v>
      </c>
    </row>
    <row r="1438" spans="1:17" hidden="1">
      <c r="A1438" s="204">
        <v>101966176344</v>
      </c>
      <c r="B1438" s="205" t="s">
        <v>5649</v>
      </c>
      <c r="C1438" s="205" t="s">
        <v>5650</v>
      </c>
      <c r="D1438" s="205" t="s">
        <v>680</v>
      </c>
      <c r="E1438" s="572">
        <v>34335</v>
      </c>
      <c r="F1438" s="572">
        <v>45116</v>
      </c>
      <c r="G1438" s="205" t="s">
        <v>5651</v>
      </c>
      <c r="H1438" s="205" t="s">
        <v>682</v>
      </c>
      <c r="I1438" s="205" t="s">
        <v>708</v>
      </c>
      <c r="J1438" s="205">
        <v>9518920689</v>
      </c>
      <c r="K1438" s="205" t="s">
        <v>684</v>
      </c>
      <c r="L1438" s="205" t="s">
        <v>5273</v>
      </c>
      <c r="M1438" s="205" t="s">
        <v>684</v>
      </c>
      <c r="N1438" s="205" t="s">
        <v>684</v>
      </c>
      <c r="O1438" s="205" t="s">
        <v>686</v>
      </c>
      <c r="P1438" s="205" t="s">
        <v>687</v>
      </c>
      <c r="Q1438" s="205" t="s">
        <v>686</v>
      </c>
    </row>
    <row r="1439" spans="1:17" hidden="1">
      <c r="A1439" s="204">
        <v>101966176261</v>
      </c>
      <c r="B1439" s="205" t="s">
        <v>5669</v>
      </c>
      <c r="C1439" s="205" t="s">
        <v>5670</v>
      </c>
      <c r="D1439" s="205" t="s">
        <v>680</v>
      </c>
      <c r="E1439" s="572">
        <v>37442</v>
      </c>
      <c r="F1439" s="572">
        <v>45116</v>
      </c>
      <c r="G1439" s="205" t="s">
        <v>1409</v>
      </c>
      <c r="H1439" s="205" t="s">
        <v>682</v>
      </c>
      <c r="I1439" s="205" t="s">
        <v>683</v>
      </c>
      <c r="J1439" s="205">
        <v>7249544003</v>
      </c>
      <c r="K1439" s="205" t="s">
        <v>684</v>
      </c>
      <c r="L1439" s="205" t="s">
        <v>5671</v>
      </c>
      <c r="M1439" s="205" t="s">
        <v>5672</v>
      </c>
      <c r="N1439" s="205" t="s">
        <v>5673</v>
      </c>
      <c r="O1439" s="205" t="s">
        <v>687</v>
      </c>
      <c r="P1439" s="205" t="s">
        <v>687</v>
      </c>
      <c r="Q1439" s="205" t="s">
        <v>686</v>
      </c>
    </row>
    <row r="1440" spans="1:17" hidden="1">
      <c r="A1440" s="204">
        <v>101966176257</v>
      </c>
      <c r="B1440" s="205" t="s">
        <v>5655</v>
      </c>
      <c r="C1440" s="205" t="s">
        <v>5656</v>
      </c>
      <c r="D1440" s="205" t="s">
        <v>680</v>
      </c>
      <c r="E1440" s="572">
        <v>37534</v>
      </c>
      <c r="F1440" s="572">
        <v>45116</v>
      </c>
      <c r="G1440" s="205" t="s">
        <v>5657</v>
      </c>
      <c r="H1440" s="205" t="s">
        <v>682</v>
      </c>
      <c r="I1440" s="205" t="s">
        <v>683</v>
      </c>
      <c r="J1440" s="205">
        <v>8956514939</v>
      </c>
      <c r="K1440" s="205" t="s">
        <v>684</v>
      </c>
      <c r="L1440" s="205" t="s">
        <v>5658</v>
      </c>
      <c r="M1440" s="205" t="s">
        <v>684</v>
      </c>
      <c r="N1440" s="205" t="s">
        <v>684</v>
      </c>
      <c r="O1440" s="205" t="s">
        <v>686</v>
      </c>
      <c r="P1440" s="205" t="s">
        <v>687</v>
      </c>
      <c r="Q1440" s="205" t="s">
        <v>686</v>
      </c>
    </row>
    <row r="1441" spans="1:17" hidden="1">
      <c r="A1441" s="204">
        <v>101966176316</v>
      </c>
      <c r="B1441" s="205" t="s">
        <v>5688</v>
      </c>
      <c r="C1441" s="205" t="s">
        <v>5689</v>
      </c>
      <c r="D1441" s="205" t="s">
        <v>680</v>
      </c>
      <c r="E1441" s="572">
        <v>37524</v>
      </c>
      <c r="F1441" s="572">
        <v>45116</v>
      </c>
      <c r="G1441" s="205" t="s">
        <v>5690</v>
      </c>
      <c r="H1441" s="205" t="s">
        <v>682</v>
      </c>
      <c r="I1441" s="205" t="s">
        <v>683</v>
      </c>
      <c r="J1441" s="205">
        <v>7620597612</v>
      </c>
      <c r="K1441" s="205" t="s">
        <v>684</v>
      </c>
      <c r="L1441" s="205" t="s">
        <v>5691</v>
      </c>
      <c r="M1441" s="205" t="s">
        <v>5692</v>
      </c>
      <c r="N1441" s="205" t="s">
        <v>684</v>
      </c>
      <c r="O1441" s="205" t="s">
        <v>686</v>
      </c>
      <c r="P1441" s="205" t="s">
        <v>687</v>
      </c>
      <c r="Q1441" s="205" t="s">
        <v>687</v>
      </c>
    </row>
    <row r="1442" spans="1:17" hidden="1">
      <c r="A1442" s="204">
        <v>101869179589</v>
      </c>
      <c r="B1442" s="205" t="s">
        <v>5681</v>
      </c>
      <c r="C1442" s="205" t="s">
        <v>5682</v>
      </c>
      <c r="D1442" s="205" t="s">
        <v>680</v>
      </c>
      <c r="E1442" s="572">
        <v>37622</v>
      </c>
      <c r="F1442" s="572">
        <v>45116</v>
      </c>
      <c r="G1442" s="205" t="s">
        <v>1050</v>
      </c>
      <c r="H1442" s="205" t="s">
        <v>682</v>
      </c>
      <c r="I1442" s="205" t="s">
        <v>683</v>
      </c>
      <c r="J1442" s="205" t="s">
        <v>684</v>
      </c>
      <c r="K1442" s="205" t="s">
        <v>684</v>
      </c>
      <c r="L1442" s="205" t="s">
        <v>5683</v>
      </c>
      <c r="M1442" s="205" t="s">
        <v>684</v>
      </c>
      <c r="N1442" s="205" t="s">
        <v>684</v>
      </c>
      <c r="O1442" s="205" t="s">
        <v>686</v>
      </c>
      <c r="P1442" s="205" t="s">
        <v>687</v>
      </c>
      <c r="Q1442" s="205" t="s">
        <v>686</v>
      </c>
    </row>
    <row r="1443" spans="1:17" hidden="1">
      <c r="A1443" s="204">
        <v>101654298099</v>
      </c>
      <c r="B1443" s="205" t="s">
        <v>5659</v>
      </c>
      <c r="C1443" s="205" t="s">
        <v>5660</v>
      </c>
      <c r="D1443" s="205" t="s">
        <v>680</v>
      </c>
      <c r="E1443" s="572">
        <v>32007</v>
      </c>
      <c r="F1443" s="572">
        <v>45116</v>
      </c>
      <c r="G1443" s="205" t="s">
        <v>1927</v>
      </c>
      <c r="H1443" s="205" t="s">
        <v>682</v>
      </c>
      <c r="I1443" s="205" t="s">
        <v>708</v>
      </c>
      <c r="J1443" s="205">
        <v>8007329357</v>
      </c>
      <c r="K1443" s="205" t="s">
        <v>684</v>
      </c>
      <c r="L1443" s="205" t="s">
        <v>5661</v>
      </c>
      <c r="M1443" s="205" t="s">
        <v>684</v>
      </c>
      <c r="N1443" s="205" t="s">
        <v>684</v>
      </c>
      <c r="O1443" s="205" t="s">
        <v>686</v>
      </c>
      <c r="P1443" s="205" t="s">
        <v>687</v>
      </c>
      <c r="Q1443" s="205" t="s">
        <v>687</v>
      </c>
    </row>
    <row r="1444" spans="1:17" hidden="1">
      <c r="A1444" s="204">
        <v>101916712335</v>
      </c>
      <c r="B1444" s="205" t="s">
        <v>5693</v>
      </c>
      <c r="C1444" s="205" t="s">
        <v>5694</v>
      </c>
      <c r="D1444" s="205" t="s">
        <v>680</v>
      </c>
      <c r="E1444" s="572">
        <v>37917</v>
      </c>
      <c r="F1444" s="572">
        <v>45113</v>
      </c>
      <c r="G1444" s="205" t="s">
        <v>5695</v>
      </c>
      <c r="H1444" s="205" t="s">
        <v>682</v>
      </c>
      <c r="I1444" s="205" t="s">
        <v>683</v>
      </c>
      <c r="J1444" s="205">
        <v>7719803168</v>
      </c>
      <c r="K1444" s="205" t="s">
        <v>684</v>
      </c>
      <c r="L1444" s="205" t="s">
        <v>798</v>
      </c>
      <c r="M1444" s="205" t="s">
        <v>684</v>
      </c>
      <c r="N1444" s="205" t="s">
        <v>684</v>
      </c>
      <c r="O1444" s="205" t="s">
        <v>686</v>
      </c>
      <c r="P1444" s="205" t="s">
        <v>687</v>
      </c>
      <c r="Q1444" s="205" t="s">
        <v>686</v>
      </c>
    </row>
    <row r="1445" spans="1:17" hidden="1">
      <c r="A1445" s="204">
        <v>101735937841</v>
      </c>
      <c r="B1445" s="205" t="s">
        <v>5696</v>
      </c>
      <c r="C1445" s="205" t="s">
        <v>5697</v>
      </c>
      <c r="D1445" s="205" t="s">
        <v>680</v>
      </c>
      <c r="E1445" s="572">
        <v>37433</v>
      </c>
      <c r="F1445" s="572">
        <v>45112</v>
      </c>
      <c r="G1445" s="205" t="s">
        <v>5698</v>
      </c>
      <c r="H1445" s="205" t="s">
        <v>682</v>
      </c>
      <c r="I1445" s="205" t="s">
        <v>683</v>
      </c>
      <c r="J1445" s="205">
        <v>9175854469</v>
      </c>
      <c r="K1445" s="205" t="s">
        <v>684</v>
      </c>
      <c r="L1445" s="205" t="s">
        <v>5699</v>
      </c>
      <c r="M1445" s="205" t="s">
        <v>5700</v>
      </c>
      <c r="N1445" s="205" t="s">
        <v>5701</v>
      </c>
      <c r="O1445" s="205" t="s">
        <v>686</v>
      </c>
      <c r="P1445" s="205" t="s">
        <v>687</v>
      </c>
      <c r="Q1445" s="205" t="s">
        <v>686</v>
      </c>
    </row>
    <row r="1446" spans="1:17" hidden="1">
      <c r="A1446" s="204">
        <v>101865831953</v>
      </c>
      <c r="B1446" s="205" t="s">
        <v>5702</v>
      </c>
      <c r="C1446" s="205" t="s">
        <v>5703</v>
      </c>
      <c r="D1446" s="205" t="s">
        <v>680</v>
      </c>
      <c r="E1446" s="572">
        <v>37954</v>
      </c>
      <c r="F1446" s="572">
        <v>45112</v>
      </c>
      <c r="G1446" s="205" t="s">
        <v>5704</v>
      </c>
      <c r="H1446" s="205" t="s">
        <v>682</v>
      </c>
      <c r="I1446" s="205" t="s">
        <v>683</v>
      </c>
      <c r="J1446" s="205">
        <v>8767594721</v>
      </c>
      <c r="K1446" s="205" t="s">
        <v>5705</v>
      </c>
      <c r="L1446" s="205" t="s">
        <v>5706</v>
      </c>
      <c r="M1446" s="205" t="s">
        <v>5707</v>
      </c>
      <c r="N1446" s="205" t="s">
        <v>5708</v>
      </c>
      <c r="O1446" s="205" t="s">
        <v>686</v>
      </c>
      <c r="P1446" s="205" t="s">
        <v>687</v>
      </c>
      <c r="Q1446" s="205" t="s">
        <v>686</v>
      </c>
    </row>
    <row r="1447" spans="1:17" hidden="1">
      <c r="A1447" s="204">
        <v>101583678372</v>
      </c>
      <c r="B1447" s="205" t="s">
        <v>5709</v>
      </c>
      <c r="C1447" s="205" t="s">
        <v>5710</v>
      </c>
      <c r="D1447" s="205" t="s">
        <v>680</v>
      </c>
      <c r="E1447" s="572">
        <v>33436</v>
      </c>
      <c r="F1447" s="572">
        <v>45112</v>
      </c>
      <c r="G1447" s="205" t="s">
        <v>5711</v>
      </c>
      <c r="H1447" s="205" t="s">
        <v>682</v>
      </c>
      <c r="I1447" s="205" t="s">
        <v>683</v>
      </c>
      <c r="J1447" s="205">
        <v>7719088199</v>
      </c>
      <c r="K1447" s="205" t="s">
        <v>5712</v>
      </c>
      <c r="L1447" s="205" t="s">
        <v>5713</v>
      </c>
      <c r="M1447" s="205" t="s">
        <v>5714</v>
      </c>
      <c r="N1447" s="205" t="s">
        <v>5715</v>
      </c>
      <c r="O1447" s="205" t="s">
        <v>687</v>
      </c>
      <c r="P1447" s="205" t="s">
        <v>687</v>
      </c>
      <c r="Q1447" s="205" t="s">
        <v>686</v>
      </c>
    </row>
    <row r="1448" spans="1:17" hidden="1">
      <c r="A1448" s="204">
        <v>101698458410</v>
      </c>
      <c r="B1448" s="205" t="s">
        <v>5720</v>
      </c>
      <c r="C1448" s="205" t="s">
        <v>21747</v>
      </c>
      <c r="D1448" s="205" t="s">
        <v>680</v>
      </c>
      <c r="E1448" s="572">
        <v>36185</v>
      </c>
      <c r="F1448" s="572">
        <v>45111</v>
      </c>
      <c r="G1448" s="205" t="s">
        <v>2561</v>
      </c>
      <c r="H1448" s="205" t="s">
        <v>682</v>
      </c>
      <c r="I1448" s="205" t="s">
        <v>683</v>
      </c>
      <c r="J1448" s="205">
        <v>9529796397</v>
      </c>
      <c r="K1448" s="205" t="s">
        <v>684</v>
      </c>
      <c r="L1448" s="205" t="s">
        <v>5721</v>
      </c>
      <c r="M1448" s="205" t="s">
        <v>5722</v>
      </c>
      <c r="N1448" s="205" t="s">
        <v>21748</v>
      </c>
      <c r="O1448" s="205" t="s">
        <v>687</v>
      </c>
      <c r="P1448" s="205" t="s">
        <v>687</v>
      </c>
      <c r="Q1448" s="205" t="s">
        <v>686</v>
      </c>
    </row>
    <row r="1449" spans="1:17" hidden="1">
      <c r="A1449" s="204">
        <v>101963787909</v>
      </c>
      <c r="B1449" s="205" t="s">
        <v>5716</v>
      </c>
      <c r="C1449" s="205" t="s">
        <v>5717</v>
      </c>
      <c r="D1449" s="205" t="s">
        <v>680</v>
      </c>
      <c r="E1449" s="572">
        <v>38384</v>
      </c>
      <c r="F1449" s="572">
        <v>45111</v>
      </c>
      <c r="G1449" s="205" t="s">
        <v>5718</v>
      </c>
      <c r="H1449" s="205" t="s">
        <v>682</v>
      </c>
      <c r="I1449" s="205" t="s">
        <v>683</v>
      </c>
      <c r="J1449" s="205" t="s">
        <v>684</v>
      </c>
      <c r="K1449" s="205" t="s">
        <v>684</v>
      </c>
      <c r="L1449" s="205" t="s">
        <v>5719</v>
      </c>
      <c r="M1449" s="205" t="s">
        <v>684</v>
      </c>
      <c r="N1449" s="205" t="s">
        <v>684</v>
      </c>
      <c r="O1449" s="205" t="s">
        <v>686</v>
      </c>
      <c r="P1449" s="205" t="s">
        <v>687</v>
      </c>
      <c r="Q1449" s="205" t="s">
        <v>686</v>
      </c>
    </row>
    <row r="1450" spans="1:17" hidden="1">
      <c r="A1450" s="204">
        <v>101976532857</v>
      </c>
      <c r="B1450" s="205" t="s">
        <v>5724</v>
      </c>
      <c r="C1450" s="205" t="s">
        <v>5725</v>
      </c>
      <c r="D1450" s="205" t="s">
        <v>680</v>
      </c>
      <c r="E1450" s="572">
        <v>37478</v>
      </c>
      <c r="F1450" s="572">
        <v>45111</v>
      </c>
      <c r="G1450" s="205" t="s">
        <v>5726</v>
      </c>
      <c r="H1450" s="205" t="s">
        <v>682</v>
      </c>
      <c r="I1450" s="205" t="s">
        <v>683</v>
      </c>
      <c r="J1450" s="205">
        <v>8226948295</v>
      </c>
      <c r="K1450" s="205" t="s">
        <v>684</v>
      </c>
      <c r="L1450" s="205" t="s">
        <v>5727</v>
      </c>
      <c r="M1450" s="205" t="s">
        <v>21198</v>
      </c>
      <c r="N1450" s="205" t="s">
        <v>21491</v>
      </c>
      <c r="O1450" s="205" t="s">
        <v>687</v>
      </c>
      <c r="P1450" s="205" t="s">
        <v>687</v>
      </c>
      <c r="Q1450" s="205" t="s">
        <v>686</v>
      </c>
    </row>
    <row r="1451" spans="1:17" hidden="1">
      <c r="A1451" s="204">
        <v>101674369168</v>
      </c>
      <c r="B1451" s="205" t="s">
        <v>5737</v>
      </c>
      <c r="C1451" s="205" t="s">
        <v>5738</v>
      </c>
      <c r="D1451" s="205" t="s">
        <v>680</v>
      </c>
      <c r="E1451" s="572">
        <v>37455</v>
      </c>
      <c r="F1451" s="572">
        <v>45110</v>
      </c>
      <c r="G1451" s="205" t="s">
        <v>2602</v>
      </c>
      <c r="H1451" s="205" t="s">
        <v>682</v>
      </c>
      <c r="I1451" s="205" t="s">
        <v>683</v>
      </c>
      <c r="J1451" s="205">
        <v>9356622796</v>
      </c>
      <c r="K1451" s="205" t="s">
        <v>684</v>
      </c>
      <c r="L1451" s="205" t="s">
        <v>5739</v>
      </c>
      <c r="M1451" s="205" t="s">
        <v>5740</v>
      </c>
      <c r="N1451" s="205" t="s">
        <v>5741</v>
      </c>
      <c r="O1451" s="205" t="s">
        <v>686</v>
      </c>
      <c r="P1451" s="205" t="s">
        <v>687</v>
      </c>
      <c r="Q1451" s="205" t="s">
        <v>686</v>
      </c>
    </row>
    <row r="1452" spans="1:17" hidden="1">
      <c r="A1452" s="204">
        <v>101976532861</v>
      </c>
      <c r="B1452" s="205" t="s">
        <v>5742</v>
      </c>
      <c r="C1452" s="205" t="s">
        <v>5743</v>
      </c>
      <c r="D1452" s="205" t="s">
        <v>680</v>
      </c>
      <c r="E1452" s="572">
        <v>36144</v>
      </c>
      <c r="F1452" s="572">
        <v>45110</v>
      </c>
      <c r="G1452" s="205" t="s">
        <v>5744</v>
      </c>
      <c r="H1452" s="205" t="s">
        <v>682</v>
      </c>
      <c r="I1452" s="205" t="s">
        <v>683</v>
      </c>
      <c r="J1452" s="205">
        <v>7066808582</v>
      </c>
      <c r="K1452" s="205" t="s">
        <v>684</v>
      </c>
      <c r="L1452" s="205" t="s">
        <v>5745</v>
      </c>
      <c r="M1452" s="205" t="s">
        <v>5746</v>
      </c>
      <c r="N1452" s="205" t="s">
        <v>5747</v>
      </c>
      <c r="O1452" s="205" t="s">
        <v>686</v>
      </c>
      <c r="P1452" s="205" t="s">
        <v>687</v>
      </c>
      <c r="Q1452" s="205" t="s">
        <v>686</v>
      </c>
    </row>
    <row r="1453" spans="1:17" hidden="1">
      <c r="A1453" s="204">
        <v>101609228198</v>
      </c>
      <c r="B1453" s="205" t="s">
        <v>5728</v>
      </c>
      <c r="C1453" s="205" t="s">
        <v>5729</v>
      </c>
      <c r="D1453" s="205" t="s">
        <v>680</v>
      </c>
      <c r="E1453" s="572">
        <v>37300</v>
      </c>
      <c r="F1453" s="572">
        <v>45110</v>
      </c>
      <c r="G1453" s="205" t="s">
        <v>5730</v>
      </c>
      <c r="H1453" s="205" t="s">
        <v>682</v>
      </c>
      <c r="I1453" s="205" t="s">
        <v>683</v>
      </c>
      <c r="J1453" s="205">
        <v>8651542846</v>
      </c>
      <c r="K1453" s="205" t="s">
        <v>684</v>
      </c>
      <c r="L1453" s="205" t="s">
        <v>5731</v>
      </c>
      <c r="M1453" s="205" t="s">
        <v>5732</v>
      </c>
      <c r="N1453" s="205" t="s">
        <v>5733</v>
      </c>
      <c r="O1453" s="205" t="s">
        <v>687</v>
      </c>
      <c r="P1453" s="205" t="s">
        <v>687</v>
      </c>
      <c r="Q1453" s="205" t="s">
        <v>686</v>
      </c>
    </row>
    <row r="1454" spans="1:17" hidden="1">
      <c r="A1454" s="204">
        <v>101976532890</v>
      </c>
      <c r="B1454" s="205" t="s">
        <v>5734</v>
      </c>
      <c r="C1454" s="205" t="s">
        <v>5735</v>
      </c>
      <c r="D1454" s="205" t="s">
        <v>680</v>
      </c>
      <c r="E1454" s="572">
        <v>36022</v>
      </c>
      <c r="F1454" s="572">
        <v>45110</v>
      </c>
      <c r="G1454" s="205" t="s">
        <v>4197</v>
      </c>
      <c r="H1454" s="205" t="s">
        <v>682</v>
      </c>
      <c r="I1454" s="205" t="s">
        <v>683</v>
      </c>
      <c r="J1454" s="205">
        <v>7083925748</v>
      </c>
      <c r="K1454" s="205" t="s">
        <v>684</v>
      </c>
      <c r="L1454" s="205" t="s">
        <v>5736</v>
      </c>
      <c r="M1454" s="205" t="s">
        <v>684</v>
      </c>
      <c r="N1454" s="205" t="s">
        <v>684</v>
      </c>
      <c r="O1454" s="205" t="s">
        <v>686</v>
      </c>
      <c r="P1454" s="205" t="s">
        <v>687</v>
      </c>
      <c r="Q1454" s="205" t="s">
        <v>686</v>
      </c>
    </row>
    <row r="1455" spans="1:17" hidden="1">
      <c r="A1455" s="204">
        <v>101192060208</v>
      </c>
      <c r="B1455" s="205" t="s">
        <v>5753</v>
      </c>
      <c r="C1455" s="205" t="s">
        <v>5754</v>
      </c>
      <c r="D1455" s="205" t="s">
        <v>680</v>
      </c>
      <c r="E1455" s="572">
        <v>29593</v>
      </c>
      <c r="F1455" s="572">
        <v>45108</v>
      </c>
      <c r="G1455" s="205" t="s">
        <v>5755</v>
      </c>
      <c r="H1455" s="205" t="s">
        <v>682</v>
      </c>
      <c r="I1455" s="205" t="s">
        <v>683</v>
      </c>
      <c r="J1455" s="205">
        <v>8421898948</v>
      </c>
      <c r="K1455" s="205" t="s">
        <v>684</v>
      </c>
      <c r="L1455" s="205" t="s">
        <v>5756</v>
      </c>
      <c r="M1455" s="205" t="s">
        <v>5757</v>
      </c>
      <c r="N1455" s="205" t="s">
        <v>5758</v>
      </c>
      <c r="O1455" s="205" t="s">
        <v>686</v>
      </c>
      <c r="P1455" s="205" t="s">
        <v>687</v>
      </c>
      <c r="Q1455" s="205" t="s">
        <v>686</v>
      </c>
    </row>
    <row r="1456" spans="1:17" hidden="1">
      <c r="A1456" s="204">
        <v>100279675454</v>
      </c>
      <c r="B1456" s="205" t="s">
        <v>5759</v>
      </c>
      <c r="C1456" s="205" t="s">
        <v>5760</v>
      </c>
      <c r="D1456" s="205" t="s">
        <v>680</v>
      </c>
      <c r="E1456" s="572">
        <v>30669</v>
      </c>
      <c r="F1456" s="572">
        <v>45108</v>
      </c>
      <c r="G1456" s="205" t="s">
        <v>3741</v>
      </c>
      <c r="H1456" s="205" t="s">
        <v>682</v>
      </c>
      <c r="I1456" s="205" t="s">
        <v>708</v>
      </c>
      <c r="J1456" s="205">
        <v>8087450897</v>
      </c>
      <c r="K1456" s="205" t="s">
        <v>5761</v>
      </c>
      <c r="L1456" s="205" t="s">
        <v>5762</v>
      </c>
      <c r="M1456" s="205" t="s">
        <v>5763</v>
      </c>
      <c r="N1456" s="205" t="s">
        <v>5764</v>
      </c>
      <c r="O1456" s="205" t="s">
        <v>687</v>
      </c>
      <c r="P1456" s="205" t="s">
        <v>687</v>
      </c>
      <c r="Q1456" s="205" t="s">
        <v>687</v>
      </c>
    </row>
    <row r="1457" spans="1:17" hidden="1">
      <c r="A1457" s="204">
        <v>101976532900</v>
      </c>
      <c r="B1457" s="205" t="s">
        <v>5748</v>
      </c>
      <c r="C1457" s="205" t="s">
        <v>5749</v>
      </c>
      <c r="D1457" s="205" t="s">
        <v>680</v>
      </c>
      <c r="E1457" s="572">
        <v>36243</v>
      </c>
      <c r="F1457" s="572">
        <v>45108</v>
      </c>
      <c r="G1457" s="205" t="s">
        <v>5750</v>
      </c>
      <c r="H1457" s="205" t="s">
        <v>682</v>
      </c>
      <c r="I1457" s="205" t="s">
        <v>708</v>
      </c>
      <c r="J1457" s="205">
        <v>9875371647</v>
      </c>
      <c r="K1457" s="205" t="s">
        <v>684</v>
      </c>
      <c r="L1457" s="205" t="s">
        <v>5751</v>
      </c>
      <c r="M1457" s="205" t="s">
        <v>684</v>
      </c>
      <c r="N1457" s="205" t="s">
        <v>5752</v>
      </c>
      <c r="O1457" s="205" t="s">
        <v>686</v>
      </c>
      <c r="P1457" s="205" t="s">
        <v>687</v>
      </c>
      <c r="Q1457" s="205" t="s">
        <v>686</v>
      </c>
    </row>
    <row r="1458" spans="1:17" hidden="1">
      <c r="A1458" s="204">
        <v>101962236480</v>
      </c>
      <c r="B1458" s="205" t="s">
        <v>5765</v>
      </c>
      <c r="C1458" s="205" t="s">
        <v>5766</v>
      </c>
      <c r="D1458" s="205" t="s">
        <v>680</v>
      </c>
      <c r="E1458" s="572">
        <v>34700</v>
      </c>
      <c r="F1458" s="572">
        <v>45107</v>
      </c>
      <c r="G1458" s="205" t="s">
        <v>5767</v>
      </c>
      <c r="H1458" s="205" t="s">
        <v>682</v>
      </c>
      <c r="I1458" s="205" t="s">
        <v>683</v>
      </c>
      <c r="J1458" s="205" t="s">
        <v>684</v>
      </c>
      <c r="K1458" s="205" t="s">
        <v>684</v>
      </c>
      <c r="L1458" s="205" t="s">
        <v>5768</v>
      </c>
      <c r="M1458" s="205" t="s">
        <v>684</v>
      </c>
      <c r="N1458" s="205" t="s">
        <v>684</v>
      </c>
      <c r="O1458" s="205" t="s">
        <v>686</v>
      </c>
      <c r="P1458" s="205" t="s">
        <v>687</v>
      </c>
      <c r="Q1458" s="205" t="s">
        <v>686</v>
      </c>
    </row>
    <row r="1459" spans="1:17" hidden="1">
      <c r="A1459" s="204">
        <v>101961859424</v>
      </c>
      <c r="B1459" s="205" t="s">
        <v>5769</v>
      </c>
      <c r="C1459" s="205" t="s">
        <v>5770</v>
      </c>
      <c r="D1459" s="205" t="s">
        <v>680</v>
      </c>
      <c r="E1459" s="572">
        <v>33561</v>
      </c>
      <c r="F1459" s="572">
        <v>45106</v>
      </c>
      <c r="G1459" s="205" t="s">
        <v>5771</v>
      </c>
      <c r="H1459" s="205" t="s">
        <v>682</v>
      </c>
      <c r="I1459" s="205" t="s">
        <v>683</v>
      </c>
      <c r="J1459" s="205" t="s">
        <v>684</v>
      </c>
      <c r="K1459" s="205" t="s">
        <v>684</v>
      </c>
      <c r="L1459" s="205" t="s">
        <v>5772</v>
      </c>
      <c r="M1459" s="205" t="s">
        <v>684</v>
      </c>
      <c r="N1459" s="205" t="s">
        <v>684</v>
      </c>
      <c r="O1459" s="205" t="s">
        <v>686</v>
      </c>
      <c r="P1459" s="205" t="s">
        <v>687</v>
      </c>
      <c r="Q1459" s="205" t="s">
        <v>686</v>
      </c>
    </row>
    <row r="1460" spans="1:17" hidden="1">
      <c r="A1460" s="204">
        <v>101960881764</v>
      </c>
      <c r="B1460" s="205" t="s">
        <v>5774</v>
      </c>
      <c r="C1460" s="205" t="s">
        <v>5775</v>
      </c>
      <c r="D1460" s="205" t="s">
        <v>680</v>
      </c>
      <c r="E1460" s="572">
        <v>32672</v>
      </c>
      <c r="F1460" s="572">
        <v>45104</v>
      </c>
      <c r="G1460" s="205" t="s">
        <v>1768</v>
      </c>
      <c r="H1460" s="205" t="s">
        <v>682</v>
      </c>
      <c r="I1460" s="205" t="s">
        <v>708</v>
      </c>
      <c r="J1460" s="205">
        <v>6393834214</v>
      </c>
      <c r="K1460" s="205" t="s">
        <v>5776</v>
      </c>
      <c r="L1460" s="205" t="s">
        <v>5777</v>
      </c>
      <c r="M1460" s="205" t="s">
        <v>5778</v>
      </c>
      <c r="N1460" s="205" t="s">
        <v>21199</v>
      </c>
      <c r="O1460" s="205" t="s">
        <v>686</v>
      </c>
      <c r="P1460" s="205" t="s">
        <v>687</v>
      </c>
      <c r="Q1460" s="205" t="s">
        <v>686</v>
      </c>
    </row>
    <row r="1461" spans="1:17" hidden="1">
      <c r="A1461" s="204">
        <v>101641694361</v>
      </c>
      <c r="B1461" s="205" t="s">
        <v>5787</v>
      </c>
      <c r="C1461" s="205" t="s">
        <v>5788</v>
      </c>
      <c r="D1461" s="205" t="s">
        <v>680</v>
      </c>
      <c r="E1461" s="572">
        <v>35219</v>
      </c>
      <c r="F1461" s="572">
        <v>45103</v>
      </c>
      <c r="G1461" s="205" t="s">
        <v>5789</v>
      </c>
      <c r="H1461" s="205" t="s">
        <v>682</v>
      </c>
      <c r="I1461" s="205" t="s">
        <v>683</v>
      </c>
      <c r="J1461" s="205" t="s">
        <v>684</v>
      </c>
      <c r="K1461" s="205" t="s">
        <v>684</v>
      </c>
      <c r="L1461" s="205" t="s">
        <v>5790</v>
      </c>
      <c r="M1461" s="205" t="s">
        <v>5791</v>
      </c>
      <c r="N1461" s="205" t="s">
        <v>5792</v>
      </c>
      <c r="O1461" s="205" t="s">
        <v>686</v>
      </c>
      <c r="P1461" s="205" t="s">
        <v>687</v>
      </c>
      <c r="Q1461" s="205" t="s">
        <v>686</v>
      </c>
    </row>
    <row r="1462" spans="1:17" hidden="1">
      <c r="A1462" s="204">
        <v>100590315745</v>
      </c>
      <c r="B1462" s="205" t="s">
        <v>5798</v>
      </c>
      <c r="C1462" s="205" t="s">
        <v>20604</v>
      </c>
      <c r="D1462" s="205" t="s">
        <v>680</v>
      </c>
      <c r="E1462" s="572">
        <v>33520</v>
      </c>
      <c r="F1462" s="572">
        <v>45103</v>
      </c>
      <c r="G1462" s="205" t="s">
        <v>1122</v>
      </c>
      <c r="H1462" s="205" t="s">
        <v>682</v>
      </c>
      <c r="I1462" s="205" t="s">
        <v>708</v>
      </c>
      <c r="J1462" s="205">
        <v>9665424246</v>
      </c>
      <c r="K1462" s="205" t="s">
        <v>684</v>
      </c>
      <c r="L1462" s="205" t="s">
        <v>5799</v>
      </c>
      <c r="M1462" s="205" t="s">
        <v>5800</v>
      </c>
      <c r="N1462" s="205" t="s">
        <v>1312</v>
      </c>
      <c r="O1462" s="205" t="s">
        <v>686</v>
      </c>
      <c r="P1462" s="205" t="s">
        <v>687</v>
      </c>
      <c r="Q1462" s="205" t="s">
        <v>686</v>
      </c>
    </row>
    <row r="1463" spans="1:17" hidden="1">
      <c r="A1463" s="204">
        <v>101492398325</v>
      </c>
      <c r="B1463" s="205" t="s">
        <v>5783</v>
      </c>
      <c r="C1463" s="205" t="s">
        <v>5784</v>
      </c>
      <c r="D1463" s="205" t="s">
        <v>680</v>
      </c>
      <c r="E1463" s="572">
        <v>35356</v>
      </c>
      <c r="F1463" s="572">
        <v>45103</v>
      </c>
      <c r="G1463" s="205" t="s">
        <v>3448</v>
      </c>
      <c r="H1463" s="205" t="s">
        <v>682</v>
      </c>
      <c r="I1463" s="205" t="s">
        <v>683</v>
      </c>
      <c r="J1463" s="205">
        <v>9765851417</v>
      </c>
      <c r="K1463" s="205" t="s">
        <v>5785</v>
      </c>
      <c r="L1463" s="205" t="s">
        <v>5786</v>
      </c>
      <c r="M1463" s="205" t="s">
        <v>684</v>
      </c>
      <c r="N1463" s="205" t="s">
        <v>684</v>
      </c>
      <c r="O1463" s="205" t="s">
        <v>686</v>
      </c>
      <c r="P1463" s="205" t="s">
        <v>687</v>
      </c>
      <c r="Q1463" s="205" t="s">
        <v>686</v>
      </c>
    </row>
    <row r="1464" spans="1:17" hidden="1">
      <c r="A1464" s="204">
        <v>101960649428</v>
      </c>
      <c r="B1464" s="205" t="s">
        <v>5793</v>
      </c>
      <c r="C1464" s="205" t="s">
        <v>5794</v>
      </c>
      <c r="D1464" s="205" t="s">
        <v>680</v>
      </c>
      <c r="E1464" s="572">
        <v>38060</v>
      </c>
      <c r="F1464" s="572">
        <v>45103</v>
      </c>
      <c r="G1464" s="205" t="s">
        <v>5795</v>
      </c>
      <c r="H1464" s="205" t="s">
        <v>682</v>
      </c>
      <c r="I1464" s="205" t="s">
        <v>683</v>
      </c>
      <c r="J1464" s="205">
        <v>8767143125</v>
      </c>
      <c r="K1464" s="205" t="s">
        <v>684</v>
      </c>
      <c r="L1464" s="205" t="s">
        <v>5796</v>
      </c>
      <c r="M1464" s="205" t="s">
        <v>5797</v>
      </c>
      <c r="N1464" s="205" t="s">
        <v>2785</v>
      </c>
      <c r="O1464" s="205" t="s">
        <v>686</v>
      </c>
      <c r="P1464" s="205" t="s">
        <v>687</v>
      </c>
      <c r="Q1464" s="205" t="s">
        <v>686</v>
      </c>
    </row>
    <row r="1465" spans="1:17" hidden="1">
      <c r="A1465" s="204">
        <v>101960649437</v>
      </c>
      <c r="B1465" s="205" t="s">
        <v>5779</v>
      </c>
      <c r="C1465" s="205" t="s">
        <v>5780</v>
      </c>
      <c r="D1465" s="205" t="s">
        <v>680</v>
      </c>
      <c r="E1465" s="572">
        <v>38127</v>
      </c>
      <c r="F1465" s="572">
        <v>45103</v>
      </c>
      <c r="G1465" s="205" t="s">
        <v>5781</v>
      </c>
      <c r="H1465" s="205" t="s">
        <v>682</v>
      </c>
      <c r="I1465" s="205" t="s">
        <v>683</v>
      </c>
      <c r="J1465" s="205" t="s">
        <v>684</v>
      </c>
      <c r="K1465" s="205" t="s">
        <v>684</v>
      </c>
      <c r="L1465" s="205" t="s">
        <v>5782</v>
      </c>
      <c r="M1465" s="205" t="s">
        <v>684</v>
      </c>
      <c r="N1465" s="205" t="s">
        <v>684</v>
      </c>
      <c r="O1465" s="205" t="s">
        <v>686</v>
      </c>
      <c r="P1465" s="205" t="s">
        <v>687</v>
      </c>
      <c r="Q1465" s="205" t="s">
        <v>686</v>
      </c>
    </row>
    <row r="1466" spans="1:17" hidden="1">
      <c r="A1466" s="204">
        <v>101428896909</v>
      </c>
      <c r="B1466" s="205" t="s">
        <v>5808</v>
      </c>
      <c r="C1466" s="205" t="s">
        <v>477</v>
      </c>
      <c r="D1466" s="205" t="s">
        <v>680</v>
      </c>
      <c r="E1466" s="572">
        <v>34542</v>
      </c>
      <c r="F1466" s="572">
        <v>45101</v>
      </c>
      <c r="G1466" s="205" t="s">
        <v>5809</v>
      </c>
      <c r="H1466" s="205" t="s">
        <v>682</v>
      </c>
      <c r="I1466" s="205" t="s">
        <v>683</v>
      </c>
      <c r="J1466" s="205">
        <v>7030471801</v>
      </c>
      <c r="K1466" s="205" t="s">
        <v>684</v>
      </c>
      <c r="L1466" s="205" t="s">
        <v>5810</v>
      </c>
      <c r="M1466" s="205" t="s">
        <v>5811</v>
      </c>
      <c r="N1466" s="205" t="s">
        <v>5812</v>
      </c>
      <c r="O1466" s="205" t="s">
        <v>687</v>
      </c>
      <c r="P1466" s="205" t="s">
        <v>687</v>
      </c>
      <c r="Q1466" s="205" t="s">
        <v>686</v>
      </c>
    </row>
    <row r="1467" spans="1:17" hidden="1">
      <c r="A1467" s="204">
        <v>101960331757</v>
      </c>
      <c r="B1467" s="205" t="s">
        <v>5817</v>
      </c>
      <c r="C1467" s="205" t="s">
        <v>5818</v>
      </c>
      <c r="D1467" s="205" t="s">
        <v>680</v>
      </c>
      <c r="E1467" s="572">
        <v>37609</v>
      </c>
      <c r="F1467" s="572">
        <v>45101</v>
      </c>
      <c r="G1467" s="205" t="s">
        <v>1555</v>
      </c>
      <c r="H1467" s="205" t="s">
        <v>682</v>
      </c>
      <c r="I1467" s="205" t="s">
        <v>683</v>
      </c>
      <c r="J1467" s="205" t="s">
        <v>684</v>
      </c>
      <c r="K1467" s="205" t="s">
        <v>684</v>
      </c>
      <c r="L1467" s="205" t="s">
        <v>5819</v>
      </c>
      <c r="M1467" s="205" t="s">
        <v>684</v>
      </c>
      <c r="N1467" s="205" t="s">
        <v>684</v>
      </c>
      <c r="O1467" s="205" t="s">
        <v>686</v>
      </c>
      <c r="P1467" s="205" t="s">
        <v>687</v>
      </c>
      <c r="Q1467" s="205" t="s">
        <v>686</v>
      </c>
    </row>
    <row r="1468" spans="1:17" hidden="1">
      <c r="A1468" s="204">
        <v>101069177614</v>
      </c>
      <c r="B1468" s="205" t="s">
        <v>5801</v>
      </c>
      <c r="C1468" s="205" t="s">
        <v>5802</v>
      </c>
      <c r="D1468" s="205" t="s">
        <v>680</v>
      </c>
      <c r="E1468" s="572">
        <v>35718</v>
      </c>
      <c r="F1468" s="572">
        <v>45101</v>
      </c>
      <c r="G1468" s="205" t="s">
        <v>5803</v>
      </c>
      <c r="H1468" s="205" t="s">
        <v>682</v>
      </c>
      <c r="I1468" s="205" t="s">
        <v>683</v>
      </c>
      <c r="J1468" s="205">
        <v>9503032807</v>
      </c>
      <c r="K1468" s="205" t="s">
        <v>5804</v>
      </c>
      <c r="L1468" s="205" t="s">
        <v>5805</v>
      </c>
      <c r="M1468" s="205" t="s">
        <v>5806</v>
      </c>
      <c r="N1468" s="205" t="s">
        <v>5807</v>
      </c>
      <c r="O1468" s="205" t="s">
        <v>687</v>
      </c>
      <c r="P1468" s="205" t="s">
        <v>687</v>
      </c>
      <c r="Q1468" s="205" t="s">
        <v>686</v>
      </c>
    </row>
    <row r="1469" spans="1:17" hidden="1">
      <c r="A1469" s="204">
        <v>101960331774</v>
      </c>
      <c r="B1469" s="205" t="s">
        <v>5820</v>
      </c>
      <c r="C1469" s="205" t="s">
        <v>478</v>
      </c>
      <c r="D1469" s="205" t="s">
        <v>680</v>
      </c>
      <c r="E1469" s="572">
        <v>38365</v>
      </c>
      <c r="F1469" s="572">
        <v>45101</v>
      </c>
      <c r="G1469" s="205" t="s">
        <v>5821</v>
      </c>
      <c r="H1469" s="205" t="s">
        <v>682</v>
      </c>
      <c r="I1469" s="205" t="s">
        <v>683</v>
      </c>
      <c r="J1469" s="205">
        <v>9579990784</v>
      </c>
      <c r="K1469" s="205" t="s">
        <v>684</v>
      </c>
      <c r="L1469" s="205" t="s">
        <v>5822</v>
      </c>
      <c r="M1469" s="205" t="s">
        <v>5823</v>
      </c>
      <c r="N1469" s="205" t="s">
        <v>5824</v>
      </c>
      <c r="O1469" s="205" t="s">
        <v>686</v>
      </c>
      <c r="P1469" s="205" t="s">
        <v>687</v>
      </c>
      <c r="Q1469" s="205" t="s">
        <v>686</v>
      </c>
    </row>
    <row r="1470" spans="1:17" hidden="1">
      <c r="A1470" s="204">
        <v>101960331761</v>
      </c>
      <c r="B1470" s="205" t="s">
        <v>5813</v>
      </c>
      <c r="C1470" s="205" t="s">
        <v>5814</v>
      </c>
      <c r="D1470" s="205" t="s">
        <v>680</v>
      </c>
      <c r="E1470" s="572">
        <v>32498</v>
      </c>
      <c r="F1470" s="572">
        <v>45101</v>
      </c>
      <c r="G1470" s="205" t="s">
        <v>5815</v>
      </c>
      <c r="H1470" s="205" t="s">
        <v>682</v>
      </c>
      <c r="I1470" s="205" t="s">
        <v>683</v>
      </c>
      <c r="J1470" s="205" t="s">
        <v>684</v>
      </c>
      <c r="K1470" s="205" t="s">
        <v>684</v>
      </c>
      <c r="L1470" s="205" t="s">
        <v>5816</v>
      </c>
      <c r="M1470" s="205" t="s">
        <v>684</v>
      </c>
      <c r="N1470" s="205" t="s">
        <v>684</v>
      </c>
      <c r="O1470" s="205" t="s">
        <v>686</v>
      </c>
      <c r="P1470" s="205" t="s">
        <v>687</v>
      </c>
      <c r="Q1470" s="205" t="s">
        <v>686</v>
      </c>
    </row>
    <row r="1471" spans="1:17" hidden="1">
      <c r="A1471" s="204">
        <v>101383986191</v>
      </c>
      <c r="B1471" s="205" t="s">
        <v>5826</v>
      </c>
      <c r="C1471" s="205" t="s">
        <v>5827</v>
      </c>
      <c r="D1471" s="205" t="s">
        <v>680</v>
      </c>
      <c r="E1471" s="572">
        <v>36665</v>
      </c>
      <c r="F1471" s="572">
        <v>45099</v>
      </c>
      <c r="G1471" s="205" t="s">
        <v>3485</v>
      </c>
      <c r="H1471" s="205" t="s">
        <v>682</v>
      </c>
      <c r="I1471" s="205" t="s">
        <v>683</v>
      </c>
      <c r="J1471" s="205">
        <v>7523821095</v>
      </c>
      <c r="K1471" s="205" t="s">
        <v>684</v>
      </c>
      <c r="L1471" s="205" t="s">
        <v>4491</v>
      </c>
      <c r="M1471" s="205" t="s">
        <v>684</v>
      </c>
      <c r="N1471" s="205" t="s">
        <v>684</v>
      </c>
      <c r="O1471" s="205" t="s">
        <v>686</v>
      </c>
      <c r="P1471" s="205" t="s">
        <v>687</v>
      </c>
      <c r="Q1471" s="205" t="s">
        <v>686</v>
      </c>
    </row>
    <row r="1472" spans="1:17" hidden="1">
      <c r="A1472" s="204">
        <v>101961279666</v>
      </c>
      <c r="B1472" s="205" t="s">
        <v>5828</v>
      </c>
      <c r="C1472" s="205" t="s">
        <v>5829</v>
      </c>
      <c r="D1472" s="205" t="s">
        <v>680</v>
      </c>
      <c r="E1472" s="572">
        <v>37899</v>
      </c>
      <c r="F1472" s="572">
        <v>45098</v>
      </c>
      <c r="G1472" s="205" t="s">
        <v>3556</v>
      </c>
      <c r="H1472" s="205" t="s">
        <v>682</v>
      </c>
      <c r="I1472" s="205" t="s">
        <v>683</v>
      </c>
      <c r="J1472" s="205">
        <v>8263973966</v>
      </c>
      <c r="K1472" s="205" t="s">
        <v>684</v>
      </c>
      <c r="L1472" s="205" t="s">
        <v>5830</v>
      </c>
      <c r="M1472" s="205" t="s">
        <v>5831</v>
      </c>
      <c r="N1472" s="205" t="s">
        <v>5832</v>
      </c>
      <c r="O1472" s="205" t="s">
        <v>686</v>
      </c>
      <c r="P1472" s="205" t="s">
        <v>687</v>
      </c>
      <c r="Q1472" s="205" t="s">
        <v>686</v>
      </c>
    </row>
    <row r="1473" spans="1:17" hidden="1">
      <c r="A1473" s="204">
        <v>101961846831</v>
      </c>
      <c r="B1473" s="205" t="s">
        <v>5833</v>
      </c>
      <c r="C1473" s="205" t="s">
        <v>5834</v>
      </c>
      <c r="D1473" s="205" t="s">
        <v>680</v>
      </c>
      <c r="E1473" s="572">
        <v>38453</v>
      </c>
      <c r="F1473" s="572">
        <v>45097</v>
      </c>
      <c r="G1473" s="205" t="s">
        <v>5835</v>
      </c>
      <c r="H1473" s="205" t="s">
        <v>682</v>
      </c>
      <c r="I1473" s="205" t="s">
        <v>683</v>
      </c>
      <c r="J1473" s="205">
        <v>8237472149</v>
      </c>
      <c r="K1473" s="205" t="s">
        <v>684</v>
      </c>
      <c r="L1473" s="205" t="s">
        <v>5836</v>
      </c>
      <c r="M1473" s="205" t="s">
        <v>5837</v>
      </c>
      <c r="N1473" s="205" t="s">
        <v>5838</v>
      </c>
      <c r="O1473" s="205" t="s">
        <v>686</v>
      </c>
      <c r="P1473" s="205" t="s">
        <v>687</v>
      </c>
      <c r="Q1473" s="205" t="s">
        <v>687</v>
      </c>
    </row>
    <row r="1474" spans="1:17" hidden="1">
      <c r="A1474" s="204">
        <v>101175642458</v>
      </c>
      <c r="B1474" s="205" t="s">
        <v>5839</v>
      </c>
      <c r="C1474" s="205" t="s">
        <v>5840</v>
      </c>
      <c r="D1474" s="205" t="s">
        <v>680</v>
      </c>
      <c r="E1474" s="572">
        <v>36198</v>
      </c>
      <c r="F1474" s="572">
        <v>45096</v>
      </c>
      <c r="G1474" s="205" t="s">
        <v>5841</v>
      </c>
      <c r="H1474" s="205" t="s">
        <v>682</v>
      </c>
      <c r="I1474" s="205" t="s">
        <v>683</v>
      </c>
      <c r="J1474" s="205">
        <v>9162821298</v>
      </c>
      <c r="K1474" s="205" t="s">
        <v>684</v>
      </c>
      <c r="L1474" s="205" t="s">
        <v>5842</v>
      </c>
      <c r="M1474" s="205" t="s">
        <v>5843</v>
      </c>
      <c r="N1474" s="205" t="s">
        <v>5844</v>
      </c>
      <c r="O1474" s="205" t="s">
        <v>686</v>
      </c>
      <c r="P1474" s="205" t="s">
        <v>687</v>
      </c>
      <c r="Q1474" s="205" t="s">
        <v>686</v>
      </c>
    </row>
    <row r="1475" spans="1:17" hidden="1">
      <c r="A1475" s="204">
        <v>101919161275</v>
      </c>
      <c r="B1475" s="205" t="s">
        <v>5848</v>
      </c>
      <c r="C1475" s="205" t="s">
        <v>5849</v>
      </c>
      <c r="D1475" s="205" t="s">
        <v>680</v>
      </c>
      <c r="E1475" s="572">
        <v>34700</v>
      </c>
      <c r="F1475" s="572">
        <v>45094</v>
      </c>
      <c r="G1475" s="205" t="s">
        <v>5850</v>
      </c>
      <c r="H1475" s="205" t="s">
        <v>682</v>
      </c>
      <c r="I1475" s="205" t="s">
        <v>708</v>
      </c>
      <c r="J1475" s="205">
        <v>8127091991</v>
      </c>
      <c r="K1475" s="205" t="s">
        <v>684</v>
      </c>
      <c r="L1475" s="205" t="s">
        <v>5851</v>
      </c>
      <c r="M1475" s="205" t="s">
        <v>684</v>
      </c>
      <c r="N1475" s="205" t="s">
        <v>684</v>
      </c>
      <c r="O1475" s="205" t="s">
        <v>686</v>
      </c>
      <c r="P1475" s="205" t="s">
        <v>687</v>
      </c>
      <c r="Q1475" s="205" t="s">
        <v>686</v>
      </c>
    </row>
    <row r="1476" spans="1:17" hidden="1">
      <c r="A1476" s="204">
        <v>101958477425</v>
      </c>
      <c r="B1476" s="205" t="s">
        <v>5845</v>
      </c>
      <c r="C1476" s="205" t="s">
        <v>5846</v>
      </c>
      <c r="D1476" s="205" t="s">
        <v>680</v>
      </c>
      <c r="E1476" s="572">
        <v>35986</v>
      </c>
      <c r="F1476" s="572">
        <v>45094</v>
      </c>
      <c r="G1476" s="205" t="s">
        <v>3221</v>
      </c>
      <c r="H1476" s="205" t="s">
        <v>682</v>
      </c>
      <c r="I1476" s="205" t="s">
        <v>683</v>
      </c>
      <c r="J1476" s="205" t="s">
        <v>684</v>
      </c>
      <c r="K1476" s="205" t="s">
        <v>684</v>
      </c>
      <c r="L1476" s="205" t="s">
        <v>5847</v>
      </c>
      <c r="M1476" s="205" t="s">
        <v>684</v>
      </c>
      <c r="N1476" s="205" t="s">
        <v>684</v>
      </c>
      <c r="O1476" s="205" t="s">
        <v>686</v>
      </c>
      <c r="P1476" s="205" t="s">
        <v>687</v>
      </c>
      <c r="Q1476" s="205" t="s">
        <v>686</v>
      </c>
    </row>
    <row r="1477" spans="1:17" hidden="1">
      <c r="A1477" s="204">
        <v>101423542105</v>
      </c>
      <c r="B1477" s="205" t="s">
        <v>5852</v>
      </c>
      <c r="C1477" s="205" t="s">
        <v>5853</v>
      </c>
      <c r="D1477" s="205" t="s">
        <v>680</v>
      </c>
      <c r="E1477" s="572">
        <v>35435</v>
      </c>
      <c r="F1477" s="572">
        <v>45091</v>
      </c>
      <c r="G1477" s="205" t="s">
        <v>5854</v>
      </c>
      <c r="H1477" s="205" t="s">
        <v>682</v>
      </c>
      <c r="I1477" s="205" t="s">
        <v>683</v>
      </c>
      <c r="J1477" s="205">
        <v>9075913423</v>
      </c>
      <c r="K1477" s="205" t="s">
        <v>5855</v>
      </c>
      <c r="L1477" s="205" t="s">
        <v>5856</v>
      </c>
      <c r="M1477" s="205" t="s">
        <v>5857</v>
      </c>
      <c r="N1477" s="205" t="s">
        <v>684</v>
      </c>
      <c r="O1477" s="205" t="s">
        <v>686</v>
      </c>
      <c r="P1477" s="205" t="s">
        <v>687</v>
      </c>
      <c r="Q1477" s="205" t="s">
        <v>686</v>
      </c>
    </row>
    <row r="1478" spans="1:17" hidden="1">
      <c r="A1478" s="204">
        <v>101312665252</v>
      </c>
      <c r="B1478" s="205" t="s">
        <v>5858</v>
      </c>
      <c r="C1478" s="205" t="s">
        <v>5859</v>
      </c>
      <c r="D1478" s="205" t="s">
        <v>680</v>
      </c>
      <c r="E1478" s="572">
        <v>35525</v>
      </c>
      <c r="F1478" s="572">
        <v>45089</v>
      </c>
      <c r="G1478" s="205" t="s">
        <v>5860</v>
      </c>
      <c r="H1478" s="205" t="s">
        <v>682</v>
      </c>
      <c r="I1478" s="205" t="s">
        <v>683</v>
      </c>
      <c r="J1478" s="205">
        <v>7870971024</v>
      </c>
      <c r="K1478" s="205" t="s">
        <v>684</v>
      </c>
      <c r="L1478" s="205" t="s">
        <v>5861</v>
      </c>
      <c r="M1478" s="205" t="s">
        <v>5862</v>
      </c>
      <c r="N1478" s="205" t="s">
        <v>5863</v>
      </c>
      <c r="O1478" s="205" t="s">
        <v>686</v>
      </c>
      <c r="P1478" s="205" t="s">
        <v>687</v>
      </c>
      <c r="Q1478" s="205" t="s">
        <v>686</v>
      </c>
    </row>
    <row r="1479" spans="1:17" hidden="1">
      <c r="A1479" s="204">
        <v>101887976317</v>
      </c>
      <c r="B1479" s="205" t="s">
        <v>5864</v>
      </c>
      <c r="C1479" s="205" t="s">
        <v>5865</v>
      </c>
      <c r="D1479" s="205" t="s">
        <v>680</v>
      </c>
      <c r="E1479" s="572">
        <v>35289</v>
      </c>
      <c r="F1479" s="572">
        <v>45086</v>
      </c>
      <c r="G1479" s="205" t="s">
        <v>5866</v>
      </c>
      <c r="H1479" s="205" t="s">
        <v>682</v>
      </c>
      <c r="I1479" s="205" t="s">
        <v>683</v>
      </c>
      <c r="J1479" s="205">
        <v>8080515961</v>
      </c>
      <c r="K1479" s="205" t="s">
        <v>684</v>
      </c>
      <c r="L1479" s="205" t="s">
        <v>5867</v>
      </c>
      <c r="M1479" s="205" t="s">
        <v>5868</v>
      </c>
      <c r="N1479" s="205" t="s">
        <v>5869</v>
      </c>
      <c r="O1479" s="205" t="s">
        <v>686</v>
      </c>
      <c r="P1479" s="205" t="s">
        <v>687</v>
      </c>
      <c r="Q1479" s="205" t="s">
        <v>686</v>
      </c>
    </row>
    <row r="1480" spans="1:17" hidden="1">
      <c r="A1480" s="204">
        <v>101953162868</v>
      </c>
      <c r="B1480" s="205" t="s">
        <v>5870</v>
      </c>
      <c r="C1480" s="205" t="s">
        <v>5871</v>
      </c>
      <c r="D1480" s="205" t="s">
        <v>680</v>
      </c>
      <c r="E1480" s="572">
        <v>30317</v>
      </c>
      <c r="F1480" s="572">
        <v>45084</v>
      </c>
      <c r="G1480" s="205" t="s">
        <v>5872</v>
      </c>
      <c r="H1480" s="205" t="s">
        <v>682</v>
      </c>
      <c r="I1480" s="205" t="s">
        <v>708</v>
      </c>
      <c r="J1480" s="205" t="s">
        <v>684</v>
      </c>
      <c r="K1480" s="205" t="s">
        <v>684</v>
      </c>
      <c r="L1480" s="205" t="s">
        <v>5873</v>
      </c>
      <c r="M1480" s="205" t="s">
        <v>684</v>
      </c>
      <c r="N1480" s="205" t="s">
        <v>684</v>
      </c>
      <c r="O1480" s="205" t="s">
        <v>686</v>
      </c>
      <c r="P1480" s="205" t="s">
        <v>687</v>
      </c>
      <c r="Q1480" s="205" t="s">
        <v>686</v>
      </c>
    </row>
    <row r="1481" spans="1:17" hidden="1">
      <c r="A1481" s="204">
        <v>101964053892</v>
      </c>
      <c r="B1481" s="205" t="s">
        <v>5874</v>
      </c>
      <c r="C1481" s="205" t="s">
        <v>5875</v>
      </c>
      <c r="D1481" s="205" t="s">
        <v>680</v>
      </c>
      <c r="E1481" s="572">
        <v>35338</v>
      </c>
      <c r="F1481" s="572">
        <v>45083</v>
      </c>
      <c r="G1481" s="205" t="s">
        <v>3485</v>
      </c>
      <c r="H1481" s="205" t="s">
        <v>682</v>
      </c>
      <c r="I1481" s="205" t="s">
        <v>683</v>
      </c>
      <c r="J1481" s="205">
        <v>7083677902</v>
      </c>
      <c r="K1481" s="205" t="s">
        <v>684</v>
      </c>
      <c r="L1481" s="205" t="s">
        <v>5876</v>
      </c>
      <c r="M1481" s="205" t="s">
        <v>684</v>
      </c>
      <c r="N1481" s="205" t="s">
        <v>684</v>
      </c>
      <c r="O1481" s="205" t="s">
        <v>686</v>
      </c>
      <c r="P1481" s="205" t="s">
        <v>687</v>
      </c>
      <c r="Q1481" s="205" t="s">
        <v>686</v>
      </c>
    </row>
    <row r="1482" spans="1:17" hidden="1">
      <c r="A1482" s="204">
        <v>101887685991</v>
      </c>
      <c r="B1482" s="205" t="s">
        <v>5877</v>
      </c>
      <c r="C1482" s="205" t="s">
        <v>5878</v>
      </c>
      <c r="D1482" s="205" t="s">
        <v>680</v>
      </c>
      <c r="E1482" s="572">
        <v>37885</v>
      </c>
      <c r="F1482" s="572">
        <v>45082</v>
      </c>
      <c r="G1482" s="205" t="s">
        <v>4690</v>
      </c>
      <c r="H1482" s="205" t="s">
        <v>682</v>
      </c>
      <c r="I1482" s="205" t="s">
        <v>683</v>
      </c>
      <c r="J1482" s="205">
        <v>9370853139</v>
      </c>
      <c r="K1482" s="205" t="s">
        <v>684</v>
      </c>
      <c r="L1482" s="205" t="s">
        <v>5879</v>
      </c>
      <c r="M1482" s="205" t="s">
        <v>5880</v>
      </c>
      <c r="N1482" s="205" t="s">
        <v>5881</v>
      </c>
      <c r="O1482" s="205" t="s">
        <v>686</v>
      </c>
      <c r="P1482" s="205" t="s">
        <v>687</v>
      </c>
      <c r="Q1482" s="205" t="s">
        <v>686</v>
      </c>
    </row>
    <row r="1483" spans="1:17" hidden="1">
      <c r="A1483" s="204">
        <v>101783953802</v>
      </c>
      <c r="B1483" s="205" t="s">
        <v>5882</v>
      </c>
      <c r="C1483" s="205" t="s">
        <v>5883</v>
      </c>
      <c r="D1483" s="205" t="s">
        <v>680</v>
      </c>
      <c r="E1483" s="572">
        <v>37622</v>
      </c>
      <c r="F1483" s="572">
        <v>45082</v>
      </c>
      <c r="G1483" s="205" t="s">
        <v>5884</v>
      </c>
      <c r="H1483" s="205" t="s">
        <v>682</v>
      </c>
      <c r="I1483" s="205" t="s">
        <v>683</v>
      </c>
      <c r="J1483" s="205">
        <v>8521563463</v>
      </c>
      <c r="K1483" s="205" t="s">
        <v>684</v>
      </c>
      <c r="L1483" s="205" t="s">
        <v>5885</v>
      </c>
      <c r="M1483" s="205" t="s">
        <v>5886</v>
      </c>
      <c r="N1483" s="205" t="s">
        <v>5887</v>
      </c>
      <c r="O1483" s="205" t="s">
        <v>686</v>
      </c>
      <c r="P1483" s="205" t="s">
        <v>687</v>
      </c>
      <c r="Q1483" s="205" t="s">
        <v>686</v>
      </c>
    </row>
    <row r="1484" spans="1:17" hidden="1">
      <c r="A1484" s="204">
        <v>101951767050</v>
      </c>
      <c r="B1484" s="205" t="s">
        <v>5888</v>
      </c>
      <c r="C1484" s="205" t="s">
        <v>5889</v>
      </c>
      <c r="D1484" s="205" t="s">
        <v>680</v>
      </c>
      <c r="E1484" s="572">
        <v>36942</v>
      </c>
      <c r="F1484" s="572">
        <v>45080</v>
      </c>
      <c r="G1484" s="205" t="s">
        <v>5610</v>
      </c>
      <c r="H1484" s="205" t="s">
        <v>682</v>
      </c>
      <c r="I1484" s="205" t="s">
        <v>683</v>
      </c>
      <c r="J1484" s="205" t="s">
        <v>684</v>
      </c>
      <c r="K1484" s="205" t="s">
        <v>684</v>
      </c>
      <c r="L1484" s="205" t="s">
        <v>5890</v>
      </c>
      <c r="M1484" s="205" t="s">
        <v>684</v>
      </c>
      <c r="N1484" s="205" t="s">
        <v>684</v>
      </c>
      <c r="O1484" s="205" t="s">
        <v>686</v>
      </c>
      <c r="P1484" s="205" t="s">
        <v>687</v>
      </c>
      <c r="Q1484" s="205" t="s">
        <v>686</v>
      </c>
    </row>
    <row r="1485" spans="1:17" hidden="1">
      <c r="A1485" s="204">
        <v>101951512681</v>
      </c>
      <c r="B1485" s="205" t="s">
        <v>5901</v>
      </c>
      <c r="C1485" s="205" t="s">
        <v>5902</v>
      </c>
      <c r="D1485" s="205" t="s">
        <v>680</v>
      </c>
      <c r="E1485" s="572">
        <v>37991</v>
      </c>
      <c r="F1485" s="572">
        <v>45079</v>
      </c>
      <c r="G1485" s="205" t="s">
        <v>5903</v>
      </c>
      <c r="H1485" s="205" t="s">
        <v>682</v>
      </c>
      <c r="I1485" s="205" t="s">
        <v>683</v>
      </c>
      <c r="J1485" s="205">
        <v>9359278916</v>
      </c>
      <c r="K1485" s="205" t="s">
        <v>684</v>
      </c>
      <c r="L1485" s="205" t="s">
        <v>2723</v>
      </c>
      <c r="M1485" s="205" t="s">
        <v>684</v>
      </c>
      <c r="N1485" s="205" t="s">
        <v>684</v>
      </c>
      <c r="O1485" s="205" t="s">
        <v>686</v>
      </c>
      <c r="P1485" s="205" t="s">
        <v>687</v>
      </c>
      <c r="Q1485" s="205" t="s">
        <v>686</v>
      </c>
    </row>
    <row r="1486" spans="1:17" hidden="1">
      <c r="A1486" s="204">
        <v>101951514918</v>
      </c>
      <c r="B1486" s="205" t="s">
        <v>5891</v>
      </c>
      <c r="C1486" s="205" t="s">
        <v>5892</v>
      </c>
      <c r="D1486" s="205" t="s">
        <v>680</v>
      </c>
      <c r="E1486" s="572">
        <v>32143</v>
      </c>
      <c r="F1486" s="572">
        <v>45079</v>
      </c>
      <c r="G1486" s="205" t="s">
        <v>5893</v>
      </c>
      <c r="H1486" s="205" t="s">
        <v>682</v>
      </c>
      <c r="I1486" s="205" t="s">
        <v>708</v>
      </c>
      <c r="J1486" s="205">
        <v>6362929604</v>
      </c>
      <c r="K1486" s="205" t="s">
        <v>684</v>
      </c>
      <c r="L1486" s="205" t="s">
        <v>5894</v>
      </c>
      <c r="M1486" s="205" t="s">
        <v>684</v>
      </c>
      <c r="N1486" s="205" t="s">
        <v>684</v>
      </c>
      <c r="O1486" s="205" t="s">
        <v>686</v>
      </c>
      <c r="P1486" s="205" t="s">
        <v>687</v>
      </c>
      <c r="Q1486" s="205" t="s">
        <v>686</v>
      </c>
    </row>
    <row r="1487" spans="1:17" hidden="1">
      <c r="A1487" s="204">
        <v>101387379002</v>
      </c>
      <c r="B1487" s="205" t="s">
        <v>5908</v>
      </c>
      <c r="C1487" s="205" t="s">
        <v>5909</v>
      </c>
      <c r="D1487" s="205" t="s">
        <v>680</v>
      </c>
      <c r="E1487" s="572">
        <v>35796</v>
      </c>
      <c r="F1487" s="572">
        <v>45079</v>
      </c>
      <c r="G1487" s="205" t="s">
        <v>5910</v>
      </c>
      <c r="H1487" s="205" t="s">
        <v>682</v>
      </c>
      <c r="I1487" s="205" t="s">
        <v>683</v>
      </c>
      <c r="J1487" s="205" t="s">
        <v>684</v>
      </c>
      <c r="K1487" s="205" t="s">
        <v>684</v>
      </c>
      <c r="L1487" s="205" t="s">
        <v>5911</v>
      </c>
      <c r="M1487" s="205" t="s">
        <v>684</v>
      </c>
      <c r="N1487" s="205" t="s">
        <v>5912</v>
      </c>
      <c r="O1487" s="205" t="s">
        <v>686</v>
      </c>
      <c r="P1487" s="205" t="s">
        <v>687</v>
      </c>
      <c r="Q1487" s="205" t="s">
        <v>686</v>
      </c>
    </row>
    <row r="1488" spans="1:17" hidden="1">
      <c r="A1488" s="204">
        <v>101951265232</v>
      </c>
      <c r="B1488" s="205" t="s">
        <v>5895</v>
      </c>
      <c r="C1488" s="205" t="s">
        <v>5896</v>
      </c>
      <c r="D1488" s="205" t="s">
        <v>680</v>
      </c>
      <c r="E1488" s="572">
        <v>33970</v>
      </c>
      <c r="F1488" s="572">
        <v>45079</v>
      </c>
      <c r="G1488" s="205" t="s">
        <v>5897</v>
      </c>
      <c r="H1488" s="205" t="s">
        <v>682</v>
      </c>
      <c r="I1488" s="205" t="s">
        <v>683</v>
      </c>
      <c r="J1488" s="205">
        <v>6307310526</v>
      </c>
      <c r="K1488" s="205" t="s">
        <v>684</v>
      </c>
      <c r="L1488" s="205" t="s">
        <v>5898</v>
      </c>
      <c r="M1488" s="205" t="s">
        <v>5899</v>
      </c>
      <c r="N1488" s="205" t="s">
        <v>5900</v>
      </c>
      <c r="O1488" s="205" t="s">
        <v>686</v>
      </c>
      <c r="P1488" s="205" t="s">
        <v>687</v>
      </c>
      <c r="Q1488" s="205" t="s">
        <v>686</v>
      </c>
    </row>
    <row r="1489" spans="1:17" hidden="1">
      <c r="A1489" s="204">
        <v>101672361903</v>
      </c>
      <c r="B1489" s="205" t="s">
        <v>5904</v>
      </c>
      <c r="C1489" s="205" t="s">
        <v>5905</v>
      </c>
      <c r="D1489" s="205" t="s">
        <v>680</v>
      </c>
      <c r="E1489" s="572">
        <v>36915</v>
      </c>
      <c r="F1489" s="572">
        <v>45079</v>
      </c>
      <c r="G1489" s="205" t="s">
        <v>5906</v>
      </c>
      <c r="H1489" s="205" t="s">
        <v>682</v>
      </c>
      <c r="I1489" s="205" t="s">
        <v>683</v>
      </c>
      <c r="J1489" s="205">
        <v>9172611544</v>
      </c>
      <c r="K1489" s="205" t="s">
        <v>684</v>
      </c>
      <c r="L1489" s="205" t="s">
        <v>4221</v>
      </c>
      <c r="M1489" s="205" t="s">
        <v>5907</v>
      </c>
      <c r="N1489" s="205" t="s">
        <v>2697</v>
      </c>
      <c r="O1489" s="205" t="s">
        <v>686</v>
      </c>
      <c r="P1489" s="205" t="s">
        <v>687</v>
      </c>
      <c r="Q1489" s="205" t="s">
        <v>686</v>
      </c>
    </row>
    <row r="1490" spans="1:17" hidden="1">
      <c r="A1490" s="204">
        <v>101933867655</v>
      </c>
      <c r="B1490" s="205" t="s">
        <v>5979</v>
      </c>
      <c r="C1490" s="205" t="s">
        <v>5980</v>
      </c>
      <c r="D1490" s="205" t="s">
        <v>680</v>
      </c>
      <c r="E1490" s="572">
        <v>36371</v>
      </c>
      <c r="F1490" s="572">
        <v>45078</v>
      </c>
      <c r="G1490" s="205" t="s">
        <v>2380</v>
      </c>
      <c r="H1490" s="205" t="s">
        <v>682</v>
      </c>
      <c r="I1490" s="205" t="s">
        <v>683</v>
      </c>
      <c r="J1490" s="205">
        <v>7798506668</v>
      </c>
      <c r="K1490" s="205" t="s">
        <v>684</v>
      </c>
      <c r="L1490" s="205" t="s">
        <v>5981</v>
      </c>
      <c r="M1490" s="205" t="s">
        <v>684</v>
      </c>
      <c r="N1490" s="205" t="s">
        <v>684</v>
      </c>
      <c r="O1490" s="205" t="s">
        <v>686</v>
      </c>
      <c r="P1490" s="205" t="s">
        <v>687</v>
      </c>
      <c r="Q1490" s="205" t="s">
        <v>686</v>
      </c>
    </row>
    <row r="1491" spans="1:17" hidden="1">
      <c r="A1491" s="204">
        <v>101681890349</v>
      </c>
      <c r="B1491" s="205" t="s">
        <v>5916</v>
      </c>
      <c r="C1491" s="205" t="s">
        <v>5917</v>
      </c>
      <c r="D1491" s="205" t="s">
        <v>680</v>
      </c>
      <c r="E1491" s="572">
        <v>37518</v>
      </c>
      <c r="F1491" s="572">
        <v>45078</v>
      </c>
      <c r="G1491" s="205" t="s">
        <v>5918</v>
      </c>
      <c r="H1491" s="205" t="s">
        <v>682</v>
      </c>
      <c r="I1491" s="205" t="s">
        <v>683</v>
      </c>
      <c r="J1491" s="205">
        <v>8999104352</v>
      </c>
      <c r="K1491" s="205" t="s">
        <v>684</v>
      </c>
      <c r="L1491" s="205" t="s">
        <v>5919</v>
      </c>
      <c r="M1491" s="205" t="s">
        <v>5920</v>
      </c>
      <c r="N1491" s="205" t="s">
        <v>5921</v>
      </c>
      <c r="O1491" s="205" t="s">
        <v>686</v>
      </c>
      <c r="P1491" s="205" t="s">
        <v>687</v>
      </c>
      <c r="Q1491" s="205" t="s">
        <v>686</v>
      </c>
    </row>
    <row r="1492" spans="1:17" hidden="1">
      <c r="A1492" s="204">
        <v>101951610653</v>
      </c>
      <c r="B1492" s="205" t="s">
        <v>5956</v>
      </c>
      <c r="C1492" s="205" t="s">
        <v>5957</v>
      </c>
      <c r="D1492" s="205" t="s">
        <v>680</v>
      </c>
      <c r="E1492" s="572">
        <v>37233</v>
      </c>
      <c r="F1492" s="572">
        <v>45078</v>
      </c>
      <c r="G1492" s="205" t="s">
        <v>5958</v>
      </c>
      <c r="H1492" s="205" t="s">
        <v>682</v>
      </c>
      <c r="I1492" s="205" t="s">
        <v>683</v>
      </c>
      <c r="J1492" s="205" t="s">
        <v>684</v>
      </c>
      <c r="K1492" s="205" t="s">
        <v>684</v>
      </c>
      <c r="L1492" s="205" t="s">
        <v>5959</v>
      </c>
      <c r="M1492" s="205" t="s">
        <v>684</v>
      </c>
      <c r="N1492" s="205" t="s">
        <v>684</v>
      </c>
      <c r="O1492" s="205" t="s">
        <v>686</v>
      </c>
      <c r="P1492" s="205" t="s">
        <v>687</v>
      </c>
      <c r="Q1492" s="205" t="s">
        <v>686</v>
      </c>
    </row>
    <row r="1493" spans="1:17" hidden="1">
      <c r="A1493" s="204">
        <v>101951610648</v>
      </c>
      <c r="B1493" s="205" t="s">
        <v>5952</v>
      </c>
      <c r="C1493" s="205" t="s">
        <v>5953</v>
      </c>
      <c r="D1493" s="205" t="s">
        <v>680</v>
      </c>
      <c r="E1493" s="572">
        <v>37698</v>
      </c>
      <c r="F1493" s="572">
        <v>45078</v>
      </c>
      <c r="G1493" s="205" t="s">
        <v>5954</v>
      </c>
      <c r="H1493" s="205" t="s">
        <v>682</v>
      </c>
      <c r="I1493" s="205" t="s">
        <v>683</v>
      </c>
      <c r="J1493" s="205" t="s">
        <v>684</v>
      </c>
      <c r="K1493" s="205" t="s">
        <v>684</v>
      </c>
      <c r="L1493" s="205" t="s">
        <v>5955</v>
      </c>
      <c r="M1493" s="205" t="s">
        <v>684</v>
      </c>
      <c r="N1493" s="205" t="s">
        <v>684</v>
      </c>
      <c r="O1493" s="205" t="s">
        <v>686</v>
      </c>
      <c r="P1493" s="205" t="s">
        <v>687</v>
      </c>
      <c r="Q1493" s="205" t="s">
        <v>686</v>
      </c>
    </row>
    <row r="1494" spans="1:17" hidden="1">
      <c r="A1494" s="204">
        <v>101447270952</v>
      </c>
      <c r="B1494" s="205" t="s">
        <v>5948</v>
      </c>
      <c r="C1494" s="205" t="s">
        <v>5949</v>
      </c>
      <c r="D1494" s="205" t="s">
        <v>680</v>
      </c>
      <c r="E1494" s="572">
        <v>35528</v>
      </c>
      <c r="F1494" s="572">
        <v>45078</v>
      </c>
      <c r="G1494" s="205" t="s">
        <v>5950</v>
      </c>
      <c r="H1494" s="205" t="s">
        <v>682</v>
      </c>
      <c r="I1494" s="205" t="s">
        <v>683</v>
      </c>
      <c r="J1494" s="205">
        <v>9637785902</v>
      </c>
      <c r="K1494" s="205" t="s">
        <v>684</v>
      </c>
      <c r="L1494" s="205" t="s">
        <v>5951</v>
      </c>
      <c r="M1494" s="205" t="s">
        <v>684</v>
      </c>
      <c r="N1494" s="205" t="s">
        <v>684</v>
      </c>
      <c r="O1494" s="205" t="s">
        <v>686</v>
      </c>
      <c r="P1494" s="205" t="s">
        <v>687</v>
      </c>
      <c r="Q1494" s="205" t="s">
        <v>686</v>
      </c>
    </row>
    <row r="1495" spans="1:17" hidden="1">
      <c r="A1495" s="204">
        <v>101951610630</v>
      </c>
      <c r="B1495" s="205" t="s">
        <v>5945</v>
      </c>
      <c r="C1495" s="205" t="s">
        <v>5946</v>
      </c>
      <c r="D1495" s="205" t="s">
        <v>680</v>
      </c>
      <c r="E1495" s="572">
        <v>36161</v>
      </c>
      <c r="F1495" s="572">
        <v>45078</v>
      </c>
      <c r="G1495" s="205" t="s">
        <v>5347</v>
      </c>
      <c r="H1495" s="205" t="s">
        <v>682</v>
      </c>
      <c r="I1495" s="205" t="s">
        <v>683</v>
      </c>
      <c r="J1495" s="205" t="s">
        <v>684</v>
      </c>
      <c r="K1495" s="205" t="s">
        <v>684</v>
      </c>
      <c r="L1495" s="205" t="s">
        <v>5947</v>
      </c>
      <c r="M1495" s="205" t="s">
        <v>684</v>
      </c>
      <c r="N1495" s="205" t="s">
        <v>684</v>
      </c>
      <c r="O1495" s="205" t="s">
        <v>686</v>
      </c>
      <c r="P1495" s="205" t="s">
        <v>687</v>
      </c>
      <c r="Q1495" s="205" t="s">
        <v>686</v>
      </c>
    </row>
    <row r="1496" spans="1:17" hidden="1">
      <c r="A1496" s="204">
        <v>101951610624</v>
      </c>
      <c r="B1496" s="205" t="s">
        <v>5942</v>
      </c>
      <c r="C1496" s="205" t="s">
        <v>5943</v>
      </c>
      <c r="D1496" s="205" t="s">
        <v>680</v>
      </c>
      <c r="E1496" s="572">
        <v>35840</v>
      </c>
      <c r="F1496" s="572">
        <v>45078</v>
      </c>
      <c r="G1496" s="205" t="s">
        <v>1007</v>
      </c>
      <c r="H1496" s="205" t="s">
        <v>682</v>
      </c>
      <c r="I1496" s="205" t="s">
        <v>683</v>
      </c>
      <c r="J1496" s="205" t="s">
        <v>684</v>
      </c>
      <c r="K1496" s="205" t="s">
        <v>684</v>
      </c>
      <c r="L1496" s="205" t="s">
        <v>5944</v>
      </c>
      <c r="M1496" s="205" t="s">
        <v>684</v>
      </c>
      <c r="N1496" s="205" t="s">
        <v>684</v>
      </c>
      <c r="O1496" s="205" t="s">
        <v>686</v>
      </c>
      <c r="P1496" s="205" t="s">
        <v>687</v>
      </c>
      <c r="Q1496" s="205" t="s">
        <v>686</v>
      </c>
    </row>
    <row r="1497" spans="1:17" hidden="1">
      <c r="A1497" s="204">
        <v>101368406232</v>
      </c>
      <c r="B1497" s="205" t="s">
        <v>5936</v>
      </c>
      <c r="C1497" s="205" t="s">
        <v>5937</v>
      </c>
      <c r="D1497" s="205" t="s">
        <v>680</v>
      </c>
      <c r="E1497" s="572">
        <v>36690</v>
      </c>
      <c r="F1497" s="572">
        <v>45078</v>
      </c>
      <c r="G1497" s="205" t="s">
        <v>5938</v>
      </c>
      <c r="H1497" s="205" t="s">
        <v>682</v>
      </c>
      <c r="I1497" s="205" t="s">
        <v>683</v>
      </c>
      <c r="J1497" s="205">
        <v>8830716275</v>
      </c>
      <c r="K1497" s="205" t="s">
        <v>684</v>
      </c>
      <c r="L1497" s="205" t="s">
        <v>5939</v>
      </c>
      <c r="M1497" s="205" t="s">
        <v>5940</v>
      </c>
      <c r="N1497" s="205" t="s">
        <v>5941</v>
      </c>
      <c r="O1497" s="205" t="s">
        <v>686</v>
      </c>
      <c r="P1497" s="205" t="s">
        <v>687</v>
      </c>
      <c r="Q1497" s="205" t="s">
        <v>686</v>
      </c>
    </row>
    <row r="1498" spans="1:17" hidden="1">
      <c r="A1498" s="204">
        <v>101951607402</v>
      </c>
      <c r="B1498" s="205" t="s">
        <v>5922</v>
      </c>
      <c r="C1498" s="205" t="s">
        <v>480</v>
      </c>
      <c r="D1498" s="205" t="s">
        <v>680</v>
      </c>
      <c r="E1498" s="572">
        <v>38449</v>
      </c>
      <c r="F1498" s="572">
        <v>45078</v>
      </c>
      <c r="G1498" s="205" t="s">
        <v>5923</v>
      </c>
      <c r="H1498" s="205" t="s">
        <v>682</v>
      </c>
      <c r="I1498" s="205" t="s">
        <v>683</v>
      </c>
      <c r="J1498" s="205">
        <v>9420780554</v>
      </c>
      <c r="K1498" s="205" t="s">
        <v>684</v>
      </c>
      <c r="L1498" s="205" t="s">
        <v>5924</v>
      </c>
      <c r="M1498" s="205" t="s">
        <v>5925</v>
      </c>
      <c r="N1498" s="205" t="s">
        <v>5926</v>
      </c>
      <c r="O1498" s="205" t="s">
        <v>686</v>
      </c>
      <c r="P1498" s="205" t="s">
        <v>687</v>
      </c>
      <c r="Q1498" s="205" t="s">
        <v>686</v>
      </c>
    </row>
    <row r="1499" spans="1:17">
      <c r="A1499" s="204">
        <v>101951607397</v>
      </c>
      <c r="B1499" s="205" t="s">
        <v>5990</v>
      </c>
      <c r="C1499" s="205" t="s">
        <v>481</v>
      </c>
      <c r="D1499" s="205" t="s">
        <v>680</v>
      </c>
      <c r="E1499" s="572">
        <v>36219</v>
      </c>
      <c r="F1499" s="572">
        <v>45078</v>
      </c>
      <c r="G1499" s="205" t="s">
        <v>5991</v>
      </c>
      <c r="H1499" s="205" t="s">
        <v>682</v>
      </c>
      <c r="I1499" s="205" t="s">
        <v>683</v>
      </c>
      <c r="J1499" s="205">
        <v>9834714388</v>
      </c>
      <c r="K1499" s="205" t="s">
        <v>684</v>
      </c>
      <c r="L1499" s="205" t="s">
        <v>3600</v>
      </c>
      <c r="M1499" s="205" t="s">
        <v>5992</v>
      </c>
      <c r="N1499" s="205" t="s">
        <v>2124</v>
      </c>
      <c r="O1499" s="205" t="s">
        <v>686</v>
      </c>
      <c r="P1499" s="205" t="s">
        <v>687</v>
      </c>
      <c r="Q1499" s="205" t="s">
        <v>686</v>
      </c>
    </row>
    <row r="1500" spans="1:17" hidden="1">
      <c r="A1500" s="204">
        <v>101951607384</v>
      </c>
      <c r="B1500" s="205" t="s">
        <v>5913</v>
      </c>
      <c r="C1500" s="205" t="s">
        <v>5914</v>
      </c>
      <c r="D1500" s="205" t="s">
        <v>680</v>
      </c>
      <c r="E1500" s="572">
        <v>35286</v>
      </c>
      <c r="F1500" s="572">
        <v>45078</v>
      </c>
      <c r="G1500" s="205" t="s">
        <v>5915</v>
      </c>
      <c r="H1500" s="205" t="s">
        <v>682</v>
      </c>
      <c r="I1500" s="205" t="s">
        <v>683</v>
      </c>
      <c r="J1500" s="205" t="s">
        <v>684</v>
      </c>
      <c r="K1500" s="205" t="s">
        <v>684</v>
      </c>
      <c r="L1500" s="205" t="s">
        <v>3282</v>
      </c>
      <c r="M1500" s="205" t="s">
        <v>684</v>
      </c>
      <c r="N1500" s="205" t="s">
        <v>684</v>
      </c>
      <c r="O1500" s="205" t="s">
        <v>686</v>
      </c>
      <c r="P1500" s="205" t="s">
        <v>687</v>
      </c>
      <c r="Q1500" s="205" t="s">
        <v>686</v>
      </c>
    </row>
    <row r="1501" spans="1:17" hidden="1">
      <c r="A1501" s="204">
        <v>101909060608</v>
      </c>
      <c r="B1501" s="205" t="s">
        <v>5960</v>
      </c>
      <c r="C1501" s="205" t="s">
        <v>479</v>
      </c>
      <c r="D1501" s="205" t="s">
        <v>680</v>
      </c>
      <c r="E1501" s="572">
        <v>38337</v>
      </c>
      <c r="F1501" s="572">
        <v>45078</v>
      </c>
      <c r="G1501" s="205" t="s">
        <v>5961</v>
      </c>
      <c r="H1501" s="205" t="s">
        <v>682</v>
      </c>
      <c r="I1501" s="205" t="s">
        <v>683</v>
      </c>
      <c r="J1501" s="205">
        <v>7057809813</v>
      </c>
      <c r="K1501" s="205" t="s">
        <v>684</v>
      </c>
      <c r="L1501" s="205" t="s">
        <v>5962</v>
      </c>
      <c r="M1501" s="205" t="s">
        <v>5963</v>
      </c>
      <c r="N1501" s="205" t="s">
        <v>5964</v>
      </c>
      <c r="O1501" s="205" t="s">
        <v>686</v>
      </c>
      <c r="P1501" s="205" t="s">
        <v>687</v>
      </c>
      <c r="Q1501" s="205" t="s">
        <v>686</v>
      </c>
    </row>
    <row r="1502" spans="1:17" hidden="1">
      <c r="A1502" s="204">
        <v>101962719559</v>
      </c>
      <c r="B1502" s="205" t="s">
        <v>5986</v>
      </c>
      <c r="C1502" s="205" t="s">
        <v>5987</v>
      </c>
      <c r="D1502" s="205" t="s">
        <v>680</v>
      </c>
      <c r="E1502" s="572">
        <v>38111</v>
      </c>
      <c r="F1502" s="572">
        <v>45078</v>
      </c>
      <c r="G1502" s="205" t="s">
        <v>5988</v>
      </c>
      <c r="H1502" s="205" t="s">
        <v>682</v>
      </c>
      <c r="I1502" s="205" t="s">
        <v>683</v>
      </c>
      <c r="J1502" s="205">
        <v>7387990498</v>
      </c>
      <c r="K1502" s="205" t="s">
        <v>684</v>
      </c>
      <c r="L1502" s="205" t="s">
        <v>5989</v>
      </c>
      <c r="M1502" s="205" t="s">
        <v>684</v>
      </c>
      <c r="N1502" s="205" t="s">
        <v>684</v>
      </c>
      <c r="O1502" s="205" t="s">
        <v>686</v>
      </c>
      <c r="P1502" s="205" t="s">
        <v>687</v>
      </c>
      <c r="Q1502" s="205" t="s">
        <v>686</v>
      </c>
    </row>
    <row r="1503" spans="1:17" hidden="1">
      <c r="A1503" s="204">
        <v>101635860720</v>
      </c>
      <c r="B1503" s="205" t="s">
        <v>5969</v>
      </c>
      <c r="C1503" s="205" t="s">
        <v>5970</v>
      </c>
      <c r="D1503" s="205" t="s">
        <v>680</v>
      </c>
      <c r="E1503" s="572">
        <v>37154</v>
      </c>
      <c r="F1503" s="572">
        <v>45078</v>
      </c>
      <c r="G1503" s="205" t="s">
        <v>5971</v>
      </c>
      <c r="H1503" s="205" t="s">
        <v>682</v>
      </c>
      <c r="I1503" s="205" t="s">
        <v>683</v>
      </c>
      <c r="J1503" s="205">
        <v>7219769650</v>
      </c>
      <c r="K1503" s="205" t="s">
        <v>684</v>
      </c>
      <c r="L1503" s="205" t="s">
        <v>5972</v>
      </c>
      <c r="M1503" s="205" t="s">
        <v>5973</v>
      </c>
      <c r="N1503" s="205" t="s">
        <v>5974</v>
      </c>
      <c r="O1503" s="205" t="s">
        <v>686</v>
      </c>
      <c r="P1503" s="205" t="s">
        <v>687</v>
      </c>
      <c r="Q1503" s="205" t="s">
        <v>686</v>
      </c>
    </row>
    <row r="1504" spans="1:17" hidden="1">
      <c r="A1504" s="204">
        <v>101961846849</v>
      </c>
      <c r="B1504" s="205" t="s">
        <v>5975</v>
      </c>
      <c r="C1504" s="205" t="s">
        <v>5976</v>
      </c>
      <c r="D1504" s="205" t="s">
        <v>680</v>
      </c>
      <c r="E1504" s="572">
        <v>34284</v>
      </c>
      <c r="F1504" s="572">
        <v>45078</v>
      </c>
      <c r="G1504" s="205" t="s">
        <v>5977</v>
      </c>
      <c r="H1504" s="205" t="s">
        <v>682</v>
      </c>
      <c r="I1504" s="205" t="s">
        <v>683</v>
      </c>
      <c r="J1504" s="205">
        <v>9021829653</v>
      </c>
      <c r="K1504" s="205" t="s">
        <v>684</v>
      </c>
      <c r="L1504" s="205" t="s">
        <v>5978</v>
      </c>
      <c r="M1504" s="205" t="s">
        <v>684</v>
      </c>
      <c r="N1504" s="205" t="s">
        <v>684</v>
      </c>
      <c r="O1504" s="205" t="s">
        <v>686</v>
      </c>
      <c r="P1504" s="205" t="s">
        <v>687</v>
      </c>
      <c r="Q1504" s="205" t="s">
        <v>686</v>
      </c>
    </row>
    <row r="1505" spans="1:17" hidden="1">
      <c r="A1505" s="204">
        <v>101962719544</v>
      </c>
      <c r="B1505" s="205" t="s">
        <v>5982</v>
      </c>
      <c r="C1505" s="205" t="s">
        <v>5983</v>
      </c>
      <c r="D1505" s="205" t="s">
        <v>680</v>
      </c>
      <c r="E1505" s="572">
        <v>38009</v>
      </c>
      <c r="F1505" s="572">
        <v>45078</v>
      </c>
      <c r="G1505" s="205" t="s">
        <v>787</v>
      </c>
      <c r="H1505" s="205" t="s">
        <v>682</v>
      </c>
      <c r="I1505" s="205" t="s">
        <v>683</v>
      </c>
      <c r="J1505" s="205">
        <v>9322347139</v>
      </c>
      <c r="K1505" s="205" t="s">
        <v>684</v>
      </c>
      <c r="L1505" s="205" t="s">
        <v>3751</v>
      </c>
      <c r="M1505" s="205" t="s">
        <v>5984</v>
      </c>
      <c r="N1505" s="205" t="s">
        <v>5985</v>
      </c>
      <c r="O1505" s="205" t="s">
        <v>686</v>
      </c>
      <c r="P1505" s="205" t="s">
        <v>687</v>
      </c>
      <c r="Q1505" s="205" t="s">
        <v>686</v>
      </c>
    </row>
    <row r="1506" spans="1:17" hidden="1">
      <c r="A1506" s="204">
        <v>101904626625</v>
      </c>
      <c r="B1506" s="205" t="s">
        <v>5927</v>
      </c>
      <c r="C1506" s="205" t="s">
        <v>5928</v>
      </c>
      <c r="D1506" s="205" t="s">
        <v>680</v>
      </c>
      <c r="E1506" s="572">
        <v>37129</v>
      </c>
      <c r="F1506" s="572">
        <v>45078</v>
      </c>
      <c r="G1506" s="205" t="s">
        <v>1447</v>
      </c>
      <c r="H1506" s="205" t="s">
        <v>682</v>
      </c>
      <c r="I1506" s="205" t="s">
        <v>683</v>
      </c>
      <c r="J1506" s="205">
        <v>9834833883</v>
      </c>
      <c r="K1506" s="205" t="s">
        <v>684</v>
      </c>
      <c r="L1506" s="205" t="s">
        <v>5929</v>
      </c>
      <c r="M1506" s="205" t="s">
        <v>684</v>
      </c>
      <c r="N1506" s="205" t="s">
        <v>2671</v>
      </c>
      <c r="O1506" s="205" t="s">
        <v>686</v>
      </c>
      <c r="P1506" s="205" t="s">
        <v>687</v>
      </c>
      <c r="Q1506" s="205" t="s">
        <v>686</v>
      </c>
    </row>
    <row r="1507" spans="1:17" hidden="1">
      <c r="A1507" s="204">
        <v>101902123648</v>
      </c>
      <c r="B1507" s="205" t="s">
        <v>5930</v>
      </c>
      <c r="C1507" s="205" t="s">
        <v>482</v>
      </c>
      <c r="D1507" s="205" t="s">
        <v>680</v>
      </c>
      <c r="E1507" s="572">
        <v>37820</v>
      </c>
      <c r="F1507" s="572">
        <v>45078</v>
      </c>
      <c r="G1507" s="205" t="s">
        <v>5931</v>
      </c>
      <c r="H1507" s="205" t="s">
        <v>682</v>
      </c>
      <c r="I1507" s="205" t="s">
        <v>683</v>
      </c>
      <c r="J1507" s="205">
        <v>8605461659</v>
      </c>
      <c r="K1507" s="205" t="s">
        <v>684</v>
      </c>
      <c r="L1507" s="205" t="s">
        <v>3930</v>
      </c>
      <c r="M1507" s="205" t="s">
        <v>20605</v>
      </c>
      <c r="N1507" s="205" t="s">
        <v>684</v>
      </c>
      <c r="O1507" s="205" t="s">
        <v>686</v>
      </c>
      <c r="P1507" s="205" t="s">
        <v>687</v>
      </c>
      <c r="Q1507" s="205" t="s">
        <v>686</v>
      </c>
    </row>
    <row r="1508" spans="1:17" hidden="1">
      <c r="A1508" s="204">
        <v>101905089691</v>
      </c>
      <c r="B1508" s="205" t="s">
        <v>5932</v>
      </c>
      <c r="C1508" s="205" t="s">
        <v>5933</v>
      </c>
      <c r="D1508" s="205" t="s">
        <v>680</v>
      </c>
      <c r="E1508" s="572">
        <v>37620</v>
      </c>
      <c r="F1508" s="572">
        <v>45078</v>
      </c>
      <c r="G1508" s="205" t="s">
        <v>5934</v>
      </c>
      <c r="H1508" s="205" t="s">
        <v>682</v>
      </c>
      <c r="I1508" s="205" t="s">
        <v>683</v>
      </c>
      <c r="J1508" s="205">
        <v>9172773490</v>
      </c>
      <c r="K1508" s="205" t="s">
        <v>684</v>
      </c>
      <c r="L1508" s="205" t="s">
        <v>5935</v>
      </c>
      <c r="M1508" s="205" t="s">
        <v>684</v>
      </c>
      <c r="N1508" s="205" t="s">
        <v>21749</v>
      </c>
      <c r="O1508" s="205" t="s">
        <v>687</v>
      </c>
      <c r="P1508" s="205" t="s">
        <v>687</v>
      </c>
      <c r="Q1508" s="205" t="s">
        <v>687</v>
      </c>
    </row>
    <row r="1509" spans="1:17" hidden="1">
      <c r="A1509" s="204">
        <v>101831698859</v>
      </c>
      <c r="B1509" s="205" t="s">
        <v>5965</v>
      </c>
      <c r="C1509" s="205" t="s">
        <v>5966</v>
      </c>
      <c r="D1509" s="205" t="s">
        <v>680</v>
      </c>
      <c r="E1509" s="572">
        <v>35400</v>
      </c>
      <c r="F1509" s="572">
        <v>45078</v>
      </c>
      <c r="G1509" s="205" t="s">
        <v>5967</v>
      </c>
      <c r="H1509" s="205" t="s">
        <v>682</v>
      </c>
      <c r="I1509" s="205" t="s">
        <v>683</v>
      </c>
      <c r="J1509" s="205" t="s">
        <v>684</v>
      </c>
      <c r="K1509" s="205" t="s">
        <v>684</v>
      </c>
      <c r="L1509" s="205" t="s">
        <v>5968</v>
      </c>
      <c r="M1509" s="205" t="s">
        <v>684</v>
      </c>
      <c r="N1509" s="205" t="s">
        <v>684</v>
      </c>
      <c r="O1509" s="205" t="s">
        <v>686</v>
      </c>
      <c r="P1509" s="205" t="s">
        <v>687</v>
      </c>
      <c r="Q1509" s="205" t="s">
        <v>686</v>
      </c>
    </row>
    <row r="1510" spans="1:17" hidden="1">
      <c r="A1510" s="204">
        <v>101957235058</v>
      </c>
      <c r="B1510" s="205" t="s">
        <v>5993</v>
      </c>
      <c r="C1510" s="205" t="s">
        <v>5994</v>
      </c>
      <c r="D1510" s="205" t="s">
        <v>680</v>
      </c>
      <c r="E1510" s="572">
        <v>37123</v>
      </c>
      <c r="F1510" s="572">
        <v>45077</v>
      </c>
      <c r="G1510" s="205" t="s">
        <v>5995</v>
      </c>
      <c r="H1510" s="205" t="s">
        <v>682</v>
      </c>
      <c r="I1510" s="205" t="s">
        <v>683</v>
      </c>
      <c r="J1510" s="205">
        <v>8263979261</v>
      </c>
      <c r="K1510" s="205" t="s">
        <v>684</v>
      </c>
      <c r="L1510" s="205" t="s">
        <v>5996</v>
      </c>
      <c r="M1510" s="205" t="s">
        <v>684</v>
      </c>
      <c r="N1510" s="205" t="s">
        <v>5997</v>
      </c>
      <c r="O1510" s="205" t="s">
        <v>686</v>
      </c>
      <c r="P1510" s="205" t="s">
        <v>687</v>
      </c>
      <c r="Q1510" s="205" t="s">
        <v>686</v>
      </c>
    </row>
    <row r="1511" spans="1:17" hidden="1">
      <c r="A1511" s="204">
        <v>101265994172</v>
      </c>
      <c r="B1511" s="205" t="s">
        <v>6004</v>
      </c>
      <c r="C1511" s="205" t="s">
        <v>6005</v>
      </c>
      <c r="D1511" s="205" t="s">
        <v>680</v>
      </c>
      <c r="E1511" s="572">
        <v>34375</v>
      </c>
      <c r="F1511" s="572">
        <v>45077</v>
      </c>
      <c r="G1511" s="205" t="s">
        <v>6006</v>
      </c>
      <c r="H1511" s="205" t="s">
        <v>682</v>
      </c>
      <c r="I1511" s="205" t="s">
        <v>683</v>
      </c>
      <c r="J1511" s="205">
        <v>8007827860</v>
      </c>
      <c r="K1511" s="205" t="s">
        <v>684</v>
      </c>
      <c r="L1511" s="205" t="s">
        <v>6007</v>
      </c>
      <c r="M1511" s="205" t="s">
        <v>6008</v>
      </c>
      <c r="N1511" s="205" t="s">
        <v>6009</v>
      </c>
      <c r="O1511" s="205" t="s">
        <v>687</v>
      </c>
      <c r="P1511" s="205" t="s">
        <v>687</v>
      </c>
      <c r="Q1511" s="205" t="s">
        <v>686</v>
      </c>
    </row>
    <row r="1512" spans="1:17" hidden="1">
      <c r="A1512" s="204">
        <v>101197531917</v>
      </c>
      <c r="B1512" s="205" t="s">
        <v>6010</v>
      </c>
      <c r="C1512" s="205" t="s">
        <v>6011</v>
      </c>
      <c r="D1512" s="205" t="s">
        <v>680</v>
      </c>
      <c r="E1512" s="572">
        <v>31506</v>
      </c>
      <c r="F1512" s="572">
        <v>45077</v>
      </c>
      <c r="G1512" s="205" t="s">
        <v>6012</v>
      </c>
      <c r="H1512" s="205" t="s">
        <v>682</v>
      </c>
      <c r="I1512" s="205" t="s">
        <v>683</v>
      </c>
      <c r="J1512" s="205" t="s">
        <v>684</v>
      </c>
      <c r="K1512" s="205" t="s">
        <v>684</v>
      </c>
      <c r="L1512" s="205" t="s">
        <v>6013</v>
      </c>
      <c r="M1512" s="205" t="s">
        <v>684</v>
      </c>
      <c r="N1512" s="205" t="s">
        <v>684</v>
      </c>
      <c r="O1512" s="205" t="s">
        <v>686</v>
      </c>
      <c r="P1512" s="205" t="s">
        <v>687</v>
      </c>
      <c r="Q1512" s="205" t="s">
        <v>686</v>
      </c>
    </row>
    <row r="1513" spans="1:17" hidden="1">
      <c r="A1513" s="204">
        <v>101888813611</v>
      </c>
      <c r="B1513" s="205" t="s">
        <v>5998</v>
      </c>
      <c r="C1513" s="205" t="s">
        <v>5999</v>
      </c>
      <c r="D1513" s="205" t="s">
        <v>680</v>
      </c>
      <c r="E1513" s="572">
        <v>37751</v>
      </c>
      <c r="F1513" s="572">
        <v>45077</v>
      </c>
      <c r="G1513" s="205" t="s">
        <v>6000</v>
      </c>
      <c r="H1513" s="205" t="s">
        <v>682</v>
      </c>
      <c r="I1513" s="205" t="s">
        <v>683</v>
      </c>
      <c r="J1513" s="205">
        <v>9696466115</v>
      </c>
      <c r="K1513" s="205" t="s">
        <v>684</v>
      </c>
      <c r="L1513" s="205" t="s">
        <v>6001</v>
      </c>
      <c r="M1513" s="205" t="s">
        <v>6002</v>
      </c>
      <c r="N1513" s="205" t="s">
        <v>6003</v>
      </c>
      <c r="O1513" s="205" t="s">
        <v>686</v>
      </c>
      <c r="P1513" s="205" t="s">
        <v>687</v>
      </c>
      <c r="Q1513" s="205" t="s">
        <v>686</v>
      </c>
    </row>
    <row r="1514" spans="1:17" hidden="1">
      <c r="A1514" s="204">
        <v>101935243975</v>
      </c>
      <c r="B1514" s="205" t="s">
        <v>6014</v>
      </c>
      <c r="C1514" s="205" t="s">
        <v>6015</v>
      </c>
      <c r="D1514" s="205" t="s">
        <v>680</v>
      </c>
      <c r="E1514" s="572">
        <v>37987</v>
      </c>
      <c r="F1514" s="572">
        <v>45077</v>
      </c>
      <c r="G1514" s="205" t="s">
        <v>706</v>
      </c>
      <c r="H1514" s="205" t="s">
        <v>682</v>
      </c>
      <c r="I1514" s="205" t="s">
        <v>683</v>
      </c>
      <c r="J1514" s="205" t="s">
        <v>684</v>
      </c>
      <c r="K1514" s="205" t="s">
        <v>684</v>
      </c>
      <c r="L1514" s="205" t="s">
        <v>901</v>
      </c>
      <c r="M1514" s="205" t="s">
        <v>684</v>
      </c>
      <c r="N1514" s="205" t="s">
        <v>684</v>
      </c>
      <c r="O1514" s="205" t="s">
        <v>686</v>
      </c>
      <c r="P1514" s="205" t="s">
        <v>687</v>
      </c>
      <c r="Q1514" s="205" t="s">
        <v>686</v>
      </c>
    </row>
    <row r="1515" spans="1:17" hidden="1">
      <c r="A1515" s="204">
        <v>101956836555</v>
      </c>
      <c r="B1515" s="205" t="s">
        <v>6016</v>
      </c>
      <c r="C1515" s="205" t="s">
        <v>6017</v>
      </c>
      <c r="D1515" s="205" t="s">
        <v>680</v>
      </c>
      <c r="E1515" s="572">
        <v>37987</v>
      </c>
      <c r="F1515" s="572">
        <v>45077</v>
      </c>
      <c r="G1515" s="205" t="s">
        <v>6018</v>
      </c>
      <c r="H1515" s="205" t="s">
        <v>682</v>
      </c>
      <c r="I1515" s="205" t="s">
        <v>683</v>
      </c>
      <c r="J1515" s="205">
        <v>7060935512</v>
      </c>
      <c r="K1515" s="205" t="s">
        <v>684</v>
      </c>
      <c r="L1515" s="205" t="s">
        <v>6019</v>
      </c>
      <c r="M1515" s="205" t="s">
        <v>684</v>
      </c>
      <c r="N1515" s="205" t="s">
        <v>684</v>
      </c>
      <c r="O1515" s="205" t="s">
        <v>687</v>
      </c>
      <c r="P1515" s="205" t="s">
        <v>687</v>
      </c>
      <c r="Q1515" s="205" t="s">
        <v>686</v>
      </c>
    </row>
    <row r="1516" spans="1:17" hidden="1">
      <c r="A1516" s="204">
        <v>101949957555</v>
      </c>
      <c r="B1516" s="205" t="s">
        <v>6020</v>
      </c>
      <c r="C1516" s="205" t="s">
        <v>6021</v>
      </c>
      <c r="D1516" s="205" t="s">
        <v>680</v>
      </c>
      <c r="E1516" s="572">
        <v>37995</v>
      </c>
      <c r="F1516" s="572">
        <v>45075</v>
      </c>
      <c r="G1516" s="205" t="s">
        <v>6022</v>
      </c>
      <c r="H1516" s="205" t="s">
        <v>682</v>
      </c>
      <c r="I1516" s="205" t="s">
        <v>683</v>
      </c>
      <c r="J1516" s="205" t="s">
        <v>684</v>
      </c>
      <c r="K1516" s="205" t="s">
        <v>684</v>
      </c>
      <c r="L1516" s="205" t="s">
        <v>6023</v>
      </c>
      <c r="M1516" s="205" t="s">
        <v>684</v>
      </c>
      <c r="N1516" s="205" t="s">
        <v>684</v>
      </c>
      <c r="O1516" s="205" t="s">
        <v>686</v>
      </c>
      <c r="P1516" s="205" t="s">
        <v>687</v>
      </c>
      <c r="Q1516" s="205" t="s">
        <v>686</v>
      </c>
    </row>
    <row r="1517" spans="1:17" hidden="1">
      <c r="A1517" s="204">
        <v>101461486046</v>
      </c>
      <c r="B1517" s="205" t="s">
        <v>6024</v>
      </c>
      <c r="C1517" s="205" t="s">
        <v>3645</v>
      </c>
      <c r="D1517" s="205" t="s">
        <v>680</v>
      </c>
      <c r="E1517" s="572">
        <v>35600</v>
      </c>
      <c r="F1517" s="572">
        <v>45073</v>
      </c>
      <c r="G1517" s="205" t="s">
        <v>6025</v>
      </c>
      <c r="H1517" s="205" t="s">
        <v>682</v>
      </c>
      <c r="I1517" s="205" t="s">
        <v>683</v>
      </c>
      <c r="J1517" s="205">
        <v>7068230938</v>
      </c>
      <c r="K1517" s="205" t="s">
        <v>684</v>
      </c>
      <c r="L1517" s="205" t="s">
        <v>6026</v>
      </c>
      <c r="M1517" s="205" t="s">
        <v>684</v>
      </c>
      <c r="N1517" s="205" t="s">
        <v>6027</v>
      </c>
      <c r="O1517" s="205" t="s">
        <v>686</v>
      </c>
      <c r="P1517" s="205" t="s">
        <v>687</v>
      </c>
      <c r="Q1517" s="205" t="s">
        <v>686</v>
      </c>
    </row>
    <row r="1518" spans="1:17" hidden="1">
      <c r="A1518" s="204">
        <v>101952545432</v>
      </c>
      <c r="B1518" s="205" t="s">
        <v>6028</v>
      </c>
      <c r="C1518" s="205" t="s">
        <v>6029</v>
      </c>
      <c r="D1518" s="205" t="s">
        <v>680</v>
      </c>
      <c r="E1518" s="572">
        <v>29285</v>
      </c>
      <c r="F1518" s="572">
        <v>45073</v>
      </c>
      <c r="G1518" s="205" t="s">
        <v>6030</v>
      </c>
      <c r="H1518" s="205" t="s">
        <v>682</v>
      </c>
      <c r="I1518" s="205" t="s">
        <v>708</v>
      </c>
      <c r="J1518" s="205">
        <v>7828769382</v>
      </c>
      <c r="K1518" s="205" t="s">
        <v>684</v>
      </c>
      <c r="L1518" s="205" t="s">
        <v>6031</v>
      </c>
      <c r="M1518" s="205" t="s">
        <v>684</v>
      </c>
      <c r="N1518" s="205" t="s">
        <v>6032</v>
      </c>
      <c r="O1518" s="205" t="s">
        <v>686</v>
      </c>
      <c r="P1518" s="205" t="s">
        <v>687</v>
      </c>
      <c r="Q1518" s="205" t="s">
        <v>686</v>
      </c>
    </row>
    <row r="1519" spans="1:17" hidden="1">
      <c r="A1519" s="204">
        <v>101311745171</v>
      </c>
      <c r="B1519" s="205" t="s">
        <v>6036</v>
      </c>
      <c r="C1519" s="205" t="s">
        <v>6037</v>
      </c>
      <c r="D1519" s="205" t="s">
        <v>680</v>
      </c>
      <c r="E1519" s="572">
        <v>34974</v>
      </c>
      <c r="F1519" s="572">
        <v>45064</v>
      </c>
      <c r="G1519" s="205" t="s">
        <v>6038</v>
      </c>
      <c r="H1519" s="205" t="s">
        <v>682</v>
      </c>
      <c r="I1519" s="205" t="s">
        <v>683</v>
      </c>
      <c r="J1519" s="205">
        <v>9538114039</v>
      </c>
      <c r="K1519" s="205" t="s">
        <v>684</v>
      </c>
      <c r="L1519" s="205" t="s">
        <v>6039</v>
      </c>
      <c r="M1519" s="205" t="s">
        <v>684</v>
      </c>
      <c r="N1519" s="205" t="s">
        <v>6040</v>
      </c>
      <c r="O1519" s="205" t="s">
        <v>686</v>
      </c>
      <c r="P1519" s="205" t="s">
        <v>687</v>
      </c>
      <c r="Q1519" s="205" t="s">
        <v>686</v>
      </c>
    </row>
    <row r="1520" spans="1:17" hidden="1">
      <c r="A1520" s="204">
        <v>101948493118</v>
      </c>
      <c r="B1520" s="205" t="s">
        <v>6048</v>
      </c>
      <c r="C1520" s="205" t="s">
        <v>6049</v>
      </c>
      <c r="D1520" s="205" t="s">
        <v>680</v>
      </c>
      <c r="E1520" s="572">
        <v>34191</v>
      </c>
      <c r="F1520" s="572">
        <v>45064</v>
      </c>
      <c r="G1520" s="205" t="s">
        <v>6050</v>
      </c>
      <c r="H1520" s="205" t="s">
        <v>682</v>
      </c>
      <c r="I1520" s="205" t="s">
        <v>683</v>
      </c>
      <c r="J1520" s="205" t="s">
        <v>684</v>
      </c>
      <c r="K1520" s="205" t="s">
        <v>684</v>
      </c>
      <c r="L1520" s="205" t="s">
        <v>6051</v>
      </c>
      <c r="M1520" s="205" t="s">
        <v>684</v>
      </c>
      <c r="N1520" s="205" t="s">
        <v>684</v>
      </c>
      <c r="O1520" s="205" t="s">
        <v>686</v>
      </c>
      <c r="P1520" s="205" t="s">
        <v>687</v>
      </c>
      <c r="Q1520" s="205" t="s">
        <v>686</v>
      </c>
    </row>
    <row r="1521" spans="1:17" hidden="1">
      <c r="A1521" s="204">
        <v>101948493102</v>
      </c>
      <c r="B1521" s="205" t="s">
        <v>6033</v>
      </c>
      <c r="C1521" s="205" t="s">
        <v>6034</v>
      </c>
      <c r="D1521" s="205" t="s">
        <v>680</v>
      </c>
      <c r="E1521" s="572">
        <v>33881</v>
      </c>
      <c r="F1521" s="572">
        <v>45064</v>
      </c>
      <c r="G1521" s="205" t="s">
        <v>6035</v>
      </c>
      <c r="H1521" s="205" t="s">
        <v>682</v>
      </c>
      <c r="I1521" s="205" t="s">
        <v>683</v>
      </c>
      <c r="J1521" s="205" t="s">
        <v>684</v>
      </c>
      <c r="K1521" s="205" t="s">
        <v>684</v>
      </c>
      <c r="L1521" s="205" t="s">
        <v>1782</v>
      </c>
      <c r="M1521" s="205" t="s">
        <v>684</v>
      </c>
      <c r="N1521" s="205" t="s">
        <v>684</v>
      </c>
      <c r="O1521" s="205" t="s">
        <v>686</v>
      </c>
      <c r="P1521" s="205" t="s">
        <v>687</v>
      </c>
      <c r="Q1521" s="205" t="s">
        <v>686</v>
      </c>
    </row>
    <row r="1522" spans="1:17" hidden="1">
      <c r="A1522" s="204">
        <v>101948493125</v>
      </c>
      <c r="B1522" s="205" t="s">
        <v>6041</v>
      </c>
      <c r="C1522" s="205" t="s">
        <v>3304</v>
      </c>
      <c r="D1522" s="205" t="s">
        <v>680</v>
      </c>
      <c r="E1522" s="572">
        <v>37753</v>
      </c>
      <c r="F1522" s="572">
        <v>45064</v>
      </c>
      <c r="G1522" s="205" t="s">
        <v>6042</v>
      </c>
      <c r="H1522" s="205" t="s">
        <v>682</v>
      </c>
      <c r="I1522" s="205" t="s">
        <v>683</v>
      </c>
      <c r="J1522" s="205" t="s">
        <v>684</v>
      </c>
      <c r="K1522" s="205" t="s">
        <v>684</v>
      </c>
      <c r="L1522" s="205" t="s">
        <v>6043</v>
      </c>
      <c r="M1522" s="205" t="s">
        <v>684</v>
      </c>
      <c r="N1522" s="205" t="s">
        <v>684</v>
      </c>
      <c r="O1522" s="205" t="s">
        <v>686</v>
      </c>
      <c r="P1522" s="205" t="s">
        <v>687</v>
      </c>
      <c r="Q1522" s="205" t="s">
        <v>686</v>
      </c>
    </row>
    <row r="1523" spans="1:17" hidden="1">
      <c r="A1523" s="204">
        <v>101415659903</v>
      </c>
      <c r="B1523" s="205" t="s">
        <v>6044</v>
      </c>
      <c r="C1523" s="205" t="s">
        <v>6045</v>
      </c>
      <c r="D1523" s="205" t="s">
        <v>680</v>
      </c>
      <c r="E1523" s="572">
        <v>36768</v>
      </c>
      <c r="F1523" s="572">
        <v>45064</v>
      </c>
      <c r="G1523" s="205" t="s">
        <v>6046</v>
      </c>
      <c r="H1523" s="205" t="s">
        <v>682</v>
      </c>
      <c r="I1523" s="205" t="s">
        <v>683</v>
      </c>
      <c r="J1523" s="205">
        <v>6389331194</v>
      </c>
      <c r="K1523" s="205" t="s">
        <v>684</v>
      </c>
      <c r="L1523" s="205" t="s">
        <v>6047</v>
      </c>
      <c r="M1523" s="205" t="s">
        <v>684</v>
      </c>
      <c r="N1523" s="205" t="s">
        <v>684</v>
      </c>
      <c r="O1523" s="205" t="s">
        <v>686</v>
      </c>
      <c r="P1523" s="205" t="s">
        <v>687</v>
      </c>
      <c r="Q1523" s="205" t="s">
        <v>687</v>
      </c>
    </row>
    <row r="1524" spans="1:17" hidden="1">
      <c r="A1524" s="204">
        <v>101437352811</v>
      </c>
      <c r="B1524" s="205" t="s">
        <v>6052</v>
      </c>
      <c r="C1524" s="205" t="s">
        <v>6053</v>
      </c>
      <c r="D1524" s="205" t="s">
        <v>680</v>
      </c>
      <c r="E1524" s="572">
        <v>31778</v>
      </c>
      <c r="F1524" s="572">
        <v>45063</v>
      </c>
      <c r="G1524" s="205" t="s">
        <v>6054</v>
      </c>
      <c r="H1524" s="205" t="s">
        <v>682</v>
      </c>
      <c r="I1524" s="205" t="s">
        <v>708</v>
      </c>
      <c r="J1524" s="205">
        <v>8080170996</v>
      </c>
      <c r="K1524" s="205" t="s">
        <v>684</v>
      </c>
      <c r="L1524" s="205" t="s">
        <v>6055</v>
      </c>
      <c r="M1524" s="205" t="s">
        <v>684</v>
      </c>
      <c r="N1524" s="205" t="s">
        <v>684</v>
      </c>
      <c r="O1524" s="205" t="s">
        <v>686</v>
      </c>
      <c r="P1524" s="205" t="s">
        <v>687</v>
      </c>
      <c r="Q1524" s="205" t="s">
        <v>686</v>
      </c>
    </row>
    <row r="1525" spans="1:17" hidden="1">
      <c r="A1525" s="204">
        <v>101306593592</v>
      </c>
      <c r="B1525" s="205" t="s">
        <v>6088</v>
      </c>
      <c r="C1525" s="205" t="s">
        <v>6089</v>
      </c>
      <c r="D1525" s="205" t="s">
        <v>680</v>
      </c>
      <c r="E1525" s="572">
        <v>32825</v>
      </c>
      <c r="F1525" s="572">
        <v>45063</v>
      </c>
      <c r="G1525" s="205" t="s">
        <v>6090</v>
      </c>
      <c r="H1525" s="205" t="s">
        <v>682</v>
      </c>
      <c r="I1525" s="205" t="s">
        <v>708</v>
      </c>
      <c r="J1525" s="205">
        <v>9370207582</v>
      </c>
      <c r="K1525" s="205" t="s">
        <v>684</v>
      </c>
      <c r="L1525" s="205" t="s">
        <v>6091</v>
      </c>
      <c r="M1525" s="205" t="s">
        <v>684</v>
      </c>
      <c r="N1525" s="205" t="s">
        <v>6092</v>
      </c>
      <c r="O1525" s="205" t="s">
        <v>686</v>
      </c>
      <c r="P1525" s="205" t="s">
        <v>687</v>
      </c>
      <c r="Q1525" s="205" t="s">
        <v>686</v>
      </c>
    </row>
    <row r="1526" spans="1:17" hidden="1">
      <c r="A1526" s="204">
        <v>100167755657</v>
      </c>
      <c r="B1526" s="205" t="s">
        <v>6074</v>
      </c>
      <c r="C1526" s="205" t="s">
        <v>6075</v>
      </c>
      <c r="D1526" s="205" t="s">
        <v>680</v>
      </c>
      <c r="E1526" s="572">
        <v>29373</v>
      </c>
      <c r="F1526" s="572">
        <v>45063</v>
      </c>
      <c r="G1526" s="205" t="s">
        <v>3143</v>
      </c>
      <c r="H1526" s="205" t="s">
        <v>682</v>
      </c>
      <c r="I1526" s="205" t="s">
        <v>708</v>
      </c>
      <c r="J1526" s="205">
        <v>9763486507</v>
      </c>
      <c r="K1526" s="205" t="s">
        <v>684</v>
      </c>
      <c r="L1526" s="205" t="s">
        <v>2023</v>
      </c>
      <c r="M1526" s="205" t="s">
        <v>6076</v>
      </c>
      <c r="N1526" s="205" t="s">
        <v>1598</v>
      </c>
      <c r="O1526" s="205" t="s">
        <v>686</v>
      </c>
      <c r="P1526" s="205" t="s">
        <v>687</v>
      </c>
      <c r="Q1526" s="205" t="s">
        <v>686</v>
      </c>
    </row>
    <row r="1527" spans="1:17" hidden="1">
      <c r="A1527" s="204">
        <v>101439688285</v>
      </c>
      <c r="B1527" s="205" t="s">
        <v>6115</v>
      </c>
      <c r="C1527" s="205" t="s">
        <v>6116</v>
      </c>
      <c r="D1527" s="205" t="s">
        <v>680</v>
      </c>
      <c r="E1527" s="572">
        <v>36630</v>
      </c>
      <c r="F1527" s="572">
        <v>45063</v>
      </c>
      <c r="G1527" s="205" t="s">
        <v>6117</v>
      </c>
      <c r="H1527" s="205" t="s">
        <v>682</v>
      </c>
      <c r="I1527" s="205" t="s">
        <v>708</v>
      </c>
      <c r="J1527" s="205">
        <v>7972976819</v>
      </c>
      <c r="K1527" s="205" t="s">
        <v>684</v>
      </c>
      <c r="L1527" s="205" t="s">
        <v>1406</v>
      </c>
      <c r="M1527" s="205" t="s">
        <v>6118</v>
      </c>
      <c r="N1527" s="205" t="s">
        <v>1981</v>
      </c>
      <c r="O1527" s="205" t="s">
        <v>687</v>
      </c>
      <c r="P1527" s="205" t="s">
        <v>687</v>
      </c>
      <c r="Q1527" s="205" t="s">
        <v>686</v>
      </c>
    </row>
    <row r="1528" spans="1:17" hidden="1">
      <c r="A1528" s="204">
        <v>101947214285</v>
      </c>
      <c r="B1528" s="205" t="s">
        <v>6060</v>
      </c>
      <c r="C1528" s="205" t="s">
        <v>6061</v>
      </c>
      <c r="D1528" s="205" t="s">
        <v>680</v>
      </c>
      <c r="E1528" s="572">
        <v>38034</v>
      </c>
      <c r="F1528" s="572">
        <v>45063</v>
      </c>
      <c r="G1528" s="205" t="s">
        <v>6062</v>
      </c>
      <c r="H1528" s="205" t="s">
        <v>682</v>
      </c>
      <c r="I1528" s="205" t="s">
        <v>683</v>
      </c>
      <c r="J1528" s="205">
        <v>9075594392</v>
      </c>
      <c r="K1528" s="205" t="s">
        <v>684</v>
      </c>
      <c r="L1528" s="205" t="s">
        <v>5861</v>
      </c>
      <c r="M1528" s="205" t="s">
        <v>6063</v>
      </c>
      <c r="N1528" s="205" t="s">
        <v>6064</v>
      </c>
      <c r="O1528" s="205" t="s">
        <v>687</v>
      </c>
      <c r="P1528" s="205" t="s">
        <v>687</v>
      </c>
      <c r="Q1528" s="205" t="s">
        <v>686</v>
      </c>
    </row>
    <row r="1529" spans="1:17" hidden="1">
      <c r="A1529" s="204">
        <v>101946921793</v>
      </c>
      <c r="B1529" s="205" t="s">
        <v>6103</v>
      </c>
      <c r="C1529" s="205" t="s">
        <v>6104</v>
      </c>
      <c r="D1529" s="205" t="s">
        <v>680</v>
      </c>
      <c r="E1529" s="572">
        <v>37323</v>
      </c>
      <c r="F1529" s="572">
        <v>45063</v>
      </c>
      <c r="G1529" s="205" t="s">
        <v>6105</v>
      </c>
      <c r="H1529" s="205" t="s">
        <v>682</v>
      </c>
      <c r="I1529" s="205" t="s">
        <v>683</v>
      </c>
      <c r="J1529" s="205" t="s">
        <v>684</v>
      </c>
      <c r="K1529" s="205" t="s">
        <v>684</v>
      </c>
      <c r="L1529" s="205" t="s">
        <v>6106</v>
      </c>
      <c r="M1529" s="205" t="s">
        <v>6107</v>
      </c>
      <c r="N1529" s="205" t="s">
        <v>684</v>
      </c>
      <c r="O1529" s="205" t="s">
        <v>686</v>
      </c>
      <c r="P1529" s="205" t="s">
        <v>687</v>
      </c>
      <c r="Q1529" s="205" t="s">
        <v>686</v>
      </c>
    </row>
    <row r="1530" spans="1:17" hidden="1">
      <c r="A1530" s="204">
        <v>101947718013</v>
      </c>
      <c r="B1530" s="205" t="s">
        <v>6099</v>
      </c>
      <c r="C1530" s="205" t="s">
        <v>6100</v>
      </c>
      <c r="D1530" s="205" t="s">
        <v>680</v>
      </c>
      <c r="E1530" s="572">
        <v>36974</v>
      </c>
      <c r="F1530" s="572">
        <v>45063</v>
      </c>
      <c r="G1530" s="205" t="s">
        <v>6101</v>
      </c>
      <c r="H1530" s="205" t="s">
        <v>682</v>
      </c>
      <c r="I1530" s="205" t="s">
        <v>683</v>
      </c>
      <c r="J1530" s="205" t="s">
        <v>684</v>
      </c>
      <c r="K1530" s="205" t="s">
        <v>684</v>
      </c>
      <c r="L1530" s="205" t="s">
        <v>6102</v>
      </c>
      <c r="M1530" s="205" t="s">
        <v>684</v>
      </c>
      <c r="N1530" s="205" t="s">
        <v>684</v>
      </c>
      <c r="O1530" s="205" t="s">
        <v>686</v>
      </c>
      <c r="P1530" s="205" t="s">
        <v>687</v>
      </c>
      <c r="Q1530" s="205" t="s">
        <v>686</v>
      </c>
    </row>
    <row r="1531" spans="1:17" hidden="1">
      <c r="A1531" s="204">
        <v>101949068999</v>
      </c>
      <c r="B1531" s="205" t="s">
        <v>6084</v>
      </c>
      <c r="C1531" s="205" t="s">
        <v>6085</v>
      </c>
      <c r="D1531" s="205" t="s">
        <v>680</v>
      </c>
      <c r="E1531" s="572">
        <v>35623</v>
      </c>
      <c r="F1531" s="572">
        <v>45063</v>
      </c>
      <c r="G1531" s="205" t="s">
        <v>6086</v>
      </c>
      <c r="H1531" s="205" t="s">
        <v>682</v>
      </c>
      <c r="I1531" s="205" t="s">
        <v>683</v>
      </c>
      <c r="J1531" s="205" t="s">
        <v>684</v>
      </c>
      <c r="K1531" s="205" t="s">
        <v>684</v>
      </c>
      <c r="L1531" s="205" t="s">
        <v>6087</v>
      </c>
      <c r="M1531" s="205" t="s">
        <v>684</v>
      </c>
      <c r="N1531" s="205" t="s">
        <v>684</v>
      </c>
      <c r="O1531" s="205" t="s">
        <v>686</v>
      </c>
      <c r="P1531" s="205" t="s">
        <v>687</v>
      </c>
      <c r="Q1531" s="205" t="s">
        <v>686</v>
      </c>
    </row>
    <row r="1532" spans="1:17" hidden="1">
      <c r="A1532" s="204">
        <v>101947718021</v>
      </c>
      <c r="B1532" s="205" t="s">
        <v>6093</v>
      </c>
      <c r="C1532" s="205" t="s">
        <v>6094</v>
      </c>
      <c r="D1532" s="205" t="s">
        <v>680</v>
      </c>
      <c r="E1532" s="572">
        <v>37653</v>
      </c>
      <c r="F1532" s="572">
        <v>45063</v>
      </c>
      <c r="G1532" s="205" t="s">
        <v>6095</v>
      </c>
      <c r="H1532" s="205" t="s">
        <v>682</v>
      </c>
      <c r="I1532" s="205" t="s">
        <v>683</v>
      </c>
      <c r="J1532" s="205">
        <v>8390772151</v>
      </c>
      <c r="K1532" s="205" t="s">
        <v>684</v>
      </c>
      <c r="L1532" s="205" t="s">
        <v>6096</v>
      </c>
      <c r="M1532" s="205" t="s">
        <v>6097</v>
      </c>
      <c r="N1532" s="205" t="s">
        <v>6098</v>
      </c>
      <c r="O1532" s="205" t="s">
        <v>686</v>
      </c>
      <c r="P1532" s="205" t="s">
        <v>687</v>
      </c>
      <c r="Q1532" s="205" t="s">
        <v>686</v>
      </c>
    </row>
    <row r="1533" spans="1:17" hidden="1">
      <c r="A1533" s="204">
        <v>101947254013</v>
      </c>
      <c r="B1533" s="205" t="s">
        <v>6056</v>
      </c>
      <c r="C1533" s="205" t="s">
        <v>6057</v>
      </c>
      <c r="D1533" s="205" t="s">
        <v>680</v>
      </c>
      <c r="E1533" s="572">
        <v>31778</v>
      </c>
      <c r="F1533" s="572">
        <v>45063</v>
      </c>
      <c r="G1533" s="205" t="s">
        <v>6058</v>
      </c>
      <c r="H1533" s="205" t="s">
        <v>682</v>
      </c>
      <c r="I1533" s="205" t="s">
        <v>708</v>
      </c>
      <c r="J1533" s="205" t="s">
        <v>684</v>
      </c>
      <c r="K1533" s="205" t="s">
        <v>684</v>
      </c>
      <c r="L1533" s="205" t="s">
        <v>6059</v>
      </c>
      <c r="M1533" s="205" t="s">
        <v>684</v>
      </c>
      <c r="N1533" s="205" t="s">
        <v>684</v>
      </c>
      <c r="O1533" s="205" t="s">
        <v>686</v>
      </c>
      <c r="P1533" s="205" t="s">
        <v>687</v>
      </c>
      <c r="Q1533" s="205" t="s">
        <v>686</v>
      </c>
    </row>
    <row r="1534" spans="1:17" hidden="1">
      <c r="A1534" s="204">
        <v>101397055121</v>
      </c>
      <c r="B1534" s="205" t="s">
        <v>6080</v>
      </c>
      <c r="C1534" s="205" t="s">
        <v>6081</v>
      </c>
      <c r="D1534" s="205" t="s">
        <v>680</v>
      </c>
      <c r="E1534" s="572">
        <v>34916</v>
      </c>
      <c r="F1534" s="572">
        <v>45063</v>
      </c>
      <c r="G1534" s="205" t="s">
        <v>6082</v>
      </c>
      <c r="H1534" s="205" t="s">
        <v>682</v>
      </c>
      <c r="I1534" s="205" t="s">
        <v>683</v>
      </c>
      <c r="J1534" s="205" t="s">
        <v>684</v>
      </c>
      <c r="K1534" s="205" t="s">
        <v>684</v>
      </c>
      <c r="L1534" s="205" t="s">
        <v>6083</v>
      </c>
      <c r="M1534" s="205" t="s">
        <v>684</v>
      </c>
      <c r="N1534" s="205" t="s">
        <v>684</v>
      </c>
      <c r="O1534" s="205" t="s">
        <v>686</v>
      </c>
      <c r="P1534" s="205" t="s">
        <v>687</v>
      </c>
      <c r="Q1534" s="205" t="s">
        <v>686</v>
      </c>
    </row>
    <row r="1535" spans="1:17" hidden="1">
      <c r="A1535" s="204">
        <v>101947214271</v>
      </c>
      <c r="B1535" s="205" t="s">
        <v>6077</v>
      </c>
      <c r="C1535" s="205" t="s">
        <v>6078</v>
      </c>
      <c r="D1535" s="205" t="s">
        <v>680</v>
      </c>
      <c r="E1535" s="572">
        <v>35670</v>
      </c>
      <c r="F1535" s="572">
        <v>45063</v>
      </c>
      <c r="G1535" s="205" t="s">
        <v>6079</v>
      </c>
      <c r="H1535" s="205" t="s">
        <v>682</v>
      </c>
      <c r="I1535" s="205" t="s">
        <v>708</v>
      </c>
      <c r="J1535" s="205" t="s">
        <v>684</v>
      </c>
      <c r="K1535" s="205" t="s">
        <v>684</v>
      </c>
      <c r="L1535" s="205" t="s">
        <v>871</v>
      </c>
      <c r="M1535" s="205" t="s">
        <v>684</v>
      </c>
      <c r="N1535" s="205" t="s">
        <v>684</v>
      </c>
      <c r="O1535" s="205" t="s">
        <v>686</v>
      </c>
      <c r="P1535" s="205" t="s">
        <v>687</v>
      </c>
      <c r="Q1535" s="205" t="s">
        <v>686</v>
      </c>
    </row>
    <row r="1536" spans="1:17" hidden="1">
      <c r="A1536" s="204">
        <v>101289014558</v>
      </c>
      <c r="B1536" s="205" t="s">
        <v>6070</v>
      </c>
      <c r="C1536" s="205" t="s">
        <v>6071</v>
      </c>
      <c r="D1536" s="205" t="s">
        <v>680</v>
      </c>
      <c r="E1536" s="572">
        <v>34486</v>
      </c>
      <c r="F1536" s="572">
        <v>45063</v>
      </c>
      <c r="G1536" s="205" t="s">
        <v>1998</v>
      </c>
      <c r="H1536" s="205" t="s">
        <v>682</v>
      </c>
      <c r="I1536" s="205" t="s">
        <v>683</v>
      </c>
      <c r="J1536" s="205">
        <v>9763531909</v>
      </c>
      <c r="K1536" s="205" t="s">
        <v>684</v>
      </c>
      <c r="L1536" s="205" t="s">
        <v>6072</v>
      </c>
      <c r="M1536" s="205" t="s">
        <v>684</v>
      </c>
      <c r="N1536" s="205" t="s">
        <v>6073</v>
      </c>
      <c r="O1536" s="205" t="s">
        <v>686</v>
      </c>
      <c r="P1536" s="205" t="s">
        <v>687</v>
      </c>
      <c r="Q1536" s="205" t="s">
        <v>686</v>
      </c>
    </row>
    <row r="1537" spans="1:17" hidden="1">
      <c r="A1537" s="204">
        <v>101545122756</v>
      </c>
      <c r="B1537" s="205" t="s">
        <v>6065</v>
      </c>
      <c r="C1537" s="205" t="s">
        <v>6066</v>
      </c>
      <c r="D1537" s="205" t="s">
        <v>680</v>
      </c>
      <c r="E1537" s="572">
        <v>36372</v>
      </c>
      <c r="F1537" s="572">
        <v>45063</v>
      </c>
      <c r="G1537" s="205" t="s">
        <v>6067</v>
      </c>
      <c r="H1537" s="205" t="s">
        <v>682</v>
      </c>
      <c r="I1537" s="205" t="s">
        <v>683</v>
      </c>
      <c r="J1537" s="205">
        <v>8999655192</v>
      </c>
      <c r="K1537" s="205" t="s">
        <v>684</v>
      </c>
      <c r="L1537" s="205" t="s">
        <v>6068</v>
      </c>
      <c r="M1537" s="205" t="s">
        <v>6069</v>
      </c>
      <c r="N1537" s="205" t="s">
        <v>684</v>
      </c>
      <c r="O1537" s="205" t="s">
        <v>686</v>
      </c>
      <c r="P1537" s="205" t="s">
        <v>687</v>
      </c>
      <c r="Q1537" s="205" t="s">
        <v>687</v>
      </c>
    </row>
    <row r="1538" spans="1:17" hidden="1">
      <c r="A1538" s="204">
        <v>101878684491</v>
      </c>
      <c r="B1538" s="205" t="s">
        <v>6112</v>
      </c>
      <c r="C1538" s="205" t="s">
        <v>6113</v>
      </c>
      <c r="D1538" s="205" t="s">
        <v>680</v>
      </c>
      <c r="E1538" s="572">
        <v>37530</v>
      </c>
      <c r="F1538" s="572">
        <v>45063</v>
      </c>
      <c r="G1538" s="205" t="s">
        <v>5410</v>
      </c>
      <c r="H1538" s="205" t="s">
        <v>682</v>
      </c>
      <c r="I1538" s="205" t="s">
        <v>683</v>
      </c>
      <c r="J1538" s="205">
        <v>9175343834</v>
      </c>
      <c r="K1538" s="205" t="s">
        <v>684</v>
      </c>
      <c r="L1538" s="205" t="s">
        <v>6114</v>
      </c>
      <c r="M1538" s="205" t="s">
        <v>21492</v>
      </c>
      <c r="N1538" s="205" t="s">
        <v>1205</v>
      </c>
      <c r="O1538" s="205" t="s">
        <v>686</v>
      </c>
      <c r="P1538" s="205" t="s">
        <v>687</v>
      </c>
      <c r="Q1538" s="205" t="s">
        <v>686</v>
      </c>
    </row>
    <row r="1539" spans="1:17" hidden="1">
      <c r="A1539" s="204">
        <v>101947214302</v>
      </c>
      <c r="B1539" s="205" t="s">
        <v>6108</v>
      </c>
      <c r="C1539" s="205" t="s">
        <v>6109</v>
      </c>
      <c r="D1539" s="205" t="s">
        <v>680</v>
      </c>
      <c r="E1539" s="572">
        <v>39178</v>
      </c>
      <c r="F1539" s="572">
        <v>45063</v>
      </c>
      <c r="G1539" s="205" t="s">
        <v>6110</v>
      </c>
      <c r="H1539" s="205" t="s">
        <v>682</v>
      </c>
      <c r="I1539" s="205" t="s">
        <v>683</v>
      </c>
      <c r="J1539" s="205" t="s">
        <v>684</v>
      </c>
      <c r="K1539" s="205" t="s">
        <v>684</v>
      </c>
      <c r="L1539" s="205" t="s">
        <v>6111</v>
      </c>
      <c r="M1539" s="205" t="s">
        <v>684</v>
      </c>
      <c r="N1539" s="205" t="s">
        <v>684</v>
      </c>
      <c r="O1539" s="205" t="s">
        <v>686</v>
      </c>
      <c r="P1539" s="205" t="s">
        <v>687</v>
      </c>
      <c r="Q1539" s="205" t="s">
        <v>686</v>
      </c>
    </row>
    <row r="1540" spans="1:17" hidden="1">
      <c r="A1540" s="204">
        <v>101957863607</v>
      </c>
      <c r="B1540" s="205" t="s">
        <v>6119</v>
      </c>
      <c r="C1540" s="205" t="s">
        <v>6120</v>
      </c>
      <c r="D1540" s="205" t="s">
        <v>680</v>
      </c>
      <c r="E1540" s="572">
        <v>35431</v>
      </c>
      <c r="F1540" s="572">
        <v>45062</v>
      </c>
      <c r="G1540" s="205" t="s">
        <v>6121</v>
      </c>
      <c r="H1540" s="205" t="s">
        <v>682</v>
      </c>
      <c r="I1540" s="205" t="s">
        <v>683</v>
      </c>
      <c r="J1540" s="205" t="s">
        <v>684</v>
      </c>
      <c r="K1540" s="205" t="s">
        <v>684</v>
      </c>
      <c r="L1540" s="205" t="s">
        <v>6122</v>
      </c>
      <c r="M1540" s="205" t="s">
        <v>684</v>
      </c>
      <c r="N1540" s="205" t="s">
        <v>684</v>
      </c>
      <c r="O1540" s="205" t="s">
        <v>686</v>
      </c>
      <c r="P1540" s="205" t="s">
        <v>687</v>
      </c>
      <c r="Q1540" s="205" t="s">
        <v>686</v>
      </c>
    </row>
    <row r="1541" spans="1:17" hidden="1">
      <c r="A1541" s="204">
        <v>101953006214</v>
      </c>
      <c r="B1541" s="205" t="s">
        <v>6123</v>
      </c>
      <c r="C1541" s="205" t="s">
        <v>6124</v>
      </c>
      <c r="D1541" s="205" t="s">
        <v>680</v>
      </c>
      <c r="E1541" s="572">
        <v>38130</v>
      </c>
      <c r="F1541" s="572">
        <v>45062</v>
      </c>
      <c r="G1541" s="205" t="s">
        <v>6125</v>
      </c>
      <c r="H1541" s="205" t="s">
        <v>682</v>
      </c>
      <c r="I1541" s="205" t="s">
        <v>683</v>
      </c>
      <c r="J1541" s="205">
        <v>9356699511</v>
      </c>
      <c r="K1541" s="205" t="s">
        <v>684</v>
      </c>
      <c r="L1541" s="205" t="s">
        <v>6126</v>
      </c>
      <c r="M1541" s="205" t="s">
        <v>684</v>
      </c>
      <c r="N1541" s="205" t="s">
        <v>684</v>
      </c>
      <c r="O1541" s="205" t="s">
        <v>686</v>
      </c>
      <c r="P1541" s="205" t="s">
        <v>687</v>
      </c>
      <c r="Q1541" s="205" t="s">
        <v>686</v>
      </c>
    </row>
    <row r="1542" spans="1:17" hidden="1">
      <c r="A1542" s="204">
        <v>101218332841</v>
      </c>
      <c r="B1542" s="205" t="s">
        <v>6127</v>
      </c>
      <c r="C1542" s="205" t="s">
        <v>6128</v>
      </c>
      <c r="D1542" s="205" t="s">
        <v>680</v>
      </c>
      <c r="E1542" s="572">
        <v>35187</v>
      </c>
      <c r="F1542" s="572">
        <v>45062</v>
      </c>
      <c r="G1542" s="205" t="s">
        <v>6129</v>
      </c>
      <c r="H1542" s="205" t="s">
        <v>682</v>
      </c>
      <c r="I1542" s="205" t="s">
        <v>683</v>
      </c>
      <c r="J1542" s="205">
        <v>9764008890</v>
      </c>
      <c r="K1542" s="205" t="s">
        <v>6130</v>
      </c>
      <c r="L1542" s="205" t="s">
        <v>3033</v>
      </c>
      <c r="M1542" s="205" t="s">
        <v>6131</v>
      </c>
      <c r="N1542" s="205" t="s">
        <v>6132</v>
      </c>
      <c r="O1542" s="205" t="s">
        <v>687</v>
      </c>
      <c r="P1542" s="205" t="s">
        <v>687</v>
      </c>
      <c r="Q1542" s="205" t="s">
        <v>686</v>
      </c>
    </row>
    <row r="1543" spans="1:17" hidden="1">
      <c r="A1543" s="204">
        <v>101946323748</v>
      </c>
      <c r="B1543" s="205" t="s">
        <v>6133</v>
      </c>
      <c r="C1543" s="205" t="s">
        <v>6134</v>
      </c>
      <c r="D1543" s="205" t="s">
        <v>680</v>
      </c>
      <c r="E1543" s="572">
        <v>38139</v>
      </c>
      <c r="F1543" s="572">
        <v>45061</v>
      </c>
      <c r="G1543" s="205" t="s">
        <v>6135</v>
      </c>
      <c r="H1543" s="205" t="s">
        <v>682</v>
      </c>
      <c r="I1543" s="205" t="s">
        <v>683</v>
      </c>
      <c r="J1543" s="205">
        <v>7411056976</v>
      </c>
      <c r="K1543" s="205" t="s">
        <v>6136</v>
      </c>
      <c r="L1543" s="205" t="s">
        <v>6137</v>
      </c>
      <c r="M1543" s="205" t="s">
        <v>6138</v>
      </c>
      <c r="N1543" s="205" t="s">
        <v>684</v>
      </c>
      <c r="O1543" s="205" t="s">
        <v>686</v>
      </c>
      <c r="P1543" s="205" t="s">
        <v>687</v>
      </c>
      <c r="Q1543" s="205" t="s">
        <v>686</v>
      </c>
    </row>
    <row r="1544" spans="1:17" hidden="1">
      <c r="A1544" s="204">
        <v>101767063893</v>
      </c>
      <c r="B1544" s="205" t="s">
        <v>6139</v>
      </c>
      <c r="C1544" s="205" t="s">
        <v>6140</v>
      </c>
      <c r="D1544" s="205" t="s">
        <v>680</v>
      </c>
      <c r="E1544" s="572">
        <v>35981</v>
      </c>
      <c r="F1544" s="572">
        <v>45059</v>
      </c>
      <c r="G1544" s="205" t="s">
        <v>6141</v>
      </c>
      <c r="H1544" s="205" t="s">
        <v>682</v>
      </c>
      <c r="I1544" s="205" t="s">
        <v>683</v>
      </c>
      <c r="J1544" s="205" t="s">
        <v>684</v>
      </c>
      <c r="K1544" s="205" t="s">
        <v>684</v>
      </c>
      <c r="L1544" s="205" t="s">
        <v>6142</v>
      </c>
      <c r="M1544" s="205" t="s">
        <v>684</v>
      </c>
      <c r="N1544" s="205" t="s">
        <v>684</v>
      </c>
      <c r="O1544" s="205" t="s">
        <v>686</v>
      </c>
      <c r="P1544" s="205" t="s">
        <v>687</v>
      </c>
      <c r="Q1544" s="205" t="s">
        <v>686</v>
      </c>
    </row>
    <row r="1545" spans="1:17" hidden="1">
      <c r="A1545" s="204">
        <v>101944797726</v>
      </c>
      <c r="B1545" s="205" t="s">
        <v>6143</v>
      </c>
      <c r="C1545" s="205" t="s">
        <v>6144</v>
      </c>
      <c r="D1545" s="205" t="s">
        <v>680</v>
      </c>
      <c r="E1545" s="572">
        <v>33239</v>
      </c>
      <c r="F1545" s="572">
        <v>45058</v>
      </c>
      <c r="G1545" s="205" t="s">
        <v>6145</v>
      </c>
      <c r="H1545" s="205" t="s">
        <v>682</v>
      </c>
      <c r="I1545" s="205" t="s">
        <v>683</v>
      </c>
      <c r="J1545" s="205">
        <v>6268871054</v>
      </c>
      <c r="K1545" s="205" t="s">
        <v>684</v>
      </c>
      <c r="L1545" s="205" t="s">
        <v>6146</v>
      </c>
      <c r="M1545" s="205" t="s">
        <v>6147</v>
      </c>
      <c r="N1545" s="205" t="s">
        <v>6148</v>
      </c>
      <c r="O1545" s="205" t="s">
        <v>686</v>
      </c>
      <c r="P1545" s="205" t="s">
        <v>687</v>
      </c>
      <c r="Q1545" s="205" t="s">
        <v>686</v>
      </c>
    </row>
    <row r="1546" spans="1:17" hidden="1">
      <c r="A1546" s="204">
        <v>101944819953</v>
      </c>
      <c r="B1546" s="205" t="s">
        <v>6153</v>
      </c>
      <c r="C1546" s="205" t="s">
        <v>6154</v>
      </c>
      <c r="D1546" s="205" t="s">
        <v>680</v>
      </c>
      <c r="E1546" s="572">
        <v>35796</v>
      </c>
      <c r="F1546" s="572">
        <v>45058</v>
      </c>
      <c r="G1546" s="205" t="s">
        <v>6155</v>
      </c>
      <c r="H1546" s="205" t="s">
        <v>682</v>
      </c>
      <c r="I1546" s="205" t="s">
        <v>683</v>
      </c>
      <c r="J1546" s="205" t="s">
        <v>684</v>
      </c>
      <c r="K1546" s="205" t="s">
        <v>684</v>
      </c>
      <c r="L1546" s="205" t="s">
        <v>6156</v>
      </c>
      <c r="M1546" s="205" t="s">
        <v>684</v>
      </c>
      <c r="N1546" s="205" t="s">
        <v>684</v>
      </c>
      <c r="O1546" s="205" t="s">
        <v>686</v>
      </c>
      <c r="P1546" s="205" t="s">
        <v>687</v>
      </c>
      <c r="Q1546" s="205" t="s">
        <v>686</v>
      </c>
    </row>
    <row r="1547" spans="1:17" hidden="1">
      <c r="A1547" s="204">
        <v>101944797719</v>
      </c>
      <c r="B1547" s="205" t="s">
        <v>6149</v>
      </c>
      <c r="C1547" s="205" t="s">
        <v>6150</v>
      </c>
      <c r="D1547" s="205" t="s">
        <v>680</v>
      </c>
      <c r="E1547" s="572">
        <v>38348</v>
      </c>
      <c r="F1547" s="572">
        <v>45058</v>
      </c>
      <c r="G1547" s="205" t="s">
        <v>6151</v>
      </c>
      <c r="H1547" s="205" t="s">
        <v>682</v>
      </c>
      <c r="I1547" s="205" t="s">
        <v>683</v>
      </c>
      <c r="J1547" s="205" t="s">
        <v>684</v>
      </c>
      <c r="K1547" s="205" t="s">
        <v>684</v>
      </c>
      <c r="L1547" s="205" t="s">
        <v>6152</v>
      </c>
      <c r="M1547" s="205" t="s">
        <v>684</v>
      </c>
      <c r="N1547" s="205" t="s">
        <v>684</v>
      </c>
      <c r="O1547" s="205" t="s">
        <v>686</v>
      </c>
      <c r="P1547" s="205" t="s">
        <v>687</v>
      </c>
      <c r="Q1547" s="205" t="s">
        <v>686</v>
      </c>
    </row>
    <row r="1548" spans="1:17" hidden="1">
      <c r="A1548" s="204">
        <v>101403713338</v>
      </c>
      <c r="B1548" s="205" t="s">
        <v>6157</v>
      </c>
      <c r="C1548" s="205" t="s">
        <v>6158</v>
      </c>
      <c r="D1548" s="205" t="s">
        <v>680</v>
      </c>
      <c r="E1548" s="572">
        <v>34517</v>
      </c>
      <c r="F1548" s="572">
        <v>45056</v>
      </c>
      <c r="G1548" s="205" t="s">
        <v>3445</v>
      </c>
      <c r="H1548" s="205" t="s">
        <v>682</v>
      </c>
      <c r="I1548" s="205" t="s">
        <v>708</v>
      </c>
      <c r="J1548" s="205">
        <v>8150873172</v>
      </c>
      <c r="K1548" s="205" t="s">
        <v>684</v>
      </c>
      <c r="L1548" s="205" t="s">
        <v>6159</v>
      </c>
      <c r="M1548" s="205" t="s">
        <v>6160</v>
      </c>
      <c r="N1548" s="205" t="s">
        <v>6161</v>
      </c>
      <c r="O1548" s="205" t="s">
        <v>686</v>
      </c>
      <c r="P1548" s="205" t="s">
        <v>687</v>
      </c>
      <c r="Q1548" s="205" t="s">
        <v>686</v>
      </c>
    </row>
    <row r="1549" spans="1:17" hidden="1">
      <c r="A1549" s="204">
        <v>101242959507</v>
      </c>
      <c r="B1549" s="205" t="s">
        <v>6162</v>
      </c>
      <c r="C1549" s="205" t="s">
        <v>6163</v>
      </c>
      <c r="D1549" s="205" t="s">
        <v>680</v>
      </c>
      <c r="E1549" s="572">
        <v>32509</v>
      </c>
      <c r="F1549" s="572">
        <v>45054</v>
      </c>
      <c r="G1549" s="205" t="s">
        <v>6164</v>
      </c>
      <c r="H1549" s="205" t="s">
        <v>682</v>
      </c>
      <c r="I1549" s="205" t="s">
        <v>683</v>
      </c>
      <c r="J1549" s="205">
        <v>9325391535</v>
      </c>
      <c r="K1549" s="205" t="s">
        <v>6165</v>
      </c>
      <c r="L1549" s="205" t="s">
        <v>6166</v>
      </c>
      <c r="M1549" s="205" t="s">
        <v>6167</v>
      </c>
      <c r="N1549" s="205" t="s">
        <v>6168</v>
      </c>
      <c r="O1549" s="205" t="s">
        <v>687</v>
      </c>
      <c r="P1549" s="205" t="s">
        <v>687</v>
      </c>
      <c r="Q1549" s="205" t="s">
        <v>686</v>
      </c>
    </row>
    <row r="1550" spans="1:17" hidden="1">
      <c r="A1550" s="204">
        <v>101629058306</v>
      </c>
      <c r="B1550" s="205" t="s">
        <v>6169</v>
      </c>
      <c r="C1550" s="205" t="s">
        <v>6170</v>
      </c>
      <c r="D1550" s="205" t="s">
        <v>680</v>
      </c>
      <c r="E1550" s="572">
        <v>36022</v>
      </c>
      <c r="F1550" s="572">
        <v>45052</v>
      </c>
      <c r="G1550" s="205" t="s">
        <v>6171</v>
      </c>
      <c r="H1550" s="205" t="s">
        <v>682</v>
      </c>
      <c r="I1550" s="205" t="s">
        <v>683</v>
      </c>
      <c r="J1550" s="205">
        <v>7408899959</v>
      </c>
      <c r="K1550" s="205" t="s">
        <v>684</v>
      </c>
      <c r="L1550" s="205" t="s">
        <v>3097</v>
      </c>
      <c r="M1550" s="205" t="s">
        <v>684</v>
      </c>
      <c r="N1550" s="205" t="s">
        <v>6172</v>
      </c>
      <c r="O1550" s="205" t="s">
        <v>686</v>
      </c>
      <c r="P1550" s="205" t="s">
        <v>687</v>
      </c>
      <c r="Q1550" s="205" t="s">
        <v>686</v>
      </c>
    </row>
    <row r="1551" spans="1:17" hidden="1">
      <c r="A1551" s="204">
        <v>101902123522</v>
      </c>
      <c r="B1551" s="205" t="s">
        <v>6193</v>
      </c>
      <c r="C1551" s="205" t="s">
        <v>6194</v>
      </c>
      <c r="D1551" s="205" t="s">
        <v>680</v>
      </c>
      <c r="E1551" s="572">
        <v>36161</v>
      </c>
      <c r="F1551" s="572">
        <v>45051</v>
      </c>
      <c r="G1551" s="205" t="s">
        <v>6195</v>
      </c>
      <c r="H1551" s="205" t="s">
        <v>682</v>
      </c>
      <c r="I1551" s="205" t="s">
        <v>683</v>
      </c>
      <c r="J1551" s="205" t="s">
        <v>684</v>
      </c>
      <c r="K1551" s="205" t="s">
        <v>684</v>
      </c>
      <c r="L1551" s="205" t="s">
        <v>6196</v>
      </c>
      <c r="M1551" s="205" t="s">
        <v>684</v>
      </c>
      <c r="N1551" s="205" t="s">
        <v>684</v>
      </c>
      <c r="O1551" s="205" t="s">
        <v>686</v>
      </c>
      <c r="P1551" s="205" t="s">
        <v>687</v>
      </c>
      <c r="Q1551" s="205" t="s">
        <v>686</v>
      </c>
    </row>
    <row r="1552" spans="1:17" hidden="1">
      <c r="A1552" s="204">
        <v>101942393477</v>
      </c>
      <c r="B1552" s="205" t="s">
        <v>6201</v>
      </c>
      <c r="C1552" s="205" t="s">
        <v>6202</v>
      </c>
      <c r="D1552" s="205" t="s">
        <v>680</v>
      </c>
      <c r="E1552" s="572">
        <v>32874</v>
      </c>
      <c r="F1552" s="572">
        <v>45051</v>
      </c>
      <c r="G1552" s="205" t="s">
        <v>6203</v>
      </c>
      <c r="H1552" s="205" t="s">
        <v>682</v>
      </c>
      <c r="I1552" s="205" t="s">
        <v>683</v>
      </c>
      <c r="J1552" s="205" t="s">
        <v>684</v>
      </c>
      <c r="K1552" s="205" t="s">
        <v>684</v>
      </c>
      <c r="L1552" s="205" t="s">
        <v>6204</v>
      </c>
      <c r="M1552" s="205" t="s">
        <v>684</v>
      </c>
      <c r="N1552" s="205" t="s">
        <v>684</v>
      </c>
      <c r="O1552" s="205" t="s">
        <v>686</v>
      </c>
      <c r="P1552" s="205" t="s">
        <v>687</v>
      </c>
      <c r="Q1552" s="205" t="s">
        <v>686</v>
      </c>
    </row>
    <row r="1553" spans="1:17" hidden="1">
      <c r="A1553" s="204">
        <v>101571483695</v>
      </c>
      <c r="B1553" s="205" t="s">
        <v>6176</v>
      </c>
      <c r="C1553" s="205" t="s">
        <v>483</v>
      </c>
      <c r="D1553" s="205" t="s">
        <v>680</v>
      </c>
      <c r="E1553" s="572">
        <v>35795</v>
      </c>
      <c r="F1553" s="572">
        <v>45051</v>
      </c>
      <c r="G1553" s="205" t="s">
        <v>1998</v>
      </c>
      <c r="H1553" s="205" t="s">
        <v>682</v>
      </c>
      <c r="I1553" s="205" t="s">
        <v>683</v>
      </c>
      <c r="J1553" s="205">
        <v>9545906080</v>
      </c>
      <c r="K1553" s="205" t="s">
        <v>6177</v>
      </c>
      <c r="L1553" s="205" t="s">
        <v>6178</v>
      </c>
      <c r="M1553" s="205" t="s">
        <v>6179</v>
      </c>
      <c r="N1553" s="205" t="s">
        <v>1156</v>
      </c>
      <c r="O1553" s="205" t="s">
        <v>686</v>
      </c>
      <c r="P1553" s="205" t="s">
        <v>687</v>
      </c>
      <c r="Q1553" s="205" t="s">
        <v>686</v>
      </c>
    </row>
    <row r="1554" spans="1:17" hidden="1">
      <c r="A1554" s="204">
        <v>101420943386</v>
      </c>
      <c r="B1554" s="205" t="s">
        <v>6189</v>
      </c>
      <c r="C1554" s="205" t="s">
        <v>6190</v>
      </c>
      <c r="D1554" s="205" t="s">
        <v>680</v>
      </c>
      <c r="E1554" s="572">
        <v>35217</v>
      </c>
      <c r="F1554" s="572">
        <v>45051</v>
      </c>
      <c r="G1554" s="205" t="s">
        <v>6191</v>
      </c>
      <c r="H1554" s="205" t="s">
        <v>682</v>
      </c>
      <c r="I1554" s="205" t="s">
        <v>708</v>
      </c>
      <c r="J1554" s="205">
        <v>9309133253</v>
      </c>
      <c r="K1554" s="205" t="s">
        <v>684</v>
      </c>
      <c r="L1554" s="205" t="s">
        <v>6192</v>
      </c>
      <c r="M1554" s="205" t="s">
        <v>684</v>
      </c>
      <c r="N1554" s="205" t="s">
        <v>2067</v>
      </c>
      <c r="O1554" s="205" t="s">
        <v>686</v>
      </c>
      <c r="P1554" s="205" t="s">
        <v>687</v>
      </c>
      <c r="Q1554" s="205" t="s">
        <v>686</v>
      </c>
    </row>
    <row r="1555" spans="1:17" hidden="1">
      <c r="A1555" s="204">
        <v>101942301658</v>
      </c>
      <c r="B1555" s="205" t="s">
        <v>6197</v>
      </c>
      <c r="C1555" s="205" t="s">
        <v>6198</v>
      </c>
      <c r="D1555" s="205" t="s">
        <v>680</v>
      </c>
      <c r="E1555" s="572">
        <v>37408</v>
      </c>
      <c r="F1555" s="572">
        <v>45051</v>
      </c>
      <c r="G1555" s="205" t="s">
        <v>6199</v>
      </c>
      <c r="H1555" s="205" t="s">
        <v>682</v>
      </c>
      <c r="I1555" s="205" t="s">
        <v>683</v>
      </c>
      <c r="J1555" s="205" t="s">
        <v>684</v>
      </c>
      <c r="K1555" s="205" t="s">
        <v>684</v>
      </c>
      <c r="L1555" s="205" t="s">
        <v>6200</v>
      </c>
      <c r="M1555" s="205" t="s">
        <v>684</v>
      </c>
      <c r="N1555" s="205" t="s">
        <v>684</v>
      </c>
      <c r="O1555" s="205" t="s">
        <v>686</v>
      </c>
      <c r="P1555" s="205" t="s">
        <v>687</v>
      </c>
      <c r="Q1555" s="205" t="s">
        <v>686</v>
      </c>
    </row>
    <row r="1556" spans="1:17" hidden="1">
      <c r="A1556" s="204">
        <v>101942380560</v>
      </c>
      <c r="B1556" s="205" t="s">
        <v>6185</v>
      </c>
      <c r="C1556" s="205" t="s">
        <v>6186</v>
      </c>
      <c r="D1556" s="205" t="s">
        <v>680</v>
      </c>
      <c r="E1556" s="572">
        <v>35582</v>
      </c>
      <c r="F1556" s="572">
        <v>45051</v>
      </c>
      <c r="G1556" s="205" t="s">
        <v>6187</v>
      </c>
      <c r="H1556" s="205" t="s">
        <v>682</v>
      </c>
      <c r="I1556" s="205" t="s">
        <v>683</v>
      </c>
      <c r="J1556" s="205" t="s">
        <v>684</v>
      </c>
      <c r="K1556" s="205" t="s">
        <v>684</v>
      </c>
      <c r="L1556" s="205" t="s">
        <v>6188</v>
      </c>
      <c r="M1556" s="205" t="s">
        <v>684</v>
      </c>
      <c r="N1556" s="205" t="s">
        <v>684</v>
      </c>
      <c r="O1556" s="205" t="s">
        <v>686</v>
      </c>
      <c r="P1556" s="205" t="s">
        <v>687</v>
      </c>
      <c r="Q1556" s="205" t="s">
        <v>686</v>
      </c>
    </row>
    <row r="1557" spans="1:17" hidden="1">
      <c r="A1557" s="204">
        <v>101324984618</v>
      </c>
      <c r="B1557" s="205" t="s">
        <v>6173</v>
      </c>
      <c r="C1557" s="205" t="s">
        <v>6174</v>
      </c>
      <c r="D1557" s="205" t="s">
        <v>680</v>
      </c>
      <c r="E1557" s="572">
        <v>35967</v>
      </c>
      <c r="F1557" s="572">
        <v>45051</v>
      </c>
      <c r="G1557" s="205" t="s">
        <v>3929</v>
      </c>
      <c r="H1557" s="205" t="s">
        <v>682</v>
      </c>
      <c r="I1557" s="205" t="s">
        <v>683</v>
      </c>
      <c r="J1557" s="205">
        <v>8095492429</v>
      </c>
      <c r="K1557" s="205" t="s">
        <v>684</v>
      </c>
      <c r="L1557" s="205" t="s">
        <v>6175</v>
      </c>
      <c r="M1557" s="205" t="s">
        <v>684</v>
      </c>
      <c r="N1557" s="205" t="s">
        <v>684</v>
      </c>
      <c r="O1557" s="205" t="s">
        <v>686</v>
      </c>
      <c r="P1557" s="205" t="s">
        <v>687</v>
      </c>
      <c r="Q1557" s="205" t="s">
        <v>686</v>
      </c>
    </row>
    <row r="1558" spans="1:17" hidden="1">
      <c r="A1558" s="204">
        <v>101406467764</v>
      </c>
      <c r="B1558" s="205" t="s">
        <v>6180</v>
      </c>
      <c r="C1558" s="205" t="s">
        <v>6181</v>
      </c>
      <c r="D1558" s="205" t="s">
        <v>680</v>
      </c>
      <c r="E1558" s="572">
        <v>35292</v>
      </c>
      <c r="F1558" s="572">
        <v>45051</v>
      </c>
      <c r="G1558" s="205" t="s">
        <v>1169</v>
      </c>
      <c r="H1558" s="205" t="s">
        <v>682</v>
      </c>
      <c r="I1558" s="205" t="s">
        <v>683</v>
      </c>
      <c r="J1558" s="205">
        <v>7719048375</v>
      </c>
      <c r="K1558" s="205" t="s">
        <v>684</v>
      </c>
      <c r="L1558" s="205" t="s">
        <v>6182</v>
      </c>
      <c r="M1558" s="205" t="s">
        <v>6183</v>
      </c>
      <c r="N1558" s="205" t="s">
        <v>6184</v>
      </c>
      <c r="O1558" s="205" t="s">
        <v>686</v>
      </c>
      <c r="P1558" s="205" t="s">
        <v>687</v>
      </c>
      <c r="Q1558" s="205" t="s">
        <v>686</v>
      </c>
    </row>
    <row r="1559" spans="1:17" hidden="1">
      <c r="A1559" s="204">
        <v>101602312029</v>
      </c>
      <c r="B1559" s="205" t="s">
        <v>6205</v>
      </c>
      <c r="C1559" s="205" t="s">
        <v>6206</v>
      </c>
      <c r="D1559" s="205" t="s">
        <v>680</v>
      </c>
      <c r="E1559" s="572">
        <v>37257</v>
      </c>
      <c r="F1559" s="572">
        <v>45049</v>
      </c>
      <c r="G1559" s="205" t="s">
        <v>6207</v>
      </c>
      <c r="H1559" s="205" t="s">
        <v>682</v>
      </c>
      <c r="I1559" s="205" t="s">
        <v>683</v>
      </c>
      <c r="J1559" s="205">
        <v>8229804680</v>
      </c>
      <c r="K1559" s="205" t="s">
        <v>684</v>
      </c>
      <c r="L1559" s="205" t="s">
        <v>6208</v>
      </c>
      <c r="M1559" s="205" t="s">
        <v>684</v>
      </c>
      <c r="N1559" s="205" t="s">
        <v>6209</v>
      </c>
      <c r="O1559" s="205" t="s">
        <v>687</v>
      </c>
      <c r="P1559" s="205" t="s">
        <v>687</v>
      </c>
      <c r="Q1559" s="205" t="s">
        <v>686</v>
      </c>
    </row>
    <row r="1560" spans="1:17" hidden="1">
      <c r="A1560" s="204">
        <v>101218649634</v>
      </c>
      <c r="B1560" s="205" t="s">
        <v>6218</v>
      </c>
      <c r="C1560" s="205" t="s">
        <v>6219</v>
      </c>
      <c r="D1560" s="205" t="s">
        <v>680</v>
      </c>
      <c r="E1560" s="572">
        <v>35462</v>
      </c>
      <c r="F1560" s="572">
        <v>45048</v>
      </c>
      <c r="G1560" s="205" t="s">
        <v>6220</v>
      </c>
      <c r="H1560" s="205" t="s">
        <v>682</v>
      </c>
      <c r="I1560" s="205" t="s">
        <v>683</v>
      </c>
      <c r="J1560" s="205">
        <v>7715889320</v>
      </c>
      <c r="K1560" s="205" t="s">
        <v>684</v>
      </c>
      <c r="L1560" s="205" t="s">
        <v>6221</v>
      </c>
      <c r="M1560" s="205" t="s">
        <v>21750</v>
      </c>
      <c r="N1560" s="205" t="s">
        <v>6222</v>
      </c>
      <c r="O1560" s="205" t="s">
        <v>686</v>
      </c>
      <c r="P1560" s="205" t="s">
        <v>687</v>
      </c>
      <c r="Q1560" s="205" t="s">
        <v>687</v>
      </c>
    </row>
    <row r="1561" spans="1:17" hidden="1">
      <c r="A1561" s="204">
        <v>101957574647</v>
      </c>
      <c r="B1561" s="205" t="s">
        <v>6214</v>
      </c>
      <c r="C1561" s="205" t="s">
        <v>6215</v>
      </c>
      <c r="D1561" s="205" t="s">
        <v>680</v>
      </c>
      <c r="E1561" s="572">
        <v>34641</v>
      </c>
      <c r="F1561" s="572">
        <v>45048</v>
      </c>
      <c r="G1561" s="205" t="s">
        <v>6216</v>
      </c>
      <c r="H1561" s="205" t="s">
        <v>682</v>
      </c>
      <c r="I1561" s="205" t="s">
        <v>683</v>
      </c>
      <c r="J1561" s="205" t="s">
        <v>684</v>
      </c>
      <c r="K1561" s="205" t="s">
        <v>684</v>
      </c>
      <c r="L1561" s="205" t="s">
        <v>6217</v>
      </c>
      <c r="M1561" s="205" t="s">
        <v>684</v>
      </c>
      <c r="N1561" s="205" t="s">
        <v>684</v>
      </c>
      <c r="O1561" s="205" t="s">
        <v>686</v>
      </c>
      <c r="P1561" s="205" t="s">
        <v>687</v>
      </c>
      <c r="Q1561" s="205" t="s">
        <v>686</v>
      </c>
    </row>
    <row r="1562" spans="1:17" hidden="1">
      <c r="A1562" s="204">
        <v>101940629555</v>
      </c>
      <c r="B1562" s="205" t="s">
        <v>6210</v>
      </c>
      <c r="C1562" s="205" t="s">
        <v>6211</v>
      </c>
      <c r="D1562" s="205" t="s">
        <v>680</v>
      </c>
      <c r="E1562" s="572">
        <v>38444</v>
      </c>
      <c r="F1562" s="572">
        <v>45048</v>
      </c>
      <c r="G1562" s="205" t="s">
        <v>6212</v>
      </c>
      <c r="H1562" s="205" t="s">
        <v>682</v>
      </c>
      <c r="I1562" s="205" t="s">
        <v>683</v>
      </c>
      <c r="J1562" s="205" t="s">
        <v>684</v>
      </c>
      <c r="K1562" s="205" t="s">
        <v>684</v>
      </c>
      <c r="L1562" s="205" t="s">
        <v>6213</v>
      </c>
      <c r="M1562" s="205" t="s">
        <v>684</v>
      </c>
      <c r="N1562" s="205" t="s">
        <v>684</v>
      </c>
      <c r="O1562" s="205" t="s">
        <v>686</v>
      </c>
      <c r="P1562" s="205" t="s">
        <v>687</v>
      </c>
      <c r="Q1562" s="205" t="s">
        <v>686</v>
      </c>
    </row>
    <row r="1563" spans="1:17" hidden="1">
      <c r="A1563" s="204">
        <v>101943310661</v>
      </c>
      <c r="B1563" s="205" t="s">
        <v>6232</v>
      </c>
      <c r="C1563" s="205" t="s">
        <v>6233</v>
      </c>
      <c r="D1563" s="205" t="s">
        <v>680</v>
      </c>
      <c r="E1563" s="572">
        <v>36265</v>
      </c>
      <c r="F1563" s="572">
        <v>45048</v>
      </c>
      <c r="G1563" s="205" t="s">
        <v>6234</v>
      </c>
      <c r="H1563" s="205" t="s">
        <v>682</v>
      </c>
      <c r="I1563" s="205" t="s">
        <v>683</v>
      </c>
      <c r="J1563" s="205">
        <v>9523117874</v>
      </c>
      <c r="K1563" s="205" t="s">
        <v>684</v>
      </c>
      <c r="L1563" s="205" t="s">
        <v>6235</v>
      </c>
      <c r="M1563" s="205" t="s">
        <v>684</v>
      </c>
      <c r="N1563" s="205" t="s">
        <v>684</v>
      </c>
      <c r="O1563" s="205" t="s">
        <v>686</v>
      </c>
      <c r="P1563" s="205" t="s">
        <v>687</v>
      </c>
      <c r="Q1563" s="205" t="s">
        <v>686</v>
      </c>
    </row>
    <row r="1564" spans="1:17" hidden="1">
      <c r="A1564" s="204">
        <v>101943299689</v>
      </c>
      <c r="B1564" s="205" t="s">
        <v>6223</v>
      </c>
      <c r="C1564" s="205" t="s">
        <v>6224</v>
      </c>
      <c r="D1564" s="205" t="s">
        <v>680</v>
      </c>
      <c r="E1564" s="572">
        <v>32874</v>
      </c>
      <c r="F1564" s="572">
        <v>45048</v>
      </c>
      <c r="G1564" s="205" t="s">
        <v>6225</v>
      </c>
      <c r="H1564" s="205" t="s">
        <v>682</v>
      </c>
      <c r="I1564" s="205" t="s">
        <v>683</v>
      </c>
      <c r="J1564" s="205" t="s">
        <v>684</v>
      </c>
      <c r="K1564" s="205" t="s">
        <v>684</v>
      </c>
      <c r="L1564" s="205" t="s">
        <v>6226</v>
      </c>
      <c r="M1564" s="205" t="s">
        <v>684</v>
      </c>
      <c r="N1564" s="205" t="s">
        <v>684</v>
      </c>
      <c r="O1564" s="205" t="s">
        <v>686</v>
      </c>
      <c r="P1564" s="205" t="s">
        <v>687</v>
      </c>
      <c r="Q1564" s="205" t="s">
        <v>686</v>
      </c>
    </row>
    <row r="1565" spans="1:17" hidden="1">
      <c r="A1565" s="204">
        <v>101379989916</v>
      </c>
      <c r="B1565" s="205" t="s">
        <v>6227</v>
      </c>
      <c r="C1565" s="205" t="s">
        <v>6228</v>
      </c>
      <c r="D1565" s="205" t="s">
        <v>680</v>
      </c>
      <c r="E1565" s="572">
        <v>33604</v>
      </c>
      <c r="F1565" s="572">
        <v>45048</v>
      </c>
      <c r="G1565" s="205" t="s">
        <v>5850</v>
      </c>
      <c r="H1565" s="205" t="s">
        <v>682</v>
      </c>
      <c r="I1565" s="205" t="s">
        <v>683</v>
      </c>
      <c r="J1565" s="205">
        <v>8849817701</v>
      </c>
      <c r="K1565" s="205" t="s">
        <v>684</v>
      </c>
      <c r="L1565" s="205" t="s">
        <v>6229</v>
      </c>
      <c r="M1565" s="205" t="s">
        <v>6230</v>
      </c>
      <c r="N1565" s="205" t="s">
        <v>6231</v>
      </c>
      <c r="O1565" s="205" t="s">
        <v>686</v>
      </c>
      <c r="P1565" s="205" t="s">
        <v>687</v>
      </c>
      <c r="Q1565" s="205" t="s">
        <v>686</v>
      </c>
    </row>
    <row r="1566" spans="1:17" hidden="1">
      <c r="A1566" s="204">
        <v>101962719537</v>
      </c>
      <c r="B1566" s="205" t="s">
        <v>6236</v>
      </c>
      <c r="C1566" s="205" t="s">
        <v>6237</v>
      </c>
      <c r="D1566" s="205" t="s">
        <v>680</v>
      </c>
      <c r="E1566" s="572">
        <v>37382</v>
      </c>
      <c r="F1566" s="572">
        <v>45047</v>
      </c>
      <c r="G1566" s="205" t="s">
        <v>6238</v>
      </c>
      <c r="H1566" s="205" t="s">
        <v>682</v>
      </c>
      <c r="I1566" s="205" t="s">
        <v>683</v>
      </c>
      <c r="J1566" s="205">
        <v>9304078727</v>
      </c>
      <c r="K1566" s="205" t="s">
        <v>684</v>
      </c>
      <c r="L1566" s="205" t="s">
        <v>6239</v>
      </c>
      <c r="M1566" s="205" t="s">
        <v>684</v>
      </c>
      <c r="N1566" s="205" t="s">
        <v>684</v>
      </c>
      <c r="O1566" s="205" t="s">
        <v>686</v>
      </c>
      <c r="P1566" s="205" t="s">
        <v>687</v>
      </c>
      <c r="Q1566" s="205" t="s">
        <v>686</v>
      </c>
    </row>
    <row r="1567" spans="1:17" hidden="1">
      <c r="A1567" s="204">
        <v>101945584090</v>
      </c>
      <c r="B1567" s="205" t="s">
        <v>6298</v>
      </c>
      <c r="C1567" s="205" t="s">
        <v>6299</v>
      </c>
      <c r="D1567" s="205" t="s">
        <v>680</v>
      </c>
      <c r="E1567" s="572">
        <v>37057</v>
      </c>
      <c r="F1567" s="572">
        <v>45046</v>
      </c>
      <c r="G1567" s="205" t="s">
        <v>6300</v>
      </c>
      <c r="H1567" s="205" t="s">
        <v>682</v>
      </c>
      <c r="I1567" s="205" t="s">
        <v>683</v>
      </c>
      <c r="J1567" s="205" t="s">
        <v>684</v>
      </c>
      <c r="K1567" s="205" t="s">
        <v>684</v>
      </c>
      <c r="L1567" s="205" t="s">
        <v>6301</v>
      </c>
      <c r="M1567" s="205" t="s">
        <v>684</v>
      </c>
      <c r="N1567" s="205" t="s">
        <v>684</v>
      </c>
      <c r="O1567" s="205" t="s">
        <v>686</v>
      </c>
      <c r="P1567" s="205" t="s">
        <v>687</v>
      </c>
      <c r="Q1567" s="205" t="s">
        <v>686</v>
      </c>
    </row>
    <row r="1568" spans="1:17" hidden="1">
      <c r="A1568" s="204">
        <v>101935924286</v>
      </c>
      <c r="B1568" s="205" t="s">
        <v>6335</v>
      </c>
      <c r="C1568" s="205" t="s">
        <v>6336</v>
      </c>
      <c r="D1568" s="205" t="s">
        <v>680</v>
      </c>
      <c r="E1568" s="572">
        <v>31778</v>
      </c>
      <c r="F1568" s="572">
        <v>45046</v>
      </c>
      <c r="G1568" s="205" t="s">
        <v>1254</v>
      </c>
      <c r="H1568" s="205" t="s">
        <v>682</v>
      </c>
      <c r="I1568" s="205" t="s">
        <v>683</v>
      </c>
      <c r="J1568" s="205">
        <v>9699175545</v>
      </c>
      <c r="K1568" s="205" t="s">
        <v>684</v>
      </c>
      <c r="L1568" s="205" t="s">
        <v>6337</v>
      </c>
      <c r="M1568" s="205" t="s">
        <v>684</v>
      </c>
      <c r="N1568" s="205" t="s">
        <v>684</v>
      </c>
      <c r="O1568" s="205" t="s">
        <v>686</v>
      </c>
      <c r="P1568" s="205" t="s">
        <v>687</v>
      </c>
      <c r="Q1568" s="205" t="s">
        <v>686</v>
      </c>
    </row>
    <row r="1569" spans="1:17" hidden="1">
      <c r="A1569" s="204">
        <v>101945584088</v>
      </c>
      <c r="B1569" s="205" t="s">
        <v>6312</v>
      </c>
      <c r="C1569" s="205" t="s">
        <v>6313</v>
      </c>
      <c r="D1569" s="205" t="s">
        <v>680</v>
      </c>
      <c r="E1569" s="572">
        <v>35477</v>
      </c>
      <c r="F1569" s="572">
        <v>45046</v>
      </c>
      <c r="G1569" s="205" t="s">
        <v>6314</v>
      </c>
      <c r="H1569" s="205" t="s">
        <v>682</v>
      </c>
      <c r="I1569" s="205" t="s">
        <v>683</v>
      </c>
      <c r="J1569" s="205" t="s">
        <v>684</v>
      </c>
      <c r="K1569" s="205" t="s">
        <v>684</v>
      </c>
      <c r="L1569" s="205" t="s">
        <v>6315</v>
      </c>
      <c r="M1569" s="205" t="s">
        <v>684</v>
      </c>
      <c r="N1569" s="205" t="s">
        <v>684</v>
      </c>
      <c r="O1569" s="205" t="s">
        <v>686</v>
      </c>
      <c r="P1569" s="205" t="s">
        <v>687</v>
      </c>
      <c r="Q1569" s="205" t="s">
        <v>686</v>
      </c>
    </row>
    <row r="1570" spans="1:17" hidden="1">
      <c r="A1570" s="204">
        <v>101945584074</v>
      </c>
      <c r="B1570" s="205" t="s">
        <v>6320</v>
      </c>
      <c r="C1570" s="205" t="s">
        <v>6321</v>
      </c>
      <c r="D1570" s="205" t="s">
        <v>680</v>
      </c>
      <c r="E1570" s="572">
        <v>37612</v>
      </c>
      <c r="F1570" s="572">
        <v>45046</v>
      </c>
      <c r="G1570" s="205" t="s">
        <v>6322</v>
      </c>
      <c r="H1570" s="205" t="s">
        <v>682</v>
      </c>
      <c r="I1570" s="205" t="s">
        <v>683</v>
      </c>
      <c r="J1570" s="205" t="s">
        <v>684</v>
      </c>
      <c r="K1570" s="205" t="s">
        <v>684</v>
      </c>
      <c r="L1570" s="205" t="s">
        <v>6323</v>
      </c>
      <c r="M1570" s="205" t="s">
        <v>684</v>
      </c>
      <c r="N1570" s="205" t="s">
        <v>684</v>
      </c>
      <c r="O1570" s="205" t="s">
        <v>686</v>
      </c>
      <c r="P1570" s="205" t="s">
        <v>687</v>
      </c>
      <c r="Q1570" s="205" t="s">
        <v>686</v>
      </c>
    </row>
    <row r="1571" spans="1:17" hidden="1">
      <c r="A1571" s="204">
        <v>101945584159</v>
      </c>
      <c r="B1571" s="205" t="s">
        <v>6268</v>
      </c>
      <c r="C1571" s="205" t="s">
        <v>6269</v>
      </c>
      <c r="D1571" s="205" t="s">
        <v>680</v>
      </c>
      <c r="E1571" s="572">
        <v>34952</v>
      </c>
      <c r="F1571" s="572">
        <v>45046</v>
      </c>
      <c r="G1571" s="205" t="s">
        <v>6270</v>
      </c>
      <c r="H1571" s="205" t="s">
        <v>682</v>
      </c>
      <c r="I1571" s="205" t="s">
        <v>683</v>
      </c>
      <c r="J1571" s="205" t="s">
        <v>684</v>
      </c>
      <c r="K1571" s="205" t="s">
        <v>684</v>
      </c>
      <c r="L1571" s="205" t="s">
        <v>6271</v>
      </c>
      <c r="M1571" s="205" t="s">
        <v>684</v>
      </c>
      <c r="N1571" s="205" t="s">
        <v>684</v>
      </c>
      <c r="O1571" s="205" t="s">
        <v>686</v>
      </c>
      <c r="P1571" s="205" t="s">
        <v>687</v>
      </c>
      <c r="Q1571" s="205" t="s">
        <v>686</v>
      </c>
    </row>
    <row r="1572" spans="1:17" hidden="1">
      <c r="A1572" s="204">
        <v>101940506636</v>
      </c>
      <c r="B1572" s="205" t="s">
        <v>6302</v>
      </c>
      <c r="C1572" s="205" t="s">
        <v>6303</v>
      </c>
      <c r="D1572" s="205" t="s">
        <v>680</v>
      </c>
      <c r="E1572" s="572">
        <v>38153</v>
      </c>
      <c r="F1572" s="572">
        <v>45046</v>
      </c>
      <c r="G1572" s="205" t="s">
        <v>6304</v>
      </c>
      <c r="H1572" s="205" t="s">
        <v>682</v>
      </c>
      <c r="I1572" s="205" t="s">
        <v>683</v>
      </c>
      <c r="J1572" s="205">
        <v>9421995319</v>
      </c>
      <c r="K1572" s="205" t="s">
        <v>684</v>
      </c>
      <c r="L1572" s="205" t="s">
        <v>6305</v>
      </c>
      <c r="M1572" s="205" t="s">
        <v>6306</v>
      </c>
      <c r="N1572" s="205" t="s">
        <v>6307</v>
      </c>
      <c r="O1572" s="205" t="s">
        <v>686</v>
      </c>
      <c r="P1572" s="205" t="s">
        <v>687</v>
      </c>
      <c r="Q1572" s="205" t="s">
        <v>686</v>
      </c>
    </row>
    <row r="1573" spans="1:17" hidden="1">
      <c r="A1573" s="204">
        <v>101893854116</v>
      </c>
      <c r="B1573" s="205" t="s">
        <v>6328</v>
      </c>
      <c r="C1573" s="205" t="s">
        <v>6329</v>
      </c>
      <c r="D1573" s="205" t="s">
        <v>680</v>
      </c>
      <c r="E1573" s="572">
        <v>35607</v>
      </c>
      <c r="F1573" s="572">
        <v>45046</v>
      </c>
      <c r="G1573" s="205" t="s">
        <v>6330</v>
      </c>
      <c r="H1573" s="205" t="s">
        <v>682</v>
      </c>
      <c r="I1573" s="205" t="s">
        <v>683</v>
      </c>
      <c r="J1573" s="205">
        <v>7905790841</v>
      </c>
      <c r="K1573" s="205" t="s">
        <v>684</v>
      </c>
      <c r="L1573" s="205" t="s">
        <v>771</v>
      </c>
      <c r="M1573" s="205" t="s">
        <v>684</v>
      </c>
      <c r="N1573" s="205" t="s">
        <v>684</v>
      </c>
      <c r="O1573" s="205" t="s">
        <v>686</v>
      </c>
      <c r="P1573" s="205" t="s">
        <v>687</v>
      </c>
      <c r="Q1573" s="205" t="s">
        <v>686</v>
      </c>
    </row>
    <row r="1574" spans="1:17" hidden="1">
      <c r="A1574" s="204">
        <v>101945584128</v>
      </c>
      <c r="B1574" s="205" t="s">
        <v>6284</v>
      </c>
      <c r="C1574" s="205" t="s">
        <v>6285</v>
      </c>
      <c r="D1574" s="205" t="s">
        <v>680</v>
      </c>
      <c r="E1574" s="572">
        <v>35796</v>
      </c>
      <c r="F1574" s="572">
        <v>45046</v>
      </c>
      <c r="G1574" s="205" t="s">
        <v>6286</v>
      </c>
      <c r="H1574" s="205" t="s">
        <v>682</v>
      </c>
      <c r="I1574" s="205" t="s">
        <v>683</v>
      </c>
      <c r="J1574" s="205" t="s">
        <v>684</v>
      </c>
      <c r="K1574" s="205" t="s">
        <v>684</v>
      </c>
      <c r="L1574" s="205" t="s">
        <v>6287</v>
      </c>
      <c r="M1574" s="205" t="s">
        <v>684</v>
      </c>
      <c r="N1574" s="205" t="s">
        <v>684</v>
      </c>
      <c r="O1574" s="205" t="s">
        <v>686</v>
      </c>
      <c r="P1574" s="205" t="s">
        <v>687</v>
      </c>
      <c r="Q1574" s="205" t="s">
        <v>686</v>
      </c>
    </row>
    <row r="1575" spans="1:17" hidden="1">
      <c r="A1575" s="204">
        <v>101945584171</v>
      </c>
      <c r="B1575" s="205" t="s">
        <v>6258</v>
      </c>
      <c r="C1575" s="205" t="s">
        <v>6259</v>
      </c>
      <c r="D1575" s="205" t="s">
        <v>680</v>
      </c>
      <c r="E1575" s="572">
        <v>38346</v>
      </c>
      <c r="F1575" s="572">
        <v>45046</v>
      </c>
      <c r="G1575" s="205" t="s">
        <v>6260</v>
      </c>
      <c r="H1575" s="205" t="s">
        <v>682</v>
      </c>
      <c r="I1575" s="205" t="s">
        <v>683</v>
      </c>
      <c r="J1575" s="205">
        <v>9860590770</v>
      </c>
      <c r="K1575" s="205" t="s">
        <v>684</v>
      </c>
      <c r="L1575" s="205" t="s">
        <v>6261</v>
      </c>
      <c r="M1575" s="205" t="s">
        <v>20772</v>
      </c>
      <c r="N1575" s="205" t="s">
        <v>20773</v>
      </c>
      <c r="O1575" s="205" t="s">
        <v>686</v>
      </c>
      <c r="P1575" s="205" t="s">
        <v>687</v>
      </c>
      <c r="Q1575" s="205" t="s">
        <v>686</v>
      </c>
    </row>
    <row r="1576" spans="1:17" hidden="1">
      <c r="A1576" s="204">
        <v>101945584137</v>
      </c>
      <c r="B1576" s="205" t="s">
        <v>6278</v>
      </c>
      <c r="C1576" s="205" t="s">
        <v>6279</v>
      </c>
      <c r="D1576" s="205" t="s">
        <v>680</v>
      </c>
      <c r="E1576" s="572">
        <v>38019</v>
      </c>
      <c r="F1576" s="572">
        <v>45046</v>
      </c>
      <c r="G1576" s="205" t="s">
        <v>6280</v>
      </c>
      <c r="H1576" s="205" t="s">
        <v>682</v>
      </c>
      <c r="I1576" s="205" t="s">
        <v>683</v>
      </c>
      <c r="J1576" s="205">
        <v>8263013933</v>
      </c>
      <c r="K1576" s="205" t="s">
        <v>684</v>
      </c>
      <c r="L1576" s="205" t="s">
        <v>6281</v>
      </c>
      <c r="M1576" s="205" t="s">
        <v>6282</v>
      </c>
      <c r="N1576" s="205" t="s">
        <v>6283</v>
      </c>
      <c r="O1576" s="205" t="s">
        <v>686</v>
      </c>
      <c r="P1576" s="205" t="s">
        <v>687</v>
      </c>
      <c r="Q1576" s="205" t="s">
        <v>686</v>
      </c>
    </row>
    <row r="1577" spans="1:17" hidden="1">
      <c r="A1577" s="204">
        <v>101719594546</v>
      </c>
      <c r="B1577" s="205" t="s">
        <v>6272</v>
      </c>
      <c r="C1577" s="205" t="s">
        <v>6273</v>
      </c>
      <c r="D1577" s="205" t="s">
        <v>680</v>
      </c>
      <c r="E1577" s="572">
        <v>37622</v>
      </c>
      <c r="F1577" s="572">
        <v>45046</v>
      </c>
      <c r="G1577" s="205" t="s">
        <v>6274</v>
      </c>
      <c r="H1577" s="205" t="s">
        <v>682</v>
      </c>
      <c r="I1577" s="205" t="s">
        <v>683</v>
      </c>
      <c r="J1577" s="205">
        <v>7379757481</v>
      </c>
      <c r="K1577" s="205" t="s">
        <v>684</v>
      </c>
      <c r="L1577" s="205" t="s">
        <v>6275</v>
      </c>
      <c r="M1577" s="205" t="s">
        <v>6276</v>
      </c>
      <c r="N1577" s="205" t="s">
        <v>6277</v>
      </c>
      <c r="O1577" s="205" t="s">
        <v>686</v>
      </c>
      <c r="P1577" s="205" t="s">
        <v>687</v>
      </c>
      <c r="Q1577" s="205" t="s">
        <v>686</v>
      </c>
    </row>
    <row r="1578" spans="1:17" hidden="1">
      <c r="A1578" s="204">
        <v>101945584026</v>
      </c>
      <c r="B1578" s="205" t="s">
        <v>6331</v>
      </c>
      <c r="C1578" s="205" t="s">
        <v>6332</v>
      </c>
      <c r="D1578" s="205" t="s">
        <v>680</v>
      </c>
      <c r="E1578" s="572">
        <v>38303</v>
      </c>
      <c r="F1578" s="572">
        <v>45046</v>
      </c>
      <c r="G1578" s="205" t="s">
        <v>6333</v>
      </c>
      <c r="H1578" s="205" t="s">
        <v>682</v>
      </c>
      <c r="I1578" s="205" t="s">
        <v>683</v>
      </c>
      <c r="J1578" s="205" t="s">
        <v>684</v>
      </c>
      <c r="K1578" s="205" t="s">
        <v>684</v>
      </c>
      <c r="L1578" s="205" t="s">
        <v>6334</v>
      </c>
      <c r="M1578" s="205" t="s">
        <v>684</v>
      </c>
      <c r="N1578" s="205" t="s">
        <v>684</v>
      </c>
      <c r="O1578" s="205" t="s">
        <v>686</v>
      </c>
      <c r="P1578" s="205" t="s">
        <v>687</v>
      </c>
      <c r="Q1578" s="205" t="s">
        <v>686</v>
      </c>
    </row>
    <row r="1579" spans="1:17" hidden="1">
      <c r="A1579" s="204">
        <v>101945584035</v>
      </c>
      <c r="B1579" s="205" t="s">
        <v>6342</v>
      </c>
      <c r="C1579" s="205" t="s">
        <v>6343</v>
      </c>
      <c r="D1579" s="205" t="s">
        <v>680</v>
      </c>
      <c r="E1579" s="572">
        <v>37367</v>
      </c>
      <c r="F1579" s="572">
        <v>45046</v>
      </c>
      <c r="G1579" s="205" t="s">
        <v>6344</v>
      </c>
      <c r="H1579" s="205" t="s">
        <v>682</v>
      </c>
      <c r="I1579" s="205" t="s">
        <v>683</v>
      </c>
      <c r="J1579" s="205">
        <v>9325142002</v>
      </c>
      <c r="K1579" s="205" t="s">
        <v>684</v>
      </c>
      <c r="L1579" s="205" t="s">
        <v>4345</v>
      </c>
      <c r="M1579" s="205" t="s">
        <v>684</v>
      </c>
      <c r="N1579" s="205" t="s">
        <v>684</v>
      </c>
      <c r="O1579" s="205" t="s">
        <v>686</v>
      </c>
      <c r="P1579" s="205" t="s">
        <v>687</v>
      </c>
      <c r="Q1579" s="205" t="s">
        <v>686</v>
      </c>
    </row>
    <row r="1580" spans="1:17" hidden="1">
      <c r="A1580" s="204">
        <v>101945584061</v>
      </c>
      <c r="B1580" s="205" t="s">
        <v>6243</v>
      </c>
      <c r="C1580" s="205" t="s">
        <v>6244</v>
      </c>
      <c r="D1580" s="205" t="s">
        <v>680</v>
      </c>
      <c r="E1580" s="572">
        <v>37056</v>
      </c>
      <c r="F1580" s="572">
        <v>45046</v>
      </c>
      <c r="G1580" s="205" t="s">
        <v>6245</v>
      </c>
      <c r="H1580" s="205" t="s">
        <v>682</v>
      </c>
      <c r="I1580" s="205" t="s">
        <v>683</v>
      </c>
      <c r="J1580" s="205">
        <v>7775027236</v>
      </c>
      <c r="K1580" s="205" t="s">
        <v>6246</v>
      </c>
      <c r="L1580" s="205" t="s">
        <v>6247</v>
      </c>
      <c r="M1580" s="205" t="s">
        <v>6248</v>
      </c>
      <c r="N1580" s="205" t="s">
        <v>20606</v>
      </c>
      <c r="O1580" s="205" t="s">
        <v>687</v>
      </c>
      <c r="P1580" s="205" t="s">
        <v>687</v>
      </c>
      <c r="Q1580" s="205" t="s">
        <v>686</v>
      </c>
    </row>
    <row r="1581" spans="1:17" hidden="1">
      <c r="A1581" s="204">
        <v>101936354865</v>
      </c>
      <c r="B1581" s="205" t="s">
        <v>6338</v>
      </c>
      <c r="C1581" s="205" t="s">
        <v>6339</v>
      </c>
      <c r="D1581" s="205" t="s">
        <v>680</v>
      </c>
      <c r="E1581" s="572">
        <v>38353</v>
      </c>
      <c r="F1581" s="572">
        <v>45046</v>
      </c>
      <c r="G1581" s="205" t="s">
        <v>6340</v>
      </c>
      <c r="H1581" s="205" t="s">
        <v>682</v>
      </c>
      <c r="I1581" s="205" t="s">
        <v>683</v>
      </c>
      <c r="J1581" s="205">
        <v>7249452798</v>
      </c>
      <c r="K1581" s="205" t="s">
        <v>684</v>
      </c>
      <c r="L1581" s="205" t="s">
        <v>6341</v>
      </c>
      <c r="M1581" s="205" t="s">
        <v>684</v>
      </c>
      <c r="N1581" s="205" t="s">
        <v>684</v>
      </c>
      <c r="O1581" s="205" t="s">
        <v>686</v>
      </c>
      <c r="P1581" s="205" t="s">
        <v>687</v>
      </c>
      <c r="Q1581" s="205" t="s">
        <v>686</v>
      </c>
    </row>
    <row r="1582" spans="1:17" hidden="1">
      <c r="A1582" s="204">
        <v>101624166393</v>
      </c>
      <c r="B1582" s="205" t="s">
        <v>6316</v>
      </c>
      <c r="C1582" s="205" t="s">
        <v>6317</v>
      </c>
      <c r="D1582" s="205" t="s">
        <v>680</v>
      </c>
      <c r="E1582" s="572">
        <v>35666</v>
      </c>
      <c r="F1582" s="572">
        <v>45046</v>
      </c>
      <c r="G1582" s="205" t="s">
        <v>2323</v>
      </c>
      <c r="H1582" s="205" t="s">
        <v>682</v>
      </c>
      <c r="I1582" s="205" t="s">
        <v>683</v>
      </c>
      <c r="J1582" s="205">
        <v>8329339060</v>
      </c>
      <c r="K1582" s="205" t="s">
        <v>684</v>
      </c>
      <c r="L1582" s="205" t="s">
        <v>6318</v>
      </c>
      <c r="M1582" s="205" t="s">
        <v>6319</v>
      </c>
      <c r="N1582" s="205" t="s">
        <v>21901</v>
      </c>
      <c r="O1582" s="205" t="s">
        <v>686</v>
      </c>
      <c r="P1582" s="205" t="s">
        <v>687</v>
      </c>
      <c r="Q1582" s="205" t="s">
        <v>687</v>
      </c>
    </row>
    <row r="1583" spans="1:17" hidden="1">
      <c r="A1583" s="204">
        <v>101111668307</v>
      </c>
      <c r="B1583" s="205" t="s">
        <v>6308</v>
      </c>
      <c r="C1583" s="205" t="s">
        <v>6309</v>
      </c>
      <c r="D1583" s="205" t="s">
        <v>680</v>
      </c>
      <c r="E1583" s="572">
        <v>34505</v>
      </c>
      <c r="F1583" s="572">
        <v>45046</v>
      </c>
      <c r="G1583" s="205" t="s">
        <v>3143</v>
      </c>
      <c r="H1583" s="205" t="s">
        <v>682</v>
      </c>
      <c r="I1583" s="205" t="s">
        <v>708</v>
      </c>
      <c r="J1583" s="205">
        <v>8857971595</v>
      </c>
      <c r="K1583" s="205" t="s">
        <v>684</v>
      </c>
      <c r="L1583" s="205" t="s">
        <v>6310</v>
      </c>
      <c r="M1583" s="205" t="s">
        <v>6311</v>
      </c>
      <c r="N1583" s="205" t="s">
        <v>4580</v>
      </c>
      <c r="O1583" s="205" t="s">
        <v>686</v>
      </c>
      <c r="P1583" s="205" t="s">
        <v>687</v>
      </c>
      <c r="Q1583" s="205" t="s">
        <v>686</v>
      </c>
    </row>
    <row r="1584" spans="1:17" hidden="1">
      <c r="A1584" s="204">
        <v>101806653002</v>
      </c>
      <c r="B1584" s="205" t="s">
        <v>6288</v>
      </c>
      <c r="C1584" s="205" t="s">
        <v>6289</v>
      </c>
      <c r="D1584" s="205" t="s">
        <v>680</v>
      </c>
      <c r="E1584" s="572">
        <v>38018</v>
      </c>
      <c r="F1584" s="572">
        <v>45046</v>
      </c>
      <c r="G1584" s="205" t="s">
        <v>6290</v>
      </c>
      <c r="H1584" s="205" t="s">
        <v>682</v>
      </c>
      <c r="I1584" s="205" t="s">
        <v>683</v>
      </c>
      <c r="J1584" s="205">
        <v>8999315805</v>
      </c>
      <c r="K1584" s="205" t="s">
        <v>684</v>
      </c>
      <c r="L1584" s="205" t="s">
        <v>6291</v>
      </c>
      <c r="M1584" s="205" t="s">
        <v>684</v>
      </c>
      <c r="N1584" s="205" t="s">
        <v>684</v>
      </c>
      <c r="O1584" s="205" t="s">
        <v>686</v>
      </c>
      <c r="P1584" s="205" t="s">
        <v>687</v>
      </c>
      <c r="Q1584" s="205" t="s">
        <v>686</v>
      </c>
    </row>
    <row r="1585" spans="1:17" hidden="1">
      <c r="A1585" s="204">
        <v>101421859384</v>
      </c>
      <c r="B1585" s="205" t="s">
        <v>6262</v>
      </c>
      <c r="C1585" s="205" t="s">
        <v>6263</v>
      </c>
      <c r="D1585" s="205" t="s">
        <v>680</v>
      </c>
      <c r="E1585" s="572">
        <v>37298</v>
      </c>
      <c r="F1585" s="572">
        <v>45046</v>
      </c>
      <c r="G1585" s="205" t="s">
        <v>6264</v>
      </c>
      <c r="H1585" s="205" t="s">
        <v>682</v>
      </c>
      <c r="I1585" s="205" t="s">
        <v>683</v>
      </c>
      <c r="J1585" s="205">
        <v>9699174912</v>
      </c>
      <c r="K1585" s="205" t="s">
        <v>684</v>
      </c>
      <c r="L1585" s="205" t="s">
        <v>6265</v>
      </c>
      <c r="M1585" s="205" t="s">
        <v>6266</v>
      </c>
      <c r="N1585" s="205" t="s">
        <v>6267</v>
      </c>
      <c r="O1585" s="205" t="s">
        <v>686</v>
      </c>
      <c r="P1585" s="205" t="s">
        <v>687</v>
      </c>
      <c r="Q1585" s="205" t="s">
        <v>686</v>
      </c>
    </row>
    <row r="1586" spans="1:17" hidden="1">
      <c r="A1586" s="204">
        <v>101706030455</v>
      </c>
      <c r="B1586" s="205" t="s">
        <v>6255</v>
      </c>
      <c r="C1586" s="205" t="s">
        <v>6256</v>
      </c>
      <c r="D1586" s="205" t="s">
        <v>680</v>
      </c>
      <c r="E1586" s="572">
        <v>36161</v>
      </c>
      <c r="F1586" s="572">
        <v>45046</v>
      </c>
      <c r="G1586" s="205" t="s">
        <v>2055</v>
      </c>
      <c r="H1586" s="205" t="s">
        <v>682</v>
      </c>
      <c r="I1586" s="205" t="s">
        <v>683</v>
      </c>
      <c r="J1586" s="205" t="s">
        <v>684</v>
      </c>
      <c r="K1586" s="205" t="s">
        <v>684</v>
      </c>
      <c r="L1586" s="205" t="s">
        <v>6257</v>
      </c>
      <c r="M1586" s="205" t="s">
        <v>684</v>
      </c>
      <c r="N1586" s="205" t="s">
        <v>684</v>
      </c>
      <c r="O1586" s="205" t="s">
        <v>686</v>
      </c>
      <c r="P1586" s="205" t="s">
        <v>687</v>
      </c>
      <c r="Q1586" s="205" t="s">
        <v>686</v>
      </c>
    </row>
    <row r="1587" spans="1:17" hidden="1">
      <c r="A1587" s="204">
        <v>101218613468</v>
      </c>
      <c r="B1587" s="205" t="s">
        <v>6240</v>
      </c>
      <c r="C1587" s="205" t="s">
        <v>6241</v>
      </c>
      <c r="D1587" s="205" t="s">
        <v>680</v>
      </c>
      <c r="E1587" s="572">
        <v>36310</v>
      </c>
      <c r="F1587" s="572">
        <v>45046</v>
      </c>
      <c r="G1587" s="205" t="s">
        <v>6242</v>
      </c>
      <c r="H1587" s="205" t="s">
        <v>682</v>
      </c>
      <c r="I1587" s="205" t="s">
        <v>683</v>
      </c>
      <c r="J1587" s="205" t="s">
        <v>684</v>
      </c>
      <c r="K1587" s="205" t="s">
        <v>684</v>
      </c>
      <c r="L1587" s="205" t="s">
        <v>5328</v>
      </c>
      <c r="M1587" s="205" t="s">
        <v>684</v>
      </c>
      <c r="N1587" s="205" t="s">
        <v>684</v>
      </c>
      <c r="O1587" s="205" t="s">
        <v>686</v>
      </c>
      <c r="P1587" s="205" t="s">
        <v>687</v>
      </c>
      <c r="Q1587" s="205" t="s">
        <v>686</v>
      </c>
    </row>
    <row r="1588" spans="1:17" hidden="1">
      <c r="A1588" s="204">
        <v>101945879039</v>
      </c>
      <c r="B1588" s="205" t="s">
        <v>6324</v>
      </c>
      <c r="C1588" s="205" t="s">
        <v>6325</v>
      </c>
      <c r="D1588" s="205" t="s">
        <v>680</v>
      </c>
      <c r="E1588" s="572">
        <v>35431</v>
      </c>
      <c r="F1588" s="572">
        <v>45046</v>
      </c>
      <c r="G1588" s="205" t="s">
        <v>6326</v>
      </c>
      <c r="H1588" s="205" t="s">
        <v>682</v>
      </c>
      <c r="I1588" s="205" t="s">
        <v>683</v>
      </c>
      <c r="J1588" s="205">
        <v>8303580055</v>
      </c>
      <c r="K1588" s="205" t="s">
        <v>684</v>
      </c>
      <c r="L1588" s="205" t="s">
        <v>6327</v>
      </c>
      <c r="M1588" s="205" t="s">
        <v>20771</v>
      </c>
      <c r="N1588" s="205" t="s">
        <v>21200</v>
      </c>
      <c r="O1588" s="205" t="s">
        <v>686</v>
      </c>
      <c r="P1588" s="205" t="s">
        <v>687</v>
      </c>
      <c r="Q1588" s="205" t="s">
        <v>686</v>
      </c>
    </row>
    <row r="1589" spans="1:17" hidden="1">
      <c r="A1589" s="204">
        <v>101945584185</v>
      </c>
      <c r="B1589" s="205" t="s">
        <v>6292</v>
      </c>
      <c r="C1589" s="205" t="s">
        <v>6293</v>
      </c>
      <c r="D1589" s="205" t="s">
        <v>680</v>
      </c>
      <c r="E1589" s="572">
        <v>37814</v>
      </c>
      <c r="F1589" s="572">
        <v>45046</v>
      </c>
      <c r="G1589" s="205" t="s">
        <v>6294</v>
      </c>
      <c r="H1589" s="205" t="s">
        <v>682</v>
      </c>
      <c r="I1589" s="205" t="s">
        <v>683</v>
      </c>
      <c r="J1589" s="205">
        <v>7020110528</v>
      </c>
      <c r="K1589" s="205" t="s">
        <v>684</v>
      </c>
      <c r="L1589" s="205" t="s">
        <v>6295</v>
      </c>
      <c r="M1589" s="205" t="s">
        <v>6296</v>
      </c>
      <c r="N1589" s="205" t="s">
        <v>6297</v>
      </c>
      <c r="O1589" s="205" t="s">
        <v>686</v>
      </c>
      <c r="P1589" s="205" t="s">
        <v>687</v>
      </c>
      <c r="Q1589" s="205" t="s">
        <v>686</v>
      </c>
    </row>
    <row r="1590" spans="1:17" hidden="1">
      <c r="A1590" s="204">
        <v>101156200142</v>
      </c>
      <c r="B1590" s="205" t="s">
        <v>6249</v>
      </c>
      <c r="C1590" s="205" t="s">
        <v>6250</v>
      </c>
      <c r="D1590" s="205" t="s">
        <v>680</v>
      </c>
      <c r="E1590" s="572">
        <v>34049</v>
      </c>
      <c r="F1590" s="572">
        <v>45046</v>
      </c>
      <c r="G1590" s="205" t="s">
        <v>6251</v>
      </c>
      <c r="H1590" s="205" t="s">
        <v>682</v>
      </c>
      <c r="I1590" s="205" t="s">
        <v>683</v>
      </c>
      <c r="J1590" s="205">
        <v>8788174582</v>
      </c>
      <c r="K1590" s="205" t="s">
        <v>684</v>
      </c>
      <c r="L1590" s="205" t="s">
        <v>6252</v>
      </c>
      <c r="M1590" s="205" t="s">
        <v>6253</v>
      </c>
      <c r="N1590" s="205" t="s">
        <v>6254</v>
      </c>
      <c r="O1590" s="205" t="s">
        <v>686</v>
      </c>
      <c r="P1590" s="205" t="s">
        <v>687</v>
      </c>
      <c r="Q1590" s="205" t="s">
        <v>686</v>
      </c>
    </row>
    <row r="1591" spans="1:17" hidden="1">
      <c r="A1591" s="204">
        <v>101451978276</v>
      </c>
      <c r="B1591" s="205" t="s">
        <v>6345</v>
      </c>
      <c r="C1591" s="205" t="s">
        <v>6346</v>
      </c>
      <c r="D1591" s="205" t="s">
        <v>680</v>
      </c>
      <c r="E1591" s="572">
        <v>36046</v>
      </c>
      <c r="F1591" s="572">
        <v>45040</v>
      </c>
      <c r="G1591" s="205" t="s">
        <v>6347</v>
      </c>
      <c r="H1591" s="205" t="s">
        <v>682</v>
      </c>
      <c r="I1591" s="205" t="s">
        <v>683</v>
      </c>
      <c r="J1591" s="205">
        <v>9503920621</v>
      </c>
      <c r="K1591" s="205" t="s">
        <v>684</v>
      </c>
      <c r="L1591" s="205" t="s">
        <v>6348</v>
      </c>
      <c r="M1591" s="205" t="s">
        <v>21751</v>
      </c>
      <c r="N1591" s="205" t="s">
        <v>21493</v>
      </c>
      <c r="O1591" s="205" t="s">
        <v>686</v>
      </c>
      <c r="P1591" s="205" t="s">
        <v>687</v>
      </c>
      <c r="Q1591" s="205" t="s">
        <v>687</v>
      </c>
    </row>
    <row r="1592" spans="1:17" hidden="1">
      <c r="A1592" s="204">
        <v>101544274956</v>
      </c>
      <c r="B1592" s="205" t="s">
        <v>6349</v>
      </c>
      <c r="C1592" s="205" t="s">
        <v>6350</v>
      </c>
      <c r="D1592" s="205" t="s">
        <v>680</v>
      </c>
      <c r="E1592" s="572">
        <v>35497</v>
      </c>
      <c r="F1592" s="572">
        <v>45037</v>
      </c>
      <c r="G1592" s="205" t="s">
        <v>6351</v>
      </c>
      <c r="H1592" s="205" t="s">
        <v>682</v>
      </c>
      <c r="I1592" s="205" t="s">
        <v>683</v>
      </c>
      <c r="J1592" s="205">
        <v>8151856718</v>
      </c>
      <c r="K1592" s="205" t="s">
        <v>684</v>
      </c>
      <c r="L1592" s="205" t="s">
        <v>6352</v>
      </c>
      <c r="M1592" s="205" t="s">
        <v>6353</v>
      </c>
      <c r="N1592" s="205" t="s">
        <v>6354</v>
      </c>
      <c r="O1592" s="205" t="s">
        <v>686</v>
      </c>
      <c r="P1592" s="205" t="s">
        <v>687</v>
      </c>
      <c r="Q1592" s="205" t="s">
        <v>686</v>
      </c>
    </row>
    <row r="1593" spans="1:17" hidden="1">
      <c r="A1593" s="204">
        <v>101936884347</v>
      </c>
      <c r="B1593" s="205" t="s">
        <v>6355</v>
      </c>
      <c r="C1593" s="205" t="s">
        <v>6356</v>
      </c>
      <c r="D1593" s="205" t="s">
        <v>680</v>
      </c>
      <c r="E1593" s="572">
        <v>38013</v>
      </c>
      <c r="F1593" s="572">
        <v>45034</v>
      </c>
      <c r="G1593" s="205" t="s">
        <v>6357</v>
      </c>
      <c r="H1593" s="205" t="s">
        <v>682</v>
      </c>
      <c r="I1593" s="205" t="s">
        <v>683</v>
      </c>
      <c r="J1593" s="205">
        <v>8101824821</v>
      </c>
      <c r="K1593" s="205" t="s">
        <v>684</v>
      </c>
      <c r="L1593" s="205" t="s">
        <v>6358</v>
      </c>
      <c r="M1593" s="205" t="s">
        <v>684</v>
      </c>
      <c r="N1593" s="205" t="s">
        <v>6359</v>
      </c>
      <c r="O1593" s="205" t="s">
        <v>687</v>
      </c>
      <c r="P1593" s="205" t="s">
        <v>687</v>
      </c>
      <c r="Q1593" s="205" t="s">
        <v>686</v>
      </c>
    </row>
    <row r="1594" spans="1:17" hidden="1">
      <c r="A1594" s="204">
        <v>100903950489</v>
      </c>
      <c r="B1594" s="205" t="s">
        <v>6360</v>
      </c>
      <c r="C1594" s="205" t="s">
        <v>6361</v>
      </c>
      <c r="D1594" s="205" t="s">
        <v>680</v>
      </c>
      <c r="E1594" s="572">
        <v>34335</v>
      </c>
      <c r="F1594" s="572">
        <v>45026</v>
      </c>
      <c r="G1594" s="205" t="s">
        <v>6362</v>
      </c>
      <c r="H1594" s="205" t="s">
        <v>682</v>
      </c>
      <c r="I1594" s="205" t="s">
        <v>683</v>
      </c>
      <c r="J1594" s="205">
        <v>8554002539</v>
      </c>
      <c r="K1594" s="205" t="s">
        <v>684</v>
      </c>
      <c r="L1594" s="205" t="s">
        <v>6363</v>
      </c>
      <c r="M1594" s="205" t="s">
        <v>684</v>
      </c>
      <c r="N1594" s="205" t="s">
        <v>6364</v>
      </c>
      <c r="O1594" s="205" t="s">
        <v>686</v>
      </c>
      <c r="P1594" s="205" t="s">
        <v>687</v>
      </c>
      <c r="Q1594" s="205" t="s">
        <v>686</v>
      </c>
    </row>
    <row r="1595" spans="1:17" hidden="1">
      <c r="A1595" s="204">
        <v>101827258350</v>
      </c>
      <c r="B1595" s="205" t="s">
        <v>6365</v>
      </c>
      <c r="C1595" s="205" t="s">
        <v>6366</v>
      </c>
      <c r="D1595" s="205" t="s">
        <v>680</v>
      </c>
      <c r="E1595" s="572">
        <v>37408</v>
      </c>
      <c r="F1595" s="572">
        <v>45026</v>
      </c>
      <c r="G1595" s="205" t="s">
        <v>6367</v>
      </c>
      <c r="H1595" s="205" t="s">
        <v>682</v>
      </c>
      <c r="I1595" s="205" t="s">
        <v>683</v>
      </c>
      <c r="J1595" s="205">
        <v>8265074765</v>
      </c>
      <c r="K1595" s="205" t="s">
        <v>684</v>
      </c>
      <c r="L1595" s="205" t="s">
        <v>3600</v>
      </c>
      <c r="M1595" s="205" t="s">
        <v>6368</v>
      </c>
      <c r="N1595" s="205" t="s">
        <v>684</v>
      </c>
      <c r="O1595" s="205" t="s">
        <v>686</v>
      </c>
      <c r="P1595" s="205" t="s">
        <v>687</v>
      </c>
      <c r="Q1595" s="205" t="s">
        <v>686</v>
      </c>
    </row>
    <row r="1596" spans="1:17" hidden="1">
      <c r="A1596" s="204">
        <v>101933011176</v>
      </c>
      <c r="B1596" s="205" t="s">
        <v>6382</v>
      </c>
      <c r="C1596" s="205" t="s">
        <v>6383</v>
      </c>
      <c r="D1596" s="205" t="s">
        <v>680</v>
      </c>
      <c r="E1596" s="572">
        <v>37006</v>
      </c>
      <c r="F1596" s="572">
        <v>45023</v>
      </c>
      <c r="G1596" s="205" t="s">
        <v>6384</v>
      </c>
      <c r="H1596" s="205" t="s">
        <v>682</v>
      </c>
      <c r="I1596" s="205" t="s">
        <v>683</v>
      </c>
      <c r="J1596" s="205" t="s">
        <v>684</v>
      </c>
      <c r="K1596" s="205" t="s">
        <v>684</v>
      </c>
      <c r="L1596" s="205" t="s">
        <v>6385</v>
      </c>
      <c r="M1596" s="205" t="s">
        <v>684</v>
      </c>
      <c r="N1596" s="205" t="s">
        <v>684</v>
      </c>
      <c r="O1596" s="205" t="s">
        <v>686</v>
      </c>
      <c r="P1596" s="205" t="s">
        <v>687</v>
      </c>
      <c r="Q1596" s="205" t="s">
        <v>686</v>
      </c>
    </row>
    <row r="1597" spans="1:17" hidden="1">
      <c r="A1597" s="204">
        <v>101281737627</v>
      </c>
      <c r="B1597" s="205" t="s">
        <v>6369</v>
      </c>
      <c r="C1597" s="205" t="s">
        <v>484</v>
      </c>
      <c r="D1597" s="205" t="s">
        <v>680</v>
      </c>
      <c r="E1597" s="572">
        <v>35729</v>
      </c>
      <c r="F1597" s="572">
        <v>45023</v>
      </c>
      <c r="G1597" s="205" t="s">
        <v>1153</v>
      </c>
      <c r="H1597" s="205" t="s">
        <v>682</v>
      </c>
      <c r="I1597" s="205" t="s">
        <v>683</v>
      </c>
      <c r="J1597" s="205">
        <v>7057492251</v>
      </c>
      <c r="K1597" s="205" t="s">
        <v>684</v>
      </c>
      <c r="L1597" s="205" t="s">
        <v>6370</v>
      </c>
      <c r="M1597" s="205" t="s">
        <v>6371</v>
      </c>
      <c r="N1597" s="205" t="s">
        <v>6372</v>
      </c>
      <c r="O1597" s="205" t="s">
        <v>686</v>
      </c>
      <c r="P1597" s="205" t="s">
        <v>687</v>
      </c>
      <c r="Q1597" s="205" t="s">
        <v>686</v>
      </c>
    </row>
    <row r="1598" spans="1:17" hidden="1">
      <c r="A1598" s="204">
        <v>101825767164</v>
      </c>
      <c r="B1598" s="205" t="s">
        <v>6378</v>
      </c>
      <c r="C1598" s="205" t="s">
        <v>6379</v>
      </c>
      <c r="D1598" s="205" t="s">
        <v>680</v>
      </c>
      <c r="E1598" s="572">
        <v>35083</v>
      </c>
      <c r="F1598" s="572">
        <v>45023</v>
      </c>
      <c r="G1598" s="205" t="s">
        <v>6380</v>
      </c>
      <c r="H1598" s="205" t="s">
        <v>682</v>
      </c>
      <c r="I1598" s="205" t="s">
        <v>683</v>
      </c>
      <c r="J1598" s="205">
        <v>9835748407</v>
      </c>
      <c r="K1598" s="205" t="s">
        <v>684</v>
      </c>
      <c r="L1598" s="205" t="s">
        <v>6381</v>
      </c>
      <c r="M1598" s="205" t="s">
        <v>684</v>
      </c>
      <c r="N1598" s="205" t="s">
        <v>684</v>
      </c>
      <c r="O1598" s="205" t="s">
        <v>686</v>
      </c>
      <c r="P1598" s="205" t="s">
        <v>687</v>
      </c>
      <c r="Q1598" s="205" t="s">
        <v>686</v>
      </c>
    </row>
    <row r="1599" spans="1:17" hidden="1">
      <c r="A1599" s="204">
        <v>101932816243</v>
      </c>
      <c r="B1599" s="205" t="s">
        <v>6386</v>
      </c>
      <c r="C1599" s="205" t="s">
        <v>6387</v>
      </c>
      <c r="D1599" s="205" t="s">
        <v>680</v>
      </c>
      <c r="E1599" s="572">
        <v>37762</v>
      </c>
      <c r="F1599" s="572">
        <v>45023</v>
      </c>
      <c r="G1599" s="205" t="s">
        <v>6388</v>
      </c>
      <c r="H1599" s="205" t="s">
        <v>682</v>
      </c>
      <c r="I1599" s="205" t="s">
        <v>683</v>
      </c>
      <c r="J1599" s="205" t="s">
        <v>684</v>
      </c>
      <c r="K1599" s="205" t="s">
        <v>684</v>
      </c>
      <c r="L1599" s="205" t="s">
        <v>6389</v>
      </c>
      <c r="M1599" s="205" t="s">
        <v>684</v>
      </c>
      <c r="N1599" s="205" t="s">
        <v>684</v>
      </c>
      <c r="O1599" s="205" t="s">
        <v>686</v>
      </c>
      <c r="P1599" s="205" t="s">
        <v>687</v>
      </c>
      <c r="Q1599" s="205" t="s">
        <v>686</v>
      </c>
    </row>
    <row r="1600" spans="1:17" hidden="1">
      <c r="A1600" s="204">
        <v>101768229056</v>
      </c>
      <c r="B1600" s="205" t="s">
        <v>6373</v>
      </c>
      <c r="C1600" s="205" t="s">
        <v>6374</v>
      </c>
      <c r="D1600" s="205" t="s">
        <v>680</v>
      </c>
      <c r="E1600" s="572">
        <v>37791</v>
      </c>
      <c r="F1600" s="572">
        <v>45023</v>
      </c>
      <c r="G1600" s="205" t="s">
        <v>6375</v>
      </c>
      <c r="H1600" s="205" t="s">
        <v>682</v>
      </c>
      <c r="I1600" s="205" t="s">
        <v>683</v>
      </c>
      <c r="J1600" s="205">
        <v>8623016093</v>
      </c>
      <c r="K1600" s="205" t="s">
        <v>684</v>
      </c>
      <c r="L1600" s="205" t="s">
        <v>3054</v>
      </c>
      <c r="M1600" s="205" t="s">
        <v>6376</v>
      </c>
      <c r="N1600" s="205" t="s">
        <v>6377</v>
      </c>
      <c r="O1600" s="205" t="s">
        <v>686</v>
      </c>
      <c r="P1600" s="205" t="s">
        <v>687</v>
      </c>
      <c r="Q1600" s="205" t="s">
        <v>686</v>
      </c>
    </row>
    <row r="1601" spans="1:17" hidden="1">
      <c r="A1601" s="204">
        <v>101333526374</v>
      </c>
      <c r="B1601" s="205" t="s">
        <v>6393</v>
      </c>
      <c r="C1601" s="205" t="s">
        <v>5482</v>
      </c>
      <c r="D1601" s="205" t="s">
        <v>680</v>
      </c>
      <c r="E1601" s="572">
        <v>33239</v>
      </c>
      <c r="F1601" s="572">
        <v>45022</v>
      </c>
      <c r="G1601" s="205" t="s">
        <v>6264</v>
      </c>
      <c r="H1601" s="205" t="s">
        <v>682</v>
      </c>
      <c r="I1601" s="205" t="s">
        <v>708</v>
      </c>
      <c r="J1601" s="205">
        <v>7337643417</v>
      </c>
      <c r="K1601" s="205" t="s">
        <v>6394</v>
      </c>
      <c r="L1601" s="205" t="s">
        <v>6395</v>
      </c>
      <c r="M1601" s="205" t="s">
        <v>6396</v>
      </c>
      <c r="N1601" s="205" t="s">
        <v>22089</v>
      </c>
      <c r="O1601" s="205" t="s">
        <v>687</v>
      </c>
      <c r="P1601" s="205" t="s">
        <v>687</v>
      </c>
      <c r="Q1601" s="205" t="s">
        <v>686</v>
      </c>
    </row>
    <row r="1602" spans="1:17" hidden="1">
      <c r="A1602" s="204">
        <v>101932367573</v>
      </c>
      <c r="B1602" s="205" t="s">
        <v>6390</v>
      </c>
      <c r="C1602" s="205" t="s">
        <v>6391</v>
      </c>
      <c r="D1602" s="205" t="s">
        <v>680</v>
      </c>
      <c r="E1602" s="572">
        <v>33774</v>
      </c>
      <c r="F1602" s="572">
        <v>45022</v>
      </c>
      <c r="G1602" s="205" t="s">
        <v>2850</v>
      </c>
      <c r="H1602" s="205" t="s">
        <v>682</v>
      </c>
      <c r="I1602" s="205" t="s">
        <v>708</v>
      </c>
      <c r="J1602" s="205" t="s">
        <v>684</v>
      </c>
      <c r="K1602" s="205" t="s">
        <v>684</v>
      </c>
      <c r="L1602" s="205" t="s">
        <v>6392</v>
      </c>
      <c r="M1602" s="205" t="s">
        <v>684</v>
      </c>
      <c r="N1602" s="205" t="s">
        <v>684</v>
      </c>
      <c r="O1602" s="205" t="s">
        <v>686</v>
      </c>
      <c r="P1602" s="205" t="s">
        <v>687</v>
      </c>
      <c r="Q1602" s="205" t="s">
        <v>686</v>
      </c>
    </row>
    <row r="1603" spans="1:17" hidden="1">
      <c r="A1603" s="204">
        <v>101932579073</v>
      </c>
      <c r="B1603" s="205" t="s">
        <v>6397</v>
      </c>
      <c r="C1603" s="205" t="s">
        <v>6398</v>
      </c>
      <c r="D1603" s="205" t="s">
        <v>680</v>
      </c>
      <c r="E1603" s="572">
        <v>37257</v>
      </c>
      <c r="F1603" s="572">
        <v>45022</v>
      </c>
      <c r="G1603" s="205" t="s">
        <v>6399</v>
      </c>
      <c r="H1603" s="205" t="s">
        <v>682</v>
      </c>
      <c r="I1603" s="205" t="s">
        <v>683</v>
      </c>
      <c r="J1603" s="205" t="s">
        <v>684</v>
      </c>
      <c r="K1603" s="205" t="s">
        <v>684</v>
      </c>
      <c r="L1603" s="205" t="s">
        <v>6400</v>
      </c>
      <c r="M1603" s="205" t="s">
        <v>684</v>
      </c>
      <c r="N1603" s="205" t="s">
        <v>684</v>
      </c>
      <c r="O1603" s="205" t="s">
        <v>686</v>
      </c>
      <c r="P1603" s="205" t="s">
        <v>687</v>
      </c>
      <c r="Q1603" s="205" t="s">
        <v>686</v>
      </c>
    </row>
    <row r="1604" spans="1:17" hidden="1">
      <c r="A1604" s="204">
        <v>101933166684</v>
      </c>
      <c r="B1604" s="205" t="s">
        <v>6419</v>
      </c>
      <c r="C1604" s="205" t="s">
        <v>6420</v>
      </c>
      <c r="D1604" s="205" t="s">
        <v>680</v>
      </c>
      <c r="E1604" s="572">
        <v>35796</v>
      </c>
      <c r="F1604" s="572">
        <v>45017</v>
      </c>
      <c r="G1604" s="205" t="s">
        <v>6421</v>
      </c>
      <c r="H1604" s="205" t="s">
        <v>682</v>
      </c>
      <c r="I1604" s="205" t="s">
        <v>708</v>
      </c>
      <c r="J1604" s="205" t="s">
        <v>684</v>
      </c>
      <c r="K1604" s="205" t="s">
        <v>684</v>
      </c>
      <c r="L1604" s="205" t="s">
        <v>6422</v>
      </c>
      <c r="M1604" s="205" t="s">
        <v>684</v>
      </c>
      <c r="N1604" s="205" t="s">
        <v>684</v>
      </c>
      <c r="O1604" s="205" t="s">
        <v>686</v>
      </c>
      <c r="P1604" s="205" t="s">
        <v>687</v>
      </c>
      <c r="Q1604" s="205" t="s">
        <v>686</v>
      </c>
    </row>
    <row r="1605" spans="1:17" hidden="1">
      <c r="A1605" s="204">
        <v>101930702057</v>
      </c>
      <c r="B1605" s="205" t="s">
        <v>6411</v>
      </c>
      <c r="C1605" s="205" t="s">
        <v>6412</v>
      </c>
      <c r="D1605" s="205" t="s">
        <v>680</v>
      </c>
      <c r="E1605" s="572">
        <v>35065</v>
      </c>
      <c r="F1605" s="572">
        <v>45017</v>
      </c>
      <c r="G1605" s="205" t="s">
        <v>6413</v>
      </c>
      <c r="H1605" s="205" t="s">
        <v>682</v>
      </c>
      <c r="I1605" s="205" t="s">
        <v>708</v>
      </c>
      <c r="J1605" s="205" t="s">
        <v>684</v>
      </c>
      <c r="K1605" s="205" t="s">
        <v>684</v>
      </c>
      <c r="L1605" s="205" t="s">
        <v>6414</v>
      </c>
      <c r="M1605" s="205" t="s">
        <v>684</v>
      </c>
      <c r="N1605" s="205" t="s">
        <v>684</v>
      </c>
      <c r="O1605" s="205" t="s">
        <v>686</v>
      </c>
      <c r="P1605" s="205" t="s">
        <v>687</v>
      </c>
      <c r="Q1605" s="205" t="s">
        <v>686</v>
      </c>
    </row>
    <row r="1606" spans="1:17" hidden="1">
      <c r="A1606" s="204">
        <v>101930702042</v>
      </c>
      <c r="B1606" s="205" t="s">
        <v>6415</v>
      </c>
      <c r="C1606" s="205" t="s">
        <v>6416</v>
      </c>
      <c r="D1606" s="205" t="s">
        <v>680</v>
      </c>
      <c r="E1606" s="572">
        <v>37622</v>
      </c>
      <c r="F1606" s="572">
        <v>45017</v>
      </c>
      <c r="G1606" s="205" t="s">
        <v>6417</v>
      </c>
      <c r="H1606" s="205" t="s">
        <v>682</v>
      </c>
      <c r="I1606" s="205" t="s">
        <v>683</v>
      </c>
      <c r="J1606" s="205" t="s">
        <v>684</v>
      </c>
      <c r="K1606" s="205" t="s">
        <v>684</v>
      </c>
      <c r="L1606" s="205" t="s">
        <v>6418</v>
      </c>
      <c r="M1606" s="205" t="s">
        <v>684</v>
      </c>
      <c r="N1606" s="205" t="s">
        <v>684</v>
      </c>
      <c r="O1606" s="205" t="s">
        <v>686</v>
      </c>
      <c r="P1606" s="205" t="s">
        <v>687</v>
      </c>
      <c r="Q1606" s="205" t="s">
        <v>686</v>
      </c>
    </row>
    <row r="1607" spans="1:17" hidden="1">
      <c r="A1607" s="204">
        <v>101486057197</v>
      </c>
      <c r="B1607" s="205" t="s">
        <v>6405</v>
      </c>
      <c r="C1607" s="205" t="s">
        <v>6406</v>
      </c>
      <c r="D1607" s="205" t="s">
        <v>680</v>
      </c>
      <c r="E1607" s="572">
        <v>36892</v>
      </c>
      <c r="F1607" s="572">
        <v>45017</v>
      </c>
      <c r="G1607" s="205" t="s">
        <v>6407</v>
      </c>
      <c r="H1607" s="205" t="s">
        <v>682</v>
      </c>
      <c r="I1607" s="205" t="s">
        <v>683</v>
      </c>
      <c r="J1607" s="205">
        <v>9161977026</v>
      </c>
      <c r="K1607" s="205" t="s">
        <v>684</v>
      </c>
      <c r="L1607" s="205" t="s">
        <v>6408</v>
      </c>
      <c r="M1607" s="205" t="s">
        <v>6409</v>
      </c>
      <c r="N1607" s="205" t="s">
        <v>6410</v>
      </c>
      <c r="O1607" s="205" t="s">
        <v>686</v>
      </c>
      <c r="P1607" s="205" t="s">
        <v>687</v>
      </c>
      <c r="Q1607" s="205" t="s">
        <v>686</v>
      </c>
    </row>
    <row r="1608" spans="1:17" hidden="1">
      <c r="A1608" s="204">
        <v>101930763891</v>
      </c>
      <c r="B1608" s="205" t="s">
        <v>6401</v>
      </c>
      <c r="C1608" s="205" t="s">
        <v>6402</v>
      </c>
      <c r="D1608" s="205" t="s">
        <v>680</v>
      </c>
      <c r="E1608" s="572">
        <v>34315</v>
      </c>
      <c r="F1608" s="572">
        <v>45017</v>
      </c>
      <c r="G1608" s="205" t="s">
        <v>6403</v>
      </c>
      <c r="H1608" s="205" t="s">
        <v>682</v>
      </c>
      <c r="I1608" s="205" t="s">
        <v>708</v>
      </c>
      <c r="J1608" s="205" t="s">
        <v>684</v>
      </c>
      <c r="K1608" s="205" t="s">
        <v>684</v>
      </c>
      <c r="L1608" s="205" t="s">
        <v>6404</v>
      </c>
      <c r="M1608" s="205" t="s">
        <v>684</v>
      </c>
      <c r="N1608" s="205" t="s">
        <v>684</v>
      </c>
      <c r="O1608" s="205" t="s">
        <v>686</v>
      </c>
      <c r="P1608" s="205" t="s">
        <v>687</v>
      </c>
      <c r="Q1608" s="205" t="s">
        <v>686</v>
      </c>
    </row>
    <row r="1609" spans="1:17" hidden="1">
      <c r="A1609" s="204">
        <v>101935655299</v>
      </c>
      <c r="B1609" s="205" t="s">
        <v>6423</v>
      </c>
      <c r="C1609" s="205" t="s">
        <v>6424</v>
      </c>
      <c r="D1609" s="205" t="s">
        <v>680</v>
      </c>
      <c r="E1609" s="572">
        <v>28071</v>
      </c>
      <c r="F1609" s="572">
        <v>45016</v>
      </c>
      <c r="G1609" s="205" t="s">
        <v>6425</v>
      </c>
      <c r="H1609" s="205" t="s">
        <v>682</v>
      </c>
      <c r="I1609" s="205" t="s">
        <v>683</v>
      </c>
      <c r="J1609" s="205">
        <v>9503273961</v>
      </c>
      <c r="K1609" s="205" t="s">
        <v>684</v>
      </c>
      <c r="L1609" s="205" t="s">
        <v>6426</v>
      </c>
      <c r="M1609" s="205" t="s">
        <v>684</v>
      </c>
      <c r="N1609" s="205" t="s">
        <v>684</v>
      </c>
      <c r="O1609" s="205" t="s">
        <v>686</v>
      </c>
      <c r="P1609" s="205" t="s">
        <v>687</v>
      </c>
      <c r="Q1609" s="205" t="s">
        <v>687</v>
      </c>
    </row>
    <row r="1610" spans="1:17" hidden="1">
      <c r="A1610" s="204">
        <v>101303839435</v>
      </c>
      <c r="B1610" s="205" t="s">
        <v>6427</v>
      </c>
      <c r="C1610" s="205" t="s">
        <v>6428</v>
      </c>
      <c r="D1610" s="205" t="s">
        <v>680</v>
      </c>
      <c r="E1610" s="572">
        <v>34173</v>
      </c>
      <c r="F1610" s="572">
        <v>45015</v>
      </c>
      <c r="G1610" s="205" t="s">
        <v>6429</v>
      </c>
      <c r="H1610" s="205" t="s">
        <v>682</v>
      </c>
      <c r="I1610" s="205" t="s">
        <v>683</v>
      </c>
      <c r="J1610" s="205">
        <v>9309893531</v>
      </c>
      <c r="K1610" s="205" t="s">
        <v>684</v>
      </c>
      <c r="L1610" s="205" t="s">
        <v>4821</v>
      </c>
      <c r="M1610" s="205" t="s">
        <v>684</v>
      </c>
      <c r="N1610" s="205" t="s">
        <v>684</v>
      </c>
      <c r="O1610" s="205" t="s">
        <v>686</v>
      </c>
      <c r="P1610" s="205" t="s">
        <v>687</v>
      </c>
      <c r="Q1610" s="205" t="s">
        <v>686</v>
      </c>
    </row>
    <row r="1611" spans="1:17" hidden="1">
      <c r="A1611" s="204">
        <v>101934434194</v>
      </c>
      <c r="B1611" s="205" t="s">
        <v>6455</v>
      </c>
      <c r="C1611" s="205" t="s">
        <v>6456</v>
      </c>
      <c r="D1611" s="205" t="s">
        <v>680</v>
      </c>
      <c r="E1611" s="572">
        <v>33932</v>
      </c>
      <c r="F1611" s="572">
        <v>45015</v>
      </c>
      <c r="G1611" s="205" t="s">
        <v>6457</v>
      </c>
      <c r="H1611" s="205" t="s">
        <v>682</v>
      </c>
      <c r="I1611" s="205" t="s">
        <v>708</v>
      </c>
      <c r="J1611" s="205" t="s">
        <v>684</v>
      </c>
      <c r="K1611" s="205" t="s">
        <v>684</v>
      </c>
      <c r="L1611" s="205" t="s">
        <v>3363</v>
      </c>
      <c r="M1611" s="205" t="s">
        <v>6458</v>
      </c>
      <c r="N1611" s="205" t="s">
        <v>684</v>
      </c>
      <c r="O1611" s="205" t="s">
        <v>686</v>
      </c>
      <c r="P1611" s="205" t="s">
        <v>687</v>
      </c>
      <c r="Q1611" s="205" t="s">
        <v>686</v>
      </c>
    </row>
    <row r="1612" spans="1:17" hidden="1">
      <c r="A1612" s="204">
        <v>101934434187</v>
      </c>
      <c r="B1612" s="205" t="s">
        <v>6476</v>
      </c>
      <c r="C1612" s="205" t="s">
        <v>6477</v>
      </c>
      <c r="D1612" s="205" t="s">
        <v>680</v>
      </c>
      <c r="E1612" s="572">
        <v>36161</v>
      </c>
      <c r="F1612" s="572">
        <v>45015</v>
      </c>
      <c r="G1612" s="205" t="s">
        <v>6478</v>
      </c>
      <c r="H1612" s="205" t="s">
        <v>682</v>
      </c>
      <c r="I1612" s="205" t="s">
        <v>683</v>
      </c>
      <c r="J1612" s="205" t="s">
        <v>684</v>
      </c>
      <c r="K1612" s="205" t="s">
        <v>684</v>
      </c>
      <c r="L1612" s="205" t="s">
        <v>6479</v>
      </c>
      <c r="M1612" s="205" t="s">
        <v>6480</v>
      </c>
      <c r="N1612" s="205" t="s">
        <v>684</v>
      </c>
      <c r="O1612" s="205" t="s">
        <v>686</v>
      </c>
      <c r="P1612" s="205" t="s">
        <v>687</v>
      </c>
      <c r="Q1612" s="205" t="s">
        <v>686</v>
      </c>
    </row>
    <row r="1613" spans="1:17" hidden="1">
      <c r="A1613" s="204">
        <v>101934434207</v>
      </c>
      <c r="B1613" s="205" t="s">
        <v>6470</v>
      </c>
      <c r="C1613" s="205" t="s">
        <v>6471</v>
      </c>
      <c r="D1613" s="205" t="s">
        <v>680</v>
      </c>
      <c r="E1613" s="572">
        <v>37057</v>
      </c>
      <c r="F1613" s="572">
        <v>45015</v>
      </c>
      <c r="G1613" s="205" t="s">
        <v>6472</v>
      </c>
      <c r="H1613" s="205" t="s">
        <v>682</v>
      </c>
      <c r="I1613" s="205" t="s">
        <v>683</v>
      </c>
      <c r="J1613" s="205" t="s">
        <v>684</v>
      </c>
      <c r="K1613" s="205" t="s">
        <v>684</v>
      </c>
      <c r="L1613" s="205" t="s">
        <v>6473</v>
      </c>
      <c r="M1613" s="205" t="s">
        <v>6474</v>
      </c>
      <c r="N1613" s="205" t="s">
        <v>684</v>
      </c>
      <c r="O1613" s="205" t="s">
        <v>686</v>
      </c>
      <c r="P1613" s="205" t="s">
        <v>687</v>
      </c>
      <c r="Q1613" s="205" t="s">
        <v>686</v>
      </c>
    </row>
    <row r="1614" spans="1:17" hidden="1">
      <c r="A1614" s="204">
        <v>101729659478</v>
      </c>
      <c r="B1614" s="205" t="s">
        <v>6445</v>
      </c>
      <c r="C1614" s="205" t="s">
        <v>6446</v>
      </c>
      <c r="D1614" s="205" t="s">
        <v>680</v>
      </c>
      <c r="E1614" s="572">
        <v>36032</v>
      </c>
      <c r="F1614" s="572">
        <v>45015</v>
      </c>
      <c r="G1614" s="205" t="s">
        <v>6447</v>
      </c>
      <c r="H1614" s="205" t="s">
        <v>682</v>
      </c>
      <c r="I1614" s="205" t="s">
        <v>683</v>
      </c>
      <c r="J1614" s="205">
        <v>8929016048</v>
      </c>
      <c r="K1614" s="205" t="s">
        <v>684</v>
      </c>
      <c r="L1614" s="205" t="s">
        <v>2018</v>
      </c>
      <c r="M1614" s="205" t="s">
        <v>6448</v>
      </c>
      <c r="N1614" s="205" t="s">
        <v>6449</v>
      </c>
      <c r="O1614" s="205" t="s">
        <v>686</v>
      </c>
      <c r="P1614" s="205" t="s">
        <v>687</v>
      </c>
      <c r="Q1614" s="205" t="s">
        <v>686</v>
      </c>
    </row>
    <row r="1615" spans="1:17" hidden="1">
      <c r="A1615" s="204">
        <v>101905260199</v>
      </c>
      <c r="B1615" s="205" t="s">
        <v>6439</v>
      </c>
      <c r="C1615" s="205" t="s">
        <v>6440</v>
      </c>
      <c r="D1615" s="205" t="s">
        <v>680</v>
      </c>
      <c r="E1615" s="572">
        <v>33240</v>
      </c>
      <c r="F1615" s="572">
        <v>45015</v>
      </c>
      <c r="G1615" s="205" t="s">
        <v>6441</v>
      </c>
      <c r="H1615" s="205" t="s">
        <v>682</v>
      </c>
      <c r="I1615" s="205" t="s">
        <v>683</v>
      </c>
      <c r="J1615" s="205">
        <v>9601274024</v>
      </c>
      <c r="K1615" s="205" t="s">
        <v>684</v>
      </c>
      <c r="L1615" s="205" t="s">
        <v>6442</v>
      </c>
      <c r="M1615" s="205" t="s">
        <v>6443</v>
      </c>
      <c r="N1615" s="205" t="s">
        <v>6444</v>
      </c>
      <c r="O1615" s="205" t="s">
        <v>686</v>
      </c>
      <c r="P1615" s="205" t="s">
        <v>687</v>
      </c>
      <c r="Q1615" s="205" t="s">
        <v>686</v>
      </c>
    </row>
    <row r="1616" spans="1:17" hidden="1">
      <c r="A1616" s="204">
        <v>101128135527</v>
      </c>
      <c r="B1616" s="205" t="s">
        <v>6450</v>
      </c>
      <c r="C1616" s="205" t="s">
        <v>6451</v>
      </c>
      <c r="D1616" s="205" t="s">
        <v>680</v>
      </c>
      <c r="E1616" s="572">
        <v>30317</v>
      </c>
      <c r="F1616" s="572">
        <v>45015</v>
      </c>
      <c r="G1616" s="205" t="s">
        <v>6452</v>
      </c>
      <c r="H1616" s="205" t="s">
        <v>682</v>
      </c>
      <c r="I1616" s="205" t="s">
        <v>683</v>
      </c>
      <c r="J1616" s="205">
        <v>9545159987</v>
      </c>
      <c r="K1616" s="205" t="s">
        <v>684</v>
      </c>
      <c r="L1616" s="205" t="s">
        <v>6453</v>
      </c>
      <c r="M1616" s="205" t="s">
        <v>6454</v>
      </c>
      <c r="N1616" s="205" t="s">
        <v>20945</v>
      </c>
      <c r="O1616" s="205" t="s">
        <v>687</v>
      </c>
      <c r="P1616" s="205" t="s">
        <v>687</v>
      </c>
      <c r="Q1616" s="205" t="s">
        <v>686</v>
      </c>
    </row>
    <row r="1617" spans="1:17" hidden="1">
      <c r="A1617" s="204">
        <v>101858132900</v>
      </c>
      <c r="B1617" s="205" t="s">
        <v>6436</v>
      </c>
      <c r="C1617" s="205" t="s">
        <v>6437</v>
      </c>
      <c r="D1617" s="205" t="s">
        <v>680</v>
      </c>
      <c r="E1617" s="572">
        <v>37930</v>
      </c>
      <c r="F1617" s="572">
        <v>45015</v>
      </c>
      <c r="G1617" s="205" t="s">
        <v>1409</v>
      </c>
      <c r="H1617" s="205" t="s">
        <v>682</v>
      </c>
      <c r="I1617" s="205" t="s">
        <v>683</v>
      </c>
      <c r="J1617" s="205" t="s">
        <v>684</v>
      </c>
      <c r="K1617" s="205" t="s">
        <v>684</v>
      </c>
      <c r="L1617" s="205" t="s">
        <v>6438</v>
      </c>
      <c r="M1617" s="205" t="s">
        <v>684</v>
      </c>
      <c r="N1617" s="205" t="s">
        <v>684</v>
      </c>
      <c r="O1617" s="205" t="s">
        <v>686</v>
      </c>
      <c r="P1617" s="205" t="s">
        <v>687</v>
      </c>
      <c r="Q1617" s="205" t="s">
        <v>686</v>
      </c>
    </row>
    <row r="1618" spans="1:17" hidden="1">
      <c r="A1618" s="204">
        <v>101525414639</v>
      </c>
      <c r="B1618" s="205" t="s">
        <v>6464</v>
      </c>
      <c r="C1618" s="205" t="s">
        <v>6465</v>
      </c>
      <c r="D1618" s="205" t="s">
        <v>680</v>
      </c>
      <c r="E1618" s="572">
        <v>35903</v>
      </c>
      <c r="F1618" s="572">
        <v>45015</v>
      </c>
      <c r="G1618" s="205" t="s">
        <v>6466</v>
      </c>
      <c r="H1618" s="205" t="s">
        <v>682</v>
      </c>
      <c r="I1618" s="205" t="s">
        <v>683</v>
      </c>
      <c r="J1618" s="205">
        <v>8928406903</v>
      </c>
      <c r="K1618" s="205" t="s">
        <v>684</v>
      </c>
      <c r="L1618" s="205" t="s">
        <v>6467</v>
      </c>
      <c r="M1618" s="205" t="s">
        <v>6468</v>
      </c>
      <c r="N1618" s="205" t="s">
        <v>6469</v>
      </c>
      <c r="O1618" s="205" t="s">
        <v>687</v>
      </c>
      <c r="P1618" s="205" t="s">
        <v>687</v>
      </c>
      <c r="Q1618" s="205" t="s">
        <v>686</v>
      </c>
    </row>
    <row r="1619" spans="1:17" hidden="1">
      <c r="A1619" s="204">
        <v>101694951775</v>
      </c>
      <c r="B1619" s="205" t="s">
        <v>6481</v>
      </c>
      <c r="C1619" s="205" t="s">
        <v>6482</v>
      </c>
      <c r="D1619" s="205" t="s">
        <v>680</v>
      </c>
      <c r="E1619" s="572">
        <v>32509</v>
      </c>
      <c r="F1619" s="572">
        <v>45015</v>
      </c>
      <c r="G1619" s="205" t="s">
        <v>1801</v>
      </c>
      <c r="H1619" s="205" t="s">
        <v>682</v>
      </c>
      <c r="I1619" s="205" t="s">
        <v>708</v>
      </c>
      <c r="J1619" s="205">
        <v>9529869931</v>
      </c>
      <c r="K1619" s="205" t="s">
        <v>6483</v>
      </c>
      <c r="L1619" s="205" t="s">
        <v>6484</v>
      </c>
      <c r="M1619" s="205" t="s">
        <v>6485</v>
      </c>
      <c r="N1619" s="205" t="s">
        <v>684</v>
      </c>
      <c r="O1619" s="205" t="s">
        <v>686</v>
      </c>
      <c r="P1619" s="205" t="s">
        <v>687</v>
      </c>
      <c r="Q1619" s="205" t="s">
        <v>686</v>
      </c>
    </row>
    <row r="1620" spans="1:17" hidden="1">
      <c r="A1620" s="204">
        <v>101812397866</v>
      </c>
      <c r="B1620" s="205" t="s">
        <v>6459</v>
      </c>
      <c r="C1620" s="205" t="s">
        <v>6460</v>
      </c>
      <c r="D1620" s="205" t="s">
        <v>680</v>
      </c>
      <c r="E1620" s="572">
        <v>37242</v>
      </c>
      <c r="F1620" s="572">
        <v>45015</v>
      </c>
      <c r="G1620" s="205" t="s">
        <v>1019</v>
      </c>
      <c r="H1620" s="205" t="s">
        <v>682</v>
      </c>
      <c r="I1620" s="205" t="s">
        <v>683</v>
      </c>
      <c r="J1620" s="205">
        <v>9198066837</v>
      </c>
      <c r="K1620" s="205" t="s">
        <v>684</v>
      </c>
      <c r="L1620" s="205" t="s">
        <v>6461</v>
      </c>
      <c r="M1620" s="205" t="s">
        <v>6462</v>
      </c>
      <c r="N1620" s="205" t="s">
        <v>6463</v>
      </c>
      <c r="O1620" s="205" t="s">
        <v>687</v>
      </c>
      <c r="P1620" s="205" t="s">
        <v>687</v>
      </c>
      <c r="Q1620" s="205" t="s">
        <v>686</v>
      </c>
    </row>
    <row r="1621" spans="1:17" hidden="1">
      <c r="A1621" s="204">
        <v>101905260856</v>
      </c>
      <c r="B1621" s="205" t="s">
        <v>6430</v>
      </c>
      <c r="C1621" s="205" t="s">
        <v>6431</v>
      </c>
      <c r="D1621" s="205" t="s">
        <v>680</v>
      </c>
      <c r="E1621" s="572">
        <v>35289</v>
      </c>
      <c r="F1621" s="572">
        <v>45015</v>
      </c>
      <c r="G1621" s="205" t="s">
        <v>6432</v>
      </c>
      <c r="H1621" s="205" t="s">
        <v>682</v>
      </c>
      <c r="I1621" s="205" t="s">
        <v>683</v>
      </c>
      <c r="J1621" s="205">
        <v>9558299574</v>
      </c>
      <c r="K1621" s="205" t="s">
        <v>684</v>
      </c>
      <c r="L1621" s="205" t="s">
        <v>6433</v>
      </c>
      <c r="M1621" s="205" t="s">
        <v>6434</v>
      </c>
      <c r="N1621" s="205" t="s">
        <v>6435</v>
      </c>
      <c r="O1621" s="205" t="s">
        <v>686</v>
      </c>
      <c r="P1621" s="205" t="s">
        <v>687</v>
      </c>
      <c r="Q1621" s="205" t="s">
        <v>686</v>
      </c>
    </row>
    <row r="1622" spans="1:17" hidden="1">
      <c r="A1622" s="204">
        <v>101929693549</v>
      </c>
      <c r="B1622" s="205" t="s">
        <v>6489</v>
      </c>
      <c r="C1622" s="205" t="s">
        <v>6490</v>
      </c>
      <c r="D1622" s="205" t="s">
        <v>680</v>
      </c>
      <c r="E1622" s="572">
        <v>38169</v>
      </c>
      <c r="F1622" s="572">
        <v>45014</v>
      </c>
      <c r="G1622" s="205" t="s">
        <v>6491</v>
      </c>
      <c r="H1622" s="205" t="s">
        <v>682</v>
      </c>
      <c r="I1622" s="205" t="s">
        <v>683</v>
      </c>
      <c r="J1622" s="205">
        <v>9161820729</v>
      </c>
      <c r="K1622" s="205" t="s">
        <v>684</v>
      </c>
      <c r="L1622" s="205" t="s">
        <v>6492</v>
      </c>
      <c r="M1622" s="205" t="s">
        <v>684</v>
      </c>
      <c r="N1622" s="205" t="s">
        <v>684</v>
      </c>
      <c r="O1622" s="205" t="s">
        <v>686</v>
      </c>
      <c r="P1622" s="205" t="s">
        <v>687</v>
      </c>
      <c r="Q1622" s="205" t="s">
        <v>686</v>
      </c>
    </row>
    <row r="1623" spans="1:17" hidden="1">
      <c r="A1623" s="204">
        <v>101929799026</v>
      </c>
      <c r="B1623" s="205" t="s">
        <v>6486</v>
      </c>
      <c r="C1623" s="205" t="s">
        <v>6487</v>
      </c>
      <c r="D1623" s="205" t="s">
        <v>680</v>
      </c>
      <c r="E1623" s="572">
        <v>29587</v>
      </c>
      <c r="F1623" s="572">
        <v>45014</v>
      </c>
      <c r="G1623" s="205" t="s">
        <v>4898</v>
      </c>
      <c r="H1623" s="205" t="s">
        <v>682</v>
      </c>
      <c r="I1623" s="205" t="s">
        <v>708</v>
      </c>
      <c r="J1623" s="205" t="s">
        <v>684</v>
      </c>
      <c r="K1623" s="205" t="s">
        <v>684</v>
      </c>
      <c r="L1623" s="205" t="s">
        <v>6488</v>
      </c>
      <c r="M1623" s="205" t="s">
        <v>684</v>
      </c>
      <c r="N1623" s="205" t="s">
        <v>684</v>
      </c>
      <c r="O1623" s="205" t="s">
        <v>686</v>
      </c>
      <c r="P1623" s="205" t="s">
        <v>687</v>
      </c>
      <c r="Q1623" s="205" t="s">
        <v>686</v>
      </c>
    </row>
    <row r="1624" spans="1:17" hidden="1">
      <c r="A1624" s="204">
        <v>101642571834</v>
      </c>
      <c r="B1624" s="205" t="s">
        <v>6502</v>
      </c>
      <c r="C1624" s="205" t="s">
        <v>6503</v>
      </c>
      <c r="D1624" s="205" t="s">
        <v>680</v>
      </c>
      <c r="E1624" s="572">
        <v>36717</v>
      </c>
      <c r="F1624" s="572">
        <v>45014</v>
      </c>
      <c r="G1624" s="205" t="s">
        <v>6504</v>
      </c>
      <c r="H1624" s="205" t="s">
        <v>682</v>
      </c>
      <c r="I1624" s="205" t="s">
        <v>683</v>
      </c>
      <c r="J1624" s="205" t="s">
        <v>684</v>
      </c>
      <c r="K1624" s="205" t="s">
        <v>684</v>
      </c>
      <c r="L1624" s="205" t="s">
        <v>6505</v>
      </c>
      <c r="M1624" s="205" t="s">
        <v>684</v>
      </c>
      <c r="N1624" s="205" t="s">
        <v>684</v>
      </c>
      <c r="O1624" s="205" t="s">
        <v>686</v>
      </c>
      <c r="P1624" s="205" t="s">
        <v>687</v>
      </c>
      <c r="Q1624" s="205" t="s">
        <v>686</v>
      </c>
    </row>
    <row r="1625" spans="1:17" hidden="1">
      <c r="A1625" s="204">
        <v>101929693531</v>
      </c>
      <c r="B1625" s="205" t="s">
        <v>6493</v>
      </c>
      <c r="C1625" s="205" t="s">
        <v>3214</v>
      </c>
      <c r="D1625" s="205" t="s">
        <v>680</v>
      </c>
      <c r="E1625" s="572">
        <v>33869</v>
      </c>
      <c r="F1625" s="572">
        <v>45014</v>
      </c>
      <c r="G1625" s="205" t="s">
        <v>6494</v>
      </c>
      <c r="H1625" s="205" t="s">
        <v>682</v>
      </c>
      <c r="I1625" s="205" t="s">
        <v>683</v>
      </c>
      <c r="J1625" s="205" t="s">
        <v>684</v>
      </c>
      <c r="K1625" s="205" t="s">
        <v>684</v>
      </c>
      <c r="L1625" s="205" t="s">
        <v>6039</v>
      </c>
      <c r="M1625" s="205" t="s">
        <v>684</v>
      </c>
      <c r="N1625" s="205" t="s">
        <v>684</v>
      </c>
      <c r="O1625" s="205" t="s">
        <v>686</v>
      </c>
      <c r="P1625" s="205" t="s">
        <v>687</v>
      </c>
      <c r="Q1625" s="205" t="s">
        <v>686</v>
      </c>
    </row>
    <row r="1626" spans="1:17" hidden="1">
      <c r="A1626" s="204">
        <v>101929693520</v>
      </c>
      <c r="B1626" s="205" t="s">
        <v>6495</v>
      </c>
      <c r="C1626" s="205" t="s">
        <v>6496</v>
      </c>
      <c r="D1626" s="205" t="s">
        <v>680</v>
      </c>
      <c r="E1626" s="572">
        <v>36619</v>
      </c>
      <c r="F1626" s="572">
        <v>45014</v>
      </c>
      <c r="G1626" s="205" t="s">
        <v>6497</v>
      </c>
      <c r="H1626" s="205" t="s">
        <v>682</v>
      </c>
      <c r="I1626" s="205" t="s">
        <v>683</v>
      </c>
      <c r="J1626" s="205" t="s">
        <v>684</v>
      </c>
      <c r="K1626" s="205" t="s">
        <v>684</v>
      </c>
      <c r="L1626" s="205" t="s">
        <v>6498</v>
      </c>
      <c r="M1626" s="205" t="s">
        <v>684</v>
      </c>
      <c r="N1626" s="205" t="s">
        <v>684</v>
      </c>
      <c r="O1626" s="205" t="s">
        <v>686</v>
      </c>
      <c r="P1626" s="205" t="s">
        <v>687</v>
      </c>
      <c r="Q1626" s="205" t="s">
        <v>686</v>
      </c>
    </row>
    <row r="1627" spans="1:17" hidden="1">
      <c r="A1627" s="204">
        <v>101929693512</v>
      </c>
      <c r="B1627" s="205" t="s">
        <v>6499</v>
      </c>
      <c r="C1627" s="205" t="s">
        <v>6500</v>
      </c>
      <c r="D1627" s="205" t="s">
        <v>680</v>
      </c>
      <c r="E1627" s="572">
        <v>34335</v>
      </c>
      <c r="F1627" s="572">
        <v>45014</v>
      </c>
      <c r="G1627" s="205" t="s">
        <v>1495</v>
      </c>
      <c r="H1627" s="205" t="s">
        <v>682</v>
      </c>
      <c r="I1627" s="205" t="s">
        <v>683</v>
      </c>
      <c r="J1627" s="205" t="s">
        <v>684</v>
      </c>
      <c r="K1627" s="205" t="s">
        <v>684</v>
      </c>
      <c r="L1627" s="205" t="s">
        <v>6501</v>
      </c>
      <c r="M1627" s="205" t="s">
        <v>684</v>
      </c>
      <c r="N1627" s="205" t="s">
        <v>684</v>
      </c>
      <c r="O1627" s="205" t="s">
        <v>686</v>
      </c>
      <c r="P1627" s="205" t="s">
        <v>687</v>
      </c>
      <c r="Q1627" s="205" t="s">
        <v>686</v>
      </c>
    </row>
    <row r="1628" spans="1:17" hidden="1">
      <c r="A1628" s="204">
        <v>101237049213</v>
      </c>
      <c r="B1628" s="205" t="s">
        <v>6512</v>
      </c>
      <c r="C1628" s="205" t="s">
        <v>6513</v>
      </c>
      <c r="D1628" s="205" t="s">
        <v>680</v>
      </c>
      <c r="E1628" s="572">
        <v>34348</v>
      </c>
      <c r="F1628" s="572">
        <v>45012</v>
      </c>
      <c r="G1628" s="205" t="s">
        <v>6514</v>
      </c>
      <c r="H1628" s="205" t="s">
        <v>682</v>
      </c>
      <c r="I1628" s="205" t="s">
        <v>683</v>
      </c>
      <c r="J1628" s="205">
        <v>7558272496</v>
      </c>
      <c r="K1628" s="205" t="s">
        <v>684</v>
      </c>
      <c r="L1628" s="205" t="s">
        <v>6515</v>
      </c>
      <c r="M1628" s="205" t="s">
        <v>684</v>
      </c>
      <c r="N1628" s="205" t="s">
        <v>6516</v>
      </c>
      <c r="O1628" s="205" t="s">
        <v>687</v>
      </c>
      <c r="P1628" s="205" t="s">
        <v>687</v>
      </c>
      <c r="Q1628" s="205" t="s">
        <v>686</v>
      </c>
    </row>
    <row r="1629" spans="1:17" hidden="1">
      <c r="A1629" s="204">
        <v>101199747157</v>
      </c>
      <c r="B1629" s="205" t="s">
        <v>6506</v>
      </c>
      <c r="C1629" s="205" t="s">
        <v>6507</v>
      </c>
      <c r="D1629" s="205" t="s">
        <v>680</v>
      </c>
      <c r="E1629" s="572">
        <v>34524</v>
      </c>
      <c r="F1629" s="572">
        <v>45012</v>
      </c>
      <c r="G1629" s="205" t="s">
        <v>6508</v>
      </c>
      <c r="H1629" s="205" t="s">
        <v>682</v>
      </c>
      <c r="I1629" s="205" t="s">
        <v>683</v>
      </c>
      <c r="J1629" s="205">
        <v>9721047082</v>
      </c>
      <c r="K1629" s="205" t="s">
        <v>684</v>
      </c>
      <c r="L1629" s="205" t="s">
        <v>6509</v>
      </c>
      <c r="M1629" s="205" t="s">
        <v>6510</v>
      </c>
      <c r="N1629" s="205" t="s">
        <v>6511</v>
      </c>
      <c r="O1629" s="205" t="s">
        <v>686</v>
      </c>
      <c r="P1629" s="205" t="s">
        <v>687</v>
      </c>
      <c r="Q1629" s="205" t="s">
        <v>686</v>
      </c>
    </row>
    <row r="1630" spans="1:17" hidden="1">
      <c r="A1630" s="204">
        <v>101928773399</v>
      </c>
      <c r="B1630" s="205" t="s">
        <v>6530</v>
      </c>
      <c r="C1630" s="205" t="s">
        <v>4855</v>
      </c>
      <c r="D1630" s="205" t="s">
        <v>680</v>
      </c>
      <c r="E1630" s="572">
        <v>36892</v>
      </c>
      <c r="F1630" s="572">
        <v>45010</v>
      </c>
      <c r="G1630" s="205" t="s">
        <v>1149</v>
      </c>
      <c r="H1630" s="205" t="s">
        <v>682</v>
      </c>
      <c r="I1630" s="205" t="s">
        <v>683</v>
      </c>
      <c r="J1630" s="205">
        <v>7081329233</v>
      </c>
      <c r="K1630" s="205" t="s">
        <v>684</v>
      </c>
      <c r="L1630" s="205" t="s">
        <v>6531</v>
      </c>
      <c r="M1630" s="205" t="s">
        <v>684</v>
      </c>
      <c r="N1630" s="205" t="s">
        <v>684</v>
      </c>
      <c r="O1630" s="205" t="s">
        <v>686</v>
      </c>
      <c r="P1630" s="205" t="s">
        <v>687</v>
      </c>
      <c r="Q1630" s="205" t="s">
        <v>686</v>
      </c>
    </row>
    <row r="1631" spans="1:17" hidden="1">
      <c r="A1631" s="204">
        <v>101928735921</v>
      </c>
      <c r="B1631" s="205" t="s">
        <v>6523</v>
      </c>
      <c r="C1631" s="205" t="s">
        <v>6524</v>
      </c>
      <c r="D1631" s="205" t="s">
        <v>680</v>
      </c>
      <c r="E1631" s="572">
        <v>33604</v>
      </c>
      <c r="F1631" s="572">
        <v>45010</v>
      </c>
      <c r="G1631" s="205" t="s">
        <v>4935</v>
      </c>
      <c r="H1631" s="205" t="s">
        <v>682</v>
      </c>
      <c r="I1631" s="205" t="s">
        <v>708</v>
      </c>
      <c r="J1631" s="205" t="s">
        <v>684</v>
      </c>
      <c r="K1631" s="205" t="s">
        <v>684</v>
      </c>
      <c r="L1631" s="205" t="s">
        <v>5777</v>
      </c>
      <c r="M1631" s="205" t="s">
        <v>684</v>
      </c>
      <c r="N1631" s="205" t="s">
        <v>684</v>
      </c>
      <c r="O1631" s="205" t="s">
        <v>686</v>
      </c>
      <c r="P1631" s="205" t="s">
        <v>687</v>
      </c>
      <c r="Q1631" s="205" t="s">
        <v>686</v>
      </c>
    </row>
    <row r="1632" spans="1:17" hidden="1">
      <c r="A1632" s="204">
        <v>101878444088</v>
      </c>
      <c r="B1632" s="205" t="s">
        <v>6520</v>
      </c>
      <c r="C1632" s="205" t="s">
        <v>972</v>
      </c>
      <c r="D1632" s="205" t="s">
        <v>680</v>
      </c>
      <c r="E1632" s="572">
        <v>29587</v>
      </c>
      <c r="F1632" s="572">
        <v>45010</v>
      </c>
      <c r="G1632" s="205" t="s">
        <v>6521</v>
      </c>
      <c r="H1632" s="205" t="s">
        <v>682</v>
      </c>
      <c r="I1632" s="205" t="s">
        <v>708</v>
      </c>
      <c r="J1632" s="205" t="s">
        <v>684</v>
      </c>
      <c r="K1632" s="205" t="s">
        <v>684</v>
      </c>
      <c r="L1632" s="205" t="s">
        <v>6522</v>
      </c>
      <c r="M1632" s="205" t="s">
        <v>684</v>
      </c>
      <c r="N1632" s="205" t="s">
        <v>684</v>
      </c>
      <c r="O1632" s="205" t="s">
        <v>686</v>
      </c>
      <c r="P1632" s="205" t="s">
        <v>687</v>
      </c>
      <c r="Q1632" s="205" t="s">
        <v>686</v>
      </c>
    </row>
    <row r="1633" spans="1:17" hidden="1">
      <c r="A1633" s="204">
        <v>101779495631</v>
      </c>
      <c r="B1633" s="205" t="s">
        <v>6517</v>
      </c>
      <c r="C1633" s="205" t="s">
        <v>6518</v>
      </c>
      <c r="D1633" s="205" t="s">
        <v>680</v>
      </c>
      <c r="E1633" s="572">
        <v>36320</v>
      </c>
      <c r="F1633" s="572">
        <v>45010</v>
      </c>
      <c r="G1633" s="205" t="s">
        <v>1768</v>
      </c>
      <c r="H1633" s="205" t="s">
        <v>682</v>
      </c>
      <c r="I1633" s="205" t="s">
        <v>683</v>
      </c>
      <c r="J1633" s="205">
        <v>9209220620</v>
      </c>
      <c r="K1633" s="205" t="s">
        <v>684</v>
      </c>
      <c r="L1633" s="205" t="s">
        <v>6519</v>
      </c>
      <c r="M1633" s="205" t="s">
        <v>684</v>
      </c>
      <c r="N1633" s="205" t="s">
        <v>684</v>
      </c>
      <c r="O1633" s="205" t="s">
        <v>686</v>
      </c>
      <c r="P1633" s="205" t="s">
        <v>687</v>
      </c>
      <c r="Q1633" s="205" t="s">
        <v>686</v>
      </c>
    </row>
    <row r="1634" spans="1:17" hidden="1">
      <c r="A1634" s="204">
        <v>101928773381</v>
      </c>
      <c r="B1634" s="205" t="s">
        <v>6525</v>
      </c>
      <c r="C1634" s="205" t="s">
        <v>6526</v>
      </c>
      <c r="D1634" s="205" t="s">
        <v>680</v>
      </c>
      <c r="E1634" s="572">
        <v>37480</v>
      </c>
      <c r="F1634" s="572">
        <v>45010</v>
      </c>
      <c r="G1634" s="205" t="s">
        <v>6527</v>
      </c>
      <c r="H1634" s="205" t="s">
        <v>682</v>
      </c>
      <c r="I1634" s="205" t="s">
        <v>683</v>
      </c>
      <c r="J1634" s="205">
        <v>7275929430</v>
      </c>
      <c r="K1634" s="205" t="s">
        <v>20946</v>
      </c>
      <c r="L1634" s="205" t="s">
        <v>6528</v>
      </c>
      <c r="M1634" s="205" t="s">
        <v>6529</v>
      </c>
      <c r="N1634" s="205" t="s">
        <v>21201</v>
      </c>
      <c r="O1634" s="205" t="s">
        <v>686</v>
      </c>
      <c r="P1634" s="205" t="s">
        <v>687</v>
      </c>
      <c r="Q1634" s="205" t="s">
        <v>687</v>
      </c>
    </row>
    <row r="1635" spans="1:17" hidden="1">
      <c r="A1635" s="204">
        <v>101927831353</v>
      </c>
      <c r="B1635" s="205" t="s">
        <v>6532</v>
      </c>
      <c r="C1635" s="205" t="s">
        <v>6533</v>
      </c>
      <c r="D1635" s="205" t="s">
        <v>680</v>
      </c>
      <c r="E1635" s="572">
        <v>34335</v>
      </c>
      <c r="F1635" s="572">
        <v>45006</v>
      </c>
      <c r="G1635" s="205" t="s">
        <v>6534</v>
      </c>
      <c r="H1635" s="205" t="s">
        <v>682</v>
      </c>
      <c r="I1635" s="205" t="s">
        <v>683</v>
      </c>
      <c r="J1635" s="205" t="s">
        <v>684</v>
      </c>
      <c r="K1635" s="205" t="s">
        <v>684</v>
      </c>
      <c r="L1635" s="205" t="s">
        <v>6535</v>
      </c>
      <c r="M1635" s="205" t="s">
        <v>684</v>
      </c>
      <c r="N1635" s="205" t="s">
        <v>684</v>
      </c>
      <c r="O1635" s="205" t="s">
        <v>686</v>
      </c>
      <c r="P1635" s="205" t="s">
        <v>687</v>
      </c>
      <c r="Q1635" s="205" t="s">
        <v>686</v>
      </c>
    </row>
    <row r="1636" spans="1:17" hidden="1">
      <c r="A1636" s="204">
        <v>101777592116</v>
      </c>
      <c r="B1636" s="205" t="s">
        <v>6545</v>
      </c>
      <c r="C1636" s="205" t="s">
        <v>6546</v>
      </c>
      <c r="D1636" s="205" t="s">
        <v>680</v>
      </c>
      <c r="E1636" s="572">
        <v>37987</v>
      </c>
      <c r="F1636" s="572">
        <v>45003</v>
      </c>
      <c r="G1636" s="205" t="s">
        <v>4197</v>
      </c>
      <c r="H1636" s="205" t="s">
        <v>682</v>
      </c>
      <c r="I1636" s="205" t="s">
        <v>683</v>
      </c>
      <c r="J1636" s="205">
        <v>8669451578</v>
      </c>
      <c r="K1636" s="205" t="s">
        <v>6547</v>
      </c>
      <c r="L1636" s="205" t="s">
        <v>6548</v>
      </c>
      <c r="M1636" s="205" t="s">
        <v>6549</v>
      </c>
      <c r="N1636" s="205" t="s">
        <v>6550</v>
      </c>
      <c r="O1636" s="205" t="s">
        <v>686</v>
      </c>
      <c r="P1636" s="205" t="s">
        <v>687</v>
      </c>
      <c r="Q1636" s="205" t="s">
        <v>686</v>
      </c>
    </row>
    <row r="1637" spans="1:17" hidden="1">
      <c r="A1637" s="204">
        <v>101593625453</v>
      </c>
      <c r="B1637" s="205" t="s">
        <v>6539</v>
      </c>
      <c r="C1637" s="205" t="s">
        <v>6540</v>
      </c>
      <c r="D1637" s="205" t="s">
        <v>680</v>
      </c>
      <c r="E1637" s="572">
        <v>34700</v>
      </c>
      <c r="F1637" s="572">
        <v>45003</v>
      </c>
      <c r="G1637" s="205" t="s">
        <v>6541</v>
      </c>
      <c r="H1637" s="205" t="s">
        <v>682</v>
      </c>
      <c r="I1637" s="205" t="s">
        <v>683</v>
      </c>
      <c r="J1637" s="205">
        <v>9579293931</v>
      </c>
      <c r="K1637" s="205" t="s">
        <v>684</v>
      </c>
      <c r="L1637" s="205" t="s">
        <v>6542</v>
      </c>
      <c r="M1637" s="205" t="s">
        <v>6543</v>
      </c>
      <c r="N1637" s="205" t="s">
        <v>6544</v>
      </c>
      <c r="O1637" s="205" t="s">
        <v>686</v>
      </c>
      <c r="P1637" s="205" t="s">
        <v>687</v>
      </c>
      <c r="Q1637" s="205" t="s">
        <v>686</v>
      </c>
    </row>
    <row r="1638" spans="1:17" hidden="1">
      <c r="A1638" s="204">
        <v>101925771187</v>
      </c>
      <c r="B1638" s="205" t="s">
        <v>6536</v>
      </c>
      <c r="C1638" s="205" t="s">
        <v>6537</v>
      </c>
      <c r="D1638" s="205" t="s">
        <v>680</v>
      </c>
      <c r="E1638" s="572">
        <v>36663</v>
      </c>
      <c r="F1638" s="572">
        <v>45003</v>
      </c>
      <c r="G1638" s="205" t="s">
        <v>4793</v>
      </c>
      <c r="H1638" s="205" t="s">
        <v>682</v>
      </c>
      <c r="I1638" s="205" t="s">
        <v>683</v>
      </c>
      <c r="J1638" s="205" t="s">
        <v>684</v>
      </c>
      <c r="K1638" s="205" t="s">
        <v>684</v>
      </c>
      <c r="L1638" s="205" t="s">
        <v>6538</v>
      </c>
      <c r="M1638" s="205" t="s">
        <v>684</v>
      </c>
      <c r="N1638" s="205" t="s">
        <v>684</v>
      </c>
      <c r="O1638" s="205" t="s">
        <v>686</v>
      </c>
      <c r="P1638" s="205" t="s">
        <v>687</v>
      </c>
      <c r="Q1638" s="205" t="s">
        <v>686</v>
      </c>
    </row>
    <row r="1639" spans="1:17" hidden="1">
      <c r="A1639" s="204">
        <v>100830036508</v>
      </c>
      <c r="B1639" s="205" t="s">
        <v>6567</v>
      </c>
      <c r="C1639" s="205" t="s">
        <v>6568</v>
      </c>
      <c r="D1639" s="205" t="s">
        <v>680</v>
      </c>
      <c r="E1639" s="572">
        <v>30582</v>
      </c>
      <c r="F1639" s="572">
        <v>45002</v>
      </c>
      <c r="G1639" s="205" t="s">
        <v>6569</v>
      </c>
      <c r="H1639" s="205" t="s">
        <v>682</v>
      </c>
      <c r="I1639" s="205" t="s">
        <v>684</v>
      </c>
      <c r="J1639" s="205">
        <v>8668583746</v>
      </c>
      <c r="K1639" s="205" t="s">
        <v>6570</v>
      </c>
      <c r="L1639" s="205" t="s">
        <v>6571</v>
      </c>
      <c r="M1639" s="205" t="s">
        <v>6572</v>
      </c>
      <c r="N1639" s="205" t="s">
        <v>6573</v>
      </c>
      <c r="O1639" s="205" t="s">
        <v>686</v>
      </c>
      <c r="P1639" s="205" t="s">
        <v>687</v>
      </c>
      <c r="Q1639" s="205" t="s">
        <v>686</v>
      </c>
    </row>
    <row r="1640" spans="1:17" hidden="1">
      <c r="A1640" s="204">
        <v>101370767021</v>
      </c>
      <c r="B1640" s="205" t="s">
        <v>6574</v>
      </c>
      <c r="C1640" s="205" t="s">
        <v>6575</v>
      </c>
      <c r="D1640" s="205" t="s">
        <v>680</v>
      </c>
      <c r="E1640" s="572">
        <v>33079</v>
      </c>
      <c r="F1640" s="572">
        <v>45002</v>
      </c>
      <c r="G1640" s="205" t="s">
        <v>1443</v>
      </c>
      <c r="H1640" s="205" t="s">
        <v>682</v>
      </c>
      <c r="I1640" s="205" t="s">
        <v>683</v>
      </c>
      <c r="J1640" s="205">
        <v>9359067255</v>
      </c>
      <c r="K1640" s="205" t="s">
        <v>684</v>
      </c>
      <c r="L1640" s="205" t="s">
        <v>6576</v>
      </c>
      <c r="M1640" s="205" t="s">
        <v>6577</v>
      </c>
      <c r="N1640" s="205" t="s">
        <v>6578</v>
      </c>
      <c r="O1640" s="205" t="s">
        <v>686</v>
      </c>
      <c r="P1640" s="205" t="s">
        <v>687</v>
      </c>
      <c r="Q1640" s="205" t="s">
        <v>686</v>
      </c>
    </row>
    <row r="1641" spans="1:17" hidden="1">
      <c r="A1641" s="204">
        <v>101683153385</v>
      </c>
      <c r="B1641" s="205" t="s">
        <v>6563</v>
      </c>
      <c r="C1641" s="205" t="s">
        <v>6564</v>
      </c>
      <c r="D1641" s="205" t="s">
        <v>680</v>
      </c>
      <c r="E1641" s="572">
        <v>37159</v>
      </c>
      <c r="F1641" s="572">
        <v>45002</v>
      </c>
      <c r="G1641" s="205" t="s">
        <v>6565</v>
      </c>
      <c r="H1641" s="205" t="s">
        <v>682</v>
      </c>
      <c r="I1641" s="205" t="s">
        <v>683</v>
      </c>
      <c r="J1641" s="205">
        <v>9109237017</v>
      </c>
      <c r="K1641" s="205" t="s">
        <v>684</v>
      </c>
      <c r="L1641" s="205" t="s">
        <v>6566</v>
      </c>
      <c r="M1641" s="205" t="s">
        <v>684</v>
      </c>
      <c r="N1641" s="205" t="s">
        <v>684</v>
      </c>
      <c r="O1641" s="205" t="s">
        <v>686</v>
      </c>
      <c r="P1641" s="205" t="s">
        <v>687</v>
      </c>
      <c r="Q1641" s="205" t="s">
        <v>686</v>
      </c>
    </row>
    <row r="1642" spans="1:17" hidden="1">
      <c r="A1642" s="204">
        <v>101927005322</v>
      </c>
      <c r="B1642" s="205" t="s">
        <v>6551</v>
      </c>
      <c r="C1642" s="205" t="s">
        <v>6552</v>
      </c>
      <c r="D1642" s="205" t="s">
        <v>680</v>
      </c>
      <c r="E1642" s="572">
        <v>37696</v>
      </c>
      <c r="F1642" s="572">
        <v>45002</v>
      </c>
      <c r="G1642" s="205" t="s">
        <v>6553</v>
      </c>
      <c r="H1642" s="205" t="s">
        <v>682</v>
      </c>
      <c r="I1642" s="205" t="s">
        <v>683</v>
      </c>
      <c r="J1642" s="205" t="s">
        <v>684</v>
      </c>
      <c r="K1642" s="205" t="s">
        <v>684</v>
      </c>
      <c r="L1642" s="205" t="s">
        <v>6554</v>
      </c>
      <c r="M1642" s="205" t="s">
        <v>684</v>
      </c>
      <c r="N1642" s="205" t="s">
        <v>684</v>
      </c>
      <c r="O1642" s="205" t="s">
        <v>686</v>
      </c>
      <c r="P1642" s="205" t="s">
        <v>687</v>
      </c>
      <c r="Q1642" s="205" t="s">
        <v>686</v>
      </c>
    </row>
    <row r="1643" spans="1:17" hidden="1">
      <c r="A1643" s="204">
        <v>101927289711</v>
      </c>
      <c r="B1643" s="205" t="s">
        <v>6555</v>
      </c>
      <c r="C1643" s="205" t="s">
        <v>6556</v>
      </c>
      <c r="D1643" s="205" t="s">
        <v>680</v>
      </c>
      <c r="E1643" s="572">
        <v>36545</v>
      </c>
      <c r="F1643" s="572">
        <v>45002</v>
      </c>
      <c r="G1643" s="205" t="s">
        <v>6557</v>
      </c>
      <c r="H1643" s="205" t="s">
        <v>682</v>
      </c>
      <c r="I1643" s="205" t="s">
        <v>683</v>
      </c>
      <c r="J1643" s="205" t="s">
        <v>684</v>
      </c>
      <c r="K1643" s="205" t="s">
        <v>684</v>
      </c>
      <c r="L1643" s="205" t="s">
        <v>6558</v>
      </c>
      <c r="M1643" s="205" t="s">
        <v>684</v>
      </c>
      <c r="N1643" s="205" t="s">
        <v>684</v>
      </c>
      <c r="O1643" s="205" t="s">
        <v>686</v>
      </c>
      <c r="P1643" s="205" t="s">
        <v>687</v>
      </c>
      <c r="Q1643" s="205" t="s">
        <v>686</v>
      </c>
    </row>
    <row r="1644" spans="1:17" hidden="1">
      <c r="A1644" s="204">
        <v>101927009533</v>
      </c>
      <c r="B1644" s="205" t="s">
        <v>6559</v>
      </c>
      <c r="C1644" s="205" t="s">
        <v>6560</v>
      </c>
      <c r="D1644" s="205" t="s">
        <v>680</v>
      </c>
      <c r="E1644" s="572">
        <v>37257</v>
      </c>
      <c r="F1644" s="572">
        <v>45002</v>
      </c>
      <c r="G1644" s="205" t="s">
        <v>6561</v>
      </c>
      <c r="H1644" s="205" t="s">
        <v>682</v>
      </c>
      <c r="I1644" s="205" t="s">
        <v>683</v>
      </c>
      <c r="J1644" s="205" t="s">
        <v>684</v>
      </c>
      <c r="K1644" s="205" t="s">
        <v>684</v>
      </c>
      <c r="L1644" s="205" t="s">
        <v>6562</v>
      </c>
      <c r="M1644" s="205" t="s">
        <v>684</v>
      </c>
      <c r="N1644" s="205" t="s">
        <v>684</v>
      </c>
      <c r="O1644" s="205" t="s">
        <v>686</v>
      </c>
      <c r="P1644" s="205" t="s">
        <v>687</v>
      </c>
      <c r="Q1644" s="205" t="s">
        <v>686</v>
      </c>
    </row>
    <row r="1645" spans="1:17" hidden="1">
      <c r="A1645" s="204">
        <v>101935147385</v>
      </c>
      <c r="B1645" s="205" t="s">
        <v>6606</v>
      </c>
      <c r="C1645" s="205" t="s">
        <v>6607</v>
      </c>
      <c r="D1645" s="205" t="s">
        <v>680</v>
      </c>
      <c r="E1645" s="572">
        <v>36526</v>
      </c>
      <c r="F1645" s="572">
        <v>45000</v>
      </c>
      <c r="G1645" s="205" t="s">
        <v>2363</v>
      </c>
      <c r="H1645" s="205" t="s">
        <v>682</v>
      </c>
      <c r="I1645" s="205" t="s">
        <v>683</v>
      </c>
      <c r="J1645" s="205" t="s">
        <v>684</v>
      </c>
      <c r="K1645" s="205" t="s">
        <v>684</v>
      </c>
      <c r="L1645" s="205" t="s">
        <v>6608</v>
      </c>
      <c r="M1645" s="205" t="s">
        <v>684</v>
      </c>
      <c r="N1645" s="205" t="s">
        <v>684</v>
      </c>
      <c r="O1645" s="205" t="s">
        <v>686</v>
      </c>
      <c r="P1645" s="205" t="s">
        <v>687</v>
      </c>
      <c r="Q1645" s="205" t="s">
        <v>686</v>
      </c>
    </row>
    <row r="1646" spans="1:17" hidden="1">
      <c r="A1646" s="204">
        <v>101934876354</v>
      </c>
      <c r="B1646" s="205" t="s">
        <v>6609</v>
      </c>
      <c r="C1646" s="205" t="s">
        <v>6610</v>
      </c>
      <c r="D1646" s="205" t="s">
        <v>680</v>
      </c>
      <c r="E1646" s="572">
        <v>33970</v>
      </c>
      <c r="F1646" s="572">
        <v>45000</v>
      </c>
      <c r="G1646" s="205" t="s">
        <v>6611</v>
      </c>
      <c r="H1646" s="205" t="s">
        <v>682</v>
      </c>
      <c r="I1646" s="205" t="s">
        <v>708</v>
      </c>
      <c r="J1646" s="205" t="s">
        <v>684</v>
      </c>
      <c r="K1646" s="205" t="s">
        <v>684</v>
      </c>
      <c r="L1646" s="205" t="s">
        <v>6612</v>
      </c>
      <c r="M1646" s="205" t="s">
        <v>684</v>
      </c>
      <c r="N1646" s="205" t="s">
        <v>684</v>
      </c>
      <c r="O1646" s="205" t="s">
        <v>686</v>
      </c>
      <c r="P1646" s="205" t="s">
        <v>687</v>
      </c>
      <c r="Q1646" s="205" t="s">
        <v>686</v>
      </c>
    </row>
    <row r="1647" spans="1:17" hidden="1">
      <c r="A1647" s="204">
        <v>101251978396</v>
      </c>
      <c r="B1647" s="205" t="s">
        <v>6622</v>
      </c>
      <c r="C1647" s="205" t="s">
        <v>6623</v>
      </c>
      <c r="D1647" s="205" t="s">
        <v>680</v>
      </c>
      <c r="E1647" s="572">
        <v>35289</v>
      </c>
      <c r="F1647" s="572">
        <v>45000</v>
      </c>
      <c r="G1647" s="205" t="s">
        <v>6624</v>
      </c>
      <c r="H1647" s="205" t="s">
        <v>682</v>
      </c>
      <c r="I1647" s="205" t="s">
        <v>708</v>
      </c>
      <c r="J1647" s="205">
        <v>8051723842</v>
      </c>
      <c r="K1647" s="205" t="s">
        <v>684</v>
      </c>
      <c r="L1647" s="205" t="s">
        <v>6625</v>
      </c>
      <c r="M1647" s="205" t="s">
        <v>684</v>
      </c>
      <c r="N1647" s="205" t="s">
        <v>6626</v>
      </c>
      <c r="O1647" s="205" t="s">
        <v>686</v>
      </c>
      <c r="P1647" s="205" t="s">
        <v>687</v>
      </c>
      <c r="Q1647" s="205" t="s">
        <v>686</v>
      </c>
    </row>
    <row r="1648" spans="1:17" hidden="1">
      <c r="A1648" s="204">
        <v>101934876365</v>
      </c>
      <c r="B1648" s="205" t="s">
        <v>6613</v>
      </c>
      <c r="C1648" s="205" t="s">
        <v>6614</v>
      </c>
      <c r="D1648" s="205" t="s">
        <v>680</v>
      </c>
      <c r="E1648" s="572">
        <v>36758</v>
      </c>
      <c r="F1648" s="572">
        <v>45000</v>
      </c>
      <c r="G1648" s="205" t="s">
        <v>6615</v>
      </c>
      <c r="H1648" s="205" t="s">
        <v>682</v>
      </c>
      <c r="I1648" s="205" t="s">
        <v>683</v>
      </c>
      <c r="J1648" s="205">
        <v>6387519451</v>
      </c>
      <c r="K1648" s="205" t="s">
        <v>684</v>
      </c>
      <c r="L1648" s="205" t="s">
        <v>4932</v>
      </c>
      <c r="M1648" s="205" t="s">
        <v>6616</v>
      </c>
      <c r="N1648" s="205" t="s">
        <v>6617</v>
      </c>
      <c r="O1648" s="205" t="s">
        <v>686</v>
      </c>
      <c r="P1648" s="205" t="s">
        <v>687</v>
      </c>
      <c r="Q1648" s="205" t="s">
        <v>686</v>
      </c>
    </row>
    <row r="1649" spans="1:17" hidden="1">
      <c r="A1649" s="204">
        <v>101934876377</v>
      </c>
      <c r="B1649" s="205" t="s">
        <v>6583</v>
      </c>
      <c r="C1649" s="205" t="s">
        <v>6584</v>
      </c>
      <c r="D1649" s="205" t="s">
        <v>680</v>
      </c>
      <c r="E1649" s="572">
        <v>35125</v>
      </c>
      <c r="F1649" s="572">
        <v>45000</v>
      </c>
      <c r="G1649" s="205" t="s">
        <v>6585</v>
      </c>
      <c r="H1649" s="205" t="s">
        <v>682</v>
      </c>
      <c r="I1649" s="205" t="s">
        <v>708</v>
      </c>
      <c r="J1649" s="205" t="s">
        <v>684</v>
      </c>
      <c r="K1649" s="205" t="s">
        <v>684</v>
      </c>
      <c r="L1649" s="205" t="s">
        <v>6586</v>
      </c>
      <c r="M1649" s="205" t="s">
        <v>684</v>
      </c>
      <c r="N1649" s="205" t="s">
        <v>684</v>
      </c>
      <c r="O1649" s="205" t="s">
        <v>686</v>
      </c>
      <c r="P1649" s="205" t="s">
        <v>687</v>
      </c>
      <c r="Q1649" s="205" t="s">
        <v>686</v>
      </c>
    </row>
    <row r="1650" spans="1:17" hidden="1">
      <c r="A1650" s="204">
        <v>101934876383</v>
      </c>
      <c r="B1650" s="205" t="s">
        <v>6587</v>
      </c>
      <c r="C1650" s="205" t="s">
        <v>6588</v>
      </c>
      <c r="D1650" s="205" t="s">
        <v>680</v>
      </c>
      <c r="E1650" s="572">
        <v>32143</v>
      </c>
      <c r="F1650" s="572">
        <v>45000</v>
      </c>
      <c r="G1650" s="205" t="s">
        <v>6589</v>
      </c>
      <c r="H1650" s="205" t="s">
        <v>682</v>
      </c>
      <c r="I1650" s="205" t="s">
        <v>708</v>
      </c>
      <c r="J1650" s="205" t="s">
        <v>684</v>
      </c>
      <c r="K1650" s="205" t="s">
        <v>684</v>
      </c>
      <c r="L1650" s="205" t="s">
        <v>6590</v>
      </c>
      <c r="M1650" s="205" t="s">
        <v>684</v>
      </c>
      <c r="N1650" s="205" t="s">
        <v>684</v>
      </c>
      <c r="O1650" s="205" t="s">
        <v>686</v>
      </c>
      <c r="P1650" s="205" t="s">
        <v>687</v>
      </c>
      <c r="Q1650" s="205" t="s">
        <v>686</v>
      </c>
    </row>
    <row r="1651" spans="1:17" hidden="1">
      <c r="A1651" s="204">
        <v>101934876396</v>
      </c>
      <c r="B1651" s="205" t="s">
        <v>6595</v>
      </c>
      <c r="C1651" s="205" t="s">
        <v>6596</v>
      </c>
      <c r="D1651" s="205" t="s">
        <v>680</v>
      </c>
      <c r="E1651" s="572">
        <v>37257</v>
      </c>
      <c r="F1651" s="572">
        <v>45000</v>
      </c>
      <c r="G1651" s="205" t="s">
        <v>6597</v>
      </c>
      <c r="H1651" s="205" t="s">
        <v>682</v>
      </c>
      <c r="I1651" s="205" t="s">
        <v>708</v>
      </c>
      <c r="J1651" s="205">
        <v>8800219027</v>
      </c>
      <c r="K1651" s="205" t="s">
        <v>684</v>
      </c>
      <c r="L1651" s="205" t="s">
        <v>6598</v>
      </c>
      <c r="M1651" s="205" t="s">
        <v>684</v>
      </c>
      <c r="N1651" s="205" t="s">
        <v>684</v>
      </c>
      <c r="O1651" s="205" t="s">
        <v>686</v>
      </c>
      <c r="P1651" s="205" t="s">
        <v>687</v>
      </c>
      <c r="Q1651" s="205" t="s">
        <v>686</v>
      </c>
    </row>
    <row r="1652" spans="1:17" hidden="1">
      <c r="A1652" s="204">
        <v>101887607417</v>
      </c>
      <c r="B1652" s="205" t="s">
        <v>6618</v>
      </c>
      <c r="C1652" s="205" t="s">
        <v>6619</v>
      </c>
      <c r="D1652" s="205" t="s">
        <v>680</v>
      </c>
      <c r="E1652" s="572">
        <v>30682</v>
      </c>
      <c r="F1652" s="572">
        <v>45000</v>
      </c>
      <c r="G1652" s="205" t="s">
        <v>6620</v>
      </c>
      <c r="H1652" s="205" t="s">
        <v>682</v>
      </c>
      <c r="I1652" s="205" t="s">
        <v>683</v>
      </c>
      <c r="J1652" s="205" t="s">
        <v>684</v>
      </c>
      <c r="K1652" s="205" t="s">
        <v>684</v>
      </c>
      <c r="L1652" s="205" t="s">
        <v>6621</v>
      </c>
      <c r="M1652" s="205" t="s">
        <v>684</v>
      </c>
      <c r="N1652" s="205" t="s">
        <v>684</v>
      </c>
      <c r="O1652" s="205" t="s">
        <v>686</v>
      </c>
      <c r="P1652" s="205" t="s">
        <v>687</v>
      </c>
      <c r="Q1652" s="205" t="s">
        <v>686</v>
      </c>
    </row>
    <row r="1653" spans="1:17" hidden="1">
      <c r="A1653" s="204">
        <v>101887606007</v>
      </c>
      <c r="B1653" s="205" t="s">
        <v>6591</v>
      </c>
      <c r="C1653" s="205" t="s">
        <v>6592</v>
      </c>
      <c r="D1653" s="205" t="s">
        <v>680</v>
      </c>
      <c r="E1653" s="572">
        <v>30873</v>
      </c>
      <c r="F1653" s="572">
        <v>45000</v>
      </c>
      <c r="G1653" s="205" t="s">
        <v>6593</v>
      </c>
      <c r="H1653" s="205" t="s">
        <v>682</v>
      </c>
      <c r="I1653" s="205" t="s">
        <v>683</v>
      </c>
      <c r="J1653" s="205">
        <v>7752865329</v>
      </c>
      <c r="K1653" s="205" t="s">
        <v>684</v>
      </c>
      <c r="L1653" s="205" t="s">
        <v>6594</v>
      </c>
      <c r="M1653" s="205" t="s">
        <v>684</v>
      </c>
      <c r="N1653" s="205" t="s">
        <v>684</v>
      </c>
      <c r="O1653" s="205" t="s">
        <v>686</v>
      </c>
      <c r="P1653" s="205" t="s">
        <v>687</v>
      </c>
      <c r="Q1653" s="205" t="s">
        <v>686</v>
      </c>
    </row>
    <row r="1654" spans="1:17" hidden="1">
      <c r="A1654" s="204">
        <v>101906433452</v>
      </c>
      <c r="B1654" s="205" t="s">
        <v>6579</v>
      </c>
      <c r="C1654" s="205" t="s">
        <v>6580</v>
      </c>
      <c r="D1654" s="205" t="s">
        <v>680</v>
      </c>
      <c r="E1654" s="572">
        <v>28126</v>
      </c>
      <c r="F1654" s="572">
        <v>45000</v>
      </c>
      <c r="G1654" s="205" t="s">
        <v>6581</v>
      </c>
      <c r="H1654" s="205" t="s">
        <v>682</v>
      </c>
      <c r="I1654" s="205" t="s">
        <v>708</v>
      </c>
      <c r="J1654" s="205" t="s">
        <v>684</v>
      </c>
      <c r="K1654" s="205" t="s">
        <v>684</v>
      </c>
      <c r="L1654" s="205" t="s">
        <v>6582</v>
      </c>
      <c r="M1654" s="205" t="s">
        <v>684</v>
      </c>
      <c r="N1654" s="205" t="s">
        <v>684</v>
      </c>
      <c r="O1654" s="205" t="s">
        <v>686</v>
      </c>
      <c r="P1654" s="205" t="s">
        <v>687</v>
      </c>
      <c r="Q1654" s="205" t="s">
        <v>686</v>
      </c>
    </row>
    <row r="1655" spans="1:17" hidden="1">
      <c r="A1655" s="204">
        <v>101742019351</v>
      </c>
      <c r="B1655" s="205" t="s">
        <v>6599</v>
      </c>
      <c r="C1655" s="205" t="s">
        <v>5361</v>
      </c>
      <c r="D1655" s="205" t="s">
        <v>680</v>
      </c>
      <c r="E1655" s="572">
        <v>37622</v>
      </c>
      <c r="F1655" s="572">
        <v>45000</v>
      </c>
      <c r="G1655" s="205" t="s">
        <v>6600</v>
      </c>
      <c r="H1655" s="205" t="s">
        <v>682</v>
      </c>
      <c r="I1655" s="205" t="s">
        <v>683</v>
      </c>
      <c r="J1655" s="205">
        <v>7307740699</v>
      </c>
      <c r="K1655" s="205" t="s">
        <v>684</v>
      </c>
      <c r="L1655" s="205" t="s">
        <v>6601</v>
      </c>
      <c r="M1655" s="205" t="s">
        <v>684</v>
      </c>
      <c r="N1655" s="205" t="s">
        <v>684</v>
      </c>
      <c r="O1655" s="205" t="s">
        <v>686</v>
      </c>
      <c r="P1655" s="205" t="s">
        <v>687</v>
      </c>
      <c r="Q1655" s="205" t="s">
        <v>686</v>
      </c>
    </row>
    <row r="1656" spans="1:17" hidden="1">
      <c r="A1656" s="204">
        <v>101935019684</v>
      </c>
      <c r="B1656" s="205" t="s">
        <v>6602</v>
      </c>
      <c r="C1656" s="205" t="s">
        <v>6603</v>
      </c>
      <c r="D1656" s="205" t="s">
        <v>680</v>
      </c>
      <c r="E1656" s="572">
        <v>32954</v>
      </c>
      <c r="F1656" s="572">
        <v>45000</v>
      </c>
      <c r="G1656" s="205" t="s">
        <v>6604</v>
      </c>
      <c r="H1656" s="205" t="s">
        <v>682</v>
      </c>
      <c r="I1656" s="205" t="s">
        <v>683</v>
      </c>
      <c r="J1656" s="205">
        <v>9021708244</v>
      </c>
      <c r="K1656" s="205" t="s">
        <v>684</v>
      </c>
      <c r="L1656" s="205" t="s">
        <v>6605</v>
      </c>
      <c r="M1656" s="205" t="s">
        <v>684</v>
      </c>
      <c r="N1656" s="205" t="s">
        <v>21752</v>
      </c>
      <c r="O1656" s="205" t="s">
        <v>686</v>
      </c>
      <c r="P1656" s="205" t="s">
        <v>687</v>
      </c>
      <c r="Q1656" s="205" t="s">
        <v>686</v>
      </c>
    </row>
    <row r="1657" spans="1:17" hidden="1">
      <c r="A1657" s="204">
        <v>101925000045</v>
      </c>
      <c r="B1657" s="205" t="s">
        <v>6631</v>
      </c>
      <c r="C1657" s="205" t="s">
        <v>6632</v>
      </c>
      <c r="D1657" s="205" t="s">
        <v>680</v>
      </c>
      <c r="E1657" s="572">
        <v>35431</v>
      </c>
      <c r="F1657" s="572">
        <v>44997</v>
      </c>
      <c r="G1657" s="205" t="s">
        <v>6633</v>
      </c>
      <c r="H1657" s="205" t="s">
        <v>682</v>
      </c>
      <c r="I1657" s="205" t="s">
        <v>683</v>
      </c>
      <c r="J1657" s="205" t="s">
        <v>684</v>
      </c>
      <c r="K1657" s="205" t="s">
        <v>684</v>
      </c>
      <c r="L1657" s="205" t="s">
        <v>6634</v>
      </c>
      <c r="M1657" s="205" t="s">
        <v>684</v>
      </c>
      <c r="N1657" s="205" t="s">
        <v>684</v>
      </c>
      <c r="O1657" s="205" t="s">
        <v>686</v>
      </c>
      <c r="P1657" s="205" t="s">
        <v>687</v>
      </c>
      <c r="Q1657" s="205" t="s">
        <v>686</v>
      </c>
    </row>
    <row r="1658" spans="1:17" hidden="1">
      <c r="A1658" s="204">
        <v>101925000032</v>
      </c>
      <c r="B1658" s="205" t="s">
        <v>6635</v>
      </c>
      <c r="C1658" s="205" t="s">
        <v>6636</v>
      </c>
      <c r="D1658" s="205" t="s">
        <v>680</v>
      </c>
      <c r="E1658" s="572">
        <v>33247</v>
      </c>
      <c r="F1658" s="572">
        <v>44997</v>
      </c>
      <c r="G1658" s="205" t="s">
        <v>6637</v>
      </c>
      <c r="H1658" s="205" t="s">
        <v>682</v>
      </c>
      <c r="I1658" s="205" t="s">
        <v>683</v>
      </c>
      <c r="J1658" s="205" t="s">
        <v>684</v>
      </c>
      <c r="K1658" s="205" t="s">
        <v>684</v>
      </c>
      <c r="L1658" s="205" t="s">
        <v>1951</v>
      </c>
      <c r="M1658" s="205" t="s">
        <v>684</v>
      </c>
      <c r="N1658" s="205" t="s">
        <v>684</v>
      </c>
      <c r="O1658" s="205" t="s">
        <v>686</v>
      </c>
      <c r="P1658" s="205" t="s">
        <v>687</v>
      </c>
      <c r="Q1658" s="205" t="s">
        <v>686</v>
      </c>
    </row>
    <row r="1659" spans="1:17" hidden="1">
      <c r="A1659" s="204">
        <v>101439335196</v>
      </c>
      <c r="B1659" s="205" t="s">
        <v>6627</v>
      </c>
      <c r="C1659" s="205" t="s">
        <v>6628</v>
      </c>
      <c r="D1659" s="205" t="s">
        <v>680</v>
      </c>
      <c r="E1659" s="572">
        <v>34877</v>
      </c>
      <c r="F1659" s="572">
        <v>44997</v>
      </c>
      <c r="G1659" s="205" t="s">
        <v>6629</v>
      </c>
      <c r="H1659" s="205" t="s">
        <v>682</v>
      </c>
      <c r="I1659" s="205" t="s">
        <v>683</v>
      </c>
      <c r="J1659" s="205">
        <v>7620725612</v>
      </c>
      <c r="K1659" s="205" t="s">
        <v>684</v>
      </c>
      <c r="L1659" s="205" t="s">
        <v>6630</v>
      </c>
      <c r="M1659" s="205" t="s">
        <v>684</v>
      </c>
      <c r="N1659" s="205" t="s">
        <v>684</v>
      </c>
      <c r="O1659" s="205" t="s">
        <v>686</v>
      </c>
      <c r="P1659" s="205" t="s">
        <v>687</v>
      </c>
      <c r="Q1659" s="205" t="s">
        <v>686</v>
      </c>
    </row>
    <row r="1660" spans="1:17" hidden="1">
      <c r="A1660" s="204">
        <v>101924683997</v>
      </c>
      <c r="B1660" s="205" t="s">
        <v>6638</v>
      </c>
      <c r="C1660" s="205" t="s">
        <v>6639</v>
      </c>
      <c r="D1660" s="205" t="s">
        <v>680</v>
      </c>
      <c r="E1660" s="572">
        <v>37183</v>
      </c>
      <c r="F1660" s="572">
        <v>44996</v>
      </c>
      <c r="G1660" s="205" t="s">
        <v>6640</v>
      </c>
      <c r="H1660" s="205" t="s">
        <v>682</v>
      </c>
      <c r="I1660" s="205" t="s">
        <v>683</v>
      </c>
      <c r="J1660" s="205">
        <v>9641236954</v>
      </c>
      <c r="K1660" s="205" t="s">
        <v>684</v>
      </c>
      <c r="L1660" s="205" t="s">
        <v>6641</v>
      </c>
      <c r="M1660" s="205" t="s">
        <v>684</v>
      </c>
      <c r="N1660" s="205" t="s">
        <v>684</v>
      </c>
      <c r="O1660" s="205" t="s">
        <v>686</v>
      </c>
      <c r="P1660" s="205" t="s">
        <v>687</v>
      </c>
      <c r="Q1660" s="205" t="s">
        <v>686</v>
      </c>
    </row>
    <row r="1661" spans="1:17" hidden="1">
      <c r="A1661" s="204">
        <v>101806646178</v>
      </c>
      <c r="B1661" s="205" t="s">
        <v>6651</v>
      </c>
      <c r="C1661" s="205" t="s">
        <v>6652</v>
      </c>
      <c r="D1661" s="205" t="s">
        <v>680</v>
      </c>
      <c r="E1661" s="572">
        <v>37688</v>
      </c>
      <c r="F1661" s="572">
        <v>44995</v>
      </c>
      <c r="G1661" s="205" t="s">
        <v>6653</v>
      </c>
      <c r="H1661" s="205" t="s">
        <v>682</v>
      </c>
      <c r="I1661" s="205" t="s">
        <v>683</v>
      </c>
      <c r="J1661" s="205">
        <v>7083104883</v>
      </c>
      <c r="K1661" s="205" t="s">
        <v>684</v>
      </c>
      <c r="L1661" s="205" t="s">
        <v>6654</v>
      </c>
      <c r="M1661" s="205" t="s">
        <v>6655</v>
      </c>
      <c r="N1661" s="205" t="s">
        <v>6656</v>
      </c>
      <c r="O1661" s="205" t="s">
        <v>687</v>
      </c>
      <c r="P1661" s="205" t="s">
        <v>687</v>
      </c>
      <c r="Q1661" s="205" t="s">
        <v>686</v>
      </c>
    </row>
    <row r="1662" spans="1:17" hidden="1">
      <c r="A1662" s="204">
        <v>101762711558</v>
      </c>
      <c r="B1662" s="205" t="s">
        <v>6642</v>
      </c>
      <c r="C1662" s="205" t="s">
        <v>6643</v>
      </c>
      <c r="D1662" s="205" t="s">
        <v>680</v>
      </c>
      <c r="E1662" s="572">
        <v>37144</v>
      </c>
      <c r="F1662" s="572">
        <v>44995</v>
      </c>
      <c r="G1662" s="205" t="s">
        <v>6644</v>
      </c>
      <c r="H1662" s="205" t="s">
        <v>682</v>
      </c>
      <c r="I1662" s="205" t="s">
        <v>683</v>
      </c>
      <c r="J1662" s="205">
        <v>7296082414</v>
      </c>
      <c r="K1662" s="205" t="s">
        <v>684</v>
      </c>
      <c r="L1662" s="205" t="s">
        <v>6645</v>
      </c>
      <c r="M1662" s="205" t="s">
        <v>6646</v>
      </c>
      <c r="N1662" s="205" t="s">
        <v>6647</v>
      </c>
      <c r="O1662" s="205" t="s">
        <v>686</v>
      </c>
      <c r="P1662" s="205" t="s">
        <v>687</v>
      </c>
      <c r="Q1662" s="205" t="s">
        <v>686</v>
      </c>
    </row>
    <row r="1663" spans="1:17" hidden="1">
      <c r="A1663" s="204">
        <v>101924365094</v>
      </c>
      <c r="B1663" s="205" t="s">
        <v>6648</v>
      </c>
      <c r="C1663" s="205" t="s">
        <v>6649</v>
      </c>
      <c r="D1663" s="205" t="s">
        <v>680</v>
      </c>
      <c r="E1663" s="572">
        <v>35689</v>
      </c>
      <c r="F1663" s="572">
        <v>44995</v>
      </c>
      <c r="G1663" s="205" t="s">
        <v>6650</v>
      </c>
      <c r="H1663" s="205" t="s">
        <v>682</v>
      </c>
      <c r="I1663" s="205" t="s">
        <v>683</v>
      </c>
      <c r="J1663" s="205">
        <v>8668732262</v>
      </c>
      <c r="K1663" s="205" t="s">
        <v>684</v>
      </c>
      <c r="L1663" s="205" t="s">
        <v>4448</v>
      </c>
      <c r="M1663" s="205" t="s">
        <v>684</v>
      </c>
      <c r="N1663" s="205" t="s">
        <v>684</v>
      </c>
      <c r="O1663" s="205" t="s">
        <v>686</v>
      </c>
      <c r="P1663" s="205" t="s">
        <v>687</v>
      </c>
      <c r="Q1663" s="205" t="s">
        <v>686</v>
      </c>
    </row>
    <row r="1664" spans="1:17" hidden="1">
      <c r="A1664" s="204">
        <v>101923278506</v>
      </c>
      <c r="B1664" s="205" t="s">
        <v>6662</v>
      </c>
      <c r="C1664" s="205" t="s">
        <v>6663</v>
      </c>
      <c r="D1664" s="205" t="s">
        <v>680</v>
      </c>
      <c r="E1664" s="572">
        <v>33615</v>
      </c>
      <c r="F1664" s="572">
        <v>44993</v>
      </c>
      <c r="G1664" s="205" t="s">
        <v>6664</v>
      </c>
      <c r="H1664" s="205" t="s">
        <v>682</v>
      </c>
      <c r="I1664" s="205" t="s">
        <v>683</v>
      </c>
      <c r="J1664" s="205" t="s">
        <v>684</v>
      </c>
      <c r="K1664" s="205" t="s">
        <v>684</v>
      </c>
      <c r="L1664" s="205" t="s">
        <v>6665</v>
      </c>
      <c r="M1664" s="205" t="s">
        <v>6666</v>
      </c>
      <c r="N1664" s="205" t="s">
        <v>684</v>
      </c>
      <c r="O1664" s="205" t="s">
        <v>686</v>
      </c>
      <c r="P1664" s="205" t="s">
        <v>687</v>
      </c>
      <c r="Q1664" s="205" t="s">
        <v>686</v>
      </c>
    </row>
    <row r="1665" spans="1:17" hidden="1">
      <c r="A1665" s="204">
        <v>101921966068</v>
      </c>
      <c r="B1665" s="205" t="s">
        <v>6667</v>
      </c>
      <c r="C1665" s="205" t="s">
        <v>6668</v>
      </c>
      <c r="D1665" s="205" t="s">
        <v>680</v>
      </c>
      <c r="E1665" s="572">
        <v>37987</v>
      </c>
      <c r="F1665" s="572">
        <v>44993</v>
      </c>
      <c r="G1665" s="205" t="s">
        <v>6669</v>
      </c>
      <c r="H1665" s="205" t="s">
        <v>682</v>
      </c>
      <c r="I1665" s="205" t="s">
        <v>683</v>
      </c>
      <c r="J1665" s="205">
        <v>8810871700</v>
      </c>
      <c r="K1665" s="205" t="s">
        <v>684</v>
      </c>
      <c r="L1665" s="205" t="s">
        <v>6670</v>
      </c>
      <c r="M1665" s="205" t="s">
        <v>6671</v>
      </c>
      <c r="N1665" s="205" t="s">
        <v>20774</v>
      </c>
      <c r="O1665" s="205" t="s">
        <v>686</v>
      </c>
      <c r="P1665" s="205" t="s">
        <v>687</v>
      </c>
      <c r="Q1665" s="205" t="s">
        <v>686</v>
      </c>
    </row>
    <row r="1666" spans="1:17" hidden="1">
      <c r="A1666" s="204">
        <v>101855116974</v>
      </c>
      <c r="B1666" s="205" t="s">
        <v>6657</v>
      </c>
      <c r="C1666" s="205" t="s">
        <v>6658</v>
      </c>
      <c r="D1666" s="205" t="s">
        <v>680</v>
      </c>
      <c r="E1666" s="572">
        <v>36117</v>
      </c>
      <c r="F1666" s="572">
        <v>44993</v>
      </c>
      <c r="G1666" s="205" t="s">
        <v>6659</v>
      </c>
      <c r="H1666" s="205" t="s">
        <v>682</v>
      </c>
      <c r="I1666" s="205" t="s">
        <v>683</v>
      </c>
      <c r="J1666" s="205">
        <v>7397841529</v>
      </c>
      <c r="K1666" s="205" t="s">
        <v>684</v>
      </c>
      <c r="L1666" s="205" t="s">
        <v>5594</v>
      </c>
      <c r="M1666" s="205" t="s">
        <v>6660</v>
      </c>
      <c r="N1666" s="205" t="s">
        <v>6661</v>
      </c>
      <c r="O1666" s="205" t="s">
        <v>686</v>
      </c>
      <c r="P1666" s="205" t="s">
        <v>687</v>
      </c>
      <c r="Q1666" s="205" t="s">
        <v>686</v>
      </c>
    </row>
    <row r="1667" spans="1:17" hidden="1">
      <c r="A1667" s="204">
        <v>101922196062</v>
      </c>
      <c r="B1667" s="205" t="s">
        <v>6678</v>
      </c>
      <c r="C1667" s="205" t="s">
        <v>6679</v>
      </c>
      <c r="D1667" s="205" t="s">
        <v>680</v>
      </c>
      <c r="E1667" s="572">
        <v>30682</v>
      </c>
      <c r="F1667" s="572">
        <v>44990</v>
      </c>
      <c r="G1667" s="205" t="s">
        <v>6680</v>
      </c>
      <c r="H1667" s="205" t="s">
        <v>682</v>
      </c>
      <c r="I1667" s="205" t="s">
        <v>708</v>
      </c>
      <c r="J1667" s="205" t="s">
        <v>684</v>
      </c>
      <c r="K1667" s="205" t="s">
        <v>684</v>
      </c>
      <c r="L1667" s="205" t="s">
        <v>2104</v>
      </c>
      <c r="M1667" s="205" t="s">
        <v>684</v>
      </c>
      <c r="N1667" s="205" t="s">
        <v>684</v>
      </c>
      <c r="O1667" s="205" t="s">
        <v>686</v>
      </c>
      <c r="P1667" s="205" t="s">
        <v>687</v>
      </c>
      <c r="Q1667" s="205" t="s">
        <v>686</v>
      </c>
    </row>
    <row r="1668" spans="1:17" hidden="1">
      <c r="A1668" s="204">
        <v>101922197582</v>
      </c>
      <c r="B1668" s="205" t="s">
        <v>6681</v>
      </c>
      <c r="C1668" s="205" t="s">
        <v>6682</v>
      </c>
      <c r="D1668" s="205" t="s">
        <v>680</v>
      </c>
      <c r="E1668" s="572">
        <v>38071</v>
      </c>
      <c r="F1668" s="572">
        <v>44990</v>
      </c>
      <c r="G1668" s="205" t="s">
        <v>4052</v>
      </c>
      <c r="H1668" s="205" t="s">
        <v>682</v>
      </c>
      <c r="I1668" s="205" t="s">
        <v>683</v>
      </c>
      <c r="J1668" s="205">
        <v>8552869194</v>
      </c>
      <c r="K1668" s="205" t="s">
        <v>684</v>
      </c>
      <c r="L1668" s="205" t="s">
        <v>6683</v>
      </c>
      <c r="M1668" s="205" t="s">
        <v>6684</v>
      </c>
      <c r="N1668" s="205" t="s">
        <v>2372</v>
      </c>
      <c r="O1668" s="205" t="s">
        <v>686</v>
      </c>
      <c r="P1668" s="205" t="s">
        <v>687</v>
      </c>
      <c r="Q1668" s="205" t="s">
        <v>686</v>
      </c>
    </row>
    <row r="1669" spans="1:17" hidden="1">
      <c r="A1669" s="204">
        <v>101922197595</v>
      </c>
      <c r="B1669" s="205" t="s">
        <v>6672</v>
      </c>
      <c r="C1669" s="205" t="s">
        <v>6673</v>
      </c>
      <c r="D1669" s="205" t="s">
        <v>680</v>
      </c>
      <c r="E1669" s="572">
        <v>34610</v>
      </c>
      <c r="F1669" s="572">
        <v>44990</v>
      </c>
      <c r="G1669" s="205" t="s">
        <v>6674</v>
      </c>
      <c r="H1669" s="205" t="s">
        <v>682</v>
      </c>
      <c r="I1669" s="205" t="s">
        <v>708</v>
      </c>
      <c r="J1669" s="205">
        <v>8412837590</v>
      </c>
      <c r="K1669" s="205" t="s">
        <v>684</v>
      </c>
      <c r="L1669" s="205" t="s">
        <v>6675</v>
      </c>
      <c r="M1669" s="205" t="s">
        <v>6676</v>
      </c>
      <c r="N1669" s="205" t="s">
        <v>6677</v>
      </c>
      <c r="O1669" s="205" t="s">
        <v>686</v>
      </c>
      <c r="P1669" s="205" t="s">
        <v>687</v>
      </c>
      <c r="Q1669" s="205" t="s">
        <v>686</v>
      </c>
    </row>
    <row r="1670" spans="1:17" hidden="1">
      <c r="A1670" s="204">
        <v>101429033398</v>
      </c>
      <c r="B1670" s="205" t="s">
        <v>6691</v>
      </c>
      <c r="C1670" s="205" t="s">
        <v>6692</v>
      </c>
      <c r="D1670" s="205" t="s">
        <v>680</v>
      </c>
      <c r="E1670" s="572">
        <v>35296</v>
      </c>
      <c r="F1670" s="572">
        <v>44987</v>
      </c>
      <c r="G1670" s="205" t="s">
        <v>6693</v>
      </c>
      <c r="H1670" s="205" t="s">
        <v>682</v>
      </c>
      <c r="I1670" s="205" t="s">
        <v>683</v>
      </c>
      <c r="J1670" s="205" t="s">
        <v>684</v>
      </c>
      <c r="K1670" s="205" t="s">
        <v>684</v>
      </c>
      <c r="L1670" s="205" t="s">
        <v>5632</v>
      </c>
      <c r="M1670" s="205" t="s">
        <v>684</v>
      </c>
      <c r="N1670" s="205" t="s">
        <v>684</v>
      </c>
      <c r="O1670" s="205" t="s">
        <v>686</v>
      </c>
      <c r="P1670" s="205" t="s">
        <v>687</v>
      </c>
      <c r="Q1670" s="205" t="s">
        <v>686</v>
      </c>
    </row>
    <row r="1671" spans="1:17" hidden="1">
      <c r="A1671" s="204">
        <v>101689000454</v>
      </c>
      <c r="B1671" s="205" t="s">
        <v>6685</v>
      </c>
      <c r="C1671" s="205" t="s">
        <v>6686</v>
      </c>
      <c r="D1671" s="205" t="s">
        <v>680</v>
      </c>
      <c r="E1671" s="572">
        <v>26665</v>
      </c>
      <c r="F1671" s="572">
        <v>44987</v>
      </c>
      <c r="G1671" s="205" t="s">
        <v>6687</v>
      </c>
      <c r="H1671" s="205" t="s">
        <v>682</v>
      </c>
      <c r="I1671" s="205" t="s">
        <v>708</v>
      </c>
      <c r="J1671" s="205" t="s">
        <v>684</v>
      </c>
      <c r="K1671" s="205" t="s">
        <v>684</v>
      </c>
      <c r="L1671" s="205" t="s">
        <v>6688</v>
      </c>
      <c r="M1671" s="205" t="s">
        <v>684</v>
      </c>
      <c r="N1671" s="205" t="s">
        <v>684</v>
      </c>
      <c r="O1671" s="205" t="s">
        <v>686</v>
      </c>
      <c r="P1671" s="205" t="s">
        <v>687</v>
      </c>
      <c r="Q1671" s="205" t="s">
        <v>686</v>
      </c>
    </row>
    <row r="1672" spans="1:17" hidden="1">
      <c r="A1672" s="204">
        <v>101910095624</v>
      </c>
      <c r="B1672" s="205" t="s">
        <v>6700</v>
      </c>
      <c r="C1672" s="205" t="s">
        <v>6701</v>
      </c>
      <c r="D1672" s="205" t="s">
        <v>680</v>
      </c>
      <c r="E1672" s="572">
        <v>38147</v>
      </c>
      <c r="F1672" s="572">
        <v>44986</v>
      </c>
      <c r="G1672" s="205" t="s">
        <v>6702</v>
      </c>
      <c r="H1672" s="205" t="s">
        <v>682</v>
      </c>
      <c r="I1672" s="205" t="s">
        <v>708</v>
      </c>
      <c r="J1672" s="205" t="s">
        <v>684</v>
      </c>
      <c r="K1672" s="205" t="s">
        <v>684</v>
      </c>
      <c r="L1672" s="205" t="s">
        <v>1084</v>
      </c>
      <c r="M1672" s="205" t="s">
        <v>684</v>
      </c>
      <c r="N1672" s="205" t="s">
        <v>684</v>
      </c>
      <c r="O1672" s="205" t="s">
        <v>686</v>
      </c>
      <c r="P1672" s="205" t="s">
        <v>687</v>
      </c>
      <c r="Q1672" s="205" t="s">
        <v>686</v>
      </c>
    </row>
    <row r="1673" spans="1:17" hidden="1">
      <c r="A1673" s="204">
        <v>101850640347</v>
      </c>
      <c r="B1673" s="205" t="s">
        <v>6694</v>
      </c>
      <c r="C1673" s="205" t="s">
        <v>6695</v>
      </c>
      <c r="D1673" s="205" t="s">
        <v>680</v>
      </c>
      <c r="E1673" s="572">
        <v>35359</v>
      </c>
      <c r="F1673" s="572">
        <v>44986</v>
      </c>
      <c r="G1673" s="205" t="s">
        <v>6696</v>
      </c>
      <c r="H1673" s="205" t="s">
        <v>682</v>
      </c>
      <c r="I1673" s="205" t="s">
        <v>683</v>
      </c>
      <c r="J1673" s="205">
        <v>8873136107</v>
      </c>
      <c r="K1673" s="205" t="s">
        <v>684</v>
      </c>
      <c r="L1673" s="205" t="s">
        <v>6697</v>
      </c>
      <c r="M1673" s="205" t="s">
        <v>6698</v>
      </c>
      <c r="N1673" s="205" t="s">
        <v>6699</v>
      </c>
      <c r="O1673" s="205" t="s">
        <v>686</v>
      </c>
      <c r="P1673" s="205" t="s">
        <v>687</v>
      </c>
      <c r="Q1673" s="205" t="s">
        <v>686</v>
      </c>
    </row>
    <row r="1674" spans="1:17" hidden="1">
      <c r="A1674" s="204">
        <v>101927082627</v>
      </c>
      <c r="B1674" s="205" t="s">
        <v>6703</v>
      </c>
      <c r="C1674" s="205" t="s">
        <v>6704</v>
      </c>
      <c r="D1674" s="205" t="s">
        <v>680</v>
      </c>
      <c r="E1674" s="572">
        <v>34964</v>
      </c>
      <c r="F1674" s="572">
        <v>44986</v>
      </c>
      <c r="G1674" s="205" t="s">
        <v>6705</v>
      </c>
      <c r="H1674" s="205" t="s">
        <v>682</v>
      </c>
      <c r="I1674" s="205" t="s">
        <v>683</v>
      </c>
      <c r="J1674" s="205">
        <v>7385000930</v>
      </c>
      <c r="K1674" s="205" t="s">
        <v>6706</v>
      </c>
      <c r="L1674" s="205" t="s">
        <v>6707</v>
      </c>
      <c r="M1674" s="205" t="s">
        <v>6708</v>
      </c>
      <c r="N1674" s="205" t="s">
        <v>684</v>
      </c>
      <c r="O1674" s="205" t="s">
        <v>686</v>
      </c>
      <c r="P1674" s="205" t="s">
        <v>687</v>
      </c>
      <c r="Q1674" s="205" t="s">
        <v>686</v>
      </c>
    </row>
    <row r="1675" spans="1:17" hidden="1">
      <c r="A1675" s="204">
        <v>101545867190</v>
      </c>
      <c r="B1675" s="205" t="s">
        <v>6709</v>
      </c>
      <c r="C1675" s="205" t="s">
        <v>6710</v>
      </c>
      <c r="D1675" s="205" t="s">
        <v>680</v>
      </c>
      <c r="E1675" s="572">
        <v>36516</v>
      </c>
      <c r="F1675" s="572">
        <v>44985</v>
      </c>
      <c r="G1675" s="205" t="s">
        <v>6711</v>
      </c>
      <c r="H1675" s="205" t="s">
        <v>682</v>
      </c>
      <c r="I1675" s="205" t="s">
        <v>683</v>
      </c>
      <c r="J1675" s="205" t="s">
        <v>684</v>
      </c>
      <c r="K1675" s="205" t="s">
        <v>684</v>
      </c>
      <c r="L1675" s="205" t="s">
        <v>6712</v>
      </c>
      <c r="M1675" s="205" t="s">
        <v>6713</v>
      </c>
      <c r="N1675" s="205" t="s">
        <v>684</v>
      </c>
      <c r="O1675" s="205" t="s">
        <v>686</v>
      </c>
      <c r="P1675" s="205" t="s">
        <v>687</v>
      </c>
      <c r="Q1675" s="205" t="s">
        <v>686</v>
      </c>
    </row>
    <row r="1676" spans="1:17" hidden="1">
      <c r="A1676" s="204">
        <v>101374838683</v>
      </c>
      <c r="B1676" s="205" t="s">
        <v>6714</v>
      </c>
      <c r="C1676" s="205" t="s">
        <v>6715</v>
      </c>
      <c r="D1676" s="205" t="s">
        <v>680</v>
      </c>
      <c r="E1676" s="572">
        <v>35195</v>
      </c>
      <c r="F1676" s="572">
        <v>44985</v>
      </c>
      <c r="G1676" s="205" t="s">
        <v>6716</v>
      </c>
      <c r="H1676" s="205" t="s">
        <v>682</v>
      </c>
      <c r="I1676" s="205" t="s">
        <v>683</v>
      </c>
      <c r="J1676" s="205">
        <v>8417880488</v>
      </c>
      <c r="K1676" s="205" t="s">
        <v>6717</v>
      </c>
      <c r="L1676" s="205" t="s">
        <v>6718</v>
      </c>
      <c r="M1676" s="205" t="s">
        <v>6719</v>
      </c>
      <c r="N1676" s="205" t="s">
        <v>6720</v>
      </c>
      <c r="O1676" s="205" t="s">
        <v>686</v>
      </c>
      <c r="P1676" s="205" t="s">
        <v>687</v>
      </c>
      <c r="Q1676" s="205" t="s">
        <v>686</v>
      </c>
    </row>
    <row r="1677" spans="1:17" hidden="1">
      <c r="A1677" s="204">
        <v>101919287550</v>
      </c>
      <c r="B1677" s="205" t="s">
        <v>6721</v>
      </c>
      <c r="C1677" s="205" t="s">
        <v>6722</v>
      </c>
      <c r="D1677" s="205" t="s">
        <v>680</v>
      </c>
      <c r="E1677" s="572">
        <v>37849</v>
      </c>
      <c r="F1677" s="572">
        <v>44981</v>
      </c>
      <c r="G1677" s="205" t="s">
        <v>6723</v>
      </c>
      <c r="H1677" s="205" t="s">
        <v>682</v>
      </c>
      <c r="I1677" s="205" t="s">
        <v>683</v>
      </c>
      <c r="J1677" s="205" t="s">
        <v>684</v>
      </c>
      <c r="K1677" s="205" t="s">
        <v>684</v>
      </c>
      <c r="L1677" s="205" t="s">
        <v>6724</v>
      </c>
      <c r="M1677" s="205" t="s">
        <v>684</v>
      </c>
      <c r="N1677" s="205" t="s">
        <v>684</v>
      </c>
      <c r="O1677" s="205" t="s">
        <v>686</v>
      </c>
      <c r="P1677" s="205" t="s">
        <v>687</v>
      </c>
      <c r="Q1677" s="205" t="s">
        <v>686</v>
      </c>
    </row>
    <row r="1678" spans="1:17" hidden="1">
      <c r="A1678" s="204">
        <v>101705337851</v>
      </c>
      <c r="B1678" s="205" t="s">
        <v>6725</v>
      </c>
      <c r="C1678" s="205" t="s">
        <v>6726</v>
      </c>
      <c r="D1678" s="205" t="s">
        <v>680</v>
      </c>
      <c r="E1678" s="572">
        <v>33173</v>
      </c>
      <c r="F1678" s="572">
        <v>44981</v>
      </c>
      <c r="G1678" s="205" t="s">
        <v>6727</v>
      </c>
      <c r="H1678" s="205" t="s">
        <v>682</v>
      </c>
      <c r="I1678" s="205" t="s">
        <v>683</v>
      </c>
      <c r="J1678" s="205">
        <v>8850018733</v>
      </c>
      <c r="K1678" s="205" t="s">
        <v>6728</v>
      </c>
      <c r="L1678" s="205" t="s">
        <v>6729</v>
      </c>
      <c r="M1678" s="205" t="s">
        <v>6730</v>
      </c>
      <c r="N1678" s="205" t="s">
        <v>6731</v>
      </c>
      <c r="O1678" s="205" t="s">
        <v>686</v>
      </c>
      <c r="P1678" s="205" t="s">
        <v>687</v>
      </c>
      <c r="Q1678" s="205" t="s">
        <v>686</v>
      </c>
    </row>
    <row r="1679" spans="1:17" hidden="1">
      <c r="A1679" s="204">
        <v>101415826774</v>
      </c>
      <c r="B1679" s="205" t="s">
        <v>6732</v>
      </c>
      <c r="C1679" s="205" t="s">
        <v>6733</v>
      </c>
      <c r="D1679" s="205" t="s">
        <v>680</v>
      </c>
      <c r="E1679" s="572">
        <v>36411</v>
      </c>
      <c r="F1679" s="572">
        <v>44980</v>
      </c>
      <c r="G1679" s="205" t="s">
        <v>2602</v>
      </c>
      <c r="H1679" s="205" t="s">
        <v>682</v>
      </c>
      <c r="I1679" s="205" t="s">
        <v>683</v>
      </c>
      <c r="J1679" s="205">
        <v>8329008693</v>
      </c>
      <c r="K1679" s="205" t="s">
        <v>684</v>
      </c>
      <c r="L1679" s="205" t="s">
        <v>5197</v>
      </c>
      <c r="M1679" s="205" t="s">
        <v>6734</v>
      </c>
      <c r="N1679" s="205" t="s">
        <v>6735</v>
      </c>
      <c r="O1679" s="205" t="s">
        <v>686</v>
      </c>
      <c r="P1679" s="205" t="s">
        <v>687</v>
      </c>
      <c r="Q1679" s="205" t="s">
        <v>686</v>
      </c>
    </row>
    <row r="1680" spans="1:17" hidden="1">
      <c r="A1680" s="204">
        <v>101919151178</v>
      </c>
      <c r="B1680" s="205" t="s">
        <v>6736</v>
      </c>
      <c r="C1680" s="205" t="s">
        <v>6737</v>
      </c>
      <c r="D1680" s="205" t="s">
        <v>680</v>
      </c>
      <c r="E1680" s="572">
        <v>31229</v>
      </c>
      <c r="F1680" s="572">
        <v>44980</v>
      </c>
      <c r="G1680" s="205" t="s">
        <v>6738</v>
      </c>
      <c r="H1680" s="205" t="s">
        <v>682</v>
      </c>
      <c r="I1680" s="205" t="s">
        <v>683</v>
      </c>
      <c r="J1680" s="205" t="s">
        <v>684</v>
      </c>
      <c r="K1680" s="205" t="s">
        <v>684</v>
      </c>
      <c r="L1680" s="205" t="s">
        <v>6739</v>
      </c>
      <c r="M1680" s="205" t="s">
        <v>684</v>
      </c>
      <c r="N1680" s="205" t="s">
        <v>684</v>
      </c>
      <c r="O1680" s="205" t="s">
        <v>686</v>
      </c>
      <c r="P1680" s="205" t="s">
        <v>687</v>
      </c>
      <c r="Q1680" s="205" t="s">
        <v>686</v>
      </c>
    </row>
    <row r="1681" spans="1:17" hidden="1">
      <c r="A1681" s="204">
        <v>101919126108</v>
      </c>
      <c r="B1681" s="205" t="s">
        <v>6740</v>
      </c>
      <c r="C1681" s="205" t="s">
        <v>6741</v>
      </c>
      <c r="D1681" s="205" t="s">
        <v>680</v>
      </c>
      <c r="E1681" s="572">
        <v>37290</v>
      </c>
      <c r="F1681" s="572">
        <v>44979</v>
      </c>
      <c r="G1681" s="205" t="s">
        <v>6742</v>
      </c>
      <c r="H1681" s="205" t="s">
        <v>682</v>
      </c>
      <c r="I1681" s="205" t="s">
        <v>683</v>
      </c>
      <c r="J1681" s="205" t="s">
        <v>684</v>
      </c>
      <c r="K1681" s="205" t="s">
        <v>684</v>
      </c>
      <c r="L1681" s="205" t="s">
        <v>6743</v>
      </c>
      <c r="M1681" s="205" t="s">
        <v>684</v>
      </c>
      <c r="N1681" s="205" t="s">
        <v>684</v>
      </c>
      <c r="O1681" s="205" t="s">
        <v>686</v>
      </c>
      <c r="P1681" s="205" t="s">
        <v>687</v>
      </c>
      <c r="Q1681" s="205" t="s">
        <v>686</v>
      </c>
    </row>
    <row r="1682" spans="1:17" hidden="1">
      <c r="A1682" s="204">
        <v>101341529105</v>
      </c>
      <c r="B1682" s="205" t="s">
        <v>6744</v>
      </c>
      <c r="C1682" s="205" t="s">
        <v>6745</v>
      </c>
      <c r="D1682" s="205" t="s">
        <v>680</v>
      </c>
      <c r="E1682" s="572">
        <v>31048</v>
      </c>
      <c r="F1682" s="572">
        <v>44979</v>
      </c>
      <c r="G1682" s="205" t="s">
        <v>6746</v>
      </c>
      <c r="H1682" s="205" t="s">
        <v>682</v>
      </c>
      <c r="I1682" s="205" t="s">
        <v>708</v>
      </c>
      <c r="J1682" s="205">
        <v>8425024512</v>
      </c>
      <c r="K1682" s="205" t="s">
        <v>684</v>
      </c>
      <c r="L1682" s="205" t="s">
        <v>6747</v>
      </c>
      <c r="M1682" s="205" t="s">
        <v>6748</v>
      </c>
      <c r="N1682" s="205" t="s">
        <v>6749</v>
      </c>
      <c r="O1682" s="205" t="s">
        <v>686</v>
      </c>
      <c r="P1682" s="205" t="s">
        <v>687</v>
      </c>
      <c r="Q1682" s="205" t="s">
        <v>686</v>
      </c>
    </row>
    <row r="1683" spans="1:17" hidden="1">
      <c r="A1683" s="204">
        <v>101121365888</v>
      </c>
      <c r="B1683" s="205" t="s">
        <v>6750</v>
      </c>
      <c r="C1683" s="205" t="s">
        <v>6751</v>
      </c>
      <c r="D1683" s="205" t="s">
        <v>680</v>
      </c>
      <c r="E1683" s="572">
        <v>30103</v>
      </c>
      <c r="F1683" s="572">
        <v>44978</v>
      </c>
      <c r="G1683" s="205" t="s">
        <v>6752</v>
      </c>
      <c r="H1683" s="205" t="s">
        <v>682</v>
      </c>
      <c r="I1683" s="205" t="s">
        <v>708</v>
      </c>
      <c r="J1683" s="205">
        <v>7588735569</v>
      </c>
      <c r="K1683" s="205" t="s">
        <v>6753</v>
      </c>
      <c r="L1683" s="205" t="s">
        <v>6754</v>
      </c>
      <c r="M1683" s="205" t="s">
        <v>6755</v>
      </c>
      <c r="N1683" s="205" t="s">
        <v>6756</v>
      </c>
      <c r="O1683" s="205" t="s">
        <v>687</v>
      </c>
      <c r="P1683" s="205" t="s">
        <v>687</v>
      </c>
      <c r="Q1683" s="205" t="s">
        <v>686</v>
      </c>
    </row>
    <row r="1684" spans="1:17" hidden="1">
      <c r="A1684" s="204">
        <v>101099795963</v>
      </c>
      <c r="B1684" s="205" t="s">
        <v>6757</v>
      </c>
      <c r="C1684" s="205" t="s">
        <v>6758</v>
      </c>
      <c r="D1684" s="205" t="s">
        <v>680</v>
      </c>
      <c r="E1684" s="572">
        <v>30468</v>
      </c>
      <c r="F1684" s="572">
        <v>44977</v>
      </c>
      <c r="G1684" s="205" t="s">
        <v>6759</v>
      </c>
      <c r="H1684" s="205" t="s">
        <v>682</v>
      </c>
      <c r="I1684" s="205" t="s">
        <v>683</v>
      </c>
      <c r="J1684" s="205">
        <v>9021811229</v>
      </c>
      <c r="K1684" s="205" t="s">
        <v>684</v>
      </c>
      <c r="L1684" s="205" t="s">
        <v>6760</v>
      </c>
      <c r="M1684" s="205" t="s">
        <v>6761</v>
      </c>
      <c r="N1684" s="205" t="s">
        <v>6762</v>
      </c>
      <c r="O1684" s="205" t="s">
        <v>686</v>
      </c>
      <c r="P1684" s="205" t="s">
        <v>687</v>
      </c>
      <c r="Q1684" s="205" t="s">
        <v>686</v>
      </c>
    </row>
    <row r="1685" spans="1:17" hidden="1">
      <c r="A1685" s="204">
        <v>101708710378</v>
      </c>
      <c r="B1685" s="205" t="s">
        <v>6763</v>
      </c>
      <c r="C1685" s="205" t="s">
        <v>6764</v>
      </c>
      <c r="D1685" s="205" t="s">
        <v>680</v>
      </c>
      <c r="E1685" s="572">
        <v>35406</v>
      </c>
      <c r="F1685" s="572">
        <v>44977</v>
      </c>
      <c r="G1685" s="205" t="s">
        <v>6765</v>
      </c>
      <c r="H1685" s="205" t="s">
        <v>682</v>
      </c>
      <c r="I1685" s="205" t="s">
        <v>683</v>
      </c>
      <c r="J1685" s="205">
        <v>8698057236</v>
      </c>
      <c r="K1685" s="205" t="s">
        <v>684</v>
      </c>
      <c r="L1685" s="205" t="s">
        <v>5129</v>
      </c>
      <c r="M1685" s="205" t="s">
        <v>6766</v>
      </c>
      <c r="N1685" s="205" t="s">
        <v>6767</v>
      </c>
      <c r="O1685" s="205" t="s">
        <v>686</v>
      </c>
      <c r="P1685" s="205" t="s">
        <v>687</v>
      </c>
      <c r="Q1685" s="205" t="s">
        <v>686</v>
      </c>
    </row>
    <row r="1686" spans="1:17" hidden="1">
      <c r="A1686" s="204">
        <v>101800276910</v>
      </c>
      <c r="B1686" s="205" t="s">
        <v>6775</v>
      </c>
      <c r="C1686" s="205" t="s">
        <v>6776</v>
      </c>
      <c r="D1686" s="205" t="s">
        <v>680</v>
      </c>
      <c r="E1686" s="572">
        <v>37722</v>
      </c>
      <c r="F1686" s="572">
        <v>44972</v>
      </c>
      <c r="G1686" s="205" t="s">
        <v>6777</v>
      </c>
      <c r="H1686" s="205" t="s">
        <v>682</v>
      </c>
      <c r="I1686" s="205" t="s">
        <v>683</v>
      </c>
      <c r="J1686" s="205">
        <v>7735877695</v>
      </c>
      <c r="K1686" s="205" t="s">
        <v>684</v>
      </c>
      <c r="L1686" s="205" t="s">
        <v>6778</v>
      </c>
      <c r="M1686" s="205" t="s">
        <v>684</v>
      </c>
      <c r="N1686" s="205" t="s">
        <v>684</v>
      </c>
      <c r="O1686" s="205" t="s">
        <v>686</v>
      </c>
      <c r="P1686" s="205" t="s">
        <v>687</v>
      </c>
      <c r="Q1686" s="205" t="s">
        <v>687</v>
      </c>
    </row>
    <row r="1687" spans="1:17" hidden="1">
      <c r="A1687" s="204">
        <v>101800276865</v>
      </c>
      <c r="B1687" s="205" t="s">
        <v>6771</v>
      </c>
      <c r="C1687" s="205" t="s">
        <v>6772</v>
      </c>
      <c r="D1687" s="205" t="s">
        <v>680</v>
      </c>
      <c r="E1687" s="572">
        <v>36911</v>
      </c>
      <c r="F1687" s="572">
        <v>44972</v>
      </c>
      <c r="G1687" s="205" t="s">
        <v>6773</v>
      </c>
      <c r="H1687" s="205" t="s">
        <v>682</v>
      </c>
      <c r="I1687" s="205" t="s">
        <v>683</v>
      </c>
      <c r="J1687" s="205">
        <v>9178682138</v>
      </c>
      <c r="K1687" s="205" t="s">
        <v>684</v>
      </c>
      <c r="L1687" s="205" t="s">
        <v>6774</v>
      </c>
      <c r="M1687" s="205" t="s">
        <v>684</v>
      </c>
      <c r="N1687" s="205" t="s">
        <v>684</v>
      </c>
      <c r="O1687" s="205" t="s">
        <v>686</v>
      </c>
      <c r="P1687" s="205" t="s">
        <v>687</v>
      </c>
      <c r="Q1687" s="205" t="s">
        <v>686</v>
      </c>
    </row>
    <row r="1688" spans="1:17" hidden="1">
      <c r="A1688" s="204">
        <v>101920915742</v>
      </c>
      <c r="B1688" s="205" t="s">
        <v>6768</v>
      </c>
      <c r="C1688" s="205" t="s">
        <v>3624</v>
      </c>
      <c r="D1688" s="205" t="s">
        <v>680</v>
      </c>
      <c r="E1688" s="572">
        <v>38173</v>
      </c>
      <c r="F1688" s="572">
        <v>44972</v>
      </c>
      <c r="G1688" s="205" t="s">
        <v>6769</v>
      </c>
      <c r="H1688" s="205" t="s">
        <v>682</v>
      </c>
      <c r="I1688" s="205" t="s">
        <v>683</v>
      </c>
      <c r="J1688" s="205" t="s">
        <v>684</v>
      </c>
      <c r="K1688" s="205" t="s">
        <v>684</v>
      </c>
      <c r="L1688" s="205" t="s">
        <v>6770</v>
      </c>
      <c r="M1688" s="205" t="s">
        <v>684</v>
      </c>
      <c r="N1688" s="205" t="s">
        <v>684</v>
      </c>
      <c r="O1688" s="205" t="s">
        <v>686</v>
      </c>
      <c r="P1688" s="205" t="s">
        <v>687</v>
      </c>
      <c r="Q1688" s="205" t="s">
        <v>686</v>
      </c>
    </row>
    <row r="1689" spans="1:17" hidden="1">
      <c r="A1689" s="204">
        <v>101605787045</v>
      </c>
      <c r="B1689" s="205" t="s">
        <v>6779</v>
      </c>
      <c r="C1689" s="205" t="s">
        <v>6780</v>
      </c>
      <c r="D1689" s="205" t="s">
        <v>680</v>
      </c>
      <c r="E1689" s="572">
        <v>35618</v>
      </c>
      <c r="F1689" s="572">
        <v>44970</v>
      </c>
      <c r="G1689" s="205" t="s">
        <v>6781</v>
      </c>
      <c r="H1689" s="205" t="s">
        <v>682</v>
      </c>
      <c r="I1689" s="205" t="s">
        <v>683</v>
      </c>
      <c r="J1689" s="205">
        <v>7049854410</v>
      </c>
      <c r="K1689" s="205" t="s">
        <v>684</v>
      </c>
      <c r="L1689" s="205" t="s">
        <v>6782</v>
      </c>
      <c r="M1689" s="205" t="s">
        <v>6783</v>
      </c>
      <c r="N1689" s="205" t="s">
        <v>6784</v>
      </c>
      <c r="O1689" s="205" t="s">
        <v>686</v>
      </c>
      <c r="P1689" s="205" t="s">
        <v>687</v>
      </c>
      <c r="Q1689" s="205" t="s">
        <v>686</v>
      </c>
    </row>
    <row r="1690" spans="1:17" hidden="1">
      <c r="A1690" s="204">
        <v>101381322660</v>
      </c>
      <c r="B1690" s="205" t="s">
        <v>6785</v>
      </c>
      <c r="C1690" s="205" t="s">
        <v>6786</v>
      </c>
      <c r="D1690" s="205" t="s">
        <v>680</v>
      </c>
      <c r="E1690" s="572">
        <v>25647</v>
      </c>
      <c r="F1690" s="572">
        <v>44969</v>
      </c>
      <c r="G1690" s="205" t="s">
        <v>6787</v>
      </c>
      <c r="H1690" s="205" t="s">
        <v>682</v>
      </c>
      <c r="I1690" s="205" t="s">
        <v>708</v>
      </c>
      <c r="J1690" s="205">
        <v>9593002887</v>
      </c>
      <c r="K1690" s="205" t="s">
        <v>684</v>
      </c>
      <c r="L1690" s="205" t="s">
        <v>5825</v>
      </c>
      <c r="M1690" s="205" t="s">
        <v>684</v>
      </c>
      <c r="N1690" s="205" t="s">
        <v>6788</v>
      </c>
      <c r="O1690" s="205" t="s">
        <v>686</v>
      </c>
      <c r="P1690" s="205" t="s">
        <v>687</v>
      </c>
      <c r="Q1690" s="205" t="s">
        <v>686</v>
      </c>
    </row>
    <row r="1691" spans="1:17" hidden="1">
      <c r="A1691" s="204">
        <v>101398255296</v>
      </c>
      <c r="B1691" s="205" t="s">
        <v>6789</v>
      </c>
      <c r="C1691" s="205" t="s">
        <v>6790</v>
      </c>
      <c r="D1691" s="205" t="s">
        <v>680</v>
      </c>
      <c r="E1691" s="572">
        <v>31778</v>
      </c>
      <c r="F1691" s="572">
        <v>44968</v>
      </c>
      <c r="G1691" s="205" t="s">
        <v>989</v>
      </c>
      <c r="H1691" s="205" t="s">
        <v>682</v>
      </c>
      <c r="I1691" s="205" t="s">
        <v>708</v>
      </c>
      <c r="J1691" s="205">
        <v>7774877374</v>
      </c>
      <c r="K1691" s="205" t="s">
        <v>684</v>
      </c>
      <c r="L1691" s="205" t="s">
        <v>4927</v>
      </c>
      <c r="M1691" s="205" t="s">
        <v>684</v>
      </c>
      <c r="N1691" s="205" t="s">
        <v>6791</v>
      </c>
      <c r="O1691" s="205" t="s">
        <v>686</v>
      </c>
      <c r="P1691" s="205" t="s">
        <v>687</v>
      </c>
      <c r="Q1691" s="205" t="s">
        <v>686</v>
      </c>
    </row>
    <row r="1692" spans="1:17" hidden="1">
      <c r="A1692" s="204">
        <v>101915803124</v>
      </c>
      <c r="B1692" s="205" t="s">
        <v>6792</v>
      </c>
      <c r="C1692" s="205" t="s">
        <v>6793</v>
      </c>
      <c r="D1692" s="205" t="s">
        <v>680</v>
      </c>
      <c r="E1692" s="572">
        <v>33604</v>
      </c>
      <c r="F1692" s="572">
        <v>44968</v>
      </c>
      <c r="G1692" s="205" t="s">
        <v>6794</v>
      </c>
      <c r="H1692" s="205" t="s">
        <v>682</v>
      </c>
      <c r="I1692" s="205" t="s">
        <v>708</v>
      </c>
      <c r="J1692" s="205" t="s">
        <v>684</v>
      </c>
      <c r="K1692" s="205" t="s">
        <v>684</v>
      </c>
      <c r="L1692" s="205" t="s">
        <v>6795</v>
      </c>
      <c r="M1692" s="205" t="s">
        <v>684</v>
      </c>
      <c r="N1692" s="205" t="s">
        <v>684</v>
      </c>
      <c r="O1692" s="205" t="s">
        <v>686</v>
      </c>
      <c r="P1692" s="205" t="s">
        <v>687</v>
      </c>
      <c r="Q1692" s="205" t="s">
        <v>686</v>
      </c>
    </row>
    <row r="1693" spans="1:17" hidden="1">
      <c r="A1693" s="204">
        <v>101926117256</v>
      </c>
      <c r="B1693" s="205" t="s">
        <v>6797</v>
      </c>
      <c r="C1693" s="205" t="s">
        <v>6798</v>
      </c>
      <c r="D1693" s="205" t="s">
        <v>680</v>
      </c>
      <c r="E1693" s="572">
        <v>35431</v>
      </c>
      <c r="F1693" s="572">
        <v>44959</v>
      </c>
      <c r="G1693" s="205" t="s">
        <v>6799</v>
      </c>
      <c r="H1693" s="205" t="s">
        <v>682</v>
      </c>
      <c r="I1693" s="205" t="s">
        <v>683</v>
      </c>
      <c r="J1693" s="205">
        <v>7080729587</v>
      </c>
      <c r="K1693" s="205" t="s">
        <v>6800</v>
      </c>
      <c r="L1693" s="205" t="s">
        <v>6801</v>
      </c>
      <c r="M1693" s="205" t="s">
        <v>684</v>
      </c>
      <c r="N1693" s="205" t="s">
        <v>6802</v>
      </c>
      <c r="O1693" s="205" t="s">
        <v>686</v>
      </c>
      <c r="P1693" s="205" t="s">
        <v>687</v>
      </c>
      <c r="Q1693" s="205" t="s">
        <v>686</v>
      </c>
    </row>
    <row r="1694" spans="1:17" hidden="1">
      <c r="A1694" s="204">
        <v>101516005838</v>
      </c>
      <c r="B1694" s="205" t="s">
        <v>6818</v>
      </c>
      <c r="C1694" s="205" t="s">
        <v>6819</v>
      </c>
      <c r="D1694" s="205" t="s">
        <v>680</v>
      </c>
      <c r="E1694" s="572">
        <v>37048</v>
      </c>
      <c r="F1694" s="572">
        <v>44958</v>
      </c>
      <c r="G1694" s="205" t="s">
        <v>3508</v>
      </c>
      <c r="H1694" s="205" t="s">
        <v>682</v>
      </c>
      <c r="I1694" s="205" t="s">
        <v>683</v>
      </c>
      <c r="J1694" s="205">
        <v>7447339830</v>
      </c>
      <c r="K1694" s="205" t="s">
        <v>684</v>
      </c>
      <c r="L1694" s="205" t="s">
        <v>6820</v>
      </c>
      <c r="M1694" s="205" t="s">
        <v>684</v>
      </c>
      <c r="N1694" s="205" t="s">
        <v>684</v>
      </c>
      <c r="O1694" s="205" t="s">
        <v>686</v>
      </c>
      <c r="P1694" s="205" t="s">
        <v>687</v>
      </c>
      <c r="Q1694" s="205" t="s">
        <v>686</v>
      </c>
    </row>
    <row r="1695" spans="1:17" hidden="1">
      <c r="A1695" s="204">
        <v>101553249388</v>
      </c>
      <c r="B1695" s="205" t="s">
        <v>6821</v>
      </c>
      <c r="C1695" s="205" t="s">
        <v>6822</v>
      </c>
      <c r="D1695" s="205" t="s">
        <v>680</v>
      </c>
      <c r="E1695" s="572">
        <v>36083</v>
      </c>
      <c r="F1695" s="572">
        <v>44958</v>
      </c>
      <c r="G1695" s="205" t="s">
        <v>6823</v>
      </c>
      <c r="H1695" s="205" t="s">
        <v>682</v>
      </c>
      <c r="I1695" s="205" t="s">
        <v>683</v>
      </c>
      <c r="J1695" s="205">
        <v>9026396511</v>
      </c>
      <c r="K1695" s="205" t="s">
        <v>684</v>
      </c>
      <c r="L1695" s="205" t="s">
        <v>6824</v>
      </c>
      <c r="M1695" s="205" t="s">
        <v>6825</v>
      </c>
      <c r="N1695" s="205" t="s">
        <v>6826</v>
      </c>
      <c r="O1695" s="205" t="s">
        <v>686</v>
      </c>
      <c r="P1695" s="205" t="s">
        <v>687</v>
      </c>
      <c r="Q1695" s="205" t="s">
        <v>686</v>
      </c>
    </row>
    <row r="1696" spans="1:17" hidden="1">
      <c r="A1696" s="204">
        <v>101521891786</v>
      </c>
      <c r="B1696" s="205" t="s">
        <v>6839</v>
      </c>
      <c r="C1696" s="205" t="s">
        <v>6840</v>
      </c>
      <c r="D1696" s="205" t="s">
        <v>680</v>
      </c>
      <c r="E1696" s="572">
        <v>31948</v>
      </c>
      <c r="F1696" s="572">
        <v>44958</v>
      </c>
      <c r="G1696" s="205" t="s">
        <v>6841</v>
      </c>
      <c r="H1696" s="205" t="s">
        <v>682</v>
      </c>
      <c r="I1696" s="205" t="s">
        <v>708</v>
      </c>
      <c r="J1696" s="205">
        <v>7498992807</v>
      </c>
      <c r="K1696" s="205" t="s">
        <v>684</v>
      </c>
      <c r="L1696" s="205" t="s">
        <v>6842</v>
      </c>
      <c r="M1696" s="205" t="s">
        <v>20775</v>
      </c>
      <c r="N1696" s="205" t="s">
        <v>20607</v>
      </c>
      <c r="O1696" s="205" t="s">
        <v>687</v>
      </c>
      <c r="P1696" s="205" t="s">
        <v>687</v>
      </c>
      <c r="Q1696" s="205" t="s">
        <v>686</v>
      </c>
    </row>
    <row r="1697" spans="1:17" hidden="1">
      <c r="A1697" s="204">
        <v>101822148529</v>
      </c>
      <c r="B1697" s="205" t="s">
        <v>6809</v>
      </c>
      <c r="C1697" s="205" t="s">
        <v>6810</v>
      </c>
      <c r="D1697" s="205" t="s">
        <v>680</v>
      </c>
      <c r="E1697" s="572">
        <v>32874</v>
      </c>
      <c r="F1697" s="572">
        <v>44958</v>
      </c>
      <c r="G1697" s="205" t="s">
        <v>6811</v>
      </c>
      <c r="H1697" s="205" t="s">
        <v>682</v>
      </c>
      <c r="I1697" s="205" t="s">
        <v>683</v>
      </c>
      <c r="J1697" s="205">
        <v>9284635872</v>
      </c>
      <c r="K1697" s="205" t="s">
        <v>6812</v>
      </c>
      <c r="L1697" s="205" t="s">
        <v>6813</v>
      </c>
      <c r="M1697" s="205" t="s">
        <v>684</v>
      </c>
      <c r="N1697" s="205" t="s">
        <v>684</v>
      </c>
      <c r="O1697" s="205" t="s">
        <v>686</v>
      </c>
      <c r="P1697" s="205" t="s">
        <v>687</v>
      </c>
      <c r="Q1697" s="205" t="s">
        <v>686</v>
      </c>
    </row>
    <row r="1698" spans="1:17" hidden="1">
      <c r="A1698" s="204">
        <v>101755175538</v>
      </c>
      <c r="B1698" s="205" t="s">
        <v>6833</v>
      </c>
      <c r="C1698" s="205" t="s">
        <v>6834</v>
      </c>
      <c r="D1698" s="205" t="s">
        <v>680</v>
      </c>
      <c r="E1698" s="572">
        <v>37413</v>
      </c>
      <c r="F1698" s="572">
        <v>44958</v>
      </c>
      <c r="G1698" s="205" t="s">
        <v>6835</v>
      </c>
      <c r="H1698" s="205" t="s">
        <v>682</v>
      </c>
      <c r="I1698" s="205" t="s">
        <v>683</v>
      </c>
      <c r="J1698" s="205">
        <v>9637463325</v>
      </c>
      <c r="K1698" s="205" t="s">
        <v>684</v>
      </c>
      <c r="L1698" s="205" t="s">
        <v>6836</v>
      </c>
      <c r="M1698" s="205" t="s">
        <v>6837</v>
      </c>
      <c r="N1698" s="205" t="s">
        <v>6838</v>
      </c>
      <c r="O1698" s="205" t="s">
        <v>686</v>
      </c>
      <c r="P1698" s="205" t="s">
        <v>687</v>
      </c>
      <c r="Q1698" s="205" t="s">
        <v>686</v>
      </c>
    </row>
    <row r="1699" spans="1:17" hidden="1">
      <c r="A1699" s="204">
        <v>101894796324</v>
      </c>
      <c r="B1699" s="205" t="s">
        <v>6814</v>
      </c>
      <c r="C1699" s="205" t="s">
        <v>6815</v>
      </c>
      <c r="D1699" s="205" t="s">
        <v>680</v>
      </c>
      <c r="E1699" s="572">
        <v>37721</v>
      </c>
      <c r="F1699" s="572">
        <v>44958</v>
      </c>
      <c r="G1699" s="205" t="s">
        <v>1765</v>
      </c>
      <c r="H1699" s="205" t="s">
        <v>682</v>
      </c>
      <c r="I1699" s="205" t="s">
        <v>683</v>
      </c>
      <c r="J1699" s="205">
        <v>6307731310</v>
      </c>
      <c r="K1699" s="205" t="s">
        <v>684</v>
      </c>
      <c r="L1699" s="205" t="s">
        <v>6816</v>
      </c>
      <c r="M1699" s="205" t="s">
        <v>684</v>
      </c>
      <c r="N1699" s="205" t="s">
        <v>6817</v>
      </c>
      <c r="O1699" s="205" t="s">
        <v>686</v>
      </c>
      <c r="P1699" s="205" t="s">
        <v>687</v>
      </c>
      <c r="Q1699" s="205" t="s">
        <v>686</v>
      </c>
    </row>
    <row r="1700" spans="1:17" hidden="1">
      <c r="A1700" s="204">
        <v>100266636906</v>
      </c>
      <c r="B1700" s="205" t="s">
        <v>6827</v>
      </c>
      <c r="C1700" s="205" t="s">
        <v>6828</v>
      </c>
      <c r="D1700" s="205" t="s">
        <v>680</v>
      </c>
      <c r="E1700" s="572">
        <v>33239</v>
      </c>
      <c r="F1700" s="572">
        <v>44958</v>
      </c>
      <c r="G1700" s="205" t="s">
        <v>6829</v>
      </c>
      <c r="H1700" s="205" t="s">
        <v>682</v>
      </c>
      <c r="I1700" s="205" t="s">
        <v>708</v>
      </c>
      <c r="J1700" s="205">
        <v>8692897728</v>
      </c>
      <c r="K1700" s="205" t="s">
        <v>684</v>
      </c>
      <c r="L1700" s="205" t="s">
        <v>6830</v>
      </c>
      <c r="M1700" s="205" t="s">
        <v>6831</v>
      </c>
      <c r="N1700" s="205" t="s">
        <v>6832</v>
      </c>
      <c r="O1700" s="205" t="s">
        <v>686</v>
      </c>
      <c r="P1700" s="205" t="s">
        <v>687</v>
      </c>
      <c r="Q1700" s="205" t="s">
        <v>686</v>
      </c>
    </row>
    <row r="1701" spans="1:17" hidden="1">
      <c r="A1701" s="204">
        <v>101597698658</v>
      </c>
      <c r="B1701" s="205" t="s">
        <v>6803</v>
      </c>
      <c r="C1701" s="205" t="s">
        <v>6804</v>
      </c>
      <c r="D1701" s="205" t="s">
        <v>680</v>
      </c>
      <c r="E1701" s="572">
        <v>37257</v>
      </c>
      <c r="F1701" s="572">
        <v>44958</v>
      </c>
      <c r="G1701" s="205" t="s">
        <v>6805</v>
      </c>
      <c r="H1701" s="205" t="s">
        <v>682</v>
      </c>
      <c r="I1701" s="205" t="s">
        <v>683</v>
      </c>
      <c r="J1701" s="205">
        <v>8368277840</v>
      </c>
      <c r="K1701" s="205" t="s">
        <v>684</v>
      </c>
      <c r="L1701" s="205" t="s">
        <v>6806</v>
      </c>
      <c r="M1701" s="205" t="s">
        <v>6807</v>
      </c>
      <c r="N1701" s="205" t="s">
        <v>6808</v>
      </c>
      <c r="O1701" s="205" t="s">
        <v>686</v>
      </c>
      <c r="P1701" s="205" t="s">
        <v>687</v>
      </c>
      <c r="Q1701" s="205" t="s">
        <v>687</v>
      </c>
    </row>
    <row r="1702" spans="1:17" hidden="1">
      <c r="A1702" s="204">
        <v>101910179286</v>
      </c>
      <c r="B1702" s="205" t="s">
        <v>6843</v>
      </c>
      <c r="C1702" s="205" t="s">
        <v>6844</v>
      </c>
      <c r="D1702" s="205" t="s">
        <v>680</v>
      </c>
      <c r="E1702" s="572">
        <v>31173</v>
      </c>
      <c r="F1702" s="572">
        <v>44954</v>
      </c>
      <c r="G1702" s="205" t="s">
        <v>6845</v>
      </c>
      <c r="H1702" s="205" t="s">
        <v>682</v>
      </c>
      <c r="I1702" s="205" t="s">
        <v>683</v>
      </c>
      <c r="J1702" s="205" t="s">
        <v>684</v>
      </c>
      <c r="K1702" s="205" t="s">
        <v>684</v>
      </c>
      <c r="L1702" s="205" t="s">
        <v>6846</v>
      </c>
      <c r="M1702" s="205" t="s">
        <v>684</v>
      </c>
      <c r="N1702" s="205" t="s">
        <v>684</v>
      </c>
      <c r="O1702" s="205" t="s">
        <v>686</v>
      </c>
      <c r="P1702" s="205" t="s">
        <v>687</v>
      </c>
      <c r="Q1702" s="205" t="s">
        <v>686</v>
      </c>
    </row>
    <row r="1703" spans="1:17" hidden="1">
      <c r="A1703" s="204">
        <v>101910092195</v>
      </c>
      <c r="B1703" s="205" t="s">
        <v>6847</v>
      </c>
      <c r="C1703" s="205" t="s">
        <v>6848</v>
      </c>
      <c r="D1703" s="205" t="s">
        <v>680</v>
      </c>
      <c r="E1703" s="572">
        <v>38353</v>
      </c>
      <c r="F1703" s="572">
        <v>44953</v>
      </c>
      <c r="G1703" s="205" t="s">
        <v>6849</v>
      </c>
      <c r="H1703" s="205" t="s">
        <v>682</v>
      </c>
      <c r="I1703" s="205" t="s">
        <v>683</v>
      </c>
      <c r="J1703" s="205" t="s">
        <v>684</v>
      </c>
      <c r="K1703" s="205" t="s">
        <v>684</v>
      </c>
      <c r="L1703" s="205" t="s">
        <v>6850</v>
      </c>
      <c r="M1703" s="205" t="s">
        <v>684</v>
      </c>
      <c r="N1703" s="205" t="s">
        <v>684</v>
      </c>
      <c r="O1703" s="205" t="s">
        <v>686</v>
      </c>
      <c r="P1703" s="205" t="s">
        <v>687</v>
      </c>
      <c r="Q1703" s="205" t="s">
        <v>686</v>
      </c>
    </row>
    <row r="1704" spans="1:17" hidden="1">
      <c r="A1704" s="204">
        <v>101908720466</v>
      </c>
      <c r="B1704" s="205" t="s">
        <v>6855</v>
      </c>
      <c r="C1704" s="205" t="s">
        <v>6856</v>
      </c>
      <c r="D1704" s="205" t="s">
        <v>680</v>
      </c>
      <c r="E1704" s="572">
        <v>33604</v>
      </c>
      <c r="F1704" s="572">
        <v>44946</v>
      </c>
      <c r="G1704" s="205" t="s">
        <v>6857</v>
      </c>
      <c r="H1704" s="205" t="s">
        <v>682</v>
      </c>
      <c r="I1704" s="205" t="s">
        <v>683</v>
      </c>
      <c r="J1704" s="205" t="s">
        <v>684</v>
      </c>
      <c r="K1704" s="205" t="s">
        <v>684</v>
      </c>
      <c r="L1704" s="205" t="s">
        <v>6858</v>
      </c>
      <c r="M1704" s="205" t="s">
        <v>684</v>
      </c>
      <c r="N1704" s="205" t="s">
        <v>684</v>
      </c>
      <c r="O1704" s="205" t="s">
        <v>686</v>
      </c>
      <c r="P1704" s="205" t="s">
        <v>687</v>
      </c>
      <c r="Q1704" s="205" t="s">
        <v>686</v>
      </c>
    </row>
    <row r="1705" spans="1:17" hidden="1">
      <c r="A1705" s="204">
        <v>101908720450</v>
      </c>
      <c r="B1705" s="205" t="s">
        <v>6859</v>
      </c>
      <c r="C1705" s="205" t="s">
        <v>6860</v>
      </c>
      <c r="D1705" s="205" t="s">
        <v>680</v>
      </c>
      <c r="E1705" s="572">
        <v>33766</v>
      </c>
      <c r="F1705" s="572">
        <v>44946</v>
      </c>
      <c r="G1705" s="205" t="s">
        <v>6861</v>
      </c>
      <c r="H1705" s="205" t="s">
        <v>682</v>
      </c>
      <c r="I1705" s="205" t="s">
        <v>708</v>
      </c>
      <c r="J1705" s="205" t="s">
        <v>684</v>
      </c>
      <c r="K1705" s="205" t="s">
        <v>684</v>
      </c>
      <c r="L1705" s="205" t="s">
        <v>6862</v>
      </c>
      <c r="M1705" s="205" t="s">
        <v>684</v>
      </c>
      <c r="N1705" s="205" t="s">
        <v>684</v>
      </c>
      <c r="O1705" s="205" t="s">
        <v>686</v>
      </c>
      <c r="P1705" s="205" t="s">
        <v>687</v>
      </c>
      <c r="Q1705" s="205" t="s">
        <v>686</v>
      </c>
    </row>
    <row r="1706" spans="1:17" hidden="1">
      <c r="A1706" s="204">
        <v>101908720478</v>
      </c>
      <c r="B1706" s="205" t="s">
        <v>6851</v>
      </c>
      <c r="C1706" s="205" t="s">
        <v>6852</v>
      </c>
      <c r="D1706" s="205" t="s">
        <v>680</v>
      </c>
      <c r="E1706" s="572">
        <v>30868</v>
      </c>
      <c r="F1706" s="572">
        <v>44946</v>
      </c>
      <c r="G1706" s="205" t="s">
        <v>6853</v>
      </c>
      <c r="H1706" s="205" t="s">
        <v>682</v>
      </c>
      <c r="I1706" s="205" t="s">
        <v>683</v>
      </c>
      <c r="J1706" s="205" t="s">
        <v>684</v>
      </c>
      <c r="K1706" s="205" t="s">
        <v>684</v>
      </c>
      <c r="L1706" s="205" t="s">
        <v>6854</v>
      </c>
      <c r="M1706" s="205" t="s">
        <v>684</v>
      </c>
      <c r="N1706" s="205" t="s">
        <v>684</v>
      </c>
      <c r="O1706" s="205" t="s">
        <v>686</v>
      </c>
      <c r="P1706" s="205" t="s">
        <v>687</v>
      </c>
      <c r="Q1706" s="205" t="s">
        <v>686</v>
      </c>
    </row>
    <row r="1707" spans="1:17" hidden="1">
      <c r="A1707" s="204">
        <v>100511990136</v>
      </c>
      <c r="B1707" s="205" t="s">
        <v>6863</v>
      </c>
      <c r="C1707" s="205" t="s">
        <v>6864</v>
      </c>
      <c r="D1707" s="205" t="s">
        <v>680</v>
      </c>
      <c r="E1707" s="572">
        <v>30305</v>
      </c>
      <c r="F1707" s="572">
        <v>44946</v>
      </c>
      <c r="G1707" s="205" t="s">
        <v>6865</v>
      </c>
      <c r="H1707" s="205" t="s">
        <v>682</v>
      </c>
      <c r="I1707" s="205" t="s">
        <v>708</v>
      </c>
      <c r="J1707" s="205">
        <v>9021219036</v>
      </c>
      <c r="K1707" s="205" t="s">
        <v>684</v>
      </c>
      <c r="L1707" s="205" t="s">
        <v>6866</v>
      </c>
      <c r="M1707" s="205" t="s">
        <v>6867</v>
      </c>
      <c r="N1707" s="205" t="s">
        <v>6868</v>
      </c>
      <c r="O1707" s="205" t="s">
        <v>686</v>
      </c>
      <c r="P1707" s="205" t="s">
        <v>687</v>
      </c>
      <c r="Q1707" s="205" t="s">
        <v>686</v>
      </c>
    </row>
    <row r="1708" spans="1:17" hidden="1">
      <c r="A1708" s="204">
        <v>101907331367</v>
      </c>
      <c r="B1708" s="205" t="s">
        <v>6869</v>
      </c>
      <c r="C1708" s="205" t="s">
        <v>6870</v>
      </c>
      <c r="D1708" s="205" t="s">
        <v>680</v>
      </c>
      <c r="E1708" s="572">
        <v>34461</v>
      </c>
      <c r="F1708" s="572">
        <v>44944</v>
      </c>
      <c r="G1708" s="205" t="s">
        <v>6871</v>
      </c>
      <c r="H1708" s="205" t="s">
        <v>682</v>
      </c>
      <c r="I1708" s="205" t="s">
        <v>683</v>
      </c>
      <c r="J1708" s="205" t="s">
        <v>684</v>
      </c>
      <c r="K1708" s="205" t="s">
        <v>684</v>
      </c>
      <c r="L1708" s="205" t="s">
        <v>6872</v>
      </c>
      <c r="M1708" s="205" t="s">
        <v>684</v>
      </c>
      <c r="N1708" s="205" t="s">
        <v>684</v>
      </c>
      <c r="O1708" s="205" t="s">
        <v>686</v>
      </c>
      <c r="P1708" s="205" t="s">
        <v>687</v>
      </c>
      <c r="Q1708" s="205" t="s">
        <v>686</v>
      </c>
    </row>
    <row r="1709" spans="1:17" hidden="1">
      <c r="A1709" s="204">
        <v>101907656233</v>
      </c>
      <c r="B1709" s="205" t="s">
        <v>6873</v>
      </c>
      <c r="C1709" s="205" t="s">
        <v>6874</v>
      </c>
      <c r="D1709" s="205" t="s">
        <v>680</v>
      </c>
      <c r="E1709" s="572">
        <v>37838</v>
      </c>
      <c r="F1709" s="572">
        <v>44943</v>
      </c>
      <c r="G1709" s="205" t="s">
        <v>6875</v>
      </c>
      <c r="H1709" s="205" t="s">
        <v>682</v>
      </c>
      <c r="I1709" s="205" t="s">
        <v>683</v>
      </c>
      <c r="J1709" s="205" t="s">
        <v>684</v>
      </c>
      <c r="K1709" s="205" t="s">
        <v>684</v>
      </c>
      <c r="L1709" s="205" t="s">
        <v>6876</v>
      </c>
      <c r="M1709" s="205" t="s">
        <v>684</v>
      </c>
      <c r="N1709" s="205" t="s">
        <v>684</v>
      </c>
      <c r="O1709" s="205" t="s">
        <v>686</v>
      </c>
      <c r="P1709" s="205" t="s">
        <v>687</v>
      </c>
      <c r="Q1709" s="205" t="s">
        <v>686</v>
      </c>
    </row>
    <row r="1710" spans="1:17" hidden="1">
      <c r="A1710" s="204">
        <v>101877673773</v>
      </c>
      <c r="B1710" s="205" t="s">
        <v>6877</v>
      </c>
      <c r="C1710" s="205" t="s">
        <v>6878</v>
      </c>
      <c r="D1710" s="205" t="s">
        <v>680</v>
      </c>
      <c r="E1710" s="572">
        <v>37019</v>
      </c>
      <c r="F1710" s="572">
        <v>44943</v>
      </c>
      <c r="G1710" s="205" t="s">
        <v>6879</v>
      </c>
      <c r="H1710" s="205" t="s">
        <v>682</v>
      </c>
      <c r="I1710" s="205" t="s">
        <v>683</v>
      </c>
      <c r="J1710" s="205" t="s">
        <v>684</v>
      </c>
      <c r="K1710" s="205" t="s">
        <v>684</v>
      </c>
      <c r="L1710" s="205" t="s">
        <v>6880</v>
      </c>
      <c r="M1710" s="205" t="s">
        <v>684</v>
      </c>
      <c r="N1710" s="205" t="s">
        <v>684</v>
      </c>
      <c r="O1710" s="205" t="s">
        <v>686</v>
      </c>
      <c r="P1710" s="205" t="s">
        <v>687</v>
      </c>
      <c r="Q1710" s="205" t="s">
        <v>686</v>
      </c>
    </row>
    <row r="1711" spans="1:17" hidden="1">
      <c r="A1711" s="204">
        <v>101907368136</v>
      </c>
      <c r="B1711" s="205" t="s">
        <v>6884</v>
      </c>
      <c r="C1711" s="205" t="s">
        <v>5482</v>
      </c>
      <c r="D1711" s="205" t="s">
        <v>680</v>
      </c>
      <c r="E1711" s="572">
        <v>32299</v>
      </c>
      <c r="F1711" s="572">
        <v>44941</v>
      </c>
      <c r="G1711" s="205" t="s">
        <v>6885</v>
      </c>
      <c r="H1711" s="205" t="s">
        <v>682</v>
      </c>
      <c r="I1711" s="205" t="s">
        <v>708</v>
      </c>
      <c r="J1711" s="205" t="s">
        <v>684</v>
      </c>
      <c r="K1711" s="205" t="s">
        <v>684</v>
      </c>
      <c r="L1711" s="205" t="s">
        <v>2603</v>
      </c>
      <c r="M1711" s="205" t="s">
        <v>684</v>
      </c>
      <c r="N1711" s="205" t="s">
        <v>684</v>
      </c>
      <c r="O1711" s="205" t="s">
        <v>686</v>
      </c>
      <c r="P1711" s="205" t="s">
        <v>687</v>
      </c>
      <c r="Q1711" s="205" t="s">
        <v>686</v>
      </c>
    </row>
    <row r="1712" spans="1:17" hidden="1">
      <c r="A1712" s="204">
        <v>101413133291</v>
      </c>
      <c r="B1712" s="205" t="s">
        <v>6881</v>
      </c>
      <c r="C1712" s="205" t="s">
        <v>6882</v>
      </c>
      <c r="D1712" s="205" t="s">
        <v>680</v>
      </c>
      <c r="E1712" s="572">
        <v>31938</v>
      </c>
      <c r="F1712" s="572">
        <v>44941</v>
      </c>
      <c r="G1712" s="205" t="s">
        <v>1149</v>
      </c>
      <c r="H1712" s="205" t="s">
        <v>682</v>
      </c>
      <c r="I1712" s="205" t="s">
        <v>708</v>
      </c>
      <c r="J1712" s="205">
        <v>7887988524</v>
      </c>
      <c r="K1712" s="205" t="s">
        <v>684</v>
      </c>
      <c r="L1712" s="205" t="s">
        <v>6883</v>
      </c>
      <c r="M1712" s="205" t="s">
        <v>684</v>
      </c>
      <c r="N1712" s="205" t="s">
        <v>684</v>
      </c>
      <c r="O1712" s="205" t="s">
        <v>686</v>
      </c>
      <c r="P1712" s="205" t="s">
        <v>687</v>
      </c>
      <c r="Q1712" s="205" t="s">
        <v>686</v>
      </c>
    </row>
    <row r="1713" spans="1:17" hidden="1">
      <c r="A1713" s="204">
        <v>101901792193</v>
      </c>
      <c r="B1713" s="205" t="s">
        <v>6886</v>
      </c>
      <c r="C1713" s="205" t="s">
        <v>6887</v>
      </c>
      <c r="D1713" s="205" t="s">
        <v>680</v>
      </c>
      <c r="E1713" s="572">
        <v>30682</v>
      </c>
      <c r="F1713" s="572">
        <v>44941</v>
      </c>
      <c r="G1713" s="205" t="s">
        <v>6888</v>
      </c>
      <c r="H1713" s="205" t="s">
        <v>682</v>
      </c>
      <c r="I1713" s="205" t="s">
        <v>708</v>
      </c>
      <c r="J1713" s="205">
        <v>9695529269</v>
      </c>
      <c r="K1713" s="205" t="s">
        <v>684</v>
      </c>
      <c r="L1713" s="205" t="s">
        <v>6889</v>
      </c>
      <c r="M1713" s="205" t="s">
        <v>684</v>
      </c>
      <c r="N1713" s="205" t="s">
        <v>684</v>
      </c>
      <c r="O1713" s="205" t="s">
        <v>686</v>
      </c>
      <c r="P1713" s="205" t="s">
        <v>687</v>
      </c>
      <c r="Q1713" s="205" t="s">
        <v>686</v>
      </c>
    </row>
    <row r="1714" spans="1:17" hidden="1">
      <c r="A1714" s="204">
        <v>101907083251</v>
      </c>
      <c r="B1714" s="205" t="s">
        <v>6890</v>
      </c>
      <c r="C1714" s="205" t="s">
        <v>6891</v>
      </c>
      <c r="D1714" s="205" t="s">
        <v>680</v>
      </c>
      <c r="E1714" s="572">
        <v>31809</v>
      </c>
      <c r="F1714" s="572">
        <v>44940</v>
      </c>
      <c r="G1714" s="205" t="s">
        <v>6892</v>
      </c>
      <c r="H1714" s="205" t="s">
        <v>682</v>
      </c>
      <c r="I1714" s="205" t="s">
        <v>683</v>
      </c>
      <c r="J1714" s="205" t="s">
        <v>684</v>
      </c>
      <c r="K1714" s="205" t="s">
        <v>684</v>
      </c>
      <c r="L1714" s="205" t="s">
        <v>6893</v>
      </c>
      <c r="M1714" s="205" t="s">
        <v>684</v>
      </c>
      <c r="N1714" s="205" t="s">
        <v>684</v>
      </c>
      <c r="O1714" s="205" t="s">
        <v>686</v>
      </c>
      <c r="P1714" s="205" t="s">
        <v>687</v>
      </c>
      <c r="Q1714" s="205" t="s">
        <v>686</v>
      </c>
    </row>
    <row r="1715" spans="1:17" hidden="1">
      <c r="A1715" s="204">
        <v>101905445873</v>
      </c>
      <c r="B1715" s="205" t="s">
        <v>6911</v>
      </c>
      <c r="C1715" s="205" t="s">
        <v>6912</v>
      </c>
      <c r="D1715" s="205" t="s">
        <v>680</v>
      </c>
      <c r="E1715" s="572">
        <v>29952</v>
      </c>
      <c r="F1715" s="572">
        <v>44937</v>
      </c>
      <c r="G1715" s="205" t="s">
        <v>1025</v>
      </c>
      <c r="H1715" s="205" t="s">
        <v>682</v>
      </c>
      <c r="I1715" s="205" t="s">
        <v>708</v>
      </c>
      <c r="J1715" s="205" t="s">
        <v>684</v>
      </c>
      <c r="K1715" s="205" t="s">
        <v>684</v>
      </c>
      <c r="L1715" s="205" t="s">
        <v>6913</v>
      </c>
      <c r="M1715" s="205" t="s">
        <v>684</v>
      </c>
      <c r="N1715" s="205" t="s">
        <v>684</v>
      </c>
      <c r="O1715" s="205" t="s">
        <v>686</v>
      </c>
      <c r="P1715" s="205" t="s">
        <v>687</v>
      </c>
      <c r="Q1715" s="205" t="s">
        <v>686</v>
      </c>
    </row>
    <row r="1716" spans="1:17" hidden="1">
      <c r="A1716" s="204">
        <v>101642571810</v>
      </c>
      <c r="B1716" s="205" t="s">
        <v>6906</v>
      </c>
      <c r="C1716" s="205" t="s">
        <v>6907</v>
      </c>
      <c r="D1716" s="205" t="s">
        <v>680</v>
      </c>
      <c r="E1716" s="572">
        <v>38353</v>
      </c>
      <c r="F1716" s="572">
        <v>44937</v>
      </c>
      <c r="G1716" s="205" t="s">
        <v>6908</v>
      </c>
      <c r="H1716" s="205" t="s">
        <v>682</v>
      </c>
      <c r="I1716" s="205" t="s">
        <v>683</v>
      </c>
      <c r="J1716" s="205">
        <v>8237006448</v>
      </c>
      <c r="K1716" s="205" t="s">
        <v>684</v>
      </c>
      <c r="L1716" s="205" t="s">
        <v>6909</v>
      </c>
      <c r="M1716" s="205" t="s">
        <v>684</v>
      </c>
      <c r="N1716" s="205" t="s">
        <v>6910</v>
      </c>
      <c r="O1716" s="205" t="s">
        <v>686</v>
      </c>
      <c r="P1716" s="205" t="s">
        <v>687</v>
      </c>
      <c r="Q1716" s="205" t="s">
        <v>686</v>
      </c>
    </row>
    <row r="1717" spans="1:17" hidden="1">
      <c r="A1717" s="204">
        <v>101814972180</v>
      </c>
      <c r="B1717" s="205" t="s">
        <v>6900</v>
      </c>
      <c r="C1717" s="205" t="s">
        <v>6901</v>
      </c>
      <c r="D1717" s="205" t="s">
        <v>680</v>
      </c>
      <c r="E1717" s="572">
        <v>35069</v>
      </c>
      <c r="F1717" s="572">
        <v>44937</v>
      </c>
      <c r="G1717" s="205" t="s">
        <v>6902</v>
      </c>
      <c r="H1717" s="205" t="s">
        <v>682</v>
      </c>
      <c r="I1717" s="205" t="s">
        <v>683</v>
      </c>
      <c r="J1717" s="205">
        <v>9313468563</v>
      </c>
      <c r="K1717" s="205" t="s">
        <v>684</v>
      </c>
      <c r="L1717" s="205" t="s">
        <v>6903</v>
      </c>
      <c r="M1717" s="205" t="s">
        <v>6904</v>
      </c>
      <c r="N1717" s="205" t="s">
        <v>6905</v>
      </c>
      <c r="O1717" s="205" t="s">
        <v>686</v>
      </c>
      <c r="P1717" s="205" t="s">
        <v>687</v>
      </c>
      <c r="Q1717" s="205" t="s">
        <v>686</v>
      </c>
    </row>
    <row r="1718" spans="1:17" hidden="1">
      <c r="A1718" s="204">
        <v>101905445860</v>
      </c>
      <c r="B1718" s="205" t="s">
        <v>6894</v>
      </c>
      <c r="C1718" s="205" t="s">
        <v>6895</v>
      </c>
      <c r="D1718" s="205" t="s">
        <v>680</v>
      </c>
      <c r="E1718" s="572">
        <v>34888</v>
      </c>
      <c r="F1718" s="572">
        <v>44937</v>
      </c>
      <c r="G1718" s="205" t="s">
        <v>6896</v>
      </c>
      <c r="H1718" s="205" t="s">
        <v>682</v>
      </c>
      <c r="I1718" s="205" t="s">
        <v>683</v>
      </c>
      <c r="J1718" s="205">
        <v>7517054534</v>
      </c>
      <c r="K1718" s="205" t="s">
        <v>684</v>
      </c>
      <c r="L1718" s="205" t="s">
        <v>6897</v>
      </c>
      <c r="M1718" s="205" t="s">
        <v>6898</v>
      </c>
      <c r="N1718" s="205" t="s">
        <v>6899</v>
      </c>
      <c r="O1718" s="205" t="s">
        <v>686</v>
      </c>
      <c r="P1718" s="205" t="s">
        <v>687</v>
      </c>
      <c r="Q1718" s="205" t="s">
        <v>686</v>
      </c>
    </row>
    <row r="1719" spans="1:17" hidden="1">
      <c r="A1719" s="204">
        <v>101640744725</v>
      </c>
      <c r="B1719" s="205" t="s">
        <v>6924</v>
      </c>
      <c r="C1719" s="205" t="s">
        <v>6925</v>
      </c>
      <c r="D1719" s="205" t="s">
        <v>680</v>
      </c>
      <c r="E1719" s="572">
        <v>36691</v>
      </c>
      <c r="F1719" s="572">
        <v>44936</v>
      </c>
      <c r="G1719" s="205" t="s">
        <v>6926</v>
      </c>
      <c r="H1719" s="205" t="s">
        <v>682</v>
      </c>
      <c r="I1719" s="205" t="s">
        <v>683</v>
      </c>
      <c r="J1719" s="205">
        <v>7387102589</v>
      </c>
      <c r="K1719" s="205" t="s">
        <v>6927</v>
      </c>
      <c r="L1719" s="205" t="s">
        <v>6928</v>
      </c>
      <c r="M1719" s="205" t="s">
        <v>6929</v>
      </c>
      <c r="N1719" s="205" t="s">
        <v>6930</v>
      </c>
      <c r="O1719" s="205" t="s">
        <v>686</v>
      </c>
      <c r="P1719" s="205" t="s">
        <v>687</v>
      </c>
      <c r="Q1719" s="205" t="s">
        <v>686</v>
      </c>
    </row>
    <row r="1720" spans="1:17" hidden="1">
      <c r="A1720" s="204">
        <v>101905445887</v>
      </c>
      <c r="B1720" s="205" t="s">
        <v>6921</v>
      </c>
      <c r="C1720" s="205" t="s">
        <v>6922</v>
      </c>
      <c r="D1720" s="205" t="s">
        <v>680</v>
      </c>
      <c r="E1720" s="572">
        <v>37967</v>
      </c>
      <c r="F1720" s="572">
        <v>44936</v>
      </c>
      <c r="G1720" s="205" t="s">
        <v>6923</v>
      </c>
      <c r="H1720" s="205" t="s">
        <v>682</v>
      </c>
      <c r="I1720" s="205" t="s">
        <v>683</v>
      </c>
      <c r="J1720" s="205" t="s">
        <v>684</v>
      </c>
      <c r="K1720" s="205" t="s">
        <v>684</v>
      </c>
      <c r="L1720" s="205" t="s">
        <v>2897</v>
      </c>
      <c r="M1720" s="205" t="s">
        <v>684</v>
      </c>
      <c r="N1720" s="205" t="s">
        <v>684</v>
      </c>
      <c r="O1720" s="205" t="s">
        <v>686</v>
      </c>
      <c r="P1720" s="205" t="s">
        <v>687</v>
      </c>
      <c r="Q1720" s="205" t="s">
        <v>686</v>
      </c>
    </row>
    <row r="1721" spans="1:17" hidden="1">
      <c r="A1721" s="204">
        <v>101198254868</v>
      </c>
      <c r="B1721" s="205" t="s">
        <v>6914</v>
      </c>
      <c r="C1721" s="205" t="s">
        <v>6915</v>
      </c>
      <c r="D1721" s="205" t="s">
        <v>680</v>
      </c>
      <c r="E1721" s="572">
        <v>34716</v>
      </c>
      <c r="F1721" s="572">
        <v>44936</v>
      </c>
      <c r="G1721" s="205" t="s">
        <v>6916</v>
      </c>
      <c r="H1721" s="205" t="s">
        <v>682</v>
      </c>
      <c r="I1721" s="205" t="s">
        <v>683</v>
      </c>
      <c r="J1721" s="205">
        <v>9158098996</v>
      </c>
      <c r="K1721" s="205" t="s">
        <v>6917</v>
      </c>
      <c r="L1721" s="205" t="s">
        <v>6918</v>
      </c>
      <c r="M1721" s="205" t="s">
        <v>6919</v>
      </c>
      <c r="N1721" s="205" t="s">
        <v>6920</v>
      </c>
      <c r="O1721" s="205" t="s">
        <v>687</v>
      </c>
      <c r="P1721" s="205" t="s">
        <v>687</v>
      </c>
      <c r="Q1721" s="205" t="s">
        <v>686</v>
      </c>
    </row>
    <row r="1722" spans="1:17" hidden="1">
      <c r="A1722" s="204">
        <v>101904541772</v>
      </c>
      <c r="B1722" s="205" t="s">
        <v>6931</v>
      </c>
      <c r="C1722" s="205" t="s">
        <v>6932</v>
      </c>
      <c r="D1722" s="205" t="s">
        <v>680</v>
      </c>
      <c r="E1722" s="572">
        <v>37622</v>
      </c>
      <c r="F1722" s="572">
        <v>44935</v>
      </c>
      <c r="G1722" s="205" t="s">
        <v>6933</v>
      </c>
      <c r="H1722" s="205" t="s">
        <v>682</v>
      </c>
      <c r="I1722" s="205" t="s">
        <v>683</v>
      </c>
      <c r="J1722" s="205" t="s">
        <v>684</v>
      </c>
      <c r="K1722" s="205" t="s">
        <v>684</v>
      </c>
      <c r="L1722" s="205" t="s">
        <v>6934</v>
      </c>
      <c r="M1722" s="205" t="s">
        <v>684</v>
      </c>
      <c r="N1722" s="205" t="s">
        <v>684</v>
      </c>
      <c r="O1722" s="205" t="s">
        <v>686</v>
      </c>
      <c r="P1722" s="205" t="s">
        <v>687</v>
      </c>
      <c r="Q1722" s="205" t="s">
        <v>686</v>
      </c>
    </row>
    <row r="1723" spans="1:17" hidden="1">
      <c r="A1723" s="204">
        <v>101904541764</v>
      </c>
      <c r="B1723" s="205" t="s">
        <v>6935</v>
      </c>
      <c r="C1723" s="205" t="s">
        <v>6936</v>
      </c>
      <c r="D1723" s="205" t="s">
        <v>680</v>
      </c>
      <c r="E1723" s="572">
        <v>36314</v>
      </c>
      <c r="F1723" s="572">
        <v>44935</v>
      </c>
      <c r="G1723" s="205" t="s">
        <v>4766</v>
      </c>
      <c r="H1723" s="205" t="s">
        <v>682</v>
      </c>
      <c r="I1723" s="205" t="s">
        <v>683</v>
      </c>
      <c r="J1723" s="205" t="s">
        <v>684</v>
      </c>
      <c r="K1723" s="205" t="s">
        <v>684</v>
      </c>
      <c r="L1723" s="205" t="s">
        <v>6937</v>
      </c>
      <c r="M1723" s="205" t="s">
        <v>684</v>
      </c>
      <c r="N1723" s="205" t="s">
        <v>684</v>
      </c>
      <c r="O1723" s="205" t="s">
        <v>686</v>
      </c>
      <c r="P1723" s="205" t="s">
        <v>687</v>
      </c>
      <c r="Q1723" s="205" t="s">
        <v>686</v>
      </c>
    </row>
    <row r="1724" spans="1:17" hidden="1">
      <c r="A1724" s="204">
        <v>101310667564</v>
      </c>
      <c r="B1724" s="205" t="s">
        <v>6942</v>
      </c>
      <c r="C1724" s="205" t="s">
        <v>6943</v>
      </c>
      <c r="D1724" s="205" t="s">
        <v>680</v>
      </c>
      <c r="E1724" s="572">
        <v>34809</v>
      </c>
      <c r="F1724" s="572">
        <v>44934</v>
      </c>
      <c r="G1724" s="205" t="s">
        <v>6944</v>
      </c>
      <c r="H1724" s="205" t="s">
        <v>682</v>
      </c>
      <c r="I1724" s="205" t="s">
        <v>683</v>
      </c>
      <c r="J1724" s="205">
        <v>8009765791</v>
      </c>
      <c r="K1724" s="205" t="s">
        <v>684</v>
      </c>
      <c r="L1724" s="205" t="s">
        <v>6945</v>
      </c>
      <c r="M1724" s="205" t="s">
        <v>6946</v>
      </c>
      <c r="N1724" s="205" t="s">
        <v>6947</v>
      </c>
      <c r="O1724" s="205" t="s">
        <v>686</v>
      </c>
      <c r="P1724" s="205" t="s">
        <v>687</v>
      </c>
      <c r="Q1724" s="205" t="s">
        <v>686</v>
      </c>
    </row>
    <row r="1725" spans="1:17" hidden="1">
      <c r="A1725" s="204">
        <v>101904078822</v>
      </c>
      <c r="B1725" s="205" t="s">
        <v>6938</v>
      </c>
      <c r="C1725" s="205" t="s">
        <v>6939</v>
      </c>
      <c r="D1725" s="205" t="s">
        <v>680</v>
      </c>
      <c r="E1725" s="572">
        <v>33239</v>
      </c>
      <c r="F1725" s="572">
        <v>44934</v>
      </c>
      <c r="G1725" s="205" t="s">
        <v>6940</v>
      </c>
      <c r="H1725" s="205" t="s">
        <v>682</v>
      </c>
      <c r="I1725" s="205" t="s">
        <v>708</v>
      </c>
      <c r="J1725" s="205" t="s">
        <v>684</v>
      </c>
      <c r="K1725" s="205" t="s">
        <v>684</v>
      </c>
      <c r="L1725" s="205" t="s">
        <v>6941</v>
      </c>
      <c r="M1725" s="205" t="s">
        <v>684</v>
      </c>
      <c r="N1725" s="205" t="s">
        <v>684</v>
      </c>
      <c r="O1725" s="205" t="s">
        <v>686</v>
      </c>
      <c r="P1725" s="205" t="s">
        <v>687</v>
      </c>
      <c r="Q1725" s="205" t="s">
        <v>686</v>
      </c>
    </row>
    <row r="1726" spans="1:17" hidden="1">
      <c r="A1726" s="204">
        <v>101904057376</v>
      </c>
      <c r="B1726" s="205" t="s">
        <v>6948</v>
      </c>
      <c r="C1726" s="205" t="s">
        <v>6949</v>
      </c>
      <c r="D1726" s="205" t="s">
        <v>680</v>
      </c>
      <c r="E1726" s="572">
        <v>33788</v>
      </c>
      <c r="F1726" s="572">
        <v>44933</v>
      </c>
      <c r="G1726" s="205" t="s">
        <v>6950</v>
      </c>
      <c r="H1726" s="205" t="s">
        <v>682</v>
      </c>
      <c r="I1726" s="205" t="s">
        <v>708</v>
      </c>
      <c r="J1726" s="205" t="s">
        <v>684</v>
      </c>
      <c r="K1726" s="205" t="s">
        <v>684</v>
      </c>
      <c r="L1726" s="205" t="s">
        <v>6951</v>
      </c>
      <c r="M1726" s="205" t="s">
        <v>684</v>
      </c>
      <c r="N1726" s="205" t="s">
        <v>684</v>
      </c>
      <c r="O1726" s="205" t="s">
        <v>686</v>
      </c>
      <c r="P1726" s="205" t="s">
        <v>687</v>
      </c>
      <c r="Q1726" s="205" t="s">
        <v>686</v>
      </c>
    </row>
    <row r="1727" spans="1:17" hidden="1">
      <c r="A1727" s="204">
        <v>101902349148</v>
      </c>
      <c r="B1727" s="205" t="s">
        <v>6952</v>
      </c>
      <c r="C1727" s="205" t="s">
        <v>6953</v>
      </c>
      <c r="D1727" s="205" t="s">
        <v>680</v>
      </c>
      <c r="E1727" s="572">
        <v>36920</v>
      </c>
      <c r="F1727" s="572">
        <v>44930</v>
      </c>
      <c r="G1727" s="205" t="s">
        <v>6954</v>
      </c>
      <c r="H1727" s="205" t="s">
        <v>682</v>
      </c>
      <c r="I1727" s="205" t="s">
        <v>683</v>
      </c>
      <c r="J1727" s="205">
        <v>7773951374</v>
      </c>
      <c r="K1727" s="205" t="s">
        <v>684</v>
      </c>
      <c r="L1727" s="205" t="s">
        <v>6955</v>
      </c>
      <c r="M1727" s="205" t="s">
        <v>684</v>
      </c>
      <c r="N1727" s="205" t="s">
        <v>684</v>
      </c>
      <c r="O1727" s="205" t="s">
        <v>686</v>
      </c>
      <c r="P1727" s="205" t="s">
        <v>687</v>
      </c>
      <c r="Q1727" s="205" t="s">
        <v>686</v>
      </c>
    </row>
    <row r="1728" spans="1:17" hidden="1">
      <c r="A1728" s="204">
        <v>101413807334</v>
      </c>
      <c r="B1728" s="205" t="s">
        <v>6957</v>
      </c>
      <c r="C1728" s="205" t="s">
        <v>6958</v>
      </c>
      <c r="D1728" s="205" t="s">
        <v>680</v>
      </c>
      <c r="E1728" s="572">
        <v>28703</v>
      </c>
      <c r="F1728" s="572">
        <v>44929</v>
      </c>
      <c r="G1728" s="205" t="s">
        <v>5711</v>
      </c>
      <c r="H1728" s="205" t="s">
        <v>682</v>
      </c>
      <c r="I1728" s="205" t="s">
        <v>708</v>
      </c>
      <c r="J1728" s="205" t="s">
        <v>684</v>
      </c>
      <c r="K1728" s="205" t="s">
        <v>684</v>
      </c>
      <c r="L1728" s="205" t="s">
        <v>3849</v>
      </c>
      <c r="M1728" s="205" t="s">
        <v>684</v>
      </c>
      <c r="N1728" s="205" t="s">
        <v>684</v>
      </c>
      <c r="O1728" s="205" t="s">
        <v>686</v>
      </c>
      <c r="P1728" s="205" t="s">
        <v>687</v>
      </c>
      <c r="Q1728" s="205" t="s">
        <v>686</v>
      </c>
    </row>
    <row r="1729" spans="1:17" hidden="1">
      <c r="A1729" s="204">
        <v>101915495641</v>
      </c>
      <c r="B1729" s="205" t="s">
        <v>6959</v>
      </c>
      <c r="C1729" s="205" t="s">
        <v>6960</v>
      </c>
      <c r="D1729" s="205" t="s">
        <v>680</v>
      </c>
      <c r="E1729" s="572">
        <v>34367</v>
      </c>
      <c r="F1729" s="572">
        <v>44929</v>
      </c>
      <c r="G1729" s="205" t="s">
        <v>6961</v>
      </c>
      <c r="H1729" s="205" t="s">
        <v>682</v>
      </c>
      <c r="I1729" s="205" t="s">
        <v>683</v>
      </c>
      <c r="J1729" s="205" t="s">
        <v>684</v>
      </c>
      <c r="K1729" s="205" t="s">
        <v>684</v>
      </c>
      <c r="L1729" s="205" t="s">
        <v>6962</v>
      </c>
      <c r="M1729" s="205" t="s">
        <v>684</v>
      </c>
      <c r="N1729" s="205" t="s">
        <v>684</v>
      </c>
      <c r="O1729" s="205" t="s">
        <v>686</v>
      </c>
      <c r="P1729" s="205" t="s">
        <v>687</v>
      </c>
      <c r="Q1729" s="205" t="s">
        <v>686</v>
      </c>
    </row>
    <row r="1730" spans="1:17" hidden="1">
      <c r="A1730" s="204">
        <v>101902311699</v>
      </c>
      <c r="B1730" s="205" t="s">
        <v>6963</v>
      </c>
      <c r="C1730" s="205" t="s">
        <v>6964</v>
      </c>
      <c r="D1730" s="205" t="s">
        <v>680</v>
      </c>
      <c r="E1730" s="572">
        <v>35431</v>
      </c>
      <c r="F1730" s="572">
        <v>44928</v>
      </c>
      <c r="G1730" s="205" t="s">
        <v>6965</v>
      </c>
      <c r="H1730" s="205" t="s">
        <v>682</v>
      </c>
      <c r="I1730" s="205" t="s">
        <v>683</v>
      </c>
      <c r="J1730" s="205">
        <v>7798040951</v>
      </c>
      <c r="K1730" s="205" t="s">
        <v>684</v>
      </c>
      <c r="L1730" s="205" t="s">
        <v>6966</v>
      </c>
      <c r="M1730" s="205" t="s">
        <v>684</v>
      </c>
      <c r="N1730" s="205" t="s">
        <v>684</v>
      </c>
      <c r="O1730" s="205" t="s">
        <v>686</v>
      </c>
      <c r="P1730" s="205" t="s">
        <v>687</v>
      </c>
      <c r="Q1730" s="205" t="s">
        <v>686</v>
      </c>
    </row>
    <row r="1731" spans="1:17" hidden="1">
      <c r="A1731" s="204">
        <v>101916111729</v>
      </c>
      <c r="B1731" s="205" t="s">
        <v>6975</v>
      </c>
      <c r="C1731" s="205" t="s">
        <v>6976</v>
      </c>
      <c r="D1731" s="205" t="s">
        <v>680</v>
      </c>
      <c r="E1731" s="572">
        <v>37225</v>
      </c>
      <c r="F1731" s="572">
        <v>44927</v>
      </c>
      <c r="G1731" s="205" t="s">
        <v>6977</v>
      </c>
      <c r="H1731" s="205" t="s">
        <v>682</v>
      </c>
      <c r="I1731" s="205" t="s">
        <v>683</v>
      </c>
      <c r="J1731" s="205" t="s">
        <v>684</v>
      </c>
      <c r="K1731" s="205" t="s">
        <v>684</v>
      </c>
      <c r="L1731" s="205" t="s">
        <v>6978</v>
      </c>
      <c r="M1731" s="205" t="s">
        <v>684</v>
      </c>
      <c r="N1731" s="205" t="s">
        <v>684</v>
      </c>
      <c r="O1731" s="205" t="s">
        <v>686</v>
      </c>
      <c r="P1731" s="205" t="s">
        <v>687</v>
      </c>
      <c r="Q1731" s="205" t="s">
        <v>686</v>
      </c>
    </row>
    <row r="1732" spans="1:17" hidden="1">
      <c r="A1732" s="204">
        <v>101249924944</v>
      </c>
      <c r="B1732" s="205" t="s">
        <v>6967</v>
      </c>
      <c r="C1732" s="205" t="s">
        <v>6968</v>
      </c>
      <c r="D1732" s="205" t="s">
        <v>680</v>
      </c>
      <c r="E1732" s="572">
        <v>32874</v>
      </c>
      <c r="F1732" s="572">
        <v>44927</v>
      </c>
      <c r="G1732" s="205" t="s">
        <v>6969</v>
      </c>
      <c r="H1732" s="205" t="s">
        <v>682</v>
      </c>
      <c r="I1732" s="205" t="s">
        <v>683</v>
      </c>
      <c r="J1732" s="205">
        <v>8269314299</v>
      </c>
      <c r="K1732" s="205" t="s">
        <v>684</v>
      </c>
      <c r="L1732" s="205" t="s">
        <v>6970</v>
      </c>
      <c r="M1732" s="205" t="s">
        <v>684</v>
      </c>
      <c r="N1732" s="205" t="s">
        <v>684</v>
      </c>
      <c r="O1732" s="205" t="s">
        <v>686</v>
      </c>
      <c r="P1732" s="205" t="s">
        <v>687</v>
      </c>
      <c r="Q1732" s="205" t="s">
        <v>686</v>
      </c>
    </row>
    <row r="1733" spans="1:17" hidden="1">
      <c r="A1733" s="204">
        <v>101891642771</v>
      </c>
      <c r="B1733" s="205" t="s">
        <v>6989</v>
      </c>
      <c r="C1733" s="205" t="s">
        <v>6990</v>
      </c>
      <c r="D1733" s="205" t="s">
        <v>680</v>
      </c>
      <c r="E1733" s="572">
        <v>37961</v>
      </c>
      <c r="F1733" s="572">
        <v>44927</v>
      </c>
      <c r="G1733" s="205" t="s">
        <v>6991</v>
      </c>
      <c r="H1733" s="205" t="s">
        <v>682</v>
      </c>
      <c r="I1733" s="205" t="s">
        <v>683</v>
      </c>
      <c r="J1733" s="205">
        <v>7499629214</v>
      </c>
      <c r="K1733" s="205" t="s">
        <v>684</v>
      </c>
      <c r="L1733" s="205" t="s">
        <v>6992</v>
      </c>
      <c r="M1733" s="205" t="s">
        <v>684</v>
      </c>
      <c r="N1733" s="205" t="s">
        <v>684</v>
      </c>
      <c r="O1733" s="205" t="s">
        <v>686</v>
      </c>
      <c r="P1733" s="205" t="s">
        <v>687</v>
      </c>
      <c r="Q1733" s="205" t="s">
        <v>686</v>
      </c>
    </row>
    <row r="1734" spans="1:17" hidden="1">
      <c r="A1734" s="204">
        <v>101339018604</v>
      </c>
      <c r="B1734" s="205" t="s">
        <v>6971</v>
      </c>
      <c r="C1734" s="205" t="s">
        <v>4519</v>
      </c>
      <c r="D1734" s="205" t="s">
        <v>680</v>
      </c>
      <c r="E1734" s="572">
        <v>35431</v>
      </c>
      <c r="F1734" s="572">
        <v>44927</v>
      </c>
      <c r="G1734" s="205" t="s">
        <v>6972</v>
      </c>
      <c r="H1734" s="205" t="s">
        <v>682</v>
      </c>
      <c r="I1734" s="205" t="s">
        <v>683</v>
      </c>
      <c r="J1734" s="205">
        <v>7892320321</v>
      </c>
      <c r="K1734" s="205" t="s">
        <v>684</v>
      </c>
      <c r="L1734" s="205" t="s">
        <v>6973</v>
      </c>
      <c r="M1734" s="205" t="s">
        <v>684</v>
      </c>
      <c r="N1734" s="205" t="s">
        <v>6974</v>
      </c>
      <c r="O1734" s="205" t="s">
        <v>686</v>
      </c>
      <c r="P1734" s="205" t="s">
        <v>687</v>
      </c>
      <c r="Q1734" s="205" t="s">
        <v>686</v>
      </c>
    </row>
    <row r="1735" spans="1:17" hidden="1">
      <c r="A1735" s="204">
        <v>101833379496</v>
      </c>
      <c r="B1735" s="205" t="s">
        <v>6985</v>
      </c>
      <c r="C1735" s="205" t="s">
        <v>6986</v>
      </c>
      <c r="D1735" s="205" t="s">
        <v>680</v>
      </c>
      <c r="E1735" s="572">
        <v>37158</v>
      </c>
      <c r="F1735" s="572">
        <v>44927</v>
      </c>
      <c r="G1735" s="205" t="s">
        <v>6987</v>
      </c>
      <c r="H1735" s="205" t="s">
        <v>682</v>
      </c>
      <c r="I1735" s="205" t="s">
        <v>683</v>
      </c>
      <c r="J1735" s="205" t="s">
        <v>684</v>
      </c>
      <c r="K1735" s="205" t="s">
        <v>684</v>
      </c>
      <c r="L1735" s="205" t="s">
        <v>6988</v>
      </c>
      <c r="M1735" s="205" t="s">
        <v>684</v>
      </c>
      <c r="N1735" s="205" t="s">
        <v>684</v>
      </c>
      <c r="O1735" s="205" t="s">
        <v>686</v>
      </c>
      <c r="P1735" s="205" t="s">
        <v>687</v>
      </c>
      <c r="Q1735" s="205" t="s">
        <v>686</v>
      </c>
    </row>
    <row r="1736" spans="1:17" hidden="1">
      <c r="A1736" s="204">
        <v>101328726351</v>
      </c>
      <c r="B1736" s="205" t="s">
        <v>6979</v>
      </c>
      <c r="C1736" s="205" t="s">
        <v>6980</v>
      </c>
      <c r="D1736" s="205" t="s">
        <v>680</v>
      </c>
      <c r="E1736" s="572">
        <v>36166</v>
      </c>
      <c r="F1736" s="572">
        <v>44927</v>
      </c>
      <c r="G1736" s="205" t="s">
        <v>6981</v>
      </c>
      <c r="H1736" s="205" t="s">
        <v>682</v>
      </c>
      <c r="I1736" s="205" t="s">
        <v>683</v>
      </c>
      <c r="J1736" s="205">
        <v>8766453001</v>
      </c>
      <c r="K1736" s="205" t="s">
        <v>684</v>
      </c>
      <c r="L1736" s="205" t="s">
        <v>6982</v>
      </c>
      <c r="M1736" s="205" t="s">
        <v>6983</v>
      </c>
      <c r="N1736" s="205" t="s">
        <v>6984</v>
      </c>
      <c r="O1736" s="205" t="s">
        <v>686</v>
      </c>
      <c r="P1736" s="205" t="s">
        <v>687</v>
      </c>
      <c r="Q1736" s="205" t="s">
        <v>686</v>
      </c>
    </row>
    <row r="1737" spans="1:17" hidden="1">
      <c r="A1737" s="204">
        <v>101916111717</v>
      </c>
      <c r="B1737" s="205" t="s">
        <v>6993</v>
      </c>
      <c r="C1737" s="205" t="s">
        <v>6994</v>
      </c>
      <c r="D1737" s="205" t="s">
        <v>680</v>
      </c>
      <c r="E1737" s="572">
        <v>37725</v>
      </c>
      <c r="F1737" s="572">
        <v>44927</v>
      </c>
      <c r="G1737" s="205" t="s">
        <v>6995</v>
      </c>
      <c r="H1737" s="205" t="s">
        <v>682</v>
      </c>
      <c r="I1737" s="205" t="s">
        <v>683</v>
      </c>
      <c r="J1737" s="205" t="s">
        <v>684</v>
      </c>
      <c r="K1737" s="205" t="s">
        <v>684</v>
      </c>
      <c r="L1737" s="205" t="s">
        <v>5372</v>
      </c>
      <c r="M1737" s="205" t="s">
        <v>684</v>
      </c>
      <c r="N1737" s="205" t="s">
        <v>684</v>
      </c>
      <c r="O1737" s="205" t="s">
        <v>686</v>
      </c>
      <c r="P1737" s="205" t="s">
        <v>687</v>
      </c>
      <c r="Q1737" s="205" t="s">
        <v>686</v>
      </c>
    </row>
    <row r="1738" spans="1:17" hidden="1">
      <c r="A1738" s="204">
        <v>101904061286</v>
      </c>
      <c r="B1738" s="205" t="s">
        <v>6996</v>
      </c>
      <c r="C1738" s="205" t="s">
        <v>6997</v>
      </c>
      <c r="D1738" s="205" t="s">
        <v>680</v>
      </c>
      <c r="E1738" s="572">
        <v>36566</v>
      </c>
      <c r="F1738" s="572">
        <v>44923</v>
      </c>
      <c r="G1738" s="205" t="s">
        <v>6998</v>
      </c>
      <c r="H1738" s="205" t="s">
        <v>682</v>
      </c>
      <c r="I1738" s="205" t="s">
        <v>683</v>
      </c>
      <c r="J1738" s="205" t="s">
        <v>684</v>
      </c>
      <c r="K1738" s="205" t="s">
        <v>684</v>
      </c>
      <c r="L1738" s="205" t="s">
        <v>6999</v>
      </c>
      <c r="M1738" s="205" t="s">
        <v>684</v>
      </c>
      <c r="N1738" s="205" t="s">
        <v>684</v>
      </c>
      <c r="O1738" s="205" t="s">
        <v>686</v>
      </c>
      <c r="P1738" s="205" t="s">
        <v>687</v>
      </c>
      <c r="Q1738" s="205" t="s">
        <v>686</v>
      </c>
    </row>
    <row r="1739" spans="1:17" hidden="1">
      <c r="A1739" s="204">
        <v>101895015913</v>
      </c>
      <c r="B1739" s="205" t="s">
        <v>7000</v>
      </c>
      <c r="C1739" s="205" t="s">
        <v>7001</v>
      </c>
      <c r="D1739" s="205" t="s">
        <v>680</v>
      </c>
      <c r="E1739" s="572">
        <v>34293</v>
      </c>
      <c r="F1739" s="572">
        <v>44923</v>
      </c>
      <c r="G1739" s="205" t="s">
        <v>6050</v>
      </c>
      <c r="H1739" s="205" t="s">
        <v>682</v>
      </c>
      <c r="I1739" s="205" t="s">
        <v>683</v>
      </c>
      <c r="J1739" s="205">
        <v>7309809709</v>
      </c>
      <c r="K1739" s="205" t="s">
        <v>684</v>
      </c>
      <c r="L1739" s="205" t="s">
        <v>7002</v>
      </c>
      <c r="M1739" s="205" t="s">
        <v>7003</v>
      </c>
      <c r="N1739" s="205" t="s">
        <v>7004</v>
      </c>
      <c r="O1739" s="205" t="s">
        <v>686</v>
      </c>
      <c r="P1739" s="205" t="s">
        <v>687</v>
      </c>
      <c r="Q1739" s="205" t="s">
        <v>686</v>
      </c>
    </row>
    <row r="1740" spans="1:17" hidden="1">
      <c r="A1740" s="204">
        <v>101901593497</v>
      </c>
      <c r="B1740" s="205" t="s">
        <v>7005</v>
      </c>
      <c r="C1740" s="205" t="s">
        <v>7006</v>
      </c>
      <c r="D1740" s="205" t="s">
        <v>680</v>
      </c>
      <c r="E1740" s="572">
        <v>37730</v>
      </c>
      <c r="F1740" s="572">
        <v>44923</v>
      </c>
      <c r="G1740" s="205" t="s">
        <v>7007</v>
      </c>
      <c r="H1740" s="205" t="s">
        <v>682</v>
      </c>
      <c r="I1740" s="205" t="s">
        <v>683</v>
      </c>
      <c r="J1740" s="205" t="s">
        <v>684</v>
      </c>
      <c r="K1740" s="205" t="s">
        <v>684</v>
      </c>
      <c r="L1740" s="205" t="s">
        <v>7008</v>
      </c>
      <c r="M1740" s="205" t="s">
        <v>684</v>
      </c>
      <c r="N1740" s="205" t="s">
        <v>684</v>
      </c>
      <c r="O1740" s="205" t="s">
        <v>686</v>
      </c>
      <c r="P1740" s="205" t="s">
        <v>687</v>
      </c>
      <c r="Q1740" s="205" t="s">
        <v>686</v>
      </c>
    </row>
    <row r="1741" spans="1:17" hidden="1">
      <c r="A1741" s="204">
        <v>100540646372</v>
      </c>
      <c r="B1741" s="205" t="s">
        <v>7009</v>
      </c>
      <c r="C1741" s="205" t="s">
        <v>7010</v>
      </c>
      <c r="D1741" s="205" t="s">
        <v>680</v>
      </c>
      <c r="E1741" s="572">
        <v>35064</v>
      </c>
      <c r="F1741" s="572">
        <v>44921</v>
      </c>
      <c r="G1741" s="205" t="s">
        <v>7011</v>
      </c>
      <c r="H1741" s="205" t="s">
        <v>682</v>
      </c>
      <c r="I1741" s="205" t="s">
        <v>708</v>
      </c>
      <c r="J1741" s="205">
        <v>8569859764</v>
      </c>
      <c r="K1741" s="205" t="s">
        <v>684</v>
      </c>
      <c r="L1741" s="205" t="s">
        <v>7012</v>
      </c>
      <c r="M1741" s="205" t="s">
        <v>7013</v>
      </c>
      <c r="N1741" s="205" t="s">
        <v>7014</v>
      </c>
      <c r="O1741" s="205" t="s">
        <v>686</v>
      </c>
      <c r="P1741" s="205" t="s">
        <v>687</v>
      </c>
      <c r="Q1741" s="205" t="s">
        <v>686</v>
      </c>
    </row>
    <row r="1742" spans="1:17" hidden="1">
      <c r="A1742" s="204">
        <v>101377336677</v>
      </c>
      <c r="B1742" s="205" t="s">
        <v>7015</v>
      </c>
      <c r="C1742" s="205" t="s">
        <v>6045</v>
      </c>
      <c r="D1742" s="205" t="s">
        <v>680</v>
      </c>
      <c r="E1742" s="572">
        <v>35066</v>
      </c>
      <c r="F1742" s="572">
        <v>44921</v>
      </c>
      <c r="G1742" s="205" t="s">
        <v>7016</v>
      </c>
      <c r="H1742" s="205" t="s">
        <v>682</v>
      </c>
      <c r="I1742" s="205" t="s">
        <v>708</v>
      </c>
      <c r="J1742" s="205">
        <v>9956552142</v>
      </c>
      <c r="K1742" s="205" t="s">
        <v>684</v>
      </c>
      <c r="L1742" s="205" t="s">
        <v>7017</v>
      </c>
      <c r="M1742" s="205" t="s">
        <v>7018</v>
      </c>
      <c r="N1742" s="205" t="s">
        <v>7019</v>
      </c>
      <c r="O1742" s="205" t="s">
        <v>686</v>
      </c>
      <c r="P1742" s="205" t="s">
        <v>687</v>
      </c>
      <c r="Q1742" s="205" t="s">
        <v>686</v>
      </c>
    </row>
    <row r="1743" spans="1:17" hidden="1">
      <c r="A1743" s="204">
        <v>101898435698</v>
      </c>
      <c r="B1743" s="205" t="s">
        <v>7020</v>
      </c>
      <c r="C1743" s="205" t="s">
        <v>7021</v>
      </c>
      <c r="D1743" s="205" t="s">
        <v>680</v>
      </c>
      <c r="E1743" s="572">
        <v>38333</v>
      </c>
      <c r="F1743" s="572">
        <v>44912</v>
      </c>
      <c r="G1743" s="205" t="s">
        <v>7022</v>
      </c>
      <c r="H1743" s="205" t="s">
        <v>682</v>
      </c>
      <c r="I1743" s="205" t="s">
        <v>683</v>
      </c>
      <c r="J1743" s="205">
        <v>8346806635</v>
      </c>
      <c r="K1743" s="205" t="s">
        <v>684</v>
      </c>
      <c r="L1743" s="205" t="s">
        <v>7023</v>
      </c>
      <c r="M1743" s="205" t="s">
        <v>684</v>
      </c>
      <c r="N1743" s="205" t="s">
        <v>7024</v>
      </c>
      <c r="O1743" s="205" t="s">
        <v>686</v>
      </c>
      <c r="P1743" s="205" t="s">
        <v>687</v>
      </c>
      <c r="Q1743" s="205" t="s">
        <v>686</v>
      </c>
    </row>
    <row r="1744" spans="1:17" hidden="1">
      <c r="A1744" s="204">
        <v>101825034145</v>
      </c>
      <c r="B1744" s="205" t="s">
        <v>7039</v>
      </c>
      <c r="C1744" s="205" t="s">
        <v>7040</v>
      </c>
      <c r="D1744" s="205" t="s">
        <v>680</v>
      </c>
      <c r="E1744" s="572">
        <v>35339</v>
      </c>
      <c r="F1744" s="572">
        <v>44910</v>
      </c>
      <c r="G1744" s="205" t="s">
        <v>7041</v>
      </c>
      <c r="H1744" s="205" t="s">
        <v>682</v>
      </c>
      <c r="I1744" s="205" t="s">
        <v>683</v>
      </c>
      <c r="J1744" s="205">
        <v>8308271403</v>
      </c>
      <c r="K1744" s="205" t="s">
        <v>684</v>
      </c>
      <c r="L1744" s="205" t="s">
        <v>7042</v>
      </c>
      <c r="M1744" s="205" t="s">
        <v>7043</v>
      </c>
      <c r="N1744" s="205" t="s">
        <v>7044</v>
      </c>
      <c r="O1744" s="205" t="s">
        <v>686</v>
      </c>
      <c r="P1744" s="205" t="s">
        <v>687</v>
      </c>
      <c r="Q1744" s="205" t="s">
        <v>686</v>
      </c>
    </row>
    <row r="1745" spans="1:17" hidden="1">
      <c r="A1745" s="204">
        <v>101906817713</v>
      </c>
      <c r="B1745" s="205" t="s">
        <v>7035</v>
      </c>
      <c r="C1745" s="205" t="s">
        <v>7036</v>
      </c>
      <c r="D1745" s="205" t="s">
        <v>680</v>
      </c>
      <c r="E1745" s="572">
        <v>38139</v>
      </c>
      <c r="F1745" s="572">
        <v>44910</v>
      </c>
      <c r="G1745" s="205" t="s">
        <v>7037</v>
      </c>
      <c r="H1745" s="205" t="s">
        <v>682</v>
      </c>
      <c r="I1745" s="205" t="s">
        <v>683</v>
      </c>
      <c r="J1745" s="205">
        <v>8208973206</v>
      </c>
      <c r="K1745" s="205" t="s">
        <v>684</v>
      </c>
      <c r="L1745" s="205" t="s">
        <v>7038</v>
      </c>
      <c r="M1745" s="205" t="s">
        <v>684</v>
      </c>
      <c r="N1745" s="205" t="s">
        <v>684</v>
      </c>
      <c r="O1745" s="205" t="s">
        <v>686</v>
      </c>
      <c r="P1745" s="205" t="s">
        <v>687</v>
      </c>
      <c r="Q1745" s="205" t="s">
        <v>686</v>
      </c>
    </row>
    <row r="1746" spans="1:17" hidden="1">
      <c r="A1746" s="204">
        <v>101351064519</v>
      </c>
      <c r="B1746" s="205" t="s">
        <v>7030</v>
      </c>
      <c r="C1746" s="205" t="s">
        <v>7031</v>
      </c>
      <c r="D1746" s="205" t="s">
        <v>680</v>
      </c>
      <c r="E1746" s="572">
        <v>34486</v>
      </c>
      <c r="F1746" s="572">
        <v>44910</v>
      </c>
      <c r="G1746" s="205" t="s">
        <v>7032</v>
      </c>
      <c r="H1746" s="205" t="s">
        <v>682</v>
      </c>
      <c r="I1746" s="205" t="s">
        <v>683</v>
      </c>
      <c r="J1746" s="205">
        <v>9834262059</v>
      </c>
      <c r="K1746" s="205" t="s">
        <v>684</v>
      </c>
      <c r="L1746" s="205" t="s">
        <v>7033</v>
      </c>
      <c r="M1746" s="205" t="s">
        <v>684</v>
      </c>
      <c r="N1746" s="205" t="s">
        <v>7034</v>
      </c>
      <c r="O1746" s="205" t="s">
        <v>686</v>
      </c>
      <c r="P1746" s="205" t="s">
        <v>687</v>
      </c>
      <c r="Q1746" s="205" t="s">
        <v>686</v>
      </c>
    </row>
    <row r="1747" spans="1:17" hidden="1">
      <c r="A1747" s="204">
        <v>101780015847</v>
      </c>
      <c r="B1747" s="205" t="s">
        <v>7045</v>
      </c>
      <c r="C1747" s="205" t="s">
        <v>7046</v>
      </c>
      <c r="D1747" s="205" t="s">
        <v>680</v>
      </c>
      <c r="E1747" s="572">
        <v>35065</v>
      </c>
      <c r="F1747" s="572">
        <v>44910</v>
      </c>
      <c r="G1747" s="205" t="s">
        <v>7047</v>
      </c>
      <c r="H1747" s="205" t="s">
        <v>682</v>
      </c>
      <c r="I1747" s="205" t="s">
        <v>683</v>
      </c>
      <c r="J1747" s="205" t="s">
        <v>684</v>
      </c>
      <c r="K1747" s="205" t="s">
        <v>684</v>
      </c>
      <c r="L1747" s="205" t="s">
        <v>7048</v>
      </c>
      <c r="M1747" s="205" t="s">
        <v>684</v>
      </c>
      <c r="N1747" s="205" t="s">
        <v>684</v>
      </c>
      <c r="O1747" s="205" t="s">
        <v>686</v>
      </c>
      <c r="P1747" s="205" t="s">
        <v>687</v>
      </c>
      <c r="Q1747" s="205" t="s">
        <v>686</v>
      </c>
    </row>
    <row r="1748" spans="1:17" hidden="1">
      <c r="A1748" s="204">
        <v>101239400575</v>
      </c>
      <c r="B1748" s="205" t="s">
        <v>7025</v>
      </c>
      <c r="C1748" s="205" t="s">
        <v>7026</v>
      </c>
      <c r="D1748" s="205" t="s">
        <v>680</v>
      </c>
      <c r="E1748" s="572">
        <v>28491</v>
      </c>
      <c r="F1748" s="572">
        <v>44910</v>
      </c>
      <c r="G1748" s="205" t="s">
        <v>5744</v>
      </c>
      <c r="H1748" s="205" t="s">
        <v>682</v>
      </c>
      <c r="I1748" s="205" t="s">
        <v>708</v>
      </c>
      <c r="J1748" s="205">
        <v>9545352021</v>
      </c>
      <c r="K1748" s="205" t="s">
        <v>7027</v>
      </c>
      <c r="L1748" s="205" t="s">
        <v>5632</v>
      </c>
      <c r="M1748" s="205" t="s">
        <v>7028</v>
      </c>
      <c r="N1748" s="205" t="s">
        <v>4580</v>
      </c>
      <c r="O1748" s="205" t="s">
        <v>686</v>
      </c>
      <c r="P1748" s="205" t="s">
        <v>687</v>
      </c>
      <c r="Q1748" s="205" t="s">
        <v>686</v>
      </c>
    </row>
    <row r="1749" spans="1:17" hidden="1">
      <c r="A1749" s="204">
        <v>101896588649</v>
      </c>
      <c r="B1749" s="205" t="s">
        <v>7049</v>
      </c>
      <c r="C1749" s="205" t="s">
        <v>7050</v>
      </c>
      <c r="D1749" s="205" t="s">
        <v>680</v>
      </c>
      <c r="E1749" s="572">
        <v>36688</v>
      </c>
      <c r="F1749" s="572">
        <v>44909</v>
      </c>
      <c r="G1749" s="205" t="s">
        <v>7051</v>
      </c>
      <c r="H1749" s="205" t="s">
        <v>682</v>
      </c>
      <c r="I1749" s="205" t="s">
        <v>683</v>
      </c>
      <c r="J1749" s="205">
        <v>9011126039</v>
      </c>
      <c r="K1749" s="205" t="s">
        <v>684</v>
      </c>
      <c r="L1749" s="205" t="s">
        <v>1924</v>
      </c>
      <c r="M1749" s="205" t="s">
        <v>7052</v>
      </c>
      <c r="N1749" s="205" t="s">
        <v>7053</v>
      </c>
      <c r="O1749" s="205" t="s">
        <v>686</v>
      </c>
      <c r="P1749" s="205" t="s">
        <v>687</v>
      </c>
      <c r="Q1749" s="205" t="s">
        <v>686</v>
      </c>
    </row>
    <row r="1750" spans="1:17" hidden="1">
      <c r="A1750" s="204">
        <v>100213557678</v>
      </c>
      <c r="B1750" s="205" t="s">
        <v>7054</v>
      </c>
      <c r="C1750" s="205" t="s">
        <v>7055</v>
      </c>
      <c r="D1750" s="205" t="s">
        <v>680</v>
      </c>
      <c r="E1750" s="572">
        <v>30468</v>
      </c>
      <c r="F1750" s="572">
        <v>44907</v>
      </c>
      <c r="G1750" s="205" t="s">
        <v>7056</v>
      </c>
      <c r="H1750" s="205" t="s">
        <v>682</v>
      </c>
      <c r="I1750" s="205" t="s">
        <v>708</v>
      </c>
      <c r="J1750" s="205">
        <v>9975206954</v>
      </c>
      <c r="K1750" s="205" t="s">
        <v>684</v>
      </c>
      <c r="L1750" s="205" t="s">
        <v>7057</v>
      </c>
      <c r="M1750" s="205" t="s">
        <v>684</v>
      </c>
      <c r="N1750" s="205" t="s">
        <v>7058</v>
      </c>
      <c r="O1750" s="205" t="s">
        <v>686</v>
      </c>
      <c r="P1750" s="205" t="s">
        <v>687</v>
      </c>
      <c r="Q1750" s="205" t="s">
        <v>686</v>
      </c>
    </row>
    <row r="1751" spans="1:17" hidden="1">
      <c r="A1751" s="204">
        <v>101894496464</v>
      </c>
      <c r="B1751" s="205" t="s">
        <v>7059</v>
      </c>
      <c r="C1751" s="205" t="s">
        <v>7060</v>
      </c>
      <c r="D1751" s="205" t="s">
        <v>680</v>
      </c>
      <c r="E1751" s="572">
        <v>34851</v>
      </c>
      <c r="F1751" s="572">
        <v>44904</v>
      </c>
      <c r="G1751" s="205" t="s">
        <v>7061</v>
      </c>
      <c r="H1751" s="205" t="s">
        <v>682</v>
      </c>
      <c r="I1751" s="205" t="s">
        <v>683</v>
      </c>
      <c r="J1751" s="205" t="s">
        <v>684</v>
      </c>
      <c r="K1751" s="205" t="s">
        <v>684</v>
      </c>
      <c r="L1751" s="205" t="s">
        <v>7062</v>
      </c>
      <c r="M1751" s="205" t="s">
        <v>684</v>
      </c>
      <c r="N1751" s="205" t="s">
        <v>684</v>
      </c>
      <c r="O1751" s="205" t="s">
        <v>686</v>
      </c>
      <c r="P1751" s="205" t="s">
        <v>687</v>
      </c>
      <c r="Q1751" s="205" t="s">
        <v>686</v>
      </c>
    </row>
    <row r="1752" spans="1:17" hidden="1">
      <c r="A1752" s="204">
        <v>101159644958</v>
      </c>
      <c r="B1752" s="205" t="s">
        <v>7069</v>
      </c>
      <c r="C1752" s="205" t="s">
        <v>7070</v>
      </c>
      <c r="D1752" s="205" t="s">
        <v>680</v>
      </c>
      <c r="E1752" s="572">
        <v>34125</v>
      </c>
      <c r="F1752" s="572">
        <v>44903</v>
      </c>
      <c r="G1752" s="205" t="s">
        <v>7071</v>
      </c>
      <c r="H1752" s="205" t="s">
        <v>682</v>
      </c>
      <c r="I1752" s="205" t="s">
        <v>683</v>
      </c>
      <c r="J1752" s="205">
        <v>7228871059</v>
      </c>
      <c r="K1752" s="205" t="s">
        <v>684</v>
      </c>
      <c r="L1752" s="205" t="s">
        <v>7072</v>
      </c>
      <c r="M1752" s="205" t="s">
        <v>21494</v>
      </c>
      <c r="N1752" s="205" t="s">
        <v>21753</v>
      </c>
      <c r="O1752" s="205" t="s">
        <v>687</v>
      </c>
      <c r="P1752" s="205" t="s">
        <v>687</v>
      </c>
      <c r="Q1752" s="205" t="s">
        <v>687</v>
      </c>
    </row>
    <row r="1753" spans="1:17" hidden="1">
      <c r="A1753" s="204">
        <v>101493212397</v>
      </c>
      <c r="B1753" s="205" t="s">
        <v>7063</v>
      </c>
      <c r="C1753" s="205" t="s">
        <v>7064</v>
      </c>
      <c r="D1753" s="205" t="s">
        <v>680</v>
      </c>
      <c r="E1753" s="572">
        <v>34700</v>
      </c>
      <c r="F1753" s="572">
        <v>44903</v>
      </c>
      <c r="G1753" s="205" t="s">
        <v>7065</v>
      </c>
      <c r="H1753" s="205" t="s">
        <v>682</v>
      </c>
      <c r="I1753" s="205" t="s">
        <v>683</v>
      </c>
      <c r="J1753" s="205">
        <v>7210229408</v>
      </c>
      <c r="K1753" s="205" t="s">
        <v>684</v>
      </c>
      <c r="L1753" s="205" t="s">
        <v>7066</v>
      </c>
      <c r="M1753" s="205" t="s">
        <v>7067</v>
      </c>
      <c r="N1753" s="205" t="s">
        <v>7068</v>
      </c>
      <c r="O1753" s="205" t="s">
        <v>686</v>
      </c>
      <c r="P1753" s="205" t="s">
        <v>687</v>
      </c>
      <c r="Q1753" s="205" t="s">
        <v>686</v>
      </c>
    </row>
    <row r="1754" spans="1:17" hidden="1">
      <c r="A1754" s="204">
        <v>101854019316</v>
      </c>
      <c r="B1754" s="205" t="s">
        <v>7081</v>
      </c>
      <c r="C1754" s="205" t="s">
        <v>7082</v>
      </c>
      <c r="D1754" s="205" t="s">
        <v>680</v>
      </c>
      <c r="E1754" s="572">
        <v>37250</v>
      </c>
      <c r="F1754" s="572">
        <v>44900</v>
      </c>
      <c r="G1754" s="205" t="s">
        <v>7083</v>
      </c>
      <c r="H1754" s="205" t="s">
        <v>682</v>
      </c>
      <c r="I1754" s="205" t="s">
        <v>683</v>
      </c>
      <c r="J1754" s="205">
        <v>7549337995</v>
      </c>
      <c r="K1754" s="205" t="s">
        <v>7084</v>
      </c>
      <c r="L1754" s="205" t="s">
        <v>7085</v>
      </c>
      <c r="M1754" s="205" t="s">
        <v>7086</v>
      </c>
      <c r="N1754" s="205" t="s">
        <v>684</v>
      </c>
      <c r="O1754" s="205" t="s">
        <v>686</v>
      </c>
      <c r="P1754" s="205" t="s">
        <v>687</v>
      </c>
      <c r="Q1754" s="205" t="s">
        <v>686</v>
      </c>
    </row>
    <row r="1755" spans="1:17" hidden="1">
      <c r="A1755" s="204">
        <v>101907083246</v>
      </c>
      <c r="B1755" s="205" t="s">
        <v>7087</v>
      </c>
      <c r="C1755" s="205" t="s">
        <v>7088</v>
      </c>
      <c r="D1755" s="205" t="s">
        <v>680</v>
      </c>
      <c r="E1755" s="572">
        <v>35780</v>
      </c>
      <c r="F1755" s="572">
        <v>44900</v>
      </c>
      <c r="G1755" s="205" t="s">
        <v>7089</v>
      </c>
      <c r="H1755" s="205" t="s">
        <v>682</v>
      </c>
      <c r="I1755" s="205" t="s">
        <v>683</v>
      </c>
      <c r="J1755" s="205">
        <v>6206998925</v>
      </c>
      <c r="K1755" s="205" t="s">
        <v>684</v>
      </c>
      <c r="L1755" s="205" t="s">
        <v>7090</v>
      </c>
      <c r="M1755" s="205" t="s">
        <v>7091</v>
      </c>
      <c r="N1755" s="205" t="s">
        <v>7092</v>
      </c>
      <c r="O1755" s="205" t="s">
        <v>686</v>
      </c>
      <c r="P1755" s="205" t="s">
        <v>687</v>
      </c>
      <c r="Q1755" s="205" t="s">
        <v>686</v>
      </c>
    </row>
    <row r="1756" spans="1:17" hidden="1">
      <c r="A1756" s="204">
        <v>101314870725</v>
      </c>
      <c r="B1756" s="205" t="s">
        <v>7073</v>
      </c>
      <c r="C1756" s="205" t="s">
        <v>7001</v>
      </c>
      <c r="D1756" s="205" t="s">
        <v>680</v>
      </c>
      <c r="E1756" s="572">
        <v>32874</v>
      </c>
      <c r="F1756" s="572">
        <v>44900</v>
      </c>
      <c r="G1756" s="205" t="s">
        <v>7074</v>
      </c>
      <c r="H1756" s="205" t="s">
        <v>682</v>
      </c>
      <c r="I1756" s="205" t="s">
        <v>708</v>
      </c>
      <c r="J1756" s="205">
        <v>8237402781</v>
      </c>
      <c r="K1756" s="205" t="s">
        <v>684</v>
      </c>
      <c r="L1756" s="205" t="s">
        <v>7075</v>
      </c>
      <c r="M1756" s="205" t="s">
        <v>7076</v>
      </c>
      <c r="N1756" s="205" t="s">
        <v>684</v>
      </c>
      <c r="O1756" s="205" t="s">
        <v>686</v>
      </c>
      <c r="P1756" s="205" t="s">
        <v>687</v>
      </c>
      <c r="Q1756" s="205" t="s">
        <v>686</v>
      </c>
    </row>
    <row r="1757" spans="1:17" hidden="1">
      <c r="A1757" s="204">
        <v>101863775405</v>
      </c>
      <c r="B1757" s="205" t="s">
        <v>7077</v>
      </c>
      <c r="C1757" s="205" t="s">
        <v>7078</v>
      </c>
      <c r="D1757" s="205" t="s">
        <v>680</v>
      </c>
      <c r="E1757" s="572">
        <v>35626</v>
      </c>
      <c r="F1757" s="572">
        <v>44900</v>
      </c>
      <c r="G1757" s="205" t="s">
        <v>7079</v>
      </c>
      <c r="H1757" s="205" t="s">
        <v>682</v>
      </c>
      <c r="I1757" s="205" t="s">
        <v>683</v>
      </c>
      <c r="J1757" s="205">
        <v>9682296387</v>
      </c>
      <c r="K1757" s="205" t="s">
        <v>684</v>
      </c>
      <c r="L1757" s="205" t="s">
        <v>7080</v>
      </c>
      <c r="M1757" s="205" t="s">
        <v>684</v>
      </c>
      <c r="N1757" s="205" t="s">
        <v>684</v>
      </c>
      <c r="O1757" s="205" t="s">
        <v>686</v>
      </c>
      <c r="P1757" s="205" t="s">
        <v>687</v>
      </c>
      <c r="Q1757" s="205" t="s">
        <v>686</v>
      </c>
    </row>
    <row r="1758" spans="1:17" hidden="1">
      <c r="A1758" s="204">
        <v>101570052343</v>
      </c>
      <c r="B1758" s="205" t="s">
        <v>7093</v>
      </c>
      <c r="C1758" s="205" t="s">
        <v>7094</v>
      </c>
      <c r="D1758" s="205" t="s">
        <v>680</v>
      </c>
      <c r="E1758" s="572">
        <v>29440</v>
      </c>
      <c r="F1758" s="572">
        <v>44896</v>
      </c>
      <c r="G1758" s="205" t="s">
        <v>2637</v>
      </c>
      <c r="H1758" s="205" t="s">
        <v>682</v>
      </c>
      <c r="I1758" s="205" t="s">
        <v>683</v>
      </c>
      <c r="J1758" s="205">
        <v>6264119059</v>
      </c>
      <c r="K1758" s="205" t="s">
        <v>684</v>
      </c>
      <c r="L1758" s="205" t="s">
        <v>7095</v>
      </c>
      <c r="M1758" s="205" t="s">
        <v>684</v>
      </c>
      <c r="N1758" s="205" t="s">
        <v>684</v>
      </c>
      <c r="O1758" s="205" t="s">
        <v>686</v>
      </c>
      <c r="P1758" s="205" t="s">
        <v>687</v>
      </c>
      <c r="Q1758" s="205" t="s">
        <v>686</v>
      </c>
    </row>
    <row r="1759" spans="1:17" hidden="1">
      <c r="A1759" s="204">
        <v>101890967419</v>
      </c>
      <c r="B1759" s="205" t="s">
        <v>7099</v>
      </c>
      <c r="C1759" s="205" t="s">
        <v>7100</v>
      </c>
      <c r="D1759" s="205" t="s">
        <v>680</v>
      </c>
      <c r="E1759" s="572">
        <v>37021</v>
      </c>
      <c r="F1759" s="572">
        <v>44896</v>
      </c>
      <c r="G1759" s="205" t="s">
        <v>7101</v>
      </c>
      <c r="H1759" s="205" t="s">
        <v>682</v>
      </c>
      <c r="I1759" s="205" t="s">
        <v>683</v>
      </c>
      <c r="J1759" s="205">
        <v>7878727989</v>
      </c>
      <c r="K1759" s="205" t="s">
        <v>684</v>
      </c>
      <c r="L1759" s="205" t="s">
        <v>7102</v>
      </c>
      <c r="M1759" s="205" t="s">
        <v>684</v>
      </c>
      <c r="N1759" s="205" t="s">
        <v>684</v>
      </c>
      <c r="O1759" s="205" t="s">
        <v>686</v>
      </c>
      <c r="P1759" s="205" t="s">
        <v>687</v>
      </c>
      <c r="Q1759" s="205" t="s">
        <v>686</v>
      </c>
    </row>
    <row r="1760" spans="1:17" hidden="1">
      <c r="A1760" s="204">
        <v>101208054467</v>
      </c>
      <c r="B1760" s="205" t="s">
        <v>7096</v>
      </c>
      <c r="C1760" s="205" t="s">
        <v>5361</v>
      </c>
      <c r="D1760" s="205" t="s">
        <v>680</v>
      </c>
      <c r="E1760" s="572">
        <v>34632</v>
      </c>
      <c r="F1760" s="572">
        <v>44896</v>
      </c>
      <c r="G1760" s="205" t="s">
        <v>7097</v>
      </c>
      <c r="H1760" s="205" t="s">
        <v>682</v>
      </c>
      <c r="I1760" s="205" t="s">
        <v>683</v>
      </c>
      <c r="J1760" s="205" t="s">
        <v>684</v>
      </c>
      <c r="K1760" s="205" t="s">
        <v>684</v>
      </c>
      <c r="L1760" s="205" t="s">
        <v>7098</v>
      </c>
      <c r="M1760" s="205" t="s">
        <v>684</v>
      </c>
      <c r="N1760" s="205" t="s">
        <v>684</v>
      </c>
      <c r="O1760" s="205" t="s">
        <v>686</v>
      </c>
      <c r="P1760" s="205" t="s">
        <v>687</v>
      </c>
      <c r="Q1760" s="205" t="s">
        <v>686</v>
      </c>
    </row>
    <row r="1761" spans="1:17" hidden="1">
      <c r="A1761" s="204">
        <v>101351955509</v>
      </c>
      <c r="B1761" s="205" t="s">
        <v>7103</v>
      </c>
      <c r="C1761" s="205" t="s">
        <v>3304</v>
      </c>
      <c r="D1761" s="205" t="s">
        <v>680</v>
      </c>
      <c r="E1761" s="572">
        <v>37411</v>
      </c>
      <c r="F1761" s="572">
        <v>44895</v>
      </c>
      <c r="G1761" s="205" t="s">
        <v>7104</v>
      </c>
      <c r="H1761" s="205" t="s">
        <v>682</v>
      </c>
      <c r="I1761" s="205" t="s">
        <v>683</v>
      </c>
      <c r="J1761" s="205">
        <v>6361026864</v>
      </c>
      <c r="K1761" s="205" t="s">
        <v>684</v>
      </c>
      <c r="L1761" s="205" t="s">
        <v>7105</v>
      </c>
      <c r="M1761" s="205" t="s">
        <v>7106</v>
      </c>
      <c r="N1761" s="205" t="s">
        <v>7107</v>
      </c>
      <c r="O1761" s="205" t="s">
        <v>686</v>
      </c>
      <c r="P1761" s="205" t="s">
        <v>687</v>
      </c>
      <c r="Q1761" s="205" t="s">
        <v>686</v>
      </c>
    </row>
    <row r="1762" spans="1:17" hidden="1">
      <c r="A1762" s="204">
        <v>101803785693</v>
      </c>
      <c r="B1762" s="205" t="s">
        <v>7109</v>
      </c>
      <c r="C1762" s="205" t="s">
        <v>7110</v>
      </c>
      <c r="D1762" s="205" t="s">
        <v>680</v>
      </c>
      <c r="E1762" s="572">
        <v>37776</v>
      </c>
      <c r="F1762" s="572">
        <v>44891</v>
      </c>
      <c r="G1762" s="205" t="s">
        <v>3737</v>
      </c>
      <c r="H1762" s="205" t="s">
        <v>682</v>
      </c>
      <c r="I1762" s="205" t="s">
        <v>683</v>
      </c>
      <c r="J1762" s="205" t="s">
        <v>684</v>
      </c>
      <c r="K1762" s="205" t="s">
        <v>684</v>
      </c>
      <c r="L1762" s="205" t="s">
        <v>7111</v>
      </c>
      <c r="M1762" s="205" t="s">
        <v>684</v>
      </c>
      <c r="N1762" s="205" t="s">
        <v>684</v>
      </c>
      <c r="O1762" s="205" t="s">
        <v>686</v>
      </c>
      <c r="P1762" s="205" t="s">
        <v>687</v>
      </c>
      <c r="Q1762" s="205" t="s">
        <v>686</v>
      </c>
    </row>
    <row r="1763" spans="1:17" hidden="1">
      <c r="A1763" s="204">
        <v>101764040108</v>
      </c>
      <c r="B1763" s="205" t="s">
        <v>7148</v>
      </c>
      <c r="C1763" s="205" t="s">
        <v>7149</v>
      </c>
      <c r="D1763" s="205" t="s">
        <v>680</v>
      </c>
      <c r="E1763" s="572">
        <v>36526</v>
      </c>
      <c r="F1763" s="572">
        <v>44890</v>
      </c>
      <c r="G1763" s="205" t="s">
        <v>1007</v>
      </c>
      <c r="H1763" s="205" t="s">
        <v>682</v>
      </c>
      <c r="I1763" s="205" t="s">
        <v>683</v>
      </c>
      <c r="J1763" s="205">
        <v>7775846312</v>
      </c>
      <c r="K1763" s="205" t="s">
        <v>684</v>
      </c>
      <c r="L1763" s="205" t="s">
        <v>7150</v>
      </c>
      <c r="M1763" s="205" t="s">
        <v>7151</v>
      </c>
      <c r="N1763" s="205" t="s">
        <v>7152</v>
      </c>
      <c r="O1763" s="205" t="s">
        <v>686</v>
      </c>
      <c r="P1763" s="205" t="s">
        <v>687</v>
      </c>
      <c r="Q1763" s="205" t="s">
        <v>686</v>
      </c>
    </row>
    <row r="1764" spans="1:17" hidden="1">
      <c r="A1764" s="204">
        <v>101634980098</v>
      </c>
      <c r="B1764" s="205" t="s">
        <v>7112</v>
      </c>
      <c r="C1764" s="205" t="s">
        <v>7113</v>
      </c>
      <c r="D1764" s="205" t="s">
        <v>680</v>
      </c>
      <c r="E1764" s="572">
        <v>36915</v>
      </c>
      <c r="F1764" s="572">
        <v>44890</v>
      </c>
      <c r="G1764" s="205" t="s">
        <v>7114</v>
      </c>
      <c r="H1764" s="205" t="s">
        <v>682</v>
      </c>
      <c r="I1764" s="205" t="s">
        <v>683</v>
      </c>
      <c r="J1764" s="205" t="s">
        <v>684</v>
      </c>
      <c r="K1764" s="205" t="s">
        <v>684</v>
      </c>
      <c r="L1764" s="205" t="s">
        <v>7115</v>
      </c>
      <c r="M1764" s="205" t="s">
        <v>684</v>
      </c>
      <c r="N1764" s="205" t="s">
        <v>684</v>
      </c>
      <c r="O1764" s="205" t="s">
        <v>686</v>
      </c>
      <c r="P1764" s="205" t="s">
        <v>687</v>
      </c>
      <c r="Q1764" s="205" t="s">
        <v>686</v>
      </c>
    </row>
    <row r="1765" spans="1:17" hidden="1">
      <c r="A1765" s="204">
        <v>101490748223</v>
      </c>
      <c r="B1765" s="205" t="s">
        <v>7204</v>
      </c>
      <c r="C1765" s="205" t="s">
        <v>7205</v>
      </c>
      <c r="D1765" s="205" t="s">
        <v>680</v>
      </c>
      <c r="E1765" s="572">
        <v>36479</v>
      </c>
      <c r="F1765" s="572">
        <v>44890</v>
      </c>
      <c r="G1765" s="205" t="s">
        <v>7206</v>
      </c>
      <c r="H1765" s="205" t="s">
        <v>682</v>
      </c>
      <c r="I1765" s="205" t="s">
        <v>683</v>
      </c>
      <c r="J1765" s="205">
        <v>7338477988</v>
      </c>
      <c r="K1765" s="205" t="s">
        <v>684</v>
      </c>
      <c r="L1765" s="205" t="s">
        <v>2152</v>
      </c>
      <c r="M1765" s="205" t="s">
        <v>7207</v>
      </c>
      <c r="N1765" s="205" t="s">
        <v>20776</v>
      </c>
      <c r="O1765" s="205" t="s">
        <v>686</v>
      </c>
      <c r="P1765" s="205" t="s">
        <v>687</v>
      </c>
      <c r="Q1765" s="205" t="s">
        <v>686</v>
      </c>
    </row>
    <row r="1766" spans="1:17" hidden="1">
      <c r="A1766" s="204">
        <v>101889663857</v>
      </c>
      <c r="B1766" s="205" t="s">
        <v>7200</v>
      </c>
      <c r="C1766" s="205" t="s">
        <v>7201</v>
      </c>
      <c r="D1766" s="205" t="s">
        <v>680</v>
      </c>
      <c r="E1766" s="572">
        <v>35604</v>
      </c>
      <c r="F1766" s="572">
        <v>44890</v>
      </c>
      <c r="G1766" s="205" t="s">
        <v>7202</v>
      </c>
      <c r="H1766" s="205" t="s">
        <v>682</v>
      </c>
      <c r="I1766" s="205" t="s">
        <v>683</v>
      </c>
      <c r="J1766" s="205">
        <v>9628744732</v>
      </c>
      <c r="K1766" s="205" t="s">
        <v>684</v>
      </c>
      <c r="L1766" s="205" t="s">
        <v>7203</v>
      </c>
      <c r="M1766" s="205" t="s">
        <v>20608</v>
      </c>
      <c r="N1766" s="205" t="s">
        <v>684</v>
      </c>
      <c r="O1766" s="205" t="s">
        <v>686</v>
      </c>
      <c r="P1766" s="205" t="s">
        <v>687</v>
      </c>
      <c r="Q1766" s="205" t="s">
        <v>686</v>
      </c>
    </row>
    <row r="1767" spans="1:17" hidden="1">
      <c r="A1767" s="204">
        <v>101851641106</v>
      </c>
      <c r="B1767" s="205" t="s">
        <v>7194</v>
      </c>
      <c r="C1767" s="205" t="s">
        <v>7195</v>
      </c>
      <c r="D1767" s="205" t="s">
        <v>680</v>
      </c>
      <c r="E1767" s="572">
        <v>35621</v>
      </c>
      <c r="F1767" s="572">
        <v>44890</v>
      </c>
      <c r="G1767" s="205" t="s">
        <v>7196</v>
      </c>
      <c r="H1767" s="205" t="s">
        <v>682</v>
      </c>
      <c r="I1767" s="205" t="s">
        <v>708</v>
      </c>
      <c r="J1767" s="205">
        <v>8565859743</v>
      </c>
      <c r="K1767" s="205" t="s">
        <v>684</v>
      </c>
      <c r="L1767" s="205" t="s">
        <v>7197</v>
      </c>
      <c r="M1767" s="205" t="s">
        <v>7198</v>
      </c>
      <c r="N1767" s="205" t="s">
        <v>7199</v>
      </c>
      <c r="O1767" s="205" t="s">
        <v>686</v>
      </c>
      <c r="P1767" s="205" t="s">
        <v>687</v>
      </c>
      <c r="Q1767" s="205" t="s">
        <v>687</v>
      </c>
    </row>
    <row r="1768" spans="1:17" hidden="1">
      <c r="A1768" s="204">
        <v>101864481917</v>
      </c>
      <c r="B1768" s="205" t="s">
        <v>7170</v>
      </c>
      <c r="C1768" s="205" t="s">
        <v>7171</v>
      </c>
      <c r="D1768" s="205" t="s">
        <v>680</v>
      </c>
      <c r="E1768" s="572">
        <v>34196</v>
      </c>
      <c r="F1768" s="572">
        <v>44890</v>
      </c>
      <c r="G1768" s="205" t="s">
        <v>7172</v>
      </c>
      <c r="H1768" s="205" t="s">
        <v>682</v>
      </c>
      <c r="I1768" s="205" t="s">
        <v>708</v>
      </c>
      <c r="J1768" s="205">
        <v>6001461575</v>
      </c>
      <c r="K1768" s="205" t="s">
        <v>684</v>
      </c>
      <c r="L1768" s="205" t="s">
        <v>4761</v>
      </c>
      <c r="M1768" s="205" t="s">
        <v>7173</v>
      </c>
      <c r="N1768" s="205" t="s">
        <v>684</v>
      </c>
      <c r="O1768" s="205" t="s">
        <v>686</v>
      </c>
      <c r="P1768" s="205" t="s">
        <v>687</v>
      </c>
      <c r="Q1768" s="205" t="s">
        <v>686</v>
      </c>
    </row>
    <row r="1769" spans="1:17" hidden="1">
      <c r="A1769" s="204">
        <v>101874958732</v>
      </c>
      <c r="B1769" s="205" t="s">
        <v>7167</v>
      </c>
      <c r="C1769" s="205" t="s">
        <v>7168</v>
      </c>
      <c r="D1769" s="205" t="s">
        <v>680</v>
      </c>
      <c r="E1769" s="572">
        <v>37356</v>
      </c>
      <c r="F1769" s="572">
        <v>44890</v>
      </c>
      <c r="G1769" s="205" t="s">
        <v>1149</v>
      </c>
      <c r="H1769" s="205" t="s">
        <v>682</v>
      </c>
      <c r="I1769" s="205" t="s">
        <v>683</v>
      </c>
      <c r="J1769" s="205" t="s">
        <v>684</v>
      </c>
      <c r="K1769" s="205" t="s">
        <v>684</v>
      </c>
      <c r="L1769" s="205" t="s">
        <v>7169</v>
      </c>
      <c r="M1769" s="205" t="s">
        <v>20947</v>
      </c>
      <c r="N1769" s="205" t="s">
        <v>684</v>
      </c>
      <c r="O1769" s="205" t="s">
        <v>686</v>
      </c>
      <c r="P1769" s="205" t="s">
        <v>687</v>
      </c>
      <c r="Q1769" s="205" t="s">
        <v>686</v>
      </c>
    </row>
    <row r="1770" spans="1:17" hidden="1">
      <c r="A1770" s="204">
        <v>101593359383</v>
      </c>
      <c r="B1770" s="205" t="s">
        <v>7123</v>
      </c>
      <c r="C1770" s="205" t="s">
        <v>7124</v>
      </c>
      <c r="D1770" s="205" t="s">
        <v>680</v>
      </c>
      <c r="E1770" s="572">
        <v>37322</v>
      </c>
      <c r="F1770" s="572">
        <v>44890</v>
      </c>
      <c r="G1770" s="205" t="s">
        <v>7125</v>
      </c>
      <c r="H1770" s="205" t="s">
        <v>682</v>
      </c>
      <c r="I1770" s="205" t="s">
        <v>683</v>
      </c>
      <c r="J1770" s="205">
        <v>7447200387</v>
      </c>
      <c r="K1770" s="205" t="s">
        <v>684</v>
      </c>
      <c r="L1770" s="205" t="s">
        <v>7126</v>
      </c>
      <c r="M1770" s="205" t="s">
        <v>684</v>
      </c>
      <c r="N1770" s="205" t="s">
        <v>7127</v>
      </c>
      <c r="O1770" s="205" t="s">
        <v>686</v>
      </c>
      <c r="P1770" s="205" t="s">
        <v>687</v>
      </c>
      <c r="Q1770" s="205" t="s">
        <v>686</v>
      </c>
    </row>
    <row r="1771" spans="1:17" hidden="1">
      <c r="A1771" s="204">
        <v>101466830500</v>
      </c>
      <c r="B1771" s="205" t="s">
        <v>7120</v>
      </c>
      <c r="C1771" s="205" t="s">
        <v>7121</v>
      </c>
      <c r="D1771" s="205" t="s">
        <v>680</v>
      </c>
      <c r="E1771" s="572">
        <v>32509</v>
      </c>
      <c r="F1771" s="572">
        <v>44890</v>
      </c>
      <c r="G1771" s="205" t="s">
        <v>4937</v>
      </c>
      <c r="H1771" s="205" t="s">
        <v>682</v>
      </c>
      <c r="I1771" s="205" t="s">
        <v>683</v>
      </c>
      <c r="J1771" s="205">
        <v>8140337156</v>
      </c>
      <c r="K1771" s="205" t="s">
        <v>684</v>
      </c>
      <c r="L1771" s="205" t="s">
        <v>7122</v>
      </c>
      <c r="M1771" s="205" t="s">
        <v>684</v>
      </c>
      <c r="N1771" s="205" t="s">
        <v>684</v>
      </c>
      <c r="O1771" s="205" t="s">
        <v>686</v>
      </c>
      <c r="P1771" s="205" t="s">
        <v>687</v>
      </c>
      <c r="Q1771" s="205" t="s">
        <v>686</v>
      </c>
    </row>
    <row r="1772" spans="1:17" hidden="1">
      <c r="A1772" s="204">
        <v>101896170770</v>
      </c>
      <c r="B1772" s="205" t="s">
        <v>7185</v>
      </c>
      <c r="C1772" s="205" t="s">
        <v>7186</v>
      </c>
      <c r="D1772" s="205" t="s">
        <v>680</v>
      </c>
      <c r="E1772" s="572">
        <v>36161</v>
      </c>
      <c r="F1772" s="572">
        <v>44890</v>
      </c>
      <c r="G1772" s="205" t="s">
        <v>4189</v>
      </c>
      <c r="H1772" s="205" t="s">
        <v>682</v>
      </c>
      <c r="I1772" s="205" t="s">
        <v>683</v>
      </c>
      <c r="J1772" s="205">
        <v>7483740238</v>
      </c>
      <c r="K1772" s="205" t="s">
        <v>684</v>
      </c>
      <c r="L1772" s="205" t="s">
        <v>7187</v>
      </c>
      <c r="M1772" s="205" t="s">
        <v>684</v>
      </c>
      <c r="N1772" s="205" t="s">
        <v>7188</v>
      </c>
      <c r="O1772" s="205" t="s">
        <v>686</v>
      </c>
      <c r="P1772" s="205" t="s">
        <v>687</v>
      </c>
      <c r="Q1772" s="205" t="s">
        <v>686</v>
      </c>
    </row>
    <row r="1773" spans="1:17" hidden="1">
      <c r="A1773" s="204">
        <v>101896906464</v>
      </c>
      <c r="B1773" s="205" t="s">
        <v>7160</v>
      </c>
      <c r="C1773" s="205" t="s">
        <v>7161</v>
      </c>
      <c r="D1773" s="205" t="s">
        <v>680</v>
      </c>
      <c r="E1773" s="572">
        <v>31497</v>
      </c>
      <c r="F1773" s="572">
        <v>44890</v>
      </c>
      <c r="G1773" s="205" t="s">
        <v>7162</v>
      </c>
      <c r="H1773" s="205" t="s">
        <v>682</v>
      </c>
      <c r="I1773" s="205" t="s">
        <v>708</v>
      </c>
      <c r="J1773" s="205" t="s">
        <v>684</v>
      </c>
      <c r="K1773" s="205" t="s">
        <v>684</v>
      </c>
      <c r="L1773" s="205" t="s">
        <v>7163</v>
      </c>
      <c r="M1773" s="205" t="s">
        <v>684</v>
      </c>
      <c r="N1773" s="205" t="s">
        <v>684</v>
      </c>
      <c r="O1773" s="205" t="s">
        <v>686</v>
      </c>
      <c r="P1773" s="205" t="s">
        <v>687</v>
      </c>
      <c r="Q1773" s="205" t="s">
        <v>686</v>
      </c>
    </row>
    <row r="1774" spans="1:17" hidden="1">
      <c r="A1774" s="204">
        <v>101896851912</v>
      </c>
      <c r="B1774" s="205" t="s">
        <v>7128</v>
      </c>
      <c r="C1774" s="205" t="s">
        <v>7129</v>
      </c>
      <c r="D1774" s="205" t="s">
        <v>680</v>
      </c>
      <c r="E1774" s="572">
        <v>35796</v>
      </c>
      <c r="F1774" s="572">
        <v>44890</v>
      </c>
      <c r="G1774" s="205" t="s">
        <v>7130</v>
      </c>
      <c r="H1774" s="205" t="s">
        <v>682</v>
      </c>
      <c r="I1774" s="205" t="s">
        <v>683</v>
      </c>
      <c r="J1774" s="205">
        <v>9623159978</v>
      </c>
      <c r="K1774" s="205" t="s">
        <v>684</v>
      </c>
      <c r="L1774" s="205" t="s">
        <v>7131</v>
      </c>
      <c r="M1774" s="205" t="s">
        <v>684</v>
      </c>
      <c r="N1774" s="205" t="s">
        <v>684</v>
      </c>
      <c r="O1774" s="205" t="s">
        <v>686</v>
      </c>
      <c r="P1774" s="205" t="s">
        <v>687</v>
      </c>
      <c r="Q1774" s="205" t="s">
        <v>686</v>
      </c>
    </row>
    <row r="1775" spans="1:17" hidden="1">
      <c r="A1775" s="204">
        <v>101896259762</v>
      </c>
      <c r="B1775" s="205" t="s">
        <v>7180</v>
      </c>
      <c r="C1775" s="205" t="s">
        <v>6848</v>
      </c>
      <c r="D1775" s="205" t="s">
        <v>680</v>
      </c>
      <c r="E1775" s="572">
        <v>37761</v>
      </c>
      <c r="F1775" s="572">
        <v>44890</v>
      </c>
      <c r="G1775" s="205" t="s">
        <v>7181</v>
      </c>
      <c r="H1775" s="205" t="s">
        <v>682</v>
      </c>
      <c r="I1775" s="205" t="s">
        <v>683</v>
      </c>
      <c r="J1775" s="205">
        <v>6363599207</v>
      </c>
      <c r="K1775" s="205" t="s">
        <v>684</v>
      </c>
      <c r="L1775" s="205" t="s">
        <v>7182</v>
      </c>
      <c r="M1775" s="205" t="s">
        <v>7183</v>
      </c>
      <c r="N1775" s="205" t="s">
        <v>21495</v>
      </c>
      <c r="O1775" s="205" t="s">
        <v>686</v>
      </c>
      <c r="P1775" s="205" t="s">
        <v>687</v>
      </c>
      <c r="Q1775" s="205" t="s">
        <v>686</v>
      </c>
    </row>
    <row r="1776" spans="1:17" hidden="1">
      <c r="A1776" s="204">
        <v>101896917733</v>
      </c>
      <c r="B1776" s="205" t="s">
        <v>7157</v>
      </c>
      <c r="C1776" s="205" t="s">
        <v>7158</v>
      </c>
      <c r="D1776" s="205" t="s">
        <v>680</v>
      </c>
      <c r="E1776" s="572">
        <v>36566</v>
      </c>
      <c r="F1776" s="572">
        <v>44890</v>
      </c>
      <c r="G1776" s="205" t="s">
        <v>7159</v>
      </c>
      <c r="H1776" s="205" t="s">
        <v>682</v>
      </c>
      <c r="I1776" s="205" t="s">
        <v>683</v>
      </c>
      <c r="J1776" s="205" t="s">
        <v>684</v>
      </c>
      <c r="K1776" s="205" t="s">
        <v>684</v>
      </c>
      <c r="L1776" s="205" t="s">
        <v>2381</v>
      </c>
      <c r="M1776" s="205" t="s">
        <v>684</v>
      </c>
      <c r="N1776" s="205" t="s">
        <v>684</v>
      </c>
      <c r="O1776" s="205" t="s">
        <v>686</v>
      </c>
      <c r="P1776" s="205" t="s">
        <v>687</v>
      </c>
      <c r="Q1776" s="205" t="s">
        <v>686</v>
      </c>
    </row>
    <row r="1777" spans="1:17" hidden="1">
      <c r="A1777" s="204">
        <v>101896758276</v>
      </c>
      <c r="B1777" s="205" t="s">
        <v>7153</v>
      </c>
      <c r="C1777" s="205" t="s">
        <v>7154</v>
      </c>
      <c r="D1777" s="205" t="s">
        <v>680</v>
      </c>
      <c r="E1777" s="572">
        <v>37674</v>
      </c>
      <c r="F1777" s="572">
        <v>44890</v>
      </c>
      <c r="G1777" s="205" t="s">
        <v>7155</v>
      </c>
      <c r="H1777" s="205" t="s">
        <v>682</v>
      </c>
      <c r="I1777" s="205" t="s">
        <v>683</v>
      </c>
      <c r="J1777" s="205">
        <v>8766059131</v>
      </c>
      <c r="K1777" s="205" t="s">
        <v>21754</v>
      </c>
      <c r="L1777" s="205" t="s">
        <v>7156</v>
      </c>
      <c r="M1777" s="205" t="s">
        <v>21755</v>
      </c>
      <c r="N1777" s="205" t="s">
        <v>21756</v>
      </c>
      <c r="O1777" s="205" t="s">
        <v>686</v>
      </c>
      <c r="P1777" s="205" t="s">
        <v>687</v>
      </c>
      <c r="Q1777" s="205" t="s">
        <v>687</v>
      </c>
    </row>
    <row r="1778" spans="1:17" hidden="1">
      <c r="A1778" s="204">
        <v>101896825208</v>
      </c>
      <c r="B1778" s="205" t="s">
        <v>7144</v>
      </c>
      <c r="C1778" s="205" t="s">
        <v>7145</v>
      </c>
      <c r="D1778" s="205" t="s">
        <v>680</v>
      </c>
      <c r="E1778" s="572">
        <v>32787</v>
      </c>
      <c r="F1778" s="572">
        <v>44890</v>
      </c>
      <c r="G1778" s="205" t="s">
        <v>7146</v>
      </c>
      <c r="H1778" s="205" t="s">
        <v>682</v>
      </c>
      <c r="I1778" s="205" t="s">
        <v>708</v>
      </c>
      <c r="J1778" s="205" t="s">
        <v>684</v>
      </c>
      <c r="K1778" s="205" t="s">
        <v>684</v>
      </c>
      <c r="L1778" s="205" t="s">
        <v>7147</v>
      </c>
      <c r="M1778" s="205" t="s">
        <v>684</v>
      </c>
      <c r="N1778" s="205" t="s">
        <v>684</v>
      </c>
      <c r="O1778" s="205" t="s">
        <v>686</v>
      </c>
      <c r="P1778" s="205" t="s">
        <v>687</v>
      </c>
      <c r="Q1778" s="205" t="s">
        <v>686</v>
      </c>
    </row>
    <row r="1779" spans="1:17" hidden="1">
      <c r="A1779" s="204">
        <v>101896356710</v>
      </c>
      <c r="B1779" s="205" t="s">
        <v>7136</v>
      </c>
      <c r="C1779" s="205" t="s">
        <v>7137</v>
      </c>
      <c r="D1779" s="205" t="s">
        <v>680</v>
      </c>
      <c r="E1779" s="572">
        <v>38112</v>
      </c>
      <c r="F1779" s="572">
        <v>44890</v>
      </c>
      <c r="G1779" s="205" t="s">
        <v>7138</v>
      </c>
      <c r="H1779" s="205" t="s">
        <v>682</v>
      </c>
      <c r="I1779" s="205" t="s">
        <v>683</v>
      </c>
      <c r="J1779" s="205" t="s">
        <v>684</v>
      </c>
      <c r="K1779" s="205" t="s">
        <v>684</v>
      </c>
      <c r="L1779" s="205" t="s">
        <v>7139</v>
      </c>
      <c r="M1779" s="205" t="s">
        <v>684</v>
      </c>
      <c r="N1779" s="205" t="s">
        <v>684</v>
      </c>
      <c r="O1779" s="205" t="s">
        <v>686</v>
      </c>
      <c r="P1779" s="205" t="s">
        <v>687</v>
      </c>
      <c r="Q1779" s="205" t="s">
        <v>686</v>
      </c>
    </row>
    <row r="1780" spans="1:17" hidden="1">
      <c r="A1780" s="204">
        <v>101895998882</v>
      </c>
      <c r="B1780" s="205" t="s">
        <v>7189</v>
      </c>
      <c r="C1780" s="205" t="s">
        <v>4552</v>
      </c>
      <c r="D1780" s="205" t="s">
        <v>680</v>
      </c>
      <c r="E1780" s="572">
        <v>37470</v>
      </c>
      <c r="F1780" s="572">
        <v>44890</v>
      </c>
      <c r="G1780" s="205" t="s">
        <v>7190</v>
      </c>
      <c r="H1780" s="205" t="s">
        <v>682</v>
      </c>
      <c r="I1780" s="205" t="s">
        <v>683</v>
      </c>
      <c r="J1780" s="205">
        <v>8429842375</v>
      </c>
      <c r="K1780" s="205" t="s">
        <v>684</v>
      </c>
      <c r="L1780" s="205" t="s">
        <v>7191</v>
      </c>
      <c r="M1780" s="205" t="s">
        <v>7192</v>
      </c>
      <c r="N1780" s="205" t="s">
        <v>7193</v>
      </c>
      <c r="O1780" s="205" t="s">
        <v>686</v>
      </c>
      <c r="P1780" s="205" t="s">
        <v>687</v>
      </c>
      <c r="Q1780" s="205" t="s">
        <v>686</v>
      </c>
    </row>
    <row r="1781" spans="1:17" hidden="1">
      <c r="A1781" s="204">
        <v>101896202024</v>
      </c>
      <c r="B1781" s="205" t="s">
        <v>7174</v>
      </c>
      <c r="C1781" s="205" t="s">
        <v>7175</v>
      </c>
      <c r="D1781" s="205" t="s">
        <v>680</v>
      </c>
      <c r="E1781" s="572">
        <v>36404</v>
      </c>
      <c r="F1781" s="572">
        <v>44890</v>
      </c>
      <c r="G1781" s="205" t="s">
        <v>7176</v>
      </c>
      <c r="H1781" s="205" t="s">
        <v>682</v>
      </c>
      <c r="I1781" s="205" t="s">
        <v>683</v>
      </c>
      <c r="J1781" s="205">
        <v>7385134206</v>
      </c>
      <c r="K1781" s="205" t="s">
        <v>684</v>
      </c>
      <c r="L1781" s="205" t="s">
        <v>7177</v>
      </c>
      <c r="M1781" s="205" t="s">
        <v>7178</v>
      </c>
      <c r="N1781" s="205" t="s">
        <v>7179</v>
      </c>
      <c r="O1781" s="205" t="s">
        <v>686</v>
      </c>
      <c r="P1781" s="205" t="s">
        <v>687</v>
      </c>
      <c r="Q1781" s="205" t="s">
        <v>686</v>
      </c>
    </row>
    <row r="1782" spans="1:17" hidden="1">
      <c r="A1782" s="204">
        <v>101896945467</v>
      </c>
      <c r="B1782" s="205" t="s">
        <v>7164</v>
      </c>
      <c r="C1782" s="205" t="s">
        <v>7165</v>
      </c>
      <c r="D1782" s="205" t="s">
        <v>680</v>
      </c>
      <c r="E1782" s="572">
        <v>32027</v>
      </c>
      <c r="F1782" s="572">
        <v>44890</v>
      </c>
      <c r="G1782" s="205" t="s">
        <v>7166</v>
      </c>
      <c r="H1782" s="205" t="s">
        <v>682</v>
      </c>
      <c r="I1782" s="205" t="s">
        <v>708</v>
      </c>
      <c r="J1782" s="205" t="s">
        <v>684</v>
      </c>
      <c r="K1782" s="205" t="s">
        <v>684</v>
      </c>
      <c r="L1782" s="205" t="s">
        <v>2935</v>
      </c>
      <c r="M1782" s="205" t="s">
        <v>684</v>
      </c>
      <c r="N1782" s="205" t="s">
        <v>684</v>
      </c>
      <c r="O1782" s="205" t="s">
        <v>686</v>
      </c>
      <c r="P1782" s="205" t="s">
        <v>687</v>
      </c>
      <c r="Q1782" s="205" t="s">
        <v>686</v>
      </c>
    </row>
    <row r="1783" spans="1:17" hidden="1">
      <c r="A1783" s="204">
        <v>101603583479</v>
      </c>
      <c r="B1783" s="205" t="s">
        <v>7140</v>
      </c>
      <c r="C1783" s="205" t="s">
        <v>7141</v>
      </c>
      <c r="D1783" s="205" t="s">
        <v>680</v>
      </c>
      <c r="E1783" s="572">
        <v>36953</v>
      </c>
      <c r="F1783" s="572">
        <v>44890</v>
      </c>
      <c r="G1783" s="205" t="s">
        <v>7142</v>
      </c>
      <c r="H1783" s="205" t="s">
        <v>682</v>
      </c>
      <c r="I1783" s="205" t="s">
        <v>683</v>
      </c>
      <c r="J1783" s="205">
        <v>9284047753</v>
      </c>
      <c r="K1783" s="205" t="s">
        <v>684</v>
      </c>
      <c r="L1783" s="205" t="s">
        <v>7143</v>
      </c>
      <c r="M1783" s="205" t="s">
        <v>684</v>
      </c>
      <c r="N1783" s="205" t="s">
        <v>684</v>
      </c>
      <c r="O1783" s="205" t="s">
        <v>686</v>
      </c>
      <c r="P1783" s="205" t="s">
        <v>687</v>
      </c>
      <c r="Q1783" s="205" t="s">
        <v>687</v>
      </c>
    </row>
    <row r="1784" spans="1:17" hidden="1">
      <c r="A1784" s="204">
        <v>101896153350</v>
      </c>
      <c r="B1784" s="205" t="s">
        <v>7132</v>
      </c>
      <c r="C1784" s="205" t="s">
        <v>7133</v>
      </c>
      <c r="D1784" s="205" t="s">
        <v>680</v>
      </c>
      <c r="E1784" s="572">
        <v>37048</v>
      </c>
      <c r="F1784" s="572">
        <v>44890</v>
      </c>
      <c r="G1784" s="205" t="s">
        <v>7134</v>
      </c>
      <c r="H1784" s="205" t="s">
        <v>682</v>
      </c>
      <c r="I1784" s="205" t="s">
        <v>683</v>
      </c>
      <c r="J1784" s="205" t="s">
        <v>684</v>
      </c>
      <c r="K1784" s="205" t="s">
        <v>684</v>
      </c>
      <c r="L1784" s="205" t="s">
        <v>7135</v>
      </c>
      <c r="M1784" s="205" t="s">
        <v>684</v>
      </c>
      <c r="N1784" s="205" t="s">
        <v>684</v>
      </c>
      <c r="O1784" s="205" t="s">
        <v>686</v>
      </c>
      <c r="P1784" s="205" t="s">
        <v>687</v>
      </c>
      <c r="Q1784" s="205" t="s">
        <v>686</v>
      </c>
    </row>
    <row r="1785" spans="1:17" hidden="1">
      <c r="A1785" s="204">
        <v>101896926559</v>
      </c>
      <c r="B1785" s="205" t="s">
        <v>7116</v>
      </c>
      <c r="C1785" s="205" t="s">
        <v>7117</v>
      </c>
      <c r="D1785" s="205" t="s">
        <v>680</v>
      </c>
      <c r="E1785" s="572">
        <v>37457</v>
      </c>
      <c r="F1785" s="572">
        <v>44890</v>
      </c>
      <c r="G1785" s="205" t="s">
        <v>7118</v>
      </c>
      <c r="H1785" s="205" t="s">
        <v>682</v>
      </c>
      <c r="I1785" s="205" t="s">
        <v>683</v>
      </c>
      <c r="J1785" s="205" t="s">
        <v>684</v>
      </c>
      <c r="K1785" s="205" t="s">
        <v>684</v>
      </c>
      <c r="L1785" s="205" t="s">
        <v>7119</v>
      </c>
      <c r="M1785" s="205" t="s">
        <v>684</v>
      </c>
      <c r="N1785" s="205" t="s">
        <v>684</v>
      </c>
      <c r="O1785" s="205" t="s">
        <v>686</v>
      </c>
      <c r="P1785" s="205" t="s">
        <v>687</v>
      </c>
      <c r="Q1785" s="205" t="s">
        <v>686</v>
      </c>
    </row>
    <row r="1786" spans="1:17" hidden="1">
      <c r="A1786" s="204">
        <v>101889450994</v>
      </c>
      <c r="B1786" s="205" t="s">
        <v>7208</v>
      </c>
      <c r="C1786" s="205" t="s">
        <v>7209</v>
      </c>
      <c r="D1786" s="205" t="s">
        <v>680</v>
      </c>
      <c r="E1786" s="572">
        <v>37092</v>
      </c>
      <c r="F1786" s="572">
        <v>44890</v>
      </c>
      <c r="G1786" s="205" t="s">
        <v>7210</v>
      </c>
      <c r="H1786" s="205" t="s">
        <v>682</v>
      </c>
      <c r="I1786" s="205" t="s">
        <v>683</v>
      </c>
      <c r="J1786" s="205">
        <v>7317293828</v>
      </c>
      <c r="K1786" s="205" t="s">
        <v>684</v>
      </c>
      <c r="L1786" s="205" t="s">
        <v>5665</v>
      </c>
      <c r="M1786" s="205" t="s">
        <v>7211</v>
      </c>
      <c r="N1786" s="205" t="s">
        <v>684</v>
      </c>
      <c r="O1786" s="205" t="s">
        <v>686</v>
      </c>
      <c r="P1786" s="205" t="s">
        <v>687</v>
      </c>
      <c r="Q1786" s="205" t="s">
        <v>686</v>
      </c>
    </row>
    <row r="1787" spans="1:17" hidden="1">
      <c r="A1787" s="204">
        <v>101020876183</v>
      </c>
      <c r="B1787" s="205" t="s">
        <v>7212</v>
      </c>
      <c r="C1787" s="205" t="s">
        <v>7213</v>
      </c>
      <c r="D1787" s="205" t="s">
        <v>680</v>
      </c>
      <c r="E1787" s="572">
        <v>32060</v>
      </c>
      <c r="F1787" s="572">
        <v>44889</v>
      </c>
      <c r="G1787" s="205" t="s">
        <v>7214</v>
      </c>
      <c r="H1787" s="205" t="s">
        <v>682</v>
      </c>
      <c r="I1787" s="205" t="s">
        <v>708</v>
      </c>
      <c r="J1787" s="205">
        <v>9762602127</v>
      </c>
      <c r="K1787" s="205" t="s">
        <v>684</v>
      </c>
      <c r="L1787" s="205" t="s">
        <v>7215</v>
      </c>
      <c r="M1787" s="205" t="s">
        <v>7216</v>
      </c>
      <c r="N1787" s="205" t="s">
        <v>7217</v>
      </c>
      <c r="O1787" s="205" t="s">
        <v>686</v>
      </c>
      <c r="P1787" s="205" t="s">
        <v>687</v>
      </c>
      <c r="Q1787" s="205" t="s">
        <v>686</v>
      </c>
    </row>
    <row r="1788" spans="1:17" hidden="1">
      <c r="A1788" s="204">
        <v>101894726319</v>
      </c>
      <c r="B1788" s="205" t="s">
        <v>7218</v>
      </c>
      <c r="C1788" s="205" t="s">
        <v>7219</v>
      </c>
      <c r="D1788" s="205" t="s">
        <v>680</v>
      </c>
      <c r="E1788" s="572">
        <v>36979</v>
      </c>
      <c r="F1788" s="572">
        <v>44886</v>
      </c>
      <c r="G1788" s="205" t="s">
        <v>7220</v>
      </c>
      <c r="H1788" s="205" t="s">
        <v>682</v>
      </c>
      <c r="I1788" s="205" t="s">
        <v>683</v>
      </c>
      <c r="J1788" s="205">
        <v>6263862091</v>
      </c>
      <c r="K1788" s="205" t="s">
        <v>684</v>
      </c>
      <c r="L1788" s="205" t="s">
        <v>7221</v>
      </c>
      <c r="M1788" s="205" t="s">
        <v>684</v>
      </c>
      <c r="N1788" s="205" t="s">
        <v>684</v>
      </c>
      <c r="O1788" s="205" t="s">
        <v>686</v>
      </c>
      <c r="P1788" s="205" t="s">
        <v>687</v>
      </c>
      <c r="Q1788" s="205" t="s">
        <v>686</v>
      </c>
    </row>
    <row r="1789" spans="1:17" hidden="1">
      <c r="A1789" s="204">
        <v>101468940114</v>
      </c>
      <c r="B1789" s="205" t="s">
        <v>7229</v>
      </c>
      <c r="C1789" s="205" t="s">
        <v>7230</v>
      </c>
      <c r="D1789" s="205" t="s">
        <v>680</v>
      </c>
      <c r="E1789" s="572">
        <v>36394</v>
      </c>
      <c r="F1789" s="572">
        <v>44885</v>
      </c>
      <c r="G1789" s="205" t="s">
        <v>7231</v>
      </c>
      <c r="H1789" s="205" t="s">
        <v>682</v>
      </c>
      <c r="I1789" s="205" t="s">
        <v>683</v>
      </c>
      <c r="J1789" s="205">
        <v>9770623836</v>
      </c>
      <c r="K1789" s="205" t="s">
        <v>684</v>
      </c>
      <c r="L1789" s="205" t="s">
        <v>7232</v>
      </c>
      <c r="M1789" s="205" t="s">
        <v>684</v>
      </c>
      <c r="N1789" s="205" t="s">
        <v>7233</v>
      </c>
      <c r="O1789" s="205" t="s">
        <v>686</v>
      </c>
      <c r="P1789" s="205" t="s">
        <v>687</v>
      </c>
      <c r="Q1789" s="205" t="s">
        <v>686</v>
      </c>
    </row>
    <row r="1790" spans="1:17" hidden="1">
      <c r="A1790" s="204">
        <v>101891058741</v>
      </c>
      <c r="B1790" s="205" t="s">
        <v>7222</v>
      </c>
      <c r="C1790" s="205" t="s">
        <v>7223</v>
      </c>
      <c r="D1790" s="205" t="s">
        <v>680</v>
      </c>
      <c r="E1790" s="572">
        <v>36870</v>
      </c>
      <c r="F1790" s="572">
        <v>44885</v>
      </c>
      <c r="G1790" s="205" t="s">
        <v>7224</v>
      </c>
      <c r="H1790" s="205" t="s">
        <v>682</v>
      </c>
      <c r="I1790" s="205" t="s">
        <v>683</v>
      </c>
      <c r="J1790" s="205">
        <v>9302109491</v>
      </c>
      <c r="K1790" s="205" t="s">
        <v>7225</v>
      </c>
      <c r="L1790" s="205" t="s">
        <v>7226</v>
      </c>
      <c r="M1790" s="205" t="s">
        <v>7227</v>
      </c>
      <c r="N1790" s="205" t="s">
        <v>7228</v>
      </c>
      <c r="O1790" s="205" t="s">
        <v>686</v>
      </c>
      <c r="P1790" s="205" t="s">
        <v>687</v>
      </c>
      <c r="Q1790" s="205" t="s">
        <v>686</v>
      </c>
    </row>
    <row r="1791" spans="1:17" hidden="1">
      <c r="A1791" s="204">
        <v>101888058384</v>
      </c>
      <c r="B1791" s="205" t="s">
        <v>7234</v>
      </c>
      <c r="C1791" s="205" t="s">
        <v>7235</v>
      </c>
      <c r="D1791" s="205" t="s">
        <v>680</v>
      </c>
      <c r="E1791" s="572">
        <v>27395</v>
      </c>
      <c r="F1791" s="572">
        <v>44884</v>
      </c>
      <c r="G1791" s="205" t="s">
        <v>7236</v>
      </c>
      <c r="H1791" s="205" t="s">
        <v>682</v>
      </c>
      <c r="I1791" s="205" t="s">
        <v>708</v>
      </c>
      <c r="J1791" s="205">
        <v>8223860201</v>
      </c>
      <c r="K1791" s="205" t="s">
        <v>684</v>
      </c>
      <c r="L1791" s="205" t="s">
        <v>7237</v>
      </c>
      <c r="M1791" s="205" t="s">
        <v>684</v>
      </c>
      <c r="N1791" s="205" t="s">
        <v>7238</v>
      </c>
      <c r="O1791" s="205" t="s">
        <v>686</v>
      </c>
      <c r="P1791" s="205" t="s">
        <v>687</v>
      </c>
      <c r="Q1791" s="205" t="s">
        <v>686</v>
      </c>
    </row>
    <row r="1792" spans="1:17" hidden="1">
      <c r="A1792" s="204">
        <v>101851250418</v>
      </c>
      <c r="B1792" s="205" t="s">
        <v>7239</v>
      </c>
      <c r="C1792" s="205" t="s">
        <v>4425</v>
      </c>
      <c r="D1792" s="205" t="s">
        <v>680</v>
      </c>
      <c r="E1792" s="572">
        <v>36265</v>
      </c>
      <c r="F1792" s="572">
        <v>44883</v>
      </c>
      <c r="G1792" s="205" t="s">
        <v>7240</v>
      </c>
      <c r="H1792" s="205" t="s">
        <v>682</v>
      </c>
      <c r="I1792" s="205" t="s">
        <v>683</v>
      </c>
      <c r="J1792" s="205">
        <v>7709659785</v>
      </c>
      <c r="K1792" s="205" t="s">
        <v>684</v>
      </c>
      <c r="L1792" s="205" t="s">
        <v>7241</v>
      </c>
      <c r="M1792" s="205" t="s">
        <v>7242</v>
      </c>
      <c r="N1792" s="205" t="s">
        <v>7243</v>
      </c>
      <c r="O1792" s="205" t="s">
        <v>686</v>
      </c>
      <c r="P1792" s="205" t="s">
        <v>687</v>
      </c>
      <c r="Q1792" s="205" t="s">
        <v>686</v>
      </c>
    </row>
    <row r="1793" spans="1:17" hidden="1">
      <c r="A1793" s="204">
        <v>101052753568</v>
      </c>
      <c r="B1793" s="205" t="s">
        <v>7244</v>
      </c>
      <c r="C1793" s="205" t="s">
        <v>7245</v>
      </c>
      <c r="D1793" s="205" t="s">
        <v>680</v>
      </c>
      <c r="E1793" s="572">
        <v>35065</v>
      </c>
      <c r="F1793" s="572">
        <v>44882</v>
      </c>
      <c r="G1793" s="205" t="s">
        <v>7246</v>
      </c>
      <c r="H1793" s="205" t="s">
        <v>682</v>
      </c>
      <c r="I1793" s="205" t="s">
        <v>708</v>
      </c>
      <c r="J1793" s="205" t="s">
        <v>684</v>
      </c>
      <c r="K1793" s="205" t="s">
        <v>684</v>
      </c>
      <c r="L1793" s="205" t="s">
        <v>7247</v>
      </c>
      <c r="M1793" s="205" t="s">
        <v>684</v>
      </c>
      <c r="N1793" s="205" t="s">
        <v>684</v>
      </c>
      <c r="O1793" s="205" t="s">
        <v>686</v>
      </c>
      <c r="P1793" s="205" t="s">
        <v>687</v>
      </c>
      <c r="Q1793" s="205" t="s">
        <v>686</v>
      </c>
    </row>
    <row r="1794" spans="1:17" hidden="1">
      <c r="A1794" s="204">
        <v>101887258803</v>
      </c>
      <c r="B1794" s="205" t="s">
        <v>7251</v>
      </c>
      <c r="C1794" s="205" t="s">
        <v>7252</v>
      </c>
      <c r="D1794" s="205" t="s">
        <v>680</v>
      </c>
      <c r="E1794" s="572">
        <v>37850</v>
      </c>
      <c r="F1794" s="572">
        <v>44881</v>
      </c>
      <c r="G1794" s="205" t="s">
        <v>7253</v>
      </c>
      <c r="H1794" s="205" t="s">
        <v>682</v>
      </c>
      <c r="I1794" s="205" t="s">
        <v>683</v>
      </c>
      <c r="J1794" s="205" t="s">
        <v>684</v>
      </c>
      <c r="K1794" s="205" t="s">
        <v>684</v>
      </c>
      <c r="L1794" s="205" t="s">
        <v>7254</v>
      </c>
      <c r="M1794" s="205" t="s">
        <v>684</v>
      </c>
      <c r="N1794" s="205" t="s">
        <v>684</v>
      </c>
      <c r="O1794" s="205" t="s">
        <v>686</v>
      </c>
      <c r="P1794" s="205" t="s">
        <v>687</v>
      </c>
      <c r="Q1794" s="205" t="s">
        <v>686</v>
      </c>
    </row>
    <row r="1795" spans="1:17" hidden="1">
      <c r="A1795" s="204">
        <v>101499435651</v>
      </c>
      <c r="B1795" s="205" t="s">
        <v>7255</v>
      </c>
      <c r="C1795" s="205" t="s">
        <v>6689</v>
      </c>
      <c r="D1795" s="205" t="s">
        <v>680</v>
      </c>
      <c r="E1795" s="572">
        <v>35730</v>
      </c>
      <c r="F1795" s="572">
        <v>44881</v>
      </c>
      <c r="G1795" s="205" t="s">
        <v>7256</v>
      </c>
      <c r="H1795" s="205" t="s">
        <v>682</v>
      </c>
      <c r="I1795" s="205" t="s">
        <v>683</v>
      </c>
      <c r="J1795" s="205" t="s">
        <v>684</v>
      </c>
      <c r="K1795" s="205" t="s">
        <v>684</v>
      </c>
      <c r="L1795" s="205" t="s">
        <v>3530</v>
      </c>
      <c r="M1795" s="205" t="s">
        <v>684</v>
      </c>
      <c r="N1795" s="205" t="s">
        <v>684</v>
      </c>
      <c r="O1795" s="205" t="s">
        <v>686</v>
      </c>
      <c r="P1795" s="205" t="s">
        <v>687</v>
      </c>
      <c r="Q1795" s="205" t="s">
        <v>686</v>
      </c>
    </row>
    <row r="1796" spans="1:17" hidden="1">
      <c r="A1796" s="204">
        <v>101887259824</v>
      </c>
      <c r="B1796" s="205" t="s">
        <v>7248</v>
      </c>
      <c r="C1796" s="205" t="s">
        <v>7249</v>
      </c>
      <c r="D1796" s="205" t="s">
        <v>680</v>
      </c>
      <c r="E1796" s="572">
        <v>32143</v>
      </c>
      <c r="F1796" s="572">
        <v>44881</v>
      </c>
      <c r="G1796" s="205" t="s">
        <v>7250</v>
      </c>
      <c r="H1796" s="205" t="s">
        <v>682</v>
      </c>
      <c r="I1796" s="205" t="s">
        <v>708</v>
      </c>
      <c r="J1796" s="205" t="s">
        <v>684</v>
      </c>
      <c r="K1796" s="205" t="s">
        <v>684</v>
      </c>
      <c r="L1796" s="205" t="s">
        <v>7012</v>
      </c>
      <c r="M1796" s="205" t="s">
        <v>684</v>
      </c>
      <c r="N1796" s="205" t="s">
        <v>684</v>
      </c>
      <c r="O1796" s="205" t="s">
        <v>686</v>
      </c>
      <c r="P1796" s="205" t="s">
        <v>687</v>
      </c>
      <c r="Q1796" s="205" t="s">
        <v>686</v>
      </c>
    </row>
    <row r="1797" spans="1:17" hidden="1">
      <c r="A1797" s="204">
        <v>101881798690</v>
      </c>
      <c r="B1797" s="205" t="s">
        <v>7257</v>
      </c>
      <c r="C1797" s="205" t="s">
        <v>7082</v>
      </c>
      <c r="D1797" s="205" t="s">
        <v>680</v>
      </c>
      <c r="E1797" s="572">
        <v>37987</v>
      </c>
      <c r="F1797" s="572">
        <v>44880</v>
      </c>
      <c r="G1797" s="205" t="s">
        <v>7258</v>
      </c>
      <c r="H1797" s="205" t="s">
        <v>682</v>
      </c>
      <c r="I1797" s="205" t="s">
        <v>683</v>
      </c>
      <c r="J1797" s="205">
        <v>7366870017</v>
      </c>
      <c r="K1797" s="205" t="s">
        <v>684</v>
      </c>
      <c r="L1797" s="205" t="s">
        <v>7259</v>
      </c>
      <c r="M1797" s="205" t="s">
        <v>684</v>
      </c>
      <c r="N1797" s="205" t="s">
        <v>684</v>
      </c>
      <c r="O1797" s="205" t="s">
        <v>686</v>
      </c>
      <c r="P1797" s="205" t="s">
        <v>687</v>
      </c>
      <c r="Q1797" s="205" t="s">
        <v>686</v>
      </c>
    </row>
    <row r="1798" spans="1:17" hidden="1">
      <c r="A1798" s="204">
        <v>101886779158</v>
      </c>
      <c r="B1798" s="205" t="s">
        <v>7260</v>
      </c>
      <c r="C1798" s="205" t="s">
        <v>4616</v>
      </c>
      <c r="D1798" s="205" t="s">
        <v>680</v>
      </c>
      <c r="E1798" s="572">
        <v>37797</v>
      </c>
      <c r="F1798" s="572">
        <v>44880</v>
      </c>
      <c r="G1798" s="205" t="s">
        <v>3371</v>
      </c>
      <c r="H1798" s="205" t="s">
        <v>682</v>
      </c>
      <c r="I1798" s="205" t="s">
        <v>683</v>
      </c>
      <c r="J1798" s="205" t="s">
        <v>684</v>
      </c>
      <c r="K1798" s="205" t="s">
        <v>684</v>
      </c>
      <c r="L1798" s="205" t="s">
        <v>7261</v>
      </c>
      <c r="M1798" s="205" t="s">
        <v>684</v>
      </c>
      <c r="N1798" s="205" t="s">
        <v>684</v>
      </c>
      <c r="O1798" s="205" t="s">
        <v>686</v>
      </c>
      <c r="P1798" s="205" t="s">
        <v>687</v>
      </c>
      <c r="Q1798" s="205" t="s">
        <v>686</v>
      </c>
    </row>
    <row r="1799" spans="1:17" hidden="1">
      <c r="A1799" s="204">
        <v>101563408255</v>
      </c>
      <c r="B1799" s="205" t="s">
        <v>7262</v>
      </c>
      <c r="C1799" s="205" t="s">
        <v>7263</v>
      </c>
      <c r="D1799" s="205" t="s">
        <v>680</v>
      </c>
      <c r="E1799" s="572">
        <v>29627</v>
      </c>
      <c r="F1799" s="572">
        <v>44880</v>
      </c>
      <c r="G1799" s="205" t="s">
        <v>7264</v>
      </c>
      <c r="H1799" s="205" t="s">
        <v>682</v>
      </c>
      <c r="I1799" s="205" t="s">
        <v>708</v>
      </c>
      <c r="J1799" s="205" t="s">
        <v>684</v>
      </c>
      <c r="K1799" s="205" t="s">
        <v>684</v>
      </c>
      <c r="L1799" s="205" t="s">
        <v>7265</v>
      </c>
      <c r="M1799" s="205" t="s">
        <v>684</v>
      </c>
      <c r="N1799" s="205" t="s">
        <v>684</v>
      </c>
      <c r="O1799" s="205" t="s">
        <v>686</v>
      </c>
      <c r="P1799" s="205" t="s">
        <v>687</v>
      </c>
      <c r="Q1799" s="205" t="s">
        <v>686</v>
      </c>
    </row>
    <row r="1800" spans="1:17" hidden="1">
      <c r="A1800" s="204">
        <v>101886664094</v>
      </c>
      <c r="B1800" s="205" t="s">
        <v>7270</v>
      </c>
      <c r="C1800" s="205" t="s">
        <v>7271</v>
      </c>
      <c r="D1800" s="205" t="s">
        <v>680</v>
      </c>
      <c r="E1800" s="572">
        <v>31414</v>
      </c>
      <c r="F1800" s="572">
        <v>44879</v>
      </c>
      <c r="G1800" s="205" t="s">
        <v>4633</v>
      </c>
      <c r="H1800" s="205" t="s">
        <v>682</v>
      </c>
      <c r="I1800" s="205" t="s">
        <v>708</v>
      </c>
      <c r="J1800" s="205" t="s">
        <v>684</v>
      </c>
      <c r="K1800" s="205" t="s">
        <v>684</v>
      </c>
      <c r="L1800" s="205" t="s">
        <v>7272</v>
      </c>
      <c r="M1800" s="205" t="s">
        <v>684</v>
      </c>
      <c r="N1800" s="205" t="s">
        <v>684</v>
      </c>
      <c r="O1800" s="205" t="s">
        <v>686</v>
      </c>
      <c r="P1800" s="205" t="s">
        <v>687</v>
      </c>
      <c r="Q1800" s="205" t="s">
        <v>686</v>
      </c>
    </row>
    <row r="1801" spans="1:17" hidden="1">
      <c r="A1801" s="204">
        <v>101835864356</v>
      </c>
      <c r="B1801" s="205" t="s">
        <v>7266</v>
      </c>
      <c r="C1801" s="205" t="s">
        <v>7267</v>
      </c>
      <c r="D1801" s="205" t="s">
        <v>680</v>
      </c>
      <c r="E1801" s="572">
        <v>31413</v>
      </c>
      <c r="F1801" s="572">
        <v>44879</v>
      </c>
      <c r="G1801" s="205" t="s">
        <v>7268</v>
      </c>
      <c r="H1801" s="205" t="s">
        <v>682</v>
      </c>
      <c r="I1801" s="205" t="s">
        <v>708</v>
      </c>
      <c r="J1801" s="205" t="s">
        <v>684</v>
      </c>
      <c r="K1801" s="205" t="s">
        <v>684</v>
      </c>
      <c r="L1801" s="205" t="s">
        <v>7269</v>
      </c>
      <c r="M1801" s="205" t="s">
        <v>684</v>
      </c>
      <c r="N1801" s="205" t="s">
        <v>684</v>
      </c>
      <c r="O1801" s="205" t="s">
        <v>686</v>
      </c>
      <c r="P1801" s="205" t="s">
        <v>687</v>
      </c>
      <c r="Q1801" s="205" t="s">
        <v>686</v>
      </c>
    </row>
    <row r="1802" spans="1:17" hidden="1">
      <c r="A1802" s="204">
        <v>101844385446</v>
      </c>
      <c r="B1802" s="205" t="s">
        <v>7278</v>
      </c>
      <c r="C1802" s="205" t="s">
        <v>7279</v>
      </c>
      <c r="D1802" s="205" t="s">
        <v>680</v>
      </c>
      <c r="E1802" s="572">
        <v>36722</v>
      </c>
      <c r="F1802" s="572">
        <v>44877</v>
      </c>
      <c r="G1802" s="205" t="s">
        <v>7280</v>
      </c>
      <c r="H1802" s="205" t="s">
        <v>682</v>
      </c>
      <c r="I1802" s="205" t="s">
        <v>683</v>
      </c>
      <c r="J1802" s="205">
        <v>9028091885</v>
      </c>
      <c r="K1802" s="205" t="s">
        <v>684</v>
      </c>
      <c r="L1802" s="205" t="s">
        <v>6287</v>
      </c>
      <c r="M1802" s="205" t="s">
        <v>7281</v>
      </c>
      <c r="N1802" s="205" t="s">
        <v>7282</v>
      </c>
      <c r="O1802" s="205" t="s">
        <v>686</v>
      </c>
      <c r="P1802" s="205" t="s">
        <v>687</v>
      </c>
      <c r="Q1802" s="205" t="s">
        <v>686</v>
      </c>
    </row>
    <row r="1803" spans="1:17" hidden="1">
      <c r="A1803" s="204">
        <v>100199388152</v>
      </c>
      <c r="B1803" s="205" t="s">
        <v>7273</v>
      </c>
      <c r="C1803" s="205" t="s">
        <v>7274</v>
      </c>
      <c r="D1803" s="205" t="s">
        <v>680</v>
      </c>
      <c r="E1803" s="572">
        <v>27242</v>
      </c>
      <c r="F1803" s="572">
        <v>44877</v>
      </c>
      <c r="G1803" s="205" t="s">
        <v>1309</v>
      </c>
      <c r="H1803" s="205" t="s">
        <v>682</v>
      </c>
      <c r="I1803" s="205" t="s">
        <v>708</v>
      </c>
      <c r="J1803" s="205">
        <v>9209787055</v>
      </c>
      <c r="K1803" s="205" t="s">
        <v>684</v>
      </c>
      <c r="L1803" s="205" t="s">
        <v>7275</v>
      </c>
      <c r="M1803" s="205" t="s">
        <v>7276</v>
      </c>
      <c r="N1803" s="205" t="s">
        <v>7277</v>
      </c>
      <c r="O1803" s="205" t="s">
        <v>686</v>
      </c>
      <c r="P1803" s="205" t="s">
        <v>687</v>
      </c>
      <c r="Q1803" s="205" t="s">
        <v>686</v>
      </c>
    </row>
    <row r="1804" spans="1:17" hidden="1">
      <c r="A1804" s="204">
        <v>101882422497</v>
      </c>
      <c r="B1804" s="205" t="s">
        <v>7289</v>
      </c>
      <c r="C1804" s="205" t="s">
        <v>7290</v>
      </c>
      <c r="D1804" s="205" t="s">
        <v>680</v>
      </c>
      <c r="E1804" s="572">
        <v>35591</v>
      </c>
      <c r="F1804" s="572">
        <v>44870</v>
      </c>
      <c r="G1804" s="205" t="s">
        <v>7291</v>
      </c>
      <c r="H1804" s="205" t="s">
        <v>682</v>
      </c>
      <c r="I1804" s="205" t="s">
        <v>683</v>
      </c>
      <c r="J1804" s="205">
        <v>9170935301</v>
      </c>
      <c r="K1804" s="205" t="s">
        <v>684</v>
      </c>
      <c r="L1804" s="205" t="s">
        <v>7292</v>
      </c>
      <c r="M1804" s="205" t="s">
        <v>684</v>
      </c>
      <c r="N1804" s="205" t="s">
        <v>7293</v>
      </c>
      <c r="O1804" s="205" t="s">
        <v>686</v>
      </c>
      <c r="P1804" s="205" t="s">
        <v>687</v>
      </c>
      <c r="Q1804" s="205" t="s">
        <v>686</v>
      </c>
    </row>
    <row r="1805" spans="1:17" hidden="1">
      <c r="A1805" s="204">
        <v>101723635215</v>
      </c>
      <c r="B1805" s="205" t="s">
        <v>7283</v>
      </c>
      <c r="C1805" s="205" t="s">
        <v>7284</v>
      </c>
      <c r="D1805" s="205" t="s">
        <v>680</v>
      </c>
      <c r="E1805" s="572">
        <v>35431</v>
      </c>
      <c r="F1805" s="572">
        <v>44870</v>
      </c>
      <c r="G1805" s="205" t="s">
        <v>7285</v>
      </c>
      <c r="H1805" s="205" t="s">
        <v>682</v>
      </c>
      <c r="I1805" s="205" t="s">
        <v>683</v>
      </c>
      <c r="J1805" s="205">
        <v>8921904214</v>
      </c>
      <c r="K1805" s="205" t="s">
        <v>684</v>
      </c>
      <c r="L1805" s="205" t="s">
        <v>7286</v>
      </c>
      <c r="M1805" s="205" t="s">
        <v>7287</v>
      </c>
      <c r="N1805" s="205" t="s">
        <v>7288</v>
      </c>
      <c r="O1805" s="205" t="s">
        <v>686</v>
      </c>
      <c r="P1805" s="205" t="s">
        <v>687</v>
      </c>
      <c r="Q1805" s="205" t="s">
        <v>686</v>
      </c>
    </row>
    <row r="1806" spans="1:17" hidden="1">
      <c r="A1806" s="204">
        <v>101882090529</v>
      </c>
      <c r="B1806" s="205" t="s">
        <v>7299</v>
      </c>
      <c r="C1806" s="205" t="s">
        <v>485</v>
      </c>
      <c r="D1806" s="205" t="s">
        <v>680</v>
      </c>
      <c r="E1806" s="572">
        <v>38122</v>
      </c>
      <c r="F1806" s="572">
        <v>44869</v>
      </c>
      <c r="G1806" s="205" t="s">
        <v>7300</v>
      </c>
      <c r="H1806" s="205" t="s">
        <v>682</v>
      </c>
      <c r="I1806" s="205" t="s">
        <v>683</v>
      </c>
      <c r="J1806" s="205">
        <v>7400793746</v>
      </c>
      <c r="K1806" s="205" t="s">
        <v>684</v>
      </c>
      <c r="L1806" s="205" t="s">
        <v>7301</v>
      </c>
      <c r="M1806" s="205" t="s">
        <v>684</v>
      </c>
      <c r="N1806" s="205" t="s">
        <v>21757</v>
      </c>
      <c r="O1806" s="205" t="s">
        <v>686</v>
      </c>
      <c r="P1806" s="205" t="s">
        <v>687</v>
      </c>
      <c r="Q1806" s="205" t="s">
        <v>687</v>
      </c>
    </row>
    <row r="1807" spans="1:17" hidden="1">
      <c r="A1807" s="204">
        <v>101741789722</v>
      </c>
      <c r="B1807" s="205" t="s">
        <v>7294</v>
      </c>
      <c r="C1807" s="205" t="s">
        <v>7082</v>
      </c>
      <c r="D1807" s="205" t="s">
        <v>680</v>
      </c>
      <c r="E1807" s="205">
        <v>37832</v>
      </c>
      <c r="F1807" s="572">
        <v>44869</v>
      </c>
      <c r="G1807" s="205" t="s">
        <v>7295</v>
      </c>
      <c r="H1807" s="205" t="s">
        <v>682</v>
      </c>
      <c r="I1807" s="205" t="s">
        <v>683</v>
      </c>
      <c r="J1807" s="205">
        <v>8540858138</v>
      </c>
      <c r="K1807" s="205" t="s">
        <v>684</v>
      </c>
      <c r="L1807" s="205" t="s">
        <v>7296</v>
      </c>
      <c r="M1807" s="205" t="s">
        <v>7297</v>
      </c>
      <c r="N1807" s="205" t="s">
        <v>7298</v>
      </c>
      <c r="O1807" s="205" t="s">
        <v>686</v>
      </c>
      <c r="P1807" s="205" t="s">
        <v>687</v>
      </c>
      <c r="Q1807" s="205" t="s">
        <v>686</v>
      </c>
    </row>
    <row r="1808" spans="1:17" hidden="1">
      <c r="A1808" s="204">
        <v>101729919791</v>
      </c>
      <c r="B1808" s="205" t="s">
        <v>7307</v>
      </c>
      <c r="C1808" s="205" t="s">
        <v>7308</v>
      </c>
      <c r="D1808" s="205" t="s">
        <v>680</v>
      </c>
      <c r="E1808" s="572">
        <v>34335</v>
      </c>
      <c r="F1808" s="572">
        <v>44869</v>
      </c>
      <c r="G1808" s="205" t="s">
        <v>7309</v>
      </c>
      <c r="H1808" s="205" t="s">
        <v>682</v>
      </c>
      <c r="I1808" s="205" t="s">
        <v>708</v>
      </c>
      <c r="J1808" s="205">
        <v>7667670851</v>
      </c>
      <c r="K1808" s="205" t="s">
        <v>684</v>
      </c>
      <c r="L1808" s="205" t="s">
        <v>7310</v>
      </c>
      <c r="M1808" s="205" t="s">
        <v>7311</v>
      </c>
      <c r="N1808" s="205" t="s">
        <v>7312</v>
      </c>
      <c r="O1808" s="205" t="s">
        <v>687</v>
      </c>
      <c r="P1808" s="205" t="s">
        <v>687</v>
      </c>
      <c r="Q1808" s="205" t="s">
        <v>686</v>
      </c>
    </row>
    <row r="1809" spans="1:17" hidden="1">
      <c r="A1809" s="204">
        <v>101503173246</v>
      </c>
      <c r="B1809" s="205" t="s">
        <v>7302</v>
      </c>
      <c r="C1809" s="205" t="s">
        <v>7303</v>
      </c>
      <c r="D1809" s="205" t="s">
        <v>680</v>
      </c>
      <c r="E1809" s="572">
        <v>36090</v>
      </c>
      <c r="F1809" s="572">
        <v>44869</v>
      </c>
      <c r="G1809" s="205" t="s">
        <v>2273</v>
      </c>
      <c r="H1809" s="205" t="s">
        <v>682</v>
      </c>
      <c r="I1809" s="205" t="s">
        <v>683</v>
      </c>
      <c r="J1809" s="205">
        <v>8600943304</v>
      </c>
      <c r="K1809" s="205" t="s">
        <v>684</v>
      </c>
      <c r="L1809" s="205" t="s">
        <v>7304</v>
      </c>
      <c r="M1809" s="205" t="s">
        <v>7305</v>
      </c>
      <c r="N1809" s="205" t="s">
        <v>7306</v>
      </c>
      <c r="O1809" s="205" t="s">
        <v>686</v>
      </c>
      <c r="P1809" s="205" t="s">
        <v>687</v>
      </c>
      <c r="Q1809" s="205" t="s">
        <v>686</v>
      </c>
    </row>
    <row r="1810" spans="1:17" hidden="1">
      <c r="A1810" s="204">
        <v>100740379641</v>
      </c>
      <c r="B1810" s="205" t="s">
        <v>7313</v>
      </c>
      <c r="C1810" s="205" t="s">
        <v>7314</v>
      </c>
      <c r="D1810" s="205" t="s">
        <v>680</v>
      </c>
      <c r="E1810" s="572">
        <v>34540</v>
      </c>
      <c r="F1810" s="572">
        <v>44868</v>
      </c>
      <c r="G1810" s="205" t="s">
        <v>7315</v>
      </c>
      <c r="H1810" s="205" t="s">
        <v>682</v>
      </c>
      <c r="I1810" s="205" t="s">
        <v>683</v>
      </c>
      <c r="J1810" s="205">
        <v>7260992568</v>
      </c>
      <c r="K1810" s="205" t="s">
        <v>684</v>
      </c>
      <c r="L1810" s="205" t="s">
        <v>7316</v>
      </c>
      <c r="M1810" s="205" t="s">
        <v>684</v>
      </c>
      <c r="N1810" s="205" t="s">
        <v>684</v>
      </c>
      <c r="O1810" s="205" t="s">
        <v>686</v>
      </c>
      <c r="P1810" s="205" t="s">
        <v>687</v>
      </c>
      <c r="Q1810" s="205" t="s">
        <v>686</v>
      </c>
    </row>
    <row r="1811" spans="1:17" hidden="1">
      <c r="A1811" s="204">
        <v>101241926666</v>
      </c>
      <c r="B1811" s="205" t="s">
        <v>7317</v>
      </c>
      <c r="C1811" s="205" t="s">
        <v>7318</v>
      </c>
      <c r="D1811" s="205" t="s">
        <v>680</v>
      </c>
      <c r="E1811" s="572">
        <v>34882</v>
      </c>
      <c r="F1811" s="572">
        <v>44868</v>
      </c>
      <c r="G1811" s="205" t="s">
        <v>7319</v>
      </c>
      <c r="H1811" s="205" t="s">
        <v>682</v>
      </c>
      <c r="I1811" s="205" t="s">
        <v>683</v>
      </c>
      <c r="J1811" s="205">
        <v>8180037913</v>
      </c>
      <c r="K1811" s="205" t="s">
        <v>684</v>
      </c>
      <c r="L1811" s="205" t="s">
        <v>2443</v>
      </c>
      <c r="M1811" s="205" t="s">
        <v>7320</v>
      </c>
      <c r="N1811" s="205" t="s">
        <v>7321</v>
      </c>
      <c r="O1811" s="205" t="s">
        <v>686</v>
      </c>
      <c r="P1811" s="205" t="s">
        <v>687</v>
      </c>
      <c r="Q1811" s="205" t="s">
        <v>686</v>
      </c>
    </row>
    <row r="1812" spans="1:17" hidden="1">
      <c r="A1812" s="204">
        <v>101881936744</v>
      </c>
      <c r="B1812" s="205" t="s">
        <v>7322</v>
      </c>
      <c r="C1812" s="205" t="s">
        <v>7323</v>
      </c>
      <c r="D1812" s="205" t="s">
        <v>680</v>
      </c>
      <c r="E1812" s="572">
        <v>37631</v>
      </c>
      <c r="F1812" s="572">
        <v>44868</v>
      </c>
      <c r="G1812" s="205" t="s">
        <v>7324</v>
      </c>
      <c r="H1812" s="205" t="s">
        <v>682</v>
      </c>
      <c r="I1812" s="205" t="s">
        <v>683</v>
      </c>
      <c r="J1812" s="205" t="s">
        <v>684</v>
      </c>
      <c r="K1812" s="205" t="s">
        <v>684</v>
      </c>
      <c r="L1812" s="205" t="s">
        <v>7325</v>
      </c>
      <c r="M1812" s="205" t="s">
        <v>684</v>
      </c>
      <c r="N1812" s="205" t="s">
        <v>684</v>
      </c>
      <c r="O1812" s="205" t="s">
        <v>686</v>
      </c>
      <c r="P1812" s="205" t="s">
        <v>687</v>
      </c>
      <c r="Q1812" s="205" t="s">
        <v>686</v>
      </c>
    </row>
    <row r="1813" spans="1:17" hidden="1">
      <c r="A1813" s="204">
        <v>101440115569</v>
      </c>
      <c r="B1813" s="205" t="s">
        <v>7328</v>
      </c>
      <c r="C1813" s="205" t="s">
        <v>7329</v>
      </c>
      <c r="D1813" s="205" t="s">
        <v>680</v>
      </c>
      <c r="E1813" s="572">
        <v>37115</v>
      </c>
      <c r="F1813" s="572">
        <v>44867</v>
      </c>
      <c r="G1813" s="205" t="s">
        <v>7330</v>
      </c>
      <c r="H1813" s="205" t="s">
        <v>682</v>
      </c>
      <c r="I1813" s="205" t="s">
        <v>683</v>
      </c>
      <c r="J1813" s="205">
        <v>9373061602</v>
      </c>
      <c r="K1813" s="205" t="s">
        <v>684</v>
      </c>
      <c r="L1813" s="205" t="s">
        <v>7331</v>
      </c>
      <c r="M1813" s="205" t="s">
        <v>7332</v>
      </c>
      <c r="N1813" s="205" t="s">
        <v>7333</v>
      </c>
      <c r="O1813" s="205" t="s">
        <v>686</v>
      </c>
      <c r="P1813" s="205" t="s">
        <v>687</v>
      </c>
      <c r="Q1813" s="205" t="s">
        <v>686</v>
      </c>
    </row>
    <row r="1814" spans="1:17" hidden="1">
      <c r="A1814" s="204">
        <v>100882227147</v>
      </c>
      <c r="B1814" s="205" t="s">
        <v>7326</v>
      </c>
      <c r="C1814" s="205" t="s">
        <v>7327</v>
      </c>
      <c r="D1814" s="205" t="s">
        <v>684</v>
      </c>
      <c r="E1814" s="572"/>
      <c r="F1814" s="572">
        <v>44867</v>
      </c>
      <c r="G1814" s="205" t="s">
        <v>684</v>
      </c>
      <c r="H1814" s="205" t="s">
        <v>684</v>
      </c>
      <c r="I1814" s="205" t="s">
        <v>684</v>
      </c>
      <c r="J1814" s="205" t="s">
        <v>684</v>
      </c>
      <c r="K1814" s="205" t="s">
        <v>684</v>
      </c>
      <c r="L1814" s="205" t="s">
        <v>684</v>
      </c>
      <c r="M1814" s="205" t="s">
        <v>684</v>
      </c>
      <c r="N1814" s="205" t="s">
        <v>684</v>
      </c>
      <c r="O1814" s="205" t="s">
        <v>686</v>
      </c>
      <c r="P1814" s="205" t="s">
        <v>684</v>
      </c>
      <c r="Q1814" s="205" t="s">
        <v>686</v>
      </c>
    </row>
    <row r="1815" spans="1:17" hidden="1">
      <c r="A1815" s="204">
        <v>101881215983</v>
      </c>
      <c r="B1815" s="205" t="s">
        <v>7347</v>
      </c>
      <c r="C1815" s="205" t="s">
        <v>7348</v>
      </c>
      <c r="D1815" s="205" t="s">
        <v>680</v>
      </c>
      <c r="E1815" s="572">
        <v>31486</v>
      </c>
      <c r="F1815" s="572">
        <v>44866</v>
      </c>
      <c r="G1815" s="205" t="s">
        <v>7349</v>
      </c>
      <c r="H1815" s="205" t="s">
        <v>682</v>
      </c>
      <c r="I1815" s="205" t="s">
        <v>708</v>
      </c>
      <c r="J1815" s="205" t="s">
        <v>684</v>
      </c>
      <c r="K1815" s="205" t="s">
        <v>684</v>
      </c>
      <c r="L1815" s="205" t="s">
        <v>7350</v>
      </c>
      <c r="M1815" s="205" t="s">
        <v>684</v>
      </c>
      <c r="N1815" s="205" t="s">
        <v>684</v>
      </c>
      <c r="O1815" s="205" t="s">
        <v>686</v>
      </c>
      <c r="P1815" s="205" t="s">
        <v>687</v>
      </c>
      <c r="Q1815" s="205" t="s">
        <v>686</v>
      </c>
    </row>
    <row r="1816" spans="1:17" hidden="1">
      <c r="A1816" s="204">
        <v>101382827899</v>
      </c>
      <c r="B1816" s="205" t="s">
        <v>7351</v>
      </c>
      <c r="C1816" s="205" t="s">
        <v>7352</v>
      </c>
      <c r="D1816" s="205" t="s">
        <v>680</v>
      </c>
      <c r="E1816" s="572">
        <v>35560</v>
      </c>
      <c r="F1816" s="572">
        <v>44866</v>
      </c>
      <c r="G1816" s="205" t="s">
        <v>7353</v>
      </c>
      <c r="H1816" s="205" t="s">
        <v>682</v>
      </c>
      <c r="I1816" s="205" t="s">
        <v>683</v>
      </c>
      <c r="J1816" s="205">
        <v>7259535298</v>
      </c>
      <c r="K1816" s="205" t="s">
        <v>684</v>
      </c>
      <c r="L1816" s="205" t="s">
        <v>7354</v>
      </c>
      <c r="M1816" s="205" t="s">
        <v>7355</v>
      </c>
      <c r="N1816" s="205" t="s">
        <v>684</v>
      </c>
      <c r="O1816" s="205" t="s">
        <v>686</v>
      </c>
      <c r="P1816" s="205" t="s">
        <v>687</v>
      </c>
      <c r="Q1816" s="205" t="s">
        <v>686</v>
      </c>
    </row>
    <row r="1817" spans="1:17" hidden="1">
      <c r="A1817" s="204">
        <v>101881210107</v>
      </c>
      <c r="B1817" s="205" t="s">
        <v>7343</v>
      </c>
      <c r="C1817" s="205" t="s">
        <v>7344</v>
      </c>
      <c r="D1817" s="205" t="s">
        <v>680</v>
      </c>
      <c r="E1817" s="572">
        <v>37639</v>
      </c>
      <c r="F1817" s="572">
        <v>44866</v>
      </c>
      <c r="G1817" s="205" t="s">
        <v>7345</v>
      </c>
      <c r="H1817" s="205" t="s">
        <v>682</v>
      </c>
      <c r="I1817" s="205" t="s">
        <v>683</v>
      </c>
      <c r="J1817" s="205" t="s">
        <v>684</v>
      </c>
      <c r="K1817" s="205" t="s">
        <v>684</v>
      </c>
      <c r="L1817" s="205" t="s">
        <v>7346</v>
      </c>
      <c r="M1817" s="205" t="s">
        <v>684</v>
      </c>
      <c r="N1817" s="205" t="s">
        <v>684</v>
      </c>
      <c r="O1817" s="205" t="s">
        <v>686</v>
      </c>
      <c r="P1817" s="205" t="s">
        <v>687</v>
      </c>
      <c r="Q1817" s="205" t="s">
        <v>686</v>
      </c>
    </row>
    <row r="1818" spans="1:17" hidden="1">
      <c r="A1818" s="204">
        <v>101754893021</v>
      </c>
      <c r="B1818" s="205" t="s">
        <v>7334</v>
      </c>
      <c r="C1818" s="205" t="s">
        <v>7335</v>
      </c>
      <c r="D1818" s="205" t="s">
        <v>680</v>
      </c>
      <c r="E1818" s="572">
        <v>37462</v>
      </c>
      <c r="F1818" s="572">
        <v>44866</v>
      </c>
      <c r="G1818" s="205" t="s">
        <v>1409</v>
      </c>
      <c r="H1818" s="205" t="s">
        <v>682</v>
      </c>
      <c r="I1818" s="205" t="s">
        <v>683</v>
      </c>
      <c r="J1818" s="205">
        <v>8446312896</v>
      </c>
      <c r="K1818" s="205" t="s">
        <v>684</v>
      </c>
      <c r="L1818" s="205" t="s">
        <v>7336</v>
      </c>
      <c r="M1818" s="205" t="s">
        <v>7337</v>
      </c>
      <c r="N1818" s="205" t="s">
        <v>7338</v>
      </c>
      <c r="O1818" s="205" t="s">
        <v>687</v>
      </c>
      <c r="P1818" s="205" t="s">
        <v>687</v>
      </c>
      <c r="Q1818" s="205" t="s">
        <v>686</v>
      </c>
    </row>
    <row r="1819" spans="1:17" hidden="1">
      <c r="A1819" s="204">
        <v>101368719851</v>
      </c>
      <c r="B1819" s="205" t="s">
        <v>7339</v>
      </c>
      <c r="C1819" s="205" t="s">
        <v>7340</v>
      </c>
      <c r="D1819" s="205" t="s">
        <v>680</v>
      </c>
      <c r="E1819" s="572">
        <v>35628</v>
      </c>
      <c r="F1819" s="572">
        <v>44866</v>
      </c>
      <c r="G1819" s="205" t="s">
        <v>6264</v>
      </c>
      <c r="H1819" s="205" t="s">
        <v>682</v>
      </c>
      <c r="I1819" s="205" t="s">
        <v>683</v>
      </c>
      <c r="J1819" s="205" t="s">
        <v>684</v>
      </c>
      <c r="K1819" s="205" t="s">
        <v>684</v>
      </c>
      <c r="L1819" s="205" t="s">
        <v>7341</v>
      </c>
      <c r="M1819" s="205" t="s">
        <v>684</v>
      </c>
      <c r="N1819" s="205" t="s">
        <v>7342</v>
      </c>
      <c r="O1819" s="205" t="s">
        <v>686</v>
      </c>
      <c r="P1819" s="205" t="s">
        <v>687</v>
      </c>
      <c r="Q1819" s="205" t="s">
        <v>686</v>
      </c>
    </row>
    <row r="1820" spans="1:17" hidden="1">
      <c r="A1820" s="204">
        <v>101885197803</v>
      </c>
      <c r="B1820" s="205" t="s">
        <v>7392</v>
      </c>
      <c r="C1820" s="205" t="s">
        <v>7064</v>
      </c>
      <c r="D1820" s="205" t="s">
        <v>680</v>
      </c>
      <c r="E1820" s="572">
        <v>34335</v>
      </c>
      <c r="F1820" s="572">
        <v>44865</v>
      </c>
      <c r="G1820" s="205" t="s">
        <v>7393</v>
      </c>
      <c r="H1820" s="205" t="s">
        <v>682</v>
      </c>
      <c r="I1820" s="205" t="s">
        <v>683</v>
      </c>
      <c r="J1820" s="205" t="s">
        <v>684</v>
      </c>
      <c r="K1820" s="205" t="s">
        <v>684</v>
      </c>
      <c r="L1820" s="205" t="s">
        <v>7394</v>
      </c>
      <c r="M1820" s="205" t="s">
        <v>684</v>
      </c>
      <c r="N1820" s="205" t="s">
        <v>684</v>
      </c>
      <c r="O1820" s="205" t="s">
        <v>686</v>
      </c>
      <c r="P1820" s="205" t="s">
        <v>687</v>
      </c>
      <c r="Q1820" s="205" t="s">
        <v>686</v>
      </c>
    </row>
    <row r="1821" spans="1:17" hidden="1">
      <c r="A1821" s="204">
        <v>101455687186</v>
      </c>
      <c r="B1821" s="205" t="s">
        <v>7395</v>
      </c>
      <c r="C1821" s="205" t="s">
        <v>7396</v>
      </c>
      <c r="D1821" s="205" t="s">
        <v>680</v>
      </c>
      <c r="E1821" s="572">
        <v>35035</v>
      </c>
      <c r="F1821" s="572">
        <v>44865</v>
      </c>
      <c r="G1821" s="205" t="s">
        <v>7397</v>
      </c>
      <c r="H1821" s="205" t="s">
        <v>682</v>
      </c>
      <c r="I1821" s="205" t="s">
        <v>683</v>
      </c>
      <c r="J1821" s="205">
        <v>8390224595</v>
      </c>
      <c r="K1821" s="205" t="s">
        <v>684</v>
      </c>
      <c r="L1821" s="205" t="s">
        <v>5273</v>
      </c>
      <c r="M1821" s="205" t="s">
        <v>7398</v>
      </c>
      <c r="N1821" s="205" t="s">
        <v>684</v>
      </c>
      <c r="O1821" s="205" t="s">
        <v>686</v>
      </c>
      <c r="P1821" s="205" t="s">
        <v>687</v>
      </c>
      <c r="Q1821" s="205" t="s">
        <v>686</v>
      </c>
    </row>
    <row r="1822" spans="1:17" hidden="1">
      <c r="A1822" s="204">
        <v>101877655677</v>
      </c>
      <c r="B1822" s="205" t="s">
        <v>7378</v>
      </c>
      <c r="C1822" s="205" t="s">
        <v>7379</v>
      </c>
      <c r="D1822" s="205" t="s">
        <v>680</v>
      </c>
      <c r="E1822" s="572">
        <v>35796</v>
      </c>
      <c r="F1822" s="572">
        <v>44865</v>
      </c>
      <c r="G1822" s="205" t="s">
        <v>7380</v>
      </c>
      <c r="H1822" s="205" t="s">
        <v>682</v>
      </c>
      <c r="I1822" s="205" t="s">
        <v>683</v>
      </c>
      <c r="J1822" s="205">
        <v>9657353192</v>
      </c>
      <c r="K1822" s="205" t="s">
        <v>684</v>
      </c>
      <c r="L1822" s="205" t="s">
        <v>7381</v>
      </c>
      <c r="M1822" s="205" t="s">
        <v>7382</v>
      </c>
      <c r="N1822" s="205" t="s">
        <v>7383</v>
      </c>
      <c r="O1822" s="205" t="s">
        <v>686</v>
      </c>
      <c r="P1822" s="205" t="s">
        <v>687</v>
      </c>
      <c r="Q1822" s="205" t="s">
        <v>686</v>
      </c>
    </row>
    <row r="1823" spans="1:17" hidden="1">
      <c r="A1823" s="204">
        <v>101884207491</v>
      </c>
      <c r="B1823" s="205" t="s">
        <v>7399</v>
      </c>
      <c r="C1823" s="205" t="s">
        <v>7400</v>
      </c>
      <c r="D1823" s="205" t="s">
        <v>680</v>
      </c>
      <c r="E1823" s="572">
        <v>37622</v>
      </c>
      <c r="F1823" s="572">
        <v>44865</v>
      </c>
      <c r="G1823" s="205" t="s">
        <v>7401</v>
      </c>
      <c r="H1823" s="205" t="s">
        <v>682</v>
      </c>
      <c r="I1823" s="205" t="s">
        <v>683</v>
      </c>
      <c r="J1823" s="205" t="s">
        <v>684</v>
      </c>
      <c r="K1823" s="205" t="s">
        <v>684</v>
      </c>
      <c r="L1823" s="205" t="s">
        <v>7402</v>
      </c>
      <c r="M1823" s="205" t="s">
        <v>684</v>
      </c>
      <c r="N1823" s="205" t="s">
        <v>684</v>
      </c>
      <c r="O1823" s="205" t="s">
        <v>686</v>
      </c>
      <c r="P1823" s="205" t="s">
        <v>687</v>
      </c>
      <c r="Q1823" s="205" t="s">
        <v>686</v>
      </c>
    </row>
    <row r="1824" spans="1:17" hidden="1">
      <c r="A1824" s="204">
        <v>101676684239</v>
      </c>
      <c r="B1824" s="205" t="s">
        <v>7384</v>
      </c>
      <c r="C1824" s="205" t="s">
        <v>5482</v>
      </c>
      <c r="D1824" s="205" t="s">
        <v>680</v>
      </c>
      <c r="E1824" s="572">
        <v>35883</v>
      </c>
      <c r="F1824" s="572">
        <v>44865</v>
      </c>
      <c r="G1824" s="205" t="s">
        <v>7385</v>
      </c>
      <c r="H1824" s="205" t="s">
        <v>682</v>
      </c>
      <c r="I1824" s="205" t="s">
        <v>683</v>
      </c>
      <c r="J1824" s="205">
        <v>7996136458</v>
      </c>
      <c r="K1824" s="205" t="s">
        <v>684</v>
      </c>
      <c r="L1824" s="205" t="s">
        <v>2927</v>
      </c>
      <c r="M1824" s="205" t="s">
        <v>7386</v>
      </c>
      <c r="N1824" s="205" t="s">
        <v>7387</v>
      </c>
      <c r="O1824" s="205" t="s">
        <v>686</v>
      </c>
      <c r="P1824" s="205" t="s">
        <v>687</v>
      </c>
      <c r="Q1824" s="205" t="s">
        <v>686</v>
      </c>
    </row>
    <row r="1825" spans="1:17" hidden="1">
      <c r="A1825" s="204">
        <v>101543848591</v>
      </c>
      <c r="B1825" s="205" t="s">
        <v>7360</v>
      </c>
      <c r="C1825" s="205" t="s">
        <v>7361</v>
      </c>
      <c r="D1825" s="205" t="s">
        <v>680</v>
      </c>
      <c r="E1825" s="572">
        <v>33970</v>
      </c>
      <c r="F1825" s="572">
        <v>44865</v>
      </c>
      <c r="G1825" s="205" t="s">
        <v>7362</v>
      </c>
      <c r="H1825" s="205" t="s">
        <v>682</v>
      </c>
      <c r="I1825" s="205" t="s">
        <v>683</v>
      </c>
      <c r="J1825" s="205" t="s">
        <v>684</v>
      </c>
      <c r="K1825" s="205" t="s">
        <v>684</v>
      </c>
      <c r="L1825" s="205" t="s">
        <v>7363</v>
      </c>
      <c r="M1825" s="205" t="s">
        <v>684</v>
      </c>
      <c r="N1825" s="205" t="s">
        <v>684</v>
      </c>
      <c r="O1825" s="205" t="s">
        <v>686</v>
      </c>
      <c r="P1825" s="205" t="s">
        <v>687</v>
      </c>
      <c r="Q1825" s="205" t="s">
        <v>686</v>
      </c>
    </row>
    <row r="1826" spans="1:17" hidden="1">
      <c r="A1826" s="204">
        <v>101885203789</v>
      </c>
      <c r="B1826" s="205" t="s">
        <v>7388</v>
      </c>
      <c r="C1826" s="205" t="s">
        <v>7389</v>
      </c>
      <c r="D1826" s="205" t="s">
        <v>680</v>
      </c>
      <c r="E1826" s="572">
        <v>29952</v>
      </c>
      <c r="F1826" s="572">
        <v>44865</v>
      </c>
      <c r="G1826" s="205" t="s">
        <v>7390</v>
      </c>
      <c r="H1826" s="205" t="s">
        <v>682</v>
      </c>
      <c r="I1826" s="205" t="s">
        <v>708</v>
      </c>
      <c r="J1826" s="205" t="s">
        <v>684</v>
      </c>
      <c r="K1826" s="205" t="s">
        <v>684</v>
      </c>
      <c r="L1826" s="205" t="s">
        <v>7391</v>
      </c>
      <c r="M1826" s="205" t="s">
        <v>684</v>
      </c>
      <c r="N1826" s="205" t="s">
        <v>684</v>
      </c>
      <c r="O1826" s="205" t="s">
        <v>686</v>
      </c>
      <c r="P1826" s="205" t="s">
        <v>687</v>
      </c>
      <c r="Q1826" s="205" t="s">
        <v>686</v>
      </c>
    </row>
    <row r="1827" spans="1:17" hidden="1">
      <c r="A1827" s="204">
        <v>101884989621</v>
      </c>
      <c r="B1827" s="205" t="s">
        <v>7356</v>
      </c>
      <c r="C1827" s="205" t="s">
        <v>7357</v>
      </c>
      <c r="D1827" s="205" t="s">
        <v>680</v>
      </c>
      <c r="E1827" s="572">
        <v>32817</v>
      </c>
      <c r="F1827" s="572">
        <v>44865</v>
      </c>
      <c r="G1827" s="205" t="s">
        <v>7358</v>
      </c>
      <c r="H1827" s="205" t="s">
        <v>682</v>
      </c>
      <c r="I1827" s="205" t="s">
        <v>708</v>
      </c>
      <c r="J1827" s="205" t="s">
        <v>684</v>
      </c>
      <c r="K1827" s="205" t="s">
        <v>684</v>
      </c>
      <c r="L1827" s="205" t="s">
        <v>7359</v>
      </c>
      <c r="M1827" s="205" t="s">
        <v>684</v>
      </c>
      <c r="N1827" s="205" t="s">
        <v>684</v>
      </c>
      <c r="O1827" s="205" t="s">
        <v>686</v>
      </c>
      <c r="P1827" s="205" t="s">
        <v>687</v>
      </c>
      <c r="Q1827" s="205" t="s">
        <v>686</v>
      </c>
    </row>
    <row r="1828" spans="1:17" hidden="1">
      <c r="A1828" s="204">
        <v>101511959479</v>
      </c>
      <c r="B1828" s="205" t="s">
        <v>7370</v>
      </c>
      <c r="C1828" s="205" t="s">
        <v>7371</v>
      </c>
      <c r="D1828" s="205" t="s">
        <v>680</v>
      </c>
      <c r="E1828" s="572">
        <v>36659</v>
      </c>
      <c r="F1828" s="572">
        <v>44865</v>
      </c>
      <c r="G1828" s="205" t="s">
        <v>7372</v>
      </c>
      <c r="H1828" s="205" t="s">
        <v>682</v>
      </c>
      <c r="I1828" s="205" t="s">
        <v>683</v>
      </c>
      <c r="J1828" s="205">
        <v>9699369778</v>
      </c>
      <c r="K1828" s="205" t="s">
        <v>684</v>
      </c>
      <c r="L1828" s="205" t="s">
        <v>7373</v>
      </c>
      <c r="M1828" s="205" t="s">
        <v>684</v>
      </c>
      <c r="N1828" s="205" t="s">
        <v>7374</v>
      </c>
      <c r="O1828" s="205" t="s">
        <v>687</v>
      </c>
      <c r="P1828" s="205" t="s">
        <v>687</v>
      </c>
      <c r="Q1828" s="205" t="s">
        <v>686</v>
      </c>
    </row>
    <row r="1829" spans="1:17" hidden="1">
      <c r="A1829" s="204">
        <v>101297663341</v>
      </c>
      <c r="B1829" s="205" t="s">
        <v>7375</v>
      </c>
      <c r="C1829" s="205" t="s">
        <v>7376</v>
      </c>
      <c r="D1829" s="205" t="s">
        <v>680</v>
      </c>
      <c r="E1829" s="572">
        <v>31944</v>
      </c>
      <c r="F1829" s="572">
        <v>44865</v>
      </c>
      <c r="G1829" s="205" t="s">
        <v>2225</v>
      </c>
      <c r="H1829" s="205" t="s">
        <v>682</v>
      </c>
      <c r="I1829" s="205" t="s">
        <v>708</v>
      </c>
      <c r="J1829" s="205" t="s">
        <v>684</v>
      </c>
      <c r="K1829" s="205" t="s">
        <v>684</v>
      </c>
      <c r="L1829" s="205" t="s">
        <v>7377</v>
      </c>
      <c r="M1829" s="205" t="s">
        <v>684</v>
      </c>
      <c r="N1829" s="205" t="s">
        <v>684</v>
      </c>
      <c r="O1829" s="205" t="s">
        <v>686</v>
      </c>
      <c r="P1829" s="205" t="s">
        <v>687</v>
      </c>
      <c r="Q1829" s="205" t="s">
        <v>686</v>
      </c>
    </row>
    <row r="1830" spans="1:17" hidden="1">
      <c r="A1830" s="204">
        <v>101885043790</v>
      </c>
      <c r="B1830" s="205" t="s">
        <v>7364</v>
      </c>
      <c r="C1830" s="205" t="s">
        <v>7365</v>
      </c>
      <c r="D1830" s="205" t="s">
        <v>680</v>
      </c>
      <c r="E1830" s="572">
        <v>35735</v>
      </c>
      <c r="F1830" s="572">
        <v>44865</v>
      </c>
      <c r="G1830" s="205" t="s">
        <v>7366</v>
      </c>
      <c r="H1830" s="205" t="s">
        <v>682</v>
      </c>
      <c r="I1830" s="205" t="s">
        <v>683</v>
      </c>
      <c r="J1830" s="205">
        <v>8788649579</v>
      </c>
      <c r="K1830" s="205" t="s">
        <v>7367</v>
      </c>
      <c r="L1830" s="205" t="s">
        <v>7368</v>
      </c>
      <c r="M1830" s="205" t="s">
        <v>7369</v>
      </c>
      <c r="N1830" s="205" t="s">
        <v>684</v>
      </c>
      <c r="O1830" s="205" t="s">
        <v>686</v>
      </c>
      <c r="P1830" s="205" t="s">
        <v>687</v>
      </c>
      <c r="Q1830" s="205" t="s">
        <v>686</v>
      </c>
    </row>
    <row r="1831" spans="1:17" hidden="1">
      <c r="A1831" s="204">
        <v>101851250425</v>
      </c>
      <c r="B1831" s="205" t="s">
        <v>7404</v>
      </c>
      <c r="C1831" s="205" t="s">
        <v>7405</v>
      </c>
      <c r="D1831" s="205" t="s">
        <v>680</v>
      </c>
      <c r="E1831" s="572">
        <v>34902</v>
      </c>
      <c r="F1831" s="572">
        <v>44861</v>
      </c>
      <c r="G1831" s="205" t="s">
        <v>7406</v>
      </c>
      <c r="H1831" s="205" t="s">
        <v>682</v>
      </c>
      <c r="I1831" s="205" t="s">
        <v>683</v>
      </c>
      <c r="J1831" s="205">
        <v>9561149413</v>
      </c>
      <c r="K1831" s="205" t="s">
        <v>684</v>
      </c>
      <c r="L1831" s="205" t="s">
        <v>7407</v>
      </c>
      <c r="M1831" s="205" t="s">
        <v>7408</v>
      </c>
      <c r="N1831" s="205" t="s">
        <v>2372</v>
      </c>
      <c r="O1831" s="205" t="s">
        <v>686</v>
      </c>
      <c r="P1831" s="205" t="s">
        <v>687</v>
      </c>
      <c r="Q1831" s="205" t="s">
        <v>686</v>
      </c>
    </row>
    <row r="1832" spans="1:17" hidden="1">
      <c r="A1832" s="204">
        <v>101878662093</v>
      </c>
      <c r="B1832" s="205" t="s">
        <v>7409</v>
      </c>
      <c r="C1832" s="205" t="s">
        <v>7410</v>
      </c>
      <c r="D1832" s="205" t="s">
        <v>680</v>
      </c>
      <c r="E1832" s="572">
        <v>21763</v>
      </c>
      <c r="F1832" s="572">
        <v>44853</v>
      </c>
      <c r="G1832" s="205" t="s">
        <v>7411</v>
      </c>
      <c r="H1832" s="205" t="s">
        <v>682</v>
      </c>
      <c r="I1832" s="205" t="s">
        <v>708</v>
      </c>
      <c r="J1832" s="205" t="s">
        <v>684</v>
      </c>
      <c r="K1832" s="205" t="s">
        <v>684</v>
      </c>
      <c r="L1832" s="205" t="s">
        <v>7412</v>
      </c>
      <c r="M1832" s="205" t="s">
        <v>684</v>
      </c>
      <c r="N1832" s="205" t="s">
        <v>684</v>
      </c>
      <c r="O1832" s="205" t="s">
        <v>686</v>
      </c>
      <c r="P1832" s="205" t="s">
        <v>687</v>
      </c>
      <c r="Q1832" s="205" t="s">
        <v>686</v>
      </c>
    </row>
    <row r="1833" spans="1:17" hidden="1">
      <c r="A1833" s="204">
        <v>101200269945</v>
      </c>
      <c r="B1833" s="205" t="s">
        <v>7413</v>
      </c>
      <c r="C1833" s="205" t="s">
        <v>7414</v>
      </c>
      <c r="D1833" s="205" t="s">
        <v>680</v>
      </c>
      <c r="E1833" s="572">
        <v>29952</v>
      </c>
      <c r="F1833" s="572">
        <v>44853</v>
      </c>
      <c r="G1833" s="205" t="s">
        <v>3865</v>
      </c>
      <c r="H1833" s="205" t="s">
        <v>682</v>
      </c>
      <c r="I1833" s="205" t="s">
        <v>708</v>
      </c>
      <c r="J1833" s="205">
        <v>8856957885</v>
      </c>
      <c r="K1833" s="205" t="s">
        <v>684</v>
      </c>
      <c r="L1833" s="205" t="s">
        <v>7415</v>
      </c>
      <c r="M1833" s="205" t="s">
        <v>7416</v>
      </c>
      <c r="N1833" s="205" t="s">
        <v>7417</v>
      </c>
      <c r="O1833" s="205" t="s">
        <v>687</v>
      </c>
      <c r="P1833" s="205" t="s">
        <v>687</v>
      </c>
      <c r="Q1833" s="205" t="s">
        <v>686</v>
      </c>
    </row>
    <row r="1834" spans="1:17" hidden="1">
      <c r="A1834" s="204">
        <v>101439140065</v>
      </c>
      <c r="B1834" s="205" t="s">
        <v>7418</v>
      </c>
      <c r="C1834" s="205" t="s">
        <v>7419</v>
      </c>
      <c r="D1834" s="205" t="s">
        <v>680</v>
      </c>
      <c r="E1834" s="572">
        <v>34700</v>
      </c>
      <c r="F1834" s="572">
        <v>44853</v>
      </c>
      <c r="G1834" s="205" t="s">
        <v>7420</v>
      </c>
      <c r="H1834" s="205" t="s">
        <v>682</v>
      </c>
      <c r="I1834" s="205" t="s">
        <v>683</v>
      </c>
      <c r="J1834" s="205">
        <v>9621110870</v>
      </c>
      <c r="K1834" s="205" t="s">
        <v>684</v>
      </c>
      <c r="L1834" s="205" t="s">
        <v>784</v>
      </c>
      <c r="M1834" s="205" t="s">
        <v>684</v>
      </c>
      <c r="N1834" s="205" t="s">
        <v>684</v>
      </c>
      <c r="O1834" s="205" t="s">
        <v>686</v>
      </c>
      <c r="P1834" s="205" t="s">
        <v>687</v>
      </c>
      <c r="Q1834" s="205" t="s">
        <v>686</v>
      </c>
    </row>
    <row r="1835" spans="1:17" hidden="1">
      <c r="A1835" s="204">
        <v>101245106685</v>
      </c>
      <c r="B1835" s="205" t="s">
        <v>7421</v>
      </c>
      <c r="C1835" s="205" t="s">
        <v>7422</v>
      </c>
      <c r="D1835" s="205" t="s">
        <v>680</v>
      </c>
      <c r="E1835" s="572">
        <v>32665</v>
      </c>
      <c r="F1835" s="572">
        <v>44852</v>
      </c>
      <c r="G1835" s="205" t="s">
        <v>1545</v>
      </c>
      <c r="H1835" s="205" t="s">
        <v>682</v>
      </c>
      <c r="I1835" s="205" t="s">
        <v>683</v>
      </c>
      <c r="J1835" s="205">
        <v>9284727441</v>
      </c>
      <c r="K1835" s="205" t="s">
        <v>684</v>
      </c>
      <c r="L1835" s="205" t="s">
        <v>5622</v>
      </c>
      <c r="M1835" s="205" t="s">
        <v>7423</v>
      </c>
      <c r="N1835" s="205" t="s">
        <v>7424</v>
      </c>
      <c r="O1835" s="205" t="s">
        <v>686</v>
      </c>
      <c r="P1835" s="205" t="s">
        <v>687</v>
      </c>
      <c r="Q1835" s="205" t="s">
        <v>686</v>
      </c>
    </row>
    <row r="1836" spans="1:17" hidden="1">
      <c r="A1836" s="204">
        <v>101696398444</v>
      </c>
      <c r="B1836" s="205" t="s">
        <v>7425</v>
      </c>
      <c r="C1836" s="205" t="s">
        <v>7426</v>
      </c>
      <c r="D1836" s="205" t="s">
        <v>680</v>
      </c>
      <c r="E1836" s="572">
        <v>37257</v>
      </c>
      <c r="F1836" s="572">
        <v>44850</v>
      </c>
      <c r="G1836" s="205" t="s">
        <v>7427</v>
      </c>
      <c r="H1836" s="205" t="s">
        <v>682</v>
      </c>
      <c r="I1836" s="205" t="s">
        <v>683</v>
      </c>
      <c r="J1836" s="205" t="s">
        <v>684</v>
      </c>
      <c r="K1836" s="205" t="s">
        <v>684</v>
      </c>
      <c r="L1836" s="205" t="s">
        <v>7428</v>
      </c>
      <c r="M1836" s="205" t="s">
        <v>684</v>
      </c>
      <c r="N1836" s="205" t="s">
        <v>684</v>
      </c>
      <c r="O1836" s="205" t="s">
        <v>686</v>
      </c>
      <c r="P1836" s="205" t="s">
        <v>686</v>
      </c>
      <c r="Q1836" s="205" t="s">
        <v>686</v>
      </c>
    </row>
    <row r="1837" spans="1:17" hidden="1">
      <c r="A1837" s="204">
        <v>101501675221</v>
      </c>
      <c r="B1837" s="205" t="s">
        <v>7429</v>
      </c>
      <c r="C1837" s="205" t="s">
        <v>7430</v>
      </c>
      <c r="D1837" s="205" t="s">
        <v>680</v>
      </c>
      <c r="E1837" s="572">
        <v>36982</v>
      </c>
      <c r="F1837" s="572">
        <v>44847</v>
      </c>
      <c r="G1837" s="205" t="s">
        <v>2055</v>
      </c>
      <c r="H1837" s="205" t="s">
        <v>682</v>
      </c>
      <c r="I1837" s="205" t="s">
        <v>683</v>
      </c>
      <c r="J1837" s="205">
        <v>7620726480</v>
      </c>
      <c r="K1837" s="205" t="s">
        <v>684</v>
      </c>
      <c r="L1837" s="205" t="s">
        <v>7431</v>
      </c>
      <c r="M1837" s="205" t="s">
        <v>684</v>
      </c>
      <c r="N1837" s="205" t="s">
        <v>7432</v>
      </c>
      <c r="O1837" s="205" t="s">
        <v>686</v>
      </c>
      <c r="P1837" s="205" t="s">
        <v>687</v>
      </c>
      <c r="Q1837" s="205" t="s">
        <v>686</v>
      </c>
    </row>
    <row r="1838" spans="1:17" hidden="1">
      <c r="A1838" s="204">
        <v>101876655799</v>
      </c>
      <c r="B1838" s="205" t="s">
        <v>7443</v>
      </c>
      <c r="C1838" s="205" t="s">
        <v>7444</v>
      </c>
      <c r="D1838" s="205" t="s">
        <v>680</v>
      </c>
      <c r="E1838" s="572">
        <v>34029</v>
      </c>
      <c r="F1838" s="572">
        <v>44847</v>
      </c>
      <c r="G1838" s="205" t="s">
        <v>7445</v>
      </c>
      <c r="H1838" s="205" t="s">
        <v>682</v>
      </c>
      <c r="I1838" s="205" t="s">
        <v>683</v>
      </c>
      <c r="J1838" s="205" t="s">
        <v>684</v>
      </c>
      <c r="K1838" s="205" t="s">
        <v>684</v>
      </c>
      <c r="L1838" s="205" t="s">
        <v>7446</v>
      </c>
      <c r="M1838" s="205" t="s">
        <v>684</v>
      </c>
      <c r="N1838" s="205" t="s">
        <v>684</v>
      </c>
      <c r="O1838" s="205" t="s">
        <v>686</v>
      </c>
      <c r="P1838" s="205" t="s">
        <v>687</v>
      </c>
      <c r="Q1838" s="205" t="s">
        <v>686</v>
      </c>
    </row>
    <row r="1839" spans="1:17" hidden="1">
      <c r="A1839" s="204">
        <v>101876639647</v>
      </c>
      <c r="B1839" s="205" t="s">
        <v>7447</v>
      </c>
      <c r="C1839" s="205" t="s">
        <v>7448</v>
      </c>
      <c r="D1839" s="205" t="s">
        <v>680</v>
      </c>
      <c r="E1839" s="572">
        <v>36390</v>
      </c>
      <c r="F1839" s="572">
        <v>44847</v>
      </c>
      <c r="G1839" s="205" t="s">
        <v>7449</v>
      </c>
      <c r="H1839" s="205" t="s">
        <v>682</v>
      </c>
      <c r="I1839" s="205" t="s">
        <v>683</v>
      </c>
      <c r="J1839" s="205" t="s">
        <v>684</v>
      </c>
      <c r="K1839" s="205" t="s">
        <v>684</v>
      </c>
      <c r="L1839" s="205" t="s">
        <v>2174</v>
      </c>
      <c r="M1839" s="205" t="s">
        <v>684</v>
      </c>
      <c r="N1839" s="205" t="s">
        <v>684</v>
      </c>
      <c r="O1839" s="205" t="s">
        <v>686</v>
      </c>
      <c r="P1839" s="205" t="s">
        <v>687</v>
      </c>
      <c r="Q1839" s="205" t="s">
        <v>686</v>
      </c>
    </row>
    <row r="1840" spans="1:17" hidden="1">
      <c r="A1840" s="204">
        <v>101876665916</v>
      </c>
      <c r="B1840" s="205" t="s">
        <v>7439</v>
      </c>
      <c r="C1840" s="205" t="s">
        <v>7440</v>
      </c>
      <c r="D1840" s="205" t="s">
        <v>680</v>
      </c>
      <c r="E1840" s="572">
        <v>36486</v>
      </c>
      <c r="F1840" s="572">
        <v>44847</v>
      </c>
      <c r="G1840" s="205" t="s">
        <v>7441</v>
      </c>
      <c r="H1840" s="205" t="s">
        <v>682</v>
      </c>
      <c r="I1840" s="205" t="s">
        <v>683</v>
      </c>
      <c r="J1840" s="205">
        <v>9075397374</v>
      </c>
      <c r="K1840" s="205" t="s">
        <v>684</v>
      </c>
      <c r="L1840" s="205" t="s">
        <v>7442</v>
      </c>
      <c r="M1840" s="205" t="s">
        <v>684</v>
      </c>
      <c r="N1840" s="205" t="s">
        <v>684</v>
      </c>
      <c r="O1840" s="205" t="s">
        <v>686</v>
      </c>
      <c r="P1840" s="205" t="s">
        <v>687</v>
      </c>
      <c r="Q1840" s="205" t="s">
        <v>686</v>
      </c>
    </row>
    <row r="1841" spans="1:17" hidden="1">
      <c r="A1841" s="204">
        <v>101564796217</v>
      </c>
      <c r="B1841" s="205" t="s">
        <v>7433</v>
      </c>
      <c r="C1841" s="205" t="s">
        <v>7434</v>
      </c>
      <c r="D1841" s="205" t="s">
        <v>680</v>
      </c>
      <c r="E1841" s="572">
        <v>34101</v>
      </c>
      <c r="F1841" s="572">
        <v>44847</v>
      </c>
      <c r="G1841" s="205" t="s">
        <v>7435</v>
      </c>
      <c r="H1841" s="205" t="s">
        <v>682</v>
      </c>
      <c r="I1841" s="205" t="s">
        <v>683</v>
      </c>
      <c r="J1841" s="205">
        <v>9765157294</v>
      </c>
      <c r="K1841" s="205" t="s">
        <v>684</v>
      </c>
      <c r="L1841" s="205" t="s">
        <v>7436</v>
      </c>
      <c r="M1841" s="205" t="s">
        <v>7437</v>
      </c>
      <c r="N1841" s="205" t="s">
        <v>7438</v>
      </c>
      <c r="O1841" s="205" t="s">
        <v>686</v>
      </c>
      <c r="P1841" s="205" t="s">
        <v>687</v>
      </c>
      <c r="Q1841" s="205" t="s">
        <v>686</v>
      </c>
    </row>
    <row r="1842" spans="1:17" hidden="1">
      <c r="A1842" s="204">
        <v>101602312038</v>
      </c>
      <c r="B1842" s="205" t="s">
        <v>7450</v>
      </c>
      <c r="C1842" s="205" t="s">
        <v>7451</v>
      </c>
      <c r="D1842" s="205" t="s">
        <v>680</v>
      </c>
      <c r="E1842" s="572">
        <v>35431</v>
      </c>
      <c r="F1842" s="572">
        <v>44846</v>
      </c>
      <c r="G1842" s="205" t="s">
        <v>7452</v>
      </c>
      <c r="H1842" s="205" t="s">
        <v>682</v>
      </c>
      <c r="I1842" s="205" t="s">
        <v>683</v>
      </c>
      <c r="J1842" s="205">
        <v>9525685591</v>
      </c>
      <c r="K1842" s="205" t="s">
        <v>684</v>
      </c>
      <c r="L1842" s="205" t="s">
        <v>7453</v>
      </c>
      <c r="M1842" s="205" t="s">
        <v>7454</v>
      </c>
      <c r="N1842" s="205" t="s">
        <v>7455</v>
      </c>
      <c r="O1842" s="205" t="s">
        <v>686</v>
      </c>
      <c r="P1842" s="205" t="s">
        <v>687</v>
      </c>
      <c r="Q1842" s="205" t="s">
        <v>686</v>
      </c>
    </row>
    <row r="1843" spans="1:17" hidden="1">
      <c r="A1843" s="204">
        <v>101875097822</v>
      </c>
      <c r="B1843" s="205" t="s">
        <v>7456</v>
      </c>
      <c r="C1843" s="205" t="s">
        <v>7457</v>
      </c>
      <c r="D1843" s="205" t="s">
        <v>680</v>
      </c>
      <c r="E1843" s="572">
        <v>37300</v>
      </c>
      <c r="F1843" s="572">
        <v>44845</v>
      </c>
      <c r="G1843" s="205" t="s">
        <v>7458</v>
      </c>
      <c r="H1843" s="205" t="s">
        <v>682</v>
      </c>
      <c r="I1843" s="205" t="s">
        <v>683</v>
      </c>
      <c r="J1843" s="205">
        <v>9765022729</v>
      </c>
      <c r="K1843" s="205" t="s">
        <v>684</v>
      </c>
      <c r="L1843" s="205" t="s">
        <v>7459</v>
      </c>
      <c r="M1843" s="205" t="s">
        <v>7460</v>
      </c>
      <c r="N1843" s="205" t="s">
        <v>2325</v>
      </c>
      <c r="O1843" s="205" t="s">
        <v>686</v>
      </c>
      <c r="P1843" s="205" t="s">
        <v>687</v>
      </c>
      <c r="Q1843" s="205" t="s">
        <v>686</v>
      </c>
    </row>
    <row r="1844" spans="1:17" hidden="1">
      <c r="A1844" s="204">
        <v>101873778408</v>
      </c>
      <c r="B1844" s="205" t="s">
        <v>7461</v>
      </c>
      <c r="C1844" s="205" t="s">
        <v>7462</v>
      </c>
      <c r="D1844" s="205" t="s">
        <v>680</v>
      </c>
      <c r="E1844" s="572">
        <v>25204</v>
      </c>
      <c r="F1844" s="572">
        <v>44841</v>
      </c>
      <c r="G1844" s="205" t="s">
        <v>7463</v>
      </c>
      <c r="H1844" s="205" t="s">
        <v>682</v>
      </c>
      <c r="I1844" s="205" t="s">
        <v>708</v>
      </c>
      <c r="J1844" s="205" t="s">
        <v>684</v>
      </c>
      <c r="K1844" s="205" t="s">
        <v>684</v>
      </c>
      <c r="L1844" s="205" t="s">
        <v>7464</v>
      </c>
      <c r="M1844" s="205" t="s">
        <v>684</v>
      </c>
      <c r="N1844" s="205" t="s">
        <v>684</v>
      </c>
      <c r="O1844" s="205" t="s">
        <v>686</v>
      </c>
      <c r="P1844" s="205" t="s">
        <v>687</v>
      </c>
      <c r="Q1844" s="205" t="s">
        <v>686</v>
      </c>
    </row>
    <row r="1845" spans="1:17" hidden="1">
      <c r="A1845" s="204">
        <v>101871448701</v>
      </c>
      <c r="B1845" s="205" t="s">
        <v>7470</v>
      </c>
      <c r="C1845" s="205" t="s">
        <v>7471</v>
      </c>
      <c r="D1845" s="205" t="s">
        <v>680</v>
      </c>
      <c r="E1845" s="572">
        <v>33467</v>
      </c>
      <c r="F1845" s="572">
        <v>44835</v>
      </c>
      <c r="G1845" s="205" t="s">
        <v>7472</v>
      </c>
      <c r="H1845" s="205" t="s">
        <v>682</v>
      </c>
      <c r="I1845" s="205" t="s">
        <v>708</v>
      </c>
      <c r="J1845" s="205">
        <v>9689865961</v>
      </c>
      <c r="K1845" s="205" t="s">
        <v>684</v>
      </c>
      <c r="L1845" s="205" t="s">
        <v>7473</v>
      </c>
      <c r="M1845" s="205" t="s">
        <v>7474</v>
      </c>
      <c r="N1845" s="205" t="s">
        <v>7475</v>
      </c>
      <c r="O1845" s="205" t="s">
        <v>686</v>
      </c>
      <c r="P1845" s="205" t="s">
        <v>687</v>
      </c>
      <c r="Q1845" s="205" t="s">
        <v>686</v>
      </c>
    </row>
    <row r="1846" spans="1:17" hidden="1">
      <c r="A1846" s="204">
        <v>101871150361</v>
      </c>
      <c r="B1846" s="205" t="s">
        <v>7465</v>
      </c>
      <c r="C1846" s="205" t="s">
        <v>7466</v>
      </c>
      <c r="D1846" s="205" t="s">
        <v>680</v>
      </c>
      <c r="E1846" s="572">
        <v>34460</v>
      </c>
      <c r="F1846" s="572">
        <v>44835</v>
      </c>
      <c r="G1846" s="205" t="s">
        <v>4464</v>
      </c>
      <c r="H1846" s="205" t="s">
        <v>682</v>
      </c>
      <c r="I1846" s="205" t="s">
        <v>683</v>
      </c>
      <c r="J1846" s="205">
        <v>9552404125</v>
      </c>
      <c r="K1846" s="205" t="s">
        <v>684</v>
      </c>
      <c r="L1846" s="205" t="s">
        <v>7467</v>
      </c>
      <c r="M1846" s="205" t="s">
        <v>7468</v>
      </c>
      <c r="N1846" s="205" t="s">
        <v>7469</v>
      </c>
      <c r="O1846" s="205" t="s">
        <v>686</v>
      </c>
      <c r="P1846" s="205" t="s">
        <v>687</v>
      </c>
      <c r="Q1846" s="205" t="s">
        <v>686</v>
      </c>
    </row>
    <row r="1847" spans="1:17" hidden="1">
      <c r="A1847" s="204">
        <v>101874121910</v>
      </c>
      <c r="B1847" s="205" t="s">
        <v>7536</v>
      </c>
      <c r="C1847" s="205" t="s">
        <v>7537</v>
      </c>
      <c r="D1847" s="205" t="s">
        <v>680</v>
      </c>
      <c r="E1847" s="572">
        <v>37611</v>
      </c>
      <c r="F1847" s="572">
        <v>44834</v>
      </c>
      <c r="G1847" s="205" t="s">
        <v>7538</v>
      </c>
      <c r="H1847" s="205" t="s">
        <v>682</v>
      </c>
      <c r="I1847" s="205" t="s">
        <v>683</v>
      </c>
      <c r="J1847" s="205" t="s">
        <v>684</v>
      </c>
      <c r="K1847" s="205" t="s">
        <v>684</v>
      </c>
      <c r="L1847" s="205" t="s">
        <v>7539</v>
      </c>
      <c r="M1847" s="205" t="s">
        <v>684</v>
      </c>
      <c r="N1847" s="205" t="s">
        <v>684</v>
      </c>
      <c r="O1847" s="205" t="s">
        <v>686</v>
      </c>
      <c r="P1847" s="205" t="s">
        <v>687</v>
      </c>
      <c r="Q1847" s="205" t="s">
        <v>686</v>
      </c>
    </row>
    <row r="1848" spans="1:17" hidden="1">
      <c r="A1848" s="204">
        <v>101573208838</v>
      </c>
      <c r="B1848" s="205" t="s">
        <v>7476</v>
      </c>
      <c r="C1848" s="205" t="s">
        <v>7477</v>
      </c>
      <c r="D1848" s="205" t="s">
        <v>680</v>
      </c>
      <c r="E1848" s="572">
        <v>32574</v>
      </c>
      <c r="F1848" s="572">
        <v>44834</v>
      </c>
      <c r="G1848" s="205" t="s">
        <v>2096</v>
      </c>
      <c r="H1848" s="205" t="s">
        <v>682</v>
      </c>
      <c r="I1848" s="205" t="s">
        <v>708</v>
      </c>
      <c r="J1848" s="205">
        <v>9112711193</v>
      </c>
      <c r="K1848" s="205" t="s">
        <v>684</v>
      </c>
      <c r="L1848" s="205" t="s">
        <v>7478</v>
      </c>
      <c r="M1848" s="205" t="s">
        <v>7479</v>
      </c>
      <c r="N1848" s="205" t="s">
        <v>7480</v>
      </c>
      <c r="O1848" s="205" t="s">
        <v>686</v>
      </c>
      <c r="P1848" s="205" t="s">
        <v>687</v>
      </c>
      <c r="Q1848" s="205" t="s">
        <v>686</v>
      </c>
    </row>
    <row r="1849" spans="1:17" hidden="1">
      <c r="A1849" s="204">
        <v>101875981552</v>
      </c>
      <c r="B1849" s="205" t="s">
        <v>7547</v>
      </c>
      <c r="C1849" s="205" t="s">
        <v>7088</v>
      </c>
      <c r="D1849" s="205" t="s">
        <v>680</v>
      </c>
      <c r="E1849" s="572">
        <v>35596</v>
      </c>
      <c r="F1849" s="572">
        <v>44834</v>
      </c>
      <c r="G1849" s="205" t="s">
        <v>7548</v>
      </c>
      <c r="H1849" s="205" t="s">
        <v>682</v>
      </c>
      <c r="I1849" s="205" t="s">
        <v>683</v>
      </c>
      <c r="J1849" s="205">
        <v>7842714701</v>
      </c>
      <c r="K1849" s="205" t="s">
        <v>684</v>
      </c>
      <c r="L1849" s="205" t="s">
        <v>7549</v>
      </c>
      <c r="M1849" s="205" t="s">
        <v>684</v>
      </c>
      <c r="N1849" s="205" t="s">
        <v>21902</v>
      </c>
      <c r="O1849" s="205" t="s">
        <v>686</v>
      </c>
      <c r="P1849" s="205" t="s">
        <v>687</v>
      </c>
      <c r="Q1849" s="205" t="s">
        <v>687</v>
      </c>
    </row>
    <row r="1850" spans="1:17" hidden="1">
      <c r="A1850" s="204">
        <v>101723684298</v>
      </c>
      <c r="B1850" s="205" t="s">
        <v>7532</v>
      </c>
      <c r="C1850" s="205" t="s">
        <v>7533</v>
      </c>
      <c r="D1850" s="205" t="s">
        <v>680</v>
      </c>
      <c r="E1850" s="572">
        <v>37255</v>
      </c>
      <c r="F1850" s="572">
        <v>44834</v>
      </c>
      <c r="G1850" s="205" t="s">
        <v>7534</v>
      </c>
      <c r="H1850" s="205" t="s">
        <v>682</v>
      </c>
      <c r="I1850" s="205" t="s">
        <v>683</v>
      </c>
      <c r="J1850" s="205" t="s">
        <v>684</v>
      </c>
      <c r="K1850" s="205" t="s">
        <v>684</v>
      </c>
      <c r="L1850" s="205" t="s">
        <v>7535</v>
      </c>
      <c r="M1850" s="205" t="s">
        <v>684</v>
      </c>
      <c r="N1850" s="205" t="s">
        <v>684</v>
      </c>
      <c r="O1850" s="205" t="s">
        <v>686</v>
      </c>
      <c r="P1850" s="205" t="s">
        <v>687</v>
      </c>
      <c r="Q1850" s="205" t="s">
        <v>686</v>
      </c>
    </row>
    <row r="1851" spans="1:17" hidden="1">
      <c r="A1851" s="204">
        <v>101877261305</v>
      </c>
      <c r="B1851" s="205" t="s">
        <v>7529</v>
      </c>
      <c r="C1851" s="205" t="s">
        <v>7530</v>
      </c>
      <c r="D1851" s="205" t="s">
        <v>680</v>
      </c>
      <c r="E1851" s="572">
        <v>38221</v>
      </c>
      <c r="F1851" s="572">
        <v>44834</v>
      </c>
      <c r="G1851" s="205" t="s">
        <v>7531</v>
      </c>
      <c r="H1851" s="205" t="s">
        <v>682</v>
      </c>
      <c r="I1851" s="205" t="s">
        <v>683</v>
      </c>
      <c r="J1851" s="205">
        <v>9322414323</v>
      </c>
      <c r="K1851" s="205" t="s">
        <v>684</v>
      </c>
      <c r="L1851" s="205" t="s">
        <v>857</v>
      </c>
      <c r="M1851" s="205" t="s">
        <v>684</v>
      </c>
      <c r="N1851" s="205" t="s">
        <v>684</v>
      </c>
      <c r="O1851" s="205" t="s">
        <v>686</v>
      </c>
      <c r="P1851" s="205" t="s">
        <v>687</v>
      </c>
      <c r="Q1851" s="205" t="s">
        <v>687</v>
      </c>
    </row>
    <row r="1852" spans="1:17" hidden="1">
      <c r="A1852" s="204">
        <v>101874119608</v>
      </c>
      <c r="B1852" s="205" t="s">
        <v>7509</v>
      </c>
      <c r="C1852" s="205" t="s">
        <v>7510</v>
      </c>
      <c r="D1852" s="205" t="s">
        <v>680</v>
      </c>
      <c r="E1852" s="572">
        <v>36872</v>
      </c>
      <c r="F1852" s="572">
        <v>44834</v>
      </c>
      <c r="G1852" s="205" t="s">
        <v>7511</v>
      </c>
      <c r="H1852" s="205" t="s">
        <v>682</v>
      </c>
      <c r="I1852" s="205" t="s">
        <v>683</v>
      </c>
      <c r="J1852" s="205" t="s">
        <v>684</v>
      </c>
      <c r="K1852" s="205" t="s">
        <v>684</v>
      </c>
      <c r="L1852" s="205" t="s">
        <v>2704</v>
      </c>
      <c r="M1852" s="205" t="s">
        <v>684</v>
      </c>
      <c r="N1852" s="205" t="s">
        <v>684</v>
      </c>
      <c r="O1852" s="205" t="s">
        <v>686</v>
      </c>
      <c r="P1852" s="205" t="s">
        <v>687</v>
      </c>
      <c r="Q1852" s="205" t="s">
        <v>686</v>
      </c>
    </row>
    <row r="1853" spans="1:17" hidden="1">
      <c r="A1853" s="204">
        <v>101875989793</v>
      </c>
      <c r="B1853" s="205" t="s">
        <v>7505</v>
      </c>
      <c r="C1853" s="205" t="s">
        <v>7506</v>
      </c>
      <c r="D1853" s="205" t="s">
        <v>680</v>
      </c>
      <c r="E1853" s="572">
        <v>37213</v>
      </c>
      <c r="F1853" s="572">
        <v>44834</v>
      </c>
      <c r="G1853" s="205" t="s">
        <v>7507</v>
      </c>
      <c r="H1853" s="205" t="s">
        <v>682</v>
      </c>
      <c r="I1853" s="205" t="s">
        <v>683</v>
      </c>
      <c r="J1853" s="205" t="s">
        <v>684</v>
      </c>
      <c r="K1853" s="205" t="s">
        <v>684</v>
      </c>
      <c r="L1853" s="205" t="s">
        <v>7508</v>
      </c>
      <c r="M1853" s="205" t="s">
        <v>684</v>
      </c>
      <c r="N1853" s="205" t="s">
        <v>684</v>
      </c>
      <c r="O1853" s="205" t="s">
        <v>686</v>
      </c>
      <c r="P1853" s="205" t="s">
        <v>687</v>
      </c>
      <c r="Q1853" s="205" t="s">
        <v>686</v>
      </c>
    </row>
    <row r="1854" spans="1:17" hidden="1">
      <c r="A1854" s="204">
        <v>101725469486</v>
      </c>
      <c r="B1854" s="205" t="s">
        <v>7481</v>
      </c>
      <c r="C1854" s="205" t="s">
        <v>7482</v>
      </c>
      <c r="D1854" s="205" t="s">
        <v>680</v>
      </c>
      <c r="E1854" s="572">
        <v>37408</v>
      </c>
      <c r="F1854" s="572">
        <v>44834</v>
      </c>
      <c r="G1854" s="205" t="s">
        <v>2602</v>
      </c>
      <c r="H1854" s="205" t="s">
        <v>682</v>
      </c>
      <c r="I1854" s="205" t="s">
        <v>683</v>
      </c>
      <c r="J1854" s="205">
        <v>7022857013</v>
      </c>
      <c r="K1854" s="205" t="s">
        <v>684</v>
      </c>
      <c r="L1854" s="205" t="s">
        <v>7483</v>
      </c>
      <c r="M1854" s="205" t="s">
        <v>684</v>
      </c>
      <c r="N1854" s="205" t="s">
        <v>7484</v>
      </c>
      <c r="O1854" s="205" t="s">
        <v>686</v>
      </c>
      <c r="P1854" s="205" t="s">
        <v>687</v>
      </c>
      <c r="Q1854" s="205" t="s">
        <v>686</v>
      </c>
    </row>
    <row r="1855" spans="1:17" hidden="1">
      <c r="A1855" s="204">
        <v>101874125624</v>
      </c>
      <c r="B1855" s="205" t="s">
        <v>7493</v>
      </c>
      <c r="C1855" s="205" t="s">
        <v>7494</v>
      </c>
      <c r="D1855" s="205" t="s">
        <v>680</v>
      </c>
      <c r="E1855" s="572">
        <v>36631</v>
      </c>
      <c r="F1855" s="572">
        <v>44834</v>
      </c>
      <c r="G1855" s="205" t="s">
        <v>7495</v>
      </c>
      <c r="H1855" s="205" t="s">
        <v>682</v>
      </c>
      <c r="I1855" s="205" t="s">
        <v>683</v>
      </c>
      <c r="J1855" s="205">
        <v>7219740663</v>
      </c>
      <c r="K1855" s="205" t="s">
        <v>684</v>
      </c>
      <c r="L1855" s="205" t="s">
        <v>7496</v>
      </c>
      <c r="M1855" s="205" t="s">
        <v>684</v>
      </c>
      <c r="N1855" s="205" t="s">
        <v>684</v>
      </c>
      <c r="O1855" s="205" t="s">
        <v>686</v>
      </c>
      <c r="P1855" s="205" t="s">
        <v>687</v>
      </c>
      <c r="Q1855" s="205" t="s">
        <v>687</v>
      </c>
    </row>
    <row r="1856" spans="1:17" hidden="1">
      <c r="A1856" s="204">
        <v>101874123563</v>
      </c>
      <c r="B1856" s="205" t="s">
        <v>7489</v>
      </c>
      <c r="C1856" s="205" t="s">
        <v>7490</v>
      </c>
      <c r="D1856" s="205" t="s">
        <v>680</v>
      </c>
      <c r="E1856" s="572">
        <v>37450</v>
      </c>
      <c r="F1856" s="572">
        <v>44834</v>
      </c>
      <c r="G1856" s="205" t="s">
        <v>7491</v>
      </c>
      <c r="H1856" s="205" t="s">
        <v>682</v>
      </c>
      <c r="I1856" s="205" t="s">
        <v>683</v>
      </c>
      <c r="J1856" s="205" t="s">
        <v>684</v>
      </c>
      <c r="K1856" s="205" t="s">
        <v>684</v>
      </c>
      <c r="L1856" s="205" t="s">
        <v>7492</v>
      </c>
      <c r="M1856" s="205" t="s">
        <v>684</v>
      </c>
      <c r="N1856" s="205" t="s">
        <v>684</v>
      </c>
      <c r="O1856" s="205" t="s">
        <v>686</v>
      </c>
      <c r="P1856" s="205" t="s">
        <v>687</v>
      </c>
      <c r="Q1856" s="205" t="s">
        <v>686</v>
      </c>
    </row>
    <row r="1857" spans="1:17" hidden="1">
      <c r="A1857" s="204">
        <v>101875985536</v>
      </c>
      <c r="B1857" s="205" t="s">
        <v>7499</v>
      </c>
      <c r="C1857" s="205" t="s">
        <v>7500</v>
      </c>
      <c r="D1857" s="205" t="s">
        <v>680</v>
      </c>
      <c r="E1857" s="572">
        <v>37917</v>
      </c>
      <c r="F1857" s="572">
        <v>44834</v>
      </c>
      <c r="G1857" s="205" t="s">
        <v>7501</v>
      </c>
      <c r="H1857" s="205" t="s">
        <v>682</v>
      </c>
      <c r="I1857" s="205" t="s">
        <v>683</v>
      </c>
      <c r="J1857" s="205">
        <v>8960882655</v>
      </c>
      <c r="K1857" s="205" t="s">
        <v>684</v>
      </c>
      <c r="L1857" s="205" t="s">
        <v>7502</v>
      </c>
      <c r="M1857" s="205" t="s">
        <v>7503</v>
      </c>
      <c r="N1857" s="205" t="s">
        <v>7504</v>
      </c>
      <c r="O1857" s="205" t="s">
        <v>686</v>
      </c>
      <c r="P1857" s="205" t="s">
        <v>687</v>
      </c>
      <c r="Q1857" s="205" t="s">
        <v>686</v>
      </c>
    </row>
    <row r="1858" spans="1:17" hidden="1">
      <c r="A1858" s="204">
        <v>101871633872</v>
      </c>
      <c r="B1858" s="205" t="s">
        <v>7497</v>
      </c>
      <c r="C1858" s="205" t="s">
        <v>7498</v>
      </c>
      <c r="D1858" s="205" t="s">
        <v>680</v>
      </c>
      <c r="E1858" s="572">
        <v>33970</v>
      </c>
      <c r="F1858" s="572">
        <v>44834</v>
      </c>
      <c r="G1858" s="205" t="s">
        <v>1254</v>
      </c>
      <c r="H1858" s="205" t="s">
        <v>682</v>
      </c>
      <c r="I1858" s="205" t="s">
        <v>683</v>
      </c>
      <c r="J1858" s="205">
        <v>9767332439</v>
      </c>
      <c r="K1858" s="205" t="s">
        <v>684</v>
      </c>
      <c r="L1858" s="205" t="s">
        <v>2907</v>
      </c>
      <c r="M1858" s="205" t="s">
        <v>684</v>
      </c>
      <c r="N1858" s="205" t="s">
        <v>684</v>
      </c>
      <c r="O1858" s="205" t="s">
        <v>686</v>
      </c>
      <c r="P1858" s="205" t="s">
        <v>687</v>
      </c>
      <c r="Q1858" s="205" t="s">
        <v>686</v>
      </c>
    </row>
    <row r="1859" spans="1:17" hidden="1">
      <c r="A1859" s="204">
        <v>101876733641</v>
      </c>
      <c r="B1859" s="205" t="s">
        <v>7518</v>
      </c>
      <c r="C1859" s="205" t="s">
        <v>7519</v>
      </c>
      <c r="D1859" s="205" t="s">
        <v>680</v>
      </c>
      <c r="E1859" s="572">
        <v>37257</v>
      </c>
      <c r="F1859" s="572">
        <v>44834</v>
      </c>
      <c r="G1859" s="205" t="s">
        <v>7520</v>
      </c>
      <c r="H1859" s="205" t="s">
        <v>682</v>
      </c>
      <c r="I1859" s="205" t="s">
        <v>683</v>
      </c>
      <c r="J1859" s="205" t="s">
        <v>684</v>
      </c>
      <c r="K1859" s="205" t="s">
        <v>684</v>
      </c>
      <c r="L1859" s="205" t="s">
        <v>7521</v>
      </c>
      <c r="M1859" s="205" t="s">
        <v>684</v>
      </c>
      <c r="N1859" s="205" t="s">
        <v>684</v>
      </c>
      <c r="O1859" s="205" t="s">
        <v>686</v>
      </c>
      <c r="P1859" s="205" t="s">
        <v>687</v>
      </c>
      <c r="Q1859" s="205" t="s">
        <v>686</v>
      </c>
    </row>
    <row r="1860" spans="1:17" hidden="1">
      <c r="A1860" s="204">
        <v>101742140001</v>
      </c>
      <c r="B1860" s="205" t="s">
        <v>7540</v>
      </c>
      <c r="C1860" s="205" t="s">
        <v>7541</v>
      </c>
      <c r="D1860" s="205" t="s">
        <v>680</v>
      </c>
      <c r="E1860" s="572">
        <v>36082</v>
      </c>
      <c r="F1860" s="572">
        <v>44834</v>
      </c>
      <c r="G1860" s="205" t="s">
        <v>7542</v>
      </c>
      <c r="H1860" s="205" t="s">
        <v>682</v>
      </c>
      <c r="I1860" s="205" t="s">
        <v>683</v>
      </c>
      <c r="J1860" s="205">
        <v>9049499521</v>
      </c>
      <c r="K1860" s="205" t="s">
        <v>7543</v>
      </c>
      <c r="L1860" s="205" t="s">
        <v>7544</v>
      </c>
      <c r="M1860" s="205" t="s">
        <v>7545</v>
      </c>
      <c r="N1860" s="205" t="s">
        <v>7546</v>
      </c>
      <c r="O1860" s="205" t="s">
        <v>686</v>
      </c>
      <c r="P1860" s="205" t="s">
        <v>687</v>
      </c>
      <c r="Q1860" s="205" t="s">
        <v>686</v>
      </c>
    </row>
    <row r="1861" spans="1:17" hidden="1">
      <c r="A1861" s="204">
        <v>101877838121</v>
      </c>
      <c r="B1861" s="205" t="s">
        <v>7485</v>
      </c>
      <c r="C1861" s="205" t="s">
        <v>7486</v>
      </c>
      <c r="D1861" s="205" t="s">
        <v>680</v>
      </c>
      <c r="E1861" s="572">
        <v>30682</v>
      </c>
      <c r="F1861" s="572">
        <v>44834</v>
      </c>
      <c r="G1861" s="205" t="s">
        <v>7487</v>
      </c>
      <c r="H1861" s="205" t="s">
        <v>682</v>
      </c>
      <c r="I1861" s="205" t="s">
        <v>708</v>
      </c>
      <c r="J1861" s="205">
        <v>6201761840</v>
      </c>
      <c r="K1861" s="205" t="s">
        <v>684</v>
      </c>
      <c r="L1861" s="205" t="s">
        <v>7488</v>
      </c>
      <c r="M1861" s="205" t="s">
        <v>684</v>
      </c>
      <c r="N1861" s="205" t="s">
        <v>684</v>
      </c>
      <c r="O1861" s="205" t="s">
        <v>686</v>
      </c>
      <c r="P1861" s="205" t="s">
        <v>687</v>
      </c>
      <c r="Q1861" s="205" t="s">
        <v>686</v>
      </c>
    </row>
    <row r="1862" spans="1:17" hidden="1">
      <c r="A1862" s="204">
        <v>101647487874</v>
      </c>
      <c r="B1862" s="205" t="s">
        <v>7512</v>
      </c>
      <c r="C1862" s="205" t="s">
        <v>7513</v>
      </c>
      <c r="D1862" s="205" t="s">
        <v>680</v>
      </c>
      <c r="E1862" s="572">
        <v>35297</v>
      </c>
      <c r="F1862" s="572">
        <v>44834</v>
      </c>
      <c r="G1862" s="205" t="s">
        <v>3143</v>
      </c>
      <c r="H1862" s="205" t="s">
        <v>682</v>
      </c>
      <c r="I1862" s="205" t="s">
        <v>683</v>
      </c>
      <c r="J1862" s="205">
        <v>8888403337</v>
      </c>
      <c r="K1862" s="205" t="s">
        <v>7514</v>
      </c>
      <c r="L1862" s="205" t="s">
        <v>7515</v>
      </c>
      <c r="M1862" s="205" t="s">
        <v>7516</v>
      </c>
      <c r="N1862" s="205" t="s">
        <v>7517</v>
      </c>
      <c r="O1862" s="205" t="s">
        <v>686</v>
      </c>
      <c r="P1862" s="205" t="s">
        <v>687</v>
      </c>
      <c r="Q1862" s="205" t="s">
        <v>686</v>
      </c>
    </row>
    <row r="1863" spans="1:17" hidden="1">
      <c r="A1863" s="204">
        <v>101679425186</v>
      </c>
      <c r="B1863" s="205" t="s">
        <v>7522</v>
      </c>
      <c r="C1863" s="205" t="s">
        <v>7523</v>
      </c>
      <c r="D1863" s="205" t="s">
        <v>680</v>
      </c>
      <c r="E1863" s="572">
        <v>37721</v>
      </c>
      <c r="F1863" s="572">
        <v>44834</v>
      </c>
      <c r="G1863" s="205" t="s">
        <v>7524</v>
      </c>
      <c r="H1863" s="205" t="s">
        <v>682</v>
      </c>
      <c r="I1863" s="205" t="s">
        <v>683</v>
      </c>
      <c r="J1863" s="205">
        <v>6387926065</v>
      </c>
      <c r="K1863" s="205" t="s">
        <v>684</v>
      </c>
      <c r="L1863" s="205" t="s">
        <v>7525</v>
      </c>
      <c r="M1863" s="205" t="s">
        <v>7526</v>
      </c>
      <c r="N1863" s="205" t="s">
        <v>7527</v>
      </c>
      <c r="O1863" s="205" t="s">
        <v>686</v>
      </c>
      <c r="P1863" s="205" t="s">
        <v>687</v>
      </c>
      <c r="Q1863" s="205" t="s">
        <v>686</v>
      </c>
    </row>
    <row r="1864" spans="1:17" hidden="1">
      <c r="A1864" s="204">
        <v>101412377659</v>
      </c>
      <c r="B1864" s="205" t="s">
        <v>7555</v>
      </c>
      <c r="C1864" s="205" t="s">
        <v>7556</v>
      </c>
      <c r="D1864" s="205" t="s">
        <v>680</v>
      </c>
      <c r="E1864" s="572">
        <v>36221</v>
      </c>
      <c r="F1864" s="572">
        <v>44830</v>
      </c>
      <c r="G1864" s="205" t="s">
        <v>7557</v>
      </c>
      <c r="H1864" s="205" t="s">
        <v>682</v>
      </c>
      <c r="I1864" s="205" t="s">
        <v>683</v>
      </c>
      <c r="J1864" s="205" t="s">
        <v>684</v>
      </c>
      <c r="K1864" s="205" t="s">
        <v>684</v>
      </c>
      <c r="L1864" s="205" t="s">
        <v>7558</v>
      </c>
      <c r="M1864" s="205" t="s">
        <v>684</v>
      </c>
      <c r="N1864" s="205" t="s">
        <v>684</v>
      </c>
      <c r="O1864" s="205" t="s">
        <v>686</v>
      </c>
      <c r="P1864" s="205" t="s">
        <v>687</v>
      </c>
      <c r="Q1864" s="205" t="s">
        <v>686</v>
      </c>
    </row>
    <row r="1865" spans="1:17" hidden="1">
      <c r="A1865" s="204">
        <v>101560139501</v>
      </c>
      <c r="B1865" s="205" t="s">
        <v>7551</v>
      </c>
      <c r="C1865" s="205" t="s">
        <v>7552</v>
      </c>
      <c r="D1865" s="205" t="s">
        <v>680</v>
      </c>
      <c r="E1865" s="572">
        <v>35796</v>
      </c>
      <c r="F1865" s="572">
        <v>44830</v>
      </c>
      <c r="G1865" s="205" t="s">
        <v>7553</v>
      </c>
      <c r="H1865" s="205" t="s">
        <v>682</v>
      </c>
      <c r="I1865" s="205" t="s">
        <v>683</v>
      </c>
      <c r="J1865" s="205" t="s">
        <v>684</v>
      </c>
      <c r="K1865" s="205" t="s">
        <v>684</v>
      </c>
      <c r="L1865" s="205" t="s">
        <v>7554</v>
      </c>
      <c r="M1865" s="205" t="s">
        <v>684</v>
      </c>
      <c r="N1865" s="205" t="s">
        <v>684</v>
      </c>
      <c r="O1865" s="205" t="s">
        <v>686</v>
      </c>
      <c r="P1865" s="205" t="s">
        <v>687</v>
      </c>
      <c r="Q1865" s="205" t="s">
        <v>686</v>
      </c>
    </row>
    <row r="1866" spans="1:17" hidden="1">
      <c r="A1866" s="204">
        <v>101716305500</v>
      </c>
      <c r="B1866" s="205" t="s">
        <v>7559</v>
      </c>
      <c r="C1866" s="205" t="s">
        <v>7560</v>
      </c>
      <c r="D1866" s="205" t="s">
        <v>1212</v>
      </c>
      <c r="E1866" s="572">
        <v>27134</v>
      </c>
      <c r="F1866" s="572">
        <v>44827</v>
      </c>
      <c r="G1866" s="205" t="s">
        <v>7561</v>
      </c>
      <c r="H1866" s="205" t="s">
        <v>682</v>
      </c>
      <c r="I1866" s="205" t="s">
        <v>708</v>
      </c>
      <c r="J1866" s="205" t="s">
        <v>684</v>
      </c>
      <c r="K1866" s="205" t="s">
        <v>684</v>
      </c>
      <c r="L1866" s="205" t="s">
        <v>7562</v>
      </c>
      <c r="M1866" s="205" t="s">
        <v>684</v>
      </c>
      <c r="N1866" s="205" t="s">
        <v>684</v>
      </c>
      <c r="O1866" s="205" t="s">
        <v>686</v>
      </c>
      <c r="P1866" s="205" t="s">
        <v>687</v>
      </c>
      <c r="Q1866" s="205" t="s">
        <v>686</v>
      </c>
    </row>
    <row r="1867" spans="1:17" hidden="1">
      <c r="A1867" s="204">
        <v>101726792870</v>
      </c>
      <c r="B1867" s="205" t="s">
        <v>7575</v>
      </c>
      <c r="C1867" s="205" t="s">
        <v>7576</v>
      </c>
      <c r="D1867" s="205" t="s">
        <v>680</v>
      </c>
      <c r="E1867" s="572">
        <v>33604</v>
      </c>
      <c r="F1867" s="572">
        <v>44825</v>
      </c>
      <c r="G1867" s="205" t="s">
        <v>7577</v>
      </c>
      <c r="H1867" s="205" t="s">
        <v>682</v>
      </c>
      <c r="I1867" s="205" t="s">
        <v>683</v>
      </c>
      <c r="J1867" s="205">
        <v>6262941553</v>
      </c>
      <c r="K1867" s="205" t="s">
        <v>684</v>
      </c>
      <c r="L1867" s="205" t="s">
        <v>7578</v>
      </c>
      <c r="M1867" s="205" t="s">
        <v>684</v>
      </c>
      <c r="N1867" s="205" t="s">
        <v>7579</v>
      </c>
      <c r="O1867" s="205" t="s">
        <v>686</v>
      </c>
      <c r="P1867" s="205" t="s">
        <v>687</v>
      </c>
      <c r="Q1867" s="205" t="s">
        <v>686</v>
      </c>
    </row>
    <row r="1868" spans="1:17" hidden="1">
      <c r="A1868" s="204">
        <v>101717056242</v>
      </c>
      <c r="B1868" s="205" t="s">
        <v>7580</v>
      </c>
      <c r="C1868" s="205" t="s">
        <v>7581</v>
      </c>
      <c r="D1868" s="205" t="s">
        <v>680</v>
      </c>
      <c r="E1868" s="572">
        <v>37783</v>
      </c>
      <c r="F1868" s="572">
        <v>44825</v>
      </c>
      <c r="G1868" s="205" t="s">
        <v>5603</v>
      </c>
      <c r="H1868" s="205" t="s">
        <v>682</v>
      </c>
      <c r="I1868" s="205" t="s">
        <v>683</v>
      </c>
      <c r="J1868" s="205">
        <v>9697501818</v>
      </c>
      <c r="K1868" s="205" t="s">
        <v>684</v>
      </c>
      <c r="L1868" s="205" t="s">
        <v>7582</v>
      </c>
      <c r="M1868" s="205" t="s">
        <v>7583</v>
      </c>
      <c r="N1868" s="205" t="s">
        <v>7584</v>
      </c>
      <c r="O1868" s="205" t="s">
        <v>686</v>
      </c>
      <c r="P1868" s="205" t="s">
        <v>687</v>
      </c>
      <c r="Q1868" s="205" t="s">
        <v>686</v>
      </c>
    </row>
    <row r="1869" spans="1:17" hidden="1">
      <c r="A1869" s="204">
        <v>101483656771</v>
      </c>
      <c r="B1869" s="205" t="s">
        <v>7563</v>
      </c>
      <c r="C1869" s="205" t="s">
        <v>7564</v>
      </c>
      <c r="D1869" s="205" t="s">
        <v>680</v>
      </c>
      <c r="E1869" s="572">
        <v>34688</v>
      </c>
      <c r="F1869" s="572">
        <v>44825</v>
      </c>
      <c r="G1869" s="205" t="s">
        <v>7565</v>
      </c>
      <c r="H1869" s="205" t="s">
        <v>682</v>
      </c>
      <c r="I1869" s="205" t="s">
        <v>683</v>
      </c>
      <c r="J1869" s="205">
        <v>8007765195</v>
      </c>
      <c r="K1869" s="205" t="s">
        <v>684</v>
      </c>
      <c r="L1869" s="205" t="s">
        <v>7566</v>
      </c>
      <c r="M1869" s="205" t="s">
        <v>7567</v>
      </c>
      <c r="N1869" s="205" t="s">
        <v>7568</v>
      </c>
      <c r="O1869" s="205" t="s">
        <v>687</v>
      </c>
      <c r="P1869" s="205" t="s">
        <v>687</v>
      </c>
      <c r="Q1869" s="205" t="s">
        <v>686</v>
      </c>
    </row>
    <row r="1870" spans="1:17" hidden="1">
      <c r="A1870" s="204">
        <v>101721903060</v>
      </c>
      <c r="B1870" s="205" t="s">
        <v>7585</v>
      </c>
      <c r="C1870" s="205" t="s">
        <v>7586</v>
      </c>
      <c r="D1870" s="205" t="s">
        <v>680</v>
      </c>
      <c r="E1870" s="572">
        <v>37644</v>
      </c>
      <c r="F1870" s="572">
        <v>44825</v>
      </c>
      <c r="G1870" s="205" t="s">
        <v>7587</v>
      </c>
      <c r="H1870" s="205" t="s">
        <v>682</v>
      </c>
      <c r="I1870" s="205" t="s">
        <v>683</v>
      </c>
      <c r="J1870" s="205">
        <v>7755896134</v>
      </c>
      <c r="K1870" s="205" t="s">
        <v>684</v>
      </c>
      <c r="L1870" s="205" t="s">
        <v>7588</v>
      </c>
      <c r="M1870" s="205" t="s">
        <v>684</v>
      </c>
      <c r="N1870" s="205" t="s">
        <v>3385</v>
      </c>
      <c r="O1870" s="205" t="s">
        <v>686</v>
      </c>
      <c r="P1870" s="205" t="s">
        <v>687</v>
      </c>
      <c r="Q1870" s="205" t="s">
        <v>686</v>
      </c>
    </row>
    <row r="1871" spans="1:17" hidden="1">
      <c r="A1871" s="204">
        <v>101707461047</v>
      </c>
      <c r="B1871" s="205" t="s">
        <v>7569</v>
      </c>
      <c r="C1871" s="205" t="s">
        <v>7570</v>
      </c>
      <c r="D1871" s="205" t="s">
        <v>680</v>
      </c>
      <c r="E1871" s="572">
        <v>37719</v>
      </c>
      <c r="F1871" s="572">
        <v>44825</v>
      </c>
      <c r="G1871" s="205" t="s">
        <v>7571</v>
      </c>
      <c r="H1871" s="205" t="s">
        <v>682</v>
      </c>
      <c r="I1871" s="205" t="s">
        <v>683</v>
      </c>
      <c r="J1871" s="205">
        <v>8279572349</v>
      </c>
      <c r="K1871" s="205" t="s">
        <v>684</v>
      </c>
      <c r="L1871" s="205" t="s">
        <v>7572</v>
      </c>
      <c r="M1871" s="205" t="s">
        <v>7573</v>
      </c>
      <c r="N1871" s="205" t="s">
        <v>7574</v>
      </c>
      <c r="O1871" s="205" t="s">
        <v>686</v>
      </c>
      <c r="P1871" s="205" t="s">
        <v>687</v>
      </c>
      <c r="Q1871" s="205" t="s">
        <v>686</v>
      </c>
    </row>
    <row r="1872" spans="1:17" hidden="1">
      <c r="A1872" s="204">
        <v>101867606746</v>
      </c>
      <c r="B1872" s="205" t="s">
        <v>7589</v>
      </c>
      <c r="C1872" s="205" t="s">
        <v>7590</v>
      </c>
      <c r="D1872" s="205" t="s">
        <v>680</v>
      </c>
      <c r="E1872" s="572">
        <v>29917</v>
      </c>
      <c r="F1872" s="572">
        <v>44824</v>
      </c>
      <c r="G1872" s="205" t="s">
        <v>7591</v>
      </c>
      <c r="H1872" s="205" t="s">
        <v>682</v>
      </c>
      <c r="I1872" s="205" t="s">
        <v>708</v>
      </c>
      <c r="J1872" s="205" t="s">
        <v>684</v>
      </c>
      <c r="K1872" s="205" t="s">
        <v>684</v>
      </c>
      <c r="L1872" s="205" t="s">
        <v>7592</v>
      </c>
      <c r="M1872" s="205" t="s">
        <v>684</v>
      </c>
      <c r="N1872" s="205" t="s">
        <v>684</v>
      </c>
      <c r="O1872" s="205" t="s">
        <v>686</v>
      </c>
      <c r="P1872" s="205" t="s">
        <v>687</v>
      </c>
      <c r="Q1872" s="205" t="s">
        <v>686</v>
      </c>
    </row>
    <row r="1873" spans="1:17" hidden="1">
      <c r="A1873" s="204">
        <v>101856555389</v>
      </c>
      <c r="B1873" s="205" t="s">
        <v>7593</v>
      </c>
      <c r="C1873" s="205" t="s">
        <v>5361</v>
      </c>
      <c r="D1873" s="205" t="s">
        <v>680</v>
      </c>
      <c r="E1873" s="572">
        <v>34700</v>
      </c>
      <c r="F1873" s="572">
        <v>44824</v>
      </c>
      <c r="G1873" s="205" t="s">
        <v>7594</v>
      </c>
      <c r="H1873" s="205" t="s">
        <v>682</v>
      </c>
      <c r="I1873" s="205" t="s">
        <v>708</v>
      </c>
      <c r="J1873" s="205" t="s">
        <v>684</v>
      </c>
      <c r="K1873" s="205" t="s">
        <v>684</v>
      </c>
      <c r="L1873" s="205" t="s">
        <v>7595</v>
      </c>
      <c r="M1873" s="205" t="s">
        <v>684</v>
      </c>
      <c r="N1873" s="205" t="s">
        <v>684</v>
      </c>
      <c r="O1873" s="205" t="s">
        <v>686</v>
      </c>
      <c r="P1873" s="205" t="s">
        <v>687</v>
      </c>
      <c r="Q1873" s="205" t="s">
        <v>686</v>
      </c>
    </row>
    <row r="1874" spans="1:17" hidden="1">
      <c r="A1874" s="204">
        <v>101728064035</v>
      </c>
      <c r="B1874" s="205" t="s">
        <v>7596</v>
      </c>
      <c r="C1874" s="205" t="s">
        <v>7597</v>
      </c>
      <c r="D1874" s="205" t="s">
        <v>680</v>
      </c>
      <c r="E1874" s="572">
        <v>34640</v>
      </c>
      <c r="F1874" s="572">
        <v>44823</v>
      </c>
      <c r="G1874" s="205" t="s">
        <v>7598</v>
      </c>
      <c r="H1874" s="205" t="s">
        <v>682</v>
      </c>
      <c r="I1874" s="205" t="s">
        <v>683</v>
      </c>
      <c r="J1874" s="205">
        <v>9890857476</v>
      </c>
      <c r="K1874" s="205" t="s">
        <v>684</v>
      </c>
      <c r="L1874" s="205" t="s">
        <v>7599</v>
      </c>
      <c r="M1874" s="205" t="s">
        <v>7600</v>
      </c>
      <c r="N1874" s="205" t="s">
        <v>7601</v>
      </c>
      <c r="O1874" s="205" t="s">
        <v>686</v>
      </c>
      <c r="P1874" s="205" t="s">
        <v>687</v>
      </c>
      <c r="Q1874" s="205" t="s">
        <v>686</v>
      </c>
    </row>
    <row r="1875" spans="1:17" hidden="1">
      <c r="A1875" s="204">
        <v>101862442393</v>
      </c>
      <c r="B1875" s="205" t="s">
        <v>7602</v>
      </c>
      <c r="C1875" s="205" t="s">
        <v>7603</v>
      </c>
      <c r="D1875" s="205" t="s">
        <v>680</v>
      </c>
      <c r="E1875" s="572">
        <v>39522</v>
      </c>
      <c r="F1875" s="572">
        <v>44812</v>
      </c>
      <c r="G1875" s="205" t="s">
        <v>7604</v>
      </c>
      <c r="H1875" s="205" t="s">
        <v>682</v>
      </c>
      <c r="I1875" s="205" t="s">
        <v>683</v>
      </c>
      <c r="J1875" s="205" t="s">
        <v>684</v>
      </c>
      <c r="K1875" s="205" t="s">
        <v>684</v>
      </c>
      <c r="L1875" s="205" t="s">
        <v>7605</v>
      </c>
      <c r="M1875" s="205" t="s">
        <v>684</v>
      </c>
      <c r="N1875" s="205" t="s">
        <v>684</v>
      </c>
      <c r="O1875" s="205" t="s">
        <v>686</v>
      </c>
      <c r="P1875" s="205" t="s">
        <v>687</v>
      </c>
      <c r="Q1875" s="205" t="s">
        <v>686</v>
      </c>
    </row>
    <row r="1876" spans="1:17" hidden="1">
      <c r="A1876" s="204">
        <v>101862442372</v>
      </c>
      <c r="B1876" s="205" t="s">
        <v>7608</v>
      </c>
      <c r="C1876" s="205" t="s">
        <v>7609</v>
      </c>
      <c r="D1876" s="205" t="s">
        <v>680</v>
      </c>
      <c r="E1876" s="572">
        <v>33970</v>
      </c>
      <c r="F1876" s="572">
        <v>44812</v>
      </c>
      <c r="G1876" s="205" t="s">
        <v>7610</v>
      </c>
      <c r="H1876" s="205" t="s">
        <v>682</v>
      </c>
      <c r="I1876" s="205" t="s">
        <v>683</v>
      </c>
      <c r="J1876" s="205">
        <v>8795030950</v>
      </c>
      <c r="K1876" s="205" t="s">
        <v>684</v>
      </c>
      <c r="L1876" s="205" t="s">
        <v>7611</v>
      </c>
      <c r="M1876" s="205" t="s">
        <v>7612</v>
      </c>
      <c r="N1876" s="205" t="s">
        <v>7613</v>
      </c>
      <c r="O1876" s="205" t="s">
        <v>686</v>
      </c>
      <c r="P1876" s="205" t="s">
        <v>687</v>
      </c>
      <c r="Q1876" s="205" t="s">
        <v>686</v>
      </c>
    </row>
    <row r="1877" spans="1:17" hidden="1">
      <c r="A1877" s="204">
        <v>101862442386</v>
      </c>
      <c r="B1877" s="205" t="s">
        <v>7606</v>
      </c>
      <c r="C1877" s="205" t="s">
        <v>5775</v>
      </c>
      <c r="D1877" s="205" t="s">
        <v>680</v>
      </c>
      <c r="E1877" s="572">
        <v>35796</v>
      </c>
      <c r="F1877" s="572">
        <v>44812</v>
      </c>
      <c r="G1877" s="205" t="s">
        <v>7607</v>
      </c>
      <c r="H1877" s="205" t="s">
        <v>682</v>
      </c>
      <c r="I1877" s="205" t="s">
        <v>683</v>
      </c>
      <c r="J1877" s="205" t="s">
        <v>684</v>
      </c>
      <c r="K1877" s="205" t="s">
        <v>684</v>
      </c>
      <c r="L1877" s="205" t="s">
        <v>3107</v>
      </c>
      <c r="M1877" s="205" t="s">
        <v>684</v>
      </c>
      <c r="N1877" s="205" t="s">
        <v>684</v>
      </c>
      <c r="O1877" s="205" t="s">
        <v>686</v>
      </c>
      <c r="P1877" s="205" t="s">
        <v>687</v>
      </c>
      <c r="Q1877" s="205" t="s">
        <v>686</v>
      </c>
    </row>
    <row r="1878" spans="1:17" hidden="1">
      <c r="A1878" s="204">
        <v>101081001500</v>
      </c>
      <c r="B1878" s="205" t="s">
        <v>7614</v>
      </c>
      <c r="C1878" s="205" t="s">
        <v>7615</v>
      </c>
      <c r="D1878" s="205" t="s">
        <v>680</v>
      </c>
      <c r="E1878" s="572">
        <v>33734</v>
      </c>
      <c r="F1878" s="572">
        <v>44812</v>
      </c>
      <c r="G1878" s="205" t="s">
        <v>7616</v>
      </c>
      <c r="H1878" s="205" t="s">
        <v>682</v>
      </c>
      <c r="I1878" s="205" t="s">
        <v>683</v>
      </c>
      <c r="J1878" s="205">
        <v>8219905487</v>
      </c>
      <c r="K1878" s="205" t="s">
        <v>7617</v>
      </c>
      <c r="L1878" s="205" t="s">
        <v>1402</v>
      </c>
      <c r="M1878" s="205" t="s">
        <v>684</v>
      </c>
      <c r="N1878" s="205" t="s">
        <v>7618</v>
      </c>
      <c r="O1878" s="205" t="s">
        <v>686</v>
      </c>
      <c r="P1878" s="205" t="s">
        <v>687</v>
      </c>
      <c r="Q1878" s="205" t="s">
        <v>686</v>
      </c>
    </row>
    <row r="1879" spans="1:17" hidden="1">
      <c r="A1879" s="204">
        <v>101819217884</v>
      </c>
      <c r="B1879" s="205" t="s">
        <v>7619</v>
      </c>
      <c r="C1879" s="205" t="s">
        <v>7620</v>
      </c>
      <c r="D1879" s="205" t="s">
        <v>680</v>
      </c>
      <c r="E1879" s="572">
        <v>33108</v>
      </c>
      <c r="F1879" s="572">
        <v>44809</v>
      </c>
      <c r="G1879" s="205" t="s">
        <v>1495</v>
      </c>
      <c r="H1879" s="205" t="s">
        <v>682</v>
      </c>
      <c r="I1879" s="205" t="s">
        <v>683</v>
      </c>
      <c r="J1879" s="205">
        <v>7820850645</v>
      </c>
      <c r="K1879" s="205" t="s">
        <v>684</v>
      </c>
      <c r="L1879" s="205" t="s">
        <v>7621</v>
      </c>
      <c r="M1879" s="205" t="s">
        <v>7622</v>
      </c>
      <c r="N1879" s="205" t="s">
        <v>684</v>
      </c>
      <c r="O1879" s="205" t="s">
        <v>686</v>
      </c>
      <c r="P1879" s="205" t="s">
        <v>687</v>
      </c>
      <c r="Q1879" s="205" t="s">
        <v>686</v>
      </c>
    </row>
    <row r="1880" spans="1:17" hidden="1">
      <c r="A1880" s="204">
        <v>101860358403</v>
      </c>
      <c r="B1880" s="205" t="s">
        <v>7623</v>
      </c>
      <c r="C1880" s="205" t="s">
        <v>7624</v>
      </c>
      <c r="D1880" s="205" t="s">
        <v>680</v>
      </c>
      <c r="E1880" s="572">
        <v>35262</v>
      </c>
      <c r="F1880" s="572">
        <v>44807</v>
      </c>
      <c r="G1880" s="205" t="s">
        <v>7625</v>
      </c>
      <c r="H1880" s="205" t="s">
        <v>682</v>
      </c>
      <c r="I1880" s="205" t="s">
        <v>683</v>
      </c>
      <c r="J1880" s="205" t="s">
        <v>684</v>
      </c>
      <c r="K1880" s="205" t="s">
        <v>684</v>
      </c>
      <c r="L1880" s="205" t="s">
        <v>7626</v>
      </c>
      <c r="M1880" s="205" t="s">
        <v>684</v>
      </c>
      <c r="N1880" s="205" t="s">
        <v>684</v>
      </c>
      <c r="O1880" s="205" t="s">
        <v>686</v>
      </c>
      <c r="P1880" s="205" t="s">
        <v>687</v>
      </c>
      <c r="Q1880" s="205" t="s">
        <v>686</v>
      </c>
    </row>
    <row r="1881" spans="1:17" hidden="1">
      <c r="A1881" s="204">
        <v>101733790140</v>
      </c>
      <c r="B1881" s="205" t="s">
        <v>7627</v>
      </c>
      <c r="C1881" s="205" t="s">
        <v>7628</v>
      </c>
      <c r="D1881" s="205" t="s">
        <v>680</v>
      </c>
      <c r="E1881" s="572">
        <v>37425</v>
      </c>
      <c r="F1881" s="572">
        <v>44805</v>
      </c>
      <c r="G1881" s="205" t="s">
        <v>7629</v>
      </c>
      <c r="H1881" s="205" t="s">
        <v>682</v>
      </c>
      <c r="I1881" s="205" t="s">
        <v>683</v>
      </c>
      <c r="J1881" s="205">
        <v>8767114389</v>
      </c>
      <c r="K1881" s="205" t="s">
        <v>684</v>
      </c>
      <c r="L1881" s="205" t="s">
        <v>7630</v>
      </c>
      <c r="M1881" s="205" t="s">
        <v>20948</v>
      </c>
      <c r="N1881" s="205" t="s">
        <v>20949</v>
      </c>
      <c r="O1881" s="205" t="s">
        <v>687</v>
      </c>
      <c r="P1881" s="205" t="s">
        <v>687</v>
      </c>
      <c r="Q1881" s="205" t="s">
        <v>687</v>
      </c>
    </row>
    <row r="1882" spans="1:17" hidden="1">
      <c r="A1882" s="204">
        <v>101528894288</v>
      </c>
      <c r="B1882" s="205" t="s">
        <v>7648</v>
      </c>
      <c r="C1882" s="205" t="s">
        <v>7649</v>
      </c>
      <c r="D1882" s="205" t="s">
        <v>680</v>
      </c>
      <c r="E1882" s="572">
        <v>36324</v>
      </c>
      <c r="F1882" s="572">
        <v>44804</v>
      </c>
      <c r="G1882" s="205" t="s">
        <v>3143</v>
      </c>
      <c r="H1882" s="205" t="s">
        <v>682</v>
      </c>
      <c r="I1882" s="205" t="s">
        <v>683</v>
      </c>
      <c r="J1882" s="205" t="s">
        <v>684</v>
      </c>
      <c r="K1882" s="205" t="s">
        <v>684</v>
      </c>
      <c r="L1882" s="205" t="s">
        <v>7650</v>
      </c>
      <c r="M1882" s="205" t="s">
        <v>684</v>
      </c>
      <c r="N1882" s="205" t="s">
        <v>7651</v>
      </c>
      <c r="O1882" s="205" t="s">
        <v>686</v>
      </c>
      <c r="P1882" s="205" t="s">
        <v>687</v>
      </c>
      <c r="Q1882" s="205" t="s">
        <v>686</v>
      </c>
    </row>
    <row r="1883" spans="1:17" hidden="1">
      <c r="A1883" s="204">
        <v>101865900423</v>
      </c>
      <c r="B1883" s="205" t="s">
        <v>7631</v>
      </c>
      <c r="C1883" s="205" t="s">
        <v>7632</v>
      </c>
      <c r="D1883" s="205" t="s">
        <v>680</v>
      </c>
      <c r="E1883" s="572">
        <v>34624</v>
      </c>
      <c r="F1883" s="572">
        <v>44804</v>
      </c>
      <c r="G1883" s="205" t="s">
        <v>1299</v>
      </c>
      <c r="H1883" s="205" t="s">
        <v>682</v>
      </c>
      <c r="I1883" s="205" t="s">
        <v>683</v>
      </c>
      <c r="J1883" s="205" t="s">
        <v>684</v>
      </c>
      <c r="K1883" s="205" t="s">
        <v>684</v>
      </c>
      <c r="L1883" s="205" t="s">
        <v>7633</v>
      </c>
      <c r="M1883" s="205" t="s">
        <v>684</v>
      </c>
      <c r="N1883" s="205" t="s">
        <v>684</v>
      </c>
      <c r="O1883" s="205" t="s">
        <v>686</v>
      </c>
      <c r="P1883" s="205" t="s">
        <v>687</v>
      </c>
      <c r="Q1883" s="205" t="s">
        <v>686</v>
      </c>
    </row>
    <row r="1884" spans="1:17" hidden="1">
      <c r="A1884" s="204">
        <v>101865900410</v>
      </c>
      <c r="B1884" s="205" t="s">
        <v>7638</v>
      </c>
      <c r="C1884" s="205" t="s">
        <v>7639</v>
      </c>
      <c r="D1884" s="205" t="s">
        <v>680</v>
      </c>
      <c r="E1884" s="572">
        <v>33095</v>
      </c>
      <c r="F1884" s="572">
        <v>44804</v>
      </c>
      <c r="G1884" s="205" t="s">
        <v>7640</v>
      </c>
      <c r="H1884" s="205" t="s">
        <v>682</v>
      </c>
      <c r="I1884" s="205" t="s">
        <v>683</v>
      </c>
      <c r="J1884" s="205" t="s">
        <v>684</v>
      </c>
      <c r="K1884" s="205" t="s">
        <v>684</v>
      </c>
      <c r="L1884" s="205" t="s">
        <v>3092</v>
      </c>
      <c r="M1884" s="205" t="s">
        <v>684</v>
      </c>
      <c r="N1884" s="205" t="s">
        <v>684</v>
      </c>
      <c r="O1884" s="205" t="s">
        <v>686</v>
      </c>
      <c r="P1884" s="205" t="s">
        <v>687</v>
      </c>
      <c r="Q1884" s="205" t="s">
        <v>686</v>
      </c>
    </row>
    <row r="1885" spans="1:17" hidden="1">
      <c r="A1885" s="204">
        <v>101348526497</v>
      </c>
      <c r="B1885" s="205" t="s">
        <v>7634</v>
      </c>
      <c r="C1885" s="205" t="s">
        <v>7635</v>
      </c>
      <c r="D1885" s="205" t="s">
        <v>680</v>
      </c>
      <c r="E1885" s="572">
        <v>33003</v>
      </c>
      <c r="F1885" s="572">
        <v>44804</v>
      </c>
      <c r="G1885" s="205" t="s">
        <v>7636</v>
      </c>
      <c r="H1885" s="205" t="s">
        <v>682</v>
      </c>
      <c r="I1885" s="205" t="s">
        <v>683</v>
      </c>
      <c r="J1885" s="205" t="s">
        <v>684</v>
      </c>
      <c r="K1885" s="205" t="s">
        <v>684</v>
      </c>
      <c r="L1885" s="205" t="s">
        <v>7637</v>
      </c>
      <c r="M1885" s="205" t="s">
        <v>684</v>
      </c>
      <c r="N1885" s="205" t="s">
        <v>684</v>
      </c>
      <c r="O1885" s="205" t="s">
        <v>686</v>
      </c>
      <c r="P1885" s="205" t="s">
        <v>687</v>
      </c>
      <c r="Q1885" s="205" t="s">
        <v>686</v>
      </c>
    </row>
    <row r="1886" spans="1:17" hidden="1">
      <c r="A1886" s="204">
        <v>100051293659</v>
      </c>
      <c r="B1886" s="205" t="s">
        <v>7652</v>
      </c>
      <c r="C1886" s="205" t="s">
        <v>7653</v>
      </c>
      <c r="D1886" s="205" t="s">
        <v>680</v>
      </c>
      <c r="E1886" s="572">
        <v>29226</v>
      </c>
      <c r="F1886" s="572">
        <v>44804</v>
      </c>
      <c r="G1886" s="205" t="s">
        <v>7654</v>
      </c>
      <c r="H1886" s="205" t="s">
        <v>682</v>
      </c>
      <c r="I1886" s="205" t="s">
        <v>708</v>
      </c>
      <c r="J1886" s="205">
        <v>9096111511</v>
      </c>
      <c r="K1886" s="205" t="s">
        <v>684</v>
      </c>
      <c r="L1886" s="205" t="s">
        <v>7655</v>
      </c>
      <c r="M1886" s="205" t="s">
        <v>684</v>
      </c>
      <c r="N1886" s="205" t="s">
        <v>7656</v>
      </c>
      <c r="O1886" s="205" t="s">
        <v>686</v>
      </c>
      <c r="P1886" s="205" t="s">
        <v>686</v>
      </c>
      <c r="Q1886" s="205" t="s">
        <v>686</v>
      </c>
    </row>
    <row r="1887" spans="1:17" hidden="1">
      <c r="A1887" s="204">
        <v>101865900447</v>
      </c>
      <c r="B1887" s="205" t="s">
        <v>7665</v>
      </c>
      <c r="C1887" s="205" t="s">
        <v>7666</v>
      </c>
      <c r="D1887" s="205" t="s">
        <v>680</v>
      </c>
      <c r="E1887" s="572">
        <v>36515</v>
      </c>
      <c r="F1887" s="572">
        <v>44804</v>
      </c>
      <c r="G1887" s="205" t="s">
        <v>7667</v>
      </c>
      <c r="H1887" s="205" t="s">
        <v>682</v>
      </c>
      <c r="I1887" s="205" t="s">
        <v>683</v>
      </c>
      <c r="J1887" s="205" t="s">
        <v>684</v>
      </c>
      <c r="K1887" s="205" t="s">
        <v>684</v>
      </c>
      <c r="L1887" s="205" t="s">
        <v>7668</v>
      </c>
      <c r="M1887" s="205" t="s">
        <v>684</v>
      </c>
      <c r="N1887" s="205" t="s">
        <v>684</v>
      </c>
      <c r="O1887" s="205" t="s">
        <v>686</v>
      </c>
      <c r="P1887" s="205" t="s">
        <v>687</v>
      </c>
      <c r="Q1887" s="205" t="s">
        <v>686</v>
      </c>
    </row>
    <row r="1888" spans="1:17" hidden="1">
      <c r="A1888" s="204">
        <v>101829936734</v>
      </c>
      <c r="B1888" s="205" t="s">
        <v>7645</v>
      </c>
      <c r="C1888" s="205" t="s">
        <v>7646</v>
      </c>
      <c r="D1888" s="205" t="s">
        <v>680</v>
      </c>
      <c r="E1888" s="572">
        <v>37798</v>
      </c>
      <c r="F1888" s="572">
        <v>44804</v>
      </c>
      <c r="G1888" s="205" t="s">
        <v>1254</v>
      </c>
      <c r="H1888" s="205" t="s">
        <v>682</v>
      </c>
      <c r="I1888" s="205" t="s">
        <v>683</v>
      </c>
      <c r="J1888" s="205">
        <v>9156112760</v>
      </c>
      <c r="K1888" s="205" t="s">
        <v>684</v>
      </c>
      <c r="L1888" s="205" t="s">
        <v>7647</v>
      </c>
      <c r="M1888" s="205" t="s">
        <v>684</v>
      </c>
      <c r="N1888" s="205" t="s">
        <v>684</v>
      </c>
      <c r="O1888" s="205" t="s">
        <v>686</v>
      </c>
      <c r="P1888" s="205" t="s">
        <v>687</v>
      </c>
      <c r="Q1888" s="205" t="s">
        <v>686</v>
      </c>
    </row>
    <row r="1889" spans="1:17" hidden="1">
      <c r="A1889" s="204">
        <v>101842055838</v>
      </c>
      <c r="B1889" s="205" t="s">
        <v>7661</v>
      </c>
      <c r="C1889" s="205" t="s">
        <v>7662</v>
      </c>
      <c r="D1889" s="205" t="s">
        <v>680</v>
      </c>
      <c r="E1889" s="572">
        <v>37563</v>
      </c>
      <c r="F1889" s="572">
        <v>44804</v>
      </c>
      <c r="G1889" s="205" t="s">
        <v>7663</v>
      </c>
      <c r="H1889" s="205" t="s">
        <v>682</v>
      </c>
      <c r="I1889" s="205" t="s">
        <v>683</v>
      </c>
      <c r="J1889" s="205" t="s">
        <v>684</v>
      </c>
      <c r="K1889" s="205" t="s">
        <v>684</v>
      </c>
      <c r="L1889" s="205" t="s">
        <v>7664</v>
      </c>
      <c r="M1889" s="205" t="s">
        <v>684</v>
      </c>
      <c r="N1889" s="205" t="s">
        <v>684</v>
      </c>
      <c r="O1889" s="205" t="s">
        <v>686</v>
      </c>
      <c r="P1889" s="205" t="s">
        <v>687</v>
      </c>
      <c r="Q1889" s="205" t="s">
        <v>686</v>
      </c>
    </row>
    <row r="1890" spans="1:17" hidden="1">
      <c r="A1890" s="204">
        <v>101376285317</v>
      </c>
      <c r="B1890" s="205" t="s">
        <v>7657</v>
      </c>
      <c r="C1890" s="205" t="s">
        <v>7658</v>
      </c>
      <c r="D1890" s="205" t="s">
        <v>680</v>
      </c>
      <c r="E1890" s="572">
        <v>36593</v>
      </c>
      <c r="F1890" s="572">
        <v>44804</v>
      </c>
      <c r="G1890" s="205" t="s">
        <v>7659</v>
      </c>
      <c r="H1890" s="205" t="s">
        <v>682</v>
      </c>
      <c r="I1890" s="205" t="s">
        <v>683</v>
      </c>
      <c r="J1890" s="205" t="s">
        <v>684</v>
      </c>
      <c r="K1890" s="205" t="s">
        <v>684</v>
      </c>
      <c r="L1890" s="205" t="s">
        <v>7660</v>
      </c>
      <c r="M1890" s="205" t="s">
        <v>684</v>
      </c>
      <c r="N1890" s="205" t="s">
        <v>684</v>
      </c>
      <c r="O1890" s="205" t="s">
        <v>686</v>
      </c>
      <c r="P1890" s="205" t="s">
        <v>687</v>
      </c>
      <c r="Q1890" s="205" t="s">
        <v>686</v>
      </c>
    </row>
    <row r="1891" spans="1:17" hidden="1">
      <c r="A1891" s="204">
        <v>101440677446</v>
      </c>
      <c r="B1891" s="205" t="s">
        <v>7669</v>
      </c>
      <c r="C1891" s="205" t="s">
        <v>7670</v>
      </c>
      <c r="D1891" s="205" t="s">
        <v>680</v>
      </c>
      <c r="E1891" s="572">
        <v>35933</v>
      </c>
      <c r="F1891" s="572">
        <v>44804</v>
      </c>
      <c r="G1891" s="205" t="s">
        <v>3556</v>
      </c>
      <c r="H1891" s="205" t="s">
        <v>682</v>
      </c>
      <c r="I1891" s="205" t="s">
        <v>683</v>
      </c>
      <c r="J1891" s="205">
        <v>7218410016</v>
      </c>
      <c r="K1891" s="205" t="s">
        <v>7671</v>
      </c>
      <c r="L1891" s="205" t="s">
        <v>7672</v>
      </c>
      <c r="M1891" s="205" t="s">
        <v>7673</v>
      </c>
      <c r="N1891" s="205" t="s">
        <v>7674</v>
      </c>
      <c r="O1891" s="205" t="s">
        <v>687</v>
      </c>
      <c r="P1891" s="205" t="s">
        <v>687</v>
      </c>
      <c r="Q1891" s="205" t="s">
        <v>686</v>
      </c>
    </row>
    <row r="1892" spans="1:17" hidden="1">
      <c r="A1892" s="204">
        <v>101394524439</v>
      </c>
      <c r="B1892" s="205" t="s">
        <v>7675</v>
      </c>
      <c r="C1892" s="205" t="s">
        <v>7676</v>
      </c>
      <c r="D1892" s="205" t="s">
        <v>680</v>
      </c>
      <c r="E1892" s="572">
        <v>36321</v>
      </c>
      <c r="F1892" s="572">
        <v>44804</v>
      </c>
      <c r="G1892" s="205" t="s">
        <v>7677</v>
      </c>
      <c r="H1892" s="205" t="s">
        <v>682</v>
      </c>
      <c r="I1892" s="205" t="s">
        <v>683</v>
      </c>
      <c r="J1892" s="205">
        <v>9503354414</v>
      </c>
      <c r="K1892" s="205" t="s">
        <v>684</v>
      </c>
      <c r="L1892" s="205" t="s">
        <v>3654</v>
      </c>
      <c r="M1892" s="205" t="s">
        <v>7678</v>
      </c>
      <c r="N1892" s="205" t="s">
        <v>22090</v>
      </c>
      <c r="O1892" s="205" t="s">
        <v>686</v>
      </c>
      <c r="P1892" s="205" t="s">
        <v>687</v>
      </c>
      <c r="Q1892" s="205" t="s">
        <v>687</v>
      </c>
    </row>
    <row r="1893" spans="1:17" hidden="1">
      <c r="A1893" s="204">
        <v>101617018964</v>
      </c>
      <c r="B1893" s="205" t="s">
        <v>7641</v>
      </c>
      <c r="C1893" s="205" t="s">
        <v>7642</v>
      </c>
      <c r="D1893" s="205" t="s">
        <v>680</v>
      </c>
      <c r="E1893" s="572">
        <v>37237</v>
      </c>
      <c r="F1893" s="572">
        <v>44804</v>
      </c>
      <c r="G1893" s="205" t="s">
        <v>7643</v>
      </c>
      <c r="H1893" s="205" t="s">
        <v>682</v>
      </c>
      <c r="I1893" s="205" t="s">
        <v>683</v>
      </c>
      <c r="J1893" s="205" t="s">
        <v>684</v>
      </c>
      <c r="K1893" s="205" t="s">
        <v>684</v>
      </c>
      <c r="L1893" s="205" t="s">
        <v>7644</v>
      </c>
      <c r="M1893" s="205" t="s">
        <v>684</v>
      </c>
      <c r="N1893" s="205" t="s">
        <v>684</v>
      </c>
      <c r="O1893" s="205" t="s">
        <v>686</v>
      </c>
      <c r="P1893" s="205" t="s">
        <v>687</v>
      </c>
      <c r="Q1893" s="205" t="s">
        <v>686</v>
      </c>
    </row>
    <row r="1894" spans="1:17" hidden="1">
      <c r="A1894" s="204">
        <v>101857216419</v>
      </c>
      <c r="B1894" s="205" t="s">
        <v>7679</v>
      </c>
      <c r="C1894" s="205" t="s">
        <v>7680</v>
      </c>
      <c r="D1894" s="205" t="s">
        <v>680</v>
      </c>
      <c r="E1894" s="572">
        <v>27683</v>
      </c>
      <c r="F1894" s="572">
        <v>44799</v>
      </c>
      <c r="G1894" s="205" t="s">
        <v>7681</v>
      </c>
      <c r="H1894" s="205" t="s">
        <v>682</v>
      </c>
      <c r="I1894" s="205" t="s">
        <v>708</v>
      </c>
      <c r="J1894" s="205" t="s">
        <v>684</v>
      </c>
      <c r="K1894" s="205" t="s">
        <v>684</v>
      </c>
      <c r="L1894" s="205" t="s">
        <v>3840</v>
      </c>
      <c r="M1894" s="205" t="s">
        <v>684</v>
      </c>
      <c r="N1894" s="205" t="s">
        <v>684</v>
      </c>
      <c r="O1894" s="205" t="s">
        <v>686</v>
      </c>
      <c r="P1894" s="205" t="s">
        <v>687</v>
      </c>
      <c r="Q1894" s="205" t="s">
        <v>686</v>
      </c>
    </row>
    <row r="1895" spans="1:17" hidden="1">
      <c r="A1895" s="204">
        <v>101855193625</v>
      </c>
      <c r="B1895" s="205" t="s">
        <v>7689</v>
      </c>
      <c r="C1895" s="205" t="s">
        <v>7690</v>
      </c>
      <c r="D1895" s="205" t="s">
        <v>680</v>
      </c>
      <c r="E1895" s="572">
        <v>32295</v>
      </c>
      <c r="F1895" s="572">
        <v>44793</v>
      </c>
      <c r="G1895" s="205" t="s">
        <v>7691</v>
      </c>
      <c r="H1895" s="205" t="s">
        <v>682</v>
      </c>
      <c r="I1895" s="205" t="s">
        <v>708</v>
      </c>
      <c r="J1895" s="205" t="s">
        <v>684</v>
      </c>
      <c r="K1895" s="205" t="s">
        <v>684</v>
      </c>
      <c r="L1895" s="205" t="s">
        <v>7692</v>
      </c>
      <c r="M1895" s="205" t="s">
        <v>684</v>
      </c>
      <c r="N1895" s="205" t="s">
        <v>684</v>
      </c>
      <c r="O1895" s="205" t="s">
        <v>686</v>
      </c>
      <c r="P1895" s="205" t="s">
        <v>687</v>
      </c>
      <c r="Q1895" s="205" t="s">
        <v>686</v>
      </c>
    </row>
    <row r="1896" spans="1:17" hidden="1">
      <c r="A1896" s="204">
        <v>101855193639</v>
      </c>
      <c r="B1896" s="205" t="s">
        <v>7685</v>
      </c>
      <c r="C1896" s="205" t="s">
        <v>7686</v>
      </c>
      <c r="D1896" s="205" t="s">
        <v>680</v>
      </c>
      <c r="E1896" s="572">
        <v>36977</v>
      </c>
      <c r="F1896" s="572">
        <v>44793</v>
      </c>
      <c r="G1896" s="205" t="s">
        <v>7687</v>
      </c>
      <c r="H1896" s="205" t="s">
        <v>682</v>
      </c>
      <c r="I1896" s="205" t="s">
        <v>683</v>
      </c>
      <c r="J1896" s="205" t="s">
        <v>684</v>
      </c>
      <c r="K1896" s="205" t="s">
        <v>684</v>
      </c>
      <c r="L1896" s="205" t="s">
        <v>7688</v>
      </c>
      <c r="M1896" s="205" t="s">
        <v>684</v>
      </c>
      <c r="N1896" s="205" t="s">
        <v>684</v>
      </c>
      <c r="O1896" s="205" t="s">
        <v>686</v>
      </c>
      <c r="P1896" s="205" t="s">
        <v>687</v>
      </c>
      <c r="Q1896" s="205" t="s">
        <v>686</v>
      </c>
    </row>
    <row r="1897" spans="1:17" hidden="1">
      <c r="A1897" s="204">
        <v>101837596421</v>
      </c>
      <c r="B1897" s="205" t="s">
        <v>7698</v>
      </c>
      <c r="C1897" s="205" t="s">
        <v>7699</v>
      </c>
      <c r="D1897" s="205" t="s">
        <v>680</v>
      </c>
      <c r="E1897" s="572">
        <v>34700</v>
      </c>
      <c r="F1897" s="572">
        <v>44793</v>
      </c>
      <c r="G1897" s="205" t="s">
        <v>7700</v>
      </c>
      <c r="H1897" s="205" t="s">
        <v>682</v>
      </c>
      <c r="I1897" s="205" t="s">
        <v>683</v>
      </c>
      <c r="J1897" s="205" t="s">
        <v>684</v>
      </c>
      <c r="K1897" s="205" t="s">
        <v>684</v>
      </c>
      <c r="L1897" s="205" t="s">
        <v>7701</v>
      </c>
      <c r="M1897" s="205" t="s">
        <v>684</v>
      </c>
      <c r="N1897" s="205" t="s">
        <v>684</v>
      </c>
      <c r="O1897" s="205" t="s">
        <v>686</v>
      </c>
      <c r="P1897" s="205" t="s">
        <v>687</v>
      </c>
      <c r="Q1897" s="205" t="s">
        <v>686</v>
      </c>
    </row>
    <row r="1898" spans="1:17" hidden="1">
      <c r="A1898" s="204">
        <v>101855250860</v>
      </c>
      <c r="B1898" s="205" t="s">
        <v>7693</v>
      </c>
      <c r="C1898" s="205" t="s">
        <v>7694</v>
      </c>
      <c r="D1898" s="205" t="s">
        <v>680</v>
      </c>
      <c r="E1898" s="572">
        <v>36418</v>
      </c>
      <c r="F1898" s="572">
        <v>44793</v>
      </c>
      <c r="G1898" s="205" t="s">
        <v>7695</v>
      </c>
      <c r="H1898" s="205" t="s">
        <v>682</v>
      </c>
      <c r="I1898" s="205" t="s">
        <v>683</v>
      </c>
      <c r="J1898" s="205" t="s">
        <v>684</v>
      </c>
      <c r="K1898" s="205" t="s">
        <v>684</v>
      </c>
      <c r="L1898" s="205" t="s">
        <v>7696</v>
      </c>
      <c r="M1898" s="205" t="s">
        <v>684</v>
      </c>
      <c r="N1898" s="205" t="s">
        <v>684</v>
      </c>
      <c r="O1898" s="205" t="s">
        <v>686</v>
      </c>
      <c r="P1898" s="205" t="s">
        <v>687</v>
      </c>
      <c r="Q1898" s="205" t="s">
        <v>686</v>
      </c>
    </row>
    <row r="1899" spans="1:17" hidden="1">
      <c r="A1899" s="204">
        <v>101304627529</v>
      </c>
      <c r="B1899" s="205" t="s">
        <v>7682</v>
      </c>
      <c r="C1899" s="205" t="s">
        <v>7683</v>
      </c>
      <c r="D1899" s="205" t="s">
        <v>680</v>
      </c>
      <c r="E1899" s="572">
        <v>31944</v>
      </c>
      <c r="F1899" s="572">
        <v>44793</v>
      </c>
      <c r="G1899" s="205" t="s">
        <v>989</v>
      </c>
      <c r="H1899" s="205" t="s">
        <v>682</v>
      </c>
      <c r="I1899" s="205" t="s">
        <v>708</v>
      </c>
      <c r="J1899" s="205">
        <v>7720035258</v>
      </c>
      <c r="K1899" s="205" t="s">
        <v>684</v>
      </c>
      <c r="L1899" s="205" t="s">
        <v>7684</v>
      </c>
      <c r="M1899" s="205" t="s">
        <v>684</v>
      </c>
      <c r="N1899" s="205" t="s">
        <v>3359</v>
      </c>
      <c r="O1899" s="205" t="s">
        <v>686</v>
      </c>
      <c r="P1899" s="205" t="s">
        <v>687</v>
      </c>
      <c r="Q1899" s="205" t="s">
        <v>686</v>
      </c>
    </row>
    <row r="1900" spans="1:17" hidden="1">
      <c r="A1900" s="204">
        <v>100973268231</v>
      </c>
      <c r="B1900" s="205" t="s">
        <v>7702</v>
      </c>
      <c r="C1900" s="205" t="s">
        <v>7703</v>
      </c>
      <c r="D1900" s="205" t="s">
        <v>680</v>
      </c>
      <c r="E1900" s="572">
        <v>34855</v>
      </c>
      <c r="F1900" s="572">
        <v>44791</v>
      </c>
      <c r="G1900" s="205" t="s">
        <v>5585</v>
      </c>
      <c r="H1900" s="205" t="s">
        <v>682</v>
      </c>
      <c r="I1900" s="205" t="s">
        <v>683</v>
      </c>
      <c r="J1900" s="205">
        <v>8815652754</v>
      </c>
      <c r="K1900" s="205" t="s">
        <v>684</v>
      </c>
      <c r="L1900" s="205" t="s">
        <v>7704</v>
      </c>
      <c r="M1900" s="205" t="s">
        <v>7705</v>
      </c>
      <c r="N1900" s="205" t="s">
        <v>7706</v>
      </c>
      <c r="O1900" s="205" t="s">
        <v>687</v>
      </c>
      <c r="P1900" s="205" t="s">
        <v>687</v>
      </c>
      <c r="Q1900" s="205" t="s">
        <v>686</v>
      </c>
    </row>
    <row r="1901" spans="1:17" hidden="1">
      <c r="A1901" s="204">
        <v>101854475879</v>
      </c>
      <c r="B1901" s="205" t="s">
        <v>7717</v>
      </c>
      <c r="C1901" s="205" t="s">
        <v>7718</v>
      </c>
      <c r="D1901" s="205" t="s">
        <v>680</v>
      </c>
      <c r="E1901" s="572">
        <v>36663</v>
      </c>
      <c r="F1901" s="572">
        <v>44790</v>
      </c>
      <c r="G1901" s="205" t="s">
        <v>7719</v>
      </c>
      <c r="H1901" s="205" t="s">
        <v>682</v>
      </c>
      <c r="I1901" s="205" t="s">
        <v>708</v>
      </c>
      <c r="J1901" s="205" t="s">
        <v>684</v>
      </c>
      <c r="K1901" s="205" t="s">
        <v>684</v>
      </c>
      <c r="L1901" s="205" t="s">
        <v>7720</v>
      </c>
      <c r="M1901" s="205" t="s">
        <v>684</v>
      </c>
      <c r="N1901" s="205" t="s">
        <v>684</v>
      </c>
      <c r="O1901" s="205" t="s">
        <v>686</v>
      </c>
      <c r="P1901" s="205" t="s">
        <v>687</v>
      </c>
      <c r="Q1901" s="205" t="s">
        <v>686</v>
      </c>
    </row>
    <row r="1902" spans="1:17" hidden="1">
      <c r="A1902" s="204">
        <v>101854393519</v>
      </c>
      <c r="B1902" s="205" t="s">
        <v>7707</v>
      </c>
      <c r="C1902" s="205" t="s">
        <v>7708</v>
      </c>
      <c r="D1902" s="205" t="s">
        <v>680</v>
      </c>
      <c r="E1902" s="572">
        <v>36357</v>
      </c>
      <c r="F1902" s="572">
        <v>44790</v>
      </c>
      <c r="G1902" s="205" t="s">
        <v>7709</v>
      </c>
      <c r="H1902" s="205" t="s">
        <v>682</v>
      </c>
      <c r="I1902" s="205" t="s">
        <v>683</v>
      </c>
      <c r="J1902" s="205">
        <v>8485903185</v>
      </c>
      <c r="K1902" s="205" t="s">
        <v>684</v>
      </c>
      <c r="L1902" s="205" t="s">
        <v>7710</v>
      </c>
      <c r="M1902" s="205" t="s">
        <v>684</v>
      </c>
      <c r="N1902" s="205" t="s">
        <v>684</v>
      </c>
      <c r="O1902" s="205" t="s">
        <v>686</v>
      </c>
      <c r="P1902" s="205" t="s">
        <v>687</v>
      </c>
      <c r="Q1902" s="205" t="s">
        <v>687</v>
      </c>
    </row>
    <row r="1903" spans="1:17" hidden="1">
      <c r="A1903" s="204">
        <v>101628582467</v>
      </c>
      <c r="B1903" s="205" t="s">
        <v>7711</v>
      </c>
      <c r="C1903" s="205" t="s">
        <v>7712</v>
      </c>
      <c r="D1903" s="205" t="s">
        <v>680</v>
      </c>
      <c r="E1903" s="572">
        <v>36161</v>
      </c>
      <c r="F1903" s="572">
        <v>44790</v>
      </c>
      <c r="G1903" s="205" t="s">
        <v>1495</v>
      </c>
      <c r="H1903" s="205" t="s">
        <v>682</v>
      </c>
      <c r="I1903" s="205" t="s">
        <v>683</v>
      </c>
      <c r="J1903" s="205" t="s">
        <v>684</v>
      </c>
      <c r="K1903" s="205" t="s">
        <v>684</v>
      </c>
      <c r="L1903" s="205" t="s">
        <v>7713</v>
      </c>
      <c r="M1903" s="205" t="s">
        <v>684</v>
      </c>
      <c r="N1903" s="205" t="s">
        <v>684</v>
      </c>
      <c r="O1903" s="205" t="s">
        <v>686</v>
      </c>
      <c r="P1903" s="205" t="s">
        <v>687</v>
      </c>
      <c r="Q1903" s="205" t="s">
        <v>686</v>
      </c>
    </row>
    <row r="1904" spans="1:17" hidden="1">
      <c r="A1904" s="204">
        <v>101854409960</v>
      </c>
      <c r="B1904" s="205" t="s">
        <v>7714</v>
      </c>
      <c r="C1904" s="205" t="s">
        <v>7590</v>
      </c>
      <c r="D1904" s="205" t="s">
        <v>680</v>
      </c>
      <c r="E1904" s="572">
        <v>35471</v>
      </c>
      <c r="F1904" s="572">
        <v>44790</v>
      </c>
      <c r="G1904" s="205" t="s">
        <v>7715</v>
      </c>
      <c r="H1904" s="205" t="s">
        <v>682</v>
      </c>
      <c r="I1904" s="205" t="s">
        <v>683</v>
      </c>
      <c r="J1904" s="205" t="s">
        <v>684</v>
      </c>
      <c r="K1904" s="205" t="s">
        <v>684</v>
      </c>
      <c r="L1904" s="205" t="s">
        <v>7716</v>
      </c>
      <c r="M1904" s="205" t="s">
        <v>684</v>
      </c>
      <c r="N1904" s="205" t="s">
        <v>684</v>
      </c>
      <c r="O1904" s="205" t="s">
        <v>686</v>
      </c>
      <c r="P1904" s="205" t="s">
        <v>687</v>
      </c>
      <c r="Q1904" s="205" t="s">
        <v>686</v>
      </c>
    </row>
    <row r="1905" spans="1:17" hidden="1">
      <c r="A1905" s="204">
        <v>101854389744</v>
      </c>
      <c r="B1905" s="205" t="s">
        <v>7721</v>
      </c>
      <c r="C1905" s="205" t="s">
        <v>7722</v>
      </c>
      <c r="D1905" s="205" t="s">
        <v>680</v>
      </c>
      <c r="E1905" s="572">
        <v>37810</v>
      </c>
      <c r="F1905" s="572">
        <v>44790</v>
      </c>
      <c r="G1905" s="205" t="s">
        <v>7723</v>
      </c>
      <c r="H1905" s="205" t="s">
        <v>682</v>
      </c>
      <c r="I1905" s="205" t="s">
        <v>683</v>
      </c>
      <c r="J1905" s="205" t="s">
        <v>684</v>
      </c>
      <c r="K1905" s="205" t="s">
        <v>684</v>
      </c>
      <c r="L1905" s="205" t="s">
        <v>7724</v>
      </c>
      <c r="M1905" s="205" t="s">
        <v>684</v>
      </c>
      <c r="N1905" s="205" t="s">
        <v>684</v>
      </c>
      <c r="O1905" s="205" t="s">
        <v>686</v>
      </c>
      <c r="P1905" s="205" t="s">
        <v>687</v>
      </c>
      <c r="Q1905" s="205" t="s">
        <v>686</v>
      </c>
    </row>
    <row r="1906" spans="1:17" hidden="1">
      <c r="A1906" s="204">
        <v>101853954430</v>
      </c>
      <c r="B1906" s="205" t="s">
        <v>7728</v>
      </c>
      <c r="C1906" s="205" t="s">
        <v>7729</v>
      </c>
      <c r="D1906" s="205" t="s">
        <v>680</v>
      </c>
      <c r="E1906" s="572">
        <v>37408</v>
      </c>
      <c r="F1906" s="572">
        <v>44789</v>
      </c>
      <c r="G1906" s="205" t="s">
        <v>7730</v>
      </c>
      <c r="H1906" s="205" t="s">
        <v>682</v>
      </c>
      <c r="I1906" s="205" t="s">
        <v>683</v>
      </c>
      <c r="J1906" s="205" t="s">
        <v>684</v>
      </c>
      <c r="K1906" s="205" t="s">
        <v>684</v>
      </c>
      <c r="L1906" s="205" t="s">
        <v>7731</v>
      </c>
      <c r="M1906" s="205" t="s">
        <v>684</v>
      </c>
      <c r="N1906" s="205" t="s">
        <v>684</v>
      </c>
      <c r="O1906" s="205" t="s">
        <v>686</v>
      </c>
      <c r="P1906" s="205" t="s">
        <v>687</v>
      </c>
      <c r="Q1906" s="205" t="s">
        <v>686</v>
      </c>
    </row>
    <row r="1907" spans="1:17" hidden="1">
      <c r="A1907" s="204">
        <v>101853992420</v>
      </c>
      <c r="B1907" s="205" t="s">
        <v>7740</v>
      </c>
      <c r="C1907" s="205" t="s">
        <v>7741</v>
      </c>
      <c r="D1907" s="205" t="s">
        <v>680</v>
      </c>
      <c r="E1907" s="572">
        <v>33240</v>
      </c>
      <c r="F1907" s="572">
        <v>44789</v>
      </c>
      <c r="G1907" s="205" t="s">
        <v>7742</v>
      </c>
      <c r="H1907" s="205" t="s">
        <v>682</v>
      </c>
      <c r="I1907" s="205" t="s">
        <v>708</v>
      </c>
      <c r="J1907" s="205" t="s">
        <v>684</v>
      </c>
      <c r="K1907" s="205" t="s">
        <v>684</v>
      </c>
      <c r="L1907" s="205" t="s">
        <v>7743</v>
      </c>
      <c r="M1907" s="205" t="s">
        <v>684</v>
      </c>
      <c r="N1907" s="205" t="s">
        <v>684</v>
      </c>
      <c r="O1907" s="205" t="s">
        <v>686</v>
      </c>
      <c r="P1907" s="205" t="s">
        <v>687</v>
      </c>
      <c r="Q1907" s="205" t="s">
        <v>686</v>
      </c>
    </row>
    <row r="1908" spans="1:17" hidden="1">
      <c r="A1908" s="204">
        <v>101853992431</v>
      </c>
      <c r="B1908" s="205" t="s">
        <v>7736</v>
      </c>
      <c r="C1908" s="205" t="s">
        <v>7737</v>
      </c>
      <c r="D1908" s="205" t="s">
        <v>680</v>
      </c>
      <c r="E1908" s="572">
        <v>35991</v>
      </c>
      <c r="F1908" s="572">
        <v>44789</v>
      </c>
      <c r="G1908" s="205" t="s">
        <v>7738</v>
      </c>
      <c r="H1908" s="205" t="s">
        <v>682</v>
      </c>
      <c r="I1908" s="205" t="s">
        <v>683</v>
      </c>
      <c r="J1908" s="205" t="s">
        <v>684</v>
      </c>
      <c r="K1908" s="205" t="s">
        <v>684</v>
      </c>
      <c r="L1908" s="205" t="s">
        <v>7739</v>
      </c>
      <c r="M1908" s="205" t="s">
        <v>684</v>
      </c>
      <c r="N1908" s="205" t="s">
        <v>684</v>
      </c>
      <c r="O1908" s="205" t="s">
        <v>686</v>
      </c>
      <c r="P1908" s="205" t="s">
        <v>687</v>
      </c>
      <c r="Q1908" s="205" t="s">
        <v>686</v>
      </c>
    </row>
    <row r="1909" spans="1:17" hidden="1">
      <c r="A1909" s="204">
        <v>101853954424</v>
      </c>
      <c r="B1909" s="205" t="s">
        <v>7732</v>
      </c>
      <c r="C1909" s="205" t="s">
        <v>7733</v>
      </c>
      <c r="D1909" s="205" t="s">
        <v>680</v>
      </c>
      <c r="E1909" s="572">
        <v>36590</v>
      </c>
      <c r="F1909" s="572">
        <v>44789</v>
      </c>
      <c r="G1909" s="205" t="s">
        <v>7734</v>
      </c>
      <c r="H1909" s="205" t="s">
        <v>682</v>
      </c>
      <c r="I1909" s="205" t="s">
        <v>683</v>
      </c>
      <c r="J1909" s="205">
        <v>9022657883</v>
      </c>
      <c r="K1909" s="205" t="s">
        <v>684</v>
      </c>
      <c r="L1909" s="205" t="s">
        <v>7735</v>
      </c>
      <c r="M1909" s="205" t="s">
        <v>684</v>
      </c>
      <c r="N1909" s="205" t="s">
        <v>21496</v>
      </c>
      <c r="O1909" s="205" t="s">
        <v>686</v>
      </c>
      <c r="P1909" s="205" t="s">
        <v>687</v>
      </c>
      <c r="Q1909" s="205" t="s">
        <v>686</v>
      </c>
    </row>
    <row r="1910" spans="1:17" hidden="1">
      <c r="A1910" s="204">
        <v>101388345766</v>
      </c>
      <c r="B1910" s="205" t="s">
        <v>7725</v>
      </c>
      <c r="C1910" s="205" t="s">
        <v>486</v>
      </c>
      <c r="D1910" s="205" t="s">
        <v>680</v>
      </c>
      <c r="E1910" s="572">
        <v>36142</v>
      </c>
      <c r="F1910" s="572">
        <v>44789</v>
      </c>
      <c r="G1910" s="205" t="s">
        <v>1409</v>
      </c>
      <c r="H1910" s="205" t="s">
        <v>682</v>
      </c>
      <c r="I1910" s="205" t="s">
        <v>683</v>
      </c>
      <c r="J1910" s="205">
        <v>7875828739</v>
      </c>
      <c r="K1910" s="205" t="s">
        <v>684</v>
      </c>
      <c r="L1910" s="205" t="s">
        <v>7726</v>
      </c>
      <c r="M1910" s="205" t="s">
        <v>7727</v>
      </c>
      <c r="N1910" s="205" t="s">
        <v>2124</v>
      </c>
      <c r="O1910" s="205" t="s">
        <v>686</v>
      </c>
      <c r="P1910" s="205" t="s">
        <v>687</v>
      </c>
      <c r="Q1910" s="205" t="s">
        <v>686</v>
      </c>
    </row>
    <row r="1911" spans="1:17" hidden="1">
      <c r="A1911" s="204">
        <v>101852903951</v>
      </c>
      <c r="B1911" s="205" t="s">
        <v>7744</v>
      </c>
      <c r="C1911" s="205" t="s">
        <v>7745</v>
      </c>
      <c r="D1911" s="205" t="s">
        <v>680</v>
      </c>
      <c r="E1911" s="572">
        <v>37159</v>
      </c>
      <c r="F1911" s="572">
        <v>44785</v>
      </c>
      <c r="G1911" s="205" t="s">
        <v>7746</v>
      </c>
      <c r="H1911" s="205" t="s">
        <v>682</v>
      </c>
      <c r="I1911" s="205" t="s">
        <v>683</v>
      </c>
      <c r="J1911" s="205">
        <v>9579655996</v>
      </c>
      <c r="K1911" s="205" t="s">
        <v>684</v>
      </c>
      <c r="L1911" s="205" t="s">
        <v>7747</v>
      </c>
      <c r="M1911" s="205" t="s">
        <v>7748</v>
      </c>
      <c r="N1911" s="205" t="s">
        <v>7749</v>
      </c>
      <c r="O1911" s="205" t="s">
        <v>686</v>
      </c>
      <c r="P1911" s="205" t="s">
        <v>687</v>
      </c>
      <c r="Q1911" s="205" t="s">
        <v>686</v>
      </c>
    </row>
    <row r="1912" spans="1:17" hidden="1">
      <c r="A1912" s="204">
        <v>101852148781</v>
      </c>
      <c r="B1912" s="205" t="s">
        <v>7750</v>
      </c>
      <c r="C1912" s="205" t="s">
        <v>7751</v>
      </c>
      <c r="D1912" s="205" t="s">
        <v>680</v>
      </c>
      <c r="E1912" s="572">
        <v>36800</v>
      </c>
      <c r="F1912" s="572">
        <v>44784</v>
      </c>
      <c r="G1912" s="205" t="s">
        <v>7752</v>
      </c>
      <c r="H1912" s="205" t="s">
        <v>682</v>
      </c>
      <c r="I1912" s="205" t="s">
        <v>708</v>
      </c>
      <c r="J1912" s="205">
        <v>9881274530</v>
      </c>
      <c r="K1912" s="205" t="s">
        <v>684</v>
      </c>
      <c r="L1912" s="205" t="s">
        <v>7753</v>
      </c>
      <c r="M1912" s="205" t="s">
        <v>684</v>
      </c>
      <c r="N1912" s="205" t="s">
        <v>684</v>
      </c>
      <c r="O1912" s="205" t="s">
        <v>686</v>
      </c>
      <c r="P1912" s="205" t="s">
        <v>687</v>
      </c>
      <c r="Q1912" s="205" t="s">
        <v>686</v>
      </c>
    </row>
    <row r="1913" spans="1:17" hidden="1">
      <c r="A1913" s="204">
        <v>101768305237</v>
      </c>
      <c r="B1913" s="205" t="s">
        <v>7754</v>
      </c>
      <c r="C1913" s="205" t="s">
        <v>7755</v>
      </c>
      <c r="D1913" s="205" t="s">
        <v>680</v>
      </c>
      <c r="E1913" s="572">
        <v>36526</v>
      </c>
      <c r="F1913" s="572">
        <v>44784</v>
      </c>
      <c r="G1913" s="205" t="s">
        <v>7756</v>
      </c>
      <c r="H1913" s="205" t="s">
        <v>682</v>
      </c>
      <c r="I1913" s="205" t="s">
        <v>683</v>
      </c>
      <c r="J1913" s="205" t="s">
        <v>684</v>
      </c>
      <c r="K1913" s="205" t="s">
        <v>684</v>
      </c>
      <c r="L1913" s="205" t="s">
        <v>7757</v>
      </c>
      <c r="M1913" s="205" t="s">
        <v>684</v>
      </c>
      <c r="N1913" s="205" t="s">
        <v>684</v>
      </c>
      <c r="O1913" s="205" t="s">
        <v>686</v>
      </c>
      <c r="P1913" s="205" t="s">
        <v>687</v>
      </c>
      <c r="Q1913" s="205" t="s">
        <v>686</v>
      </c>
    </row>
    <row r="1914" spans="1:17" hidden="1">
      <c r="A1914" s="204">
        <v>101852157963</v>
      </c>
      <c r="B1914" s="205" t="s">
        <v>7758</v>
      </c>
      <c r="C1914" s="205" t="s">
        <v>7759</v>
      </c>
      <c r="D1914" s="205" t="s">
        <v>680</v>
      </c>
      <c r="E1914" s="572">
        <v>36557</v>
      </c>
      <c r="F1914" s="572">
        <v>44784</v>
      </c>
      <c r="G1914" s="205" t="s">
        <v>7760</v>
      </c>
      <c r="H1914" s="205" t="s">
        <v>682</v>
      </c>
      <c r="I1914" s="205" t="s">
        <v>683</v>
      </c>
      <c r="J1914" s="205" t="s">
        <v>684</v>
      </c>
      <c r="K1914" s="205" t="s">
        <v>684</v>
      </c>
      <c r="L1914" s="205" t="s">
        <v>7761</v>
      </c>
      <c r="M1914" s="205" t="s">
        <v>684</v>
      </c>
      <c r="N1914" s="205" t="s">
        <v>684</v>
      </c>
      <c r="O1914" s="205" t="s">
        <v>686</v>
      </c>
      <c r="P1914" s="205" t="s">
        <v>687</v>
      </c>
      <c r="Q1914" s="205" t="s">
        <v>686</v>
      </c>
    </row>
    <row r="1915" spans="1:17" hidden="1">
      <c r="A1915" s="204">
        <v>101736787536</v>
      </c>
      <c r="B1915" s="205" t="s">
        <v>7767</v>
      </c>
      <c r="C1915" s="205" t="s">
        <v>7768</v>
      </c>
      <c r="D1915" s="205" t="s">
        <v>680</v>
      </c>
      <c r="E1915" s="572">
        <v>33830</v>
      </c>
      <c r="F1915" s="572">
        <v>44783</v>
      </c>
      <c r="G1915" s="205" t="s">
        <v>7769</v>
      </c>
      <c r="H1915" s="205" t="s">
        <v>682</v>
      </c>
      <c r="I1915" s="205" t="s">
        <v>708</v>
      </c>
      <c r="J1915" s="205">
        <v>8055557168</v>
      </c>
      <c r="K1915" s="205" t="s">
        <v>684</v>
      </c>
      <c r="L1915" s="205" t="s">
        <v>7770</v>
      </c>
      <c r="M1915" s="205" t="s">
        <v>7771</v>
      </c>
      <c r="N1915" s="205" t="s">
        <v>7772</v>
      </c>
      <c r="O1915" s="205" t="s">
        <v>687</v>
      </c>
      <c r="P1915" s="205" t="s">
        <v>687</v>
      </c>
      <c r="Q1915" s="205" t="s">
        <v>686</v>
      </c>
    </row>
    <row r="1916" spans="1:17" hidden="1">
      <c r="A1916" s="204">
        <v>101852061501</v>
      </c>
      <c r="B1916" s="205" t="s">
        <v>7762</v>
      </c>
      <c r="C1916" s="205" t="s">
        <v>7763</v>
      </c>
      <c r="D1916" s="205" t="s">
        <v>680</v>
      </c>
      <c r="E1916" s="572">
        <v>36815</v>
      </c>
      <c r="F1916" s="572">
        <v>44783</v>
      </c>
      <c r="G1916" s="205" t="s">
        <v>7764</v>
      </c>
      <c r="H1916" s="205" t="s">
        <v>682</v>
      </c>
      <c r="I1916" s="205" t="s">
        <v>683</v>
      </c>
      <c r="J1916" s="205">
        <v>7038524109</v>
      </c>
      <c r="K1916" s="205" t="s">
        <v>684</v>
      </c>
      <c r="L1916" s="205" t="s">
        <v>7765</v>
      </c>
      <c r="M1916" s="205" t="s">
        <v>7766</v>
      </c>
      <c r="N1916" s="205" t="s">
        <v>2372</v>
      </c>
      <c r="O1916" s="205" t="s">
        <v>686</v>
      </c>
      <c r="P1916" s="205" t="s">
        <v>687</v>
      </c>
      <c r="Q1916" s="205" t="s">
        <v>686</v>
      </c>
    </row>
    <row r="1917" spans="1:17" hidden="1">
      <c r="A1917" s="204">
        <v>101851519297</v>
      </c>
      <c r="B1917" s="205" t="s">
        <v>7773</v>
      </c>
      <c r="C1917" s="205" t="s">
        <v>7774</v>
      </c>
      <c r="D1917" s="205" t="s">
        <v>680</v>
      </c>
      <c r="E1917" s="572">
        <v>37515</v>
      </c>
      <c r="F1917" s="572">
        <v>44783</v>
      </c>
      <c r="G1917" s="205" t="s">
        <v>7775</v>
      </c>
      <c r="H1917" s="205" t="s">
        <v>682</v>
      </c>
      <c r="I1917" s="205" t="s">
        <v>683</v>
      </c>
      <c r="J1917" s="205">
        <v>8528265965</v>
      </c>
      <c r="K1917" s="205" t="s">
        <v>684</v>
      </c>
      <c r="L1917" s="205" t="s">
        <v>7184</v>
      </c>
      <c r="M1917" s="205" t="s">
        <v>684</v>
      </c>
      <c r="N1917" s="205" t="s">
        <v>684</v>
      </c>
      <c r="O1917" s="205" t="s">
        <v>686</v>
      </c>
      <c r="P1917" s="205" t="s">
        <v>687</v>
      </c>
      <c r="Q1917" s="205" t="s">
        <v>686</v>
      </c>
    </row>
    <row r="1918" spans="1:17" hidden="1">
      <c r="A1918" s="204">
        <v>101851519284</v>
      </c>
      <c r="B1918" s="205" t="s">
        <v>7776</v>
      </c>
      <c r="C1918" s="205" t="s">
        <v>7777</v>
      </c>
      <c r="D1918" s="205" t="s">
        <v>680</v>
      </c>
      <c r="E1918" s="572">
        <v>37622</v>
      </c>
      <c r="F1918" s="572">
        <v>44783</v>
      </c>
      <c r="G1918" s="205" t="s">
        <v>7778</v>
      </c>
      <c r="H1918" s="205" t="s">
        <v>682</v>
      </c>
      <c r="I1918" s="205" t="s">
        <v>683</v>
      </c>
      <c r="J1918" s="205" t="s">
        <v>684</v>
      </c>
      <c r="K1918" s="205" t="s">
        <v>684</v>
      </c>
      <c r="L1918" s="205" t="s">
        <v>7779</v>
      </c>
      <c r="M1918" s="205" t="s">
        <v>684</v>
      </c>
      <c r="N1918" s="205" t="s">
        <v>684</v>
      </c>
      <c r="O1918" s="205" t="s">
        <v>686</v>
      </c>
      <c r="P1918" s="205" t="s">
        <v>687</v>
      </c>
      <c r="Q1918" s="205" t="s">
        <v>686</v>
      </c>
    </row>
    <row r="1919" spans="1:17" hidden="1">
      <c r="A1919" s="204">
        <v>101854479566</v>
      </c>
      <c r="B1919" s="205" t="s">
        <v>7780</v>
      </c>
      <c r="C1919" s="205" t="s">
        <v>7781</v>
      </c>
      <c r="D1919" s="205" t="s">
        <v>680</v>
      </c>
      <c r="E1919" s="572">
        <v>36605</v>
      </c>
      <c r="F1919" s="572">
        <v>44782</v>
      </c>
      <c r="G1919" s="205" t="s">
        <v>7782</v>
      </c>
      <c r="H1919" s="205" t="s">
        <v>682</v>
      </c>
      <c r="I1919" s="205" t="s">
        <v>683</v>
      </c>
      <c r="J1919" s="205">
        <v>9503233463</v>
      </c>
      <c r="K1919" s="205" t="s">
        <v>684</v>
      </c>
      <c r="L1919" s="205" t="s">
        <v>7783</v>
      </c>
      <c r="M1919" s="205" t="s">
        <v>684</v>
      </c>
      <c r="N1919" s="205" t="s">
        <v>684</v>
      </c>
      <c r="O1919" s="205" t="s">
        <v>686</v>
      </c>
      <c r="P1919" s="205" t="s">
        <v>687</v>
      </c>
      <c r="Q1919" s="205" t="s">
        <v>687</v>
      </c>
    </row>
    <row r="1920" spans="1:17" hidden="1">
      <c r="A1920" s="204">
        <v>101438900179</v>
      </c>
      <c r="B1920" s="205" t="s">
        <v>7784</v>
      </c>
      <c r="C1920" s="205" t="s">
        <v>7785</v>
      </c>
      <c r="D1920" s="205" t="s">
        <v>680</v>
      </c>
      <c r="E1920" s="572">
        <v>36943</v>
      </c>
      <c r="F1920" s="572">
        <v>44781</v>
      </c>
      <c r="G1920" s="205" t="s">
        <v>7786</v>
      </c>
      <c r="H1920" s="205" t="s">
        <v>682</v>
      </c>
      <c r="I1920" s="205" t="s">
        <v>683</v>
      </c>
      <c r="J1920" s="205">
        <v>9730284846</v>
      </c>
      <c r="K1920" s="205" t="s">
        <v>684</v>
      </c>
      <c r="L1920" s="205" t="s">
        <v>7787</v>
      </c>
      <c r="M1920" s="205" t="s">
        <v>7788</v>
      </c>
      <c r="N1920" s="205" t="s">
        <v>7789</v>
      </c>
      <c r="O1920" s="205" t="s">
        <v>687</v>
      </c>
      <c r="P1920" s="205" t="s">
        <v>687</v>
      </c>
      <c r="Q1920" s="205" t="s">
        <v>686</v>
      </c>
    </row>
    <row r="1921" spans="1:17" hidden="1">
      <c r="A1921" s="204">
        <v>100461711464</v>
      </c>
      <c r="B1921" s="205" t="s">
        <v>7790</v>
      </c>
      <c r="C1921" s="205" t="s">
        <v>7791</v>
      </c>
      <c r="D1921" s="205" t="s">
        <v>680</v>
      </c>
      <c r="E1921" s="572">
        <v>29373</v>
      </c>
      <c r="F1921" s="572">
        <v>44778</v>
      </c>
      <c r="G1921" s="205" t="s">
        <v>1105</v>
      </c>
      <c r="H1921" s="205" t="s">
        <v>682</v>
      </c>
      <c r="I1921" s="205" t="s">
        <v>683</v>
      </c>
      <c r="J1921" s="205">
        <v>8390094969</v>
      </c>
      <c r="K1921" s="205" t="s">
        <v>684</v>
      </c>
      <c r="L1921" s="205" t="s">
        <v>7792</v>
      </c>
      <c r="M1921" s="205" t="s">
        <v>7793</v>
      </c>
      <c r="N1921" s="205" t="s">
        <v>7794</v>
      </c>
      <c r="O1921" s="205" t="s">
        <v>686</v>
      </c>
      <c r="P1921" s="205" t="s">
        <v>687</v>
      </c>
      <c r="Q1921" s="205" t="s">
        <v>686</v>
      </c>
    </row>
    <row r="1922" spans="1:17" hidden="1">
      <c r="A1922" s="204">
        <v>100907189681</v>
      </c>
      <c r="B1922" s="205" t="s">
        <v>7795</v>
      </c>
      <c r="C1922" s="205" t="s">
        <v>7796</v>
      </c>
      <c r="D1922" s="205" t="s">
        <v>680</v>
      </c>
      <c r="E1922" s="572">
        <v>28856</v>
      </c>
      <c r="F1922" s="572">
        <v>44777</v>
      </c>
      <c r="G1922" s="205" t="s">
        <v>7797</v>
      </c>
      <c r="H1922" s="205" t="s">
        <v>682</v>
      </c>
      <c r="I1922" s="205" t="s">
        <v>708</v>
      </c>
      <c r="J1922" s="205">
        <v>9545173354</v>
      </c>
      <c r="K1922" s="205" t="s">
        <v>684</v>
      </c>
      <c r="L1922" s="205" t="s">
        <v>7798</v>
      </c>
      <c r="M1922" s="205" t="s">
        <v>7799</v>
      </c>
      <c r="N1922" s="205" t="s">
        <v>4580</v>
      </c>
      <c r="O1922" s="205" t="s">
        <v>687</v>
      </c>
      <c r="P1922" s="205" t="s">
        <v>687</v>
      </c>
      <c r="Q1922" s="205" t="s">
        <v>686</v>
      </c>
    </row>
    <row r="1923" spans="1:17" hidden="1">
      <c r="A1923" s="204">
        <v>101854481095</v>
      </c>
      <c r="B1923" s="205" t="s">
        <v>7804</v>
      </c>
      <c r="C1923" s="205" t="s">
        <v>7805</v>
      </c>
      <c r="D1923" s="205" t="s">
        <v>680</v>
      </c>
      <c r="E1923" s="572">
        <v>37736</v>
      </c>
      <c r="F1923" s="572">
        <v>44776</v>
      </c>
      <c r="G1923" s="205" t="s">
        <v>7806</v>
      </c>
      <c r="H1923" s="205" t="s">
        <v>682</v>
      </c>
      <c r="I1923" s="205" t="s">
        <v>683</v>
      </c>
      <c r="J1923" s="205">
        <v>7758974592</v>
      </c>
      <c r="K1923" s="205" t="s">
        <v>20609</v>
      </c>
      <c r="L1923" s="205" t="s">
        <v>7807</v>
      </c>
      <c r="M1923" s="205" t="s">
        <v>7808</v>
      </c>
      <c r="N1923" s="205" t="s">
        <v>7809</v>
      </c>
      <c r="O1923" s="205" t="s">
        <v>686</v>
      </c>
      <c r="P1923" s="205" t="s">
        <v>687</v>
      </c>
      <c r="Q1923" s="205" t="s">
        <v>686</v>
      </c>
    </row>
    <row r="1924" spans="1:17" hidden="1">
      <c r="A1924" s="204">
        <v>101248944972</v>
      </c>
      <c r="B1924" s="205" t="s">
        <v>7810</v>
      </c>
      <c r="C1924" s="205" t="s">
        <v>7811</v>
      </c>
      <c r="D1924" s="205" t="s">
        <v>680</v>
      </c>
      <c r="E1924" s="572">
        <v>34796</v>
      </c>
      <c r="F1924" s="572">
        <v>44776</v>
      </c>
      <c r="G1924" s="205" t="s">
        <v>2788</v>
      </c>
      <c r="H1924" s="205" t="s">
        <v>682</v>
      </c>
      <c r="I1924" s="205" t="s">
        <v>683</v>
      </c>
      <c r="J1924" s="205">
        <v>8554827832</v>
      </c>
      <c r="K1924" s="205" t="s">
        <v>7812</v>
      </c>
      <c r="L1924" s="205" t="s">
        <v>7813</v>
      </c>
      <c r="M1924" s="205" t="s">
        <v>684</v>
      </c>
      <c r="N1924" s="205" t="s">
        <v>7814</v>
      </c>
      <c r="O1924" s="205" t="s">
        <v>686</v>
      </c>
      <c r="P1924" s="205" t="s">
        <v>687</v>
      </c>
      <c r="Q1924" s="205" t="s">
        <v>686</v>
      </c>
    </row>
    <row r="1925" spans="1:17" hidden="1">
      <c r="A1925" s="204">
        <v>101854479149</v>
      </c>
      <c r="B1925" s="205" t="s">
        <v>7800</v>
      </c>
      <c r="C1925" s="205" t="s">
        <v>7801</v>
      </c>
      <c r="D1925" s="205" t="s">
        <v>680</v>
      </c>
      <c r="E1925" s="572">
        <v>36353</v>
      </c>
      <c r="F1925" s="572">
        <v>44776</v>
      </c>
      <c r="G1925" s="205" t="s">
        <v>7802</v>
      </c>
      <c r="H1925" s="205" t="s">
        <v>682</v>
      </c>
      <c r="I1925" s="205" t="s">
        <v>683</v>
      </c>
      <c r="J1925" s="205">
        <v>9623915254</v>
      </c>
      <c r="K1925" s="205" t="s">
        <v>684</v>
      </c>
      <c r="L1925" s="205" t="s">
        <v>7803</v>
      </c>
      <c r="M1925" s="205" t="s">
        <v>684</v>
      </c>
      <c r="N1925" s="205" t="s">
        <v>684</v>
      </c>
      <c r="O1925" s="205" t="s">
        <v>686</v>
      </c>
      <c r="P1925" s="205" t="s">
        <v>687</v>
      </c>
      <c r="Q1925" s="205" t="s">
        <v>686</v>
      </c>
    </row>
    <row r="1926" spans="1:17" hidden="1">
      <c r="A1926" s="204">
        <v>101820405894</v>
      </c>
      <c r="B1926" s="205" t="s">
        <v>7815</v>
      </c>
      <c r="C1926" s="205" t="s">
        <v>7816</v>
      </c>
      <c r="D1926" s="205" t="s">
        <v>680</v>
      </c>
      <c r="E1926" s="572">
        <v>35956</v>
      </c>
      <c r="F1926" s="572">
        <v>44776</v>
      </c>
      <c r="G1926" s="205" t="s">
        <v>7817</v>
      </c>
      <c r="H1926" s="205" t="s">
        <v>682</v>
      </c>
      <c r="I1926" s="205" t="s">
        <v>683</v>
      </c>
      <c r="J1926" s="205">
        <v>9307608346</v>
      </c>
      <c r="K1926" s="205" t="s">
        <v>684</v>
      </c>
      <c r="L1926" s="205" t="s">
        <v>7818</v>
      </c>
      <c r="M1926" s="205" t="s">
        <v>684</v>
      </c>
      <c r="N1926" s="205" t="s">
        <v>684</v>
      </c>
      <c r="O1926" s="205" t="s">
        <v>686</v>
      </c>
      <c r="P1926" s="205" t="s">
        <v>687</v>
      </c>
      <c r="Q1926" s="205" t="s">
        <v>686</v>
      </c>
    </row>
    <row r="1927" spans="1:17">
      <c r="A1927" s="204">
        <v>101432581096</v>
      </c>
      <c r="B1927" s="205" t="s">
        <v>7819</v>
      </c>
      <c r="C1927" s="205" t="s">
        <v>7820</v>
      </c>
      <c r="D1927" s="205" t="s">
        <v>680</v>
      </c>
      <c r="E1927" s="572">
        <v>30327</v>
      </c>
      <c r="F1927" s="572">
        <v>44775</v>
      </c>
      <c r="G1927" s="205" t="s">
        <v>7821</v>
      </c>
      <c r="H1927" s="205" t="s">
        <v>682</v>
      </c>
      <c r="I1927" s="205" t="s">
        <v>708</v>
      </c>
      <c r="J1927" s="205">
        <v>8691977566</v>
      </c>
      <c r="K1927" s="205" t="s">
        <v>684</v>
      </c>
      <c r="L1927" s="205" t="s">
        <v>7822</v>
      </c>
      <c r="M1927" s="205" t="s">
        <v>7823</v>
      </c>
      <c r="N1927" s="205" t="s">
        <v>7824</v>
      </c>
      <c r="O1927" s="205" t="s">
        <v>686</v>
      </c>
      <c r="P1927" s="205" t="s">
        <v>687</v>
      </c>
      <c r="Q1927" s="205" t="s">
        <v>686</v>
      </c>
    </row>
    <row r="1928" spans="1:17" hidden="1">
      <c r="A1928" s="204">
        <v>101846564184</v>
      </c>
      <c r="B1928" s="205" t="s">
        <v>7829</v>
      </c>
      <c r="C1928" s="205" t="s">
        <v>7830</v>
      </c>
      <c r="D1928" s="205" t="s">
        <v>680</v>
      </c>
      <c r="E1928" s="572">
        <v>32544</v>
      </c>
      <c r="F1928" s="572">
        <v>44775</v>
      </c>
      <c r="G1928" s="205" t="s">
        <v>760</v>
      </c>
      <c r="H1928" s="205" t="s">
        <v>682</v>
      </c>
      <c r="I1928" s="205" t="s">
        <v>708</v>
      </c>
      <c r="J1928" s="205" t="s">
        <v>684</v>
      </c>
      <c r="K1928" s="205" t="s">
        <v>684</v>
      </c>
      <c r="L1928" s="205" t="s">
        <v>7831</v>
      </c>
      <c r="M1928" s="205" t="s">
        <v>684</v>
      </c>
      <c r="N1928" s="205" t="s">
        <v>684</v>
      </c>
      <c r="O1928" s="205" t="s">
        <v>686</v>
      </c>
      <c r="P1928" s="205" t="s">
        <v>687</v>
      </c>
      <c r="Q1928" s="205" t="s">
        <v>686</v>
      </c>
    </row>
    <row r="1929" spans="1:17" hidden="1">
      <c r="A1929" s="204">
        <v>101846638608</v>
      </c>
      <c r="B1929" s="205" t="s">
        <v>7825</v>
      </c>
      <c r="C1929" s="205" t="s">
        <v>7826</v>
      </c>
      <c r="D1929" s="205" t="s">
        <v>680</v>
      </c>
      <c r="E1929" s="572">
        <v>36037</v>
      </c>
      <c r="F1929" s="572">
        <v>44775</v>
      </c>
      <c r="G1929" s="205" t="s">
        <v>7827</v>
      </c>
      <c r="H1929" s="205" t="s">
        <v>682</v>
      </c>
      <c r="I1929" s="205" t="s">
        <v>683</v>
      </c>
      <c r="J1929" s="205" t="s">
        <v>684</v>
      </c>
      <c r="K1929" s="205" t="s">
        <v>684</v>
      </c>
      <c r="L1929" s="205" t="s">
        <v>7828</v>
      </c>
      <c r="M1929" s="205" t="s">
        <v>684</v>
      </c>
      <c r="N1929" s="205" t="s">
        <v>684</v>
      </c>
      <c r="O1929" s="205" t="s">
        <v>686</v>
      </c>
      <c r="P1929" s="205" t="s">
        <v>687</v>
      </c>
      <c r="Q1929" s="205" t="s">
        <v>686</v>
      </c>
    </row>
    <row r="1930" spans="1:17" hidden="1">
      <c r="A1930" s="204">
        <v>101652958474</v>
      </c>
      <c r="B1930" s="205" t="s">
        <v>7835</v>
      </c>
      <c r="C1930" s="205" t="s">
        <v>7836</v>
      </c>
      <c r="D1930" s="205" t="s">
        <v>680</v>
      </c>
      <c r="E1930" s="572">
        <v>33848</v>
      </c>
      <c r="F1930" s="572">
        <v>44774</v>
      </c>
      <c r="G1930" s="205" t="s">
        <v>7837</v>
      </c>
      <c r="H1930" s="205" t="s">
        <v>682</v>
      </c>
      <c r="I1930" s="205" t="s">
        <v>708</v>
      </c>
      <c r="J1930" s="205" t="s">
        <v>684</v>
      </c>
      <c r="K1930" s="205" t="s">
        <v>684</v>
      </c>
      <c r="L1930" s="205" t="s">
        <v>7838</v>
      </c>
      <c r="M1930" s="205" t="s">
        <v>684</v>
      </c>
      <c r="N1930" s="205" t="s">
        <v>684</v>
      </c>
      <c r="O1930" s="205" t="s">
        <v>686</v>
      </c>
      <c r="P1930" s="205" t="s">
        <v>687</v>
      </c>
      <c r="Q1930" s="205" t="s">
        <v>686</v>
      </c>
    </row>
    <row r="1931" spans="1:17" hidden="1">
      <c r="A1931" s="204">
        <v>101793811900</v>
      </c>
      <c r="B1931" s="205" t="s">
        <v>7839</v>
      </c>
      <c r="C1931" s="205" t="s">
        <v>7840</v>
      </c>
      <c r="D1931" s="205" t="s">
        <v>680</v>
      </c>
      <c r="E1931" s="572">
        <v>36924</v>
      </c>
      <c r="F1931" s="572">
        <v>44774</v>
      </c>
      <c r="G1931" s="205" t="s">
        <v>7841</v>
      </c>
      <c r="H1931" s="205" t="s">
        <v>682</v>
      </c>
      <c r="I1931" s="205" t="s">
        <v>683</v>
      </c>
      <c r="J1931" s="205" t="s">
        <v>684</v>
      </c>
      <c r="K1931" s="205" t="s">
        <v>684</v>
      </c>
      <c r="L1931" s="205" t="s">
        <v>5536</v>
      </c>
      <c r="M1931" s="205" t="s">
        <v>684</v>
      </c>
      <c r="N1931" s="205" t="s">
        <v>684</v>
      </c>
      <c r="O1931" s="205" t="s">
        <v>686</v>
      </c>
      <c r="P1931" s="205" t="s">
        <v>687</v>
      </c>
      <c r="Q1931" s="205" t="s">
        <v>686</v>
      </c>
    </row>
    <row r="1932" spans="1:17" hidden="1">
      <c r="A1932" s="204">
        <v>101699190277</v>
      </c>
      <c r="B1932" s="205" t="s">
        <v>7894</v>
      </c>
      <c r="C1932" s="205" t="s">
        <v>7895</v>
      </c>
      <c r="D1932" s="205" t="s">
        <v>680</v>
      </c>
      <c r="E1932" s="572">
        <v>37353</v>
      </c>
      <c r="F1932" s="572">
        <v>44773</v>
      </c>
      <c r="G1932" s="205" t="s">
        <v>2788</v>
      </c>
      <c r="H1932" s="205" t="s">
        <v>682</v>
      </c>
      <c r="I1932" s="205" t="s">
        <v>683</v>
      </c>
      <c r="J1932" s="205">
        <v>9325149533</v>
      </c>
      <c r="K1932" s="205" t="s">
        <v>684</v>
      </c>
      <c r="L1932" s="205" t="s">
        <v>7896</v>
      </c>
      <c r="M1932" s="205" t="s">
        <v>7897</v>
      </c>
      <c r="N1932" s="205" t="s">
        <v>684</v>
      </c>
      <c r="O1932" s="205" t="s">
        <v>686</v>
      </c>
      <c r="P1932" s="205" t="s">
        <v>687</v>
      </c>
      <c r="Q1932" s="205" t="s">
        <v>686</v>
      </c>
    </row>
    <row r="1933" spans="1:17" hidden="1">
      <c r="A1933" s="204">
        <v>101345704195</v>
      </c>
      <c r="B1933" s="205" t="s">
        <v>7898</v>
      </c>
      <c r="C1933" s="205" t="s">
        <v>7899</v>
      </c>
      <c r="D1933" s="205" t="s">
        <v>680</v>
      </c>
      <c r="E1933" s="572">
        <v>35904</v>
      </c>
      <c r="F1933" s="572">
        <v>44773</v>
      </c>
      <c r="G1933" s="205" t="s">
        <v>7900</v>
      </c>
      <c r="H1933" s="205" t="s">
        <v>682</v>
      </c>
      <c r="I1933" s="205" t="s">
        <v>683</v>
      </c>
      <c r="J1933" s="205">
        <v>9855425545</v>
      </c>
      <c r="K1933" s="205" t="s">
        <v>684</v>
      </c>
      <c r="L1933" s="205" t="s">
        <v>7901</v>
      </c>
      <c r="M1933" s="205" t="s">
        <v>684</v>
      </c>
      <c r="N1933" s="205" t="s">
        <v>7902</v>
      </c>
      <c r="O1933" s="205" t="s">
        <v>686</v>
      </c>
      <c r="P1933" s="205" t="s">
        <v>687</v>
      </c>
      <c r="Q1933" s="205" t="s">
        <v>686</v>
      </c>
    </row>
    <row r="1934" spans="1:17" hidden="1">
      <c r="A1934" s="204">
        <v>101215271958</v>
      </c>
      <c r="B1934" s="205" t="s">
        <v>7852</v>
      </c>
      <c r="C1934" s="205" t="s">
        <v>7853</v>
      </c>
      <c r="D1934" s="205" t="s">
        <v>680</v>
      </c>
      <c r="E1934" s="572">
        <v>33147</v>
      </c>
      <c r="F1934" s="572">
        <v>44773</v>
      </c>
      <c r="G1934" s="205" t="s">
        <v>7854</v>
      </c>
      <c r="H1934" s="205" t="s">
        <v>682</v>
      </c>
      <c r="I1934" s="205" t="s">
        <v>708</v>
      </c>
      <c r="J1934" s="205">
        <v>9579257546</v>
      </c>
      <c r="K1934" s="205" t="s">
        <v>684</v>
      </c>
      <c r="L1934" s="205" t="s">
        <v>7855</v>
      </c>
      <c r="M1934" s="205" t="s">
        <v>7856</v>
      </c>
      <c r="N1934" s="205" t="s">
        <v>7857</v>
      </c>
      <c r="O1934" s="205" t="s">
        <v>687</v>
      </c>
      <c r="P1934" s="205" t="s">
        <v>687</v>
      </c>
      <c r="Q1934" s="205" t="s">
        <v>686</v>
      </c>
    </row>
    <row r="1935" spans="1:17" hidden="1">
      <c r="A1935" s="204">
        <v>101848477870</v>
      </c>
      <c r="B1935" s="205" t="s">
        <v>7903</v>
      </c>
      <c r="C1935" s="205" t="s">
        <v>7904</v>
      </c>
      <c r="D1935" s="205" t="s">
        <v>680</v>
      </c>
      <c r="E1935" s="572">
        <v>35735</v>
      </c>
      <c r="F1935" s="572">
        <v>44773</v>
      </c>
      <c r="G1935" s="205" t="s">
        <v>1592</v>
      </c>
      <c r="H1935" s="205" t="s">
        <v>682</v>
      </c>
      <c r="I1935" s="205" t="s">
        <v>683</v>
      </c>
      <c r="J1935" s="205">
        <v>8197736407</v>
      </c>
      <c r="K1935" s="205" t="s">
        <v>684</v>
      </c>
      <c r="L1935" s="205" t="s">
        <v>7905</v>
      </c>
      <c r="M1935" s="205" t="s">
        <v>684</v>
      </c>
      <c r="N1935" s="205" t="s">
        <v>684</v>
      </c>
      <c r="O1935" s="205" t="s">
        <v>686</v>
      </c>
      <c r="P1935" s="205" t="s">
        <v>687</v>
      </c>
      <c r="Q1935" s="205" t="s">
        <v>686</v>
      </c>
    </row>
    <row r="1936" spans="1:17" hidden="1">
      <c r="A1936" s="204">
        <v>101848498773</v>
      </c>
      <c r="B1936" s="205" t="s">
        <v>7947</v>
      </c>
      <c r="C1936" s="205" t="s">
        <v>7948</v>
      </c>
      <c r="D1936" s="205" t="s">
        <v>680</v>
      </c>
      <c r="E1936" s="572">
        <v>37037</v>
      </c>
      <c r="F1936" s="572">
        <v>44773</v>
      </c>
      <c r="G1936" s="205" t="s">
        <v>3737</v>
      </c>
      <c r="H1936" s="205" t="s">
        <v>682</v>
      </c>
      <c r="I1936" s="205" t="s">
        <v>683</v>
      </c>
      <c r="J1936" s="205" t="s">
        <v>684</v>
      </c>
      <c r="K1936" s="205" t="s">
        <v>684</v>
      </c>
      <c r="L1936" s="205" t="s">
        <v>7949</v>
      </c>
      <c r="M1936" s="205" t="s">
        <v>684</v>
      </c>
      <c r="N1936" s="205" t="s">
        <v>684</v>
      </c>
      <c r="O1936" s="205" t="s">
        <v>686</v>
      </c>
      <c r="P1936" s="205" t="s">
        <v>687</v>
      </c>
      <c r="Q1936" s="205" t="s">
        <v>686</v>
      </c>
    </row>
    <row r="1937" spans="1:17" hidden="1">
      <c r="A1937" s="204">
        <v>101848012795</v>
      </c>
      <c r="B1937" s="205" t="s">
        <v>7932</v>
      </c>
      <c r="C1937" s="205" t="s">
        <v>7933</v>
      </c>
      <c r="D1937" s="205" t="s">
        <v>680</v>
      </c>
      <c r="E1937" s="572">
        <v>33970</v>
      </c>
      <c r="F1937" s="572">
        <v>44773</v>
      </c>
      <c r="G1937" s="205" t="s">
        <v>7934</v>
      </c>
      <c r="H1937" s="205" t="s">
        <v>682</v>
      </c>
      <c r="I1937" s="205" t="s">
        <v>683</v>
      </c>
      <c r="J1937" s="205" t="s">
        <v>684</v>
      </c>
      <c r="K1937" s="205" t="s">
        <v>684</v>
      </c>
      <c r="L1937" s="205" t="s">
        <v>5018</v>
      </c>
      <c r="M1937" s="205" t="s">
        <v>684</v>
      </c>
      <c r="N1937" s="205" t="s">
        <v>684</v>
      </c>
      <c r="O1937" s="205" t="s">
        <v>686</v>
      </c>
      <c r="P1937" s="205" t="s">
        <v>687</v>
      </c>
      <c r="Q1937" s="205" t="s">
        <v>686</v>
      </c>
    </row>
    <row r="1938" spans="1:17" hidden="1">
      <c r="A1938" s="204">
        <v>101620658871</v>
      </c>
      <c r="B1938" s="205" t="s">
        <v>7858</v>
      </c>
      <c r="C1938" s="205" t="s">
        <v>7859</v>
      </c>
      <c r="D1938" s="205" t="s">
        <v>680</v>
      </c>
      <c r="E1938" s="572">
        <v>34490</v>
      </c>
      <c r="F1938" s="572">
        <v>44773</v>
      </c>
      <c r="G1938" s="205" t="s">
        <v>774</v>
      </c>
      <c r="H1938" s="205" t="s">
        <v>682</v>
      </c>
      <c r="I1938" s="205" t="s">
        <v>683</v>
      </c>
      <c r="J1938" s="205">
        <v>7411747276</v>
      </c>
      <c r="K1938" s="205" t="s">
        <v>684</v>
      </c>
      <c r="L1938" s="205" t="s">
        <v>7860</v>
      </c>
      <c r="M1938" s="205" t="s">
        <v>7861</v>
      </c>
      <c r="N1938" s="205" t="s">
        <v>7862</v>
      </c>
      <c r="O1938" s="205" t="s">
        <v>686</v>
      </c>
      <c r="P1938" s="205" t="s">
        <v>687</v>
      </c>
      <c r="Q1938" s="205" t="s">
        <v>686</v>
      </c>
    </row>
    <row r="1939" spans="1:17" hidden="1">
      <c r="A1939" s="204">
        <v>101457051109</v>
      </c>
      <c r="B1939" s="205" t="s">
        <v>7922</v>
      </c>
      <c r="C1939" s="205" t="s">
        <v>7923</v>
      </c>
      <c r="D1939" s="205" t="s">
        <v>680</v>
      </c>
      <c r="E1939" s="572">
        <v>32615</v>
      </c>
      <c r="F1939" s="572">
        <v>44773</v>
      </c>
      <c r="G1939" s="205" t="s">
        <v>7924</v>
      </c>
      <c r="H1939" s="205" t="s">
        <v>682</v>
      </c>
      <c r="I1939" s="205" t="s">
        <v>683</v>
      </c>
      <c r="J1939" s="205">
        <v>8888689424</v>
      </c>
      <c r="K1939" s="205" t="s">
        <v>7925</v>
      </c>
      <c r="L1939" s="205" t="s">
        <v>7926</v>
      </c>
      <c r="M1939" s="205" t="s">
        <v>7927</v>
      </c>
      <c r="N1939" s="205" t="s">
        <v>7928</v>
      </c>
      <c r="O1939" s="205" t="s">
        <v>686</v>
      </c>
      <c r="P1939" s="205" t="s">
        <v>687</v>
      </c>
      <c r="Q1939" s="205" t="s">
        <v>686</v>
      </c>
    </row>
    <row r="1940" spans="1:17" hidden="1">
      <c r="A1940" s="204">
        <v>101321990881</v>
      </c>
      <c r="B1940" s="205" t="s">
        <v>7935</v>
      </c>
      <c r="C1940" s="205" t="s">
        <v>7936</v>
      </c>
      <c r="D1940" s="205" t="s">
        <v>680</v>
      </c>
      <c r="E1940" s="572">
        <v>35756</v>
      </c>
      <c r="F1940" s="572">
        <v>44773</v>
      </c>
      <c r="G1940" s="205" t="s">
        <v>7937</v>
      </c>
      <c r="H1940" s="205" t="s">
        <v>682</v>
      </c>
      <c r="I1940" s="205" t="s">
        <v>683</v>
      </c>
      <c r="J1940" s="205">
        <v>9145785486</v>
      </c>
      <c r="K1940" s="205" t="s">
        <v>684</v>
      </c>
      <c r="L1940" s="205" t="s">
        <v>7938</v>
      </c>
      <c r="M1940" s="205" t="s">
        <v>7939</v>
      </c>
      <c r="N1940" s="205" t="s">
        <v>7940</v>
      </c>
      <c r="O1940" s="205" t="s">
        <v>686</v>
      </c>
      <c r="P1940" s="205" t="s">
        <v>687</v>
      </c>
      <c r="Q1940" s="205" t="s">
        <v>686</v>
      </c>
    </row>
    <row r="1941" spans="1:17" hidden="1">
      <c r="A1941" s="204">
        <v>101853374925</v>
      </c>
      <c r="B1941" s="205" t="s">
        <v>7929</v>
      </c>
      <c r="C1941" s="205" t="s">
        <v>7930</v>
      </c>
      <c r="D1941" s="205" t="s">
        <v>680</v>
      </c>
      <c r="E1941" s="572">
        <v>38064</v>
      </c>
      <c r="F1941" s="572">
        <v>44773</v>
      </c>
      <c r="G1941" s="205" t="s">
        <v>7931</v>
      </c>
      <c r="H1941" s="205" t="s">
        <v>682</v>
      </c>
      <c r="I1941" s="205" t="s">
        <v>683</v>
      </c>
      <c r="J1941" s="205" t="s">
        <v>684</v>
      </c>
      <c r="K1941" s="205" t="s">
        <v>684</v>
      </c>
      <c r="L1941" s="205" t="s">
        <v>6204</v>
      </c>
      <c r="M1941" s="205" t="s">
        <v>684</v>
      </c>
      <c r="N1941" s="205" t="s">
        <v>684</v>
      </c>
      <c r="O1941" s="205" t="s">
        <v>686</v>
      </c>
      <c r="P1941" s="205" t="s">
        <v>687</v>
      </c>
      <c r="Q1941" s="205" t="s">
        <v>686</v>
      </c>
    </row>
    <row r="1942" spans="1:17" hidden="1">
      <c r="A1942" s="204">
        <v>101850840782</v>
      </c>
      <c r="B1942" s="205" t="s">
        <v>7847</v>
      </c>
      <c r="C1942" s="205" t="s">
        <v>7848</v>
      </c>
      <c r="D1942" s="205" t="s">
        <v>680</v>
      </c>
      <c r="E1942" s="572">
        <v>32143</v>
      </c>
      <c r="F1942" s="572">
        <v>44773</v>
      </c>
      <c r="G1942" s="205" t="s">
        <v>6746</v>
      </c>
      <c r="H1942" s="205" t="s">
        <v>682</v>
      </c>
      <c r="I1942" s="205" t="s">
        <v>708</v>
      </c>
      <c r="J1942" s="205" t="s">
        <v>684</v>
      </c>
      <c r="K1942" s="205" t="s">
        <v>684</v>
      </c>
      <c r="L1942" s="205" t="s">
        <v>7849</v>
      </c>
      <c r="M1942" s="205" t="s">
        <v>684</v>
      </c>
      <c r="N1942" s="205" t="s">
        <v>684</v>
      </c>
      <c r="O1942" s="205" t="s">
        <v>686</v>
      </c>
      <c r="P1942" s="205" t="s">
        <v>687</v>
      </c>
      <c r="Q1942" s="205" t="s">
        <v>686</v>
      </c>
    </row>
    <row r="1943" spans="1:17" hidden="1">
      <c r="A1943" s="204">
        <v>101677075275</v>
      </c>
      <c r="B1943" s="205" t="s">
        <v>7850</v>
      </c>
      <c r="C1943" s="205" t="s">
        <v>7851</v>
      </c>
      <c r="D1943" s="205" t="s">
        <v>680</v>
      </c>
      <c r="E1943" s="572">
        <v>32143</v>
      </c>
      <c r="F1943" s="572">
        <v>44773</v>
      </c>
      <c r="G1943" s="205" t="s">
        <v>6746</v>
      </c>
      <c r="H1943" s="205" t="s">
        <v>682</v>
      </c>
      <c r="I1943" s="205" t="s">
        <v>708</v>
      </c>
      <c r="J1943" s="205" t="s">
        <v>684</v>
      </c>
      <c r="K1943" s="205" t="s">
        <v>684</v>
      </c>
      <c r="L1943" s="205" t="s">
        <v>4941</v>
      </c>
      <c r="M1943" s="205" t="s">
        <v>684</v>
      </c>
      <c r="N1943" s="205" t="s">
        <v>684</v>
      </c>
      <c r="O1943" s="205" t="s">
        <v>686</v>
      </c>
      <c r="P1943" s="205" t="s">
        <v>687</v>
      </c>
      <c r="Q1943" s="205" t="s">
        <v>686</v>
      </c>
    </row>
    <row r="1944" spans="1:17" hidden="1">
      <c r="A1944" s="204">
        <v>101850877030</v>
      </c>
      <c r="B1944" s="205" t="s">
        <v>7843</v>
      </c>
      <c r="C1944" s="205" t="s">
        <v>7844</v>
      </c>
      <c r="D1944" s="205" t="s">
        <v>680</v>
      </c>
      <c r="E1944" s="572">
        <v>22282</v>
      </c>
      <c r="F1944" s="572">
        <v>44773</v>
      </c>
      <c r="G1944" s="205" t="s">
        <v>7845</v>
      </c>
      <c r="H1944" s="205" t="s">
        <v>682</v>
      </c>
      <c r="I1944" s="205" t="s">
        <v>708</v>
      </c>
      <c r="J1944" s="205" t="s">
        <v>684</v>
      </c>
      <c r="K1944" s="205" t="s">
        <v>684</v>
      </c>
      <c r="L1944" s="205" t="s">
        <v>7846</v>
      </c>
      <c r="M1944" s="205" t="s">
        <v>684</v>
      </c>
      <c r="N1944" s="205" t="s">
        <v>684</v>
      </c>
      <c r="O1944" s="205" t="s">
        <v>686</v>
      </c>
      <c r="P1944" s="205" t="s">
        <v>687</v>
      </c>
      <c r="Q1944" s="205" t="s">
        <v>686</v>
      </c>
    </row>
    <row r="1945" spans="1:17" hidden="1">
      <c r="A1945" s="204">
        <v>101850553302</v>
      </c>
      <c r="B1945" s="205" t="s">
        <v>7915</v>
      </c>
      <c r="C1945" s="205" t="s">
        <v>7916</v>
      </c>
      <c r="D1945" s="205" t="s">
        <v>680</v>
      </c>
      <c r="E1945" s="572">
        <v>32519</v>
      </c>
      <c r="F1945" s="572">
        <v>44773</v>
      </c>
      <c r="G1945" s="205" t="s">
        <v>7917</v>
      </c>
      <c r="H1945" s="205" t="s">
        <v>682</v>
      </c>
      <c r="I1945" s="205" t="s">
        <v>708</v>
      </c>
      <c r="J1945" s="205" t="s">
        <v>684</v>
      </c>
      <c r="K1945" s="205" t="s">
        <v>684</v>
      </c>
      <c r="L1945" s="205" t="s">
        <v>3182</v>
      </c>
      <c r="M1945" s="205" t="s">
        <v>684</v>
      </c>
      <c r="N1945" s="205" t="s">
        <v>684</v>
      </c>
      <c r="O1945" s="205" t="s">
        <v>686</v>
      </c>
      <c r="P1945" s="205" t="s">
        <v>687</v>
      </c>
      <c r="Q1945" s="205" t="s">
        <v>686</v>
      </c>
    </row>
    <row r="1946" spans="1:17" hidden="1">
      <c r="A1946" s="204">
        <v>101848110647</v>
      </c>
      <c r="B1946" s="205" t="s">
        <v>7891</v>
      </c>
      <c r="C1946" s="205" t="s">
        <v>7892</v>
      </c>
      <c r="D1946" s="205" t="s">
        <v>680</v>
      </c>
      <c r="E1946" s="572">
        <v>35796</v>
      </c>
      <c r="F1946" s="572">
        <v>44773</v>
      </c>
      <c r="G1946" s="205" t="s">
        <v>3816</v>
      </c>
      <c r="H1946" s="205" t="s">
        <v>682</v>
      </c>
      <c r="I1946" s="205" t="s">
        <v>683</v>
      </c>
      <c r="J1946" s="205" t="s">
        <v>684</v>
      </c>
      <c r="K1946" s="205" t="s">
        <v>684</v>
      </c>
      <c r="L1946" s="205" t="s">
        <v>7893</v>
      </c>
      <c r="M1946" s="205" t="s">
        <v>684</v>
      </c>
      <c r="N1946" s="205" t="s">
        <v>684</v>
      </c>
      <c r="O1946" s="205" t="s">
        <v>686</v>
      </c>
      <c r="P1946" s="205" t="s">
        <v>687</v>
      </c>
      <c r="Q1946" s="205" t="s">
        <v>686</v>
      </c>
    </row>
    <row r="1947" spans="1:17" hidden="1">
      <c r="A1947" s="204">
        <v>101848110652</v>
      </c>
      <c r="B1947" s="205" t="s">
        <v>7881</v>
      </c>
      <c r="C1947" s="205" t="s">
        <v>7882</v>
      </c>
      <c r="D1947" s="205" t="s">
        <v>680</v>
      </c>
      <c r="E1947" s="572">
        <v>37987</v>
      </c>
      <c r="F1947" s="572">
        <v>44773</v>
      </c>
      <c r="G1947" s="205" t="s">
        <v>1007</v>
      </c>
      <c r="H1947" s="205" t="s">
        <v>682</v>
      </c>
      <c r="I1947" s="205" t="s">
        <v>683</v>
      </c>
      <c r="J1947" s="205" t="s">
        <v>684</v>
      </c>
      <c r="K1947" s="205" t="s">
        <v>684</v>
      </c>
      <c r="L1947" s="205" t="s">
        <v>7883</v>
      </c>
      <c r="M1947" s="205" t="s">
        <v>7884</v>
      </c>
      <c r="N1947" s="205" t="s">
        <v>684</v>
      </c>
      <c r="O1947" s="205" t="s">
        <v>686</v>
      </c>
      <c r="P1947" s="205" t="s">
        <v>687</v>
      </c>
      <c r="Q1947" s="205" t="s">
        <v>686</v>
      </c>
    </row>
    <row r="1948" spans="1:17" hidden="1">
      <c r="A1948" s="204">
        <v>101325098616</v>
      </c>
      <c r="B1948" s="205" t="s">
        <v>7885</v>
      </c>
      <c r="C1948" s="205" t="s">
        <v>7886</v>
      </c>
      <c r="D1948" s="205" t="s">
        <v>680</v>
      </c>
      <c r="E1948" s="572">
        <v>34858</v>
      </c>
      <c r="F1948" s="572">
        <v>44773</v>
      </c>
      <c r="G1948" s="205" t="s">
        <v>7887</v>
      </c>
      <c r="H1948" s="205" t="s">
        <v>682</v>
      </c>
      <c r="I1948" s="205" t="s">
        <v>683</v>
      </c>
      <c r="J1948" s="205">
        <v>9527930491</v>
      </c>
      <c r="K1948" s="205" t="s">
        <v>7888</v>
      </c>
      <c r="L1948" s="205" t="s">
        <v>875</v>
      </c>
      <c r="M1948" s="205" t="s">
        <v>7889</v>
      </c>
      <c r="N1948" s="205" t="s">
        <v>7890</v>
      </c>
      <c r="O1948" s="205" t="s">
        <v>686</v>
      </c>
      <c r="P1948" s="205" t="s">
        <v>687</v>
      </c>
      <c r="Q1948" s="205" t="s">
        <v>686</v>
      </c>
    </row>
    <row r="1949" spans="1:17" hidden="1">
      <c r="A1949" s="204">
        <v>101851031166</v>
      </c>
      <c r="B1949" s="205" t="s">
        <v>7863</v>
      </c>
      <c r="C1949" s="205" t="s">
        <v>7864</v>
      </c>
      <c r="D1949" s="205" t="s">
        <v>680</v>
      </c>
      <c r="E1949" s="572">
        <v>28705</v>
      </c>
      <c r="F1949" s="572">
        <v>44773</v>
      </c>
      <c r="G1949" s="205" t="s">
        <v>1495</v>
      </c>
      <c r="H1949" s="205" t="s">
        <v>682</v>
      </c>
      <c r="I1949" s="205" t="s">
        <v>708</v>
      </c>
      <c r="J1949" s="205">
        <v>9637774642</v>
      </c>
      <c r="K1949" s="205" t="s">
        <v>684</v>
      </c>
      <c r="L1949" s="205" t="s">
        <v>7528</v>
      </c>
      <c r="M1949" s="205" t="s">
        <v>684</v>
      </c>
      <c r="N1949" s="205" t="s">
        <v>684</v>
      </c>
      <c r="O1949" s="205" t="s">
        <v>686</v>
      </c>
      <c r="P1949" s="205" t="s">
        <v>687</v>
      </c>
      <c r="Q1949" s="205" t="s">
        <v>686</v>
      </c>
    </row>
    <row r="1950" spans="1:17" hidden="1">
      <c r="A1950" s="204">
        <v>101475449754</v>
      </c>
      <c r="B1950" s="205" t="s">
        <v>7877</v>
      </c>
      <c r="C1950" s="205" t="s">
        <v>7878</v>
      </c>
      <c r="D1950" s="205" t="s">
        <v>680</v>
      </c>
      <c r="E1950" s="572">
        <v>36526</v>
      </c>
      <c r="F1950" s="572">
        <v>44773</v>
      </c>
      <c r="G1950" s="205" t="s">
        <v>4690</v>
      </c>
      <c r="H1950" s="205" t="s">
        <v>682</v>
      </c>
      <c r="I1950" s="205" t="s">
        <v>708</v>
      </c>
      <c r="J1950" s="205">
        <v>7796470323</v>
      </c>
      <c r="K1950" s="205" t="s">
        <v>684</v>
      </c>
      <c r="L1950" s="205" t="s">
        <v>7879</v>
      </c>
      <c r="M1950" s="205" t="s">
        <v>684</v>
      </c>
      <c r="N1950" s="205" t="s">
        <v>7880</v>
      </c>
      <c r="O1950" s="205" t="s">
        <v>686</v>
      </c>
      <c r="P1950" s="205" t="s">
        <v>687</v>
      </c>
      <c r="Q1950" s="205" t="s">
        <v>686</v>
      </c>
    </row>
    <row r="1951" spans="1:17" hidden="1">
      <c r="A1951" s="204">
        <v>101300915647</v>
      </c>
      <c r="B1951" s="205" t="s">
        <v>7941</v>
      </c>
      <c r="C1951" s="205" t="s">
        <v>7942</v>
      </c>
      <c r="D1951" s="205" t="s">
        <v>680</v>
      </c>
      <c r="E1951" s="572">
        <v>36078</v>
      </c>
      <c r="F1951" s="572">
        <v>44773</v>
      </c>
      <c r="G1951" s="205" t="s">
        <v>7943</v>
      </c>
      <c r="H1951" s="205" t="s">
        <v>682</v>
      </c>
      <c r="I1951" s="205" t="s">
        <v>683</v>
      </c>
      <c r="J1951" s="205">
        <v>7821026976</v>
      </c>
      <c r="K1951" s="205" t="s">
        <v>7944</v>
      </c>
      <c r="L1951" s="205" t="s">
        <v>7945</v>
      </c>
      <c r="M1951" s="205" t="s">
        <v>684</v>
      </c>
      <c r="N1951" s="205" t="s">
        <v>7946</v>
      </c>
      <c r="O1951" s="205" t="s">
        <v>686</v>
      </c>
      <c r="P1951" s="205" t="s">
        <v>687</v>
      </c>
      <c r="Q1951" s="205" t="s">
        <v>686</v>
      </c>
    </row>
    <row r="1952" spans="1:17" hidden="1">
      <c r="A1952" s="204">
        <v>101374900445</v>
      </c>
      <c r="B1952" s="205" t="s">
        <v>7871</v>
      </c>
      <c r="C1952" s="205" t="s">
        <v>7872</v>
      </c>
      <c r="D1952" s="205" t="s">
        <v>680</v>
      </c>
      <c r="E1952" s="572">
        <v>36436</v>
      </c>
      <c r="F1952" s="572">
        <v>44773</v>
      </c>
      <c r="G1952" s="205" t="s">
        <v>7873</v>
      </c>
      <c r="H1952" s="205" t="s">
        <v>682</v>
      </c>
      <c r="I1952" s="205" t="s">
        <v>683</v>
      </c>
      <c r="J1952" s="205">
        <v>8999378883</v>
      </c>
      <c r="K1952" s="205" t="s">
        <v>684</v>
      </c>
      <c r="L1952" s="205" t="s">
        <v>7874</v>
      </c>
      <c r="M1952" s="205" t="s">
        <v>7875</v>
      </c>
      <c r="N1952" s="205" t="s">
        <v>7876</v>
      </c>
      <c r="O1952" s="205" t="s">
        <v>686</v>
      </c>
      <c r="P1952" s="205" t="s">
        <v>687</v>
      </c>
      <c r="Q1952" s="205" t="s">
        <v>686</v>
      </c>
    </row>
    <row r="1953" spans="1:17" hidden="1">
      <c r="A1953" s="204">
        <v>101438369693</v>
      </c>
      <c r="B1953" s="205" t="s">
        <v>7865</v>
      </c>
      <c r="C1953" s="205" t="s">
        <v>7866</v>
      </c>
      <c r="D1953" s="205" t="s">
        <v>680</v>
      </c>
      <c r="E1953" s="572">
        <v>36442</v>
      </c>
      <c r="F1953" s="572">
        <v>44773</v>
      </c>
      <c r="G1953" s="205" t="s">
        <v>3445</v>
      </c>
      <c r="H1953" s="205" t="s">
        <v>682</v>
      </c>
      <c r="I1953" s="205" t="s">
        <v>683</v>
      </c>
      <c r="J1953" s="205">
        <v>9325522726</v>
      </c>
      <c r="K1953" s="205" t="s">
        <v>7867</v>
      </c>
      <c r="L1953" s="205" t="s">
        <v>7868</v>
      </c>
      <c r="M1953" s="205" t="s">
        <v>7869</v>
      </c>
      <c r="N1953" s="205" t="s">
        <v>7870</v>
      </c>
      <c r="O1953" s="205" t="s">
        <v>686</v>
      </c>
      <c r="P1953" s="205" t="s">
        <v>687</v>
      </c>
      <c r="Q1953" s="205" t="s">
        <v>686</v>
      </c>
    </row>
    <row r="1954" spans="1:17" hidden="1">
      <c r="A1954" s="204">
        <v>101546896005</v>
      </c>
      <c r="B1954" s="205" t="s">
        <v>7918</v>
      </c>
      <c r="C1954" s="205" t="s">
        <v>7919</v>
      </c>
      <c r="D1954" s="205" t="s">
        <v>680</v>
      </c>
      <c r="E1954" s="572">
        <v>33970</v>
      </c>
      <c r="F1954" s="572">
        <v>44773</v>
      </c>
      <c r="G1954" s="205" t="s">
        <v>7920</v>
      </c>
      <c r="H1954" s="205" t="s">
        <v>682</v>
      </c>
      <c r="I1954" s="205" t="s">
        <v>683</v>
      </c>
      <c r="J1954" s="205">
        <v>7415736170</v>
      </c>
      <c r="K1954" s="205" t="s">
        <v>684</v>
      </c>
      <c r="L1954" s="205" t="s">
        <v>7921</v>
      </c>
      <c r="M1954" s="205" t="s">
        <v>684</v>
      </c>
      <c r="N1954" s="205" t="s">
        <v>684</v>
      </c>
      <c r="O1954" s="205" t="s">
        <v>686</v>
      </c>
      <c r="P1954" s="205" t="s">
        <v>687</v>
      </c>
      <c r="Q1954" s="205" t="s">
        <v>686</v>
      </c>
    </row>
    <row r="1955" spans="1:17" hidden="1">
      <c r="A1955" s="204">
        <v>101848477858</v>
      </c>
      <c r="B1955" s="205" t="s">
        <v>7910</v>
      </c>
      <c r="C1955" s="205" t="s">
        <v>7911</v>
      </c>
      <c r="D1955" s="205" t="s">
        <v>680</v>
      </c>
      <c r="E1955" s="572">
        <v>34576</v>
      </c>
      <c r="F1955" s="572">
        <v>44773</v>
      </c>
      <c r="G1955" s="205" t="s">
        <v>7912</v>
      </c>
      <c r="H1955" s="205" t="s">
        <v>682</v>
      </c>
      <c r="I1955" s="205" t="s">
        <v>708</v>
      </c>
      <c r="J1955" s="205">
        <v>8329953686</v>
      </c>
      <c r="K1955" s="205" t="s">
        <v>684</v>
      </c>
      <c r="L1955" s="205" t="s">
        <v>7913</v>
      </c>
      <c r="M1955" s="205" t="s">
        <v>684</v>
      </c>
      <c r="N1955" s="205" t="s">
        <v>7914</v>
      </c>
      <c r="O1955" s="205" t="s">
        <v>686</v>
      </c>
      <c r="P1955" s="205" t="s">
        <v>687</v>
      </c>
      <c r="Q1955" s="205" t="s">
        <v>686</v>
      </c>
    </row>
    <row r="1956" spans="1:17" hidden="1">
      <c r="A1956" s="204">
        <v>101848477862</v>
      </c>
      <c r="B1956" s="205" t="s">
        <v>7906</v>
      </c>
      <c r="C1956" s="205" t="s">
        <v>7907</v>
      </c>
      <c r="D1956" s="205" t="s">
        <v>680</v>
      </c>
      <c r="E1956" s="572">
        <v>34924</v>
      </c>
      <c r="F1956" s="572">
        <v>44773</v>
      </c>
      <c r="G1956" s="205" t="s">
        <v>7908</v>
      </c>
      <c r="H1956" s="205" t="s">
        <v>682</v>
      </c>
      <c r="I1956" s="205" t="s">
        <v>708</v>
      </c>
      <c r="J1956" s="205" t="s">
        <v>684</v>
      </c>
      <c r="K1956" s="205" t="s">
        <v>684</v>
      </c>
      <c r="L1956" s="205" t="s">
        <v>7909</v>
      </c>
      <c r="M1956" s="205" t="s">
        <v>684</v>
      </c>
      <c r="N1956" s="205" t="s">
        <v>684</v>
      </c>
      <c r="O1956" s="205" t="s">
        <v>686</v>
      </c>
      <c r="P1956" s="205" t="s">
        <v>687</v>
      </c>
      <c r="Q1956" s="205" t="s">
        <v>686</v>
      </c>
    </row>
    <row r="1957" spans="1:17" hidden="1">
      <c r="A1957" s="204">
        <v>101421393994</v>
      </c>
      <c r="B1957" s="205" t="s">
        <v>7950</v>
      </c>
      <c r="C1957" s="205" t="s">
        <v>7951</v>
      </c>
      <c r="D1957" s="205" t="s">
        <v>680</v>
      </c>
      <c r="E1957" s="572">
        <v>35431</v>
      </c>
      <c r="F1957" s="572">
        <v>44770</v>
      </c>
      <c r="G1957" s="205" t="s">
        <v>7952</v>
      </c>
      <c r="H1957" s="205" t="s">
        <v>682</v>
      </c>
      <c r="I1957" s="205" t="s">
        <v>683</v>
      </c>
      <c r="J1957" s="205" t="s">
        <v>684</v>
      </c>
      <c r="K1957" s="205" t="s">
        <v>684</v>
      </c>
      <c r="L1957" s="205" t="s">
        <v>7953</v>
      </c>
      <c r="M1957" s="205" t="s">
        <v>684</v>
      </c>
      <c r="N1957" s="205" t="s">
        <v>684</v>
      </c>
      <c r="O1957" s="205" t="s">
        <v>686</v>
      </c>
      <c r="P1957" s="205" t="s">
        <v>687</v>
      </c>
      <c r="Q1957" s="205" t="s">
        <v>686</v>
      </c>
    </row>
    <row r="1958" spans="1:17" hidden="1">
      <c r="A1958" s="204">
        <v>101827221281</v>
      </c>
      <c r="B1958" s="205" t="s">
        <v>7954</v>
      </c>
      <c r="C1958" s="205" t="s">
        <v>7955</v>
      </c>
      <c r="D1958" s="205" t="s">
        <v>680</v>
      </c>
      <c r="E1958" s="572">
        <v>35396</v>
      </c>
      <c r="F1958" s="572">
        <v>44769</v>
      </c>
      <c r="G1958" s="205" t="s">
        <v>7956</v>
      </c>
      <c r="H1958" s="205" t="s">
        <v>682</v>
      </c>
      <c r="I1958" s="205" t="s">
        <v>708</v>
      </c>
      <c r="J1958" s="205" t="s">
        <v>684</v>
      </c>
      <c r="K1958" s="205" t="s">
        <v>684</v>
      </c>
      <c r="L1958" s="205" t="s">
        <v>7957</v>
      </c>
      <c r="M1958" s="205" t="s">
        <v>684</v>
      </c>
      <c r="N1958" s="205" t="s">
        <v>684</v>
      </c>
      <c r="O1958" s="205" t="s">
        <v>686</v>
      </c>
      <c r="P1958" s="205" t="s">
        <v>687</v>
      </c>
      <c r="Q1958" s="205" t="s">
        <v>686</v>
      </c>
    </row>
    <row r="1959" spans="1:17" hidden="1">
      <c r="A1959" s="204">
        <v>101415170500</v>
      </c>
      <c r="B1959" s="205" t="s">
        <v>7958</v>
      </c>
      <c r="C1959" s="205" t="s">
        <v>7959</v>
      </c>
      <c r="D1959" s="205" t="s">
        <v>680</v>
      </c>
      <c r="E1959" s="572">
        <v>31564</v>
      </c>
      <c r="F1959" s="572">
        <v>44768</v>
      </c>
      <c r="G1959" s="205" t="s">
        <v>7960</v>
      </c>
      <c r="H1959" s="205" t="s">
        <v>682</v>
      </c>
      <c r="I1959" s="205" t="s">
        <v>708</v>
      </c>
      <c r="J1959" s="205">
        <v>9763438047</v>
      </c>
      <c r="K1959" s="205" t="s">
        <v>7961</v>
      </c>
      <c r="L1959" s="205" t="s">
        <v>5536</v>
      </c>
      <c r="M1959" s="205" t="s">
        <v>7962</v>
      </c>
      <c r="N1959" s="205" t="s">
        <v>7963</v>
      </c>
      <c r="O1959" s="205" t="s">
        <v>687</v>
      </c>
      <c r="P1959" s="205" t="s">
        <v>687</v>
      </c>
      <c r="Q1959" s="205" t="s">
        <v>686</v>
      </c>
    </row>
    <row r="1960" spans="1:17" hidden="1">
      <c r="A1960" s="204">
        <v>100596605076</v>
      </c>
      <c r="B1960" s="205" t="s">
        <v>7964</v>
      </c>
      <c r="C1960" s="205" t="s">
        <v>7965</v>
      </c>
      <c r="D1960" s="205" t="s">
        <v>680</v>
      </c>
      <c r="E1960" s="572">
        <v>35621</v>
      </c>
      <c r="F1960" s="572">
        <v>44768</v>
      </c>
      <c r="G1960" s="205" t="s">
        <v>7966</v>
      </c>
      <c r="H1960" s="205" t="s">
        <v>682</v>
      </c>
      <c r="I1960" s="205" t="s">
        <v>683</v>
      </c>
      <c r="J1960" s="205" t="s">
        <v>684</v>
      </c>
      <c r="K1960" s="205" t="s">
        <v>684</v>
      </c>
      <c r="L1960" s="205" t="s">
        <v>2949</v>
      </c>
      <c r="M1960" s="205" t="s">
        <v>684</v>
      </c>
      <c r="N1960" s="205" t="s">
        <v>7967</v>
      </c>
      <c r="O1960" s="205" t="s">
        <v>686</v>
      </c>
      <c r="P1960" s="205" t="s">
        <v>687</v>
      </c>
      <c r="Q1960" s="205" t="s">
        <v>686</v>
      </c>
    </row>
    <row r="1961" spans="1:17" hidden="1">
      <c r="A1961" s="204">
        <v>101843695397</v>
      </c>
      <c r="B1961" s="205" t="s">
        <v>7971</v>
      </c>
      <c r="C1961" s="205" t="s">
        <v>7972</v>
      </c>
      <c r="D1961" s="205" t="s">
        <v>680</v>
      </c>
      <c r="E1961" s="572">
        <v>36892</v>
      </c>
      <c r="F1961" s="572">
        <v>44767</v>
      </c>
      <c r="G1961" s="205" t="s">
        <v>7973</v>
      </c>
      <c r="H1961" s="205" t="s">
        <v>682</v>
      </c>
      <c r="I1961" s="205" t="s">
        <v>683</v>
      </c>
      <c r="J1961" s="205" t="s">
        <v>684</v>
      </c>
      <c r="K1961" s="205" t="s">
        <v>684</v>
      </c>
      <c r="L1961" s="205" t="s">
        <v>7974</v>
      </c>
      <c r="M1961" s="205" t="s">
        <v>684</v>
      </c>
      <c r="N1961" s="205" t="s">
        <v>684</v>
      </c>
      <c r="O1961" s="205" t="s">
        <v>686</v>
      </c>
      <c r="P1961" s="205" t="s">
        <v>687</v>
      </c>
      <c r="Q1961" s="205" t="s">
        <v>686</v>
      </c>
    </row>
    <row r="1962" spans="1:17" hidden="1">
      <c r="A1962" s="204">
        <v>101843695384</v>
      </c>
      <c r="B1962" s="205" t="s">
        <v>7968</v>
      </c>
      <c r="C1962" s="205" t="s">
        <v>3304</v>
      </c>
      <c r="D1962" s="205" t="s">
        <v>680</v>
      </c>
      <c r="E1962" s="572">
        <v>36359</v>
      </c>
      <c r="F1962" s="572">
        <v>44767</v>
      </c>
      <c r="G1962" s="205" t="s">
        <v>7969</v>
      </c>
      <c r="H1962" s="205" t="s">
        <v>682</v>
      </c>
      <c r="I1962" s="205" t="s">
        <v>683</v>
      </c>
      <c r="J1962" s="205" t="s">
        <v>684</v>
      </c>
      <c r="K1962" s="205" t="s">
        <v>684</v>
      </c>
      <c r="L1962" s="205" t="s">
        <v>7970</v>
      </c>
      <c r="M1962" s="205" t="s">
        <v>684</v>
      </c>
      <c r="N1962" s="205" t="s">
        <v>684</v>
      </c>
      <c r="O1962" s="205" t="s">
        <v>686</v>
      </c>
      <c r="P1962" s="205" t="s">
        <v>687</v>
      </c>
      <c r="Q1962" s="205" t="s">
        <v>686</v>
      </c>
    </row>
    <row r="1963" spans="1:17" hidden="1">
      <c r="A1963" s="204">
        <v>101843695402</v>
      </c>
      <c r="B1963" s="205" t="s">
        <v>7975</v>
      </c>
      <c r="C1963" s="205" t="s">
        <v>907</v>
      </c>
      <c r="D1963" s="205" t="s">
        <v>680</v>
      </c>
      <c r="E1963" s="572">
        <v>34335</v>
      </c>
      <c r="F1963" s="572">
        <v>44767</v>
      </c>
      <c r="G1963" s="205" t="s">
        <v>3427</v>
      </c>
      <c r="H1963" s="205" t="s">
        <v>682</v>
      </c>
      <c r="I1963" s="205" t="s">
        <v>683</v>
      </c>
      <c r="J1963" s="205" t="s">
        <v>684</v>
      </c>
      <c r="K1963" s="205" t="s">
        <v>684</v>
      </c>
      <c r="L1963" s="205" t="s">
        <v>4396</v>
      </c>
      <c r="M1963" s="205" t="s">
        <v>684</v>
      </c>
      <c r="N1963" s="205" t="s">
        <v>684</v>
      </c>
      <c r="O1963" s="205" t="s">
        <v>686</v>
      </c>
      <c r="P1963" s="205" t="s">
        <v>687</v>
      </c>
      <c r="Q1963" s="205" t="s">
        <v>686</v>
      </c>
    </row>
    <row r="1964" spans="1:17" hidden="1">
      <c r="A1964" s="204">
        <v>101513426755</v>
      </c>
      <c r="B1964" s="205" t="s">
        <v>7976</v>
      </c>
      <c r="C1964" s="205" t="s">
        <v>7977</v>
      </c>
      <c r="D1964" s="205" t="s">
        <v>680</v>
      </c>
      <c r="E1964" s="572">
        <v>29952</v>
      </c>
      <c r="F1964" s="572">
        <v>44765</v>
      </c>
      <c r="G1964" s="205" t="s">
        <v>7978</v>
      </c>
      <c r="H1964" s="205" t="s">
        <v>682</v>
      </c>
      <c r="I1964" s="205" t="s">
        <v>683</v>
      </c>
      <c r="J1964" s="205">
        <v>7303321778</v>
      </c>
      <c r="K1964" s="205" t="s">
        <v>684</v>
      </c>
      <c r="L1964" s="205" t="s">
        <v>7979</v>
      </c>
      <c r="M1964" s="205" t="s">
        <v>21903</v>
      </c>
      <c r="N1964" s="205" t="s">
        <v>11647</v>
      </c>
      <c r="O1964" s="205" t="s">
        <v>687</v>
      </c>
      <c r="P1964" s="205" t="s">
        <v>687</v>
      </c>
      <c r="Q1964" s="205" t="s">
        <v>686</v>
      </c>
    </row>
    <row r="1965" spans="1:17" hidden="1">
      <c r="A1965" s="204">
        <v>101404550353</v>
      </c>
      <c r="B1965" s="205" t="s">
        <v>8010</v>
      </c>
      <c r="C1965" s="205" t="s">
        <v>8011</v>
      </c>
      <c r="D1965" s="205" t="s">
        <v>680</v>
      </c>
      <c r="E1965" s="572">
        <v>34839</v>
      </c>
      <c r="F1965" s="572">
        <v>44763</v>
      </c>
      <c r="G1965" s="205" t="s">
        <v>5008</v>
      </c>
      <c r="H1965" s="205" t="s">
        <v>682</v>
      </c>
      <c r="I1965" s="205" t="s">
        <v>683</v>
      </c>
      <c r="J1965" s="205" t="s">
        <v>684</v>
      </c>
      <c r="K1965" s="205" t="s">
        <v>684</v>
      </c>
      <c r="L1965" s="205" t="s">
        <v>8012</v>
      </c>
      <c r="M1965" s="205" t="s">
        <v>684</v>
      </c>
      <c r="N1965" s="205" t="s">
        <v>8013</v>
      </c>
      <c r="O1965" s="205" t="s">
        <v>686</v>
      </c>
      <c r="P1965" s="205" t="s">
        <v>687</v>
      </c>
      <c r="Q1965" s="205" t="s">
        <v>686</v>
      </c>
    </row>
    <row r="1966" spans="1:17" hidden="1">
      <c r="A1966" s="204">
        <v>101712928579</v>
      </c>
      <c r="B1966" s="205" t="s">
        <v>8005</v>
      </c>
      <c r="C1966" s="205" t="s">
        <v>8006</v>
      </c>
      <c r="D1966" s="205" t="s">
        <v>680</v>
      </c>
      <c r="E1966" s="572">
        <v>36839</v>
      </c>
      <c r="F1966" s="572">
        <v>44763</v>
      </c>
      <c r="G1966" s="205" t="s">
        <v>2781</v>
      </c>
      <c r="H1966" s="205" t="s">
        <v>682</v>
      </c>
      <c r="I1966" s="205" t="s">
        <v>683</v>
      </c>
      <c r="J1966" s="205">
        <v>9529192053</v>
      </c>
      <c r="K1966" s="205" t="s">
        <v>684</v>
      </c>
      <c r="L1966" s="205" t="s">
        <v>8007</v>
      </c>
      <c r="M1966" s="205" t="s">
        <v>8008</v>
      </c>
      <c r="N1966" s="205" t="s">
        <v>8009</v>
      </c>
      <c r="O1966" s="205" t="s">
        <v>686</v>
      </c>
      <c r="P1966" s="205" t="s">
        <v>687</v>
      </c>
      <c r="Q1966" s="205" t="s">
        <v>687</v>
      </c>
    </row>
    <row r="1967" spans="1:17" hidden="1">
      <c r="A1967" s="204">
        <v>101842932736</v>
      </c>
      <c r="B1967" s="205" t="s">
        <v>7980</v>
      </c>
      <c r="C1967" s="205" t="s">
        <v>7981</v>
      </c>
      <c r="D1967" s="205" t="s">
        <v>680</v>
      </c>
      <c r="E1967" s="572">
        <v>36063</v>
      </c>
      <c r="F1967" s="572">
        <v>44763</v>
      </c>
      <c r="G1967" s="205" t="s">
        <v>3485</v>
      </c>
      <c r="H1967" s="205" t="s">
        <v>682</v>
      </c>
      <c r="I1967" s="205" t="s">
        <v>683</v>
      </c>
      <c r="J1967" s="205" t="s">
        <v>684</v>
      </c>
      <c r="K1967" s="205" t="s">
        <v>684</v>
      </c>
      <c r="L1967" s="205" t="s">
        <v>7982</v>
      </c>
      <c r="M1967" s="205" t="s">
        <v>684</v>
      </c>
      <c r="N1967" s="205" t="s">
        <v>684</v>
      </c>
      <c r="O1967" s="205" t="s">
        <v>686</v>
      </c>
      <c r="P1967" s="205" t="s">
        <v>687</v>
      </c>
      <c r="Q1967" s="205" t="s">
        <v>686</v>
      </c>
    </row>
    <row r="1968" spans="1:17" hidden="1">
      <c r="A1968" s="204">
        <v>101842932758</v>
      </c>
      <c r="B1968" s="205" t="s">
        <v>7983</v>
      </c>
      <c r="C1968" s="205" t="s">
        <v>7984</v>
      </c>
      <c r="D1968" s="205" t="s">
        <v>680</v>
      </c>
      <c r="E1968" s="572">
        <v>37112</v>
      </c>
      <c r="F1968" s="572">
        <v>44763</v>
      </c>
      <c r="G1968" s="205" t="s">
        <v>7985</v>
      </c>
      <c r="H1968" s="205" t="s">
        <v>682</v>
      </c>
      <c r="I1968" s="205" t="s">
        <v>683</v>
      </c>
      <c r="J1968" s="205">
        <v>8329361344</v>
      </c>
      <c r="K1968" s="205" t="s">
        <v>684</v>
      </c>
      <c r="L1968" s="205" t="s">
        <v>7986</v>
      </c>
      <c r="M1968" s="205" t="s">
        <v>7987</v>
      </c>
      <c r="N1968" s="205" t="s">
        <v>7988</v>
      </c>
      <c r="O1968" s="205" t="s">
        <v>686</v>
      </c>
      <c r="P1968" s="205" t="s">
        <v>687</v>
      </c>
      <c r="Q1968" s="205" t="s">
        <v>686</v>
      </c>
    </row>
    <row r="1969" spans="1:17" hidden="1">
      <c r="A1969" s="204">
        <v>101842932762</v>
      </c>
      <c r="B1969" s="205" t="s">
        <v>7989</v>
      </c>
      <c r="C1969" s="205" t="s">
        <v>7990</v>
      </c>
      <c r="D1969" s="205" t="s">
        <v>680</v>
      </c>
      <c r="E1969" s="572">
        <v>37255</v>
      </c>
      <c r="F1969" s="572">
        <v>44763</v>
      </c>
      <c r="G1969" s="205" t="s">
        <v>4690</v>
      </c>
      <c r="H1969" s="205" t="s">
        <v>682</v>
      </c>
      <c r="I1969" s="205" t="s">
        <v>683</v>
      </c>
      <c r="J1969" s="205">
        <v>8261897899</v>
      </c>
      <c r="K1969" s="205" t="s">
        <v>684</v>
      </c>
      <c r="L1969" s="205" t="s">
        <v>5273</v>
      </c>
      <c r="M1969" s="205" t="s">
        <v>684</v>
      </c>
      <c r="N1969" s="205" t="s">
        <v>7991</v>
      </c>
      <c r="O1969" s="205" t="s">
        <v>686</v>
      </c>
      <c r="P1969" s="205" t="s">
        <v>687</v>
      </c>
      <c r="Q1969" s="205" t="s">
        <v>686</v>
      </c>
    </row>
    <row r="1970" spans="1:17" hidden="1">
      <c r="A1970" s="204">
        <v>101290255425</v>
      </c>
      <c r="B1970" s="205" t="s">
        <v>7992</v>
      </c>
      <c r="C1970" s="205" t="s">
        <v>7993</v>
      </c>
      <c r="D1970" s="205" t="s">
        <v>680</v>
      </c>
      <c r="E1970" s="572">
        <v>34430</v>
      </c>
      <c r="F1970" s="572">
        <v>44763</v>
      </c>
      <c r="G1970" s="205" t="s">
        <v>720</v>
      </c>
      <c r="H1970" s="205" t="s">
        <v>682</v>
      </c>
      <c r="I1970" s="205" t="s">
        <v>683</v>
      </c>
      <c r="J1970" s="205">
        <v>9067850067</v>
      </c>
      <c r="K1970" s="205" t="s">
        <v>684</v>
      </c>
      <c r="L1970" s="205" t="s">
        <v>7994</v>
      </c>
      <c r="M1970" s="205" t="s">
        <v>7995</v>
      </c>
      <c r="N1970" s="205" t="s">
        <v>808</v>
      </c>
      <c r="O1970" s="205" t="s">
        <v>686</v>
      </c>
      <c r="P1970" s="205" t="s">
        <v>687</v>
      </c>
      <c r="Q1970" s="205" t="s">
        <v>686</v>
      </c>
    </row>
    <row r="1971" spans="1:17" hidden="1">
      <c r="A1971" s="204">
        <v>101842932770</v>
      </c>
      <c r="B1971" s="205" t="s">
        <v>7996</v>
      </c>
      <c r="C1971" s="205" t="s">
        <v>7997</v>
      </c>
      <c r="D1971" s="205" t="s">
        <v>680</v>
      </c>
      <c r="E1971" s="572">
        <v>35733</v>
      </c>
      <c r="F1971" s="572">
        <v>44763</v>
      </c>
      <c r="G1971" s="205" t="s">
        <v>1122</v>
      </c>
      <c r="H1971" s="205" t="s">
        <v>682</v>
      </c>
      <c r="I1971" s="205" t="s">
        <v>683</v>
      </c>
      <c r="J1971" s="205">
        <v>9637807121</v>
      </c>
      <c r="K1971" s="205" t="s">
        <v>684</v>
      </c>
      <c r="L1971" s="205" t="s">
        <v>7998</v>
      </c>
      <c r="M1971" s="205" t="s">
        <v>684</v>
      </c>
      <c r="N1971" s="205" t="s">
        <v>2335</v>
      </c>
      <c r="O1971" s="205" t="s">
        <v>686</v>
      </c>
      <c r="P1971" s="205" t="s">
        <v>687</v>
      </c>
      <c r="Q1971" s="205" t="s">
        <v>686</v>
      </c>
    </row>
    <row r="1972" spans="1:17" hidden="1">
      <c r="A1972" s="204">
        <v>101842932789</v>
      </c>
      <c r="B1972" s="205" t="s">
        <v>7999</v>
      </c>
      <c r="C1972" s="205" t="s">
        <v>8000</v>
      </c>
      <c r="D1972" s="205" t="s">
        <v>680</v>
      </c>
      <c r="E1972" s="572">
        <v>37909</v>
      </c>
      <c r="F1972" s="572">
        <v>44763</v>
      </c>
      <c r="G1972" s="205" t="s">
        <v>8001</v>
      </c>
      <c r="H1972" s="205" t="s">
        <v>682</v>
      </c>
      <c r="I1972" s="205" t="s">
        <v>683</v>
      </c>
      <c r="J1972" s="205">
        <v>6364727590</v>
      </c>
      <c r="K1972" s="205" t="s">
        <v>684</v>
      </c>
      <c r="L1972" s="205" t="s">
        <v>8002</v>
      </c>
      <c r="M1972" s="205" t="s">
        <v>8003</v>
      </c>
      <c r="N1972" s="205" t="s">
        <v>8004</v>
      </c>
      <c r="O1972" s="205" t="s">
        <v>686</v>
      </c>
      <c r="P1972" s="205" t="s">
        <v>687</v>
      </c>
      <c r="Q1972" s="205" t="s">
        <v>686</v>
      </c>
    </row>
    <row r="1973" spans="1:17" hidden="1">
      <c r="A1973" s="204">
        <v>101842932829</v>
      </c>
      <c r="B1973" s="205" t="s">
        <v>8014</v>
      </c>
      <c r="C1973" s="205" t="s">
        <v>8015</v>
      </c>
      <c r="D1973" s="205" t="s">
        <v>680</v>
      </c>
      <c r="E1973" s="572">
        <v>35747</v>
      </c>
      <c r="F1973" s="572">
        <v>44763</v>
      </c>
      <c r="G1973" s="205" t="s">
        <v>8016</v>
      </c>
      <c r="H1973" s="205" t="s">
        <v>682</v>
      </c>
      <c r="I1973" s="205" t="s">
        <v>683</v>
      </c>
      <c r="J1973" s="205" t="s">
        <v>684</v>
      </c>
      <c r="K1973" s="205" t="s">
        <v>684</v>
      </c>
      <c r="L1973" s="205" t="s">
        <v>8017</v>
      </c>
      <c r="M1973" s="205" t="s">
        <v>684</v>
      </c>
      <c r="N1973" s="205" t="s">
        <v>684</v>
      </c>
      <c r="O1973" s="205" t="s">
        <v>686</v>
      </c>
      <c r="P1973" s="205" t="s">
        <v>687</v>
      </c>
      <c r="Q1973" s="205" t="s">
        <v>686</v>
      </c>
    </row>
    <row r="1974" spans="1:17" hidden="1">
      <c r="A1974" s="204">
        <v>101842932838</v>
      </c>
      <c r="B1974" s="205" t="s">
        <v>8022</v>
      </c>
      <c r="C1974" s="205" t="s">
        <v>8023</v>
      </c>
      <c r="D1974" s="205" t="s">
        <v>680</v>
      </c>
      <c r="E1974" s="572">
        <v>36525</v>
      </c>
      <c r="F1974" s="572">
        <v>44763</v>
      </c>
      <c r="G1974" s="205" t="s">
        <v>4373</v>
      </c>
      <c r="H1974" s="205" t="s">
        <v>682</v>
      </c>
      <c r="I1974" s="205" t="s">
        <v>683</v>
      </c>
      <c r="J1974" s="205">
        <v>7499152405</v>
      </c>
      <c r="K1974" s="205" t="s">
        <v>20777</v>
      </c>
      <c r="L1974" s="205" t="s">
        <v>6200</v>
      </c>
      <c r="M1974" s="205" t="s">
        <v>8024</v>
      </c>
      <c r="N1974" s="205" t="s">
        <v>20581</v>
      </c>
      <c r="O1974" s="205" t="s">
        <v>687</v>
      </c>
      <c r="P1974" s="205" t="s">
        <v>687</v>
      </c>
      <c r="Q1974" s="205" t="s">
        <v>686</v>
      </c>
    </row>
    <row r="1975" spans="1:17" hidden="1">
      <c r="A1975" s="204">
        <v>101842932840</v>
      </c>
      <c r="B1975" s="205" t="s">
        <v>8025</v>
      </c>
      <c r="C1975" s="205" t="s">
        <v>8026</v>
      </c>
      <c r="D1975" s="205" t="s">
        <v>680</v>
      </c>
      <c r="E1975" s="572">
        <v>34607</v>
      </c>
      <c r="F1975" s="572">
        <v>44763</v>
      </c>
      <c r="G1975" s="205" t="s">
        <v>4961</v>
      </c>
      <c r="H1975" s="205" t="s">
        <v>682</v>
      </c>
      <c r="I1975" s="205" t="s">
        <v>708</v>
      </c>
      <c r="J1975" s="205" t="s">
        <v>684</v>
      </c>
      <c r="K1975" s="205" t="s">
        <v>684</v>
      </c>
      <c r="L1975" s="205" t="s">
        <v>6590</v>
      </c>
      <c r="M1975" s="205" t="s">
        <v>684</v>
      </c>
      <c r="N1975" s="205" t="s">
        <v>684</v>
      </c>
      <c r="O1975" s="205" t="s">
        <v>686</v>
      </c>
      <c r="P1975" s="205" t="s">
        <v>687</v>
      </c>
      <c r="Q1975" s="205" t="s">
        <v>686</v>
      </c>
    </row>
    <row r="1976" spans="1:17" hidden="1">
      <c r="A1976" s="204">
        <v>101631198717</v>
      </c>
      <c r="B1976" s="205" t="s">
        <v>8018</v>
      </c>
      <c r="C1976" s="205" t="s">
        <v>8019</v>
      </c>
      <c r="D1976" s="205" t="s">
        <v>680</v>
      </c>
      <c r="E1976" s="572">
        <v>35243</v>
      </c>
      <c r="F1976" s="572">
        <v>44763</v>
      </c>
      <c r="G1976" s="205" t="s">
        <v>1185</v>
      </c>
      <c r="H1976" s="205" t="s">
        <v>682</v>
      </c>
      <c r="I1976" s="205" t="s">
        <v>708</v>
      </c>
      <c r="J1976" s="205">
        <v>9545086456</v>
      </c>
      <c r="K1976" s="205" t="s">
        <v>684</v>
      </c>
      <c r="L1976" s="205" t="s">
        <v>8020</v>
      </c>
      <c r="M1976" s="205" t="s">
        <v>8021</v>
      </c>
      <c r="N1976" s="205" t="s">
        <v>2383</v>
      </c>
      <c r="O1976" s="205" t="s">
        <v>686</v>
      </c>
      <c r="P1976" s="205" t="s">
        <v>687</v>
      </c>
      <c r="Q1976" s="205" t="s">
        <v>686</v>
      </c>
    </row>
    <row r="1977" spans="1:17" hidden="1">
      <c r="A1977" s="204">
        <v>101842932855</v>
      </c>
      <c r="B1977" s="205" t="s">
        <v>8027</v>
      </c>
      <c r="C1977" s="205" t="s">
        <v>8028</v>
      </c>
      <c r="D1977" s="205" t="s">
        <v>680</v>
      </c>
      <c r="E1977" s="572">
        <v>37101</v>
      </c>
      <c r="F1977" s="572">
        <v>44763</v>
      </c>
      <c r="G1977" s="205" t="s">
        <v>8029</v>
      </c>
      <c r="H1977" s="205" t="s">
        <v>682</v>
      </c>
      <c r="I1977" s="205" t="s">
        <v>683</v>
      </c>
      <c r="J1977" s="205">
        <v>7559245552</v>
      </c>
      <c r="K1977" s="205" t="s">
        <v>684</v>
      </c>
      <c r="L1977" s="205" t="s">
        <v>1047</v>
      </c>
      <c r="M1977" s="205" t="s">
        <v>8030</v>
      </c>
      <c r="N1977" s="205" t="s">
        <v>5926</v>
      </c>
      <c r="O1977" s="205" t="s">
        <v>687</v>
      </c>
      <c r="P1977" s="205" t="s">
        <v>687</v>
      </c>
      <c r="Q1977" s="205" t="s">
        <v>686</v>
      </c>
    </row>
    <row r="1978" spans="1:17" hidden="1">
      <c r="A1978" s="204">
        <v>101317930595</v>
      </c>
      <c r="B1978" s="205" t="s">
        <v>8031</v>
      </c>
      <c r="C1978" s="205" t="s">
        <v>8032</v>
      </c>
      <c r="D1978" s="205" t="s">
        <v>680</v>
      </c>
      <c r="E1978" s="572">
        <v>36839</v>
      </c>
      <c r="F1978" s="572">
        <v>44758</v>
      </c>
      <c r="G1978" s="205" t="s">
        <v>8033</v>
      </c>
      <c r="H1978" s="205" t="s">
        <v>682</v>
      </c>
      <c r="I1978" s="205" t="s">
        <v>683</v>
      </c>
      <c r="J1978" s="205">
        <v>9559084734</v>
      </c>
      <c r="K1978" s="205" t="s">
        <v>684</v>
      </c>
      <c r="L1978" s="205" t="s">
        <v>8034</v>
      </c>
      <c r="M1978" s="205" t="s">
        <v>8035</v>
      </c>
      <c r="N1978" s="205" t="s">
        <v>8036</v>
      </c>
      <c r="O1978" s="205" t="s">
        <v>686</v>
      </c>
      <c r="P1978" s="205" t="s">
        <v>687</v>
      </c>
      <c r="Q1978" s="205" t="s">
        <v>686</v>
      </c>
    </row>
    <row r="1979" spans="1:17" hidden="1">
      <c r="A1979" s="204">
        <v>101764726295</v>
      </c>
      <c r="B1979" s="205" t="s">
        <v>8037</v>
      </c>
      <c r="C1979" s="205" t="s">
        <v>8038</v>
      </c>
      <c r="D1979" s="205" t="s">
        <v>680</v>
      </c>
      <c r="E1979" s="572">
        <v>34742</v>
      </c>
      <c r="F1979" s="572">
        <v>44753</v>
      </c>
      <c r="G1979" s="205" t="s">
        <v>8039</v>
      </c>
      <c r="H1979" s="205" t="s">
        <v>682</v>
      </c>
      <c r="I1979" s="205" t="s">
        <v>683</v>
      </c>
      <c r="J1979" s="205">
        <v>9794721240</v>
      </c>
      <c r="K1979" s="205" t="s">
        <v>684</v>
      </c>
      <c r="L1979" s="205" t="s">
        <v>8040</v>
      </c>
      <c r="M1979" s="205" t="s">
        <v>684</v>
      </c>
      <c r="N1979" s="205" t="s">
        <v>8041</v>
      </c>
      <c r="O1979" s="205" t="s">
        <v>687</v>
      </c>
      <c r="P1979" s="205" t="s">
        <v>687</v>
      </c>
      <c r="Q1979" s="205" t="s">
        <v>686</v>
      </c>
    </row>
    <row r="1980" spans="1:17" hidden="1">
      <c r="A1980" s="204">
        <v>101645828178</v>
      </c>
      <c r="B1980" s="205" t="s">
        <v>8045</v>
      </c>
      <c r="C1980" s="205" t="s">
        <v>20610</v>
      </c>
      <c r="D1980" s="205" t="s">
        <v>680</v>
      </c>
      <c r="E1980" s="572">
        <v>32304</v>
      </c>
      <c r="F1980" s="572">
        <v>44749</v>
      </c>
      <c r="G1980" s="205" t="s">
        <v>8046</v>
      </c>
      <c r="H1980" s="205" t="s">
        <v>682</v>
      </c>
      <c r="I1980" s="205" t="s">
        <v>708</v>
      </c>
      <c r="J1980" s="205">
        <v>8459996016</v>
      </c>
      <c r="K1980" s="205" t="s">
        <v>8047</v>
      </c>
      <c r="L1980" s="205" t="s">
        <v>8048</v>
      </c>
      <c r="M1980" s="205" t="s">
        <v>8049</v>
      </c>
      <c r="N1980" s="205" t="s">
        <v>808</v>
      </c>
      <c r="O1980" s="205" t="s">
        <v>687</v>
      </c>
      <c r="P1980" s="205" t="s">
        <v>687</v>
      </c>
      <c r="Q1980" s="205" t="s">
        <v>686</v>
      </c>
    </row>
    <row r="1981" spans="1:17" hidden="1">
      <c r="A1981" s="204">
        <v>101486099114</v>
      </c>
      <c r="B1981" s="205" t="s">
        <v>8042</v>
      </c>
      <c r="C1981" s="205" t="s">
        <v>8043</v>
      </c>
      <c r="D1981" s="205" t="s">
        <v>680</v>
      </c>
      <c r="E1981" s="572">
        <v>32893</v>
      </c>
      <c r="F1981" s="572">
        <v>44749</v>
      </c>
      <c r="G1981" s="205" t="s">
        <v>2905</v>
      </c>
      <c r="H1981" s="205" t="s">
        <v>682</v>
      </c>
      <c r="I1981" s="205" t="s">
        <v>683</v>
      </c>
      <c r="J1981" s="205">
        <v>7887781778</v>
      </c>
      <c r="K1981" s="205" t="s">
        <v>684</v>
      </c>
      <c r="L1981" s="205" t="s">
        <v>8044</v>
      </c>
      <c r="M1981" s="205" t="s">
        <v>684</v>
      </c>
      <c r="N1981" s="205" t="s">
        <v>1981</v>
      </c>
      <c r="O1981" s="205" t="s">
        <v>686</v>
      </c>
      <c r="P1981" s="205" t="s">
        <v>687</v>
      </c>
      <c r="Q1981" s="205" t="s">
        <v>686</v>
      </c>
    </row>
    <row r="1982" spans="1:17" hidden="1">
      <c r="A1982" s="204">
        <v>101660669647</v>
      </c>
      <c r="B1982" s="205" t="s">
        <v>8064</v>
      </c>
      <c r="C1982" s="205" t="s">
        <v>8065</v>
      </c>
      <c r="D1982" s="205" t="s">
        <v>680</v>
      </c>
      <c r="E1982" s="572">
        <v>35284</v>
      </c>
      <c r="F1982" s="572">
        <v>44748</v>
      </c>
      <c r="G1982" s="205" t="s">
        <v>2055</v>
      </c>
      <c r="H1982" s="205" t="s">
        <v>682</v>
      </c>
      <c r="I1982" s="205" t="s">
        <v>708</v>
      </c>
      <c r="J1982" s="205">
        <v>8380838118</v>
      </c>
      <c r="K1982" s="205" t="s">
        <v>684</v>
      </c>
      <c r="L1982" s="205" t="s">
        <v>8066</v>
      </c>
      <c r="M1982" s="205" t="s">
        <v>684</v>
      </c>
      <c r="N1982" s="205" t="s">
        <v>684</v>
      </c>
      <c r="O1982" s="205" t="s">
        <v>686</v>
      </c>
      <c r="P1982" s="205" t="s">
        <v>687</v>
      </c>
      <c r="Q1982" s="205" t="s">
        <v>686</v>
      </c>
    </row>
    <row r="1983" spans="1:17" hidden="1">
      <c r="A1983" s="204">
        <v>101238776860</v>
      </c>
      <c r="B1983" s="205" t="s">
        <v>8058</v>
      </c>
      <c r="C1983" s="205" t="s">
        <v>8059</v>
      </c>
      <c r="D1983" s="205" t="s">
        <v>680</v>
      </c>
      <c r="E1983" s="572">
        <v>32524</v>
      </c>
      <c r="F1983" s="572">
        <v>44748</v>
      </c>
      <c r="G1983" s="205" t="s">
        <v>8060</v>
      </c>
      <c r="H1983" s="205" t="s">
        <v>682</v>
      </c>
      <c r="I1983" s="205" t="s">
        <v>683</v>
      </c>
      <c r="J1983" s="205">
        <v>9294742171</v>
      </c>
      <c r="K1983" s="205" t="s">
        <v>8061</v>
      </c>
      <c r="L1983" s="205" t="s">
        <v>8062</v>
      </c>
      <c r="M1983" s="205" t="s">
        <v>684</v>
      </c>
      <c r="N1983" s="205" t="s">
        <v>8063</v>
      </c>
      <c r="O1983" s="205" t="s">
        <v>686</v>
      </c>
      <c r="P1983" s="205" t="s">
        <v>687</v>
      </c>
      <c r="Q1983" s="205" t="s">
        <v>686</v>
      </c>
    </row>
    <row r="1984" spans="1:17" hidden="1">
      <c r="A1984" s="204">
        <v>101836399669</v>
      </c>
      <c r="B1984" s="205" t="s">
        <v>8050</v>
      </c>
      <c r="C1984" s="205" t="s">
        <v>8051</v>
      </c>
      <c r="D1984" s="205" t="s">
        <v>680</v>
      </c>
      <c r="E1984" s="572">
        <v>35129</v>
      </c>
      <c r="F1984" s="572">
        <v>44748</v>
      </c>
      <c r="G1984" s="205" t="s">
        <v>8052</v>
      </c>
      <c r="H1984" s="205" t="s">
        <v>682</v>
      </c>
      <c r="I1984" s="205" t="s">
        <v>683</v>
      </c>
      <c r="J1984" s="205" t="s">
        <v>684</v>
      </c>
      <c r="K1984" s="205" t="s">
        <v>684</v>
      </c>
      <c r="L1984" s="205" t="s">
        <v>1027</v>
      </c>
      <c r="M1984" s="205" t="s">
        <v>684</v>
      </c>
      <c r="N1984" s="205" t="s">
        <v>684</v>
      </c>
      <c r="O1984" s="205" t="s">
        <v>686</v>
      </c>
      <c r="P1984" s="205" t="s">
        <v>687</v>
      </c>
      <c r="Q1984" s="205" t="s">
        <v>686</v>
      </c>
    </row>
    <row r="1985" spans="1:17" hidden="1">
      <c r="A1985" s="204">
        <v>101309656189</v>
      </c>
      <c r="B1985" s="205" t="s">
        <v>8053</v>
      </c>
      <c r="C1985" s="205" t="s">
        <v>8054</v>
      </c>
      <c r="D1985" s="205" t="s">
        <v>680</v>
      </c>
      <c r="E1985" s="572">
        <v>33383</v>
      </c>
      <c r="F1985" s="572">
        <v>44748</v>
      </c>
      <c r="G1985" s="205" t="s">
        <v>1309</v>
      </c>
      <c r="H1985" s="205" t="s">
        <v>682</v>
      </c>
      <c r="I1985" s="205" t="s">
        <v>683</v>
      </c>
      <c r="J1985" s="205">
        <v>9764846660</v>
      </c>
      <c r="K1985" s="205" t="s">
        <v>684</v>
      </c>
      <c r="L1985" s="205" t="s">
        <v>8055</v>
      </c>
      <c r="M1985" s="205" t="s">
        <v>8056</v>
      </c>
      <c r="N1985" s="205" t="s">
        <v>8057</v>
      </c>
      <c r="O1985" s="205" t="s">
        <v>686</v>
      </c>
      <c r="P1985" s="205" t="s">
        <v>687</v>
      </c>
      <c r="Q1985" s="205" t="s">
        <v>686</v>
      </c>
    </row>
    <row r="1986" spans="1:17" hidden="1">
      <c r="A1986" s="204">
        <v>101433322675</v>
      </c>
      <c r="B1986" s="205" t="s">
        <v>8101</v>
      </c>
      <c r="C1986" s="205" t="s">
        <v>8102</v>
      </c>
      <c r="D1986" s="205" t="s">
        <v>680</v>
      </c>
      <c r="E1986" s="572">
        <v>36379</v>
      </c>
      <c r="F1986" s="572">
        <v>44747</v>
      </c>
      <c r="G1986" s="205" t="s">
        <v>8103</v>
      </c>
      <c r="H1986" s="205" t="s">
        <v>682</v>
      </c>
      <c r="I1986" s="205" t="s">
        <v>683</v>
      </c>
      <c r="J1986" s="205">
        <v>7057799723</v>
      </c>
      <c r="K1986" s="205" t="s">
        <v>684</v>
      </c>
      <c r="L1986" s="205" t="s">
        <v>8104</v>
      </c>
      <c r="M1986" s="205" t="s">
        <v>684</v>
      </c>
      <c r="N1986" s="205" t="s">
        <v>684</v>
      </c>
      <c r="O1986" s="205" t="s">
        <v>686</v>
      </c>
      <c r="P1986" s="205" t="s">
        <v>687</v>
      </c>
      <c r="Q1986" s="205" t="s">
        <v>686</v>
      </c>
    </row>
    <row r="1987" spans="1:17" hidden="1">
      <c r="A1987" s="204">
        <v>101835374035</v>
      </c>
      <c r="B1987" s="205" t="s">
        <v>8092</v>
      </c>
      <c r="C1987" s="205" t="s">
        <v>488</v>
      </c>
      <c r="D1987" s="205" t="s">
        <v>680</v>
      </c>
      <c r="E1987" s="572">
        <v>33181</v>
      </c>
      <c r="F1987" s="572">
        <v>44747</v>
      </c>
      <c r="G1987" s="205" t="s">
        <v>2363</v>
      </c>
      <c r="H1987" s="205" t="s">
        <v>682</v>
      </c>
      <c r="I1987" s="205" t="s">
        <v>708</v>
      </c>
      <c r="J1987" s="205">
        <v>9764665500</v>
      </c>
      <c r="K1987" s="205" t="s">
        <v>684</v>
      </c>
      <c r="L1987" s="205" t="s">
        <v>8093</v>
      </c>
      <c r="M1987" s="205" t="s">
        <v>8094</v>
      </c>
      <c r="N1987" s="205" t="s">
        <v>8095</v>
      </c>
      <c r="O1987" s="205" t="s">
        <v>686</v>
      </c>
      <c r="P1987" s="205" t="s">
        <v>687</v>
      </c>
      <c r="Q1987" s="205" t="s">
        <v>686</v>
      </c>
    </row>
    <row r="1988" spans="1:17" hidden="1">
      <c r="A1988" s="204">
        <v>101747367408</v>
      </c>
      <c r="B1988" s="205" t="s">
        <v>8089</v>
      </c>
      <c r="C1988" s="205" t="s">
        <v>8090</v>
      </c>
      <c r="D1988" s="205" t="s">
        <v>680</v>
      </c>
      <c r="E1988" s="572">
        <v>35602</v>
      </c>
      <c r="F1988" s="572">
        <v>44747</v>
      </c>
      <c r="G1988" s="205" t="s">
        <v>5931</v>
      </c>
      <c r="H1988" s="205" t="s">
        <v>682</v>
      </c>
      <c r="I1988" s="205" t="s">
        <v>683</v>
      </c>
      <c r="J1988" s="205">
        <v>9767067529</v>
      </c>
      <c r="K1988" s="205" t="s">
        <v>684</v>
      </c>
      <c r="L1988" s="205" t="s">
        <v>8091</v>
      </c>
      <c r="M1988" s="205" t="s">
        <v>684</v>
      </c>
      <c r="N1988" s="205" t="s">
        <v>684</v>
      </c>
      <c r="O1988" s="205" t="s">
        <v>686</v>
      </c>
      <c r="P1988" s="205" t="s">
        <v>687</v>
      </c>
      <c r="Q1988" s="205" t="s">
        <v>686</v>
      </c>
    </row>
    <row r="1989" spans="1:17" hidden="1">
      <c r="A1989" s="204">
        <v>101410043453</v>
      </c>
      <c r="B1989" s="205" t="s">
        <v>8096</v>
      </c>
      <c r="C1989" s="205" t="s">
        <v>487</v>
      </c>
      <c r="D1989" s="205" t="s">
        <v>680</v>
      </c>
      <c r="E1989" s="572">
        <v>34953</v>
      </c>
      <c r="F1989" s="572">
        <v>44747</v>
      </c>
      <c r="G1989" s="205" t="s">
        <v>8097</v>
      </c>
      <c r="H1989" s="205" t="s">
        <v>682</v>
      </c>
      <c r="I1989" s="205" t="s">
        <v>683</v>
      </c>
      <c r="J1989" s="205">
        <v>9766683140</v>
      </c>
      <c r="K1989" s="205" t="s">
        <v>684</v>
      </c>
      <c r="L1989" s="205" t="s">
        <v>8098</v>
      </c>
      <c r="M1989" s="205" t="s">
        <v>8099</v>
      </c>
      <c r="N1989" s="205" t="s">
        <v>8100</v>
      </c>
      <c r="O1989" s="205" t="s">
        <v>686</v>
      </c>
      <c r="P1989" s="205" t="s">
        <v>687</v>
      </c>
      <c r="Q1989" s="205" t="s">
        <v>686</v>
      </c>
    </row>
    <row r="1990" spans="1:17" hidden="1">
      <c r="A1990" s="204">
        <v>101756532007</v>
      </c>
      <c r="B1990" s="205" t="s">
        <v>8077</v>
      </c>
      <c r="C1990" s="205" t="s">
        <v>8078</v>
      </c>
      <c r="D1990" s="205" t="s">
        <v>680</v>
      </c>
      <c r="E1990" s="572">
        <v>36766</v>
      </c>
      <c r="F1990" s="572">
        <v>44747</v>
      </c>
      <c r="G1990" s="205" t="s">
        <v>8079</v>
      </c>
      <c r="H1990" s="205" t="s">
        <v>682</v>
      </c>
      <c r="I1990" s="205" t="s">
        <v>683</v>
      </c>
      <c r="J1990" s="205">
        <v>7741967523</v>
      </c>
      <c r="K1990" s="205" t="s">
        <v>684</v>
      </c>
      <c r="L1990" s="205" t="s">
        <v>8080</v>
      </c>
      <c r="M1990" s="205" t="s">
        <v>684</v>
      </c>
      <c r="N1990" s="205" t="s">
        <v>684</v>
      </c>
      <c r="O1990" s="205" t="s">
        <v>686</v>
      </c>
      <c r="P1990" s="205" t="s">
        <v>687</v>
      </c>
      <c r="Q1990" s="205" t="s">
        <v>686</v>
      </c>
    </row>
    <row r="1991" spans="1:17">
      <c r="A1991" s="204">
        <v>100405278883</v>
      </c>
      <c r="B1991" s="205" t="s">
        <v>8072</v>
      </c>
      <c r="C1991" s="205" t="s">
        <v>8073</v>
      </c>
      <c r="D1991" s="205" t="s">
        <v>680</v>
      </c>
      <c r="E1991" s="572">
        <v>31933</v>
      </c>
      <c r="F1991" s="572">
        <v>44747</v>
      </c>
      <c r="G1991" s="205" t="s">
        <v>1459</v>
      </c>
      <c r="H1991" s="205" t="s">
        <v>682</v>
      </c>
      <c r="I1991" s="205" t="s">
        <v>708</v>
      </c>
      <c r="J1991" s="205">
        <v>8698715656</v>
      </c>
      <c r="K1991" s="205" t="s">
        <v>684</v>
      </c>
      <c r="L1991" s="205" t="s">
        <v>8074</v>
      </c>
      <c r="M1991" s="205" t="s">
        <v>8075</v>
      </c>
      <c r="N1991" s="205" t="s">
        <v>8076</v>
      </c>
      <c r="O1991" s="205" t="s">
        <v>686</v>
      </c>
      <c r="P1991" s="205" t="s">
        <v>687</v>
      </c>
      <c r="Q1991" s="205" t="s">
        <v>686</v>
      </c>
    </row>
    <row r="1992" spans="1:17" hidden="1">
      <c r="A1992" s="204">
        <v>101835846712</v>
      </c>
      <c r="B1992" s="205" t="s">
        <v>8081</v>
      </c>
      <c r="C1992" s="205" t="s">
        <v>8082</v>
      </c>
      <c r="D1992" s="205" t="s">
        <v>680</v>
      </c>
      <c r="E1992" s="572">
        <v>36526</v>
      </c>
      <c r="F1992" s="572">
        <v>44747</v>
      </c>
      <c r="G1992" s="205" t="s">
        <v>8083</v>
      </c>
      <c r="H1992" s="205" t="s">
        <v>682</v>
      </c>
      <c r="I1992" s="205" t="s">
        <v>683</v>
      </c>
      <c r="J1992" s="205" t="s">
        <v>684</v>
      </c>
      <c r="K1992" s="205" t="s">
        <v>684</v>
      </c>
      <c r="L1992" s="205" t="s">
        <v>8084</v>
      </c>
      <c r="M1992" s="205" t="s">
        <v>684</v>
      </c>
      <c r="N1992" s="205" t="s">
        <v>684</v>
      </c>
      <c r="O1992" s="205" t="s">
        <v>686</v>
      </c>
      <c r="P1992" s="205" t="s">
        <v>687</v>
      </c>
      <c r="Q1992" s="205" t="s">
        <v>686</v>
      </c>
    </row>
    <row r="1993" spans="1:17" hidden="1">
      <c r="A1993" s="204">
        <v>101728535351</v>
      </c>
      <c r="B1993" s="205" t="s">
        <v>8067</v>
      </c>
      <c r="C1993" s="205" t="s">
        <v>8068</v>
      </c>
      <c r="D1993" s="205" t="s">
        <v>680</v>
      </c>
      <c r="E1993" s="572">
        <v>32924</v>
      </c>
      <c r="F1993" s="572">
        <v>44747</v>
      </c>
      <c r="G1993" s="205" t="s">
        <v>8069</v>
      </c>
      <c r="H1993" s="205" t="s">
        <v>682</v>
      </c>
      <c r="I1993" s="205" t="s">
        <v>708</v>
      </c>
      <c r="J1993" s="205">
        <v>8830363280</v>
      </c>
      <c r="K1993" s="205" t="s">
        <v>8070</v>
      </c>
      <c r="L1993" s="205" t="s">
        <v>3449</v>
      </c>
      <c r="M1993" s="205" t="s">
        <v>684</v>
      </c>
      <c r="N1993" s="205" t="s">
        <v>8071</v>
      </c>
      <c r="O1993" s="205" t="s">
        <v>687</v>
      </c>
      <c r="P1993" s="205" t="s">
        <v>687</v>
      </c>
      <c r="Q1993" s="205" t="s">
        <v>686</v>
      </c>
    </row>
    <row r="1994" spans="1:17" hidden="1">
      <c r="A1994" s="204">
        <v>101210219060</v>
      </c>
      <c r="B1994" s="205" t="s">
        <v>8085</v>
      </c>
      <c r="C1994" s="205" t="s">
        <v>8086</v>
      </c>
      <c r="D1994" s="205" t="s">
        <v>680</v>
      </c>
      <c r="E1994" s="572">
        <v>31138</v>
      </c>
      <c r="F1994" s="572">
        <v>44747</v>
      </c>
      <c r="G1994" s="205" t="s">
        <v>7309</v>
      </c>
      <c r="H1994" s="205" t="s">
        <v>682</v>
      </c>
      <c r="I1994" s="205" t="s">
        <v>708</v>
      </c>
      <c r="J1994" s="205">
        <v>9021503975</v>
      </c>
      <c r="K1994" s="205" t="s">
        <v>8087</v>
      </c>
      <c r="L1994" s="205" t="s">
        <v>4970</v>
      </c>
      <c r="M1994" s="205" t="s">
        <v>3139</v>
      </c>
      <c r="N1994" s="205" t="s">
        <v>8088</v>
      </c>
      <c r="O1994" s="205" t="s">
        <v>686</v>
      </c>
      <c r="P1994" s="205" t="s">
        <v>687</v>
      </c>
      <c r="Q1994" s="205" t="s">
        <v>686</v>
      </c>
    </row>
    <row r="1995" spans="1:17" hidden="1">
      <c r="A1995" s="204">
        <v>101828384925</v>
      </c>
      <c r="B1995" s="205" t="s">
        <v>8105</v>
      </c>
      <c r="C1995" s="205" t="s">
        <v>8106</v>
      </c>
      <c r="D1995" s="205" t="s">
        <v>680</v>
      </c>
      <c r="E1995" s="572">
        <v>36138</v>
      </c>
      <c r="F1995" s="572">
        <v>44746</v>
      </c>
      <c r="G1995" s="205" t="s">
        <v>8107</v>
      </c>
      <c r="H1995" s="205" t="s">
        <v>682</v>
      </c>
      <c r="I1995" s="205" t="s">
        <v>683</v>
      </c>
      <c r="J1995" s="205">
        <v>9617294082</v>
      </c>
      <c r="K1995" s="205" t="s">
        <v>684</v>
      </c>
      <c r="L1995" s="205" t="s">
        <v>8108</v>
      </c>
      <c r="M1995" s="205" t="s">
        <v>684</v>
      </c>
      <c r="N1995" s="205" t="s">
        <v>20778</v>
      </c>
      <c r="O1995" s="205" t="s">
        <v>686</v>
      </c>
      <c r="P1995" s="205" t="s">
        <v>687</v>
      </c>
      <c r="Q1995" s="205" t="s">
        <v>687</v>
      </c>
    </row>
    <row r="1996" spans="1:17" hidden="1">
      <c r="A1996" s="204">
        <v>101568597390</v>
      </c>
      <c r="B1996" s="205" t="s">
        <v>8109</v>
      </c>
      <c r="C1996" s="205" t="s">
        <v>8110</v>
      </c>
      <c r="D1996" s="205" t="s">
        <v>680</v>
      </c>
      <c r="E1996" s="572">
        <v>37197</v>
      </c>
      <c r="F1996" s="572">
        <v>44746</v>
      </c>
      <c r="G1996" s="205" t="s">
        <v>8111</v>
      </c>
      <c r="H1996" s="205" t="s">
        <v>682</v>
      </c>
      <c r="I1996" s="205" t="s">
        <v>683</v>
      </c>
      <c r="J1996" s="205">
        <v>9561293552</v>
      </c>
      <c r="K1996" s="205" t="s">
        <v>684</v>
      </c>
      <c r="L1996" s="205" t="s">
        <v>8112</v>
      </c>
      <c r="M1996" s="205" t="s">
        <v>8113</v>
      </c>
      <c r="N1996" s="205" t="s">
        <v>2325</v>
      </c>
      <c r="O1996" s="205" t="s">
        <v>686</v>
      </c>
      <c r="P1996" s="205" t="s">
        <v>687</v>
      </c>
      <c r="Q1996" s="205" t="s">
        <v>686</v>
      </c>
    </row>
    <row r="1997" spans="1:17" hidden="1">
      <c r="A1997" s="204">
        <v>101828384871</v>
      </c>
      <c r="B1997" s="205" t="s">
        <v>8114</v>
      </c>
      <c r="C1997" s="205" t="s">
        <v>8115</v>
      </c>
      <c r="D1997" s="205" t="s">
        <v>680</v>
      </c>
      <c r="E1997" s="572">
        <v>34507</v>
      </c>
      <c r="F1997" s="572">
        <v>44746</v>
      </c>
      <c r="G1997" s="205" t="s">
        <v>8116</v>
      </c>
      <c r="H1997" s="205" t="s">
        <v>682</v>
      </c>
      <c r="I1997" s="205" t="s">
        <v>683</v>
      </c>
      <c r="J1997" s="205">
        <v>9329417858</v>
      </c>
      <c r="K1997" s="205" t="s">
        <v>684</v>
      </c>
      <c r="L1997" s="205" t="s">
        <v>8117</v>
      </c>
      <c r="M1997" s="205" t="s">
        <v>684</v>
      </c>
      <c r="N1997" s="205" t="s">
        <v>684</v>
      </c>
      <c r="O1997" s="205" t="s">
        <v>686</v>
      </c>
      <c r="P1997" s="205" t="s">
        <v>687</v>
      </c>
      <c r="Q1997" s="205" t="s">
        <v>686</v>
      </c>
    </row>
    <row r="1998" spans="1:17" hidden="1">
      <c r="A1998" s="204">
        <v>101853318976</v>
      </c>
      <c r="B1998" s="205" t="s">
        <v>8118</v>
      </c>
      <c r="C1998" s="205" t="s">
        <v>8119</v>
      </c>
      <c r="D1998" s="205" t="s">
        <v>680</v>
      </c>
      <c r="E1998" s="572">
        <v>35999</v>
      </c>
      <c r="F1998" s="572">
        <v>44743</v>
      </c>
      <c r="G1998" s="205" t="s">
        <v>8120</v>
      </c>
      <c r="H1998" s="205" t="s">
        <v>682</v>
      </c>
      <c r="I1998" s="205" t="s">
        <v>708</v>
      </c>
      <c r="J1998" s="205" t="s">
        <v>684</v>
      </c>
      <c r="K1998" s="205" t="s">
        <v>684</v>
      </c>
      <c r="L1998" s="205" t="s">
        <v>8121</v>
      </c>
      <c r="M1998" s="205" t="s">
        <v>684</v>
      </c>
      <c r="N1998" s="205" t="s">
        <v>684</v>
      </c>
      <c r="O1998" s="205" t="s">
        <v>686</v>
      </c>
      <c r="P1998" s="205" t="s">
        <v>687</v>
      </c>
      <c r="Q1998" s="205" t="s">
        <v>686</v>
      </c>
    </row>
    <row r="1999" spans="1:17" hidden="1">
      <c r="A1999" s="204">
        <v>101361911797</v>
      </c>
      <c r="B1999" s="205" t="s">
        <v>8122</v>
      </c>
      <c r="C1999" s="205" t="s">
        <v>8123</v>
      </c>
      <c r="D1999" s="205" t="s">
        <v>680</v>
      </c>
      <c r="E1999" s="572">
        <v>35560</v>
      </c>
      <c r="F1999" s="572">
        <v>44742</v>
      </c>
      <c r="G1999" s="205" t="s">
        <v>2380</v>
      </c>
      <c r="H1999" s="205" t="s">
        <v>682</v>
      </c>
      <c r="I1999" s="205" t="s">
        <v>683</v>
      </c>
      <c r="J1999" s="205">
        <v>8799853063</v>
      </c>
      <c r="K1999" s="205" t="s">
        <v>684</v>
      </c>
      <c r="L1999" s="205" t="s">
        <v>8124</v>
      </c>
      <c r="M1999" s="205" t="s">
        <v>8125</v>
      </c>
      <c r="N1999" s="205" t="s">
        <v>8126</v>
      </c>
      <c r="O1999" s="205" t="s">
        <v>686</v>
      </c>
      <c r="P1999" s="205" t="s">
        <v>687</v>
      </c>
      <c r="Q1999" s="205" t="s">
        <v>686</v>
      </c>
    </row>
    <row r="2000" spans="1:17" hidden="1">
      <c r="A2000" s="204">
        <v>101773925707</v>
      </c>
      <c r="B2000" s="205" t="s">
        <v>8200</v>
      </c>
      <c r="C2000" s="205" t="s">
        <v>8201</v>
      </c>
      <c r="D2000" s="205" t="s">
        <v>680</v>
      </c>
      <c r="E2000" s="572">
        <v>37616</v>
      </c>
      <c r="F2000" s="572">
        <v>44742</v>
      </c>
      <c r="G2000" s="205" t="s">
        <v>8202</v>
      </c>
      <c r="H2000" s="205" t="s">
        <v>682</v>
      </c>
      <c r="I2000" s="205" t="s">
        <v>683</v>
      </c>
      <c r="J2000" s="205">
        <v>8530974912</v>
      </c>
      <c r="K2000" s="205" t="s">
        <v>684</v>
      </c>
      <c r="L2000" s="205" t="s">
        <v>8203</v>
      </c>
      <c r="M2000" s="205" t="s">
        <v>8204</v>
      </c>
      <c r="N2000" s="205" t="s">
        <v>684</v>
      </c>
      <c r="O2000" s="205" t="s">
        <v>686</v>
      </c>
      <c r="P2000" s="205" t="s">
        <v>687</v>
      </c>
      <c r="Q2000" s="205" t="s">
        <v>686</v>
      </c>
    </row>
    <row r="2001" spans="1:17" hidden="1">
      <c r="A2001" s="204">
        <v>101238480321</v>
      </c>
      <c r="B2001" s="205" t="s">
        <v>8188</v>
      </c>
      <c r="C2001" s="205" t="s">
        <v>8189</v>
      </c>
      <c r="D2001" s="205" t="s">
        <v>680</v>
      </c>
      <c r="E2001" s="572">
        <v>34768</v>
      </c>
      <c r="F2001" s="572">
        <v>44742</v>
      </c>
      <c r="G2001" s="205" t="s">
        <v>8190</v>
      </c>
      <c r="H2001" s="205" t="s">
        <v>682</v>
      </c>
      <c r="I2001" s="205" t="s">
        <v>708</v>
      </c>
      <c r="J2001" s="205" t="s">
        <v>684</v>
      </c>
      <c r="K2001" s="205" t="s">
        <v>684</v>
      </c>
      <c r="L2001" s="205" t="s">
        <v>8191</v>
      </c>
      <c r="M2001" s="205" t="s">
        <v>684</v>
      </c>
      <c r="N2001" s="205" t="s">
        <v>684</v>
      </c>
      <c r="O2001" s="205" t="s">
        <v>686</v>
      </c>
      <c r="P2001" s="205" t="s">
        <v>687</v>
      </c>
      <c r="Q2001" s="205" t="s">
        <v>686</v>
      </c>
    </row>
    <row r="2002" spans="1:17" hidden="1">
      <c r="A2002" s="204">
        <v>101816608316</v>
      </c>
      <c r="B2002" s="205" t="s">
        <v>8162</v>
      </c>
      <c r="C2002" s="205" t="s">
        <v>8163</v>
      </c>
      <c r="D2002" s="205" t="s">
        <v>680</v>
      </c>
      <c r="E2002" s="572">
        <v>37703</v>
      </c>
      <c r="F2002" s="572">
        <v>44742</v>
      </c>
      <c r="G2002" s="205" t="s">
        <v>1545</v>
      </c>
      <c r="H2002" s="205" t="s">
        <v>682</v>
      </c>
      <c r="I2002" s="205" t="s">
        <v>683</v>
      </c>
      <c r="J2002" s="205">
        <v>9689966239</v>
      </c>
      <c r="K2002" s="205" t="s">
        <v>8164</v>
      </c>
      <c r="L2002" s="205" t="s">
        <v>8165</v>
      </c>
      <c r="M2002" s="205" t="s">
        <v>8166</v>
      </c>
      <c r="N2002" s="205" t="s">
        <v>8167</v>
      </c>
      <c r="O2002" s="205" t="s">
        <v>686</v>
      </c>
      <c r="P2002" s="205" t="s">
        <v>687</v>
      </c>
      <c r="Q2002" s="205" t="s">
        <v>686</v>
      </c>
    </row>
    <row r="2003" spans="1:17" hidden="1">
      <c r="A2003" s="204">
        <v>101838155604</v>
      </c>
      <c r="B2003" s="205" t="s">
        <v>8168</v>
      </c>
      <c r="C2003" s="205" t="s">
        <v>8169</v>
      </c>
      <c r="D2003" s="205" t="s">
        <v>680</v>
      </c>
      <c r="E2003" s="572">
        <v>37990</v>
      </c>
      <c r="F2003" s="572">
        <v>44742</v>
      </c>
      <c r="G2003" s="205" t="s">
        <v>8170</v>
      </c>
      <c r="H2003" s="205" t="s">
        <v>682</v>
      </c>
      <c r="I2003" s="205" t="s">
        <v>683</v>
      </c>
      <c r="J2003" s="205" t="s">
        <v>684</v>
      </c>
      <c r="K2003" s="205" t="s">
        <v>684</v>
      </c>
      <c r="L2003" s="205" t="s">
        <v>8171</v>
      </c>
      <c r="M2003" s="205" t="s">
        <v>684</v>
      </c>
      <c r="N2003" s="205" t="s">
        <v>684</v>
      </c>
      <c r="O2003" s="205" t="s">
        <v>686</v>
      </c>
      <c r="P2003" s="205" t="s">
        <v>687</v>
      </c>
      <c r="Q2003" s="205" t="s">
        <v>686</v>
      </c>
    </row>
    <row r="2004" spans="1:17" hidden="1">
      <c r="A2004" s="204">
        <v>101626446893</v>
      </c>
      <c r="B2004" s="205" t="s">
        <v>8172</v>
      </c>
      <c r="C2004" s="205" t="s">
        <v>8173</v>
      </c>
      <c r="D2004" s="205" t="s">
        <v>680</v>
      </c>
      <c r="E2004" s="572">
        <v>36901</v>
      </c>
      <c r="F2004" s="572">
        <v>44742</v>
      </c>
      <c r="G2004" s="205" t="s">
        <v>8174</v>
      </c>
      <c r="H2004" s="205" t="s">
        <v>682</v>
      </c>
      <c r="I2004" s="205" t="s">
        <v>683</v>
      </c>
      <c r="J2004" s="205">
        <v>7888011315</v>
      </c>
      <c r="K2004" s="205" t="s">
        <v>8175</v>
      </c>
      <c r="L2004" s="205" t="s">
        <v>8176</v>
      </c>
      <c r="M2004" s="205" t="s">
        <v>8177</v>
      </c>
      <c r="N2004" s="205" t="s">
        <v>8178</v>
      </c>
      <c r="O2004" s="205" t="s">
        <v>687</v>
      </c>
      <c r="P2004" s="205" t="s">
        <v>687</v>
      </c>
      <c r="Q2004" s="205" t="s">
        <v>686</v>
      </c>
    </row>
    <row r="2005" spans="1:17" hidden="1">
      <c r="A2005" s="204">
        <v>101838155593</v>
      </c>
      <c r="B2005" s="205" t="s">
        <v>8192</v>
      </c>
      <c r="C2005" s="205" t="s">
        <v>8193</v>
      </c>
      <c r="D2005" s="205" t="s">
        <v>680</v>
      </c>
      <c r="E2005" s="572">
        <v>34556</v>
      </c>
      <c r="F2005" s="572">
        <v>44742</v>
      </c>
      <c r="G2005" s="205" t="s">
        <v>8194</v>
      </c>
      <c r="H2005" s="205" t="s">
        <v>682</v>
      </c>
      <c r="I2005" s="205" t="s">
        <v>708</v>
      </c>
      <c r="J2005" s="205">
        <v>7897337673</v>
      </c>
      <c r="K2005" s="205" t="s">
        <v>684</v>
      </c>
      <c r="L2005" s="205" t="s">
        <v>7688</v>
      </c>
      <c r="M2005" s="205" t="s">
        <v>684</v>
      </c>
      <c r="N2005" s="205" t="s">
        <v>8195</v>
      </c>
      <c r="O2005" s="205" t="s">
        <v>686</v>
      </c>
      <c r="P2005" s="205" t="s">
        <v>687</v>
      </c>
      <c r="Q2005" s="205" t="s">
        <v>686</v>
      </c>
    </row>
    <row r="2006" spans="1:17" hidden="1">
      <c r="A2006" s="204">
        <v>101836682028</v>
      </c>
      <c r="B2006" s="205" t="s">
        <v>8185</v>
      </c>
      <c r="C2006" s="205" t="s">
        <v>8186</v>
      </c>
      <c r="D2006" s="205" t="s">
        <v>680</v>
      </c>
      <c r="E2006" s="572">
        <v>37721</v>
      </c>
      <c r="F2006" s="572">
        <v>44742</v>
      </c>
      <c r="G2006" s="205" t="s">
        <v>2055</v>
      </c>
      <c r="H2006" s="205" t="s">
        <v>682</v>
      </c>
      <c r="I2006" s="205" t="s">
        <v>683</v>
      </c>
      <c r="J2006" s="205" t="s">
        <v>684</v>
      </c>
      <c r="K2006" s="205" t="s">
        <v>684</v>
      </c>
      <c r="L2006" s="205" t="s">
        <v>8187</v>
      </c>
      <c r="M2006" s="205" t="s">
        <v>684</v>
      </c>
      <c r="N2006" s="205" t="s">
        <v>684</v>
      </c>
      <c r="O2006" s="205" t="s">
        <v>686</v>
      </c>
      <c r="P2006" s="205" t="s">
        <v>687</v>
      </c>
      <c r="Q2006" s="205" t="s">
        <v>686</v>
      </c>
    </row>
    <row r="2007" spans="1:17" hidden="1">
      <c r="A2007" s="204">
        <v>101836682016</v>
      </c>
      <c r="B2007" s="205" t="s">
        <v>8205</v>
      </c>
      <c r="C2007" s="205" t="s">
        <v>8206</v>
      </c>
      <c r="D2007" s="205" t="s">
        <v>680</v>
      </c>
      <c r="E2007" s="572">
        <v>37574</v>
      </c>
      <c r="F2007" s="572">
        <v>44742</v>
      </c>
      <c r="G2007" s="205" t="s">
        <v>2096</v>
      </c>
      <c r="H2007" s="205" t="s">
        <v>682</v>
      </c>
      <c r="I2007" s="205" t="s">
        <v>683</v>
      </c>
      <c r="J2007" s="205">
        <v>9309245755</v>
      </c>
      <c r="K2007" s="205" t="s">
        <v>684</v>
      </c>
      <c r="L2007" s="205" t="s">
        <v>8207</v>
      </c>
      <c r="M2007" s="205" t="s">
        <v>684</v>
      </c>
      <c r="N2007" s="205" t="s">
        <v>684</v>
      </c>
      <c r="O2007" s="205" t="s">
        <v>686</v>
      </c>
      <c r="P2007" s="205" t="s">
        <v>687</v>
      </c>
      <c r="Q2007" s="205" t="s">
        <v>686</v>
      </c>
    </row>
    <row r="2008" spans="1:17" hidden="1">
      <c r="A2008" s="204">
        <v>101836680802</v>
      </c>
      <c r="B2008" s="205" t="s">
        <v>8208</v>
      </c>
      <c r="C2008" s="205" t="s">
        <v>8209</v>
      </c>
      <c r="D2008" s="205" t="s">
        <v>680</v>
      </c>
      <c r="E2008" s="572">
        <v>37087</v>
      </c>
      <c r="F2008" s="572">
        <v>44742</v>
      </c>
      <c r="G2008" s="205" t="s">
        <v>989</v>
      </c>
      <c r="H2008" s="205" t="s">
        <v>682</v>
      </c>
      <c r="I2008" s="205" t="s">
        <v>683</v>
      </c>
      <c r="J2008" s="205" t="s">
        <v>684</v>
      </c>
      <c r="K2008" s="205" t="s">
        <v>684</v>
      </c>
      <c r="L2008" s="205" t="s">
        <v>8210</v>
      </c>
      <c r="M2008" s="205" t="s">
        <v>684</v>
      </c>
      <c r="N2008" s="205" t="s">
        <v>684</v>
      </c>
      <c r="O2008" s="205" t="s">
        <v>686</v>
      </c>
      <c r="P2008" s="205" t="s">
        <v>687</v>
      </c>
      <c r="Q2008" s="205" t="s">
        <v>686</v>
      </c>
    </row>
    <row r="2009" spans="1:17" hidden="1">
      <c r="A2009" s="204">
        <v>101840709006</v>
      </c>
      <c r="B2009" s="205" t="s">
        <v>8211</v>
      </c>
      <c r="C2009" s="205" t="s">
        <v>8212</v>
      </c>
      <c r="D2009" s="205" t="s">
        <v>680</v>
      </c>
      <c r="E2009" s="572">
        <v>37496</v>
      </c>
      <c r="F2009" s="572">
        <v>44742</v>
      </c>
      <c r="G2009" s="205" t="s">
        <v>8213</v>
      </c>
      <c r="H2009" s="205" t="s">
        <v>682</v>
      </c>
      <c r="I2009" s="205" t="s">
        <v>683</v>
      </c>
      <c r="J2009" s="205" t="s">
        <v>684</v>
      </c>
      <c r="K2009" s="205" t="s">
        <v>684</v>
      </c>
      <c r="L2009" s="205" t="s">
        <v>8214</v>
      </c>
      <c r="M2009" s="205" t="s">
        <v>684</v>
      </c>
      <c r="N2009" s="205" t="s">
        <v>684</v>
      </c>
      <c r="O2009" s="205" t="s">
        <v>686</v>
      </c>
      <c r="P2009" s="205" t="s">
        <v>687</v>
      </c>
      <c r="Q2009" s="205" t="s">
        <v>686</v>
      </c>
    </row>
    <row r="2010" spans="1:17" hidden="1">
      <c r="A2010" s="204">
        <v>101840850510</v>
      </c>
      <c r="B2010" s="205" t="s">
        <v>8143</v>
      </c>
      <c r="C2010" s="205" t="s">
        <v>8144</v>
      </c>
      <c r="D2010" s="205" t="s">
        <v>680</v>
      </c>
      <c r="E2010" s="572">
        <v>37622</v>
      </c>
      <c r="F2010" s="572">
        <v>44742</v>
      </c>
      <c r="G2010" s="205" t="s">
        <v>8145</v>
      </c>
      <c r="H2010" s="205" t="s">
        <v>682</v>
      </c>
      <c r="I2010" s="205" t="s">
        <v>683</v>
      </c>
      <c r="J2010" s="205">
        <v>9555093077</v>
      </c>
      <c r="K2010" s="205" t="s">
        <v>8146</v>
      </c>
      <c r="L2010" s="205" t="s">
        <v>8147</v>
      </c>
      <c r="M2010" s="205" t="s">
        <v>684</v>
      </c>
      <c r="N2010" s="205" t="s">
        <v>8148</v>
      </c>
      <c r="O2010" s="205" t="s">
        <v>686</v>
      </c>
      <c r="P2010" s="205" t="s">
        <v>687</v>
      </c>
      <c r="Q2010" s="205" t="s">
        <v>686</v>
      </c>
    </row>
    <row r="2011" spans="1:17" hidden="1">
      <c r="A2011" s="204">
        <v>101735880570</v>
      </c>
      <c r="B2011" s="205" t="s">
        <v>8196</v>
      </c>
      <c r="C2011" s="205" t="s">
        <v>5496</v>
      </c>
      <c r="D2011" s="205" t="s">
        <v>680</v>
      </c>
      <c r="E2011" s="572">
        <v>37751</v>
      </c>
      <c r="F2011" s="572">
        <v>44742</v>
      </c>
      <c r="G2011" s="205" t="s">
        <v>8197</v>
      </c>
      <c r="H2011" s="205" t="s">
        <v>682</v>
      </c>
      <c r="I2011" s="205" t="s">
        <v>683</v>
      </c>
      <c r="J2011" s="205">
        <v>8805117875</v>
      </c>
      <c r="K2011" s="205" t="s">
        <v>684</v>
      </c>
      <c r="L2011" s="205" t="s">
        <v>8198</v>
      </c>
      <c r="M2011" s="205" t="s">
        <v>684</v>
      </c>
      <c r="N2011" s="205" t="s">
        <v>8199</v>
      </c>
      <c r="O2011" s="205" t="s">
        <v>686</v>
      </c>
      <c r="P2011" s="205" t="s">
        <v>687</v>
      </c>
      <c r="Q2011" s="205" t="s">
        <v>686</v>
      </c>
    </row>
    <row r="2012" spans="1:17" hidden="1">
      <c r="A2012" s="204">
        <v>101158063276</v>
      </c>
      <c r="B2012" s="205" t="s">
        <v>8179</v>
      </c>
      <c r="C2012" s="205" t="s">
        <v>8180</v>
      </c>
      <c r="D2012" s="205" t="s">
        <v>680</v>
      </c>
      <c r="E2012" s="572">
        <v>34476</v>
      </c>
      <c r="F2012" s="572">
        <v>44742</v>
      </c>
      <c r="G2012" s="205" t="s">
        <v>8181</v>
      </c>
      <c r="H2012" s="205" t="s">
        <v>682</v>
      </c>
      <c r="I2012" s="205" t="s">
        <v>683</v>
      </c>
      <c r="J2012" s="205">
        <v>7248994892</v>
      </c>
      <c r="K2012" s="205" t="s">
        <v>684</v>
      </c>
      <c r="L2012" s="205" t="s">
        <v>8182</v>
      </c>
      <c r="M2012" s="205" t="s">
        <v>8183</v>
      </c>
      <c r="N2012" s="205" t="s">
        <v>8184</v>
      </c>
      <c r="O2012" s="205" t="s">
        <v>686</v>
      </c>
      <c r="P2012" s="205" t="s">
        <v>687</v>
      </c>
      <c r="Q2012" s="205" t="s">
        <v>686</v>
      </c>
    </row>
    <row r="2013" spans="1:17" hidden="1">
      <c r="A2013" s="204">
        <v>101743037445</v>
      </c>
      <c r="B2013" s="205" t="s">
        <v>8157</v>
      </c>
      <c r="C2013" s="205" t="s">
        <v>8158</v>
      </c>
      <c r="D2013" s="205" t="s">
        <v>680</v>
      </c>
      <c r="E2013" s="572">
        <v>36499</v>
      </c>
      <c r="F2013" s="572">
        <v>44742</v>
      </c>
      <c r="G2013" s="205" t="s">
        <v>8159</v>
      </c>
      <c r="H2013" s="205" t="s">
        <v>682</v>
      </c>
      <c r="I2013" s="205" t="s">
        <v>683</v>
      </c>
      <c r="J2013" s="205">
        <v>7489457803</v>
      </c>
      <c r="K2013" s="205" t="s">
        <v>8160</v>
      </c>
      <c r="L2013" s="205" t="s">
        <v>1802</v>
      </c>
      <c r="M2013" s="205" t="s">
        <v>8161</v>
      </c>
      <c r="N2013" s="205" t="s">
        <v>20611</v>
      </c>
      <c r="O2013" s="205" t="s">
        <v>687</v>
      </c>
      <c r="P2013" s="205" t="s">
        <v>687</v>
      </c>
      <c r="Q2013" s="205" t="s">
        <v>686</v>
      </c>
    </row>
    <row r="2014" spans="1:17" hidden="1">
      <c r="A2014" s="204">
        <v>101840850484</v>
      </c>
      <c r="B2014" s="205" t="s">
        <v>8149</v>
      </c>
      <c r="C2014" s="205" t="s">
        <v>8150</v>
      </c>
      <c r="D2014" s="205" t="s">
        <v>680</v>
      </c>
      <c r="E2014" s="572">
        <v>35951</v>
      </c>
      <c r="F2014" s="572">
        <v>44742</v>
      </c>
      <c r="G2014" s="205" t="s">
        <v>8151</v>
      </c>
      <c r="H2014" s="205" t="s">
        <v>682</v>
      </c>
      <c r="I2014" s="205" t="s">
        <v>683</v>
      </c>
      <c r="J2014" s="205" t="s">
        <v>684</v>
      </c>
      <c r="K2014" s="205" t="s">
        <v>684</v>
      </c>
      <c r="L2014" s="205" t="s">
        <v>8152</v>
      </c>
      <c r="M2014" s="205" t="s">
        <v>684</v>
      </c>
      <c r="N2014" s="205" t="s">
        <v>684</v>
      </c>
      <c r="O2014" s="205" t="s">
        <v>686</v>
      </c>
      <c r="P2014" s="205" t="s">
        <v>687</v>
      </c>
      <c r="Q2014" s="205" t="s">
        <v>686</v>
      </c>
    </row>
    <row r="2015" spans="1:17" hidden="1">
      <c r="A2015" s="204">
        <v>101643988700</v>
      </c>
      <c r="B2015" s="205" t="s">
        <v>8139</v>
      </c>
      <c r="C2015" s="205" t="s">
        <v>8140</v>
      </c>
      <c r="D2015" s="205" t="s">
        <v>680</v>
      </c>
      <c r="E2015" s="572">
        <v>36959</v>
      </c>
      <c r="F2015" s="572">
        <v>44742</v>
      </c>
      <c r="G2015" s="205" t="s">
        <v>8141</v>
      </c>
      <c r="H2015" s="205" t="s">
        <v>682</v>
      </c>
      <c r="I2015" s="205" t="s">
        <v>683</v>
      </c>
      <c r="J2015" s="205">
        <v>7452079419</v>
      </c>
      <c r="K2015" s="205" t="s">
        <v>684</v>
      </c>
      <c r="L2015" s="205" t="s">
        <v>8142</v>
      </c>
      <c r="M2015" s="205" t="s">
        <v>684</v>
      </c>
      <c r="N2015" s="205" t="s">
        <v>684</v>
      </c>
      <c r="O2015" s="205" t="s">
        <v>686</v>
      </c>
      <c r="P2015" s="205" t="s">
        <v>687</v>
      </c>
      <c r="Q2015" s="205" t="s">
        <v>686</v>
      </c>
    </row>
    <row r="2016" spans="1:17" hidden="1">
      <c r="A2016" s="204">
        <v>101840850523</v>
      </c>
      <c r="B2016" s="205" t="s">
        <v>8134</v>
      </c>
      <c r="C2016" s="205" t="s">
        <v>7082</v>
      </c>
      <c r="D2016" s="205" t="s">
        <v>680</v>
      </c>
      <c r="E2016" s="572">
        <v>38071</v>
      </c>
      <c r="F2016" s="572">
        <v>44742</v>
      </c>
      <c r="G2016" s="205" t="s">
        <v>8135</v>
      </c>
      <c r="H2016" s="205" t="s">
        <v>682</v>
      </c>
      <c r="I2016" s="205" t="s">
        <v>683</v>
      </c>
      <c r="J2016" s="205">
        <v>9693925507</v>
      </c>
      <c r="K2016" s="205" t="s">
        <v>684</v>
      </c>
      <c r="L2016" s="205" t="s">
        <v>8136</v>
      </c>
      <c r="M2016" s="205" t="s">
        <v>8137</v>
      </c>
      <c r="N2016" s="205" t="s">
        <v>8138</v>
      </c>
      <c r="O2016" s="205" t="s">
        <v>686</v>
      </c>
      <c r="P2016" s="205" t="s">
        <v>687</v>
      </c>
      <c r="Q2016" s="205" t="s">
        <v>686</v>
      </c>
    </row>
    <row r="2017" spans="1:17" hidden="1">
      <c r="A2017" s="204">
        <v>101837520069</v>
      </c>
      <c r="B2017" s="205" t="s">
        <v>8130</v>
      </c>
      <c r="C2017" s="205" t="s">
        <v>8131</v>
      </c>
      <c r="D2017" s="205" t="s">
        <v>680</v>
      </c>
      <c r="E2017" s="572">
        <v>35431</v>
      </c>
      <c r="F2017" s="572">
        <v>44742</v>
      </c>
      <c r="G2017" s="205" t="s">
        <v>8132</v>
      </c>
      <c r="H2017" s="205" t="s">
        <v>682</v>
      </c>
      <c r="I2017" s="205" t="s">
        <v>683</v>
      </c>
      <c r="J2017" s="205" t="s">
        <v>684</v>
      </c>
      <c r="K2017" s="205" t="s">
        <v>684</v>
      </c>
      <c r="L2017" s="205" t="s">
        <v>8133</v>
      </c>
      <c r="M2017" s="205" t="s">
        <v>684</v>
      </c>
      <c r="N2017" s="205" t="s">
        <v>684</v>
      </c>
      <c r="O2017" s="205" t="s">
        <v>686</v>
      </c>
      <c r="P2017" s="205" t="s">
        <v>687</v>
      </c>
      <c r="Q2017" s="205" t="s">
        <v>686</v>
      </c>
    </row>
    <row r="2018" spans="1:17" hidden="1">
      <c r="A2018" s="204">
        <v>101840850478</v>
      </c>
      <c r="B2018" s="205" t="s">
        <v>8153</v>
      </c>
      <c r="C2018" s="205" t="s">
        <v>6986</v>
      </c>
      <c r="D2018" s="205" t="s">
        <v>680</v>
      </c>
      <c r="E2018" s="572">
        <v>38064</v>
      </c>
      <c r="F2018" s="572">
        <v>44742</v>
      </c>
      <c r="G2018" s="205" t="s">
        <v>8154</v>
      </c>
      <c r="H2018" s="205" t="s">
        <v>682</v>
      </c>
      <c r="I2018" s="205" t="s">
        <v>683</v>
      </c>
      <c r="J2018" s="205">
        <v>7762026455</v>
      </c>
      <c r="K2018" s="205" t="s">
        <v>684</v>
      </c>
      <c r="L2018" s="205" t="s">
        <v>8155</v>
      </c>
      <c r="M2018" s="205" t="s">
        <v>8137</v>
      </c>
      <c r="N2018" s="205" t="s">
        <v>8156</v>
      </c>
      <c r="O2018" s="205" t="s">
        <v>686</v>
      </c>
      <c r="P2018" s="205" t="s">
        <v>687</v>
      </c>
      <c r="Q2018" s="205" t="s">
        <v>686</v>
      </c>
    </row>
    <row r="2019" spans="1:17" hidden="1">
      <c r="A2019" s="204">
        <v>101836690689</v>
      </c>
      <c r="B2019" s="205" t="s">
        <v>8127</v>
      </c>
      <c r="C2019" s="205" t="s">
        <v>8128</v>
      </c>
      <c r="D2019" s="205" t="s">
        <v>680</v>
      </c>
      <c r="E2019" s="572">
        <v>37025</v>
      </c>
      <c r="F2019" s="572">
        <v>44742</v>
      </c>
      <c r="G2019" s="205" t="s">
        <v>3556</v>
      </c>
      <c r="H2019" s="205" t="s">
        <v>682</v>
      </c>
      <c r="I2019" s="205" t="s">
        <v>683</v>
      </c>
      <c r="J2019" s="205" t="s">
        <v>684</v>
      </c>
      <c r="K2019" s="205" t="s">
        <v>684</v>
      </c>
      <c r="L2019" s="205" t="s">
        <v>8129</v>
      </c>
      <c r="M2019" s="205" t="s">
        <v>684</v>
      </c>
      <c r="N2019" s="205" t="s">
        <v>684</v>
      </c>
      <c r="O2019" s="205" t="s">
        <v>686</v>
      </c>
      <c r="P2019" s="205" t="s">
        <v>687</v>
      </c>
      <c r="Q2019" s="205" t="s">
        <v>686</v>
      </c>
    </row>
    <row r="2020" spans="1:17" hidden="1">
      <c r="A2020" s="204">
        <v>101832201333</v>
      </c>
      <c r="B2020" s="205" t="s">
        <v>8227</v>
      </c>
      <c r="C2020" s="205" t="s">
        <v>8228</v>
      </c>
      <c r="D2020" s="205" t="s">
        <v>680</v>
      </c>
      <c r="E2020" s="572">
        <v>37452</v>
      </c>
      <c r="F2020" s="572">
        <v>44741</v>
      </c>
      <c r="G2020" s="205" t="s">
        <v>8229</v>
      </c>
      <c r="H2020" s="205" t="s">
        <v>682</v>
      </c>
      <c r="I2020" s="205" t="s">
        <v>683</v>
      </c>
      <c r="J2020" s="205" t="s">
        <v>684</v>
      </c>
      <c r="K2020" s="205" t="s">
        <v>684</v>
      </c>
      <c r="L2020" s="205" t="s">
        <v>8230</v>
      </c>
      <c r="M2020" s="205" t="s">
        <v>684</v>
      </c>
      <c r="N2020" s="205" t="s">
        <v>684</v>
      </c>
      <c r="O2020" s="205" t="s">
        <v>686</v>
      </c>
      <c r="P2020" s="205" t="s">
        <v>687</v>
      </c>
      <c r="Q2020" s="205" t="s">
        <v>686</v>
      </c>
    </row>
    <row r="2021" spans="1:17" hidden="1">
      <c r="A2021" s="204">
        <v>101606569375</v>
      </c>
      <c r="B2021" s="205" t="s">
        <v>8215</v>
      </c>
      <c r="C2021" s="205" t="s">
        <v>8216</v>
      </c>
      <c r="D2021" s="205" t="s">
        <v>680</v>
      </c>
      <c r="E2021" s="572">
        <v>36665</v>
      </c>
      <c r="F2021" s="572">
        <v>44741</v>
      </c>
      <c r="G2021" s="205" t="s">
        <v>8217</v>
      </c>
      <c r="H2021" s="205" t="s">
        <v>682</v>
      </c>
      <c r="I2021" s="205" t="s">
        <v>683</v>
      </c>
      <c r="J2021" s="205">
        <v>9026991995</v>
      </c>
      <c r="K2021" s="205" t="s">
        <v>8218</v>
      </c>
      <c r="L2021" s="205" t="s">
        <v>8219</v>
      </c>
      <c r="M2021" s="205" t="s">
        <v>8220</v>
      </c>
      <c r="N2021" s="205" t="s">
        <v>8221</v>
      </c>
      <c r="O2021" s="205" t="s">
        <v>686</v>
      </c>
      <c r="P2021" s="205" t="s">
        <v>687</v>
      </c>
      <c r="Q2021" s="205" t="s">
        <v>686</v>
      </c>
    </row>
    <row r="2022" spans="1:17" hidden="1">
      <c r="A2022" s="204">
        <v>100083640286</v>
      </c>
      <c r="B2022" s="205" t="s">
        <v>8222</v>
      </c>
      <c r="C2022" s="205" t="s">
        <v>8223</v>
      </c>
      <c r="D2022" s="205" t="s">
        <v>680</v>
      </c>
      <c r="E2022" s="572">
        <v>34147</v>
      </c>
      <c r="F2022" s="572">
        <v>44741</v>
      </c>
      <c r="G2022" s="205" t="s">
        <v>4309</v>
      </c>
      <c r="H2022" s="205" t="s">
        <v>682</v>
      </c>
      <c r="I2022" s="205" t="s">
        <v>683</v>
      </c>
      <c r="J2022" s="205">
        <v>8308386343</v>
      </c>
      <c r="K2022" s="205" t="s">
        <v>684</v>
      </c>
      <c r="L2022" s="205" t="s">
        <v>8224</v>
      </c>
      <c r="M2022" s="205" t="s">
        <v>8225</v>
      </c>
      <c r="N2022" s="205" t="s">
        <v>8226</v>
      </c>
      <c r="O2022" s="205" t="s">
        <v>687</v>
      </c>
      <c r="P2022" s="205" t="s">
        <v>687</v>
      </c>
      <c r="Q2022" s="205" t="s">
        <v>686</v>
      </c>
    </row>
    <row r="2023" spans="1:17" hidden="1">
      <c r="A2023" s="204">
        <v>101655664711</v>
      </c>
      <c r="B2023" s="205" t="s">
        <v>8231</v>
      </c>
      <c r="C2023" s="205" t="s">
        <v>7029</v>
      </c>
      <c r="D2023" s="205" t="s">
        <v>680</v>
      </c>
      <c r="E2023" s="572">
        <v>37612</v>
      </c>
      <c r="F2023" s="572">
        <v>44739</v>
      </c>
      <c r="G2023" s="205" t="s">
        <v>8232</v>
      </c>
      <c r="H2023" s="205" t="s">
        <v>682</v>
      </c>
      <c r="I2023" s="205" t="s">
        <v>683</v>
      </c>
      <c r="J2023" s="205">
        <v>8292374232</v>
      </c>
      <c r="K2023" s="205" t="s">
        <v>8233</v>
      </c>
      <c r="L2023" s="205" t="s">
        <v>8234</v>
      </c>
      <c r="M2023" s="205" t="s">
        <v>8235</v>
      </c>
      <c r="N2023" s="205" t="s">
        <v>8236</v>
      </c>
      <c r="O2023" s="205" t="s">
        <v>686</v>
      </c>
      <c r="P2023" s="205" t="s">
        <v>687</v>
      </c>
      <c r="Q2023" s="205" t="s">
        <v>686</v>
      </c>
    </row>
    <row r="2024" spans="1:17" hidden="1">
      <c r="A2024" s="204">
        <v>101831466244</v>
      </c>
      <c r="B2024" s="205" t="s">
        <v>8243</v>
      </c>
      <c r="C2024" s="205" t="s">
        <v>3304</v>
      </c>
      <c r="D2024" s="205" t="s">
        <v>680</v>
      </c>
      <c r="E2024" s="572">
        <v>38718</v>
      </c>
      <c r="F2024" s="572">
        <v>44734</v>
      </c>
      <c r="G2024" s="205" t="s">
        <v>8244</v>
      </c>
      <c r="H2024" s="205" t="s">
        <v>682</v>
      </c>
      <c r="I2024" s="205" t="s">
        <v>683</v>
      </c>
      <c r="J2024" s="205" t="s">
        <v>684</v>
      </c>
      <c r="K2024" s="205" t="s">
        <v>684</v>
      </c>
      <c r="L2024" s="205" t="s">
        <v>8245</v>
      </c>
      <c r="M2024" s="205" t="s">
        <v>684</v>
      </c>
      <c r="N2024" s="205" t="s">
        <v>684</v>
      </c>
      <c r="O2024" s="205" t="s">
        <v>686</v>
      </c>
      <c r="P2024" s="205" t="s">
        <v>687</v>
      </c>
      <c r="Q2024" s="205" t="s">
        <v>686</v>
      </c>
    </row>
    <row r="2025" spans="1:17" hidden="1">
      <c r="A2025" s="204">
        <v>101831496981</v>
      </c>
      <c r="B2025" s="205" t="s">
        <v>8237</v>
      </c>
      <c r="C2025" s="205" t="s">
        <v>8238</v>
      </c>
      <c r="D2025" s="205" t="s">
        <v>680</v>
      </c>
      <c r="E2025" s="572">
        <v>36376</v>
      </c>
      <c r="F2025" s="572">
        <v>44734</v>
      </c>
      <c r="G2025" s="205" t="s">
        <v>8239</v>
      </c>
      <c r="H2025" s="205" t="s">
        <v>682</v>
      </c>
      <c r="I2025" s="205" t="s">
        <v>683</v>
      </c>
      <c r="J2025" s="205">
        <v>8109973917</v>
      </c>
      <c r="K2025" s="205" t="s">
        <v>684</v>
      </c>
      <c r="L2025" s="205" t="s">
        <v>8240</v>
      </c>
      <c r="M2025" s="205" t="s">
        <v>8241</v>
      </c>
      <c r="N2025" s="205" t="s">
        <v>8242</v>
      </c>
      <c r="O2025" s="205" t="s">
        <v>686</v>
      </c>
      <c r="P2025" s="205" t="s">
        <v>687</v>
      </c>
      <c r="Q2025" s="205" t="s">
        <v>686</v>
      </c>
    </row>
    <row r="2026" spans="1:17" hidden="1">
      <c r="A2026" s="204">
        <v>101829484866</v>
      </c>
      <c r="B2026" s="205" t="s">
        <v>8246</v>
      </c>
      <c r="C2026" s="205" t="s">
        <v>6689</v>
      </c>
      <c r="D2026" s="205" t="s">
        <v>680</v>
      </c>
      <c r="E2026" s="572">
        <v>36353</v>
      </c>
      <c r="F2026" s="572">
        <v>44733</v>
      </c>
      <c r="G2026" s="205" t="s">
        <v>8247</v>
      </c>
      <c r="H2026" s="205" t="s">
        <v>682</v>
      </c>
      <c r="I2026" s="205" t="s">
        <v>708</v>
      </c>
      <c r="J2026" s="205">
        <v>7798982056</v>
      </c>
      <c r="K2026" s="205" t="s">
        <v>684</v>
      </c>
      <c r="L2026" s="205" t="s">
        <v>8248</v>
      </c>
      <c r="M2026" s="205" t="s">
        <v>20612</v>
      </c>
      <c r="N2026" s="205" t="s">
        <v>20613</v>
      </c>
      <c r="O2026" s="205" t="s">
        <v>687</v>
      </c>
      <c r="P2026" s="205" t="s">
        <v>687</v>
      </c>
      <c r="Q2026" s="205" t="s">
        <v>686</v>
      </c>
    </row>
    <row r="2027" spans="1:17" hidden="1">
      <c r="A2027" s="204">
        <v>101447270865</v>
      </c>
      <c r="B2027" s="205" t="s">
        <v>8253</v>
      </c>
      <c r="C2027" s="205" t="s">
        <v>489</v>
      </c>
      <c r="D2027" s="205" t="s">
        <v>680</v>
      </c>
      <c r="E2027" s="572">
        <v>35653</v>
      </c>
      <c r="F2027" s="572">
        <v>44733</v>
      </c>
      <c r="G2027" s="205" t="s">
        <v>8254</v>
      </c>
      <c r="H2027" s="205" t="s">
        <v>682</v>
      </c>
      <c r="I2027" s="205" t="s">
        <v>683</v>
      </c>
      <c r="J2027" s="205">
        <v>7030578120</v>
      </c>
      <c r="K2027" s="205" t="s">
        <v>684</v>
      </c>
      <c r="L2027" s="205" t="s">
        <v>8255</v>
      </c>
      <c r="M2027" s="205" t="s">
        <v>8256</v>
      </c>
      <c r="N2027" s="205" t="s">
        <v>693</v>
      </c>
      <c r="O2027" s="205" t="s">
        <v>686</v>
      </c>
      <c r="P2027" s="205" t="s">
        <v>687</v>
      </c>
      <c r="Q2027" s="205" t="s">
        <v>686</v>
      </c>
    </row>
    <row r="2028" spans="1:17" hidden="1">
      <c r="A2028" s="204">
        <v>101766171629</v>
      </c>
      <c r="B2028" s="205" t="s">
        <v>8249</v>
      </c>
      <c r="C2028" s="205" t="s">
        <v>8250</v>
      </c>
      <c r="D2028" s="205" t="s">
        <v>680</v>
      </c>
      <c r="E2028" s="572">
        <v>37122</v>
      </c>
      <c r="F2028" s="572">
        <v>44733</v>
      </c>
      <c r="G2028" s="205" t="s">
        <v>1459</v>
      </c>
      <c r="H2028" s="205" t="s">
        <v>682</v>
      </c>
      <c r="I2028" s="205" t="s">
        <v>683</v>
      </c>
      <c r="J2028" s="205">
        <v>7249165372</v>
      </c>
      <c r="K2028" s="205" t="s">
        <v>684</v>
      </c>
      <c r="L2028" s="205" t="s">
        <v>8251</v>
      </c>
      <c r="M2028" s="205" t="s">
        <v>8252</v>
      </c>
      <c r="N2028" s="205" t="s">
        <v>3931</v>
      </c>
      <c r="O2028" s="205" t="s">
        <v>686</v>
      </c>
      <c r="P2028" s="205" t="s">
        <v>687</v>
      </c>
      <c r="Q2028" s="205" t="s">
        <v>686</v>
      </c>
    </row>
    <row r="2029" spans="1:17" hidden="1">
      <c r="A2029" s="204">
        <v>101829330211</v>
      </c>
      <c r="B2029" s="205" t="s">
        <v>8262</v>
      </c>
      <c r="C2029" s="205" t="s">
        <v>8263</v>
      </c>
      <c r="D2029" s="205" t="s">
        <v>680</v>
      </c>
      <c r="E2029" s="572">
        <v>28856</v>
      </c>
      <c r="F2029" s="572">
        <v>44732</v>
      </c>
      <c r="G2029" s="205" t="s">
        <v>8264</v>
      </c>
      <c r="H2029" s="205" t="s">
        <v>682</v>
      </c>
      <c r="I2029" s="205" t="s">
        <v>708</v>
      </c>
      <c r="J2029" s="205">
        <v>8208264966</v>
      </c>
      <c r="K2029" s="205" t="s">
        <v>684</v>
      </c>
      <c r="L2029" s="205" t="s">
        <v>8265</v>
      </c>
      <c r="M2029" s="205" t="s">
        <v>8266</v>
      </c>
      <c r="N2029" s="205" t="s">
        <v>8267</v>
      </c>
      <c r="O2029" s="205" t="s">
        <v>686</v>
      </c>
      <c r="P2029" s="205" t="s">
        <v>687</v>
      </c>
      <c r="Q2029" s="205" t="s">
        <v>686</v>
      </c>
    </row>
    <row r="2030" spans="1:17" hidden="1">
      <c r="A2030" s="204">
        <v>101829346697</v>
      </c>
      <c r="B2030" s="205" t="s">
        <v>8258</v>
      </c>
      <c r="C2030" s="205" t="s">
        <v>8259</v>
      </c>
      <c r="D2030" s="205" t="s">
        <v>680</v>
      </c>
      <c r="E2030" s="572">
        <v>35105</v>
      </c>
      <c r="F2030" s="572">
        <v>44732</v>
      </c>
      <c r="G2030" s="205" t="s">
        <v>8260</v>
      </c>
      <c r="H2030" s="205" t="s">
        <v>682</v>
      </c>
      <c r="I2030" s="205" t="s">
        <v>683</v>
      </c>
      <c r="J2030" s="205">
        <v>9131094854</v>
      </c>
      <c r="K2030" s="205" t="s">
        <v>684</v>
      </c>
      <c r="L2030" s="205" t="s">
        <v>8261</v>
      </c>
      <c r="M2030" s="205" t="s">
        <v>684</v>
      </c>
      <c r="N2030" s="205" t="s">
        <v>684</v>
      </c>
      <c r="O2030" s="205" t="s">
        <v>686</v>
      </c>
      <c r="P2030" s="205" t="s">
        <v>687</v>
      </c>
      <c r="Q2030" s="205" t="s">
        <v>686</v>
      </c>
    </row>
    <row r="2031" spans="1:17" hidden="1">
      <c r="A2031" s="204">
        <v>101759423243</v>
      </c>
      <c r="B2031" s="205" t="s">
        <v>8268</v>
      </c>
      <c r="C2031" s="205" t="s">
        <v>8269</v>
      </c>
      <c r="D2031" s="205" t="s">
        <v>680</v>
      </c>
      <c r="E2031" s="572">
        <v>36678</v>
      </c>
      <c r="F2031" s="572">
        <v>44728</v>
      </c>
      <c r="G2031" s="205" t="s">
        <v>3478</v>
      </c>
      <c r="H2031" s="205" t="s">
        <v>682</v>
      </c>
      <c r="I2031" s="205" t="s">
        <v>683</v>
      </c>
      <c r="J2031" s="205">
        <v>9881564960</v>
      </c>
      <c r="K2031" s="205" t="s">
        <v>684</v>
      </c>
      <c r="L2031" s="205" t="s">
        <v>6697</v>
      </c>
      <c r="M2031" s="205" t="s">
        <v>684</v>
      </c>
      <c r="N2031" s="205" t="s">
        <v>684</v>
      </c>
      <c r="O2031" s="205" t="s">
        <v>686</v>
      </c>
      <c r="P2031" s="205" t="s">
        <v>687</v>
      </c>
      <c r="Q2031" s="205" t="s">
        <v>686</v>
      </c>
    </row>
    <row r="2032" spans="1:17" hidden="1">
      <c r="A2032" s="204">
        <v>101509118738</v>
      </c>
      <c r="B2032" s="205" t="s">
        <v>8270</v>
      </c>
      <c r="C2032" s="205" t="s">
        <v>8271</v>
      </c>
      <c r="D2032" s="205" t="s">
        <v>680</v>
      </c>
      <c r="E2032" s="572">
        <v>35266</v>
      </c>
      <c r="F2032" s="572">
        <v>44727</v>
      </c>
      <c r="G2032" s="205" t="s">
        <v>8272</v>
      </c>
      <c r="H2032" s="205" t="s">
        <v>682</v>
      </c>
      <c r="I2032" s="205" t="s">
        <v>683</v>
      </c>
      <c r="J2032" s="205">
        <v>7415556059</v>
      </c>
      <c r="K2032" s="205" t="s">
        <v>684</v>
      </c>
      <c r="L2032" s="205" t="s">
        <v>3013</v>
      </c>
      <c r="M2032" s="205" t="s">
        <v>684</v>
      </c>
      <c r="N2032" s="205" t="s">
        <v>8273</v>
      </c>
      <c r="O2032" s="205" t="s">
        <v>687</v>
      </c>
      <c r="P2032" s="205" t="s">
        <v>687</v>
      </c>
      <c r="Q2032" s="205" t="s">
        <v>686</v>
      </c>
    </row>
    <row r="2033" spans="1:17" hidden="1">
      <c r="A2033" s="204">
        <v>101246196143</v>
      </c>
      <c r="B2033" s="205" t="s">
        <v>8304</v>
      </c>
      <c r="C2033" s="205" t="s">
        <v>8305</v>
      </c>
      <c r="D2033" s="205" t="s">
        <v>680</v>
      </c>
      <c r="E2033" s="572">
        <v>26299</v>
      </c>
      <c r="F2033" s="572">
        <v>44726</v>
      </c>
      <c r="G2033" s="205" t="s">
        <v>8306</v>
      </c>
      <c r="H2033" s="205" t="s">
        <v>682</v>
      </c>
      <c r="I2033" s="205" t="s">
        <v>708</v>
      </c>
      <c r="J2033" s="205">
        <v>7404701830</v>
      </c>
      <c r="K2033" s="205" t="s">
        <v>684</v>
      </c>
      <c r="L2033" s="205" t="s">
        <v>3119</v>
      </c>
      <c r="M2033" s="205" t="s">
        <v>684</v>
      </c>
      <c r="N2033" s="205" t="s">
        <v>684</v>
      </c>
      <c r="O2033" s="205" t="s">
        <v>686</v>
      </c>
      <c r="P2033" s="205" t="s">
        <v>687</v>
      </c>
      <c r="Q2033" s="205" t="s">
        <v>686</v>
      </c>
    </row>
    <row r="2034" spans="1:17" hidden="1">
      <c r="A2034" s="204">
        <v>101513939331</v>
      </c>
      <c r="B2034" s="205" t="s">
        <v>8298</v>
      </c>
      <c r="C2034" s="205" t="s">
        <v>8299</v>
      </c>
      <c r="D2034" s="205" t="s">
        <v>680</v>
      </c>
      <c r="E2034" s="572">
        <v>37817</v>
      </c>
      <c r="F2034" s="572">
        <v>44726</v>
      </c>
      <c r="G2034" s="205" t="s">
        <v>21758</v>
      </c>
      <c r="H2034" s="205" t="s">
        <v>682</v>
      </c>
      <c r="I2034" s="205" t="s">
        <v>683</v>
      </c>
      <c r="J2034" s="205">
        <v>8112504187</v>
      </c>
      <c r="K2034" s="205" t="s">
        <v>684</v>
      </c>
      <c r="L2034" s="205" t="s">
        <v>8300</v>
      </c>
      <c r="M2034" s="205" t="s">
        <v>8301</v>
      </c>
      <c r="N2034" s="205" t="s">
        <v>8302</v>
      </c>
      <c r="O2034" s="205" t="s">
        <v>687</v>
      </c>
      <c r="P2034" s="205" t="s">
        <v>687</v>
      </c>
      <c r="Q2034" s="205" t="s">
        <v>686</v>
      </c>
    </row>
    <row r="2035" spans="1:17" hidden="1">
      <c r="A2035" s="204">
        <v>101412593567</v>
      </c>
      <c r="B2035" s="205" t="s">
        <v>8310</v>
      </c>
      <c r="C2035" s="205" t="s">
        <v>8311</v>
      </c>
      <c r="D2035" s="205" t="s">
        <v>680</v>
      </c>
      <c r="E2035" s="572">
        <v>33586</v>
      </c>
      <c r="F2035" s="572">
        <v>44726</v>
      </c>
      <c r="G2035" s="205" t="s">
        <v>5190</v>
      </c>
      <c r="H2035" s="205" t="s">
        <v>682</v>
      </c>
      <c r="I2035" s="205" t="s">
        <v>683</v>
      </c>
      <c r="J2035" s="205">
        <v>8349292026</v>
      </c>
      <c r="K2035" s="205" t="s">
        <v>8312</v>
      </c>
      <c r="L2035" s="205" t="s">
        <v>8313</v>
      </c>
      <c r="M2035" s="205" t="s">
        <v>8314</v>
      </c>
      <c r="N2035" s="205" t="s">
        <v>8315</v>
      </c>
      <c r="O2035" s="205" t="s">
        <v>686</v>
      </c>
      <c r="P2035" s="205" t="s">
        <v>687</v>
      </c>
      <c r="Q2035" s="205" t="s">
        <v>686</v>
      </c>
    </row>
    <row r="2036" spans="1:17" hidden="1">
      <c r="A2036" s="204">
        <v>101743406474</v>
      </c>
      <c r="B2036" s="205" t="s">
        <v>8282</v>
      </c>
      <c r="C2036" s="205" t="s">
        <v>8283</v>
      </c>
      <c r="D2036" s="205" t="s">
        <v>680</v>
      </c>
      <c r="E2036" s="572">
        <v>37631</v>
      </c>
      <c r="F2036" s="572">
        <v>44726</v>
      </c>
      <c r="G2036" s="205" t="s">
        <v>8284</v>
      </c>
      <c r="H2036" s="205" t="s">
        <v>682</v>
      </c>
      <c r="I2036" s="205" t="s">
        <v>683</v>
      </c>
      <c r="J2036" s="205">
        <v>9340847341</v>
      </c>
      <c r="K2036" s="205" t="s">
        <v>684</v>
      </c>
      <c r="L2036" s="205" t="s">
        <v>8285</v>
      </c>
      <c r="M2036" s="205" t="s">
        <v>684</v>
      </c>
      <c r="N2036" s="205" t="s">
        <v>8286</v>
      </c>
      <c r="O2036" s="205" t="s">
        <v>686</v>
      </c>
      <c r="P2036" s="205" t="s">
        <v>687</v>
      </c>
      <c r="Q2036" s="205" t="s">
        <v>686</v>
      </c>
    </row>
    <row r="2037" spans="1:17" hidden="1">
      <c r="A2037" s="204">
        <v>101562035921</v>
      </c>
      <c r="B2037" s="205" t="s">
        <v>8274</v>
      </c>
      <c r="C2037" s="205" t="s">
        <v>3307</v>
      </c>
      <c r="D2037" s="205" t="s">
        <v>680</v>
      </c>
      <c r="E2037" s="572">
        <v>35431</v>
      </c>
      <c r="F2037" s="572">
        <v>44726</v>
      </c>
      <c r="G2037" s="205" t="s">
        <v>8275</v>
      </c>
      <c r="H2037" s="205" t="s">
        <v>682</v>
      </c>
      <c r="I2037" s="205" t="s">
        <v>683</v>
      </c>
      <c r="J2037" s="205">
        <v>8104732508</v>
      </c>
      <c r="K2037" s="205" t="s">
        <v>684</v>
      </c>
      <c r="L2037" s="205" t="s">
        <v>8276</v>
      </c>
      <c r="M2037" s="205" t="s">
        <v>20950</v>
      </c>
      <c r="N2037" s="205" t="s">
        <v>8277</v>
      </c>
      <c r="O2037" s="205" t="s">
        <v>687</v>
      </c>
      <c r="P2037" s="205" t="s">
        <v>687</v>
      </c>
      <c r="Q2037" s="205" t="s">
        <v>686</v>
      </c>
    </row>
    <row r="2038" spans="1:17" hidden="1">
      <c r="A2038" s="204">
        <v>101827301246</v>
      </c>
      <c r="B2038" s="205" t="s">
        <v>8293</v>
      </c>
      <c r="C2038" s="205" t="s">
        <v>8294</v>
      </c>
      <c r="D2038" s="205" t="s">
        <v>680</v>
      </c>
      <c r="E2038" s="572">
        <v>32540</v>
      </c>
      <c r="F2038" s="572">
        <v>44726</v>
      </c>
      <c r="G2038" s="205" t="s">
        <v>8295</v>
      </c>
      <c r="H2038" s="205" t="s">
        <v>682</v>
      </c>
      <c r="I2038" s="205" t="s">
        <v>708</v>
      </c>
      <c r="J2038" s="205">
        <v>9673042159</v>
      </c>
      <c r="K2038" s="205" t="s">
        <v>684</v>
      </c>
      <c r="L2038" s="205" t="s">
        <v>8296</v>
      </c>
      <c r="M2038" s="205" t="s">
        <v>8297</v>
      </c>
      <c r="N2038" s="205" t="s">
        <v>684</v>
      </c>
      <c r="O2038" s="205" t="s">
        <v>686</v>
      </c>
      <c r="P2038" s="205" t="s">
        <v>687</v>
      </c>
      <c r="Q2038" s="205" t="s">
        <v>686</v>
      </c>
    </row>
    <row r="2039" spans="1:17" hidden="1">
      <c r="A2039" s="204">
        <v>101743037432</v>
      </c>
      <c r="B2039" s="205" t="s">
        <v>8287</v>
      </c>
      <c r="C2039" s="205" t="s">
        <v>8288</v>
      </c>
      <c r="D2039" s="205" t="s">
        <v>680</v>
      </c>
      <c r="E2039" s="572">
        <v>37539</v>
      </c>
      <c r="F2039" s="572">
        <v>44726</v>
      </c>
      <c r="G2039" s="205" t="s">
        <v>8289</v>
      </c>
      <c r="H2039" s="205" t="s">
        <v>682</v>
      </c>
      <c r="I2039" s="205" t="s">
        <v>683</v>
      </c>
      <c r="J2039" s="205">
        <v>8109129147</v>
      </c>
      <c r="K2039" s="205" t="s">
        <v>684</v>
      </c>
      <c r="L2039" s="205" t="s">
        <v>8290</v>
      </c>
      <c r="M2039" s="205" t="s">
        <v>8291</v>
      </c>
      <c r="N2039" s="205" t="s">
        <v>8292</v>
      </c>
      <c r="O2039" s="205" t="s">
        <v>686</v>
      </c>
      <c r="P2039" s="205" t="s">
        <v>687</v>
      </c>
      <c r="Q2039" s="205" t="s">
        <v>686</v>
      </c>
    </row>
    <row r="2040" spans="1:17" hidden="1">
      <c r="A2040" s="204">
        <v>101822255217</v>
      </c>
      <c r="B2040" s="205" t="s">
        <v>8316</v>
      </c>
      <c r="C2040" s="205" t="s">
        <v>8317</v>
      </c>
      <c r="D2040" s="205" t="s">
        <v>680</v>
      </c>
      <c r="E2040" s="572">
        <v>37097</v>
      </c>
      <c r="F2040" s="572">
        <v>44726</v>
      </c>
      <c r="G2040" s="205" t="s">
        <v>8318</v>
      </c>
      <c r="H2040" s="205" t="s">
        <v>682</v>
      </c>
      <c r="I2040" s="205" t="s">
        <v>683</v>
      </c>
      <c r="J2040" s="205" t="s">
        <v>684</v>
      </c>
      <c r="K2040" s="205" t="s">
        <v>684</v>
      </c>
      <c r="L2040" s="205" t="s">
        <v>8319</v>
      </c>
      <c r="M2040" s="205" t="s">
        <v>684</v>
      </c>
      <c r="N2040" s="205" t="s">
        <v>684</v>
      </c>
      <c r="O2040" s="205" t="s">
        <v>686</v>
      </c>
      <c r="P2040" s="205" t="s">
        <v>687</v>
      </c>
      <c r="Q2040" s="205" t="s">
        <v>686</v>
      </c>
    </row>
    <row r="2041" spans="1:17" hidden="1">
      <c r="A2041" s="204">
        <v>101827373811</v>
      </c>
      <c r="B2041" s="205" t="s">
        <v>8278</v>
      </c>
      <c r="C2041" s="205" t="s">
        <v>8279</v>
      </c>
      <c r="D2041" s="205" t="s">
        <v>680</v>
      </c>
      <c r="E2041" s="572">
        <v>35217</v>
      </c>
      <c r="F2041" s="572">
        <v>44726</v>
      </c>
      <c r="G2041" s="205" t="s">
        <v>8280</v>
      </c>
      <c r="H2041" s="205" t="s">
        <v>682</v>
      </c>
      <c r="I2041" s="205" t="s">
        <v>683</v>
      </c>
      <c r="J2041" s="205" t="s">
        <v>684</v>
      </c>
      <c r="K2041" s="205" t="s">
        <v>684</v>
      </c>
      <c r="L2041" s="205" t="s">
        <v>8281</v>
      </c>
      <c r="M2041" s="205" t="s">
        <v>684</v>
      </c>
      <c r="N2041" s="205" t="s">
        <v>684</v>
      </c>
      <c r="O2041" s="205" t="s">
        <v>686</v>
      </c>
      <c r="P2041" s="205" t="s">
        <v>687</v>
      </c>
      <c r="Q2041" s="205" t="s">
        <v>686</v>
      </c>
    </row>
    <row r="2042" spans="1:17" hidden="1">
      <c r="A2042" s="204">
        <v>101827311702</v>
      </c>
      <c r="B2042" s="205" t="s">
        <v>8307</v>
      </c>
      <c r="C2042" s="205" t="s">
        <v>8308</v>
      </c>
      <c r="D2042" s="205" t="s">
        <v>680</v>
      </c>
      <c r="E2042" s="572">
        <v>37721</v>
      </c>
      <c r="F2042" s="572">
        <v>44726</v>
      </c>
      <c r="G2042" s="205" t="s">
        <v>4040</v>
      </c>
      <c r="H2042" s="205" t="s">
        <v>682</v>
      </c>
      <c r="I2042" s="205" t="s">
        <v>683</v>
      </c>
      <c r="J2042" s="205" t="s">
        <v>684</v>
      </c>
      <c r="K2042" s="205" t="s">
        <v>684</v>
      </c>
      <c r="L2042" s="205" t="s">
        <v>8309</v>
      </c>
      <c r="M2042" s="205" t="s">
        <v>684</v>
      </c>
      <c r="N2042" s="205" t="s">
        <v>684</v>
      </c>
      <c r="O2042" s="205" t="s">
        <v>686</v>
      </c>
      <c r="P2042" s="205" t="s">
        <v>687</v>
      </c>
      <c r="Q2042" s="205" t="s">
        <v>686</v>
      </c>
    </row>
    <row r="2043" spans="1:17" hidden="1">
      <c r="A2043" s="204">
        <v>101827460036</v>
      </c>
      <c r="B2043" s="205" t="s">
        <v>8332</v>
      </c>
      <c r="C2043" s="205" t="s">
        <v>8333</v>
      </c>
      <c r="D2043" s="205" t="s">
        <v>680</v>
      </c>
      <c r="E2043" s="572">
        <v>28491</v>
      </c>
      <c r="F2043" s="572">
        <v>44725</v>
      </c>
      <c r="G2043" s="205" t="s">
        <v>5315</v>
      </c>
      <c r="H2043" s="205" t="s">
        <v>682</v>
      </c>
      <c r="I2043" s="205" t="s">
        <v>708</v>
      </c>
      <c r="J2043" s="205">
        <v>9931433393</v>
      </c>
      <c r="K2043" s="205" t="s">
        <v>684</v>
      </c>
      <c r="L2043" s="205" t="s">
        <v>8334</v>
      </c>
      <c r="M2043" s="205" t="s">
        <v>8335</v>
      </c>
      <c r="N2043" s="205" t="s">
        <v>8336</v>
      </c>
      <c r="O2043" s="205" t="s">
        <v>687</v>
      </c>
      <c r="P2043" s="205" t="s">
        <v>687</v>
      </c>
      <c r="Q2043" s="205" t="s">
        <v>686</v>
      </c>
    </row>
    <row r="2044" spans="1:17" hidden="1">
      <c r="A2044" s="204">
        <v>101826609019</v>
      </c>
      <c r="B2044" s="205" t="s">
        <v>8320</v>
      </c>
      <c r="C2044" s="205" t="s">
        <v>490</v>
      </c>
      <c r="D2044" s="205" t="s">
        <v>680</v>
      </c>
      <c r="E2044" s="572">
        <v>37478</v>
      </c>
      <c r="F2044" s="572">
        <v>44725</v>
      </c>
      <c r="G2044" s="205" t="s">
        <v>8321</v>
      </c>
      <c r="H2044" s="205" t="s">
        <v>682</v>
      </c>
      <c r="I2044" s="205" t="s">
        <v>683</v>
      </c>
      <c r="J2044" s="205">
        <v>9764653958</v>
      </c>
      <c r="K2044" s="205" t="s">
        <v>684</v>
      </c>
      <c r="L2044" s="205" t="s">
        <v>8322</v>
      </c>
      <c r="M2044" s="205" t="s">
        <v>8323</v>
      </c>
      <c r="N2044" s="205" t="s">
        <v>8324</v>
      </c>
      <c r="O2044" s="205" t="s">
        <v>686</v>
      </c>
      <c r="P2044" s="205" t="s">
        <v>687</v>
      </c>
      <c r="Q2044" s="205" t="s">
        <v>686</v>
      </c>
    </row>
    <row r="2045" spans="1:17" hidden="1">
      <c r="A2045" s="204">
        <v>101636399737</v>
      </c>
      <c r="B2045" s="205" t="s">
        <v>8329</v>
      </c>
      <c r="C2045" s="205" t="s">
        <v>8330</v>
      </c>
      <c r="D2045" s="205" t="s">
        <v>680</v>
      </c>
      <c r="E2045" s="572">
        <v>36999</v>
      </c>
      <c r="F2045" s="572">
        <v>44725</v>
      </c>
      <c r="G2045" s="205" t="s">
        <v>8331</v>
      </c>
      <c r="H2045" s="205" t="s">
        <v>682</v>
      </c>
      <c r="I2045" s="205" t="s">
        <v>683</v>
      </c>
      <c r="J2045" s="205">
        <v>9834607221</v>
      </c>
      <c r="K2045" s="205" t="s">
        <v>684</v>
      </c>
      <c r="L2045" s="205" t="s">
        <v>3513</v>
      </c>
      <c r="M2045" s="205" t="s">
        <v>684</v>
      </c>
      <c r="N2045" s="205" t="s">
        <v>684</v>
      </c>
      <c r="O2045" s="205" t="s">
        <v>686</v>
      </c>
      <c r="P2045" s="205" t="s">
        <v>687</v>
      </c>
      <c r="Q2045" s="205" t="s">
        <v>686</v>
      </c>
    </row>
    <row r="2046" spans="1:17" hidden="1">
      <c r="A2046" s="204">
        <v>101826530662</v>
      </c>
      <c r="B2046" s="205" t="s">
        <v>8325</v>
      </c>
      <c r="C2046" s="205" t="s">
        <v>8326</v>
      </c>
      <c r="D2046" s="205" t="s">
        <v>680</v>
      </c>
      <c r="E2046" s="572">
        <v>36448</v>
      </c>
      <c r="F2046" s="572">
        <v>44725</v>
      </c>
      <c r="G2046" s="205" t="s">
        <v>8327</v>
      </c>
      <c r="H2046" s="205" t="s">
        <v>682</v>
      </c>
      <c r="I2046" s="205" t="s">
        <v>683</v>
      </c>
      <c r="J2046" s="205" t="s">
        <v>684</v>
      </c>
      <c r="K2046" s="205" t="s">
        <v>684</v>
      </c>
      <c r="L2046" s="205" t="s">
        <v>8328</v>
      </c>
      <c r="M2046" s="205" t="s">
        <v>684</v>
      </c>
      <c r="N2046" s="205" t="s">
        <v>684</v>
      </c>
      <c r="O2046" s="205" t="s">
        <v>686</v>
      </c>
      <c r="P2046" s="205" t="s">
        <v>687</v>
      </c>
      <c r="Q2046" s="205" t="s">
        <v>686</v>
      </c>
    </row>
    <row r="2047" spans="1:17" hidden="1">
      <c r="A2047" s="204">
        <v>100688883681</v>
      </c>
      <c r="B2047" s="205" t="s">
        <v>8337</v>
      </c>
      <c r="C2047" s="205" t="s">
        <v>8338</v>
      </c>
      <c r="D2047" s="205" t="s">
        <v>680</v>
      </c>
      <c r="E2047" s="572">
        <v>34281</v>
      </c>
      <c r="F2047" s="572">
        <v>44723</v>
      </c>
      <c r="G2047" s="205" t="s">
        <v>8339</v>
      </c>
      <c r="H2047" s="205" t="s">
        <v>682</v>
      </c>
      <c r="I2047" s="205" t="s">
        <v>708</v>
      </c>
      <c r="J2047" s="205">
        <v>9765636217</v>
      </c>
      <c r="K2047" s="205" t="s">
        <v>684</v>
      </c>
      <c r="L2047" s="205" t="s">
        <v>8340</v>
      </c>
      <c r="M2047" s="205" t="s">
        <v>8341</v>
      </c>
      <c r="N2047" s="205" t="s">
        <v>8342</v>
      </c>
      <c r="O2047" s="205" t="s">
        <v>686</v>
      </c>
      <c r="P2047" s="205" t="s">
        <v>687</v>
      </c>
      <c r="Q2047" s="205" t="s">
        <v>686</v>
      </c>
    </row>
    <row r="2048" spans="1:17" hidden="1">
      <c r="A2048" s="204">
        <v>101825087496</v>
      </c>
      <c r="B2048" s="205" t="s">
        <v>8343</v>
      </c>
      <c r="C2048" s="205" t="s">
        <v>491</v>
      </c>
      <c r="D2048" s="205" t="s">
        <v>680</v>
      </c>
      <c r="E2048" s="572">
        <v>37488</v>
      </c>
      <c r="F2048" s="572">
        <v>44722</v>
      </c>
      <c r="G2048" s="205" t="s">
        <v>8344</v>
      </c>
      <c r="H2048" s="205" t="s">
        <v>682</v>
      </c>
      <c r="I2048" s="205" t="s">
        <v>683</v>
      </c>
      <c r="J2048" s="205">
        <v>9845118578</v>
      </c>
      <c r="K2048" s="205" t="s">
        <v>684</v>
      </c>
      <c r="L2048" s="205" t="s">
        <v>8345</v>
      </c>
      <c r="M2048" s="205" t="s">
        <v>8346</v>
      </c>
      <c r="N2048" s="205" t="s">
        <v>21497</v>
      </c>
      <c r="O2048" s="205" t="s">
        <v>686</v>
      </c>
      <c r="P2048" s="205" t="s">
        <v>687</v>
      </c>
      <c r="Q2048" s="205" t="s">
        <v>686</v>
      </c>
    </row>
    <row r="2049" spans="1:17" hidden="1">
      <c r="A2049" s="204">
        <v>101603294918</v>
      </c>
      <c r="B2049" s="205" t="s">
        <v>8350</v>
      </c>
      <c r="C2049" s="205" t="s">
        <v>492</v>
      </c>
      <c r="D2049" s="205" t="s">
        <v>680</v>
      </c>
      <c r="E2049" s="572">
        <v>35947</v>
      </c>
      <c r="F2049" s="572">
        <v>44721</v>
      </c>
      <c r="G2049" s="205" t="s">
        <v>1025</v>
      </c>
      <c r="H2049" s="205" t="s">
        <v>682</v>
      </c>
      <c r="I2049" s="205" t="s">
        <v>683</v>
      </c>
      <c r="J2049" s="205">
        <v>7264028960</v>
      </c>
      <c r="K2049" s="205" t="s">
        <v>684</v>
      </c>
      <c r="L2049" s="205" t="s">
        <v>8351</v>
      </c>
      <c r="M2049" s="205" t="s">
        <v>8352</v>
      </c>
      <c r="N2049" s="205" t="s">
        <v>808</v>
      </c>
      <c r="O2049" s="205" t="s">
        <v>687</v>
      </c>
      <c r="P2049" s="205" t="s">
        <v>687</v>
      </c>
      <c r="Q2049" s="205" t="s">
        <v>686</v>
      </c>
    </row>
    <row r="2050" spans="1:17" hidden="1">
      <c r="A2050" s="204">
        <v>101177034910</v>
      </c>
      <c r="B2050" s="205" t="s">
        <v>8359</v>
      </c>
      <c r="C2050" s="205" t="s">
        <v>8360</v>
      </c>
      <c r="D2050" s="205" t="s">
        <v>680</v>
      </c>
      <c r="E2050" s="572">
        <v>35796</v>
      </c>
      <c r="F2050" s="572">
        <v>44721</v>
      </c>
      <c r="G2050" s="205" t="s">
        <v>8361</v>
      </c>
      <c r="H2050" s="205" t="s">
        <v>682</v>
      </c>
      <c r="I2050" s="205" t="s">
        <v>683</v>
      </c>
      <c r="J2050" s="205">
        <v>9970214028</v>
      </c>
      <c r="K2050" s="205" t="s">
        <v>684</v>
      </c>
      <c r="L2050" s="205" t="s">
        <v>8362</v>
      </c>
      <c r="M2050" s="205" t="s">
        <v>8363</v>
      </c>
      <c r="N2050" s="205" t="s">
        <v>8364</v>
      </c>
      <c r="O2050" s="205" t="s">
        <v>686</v>
      </c>
      <c r="P2050" s="205" t="s">
        <v>687</v>
      </c>
      <c r="Q2050" s="205" t="s">
        <v>686</v>
      </c>
    </row>
    <row r="2051" spans="1:17" hidden="1">
      <c r="A2051" s="204">
        <v>101654898807</v>
      </c>
      <c r="B2051" s="205" t="s">
        <v>8347</v>
      </c>
      <c r="C2051" s="205" t="s">
        <v>8348</v>
      </c>
      <c r="D2051" s="205" t="s">
        <v>680</v>
      </c>
      <c r="E2051" s="572">
        <v>35807</v>
      </c>
      <c r="F2051" s="572">
        <v>44721</v>
      </c>
      <c r="G2051" s="205" t="s">
        <v>1254</v>
      </c>
      <c r="H2051" s="205" t="s">
        <v>682</v>
      </c>
      <c r="I2051" s="205" t="s">
        <v>683</v>
      </c>
      <c r="J2051" s="205">
        <v>9834070797</v>
      </c>
      <c r="K2051" s="205" t="s">
        <v>684</v>
      </c>
      <c r="L2051" s="205" t="s">
        <v>8349</v>
      </c>
      <c r="M2051" s="205" t="s">
        <v>20614</v>
      </c>
      <c r="N2051" s="205" t="s">
        <v>808</v>
      </c>
      <c r="O2051" s="205" t="s">
        <v>686</v>
      </c>
      <c r="P2051" s="205" t="s">
        <v>687</v>
      </c>
      <c r="Q2051" s="205" t="s">
        <v>687</v>
      </c>
    </row>
    <row r="2052" spans="1:17" hidden="1">
      <c r="A2052" s="204">
        <v>101824564280</v>
      </c>
      <c r="B2052" s="205" t="s">
        <v>8353</v>
      </c>
      <c r="C2052" s="205" t="s">
        <v>8354</v>
      </c>
      <c r="D2052" s="205" t="s">
        <v>680</v>
      </c>
      <c r="E2052" s="572">
        <v>33817</v>
      </c>
      <c r="F2052" s="572">
        <v>44721</v>
      </c>
      <c r="G2052" s="205" t="s">
        <v>8355</v>
      </c>
      <c r="H2052" s="205" t="s">
        <v>682</v>
      </c>
      <c r="I2052" s="205" t="s">
        <v>708</v>
      </c>
      <c r="J2052" s="205">
        <v>9096614550</v>
      </c>
      <c r="K2052" s="205" t="s">
        <v>684</v>
      </c>
      <c r="L2052" s="205" t="s">
        <v>8356</v>
      </c>
      <c r="M2052" s="205" t="s">
        <v>8357</v>
      </c>
      <c r="N2052" s="205" t="s">
        <v>8095</v>
      </c>
      <c r="O2052" s="205" t="s">
        <v>686</v>
      </c>
      <c r="P2052" s="205" t="s">
        <v>687</v>
      </c>
      <c r="Q2052" s="205" t="s">
        <v>686</v>
      </c>
    </row>
    <row r="2053" spans="1:17" hidden="1">
      <c r="A2053" s="204">
        <v>101338616918</v>
      </c>
      <c r="B2053" s="205" t="s">
        <v>8365</v>
      </c>
      <c r="C2053" s="205" t="s">
        <v>8366</v>
      </c>
      <c r="D2053" s="205" t="s">
        <v>680</v>
      </c>
      <c r="E2053" s="572">
        <v>34662</v>
      </c>
      <c r="F2053" s="572">
        <v>44720</v>
      </c>
      <c r="G2053" s="205" t="s">
        <v>8367</v>
      </c>
      <c r="H2053" s="205" t="s">
        <v>682</v>
      </c>
      <c r="I2053" s="205" t="s">
        <v>708</v>
      </c>
      <c r="J2053" s="205">
        <v>9104886201</v>
      </c>
      <c r="K2053" s="205" t="s">
        <v>684</v>
      </c>
      <c r="L2053" s="205" t="s">
        <v>8368</v>
      </c>
      <c r="M2053" s="205" t="s">
        <v>684</v>
      </c>
      <c r="N2053" s="205" t="s">
        <v>8369</v>
      </c>
      <c r="O2053" s="205" t="s">
        <v>686</v>
      </c>
      <c r="P2053" s="205" t="s">
        <v>687</v>
      </c>
      <c r="Q2053" s="205" t="s">
        <v>686</v>
      </c>
    </row>
    <row r="2054" spans="1:17" hidden="1">
      <c r="A2054" s="204">
        <v>101822527046</v>
      </c>
      <c r="B2054" s="205" t="s">
        <v>8370</v>
      </c>
      <c r="C2054" s="205" t="s">
        <v>8371</v>
      </c>
      <c r="D2054" s="205" t="s">
        <v>680</v>
      </c>
      <c r="E2054" s="572">
        <v>36448</v>
      </c>
      <c r="F2054" s="572">
        <v>44718</v>
      </c>
      <c r="G2054" s="205" t="s">
        <v>8372</v>
      </c>
      <c r="H2054" s="205" t="s">
        <v>682</v>
      </c>
      <c r="I2054" s="205" t="s">
        <v>683</v>
      </c>
      <c r="J2054" s="205" t="s">
        <v>684</v>
      </c>
      <c r="K2054" s="205" t="s">
        <v>684</v>
      </c>
      <c r="L2054" s="205" t="s">
        <v>6400</v>
      </c>
      <c r="M2054" s="205" t="s">
        <v>684</v>
      </c>
      <c r="N2054" s="205" t="s">
        <v>684</v>
      </c>
      <c r="O2054" s="205" t="s">
        <v>686</v>
      </c>
      <c r="P2054" s="205" t="s">
        <v>687</v>
      </c>
      <c r="Q2054" s="205" t="s">
        <v>686</v>
      </c>
    </row>
    <row r="2055" spans="1:17" hidden="1">
      <c r="A2055" s="204">
        <v>101624471736</v>
      </c>
      <c r="B2055" s="205" t="s">
        <v>8373</v>
      </c>
      <c r="C2055" s="205" t="s">
        <v>8374</v>
      </c>
      <c r="D2055" s="205" t="s">
        <v>680</v>
      </c>
      <c r="E2055" s="572">
        <v>31048</v>
      </c>
      <c r="F2055" s="572">
        <v>44716</v>
      </c>
      <c r="G2055" s="205" t="s">
        <v>8375</v>
      </c>
      <c r="H2055" s="205" t="s">
        <v>682</v>
      </c>
      <c r="I2055" s="205" t="s">
        <v>708</v>
      </c>
      <c r="J2055" s="205">
        <v>6360449061</v>
      </c>
      <c r="K2055" s="205" t="s">
        <v>684</v>
      </c>
      <c r="L2055" s="205" t="s">
        <v>8376</v>
      </c>
      <c r="M2055" s="205" t="s">
        <v>684</v>
      </c>
      <c r="N2055" s="205" t="s">
        <v>8377</v>
      </c>
      <c r="O2055" s="205" t="s">
        <v>686</v>
      </c>
      <c r="P2055" s="205" t="s">
        <v>687</v>
      </c>
      <c r="Q2055" s="205" t="s">
        <v>686</v>
      </c>
    </row>
    <row r="2056" spans="1:17" hidden="1">
      <c r="A2056" s="204">
        <v>101624471789</v>
      </c>
      <c r="B2056" s="205" t="s">
        <v>8378</v>
      </c>
      <c r="C2056" s="205" t="s">
        <v>8379</v>
      </c>
      <c r="D2056" s="205" t="s">
        <v>680</v>
      </c>
      <c r="E2056" s="572">
        <v>36827</v>
      </c>
      <c r="F2056" s="572">
        <v>44716</v>
      </c>
      <c r="G2056" s="205" t="s">
        <v>8380</v>
      </c>
      <c r="H2056" s="205" t="s">
        <v>682</v>
      </c>
      <c r="I2056" s="205" t="s">
        <v>683</v>
      </c>
      <c r="J2056" s="205">
        <v>8429909088</v>
      </c>
      <c r="K2056" s="205" t="s">
        <v>684</v>
      </c>
      <c r="L2056" s="205" t="s">
        <v>8381</v>
      </c>
      <c r="M2056" s="205" t="s">
        <v>684</v>
      </c>
      <c r="N2056" s="205" t="s">
        <v>8382</v>
      </c>
      <c r="O2056" s="205" t="s">
        <v>686</v>
      </c>
      <c r="P2056" s="205" t="s">
        <v>687</v>
      </c>
      <c r="Q2056" s="205" t="s">
        <v>686</v>
      </c>
    </row>
    <row r="2057" spans="1:17" hidden="1">
      <c r="A2057" s="204">
        <v>101821962176</v>
      </c>
      <c r="B2057" s="205" t="s">
        <v>8383</v>
      </c>
      <c r="C2057" s="205" t="s">
        <v>8384</v>
      </c>
      <c r="D2057" s="205" t="s">
        <v>680</v>
      </c>
      <c r="E2057" s="572">
        <v>36984</v>
      </c>
      <c r="F2057" s="572">
        <v>44716</v>
      </c>
      <c r="G2057" s="205" t="s">
        <v>8385</v>
      </c>
      <c r="H2057" s="205" t="s">
        <v>682</v>
      </c>
      <c r="I2057" s="205" t="s">
        <v>683</v>
      </c>
      <c r="J2057" s="205">
        <v>9731538162</v>
      </c>
      <c r="K2057" s="205" t="s">
        <v>8386</v>
      </c>
      <c r="L2057" s="205" t="s">
        <v>8387</v>
      </c>
      <c r="M2057" s="205" t="s">
        <v>8388</v>
      </c>
      <c r="N2057" s="205" t="s">
        <v>8389</v>
      </c>
      <c r="O2057" s="205" t="s">
        <v>686</v>
      </c>
      <c r="P2057" s="205" t="s">
        <v>687</v>
      </c>
      <c r="Q2057" s="205" t="s">
        <v>687</v>
      </c>
    </row>
    <row r="2058" spans="1:17">
      <c r="A2058" s="204">
        <v>101821612415</v>
      </c>
      <c r="B2058" s="205" t="s">
        <v>8390</v>
      </c>
      <c r="C2058" s="205" t="s">
        <v>8391</v>
      </c>
      <c r="D2058" s="205" t="s">
        <v>680</v>
      </c>
      <c r="E2058" s="572">
        <v>35589</v>
      </c>
      <c r="F2058" s="572">
        <v>44715</v>
      </c>
      <c r="G2058" s="205" t="s">
        <v>8392</v>
      </c>
      <c r="H2058" s="205" t="s">
        <v>682</v>
      </c>
      <c r="I2058" s="205" t="s">
        <v>683</v>
      </c>
      <c r="J2058" s="205">
        <v>7720929553</v>
      </c>
      <c r="K2058" s="205" t="s">
        <v>684</v>
      </c>
      <c r="L2058" s="205" t="s">
        <v>8393</v>
      </c>
      <c r="M2058" s="205" t="s">
        <v>684</v>
      </c>
      <c r="N2058" s="205" t="s">
        <v>684</v>
      </c>
      <c r="O2058" s="205" t="s">
        <v>686</v>
      </c>
      <c r="P2058" s="205" t="s">
        <v>687</v>
      </c>
      <c r="Q2058" s="205" t="s">
        <v>686</v>
      </c>
    </row>
    <row r="2059" spans="1:17" hidden="1">
      <c r="A2059" s="204">
        <v>101821700547</v>
      </c>
      <c r="B2059" s="205" t="s">
        <v>8394</v>
      </c>
      <c r="C2059" s="205" t="s">
        <v>8395</v>
      </c>
      <c r="D2059" s="205" t="s">
        <v>680</v>
      </c>
      <c r="E2059" s="572">
        <v>33393</v>
      </c>
      <c r="F2059" s="572">
        <v>44715</v>
      </c>
      <c r="G2059" s="205" t="s">
        <v>8396</v>
      </c>
      <c r="H2059" s="205" t="s">
        <v>682</v>
      </c>
      <c r="I2059" s="205" t="s">
        <v>708</v>
      </c>
      <c r="J2059" s="205" t="s">
        <v>684</v>
      </c>
      <c r="K2059" s="205" t="s">
        <v>684</v>
      </c>
      <c r="L2059" s="205" t="s">
        <v>8397</v>
      </c>
      <c r="M2059" s="205" t="s">
        <v>684</v>
      </c>
      <c r="N2059" s="205" t="s">
        <v>684</v>
      </c>
      <c r="O2059" s="205" t="s">
        <v>686</v>
      </c>
      <c r="P2059" s="205" t="s">
        <v>687</v>
      </c>
      <c r="Q2059" s="205" t="s">
        <v>686</v>
      </c>
    </row>
    <row r="2060" spans="1:17" hidden="1">
      <c r="A2060" s="204">
        <v>101821695044</v>
      </c>
      <c r="B2060" s="205" t="s">
        <v>8402</v>
      </c>
      <c r="C2060" s="205" t="s">
        <v>8403</v>
      </c>
      <c r="D2060" s="205" t="s">
        <v>680</v>
      </c>
      <c r="E2060" s="572">
        <v>37021</v>
      </c>
      <c r="F2060" s="572">
        <v>44715</v>
      </c>
      <c r="G2060" s="205" t="s">
        <v>1309</v>
      </c>
      <c r="H2060" s="205" t="s">
        <v>682</v>
      </c>
      <c r="I2060" s="205" t="s">
        <v>683</v>
      </c>
      <c r="J2060" s="205">
        <v>7030235104</v>
      </c>
      <c r="K2060" s="205" t="s">
        <v>684</v>
      </c>
      <c r="L2060" s="205" t="s">
        <v>8404</v>
      </c>
      <c r="M2060" s="205" t="s">
        <v>8405</v>
      </c>
      <c r="N2060" s="205" t="s">
        <v>2124</v>
      </c>
      <c r="O2060" s="205" t="s">
        <v>686</v>
      </c>
      <c r="P2060" s="205" t="s">
        <v>687</v>
      </c>
      <c r="Q2060" s="205" t="s">
        <v>686</v>
      </c>
    </row>
    <row r="2061" spans="1:17" hidden="1">
      <c r="A2061" s="204">
        <v>101821634313</v>
      </c>
      <c r="B2061" s="205" t="s">
        <v>8398</v>
      </c>
      <c r="C2061" s="205" t="s">
        <v>8399</v>
      </c>
      <c r="D2061" s="205" t="s">
        <v>680</v>
      </c>
      <c r="E2061" s="572">
        <v>33382</v>
      </c>
      <c r="F2061" s="572">
        <v>44715</v>
      </c>
      <c r="G2061" s="205" t="s">
        <v>8400</v>
      </c>
      <c r="H2061" s="205" t="s">
        <v>682</v>
      </c>
      <c r="I2061" s="205" t="s">
        <v>708</v>
      </c>
      <c r="J2061" s="205" t="s">
        <v>684</v>
      </c>
      <c r="K2061" s="205" t="s">
        <v>684</v>
      </c>
      <c r="L2061" s="205" t="s">
        <v>8401</v>
      </c>
      <c r="M2061" s="205" t="s">
        <v>684</v>
      </c>
      <c r="N2061" s="205" t="s">
        <v>684</v>
      </c>
      <c r="O2061" s="205" t="s">
        <v>686</v>
      </c>
      <c r="P2061" s="205" t="s">
        <v>687</v>
      </c>
      <c r="Q2061" s="205" t="s">
        <v>686</v>
      </c>
    </row>
    <row r="2062" spans="1:17" hidden="1">
      <c r="A2062" s="204">
        <v>101451600790</v>
      </c>
      <c r="B2062" s="205" t="s">
        <v>8406</v>
      </c>
      <c r="C2062" s="205" t="s">
        <v>8407</v>
      </c>
      <c r="D2062" s="205" t="s">
        <v>680</v>
      </c>
      <c r="E2062" s="572">
        <v>31052</v>
      </c>
      <c r="F2062" s="572">
        <v>44715</v>
      </c>
      <c r="G2062" s="205" t="s">
        <v>8408</v>
      </c>
      <c r="H2062" s="205" t="s">
        <v>682</v>
      </c>
      <c r="I2062" s="205" t="s">
        <v>708</v>
      </c>
      <c r="J2062" s="205">
        <v>9975768100</v>
      </c>
      <c r="K2062" s="205" t="s">
        <v>684</v>
      </c>
      <c r="L2062" s="205" t="s">
        <v>8409</v>
      </c>
      <c r="M2062" s="205" t="s">
        <v>8410</v>
      </c>
      <c r="N2062" s="205" t="s">
        <v>8411</v>
      </c>
      <c r="O2062" s="205" t="s">
        <v>686</v>
      </c>
      <c r="P2062" s="205" t="s">
        <v>687</v>
      </c>
      <c r="Q2062" s="205" t="s">
        <v>686</v>
      </c>
    </row>
    <row r="2063" spans="1:17" hidden="1">
      <c r="A2063" s="204">
        <v>101821573392</v>
      </c>
      <c r="B2063" s="205" t="s">
        <v>8412</v>
      </c>
      <c r="C2063" s="205" t="s">
        <v>8413</v>
      </c>
      <c r="D2063" s="205" t="s">
        <v>680</v>
      </c>
      <c r="E2063" s="572">
        <v>37615</v>
      </c>
      <c r="F2063" s="572">
        <v>44715</v>
      </c>
      <c r="G2063" s="205" t="s">
        <v>8414</v>
      </c>
      <c r="H2063" s="205" t="s">
        <v>682</v>
      </c>
      <c r="I2063" s="205" t="s">
        <v>683</v>
      </c>
      <c r="J2063" s="205">
        <v>9130383083</v>
      </c>
      <c r="K2063" s="205" t="s">
        <v>684</v>
      </c>
      <c r="L2063" s="205" t="s">
        <v>8415</v>
      </c>
      <c r="M2063" s="205" t="s">
        <v>8416</v>
      </c>
      <c r="N2063" s="205" t="s">
        <v>8417</v>
      </c>
      <c r="O2063" s="205" t="s">
        <v>686</v>
      </c>
      <c r="P2063" s="205" t="s">
        <v>687</v>
      </c>
      <c r="Q2063" s="205" t="s">
        <v>686</v>
      </c>
    </row>
    <row r="2064" spans="1:17" hidden="1">
      <c r="A2064" s="204">
        <v>101828835827</v>
      </c>
      <c r="B2064" s="205" t="s">
        <v>8431</v>
      </c>
      <c r="C2064" s="205" t="s">
        <v>8432</v>
      </c>
      <c r="D2064" s="205" t="s">
        <v>1212</v>
      </c>
      <c r="E2064" s="572">
        <v>35458</v>
      </c>
      <c r="F2064" s="572">
        <v>44713</v>
      </c>
      <c r="G2064" s="205" t="s">
        <v>8433</v>
      </c>
      <c r="H2064" s="205" t="s">
        <v>682</v>
      </c>
      <c r="I2064" s="205" t="s">
        <v>708</v>
      </c>
      <c r="J2064" s="205">
        <v>9139322439</v>
      </c>
      <c r="K2064" s="205" t="s">
        <v>8434</v>
      </c>
      <c r="L2064" s="205" t="s">
        <v>3684</v>
      </c>
      <c r="M2064" s="205" t="s">
        <v>684</v>
      </c>
      <c r="N2064" s="205" t="s">
        <v>8435</v>
      </c>
      <c r="O2064" s="205" t="s">
        <v>686</v>
      </c>
      <c r="P2064" s="205" t="s">
        <v>687</v>
      </c>
      <c r="Q2064" s="205" t="s">
        <v>686</v>
      </c>
    </row>
    <row r="2065" spans="1:17" hidden="1">
      <c r="A2065" s="204">
        <v>101840850506</v>
      </c>
      <c r="B2065" s="205" t="s">
        <v>8422</v>
      </c>
      <c r="C2065" s="205" t="s">
        <v>8423</v>
      </c>
      <c r="D2065" s="205" t="s">
        <v>680</v>
      </c>
      <c r="E2065" s="572">
        <v>35065</v>
      </c>
      <c r="F2065" s="572">
        <v>44713</v>
      </c>
      <c r="G2065" s="205" t="s">
        <v>8424</v>
      </c>
      <c r="H2065" s="205" t="s">
        <v>682</v>
      </c>
      <c r="I2065" s="205" t="s">
        <v>683</v>
      </c>
      <c r="J2065" s="205" t="s">
        <v>684</v>
      </c>
      <c r="K2065" s="205" t="s">
        <v>684</v>
      </c>
      <c r="L2065" s="205" t="s">
        <v>2111</v>
      </c>
      <c r="M2065" s="205" t="s">
        <v>684</v>
      </c>
      <c r="N2065" s="205" t="s">
        <v>684</v>
      </c>
      <c r="O2065" s="205" t="s">
        <v>686</v>
      </c>
      <c r="P2065" s="205" t="s">
        <v>687</v>
      </c>
      <c r="Q2065" s="205" t="s">
        <v>686</v>
      </c>
    </row>
    <row r="2066" spans="1:17" hidden="1">
      <c r="A2066" s="204">
        <v>101642571796</v>
      </c>
      <c r="B2066" s="205" t="s">
        <v>8436</v>
      </c>
      <c r="C2066" s="205" t="s">
        <v>8437</v>
      </c>
      <c r="D2066" s="205" t="s">
        <v>680</v>
      </c>
      <c r="E2066" s="572">
        <v>31048</v>
      </c>
      <c r="F2066" s="572">
        <v>44713</v>
      </c>
      <c r="G2066" s="205" t="s">
        <v>3865</v>
      </c>
      <c r="H2066" s="205" t="s">
        <v>682</v>
      </c>
      <c r="I2066" s="205" t="s">
        <v>708</v>
      </c>
      <c r="J2066" s="205">
        <v>8530279942</v>
      </c>
      <c r="K2066" s="205" t="s">
        <v>684</v>
      </c>
      <c r="L2066" s="205" t="s">
        <v>8438</v>
      </c>
      <c r="M2066" s="205" t="s">
        <v>8439</v>
      </c>
      <c r="N2066" s="205" t="s">
        <v>8440</v>
      </c>
      <c r="O2066" s="205" t="s">
        <v>686</v>
      </c>
      <c r="P2066" s="205" t="s">
        <v>687</v>
      </c>
      <c r="Q2066" s="205" t="s">
        <v>686</v>
      </c>
    </row>
    <row r="2067" spans="1:17" hidden="1">
      <c r="A2067" s="204">
        <v>101579727835</v>
      </c>
      <c r="B2067" s="205" t="s">
        <v>8425</v>
      </c>
      <c r="C2067" s="205" t="s">
        <v>8426</v>
      </c>
      <c r="D2067" s="205" t="s">
        <v>680</v>
      </c>
      <c r="E2067" s="572">
        <v>33861</v>
      </c>
      <c r="F2067" s="572">
        <v>44713</v>
      </c>
      <c r="G2067" s="205" t="s">
        <v>8190</v>
      </c>
      <c r="H2067" s="205" t="s">
        <v>682</v>
      </c>
      <c r="I2067" s="205" t="s">
        <v>683</v>
      </c>
      <c r="J2067" s="205">
        <v>9970217108</v>
      </c>
      <c r="K2067" s="205" t="s">
        <v>8427</v>
      </c>
      <c r="L2067" s="205" t="s">
        <v>8428</v>
      </c>
      <c r="M2067" s="205" t="s">
        <v>8429</v>
      </c>
      <c r="N2067" s="205" t="s">
        <v>8430</v>
      </c>
      <c r="O2067" s="205" t="s">
        <v>686</v>
      </c>
      <c r="P2067" s="205" t="s">
        <v>687</v>
      </c>
      <c r="Q2067" s="205" t="s">
        <v>686</v>
      </c>
    </row>
    <row r="2068" spans="1:17" hidden="1">
      <c r="A2068" s="204">
        <v>101840680139</v>
      </c>
      <c r="B2068" s="205" t="s">
        <v>8418</v>
      </c>
      <c r="C2068" s="205" t="s">
        <v>8419</v>
      </c>
      <c r="D2068" s="205" t="s">
        <v>680</v>
      </c>
      <c r="E2068" s="572">
        <v>37989</v>
      </c>
      <c r="F2068" s="572">
        <v>44713</v>
      </c>
      <c r="G2068" s="205" t="s">
        <v>8420</v>
      </c>
      <c r="H2068" s="205" t="s">
        <v>682</v>
      </c>
      <c r="I2068" s="205" t="s">
        <v>683</v>
      </c>
      <c r="J2068" s="205">
        <v>7415043509</v>
      </c>
      <c r="K2068" s="205" t="s">
        <v>684</v>
      </c>
      <c r="L2068" s="205" t="s">
        <v>8421</v>
      </c>
      <c r="M2068" s="205" t="s">
        <v>684</v>
      </c>
      <c r="N2068" s="205" t="s">
        <v>684</v>
      </c>
      <c r="O2068" s="205" t="s">
        <v>686</v>
      </c>
      <c r="P2068" s="205" t="s">
        <v>687</v>
      </c>
      <c r="Q2068" s="205" t="s">
        <v>686</v>
      </c>
    </row>
    <row r="2069" spans="1:17" hidden="1">
      <c r="A2069" s="204">
        <v>101824592582</v>
      </c>
      <c r="B2069" s="205" t="s">
        <v>8464</v>
      </c>
      <c r="C2069" s="205" t="s">
        <v>8465</v>
      </c>
      <c r="D2069" s="205" t="s">
        <v>680</v>
      </c>
      <c r="E2069" s="572">
        <v>33003</v>
      </c>
      <c r="F2069" s="572">
        <v>44712</v>
      </c>
      <c r="G2069" s="205" t="s">
        <v>8466</v>
      </c>
      <c r="H2069" s="205" t="s">
        <v>682</v>
      </c>
      <c r="I2069" s="205" t="s">
        <v>708</v>
      </c>
      <c r="J2069" s="205" t="s">
        <v>684</v>
      </c>
      <c r="K2069" s="205" t="s">
        <v>684</v>
      </c>
      <c r="L2069" s="205" t="s">
        <v>8467</v>
      </c>
      <c r="M2069" s="205" t="s">
        <v>684</v>
      </c>
      <c r="N2069" s="205" t="s">
        <v>684</v>
      </c>
      <c r="O2069" s="205" t="s">
        <v>686</v>
      </c>
      <c r="P2069" s="205" t="s">
        <v>687</v>
      </c>
      <c r="Q2069" s="205" t="s">
        <v>686</v>
      </c>
    </row>
    <row r="2070" spans="1:17" hidden="1">
      <c r="A2070" s="204">
        <v>101824592609</v>
      </c>
      <c r="B2070" s="205" t="s">
        <v>8449</v>
      </c>
      <c r="C2070" s="205" t="s">
        <v>8450</v>
      </c>
      <c r="D2070" s="205" t="s">
        <v>680</v>
      </c>
      <c r="E2070" s="572">
        <v>28491</v>
      </c>
      <c r="F2070" s="572">
        <v>44712</v>
      </c>
      <c r="G2070" s="205" t="s">
        <v>8451</v>
      </c>
      <c r="H2070" s="205" t="s">
        <v>682</v>
      </c>
      <c r="I2070" s="205" t="s">
        <v>708</v>
      </c>
      <c r="J2070" s="205" t="s">
        <v>684</v>
      </c>
      <c r="K2070" s="205" t="s">
        <v>684</v>
      </c>
      <c r="L2070" s="205" t="s">
        <v>1523</v>
      </c>
      <c r="M2070" s="205" t="s">
        <v>684</v>
      </c>
      <c r="N2070" s="205" t="s">
        <v>684</v>
      </c>
      <c r="O2070" s="205" t="s">
        <v>686</v>
      </c>
      <c r="P2070" s="205" t="s">
        <v>687</v>
      </c>
      <c r="Q2070" s="205" t="s">
        <v>686</v>
      </c>
    </row>
    <row r="2071" spans="1:17" hidden="1">
      <c r="A2071" s="204">
        <v>101821692693</v>
      </c>
      <c r="B2071" s="205" t="s">
        <v>8459</v>
      </c>
      <c r="C2071" s="205" t="s">
        <v>493</v>
      </c>
      <c r="D2071" s="205" t="s">
        <v>680</v>
      </c>
      <c r="E2071" s="572">
        <v>37503</v>
      </c>
      <c r="F2071" s="572">
        <v>44712</v>
      </c>
      <c r="G2071" s="205" t="s">
        <v>8460</v>
      </c>
      <c r="H2071" s="205" t="s">
        <v>682</v>
      </c>
      <c r="I2071" s="205" t="s">
        <v>683</v>
      </c>
      <c r="J2071" s="205">
        <v>9309775807</v>
      </c>
      <c r="K2071" s="205" t="s">
        <v>684</v>
      </c>
      <c r="L2071" s="205" t="s">
        <v>8461</v>
      </c>
      <c r="M2071" s="205" t="s">
        <v>8462</v>
      </c>
      <c r="N2071" s="205" t="s">
        <v>8463</v>
      </c>
      <c r="O2071" s="205" t="s">
        <v>687</v>
      </c>
      <c r="P2071" s="205" t="s">
        <v>687</v>
      </c>
      <c r="Q2071" s="205" t="s">
        <v>686</v>
      </c>
    </row>
    <row r="2072" spans="1:17" hidden="1">
      <c r="A2072" s="204">
        <v>101824592595</v>
      </c>
      <c r="B2072" s="205" t="s">
        <v>8441</v>
      </c>
      <c r="C2072" s="205" t="s">
        <v>8442</v>
      </c>
      <c r="D2072" s="205" t="s">
        <v>680</v>
      </c>
      <c r="E2072" s="572">
        <v>31048</v>
      </c>
      <c r="F2072" s="572">
        <v>44712</v>
      </c>
      <c r="G2072" s="205" t="s">
        <v>8443</v>
      </c>
      <c r="H2072" s="205" t="s">
        <v>682</v>
      </c>
      <c r="I2072" s="205" t="s">
        <v>708</v>
      </c>
      <c r="J2072" s="205" t="s">
        <v>684</v>
      </c>
      <c r="K2072" s="205" t="s">
        <v>684</v>
      </c>
      <c r="L2072" s="205" t="s">
        <v>8444</v>
      </c>
      <c r="M2072" s="205" t="s">
        <v>684</v>
      </c>
      <c r="N2072" s="205" t="s">
        <v>684</v>
      </c>
      <c r="O2072" s="205" t="s">
        <v>686</v>
      </c>
      <c r="P2072" s="205" t="s">
        <v>687</v>
      </c>
      <c r="Q2072" s="205" t="s">
        <v>686</v>
      </c>
    </row>
    <row r="2073" spans="1:17" hidden="1">
      <c r="A2073" s="204">
        <v>101824595219</v>
      </c>
      <c r="B2073" s="205" t="s">
        <v>8445</v>
      </c>
      <c r="C2073" s="205" t="s">
        <v>8446</v>
      </c>
      <c r="D2073" s="205" t="s">
        <v>680</v>
      </c>
      <c r="E2073" s="572">
        <v>37808</v>
      </c>
      <c r="F2073" s="572">
        <v>44712</v>
      </c>
      <c r="G2073" s="205" t="s">
        <v>8447</v>
      </c>
      <c r="H2073" s="205" t="s">
        <v>682</v>
      </c>
      <c r="I2073" s="205" t="s">
        <v>683</v>
      </c>
      <c r="J2073" s="205" t="s">
        <v>684</v>
      </c>
      <c r="K2073" s="205" t="s">
        <v>684</v>
      </c>
      <c r="L2073" s="205" t="s">
        <v>8448</v>
      </c>
      <c r="M2073" s="205" t="s">
        <v>684</v>
      </c>
      <c r="N2073" s="205" t="s">
        <v>684</v>
      </c>
      <c r="O2073" s="205" t="s">
        <v>686</v>
      </c>
      <c r="P2073" s="205" t="s">
        <v>687</v>
      </c>
      <c r="Q2073" s="205" t="s">
        <v>686</v>
      </c>
    </row>
    <row r="2074" spans="1:17" hidden="1">
      <c r="A2074" s="204">
        <v>101821707634</v>
      </c>
      <c r="B2074" s="205" t="s">
        <v>8456</v>
      </c>
      <c r="C2074" s="205" t="s">
        <v>8457</v>
      </c>
      <c r="D2074" s="205" t="s">
        <v>680</v>
      </c>
      <c r="E2074" s="572">
        <v>37778</v>
      </c>
      <c r="F2074" s="572">
        <v>44712</v>
      </c>
      <c r="G2074" s="205" t="s">
        <v>8458</v>
      </c>
      <c r="H2074" s="205" t="s">
        <v>682</v>
      </c>
      <c r="I2074" s="205" t="s">
        <v>683</v>
      </c>
      <c r="J2074" s="205" t="s">
        <v>684</v>
      </c>
      <c r="K2074" s="205" t="s">
        <v>684</v>
      </c>
      <c r="L2074" s="205" t="s">
        <v>7726</v>
      </c>
      <c r="M2074" s="205" t="s">
        <v>684</v>
      </c>
      <c r="N2074" s="205" t="s">
        <v>684</v>
      </c>
      <c r="O2074" s="205" t="s">
        <v>686</v>
      </c>
      <c r="P2074" s="205" t="s">
        <v>687</v>
      </c>
      <c r="Q2074" s="205" t="s">
        <v>686</v>
      </c>
    </row>
    <row r="2075" spans="1:17" hidden="1">
      <c r="A2075" s="204">
        <v>101824595226</v>
      </c>
      <c r="B2075" s="205" t="s">
        <v>8452</v>
      </c>
      <c r="C2075" s="205" t="s">
        <v>8453</v>
      </c>
      <c r="D2075" s="205" t="s">
        <v>680</v>
      </c>
      <c r="E2075" s="572">
        <v>37653</v>
      </c>
      <c r="F2075" s="572">
        <v>44712</v>
      </c>
      <c r="G2075" s="205" t="s">
        <v>8454</v>
      </c>
      <c r="H2075" s="205" t="s">
        <v>682</v>
      </c>
      <c r="I2075" s="205" t="s">
        <v>683</v>
      </c>
      <c r="J2075" s="205" t="s">
        <v>684</v>
      </c>
      <c r="K2075" s="205" t="s">
        <v>684</v>
      </c>
      <c r="L2075" s="205" t="s">
        <v>8455</v>
      </c>
      <c r="M2075" s="205" t="s">
        <v>684</v>
      </c>
      <c r="N2075" s="205" t="s">
        <v>684</v>
      </c>
      <c r="O2075" s="205" t="s">
        <v>686</v>
      </c>
      <c r="P2075" s="205" t="s">
        <v>687</v>
      </c>
      <c r="Q2075" s="205" t="s">
        <v>686</v>
      </c>
    </row>
    <row r="2076" spans="1:17" hidden="1">
      <c r="A2076" s="204">
        <v>101529721217</v>
      </c>
      <c r="B2076" s="205" t="s">
        <v>8468</v>
      </c>
      <c r="C2076" s="205" t="s">
        <v>8469</v>
      </c>
      <c r="D2076" s="205" t="s">
        <v>680</v>
      </c>
      <c r="E2076" s="572">
        <v>37101</v>
      </c>
      <c r="F2076" s="572">
        <v>44711</v>
      </c>
      <c r="G2076" s="205" t="s">
        <v>8470</v>
      </c>
      <c r="H2076" s="205" t="s">
        <v>682</v>
      </c>
      <c r="I2076" s="205" t="s">
        <v>683</v>
      </c>
      <c r="J2076" s="205">
        <v>9146308488</v>
      </c>
      <c r="K2076" s="205" t="s">
        <v>8471</v>
      </c>
      <c r="L2076" s="205" t="s">
        <v>8472</v>
      </c>
      <c r="M2076" s="205" t="s">
        <v>8473</v>
      </c>
      <c r="N2076" s="205" t="s">
        <v>2124</v>
      </c>
      <c r="O2076" s="205" t="s">
        <v>686</v>
      </c>
      <c r="P2076" s="205" t="s">
        <v>687</v>
      </c>
      <c r="Q2076" s="205" t="s">
        <v>686</v>
      </c>
    </row>
    <row r="2077" spans="1:17" hidden="1">
      <c r="A2077" s="204">
        <v>101116047019</v>
      </c>
      <c r="B2077" s="205" t="s">
        <v>8482</v>
      </c>
      <c r="C2077" s="205" t="s">
        <v>8483</v>
      </c>
      <c r="D2077" s="205" t="s">
        <v>680</v>
      </c>
      <c r="E2077" s="572">
        <v>35994</v>
      </c>
      <c r="F2077" s="572">
        <v>44711</v>
      </c>
      <c r="G2077" s="205" t="s">
        <v>7697</v>
      </c>
      <c r="H2077" s="205" t="s">
        <v>682</v>
      </c>
      <c r="I2077" s="205" t="s">
        <v>683</v>
      </c>
      <c r="J2077" s="205">
        <v>8788559142</v>
      </c>
      <c r="K2077" s="205" t="s">
        <v>684</v>
      </c>
      <c r="L2077" s="205" t="s">
        <v>8484</v>
      </c>
      <c r="M2077" s="205" t="s">
        <v>8485</v>
      </c>
      <c r="N2077" s="205" t="s">
        <v>808</v>
      </c>
      <c r="O2077" s="205" t="s">
        <v>686</v>
      </c>
      <c r="P2077" s="205" t="s">
        <v>687</v>
      </c>
      <c r="Q2077" s="205" t="s">
        <v>686</v>
      </c>
    </row>
    <row r="2078" spans="1:17" hidden="1">
      <c r="A2078" s="204">
        <v>101464319146</v>
      </c>
      <c r="B2078" s="205" t="s">
        <v>8474</v>
      </c>
      <c r="C2078" s="205" t="s">
        <v>8475</v>
      </c>
      <c r="D2078" s="205" t="s">
        <v>680</v>
      </c>
      <c r="E2078" s="572">
        <v>30468</v>
      </c>
      <c r="F2078" s="572">
        <v>44711</v>
      </c>
      <c r="G2078" s="205" t="s">
        <v>8476</v>
      </c>
      <c r="H2078" s="205" t="s">
        <v>682</v>
      </c>
      <c r="I2078" s="205" t="s">
        <v>708</v>
      </c>
      <c r="J2078" s="205">
        <v>9764241877</v>
      </c>
      <c r="K2078" s="205" t="s">
        <v>684</v>
      </c>
      <c r="L2078" s="205" t="s">
        <v>8477</v>
      </c>
      <c r="M2078" s="205" t="s">
        <v>684</v>
      </c>
      <c r="N2078" s="205" t="s">
        <v>684</v>
      </c>
      <c r="O2078" s="205" t="s">
        <v>686</v>
      </c>
      <c r="P2078" s="205" t="s">
        <v>687</v>
      </c>
      <c r="Q2078" s="205" t="s">
        <v>686</v>
      </c>
    </row>
    <row r="2079" spans="1:17" hidden="1">
      <c r="A2079" s="204">
        <v>100416179691</v>
      </c>
      <c r="B2079" s="205" t="s">
        <v>8478</v>
      </c>
      <c r="C2079" s="205" t="s">
        <v>8479</v>
      </c>
      <c r="D2079" s="205" t="s">
        <v>680</v>
      </c>
      <c r="E2079" s="572">
        <v>30834</v>
      </c>
      <c r="F2079" s="572">
        <v>44711</v>
      </c>
      <c r="G2079" s="205" t="s">
        <v>3143</v>
      </c>
      <c r="H2079" s="205" t="s">
        <v>682</v>
      </c>
      <c r="I2079" s="205" t="s">
        <v>708</v>
      </c>
      <c r="J2079" s="205">
        <v>7776885355</v>
      </c>
      <c r="K2079" s="205" t="s">
        <v>684</v>
      </c>
      <c r="L2079" s="205" t="s">
        <v>8480</v>
      </c>
      <c r="M2079" s="205" t="s">
        <v>684</v>
      </c>
      <c r="N2079" s="205" t="s">
        <v>8481</v>
      </c>
      <c r="O2079" s="205" t="s">
        <v>686</v>
      </c>
      <c r="P2079" s="205" t="s">
        <v>687</v>
      </c>
      <c r="Q2079" s="205" t="s">
        <v>687</v>
      </c>
    </row>
    <row r="2080" spans="1:17" hidden="1">
      <c r="A2080" s="204">
        <v>101773135406</v>
      </c>
      <c r="B2080" s="205" t="s">
        <v>8486</v>
      </c>
      <c r="C2080" s="205" t="s">
        <v>8487</v>
      </c>
      <c r="D2080" s="205" t="s">
        <v>680</v>
      </c>
      <c r="E2080" s="572">
        <v>37247</v>
      </c>
      <c r="F2080" s="572">
        <v>44710</v>
      </c>
      <c r="G2080" s="205" t="s">
        <v>1254</v>
      </c>
      <c r="H2080" s="205" t="s">
        <v>682</v>
      </c>
      <c r="I2080" s="205" t="s">
        <v>683</v>
      </c>
      <c r="J2080" s="205">
        <v>9373647699</v>
      </c>
      <c r="K2080" s="205" t="s">
        <v>684</v>
      </c>
      <c r="L2080" s="205" t="s">
        <v>8488</v>
      </c>
      <c r="M2080" s="205" t="s">
        <v>8489</v>
      </c>
      <c r="N2080" s="205" t="s">
        <v>8490</v>
      </c>
      <c r="O2080" s="205" t="s">
        <v>687</v>
      </c>
      <c r="P2080" s="205" t="s">
        <v>687</v>
      </c>
      <c r="Q2080" s="205" t="s">
        <v>686</v>
      </c>
    </row>
    <row r="2081" spans="1:17" hidden="1">
      <c r="A2081" s="204">
        <v>101632762825</v>
      </c>
      <c r="B2081" s="205" t="s">
        <v>8491</v>
      </c>
      <c r="C2081" s="205" t="s">
        <v>8492</v>
      </c>
      <c r="D2081" s="205" t="s">
        <v>680</v>
      </c>
      <c r="E2081" s="572">
        <v>34540</v>
      </c>
      <c r="F2081" s="572">
        <v>44710</v>
      </c>
      <c r="G2081" s="205" t="s">
        <v>8493</v>
      </c>
      <c r="H2081" s="205" t="s">
        <v>682</v>
      </c>
      <c r="I2081" s="205" t="s">
        <v>683</v>
      </c>
      <c r="J2081" s="205">
        <v>9301370629</v>
      </c>
      <c r="K2081" s="205" t="s">
        <v>684</v>
      </c>
      <c r="L2081" s="205" t="s">
        <v>7783</v>
      </c>
      <c r="M2081" s="205" t="s">
        <v>684</v>
      </c>
      <c r="N2081" s="205" t="s">
        <v>684</v>
      </c>
      <c r="O2081" s="205" t="s">
        <v>686</v>
      </c>
      <c r="P2081" s="205" t="s">
        <v>687</v>
      </c>
      <c r="Q2081" s="205" t="s">
        <v>686</v>
      </c>
    </row>
    <row r="2082" spans="1:17" hidden="1">
      <c r="A2082" s="204">
        <v>101821969643</v>
      </c>
      <c r="B2082" s="205" t="s">
        <v>8494</v>
      </c>
      <c r="C2082" s="205" t="s">
        <v>8495</v>
      </c>
      <c r="D2082" s="205" t="s">
        <v>680</v>
      </c>
      <c r="E2082" s="572">
        <v>36945</v>
      </c>
      <c r="F2082" s="572">
        <v>44710</v>
      </c>
      <c r="G2082" s="205" t="s">
        <v>8496</v>
      </c>
      <c r="H2082" s="205" t="s">
        <v>682</v>
      </c>
      <c r="I2082" s="205" t="s">
        <v>683</v>
      </c>
      <c r="J2082" s="205" t="s">
        <v>684</v>
      </c>
      <c r="K2082" s="205" t="s">
        <v>684</v>
      </c>
      <c r="L2082" s="205" t="s">
        <v>8497</v>
      </c>
      <c r="M2082" s="205" t="s">
        <v>684</v>
      </c>
      <c r="N2082" s="205" t="s">
        <v>684</v>
      </c>
      <c r="O2082" s="205" t="s">
        <v>686</v>
      </c>
      <c r="P2082" s="205" t="s">
        <v>687</v>
      </c>
      <c r="Q2082" s="205" t="s">
        <v>686</v>
      </c>
    </row>
    <row r="2083" spans="1:17" hidden="1">
      <c r="A2083" s="204">
        <v>101818992447</v>
      </c>
      <c r="B2083" s="205" t="s">
        <v>8510</v>
      </c>
      <c r="C2083" s="205" t="s">
        <v>8511</v>
      </c>
      <c r="D2083" s="205" t="s">
        <v>680</v>
      </c>
      <c r="E2083" s="572">
        <v>33604</v>
      </c>
      <c r="F2083" s="572">
        <v>44708</v>
      </c>
      <c r="G2083" s="205" t="s">
        <v>1801</v>
      </c>
      <c r="H2083" s="205" t="s">
        <v>682</v>
      </c>
      <c r="I2083" s="205" t="s">
        <v>708</v>
      </c>
      <c r="J2083" s="205" t="s">
        <v>684</v>
      </c>
      <c r="K2083" s="205" t="s">
        <v>684</v>
      </c>
      <c r="L2083" s="205" t="s">
        <v>8512</v>
      </c>
      <c r="M2083" s="205" t="s">
        <v>684</v>
      </c>
      <c r="N2083" s="205" t="s">
        <v>684</v>
      </c>
      <c r="O2083" s="205" t="s">
        <v>686</v>
      </c>
      <c r="P2083" s="205" t="s">
        <v>687</v>
      </c>
      <c r="Q2083" s="205" t="s">
        <v>686</v>
      </c>
    </row>
    <row r="2084" spans="1:17" hidden="1">
      <c r="A2084" s="204">
        <v>101818771516</v>
      </c>
      <c r="B2084" s="205" t="s">
        <v>8506</v>
      </c>
      <c r="C2084" s="205" t="s">
        <v>8507</v>
      </c>
      <c r="D2084" s="205" t="s">
        <v>680</v>
      </c>
      <c r="E2084" s="572">
        <v>36326</v>
      </c>
      <c r="F2084" s="572">
        <v>44708</v>
      </c>
      <c r="G2084" s="205" t="s">
        <v>8508</v>
      </c>
      <c r="H2084" s="205" t="s">
        <v>682</v>
      </c>
      <c r="I2084" s="205" t="s">
        <v>683</v>
      </c>
      <c r="J2084" s="205">
        <v>9369383715</v>
      </c>
      <c r="K2084" s="205" t="s">
        <v>684</v>
      </c>
      <c r="L2084" s="205" t="s">
        <v>8509</v>
      </c>
      <c r="M2084" s="205" t="s">
        <v>684</v>
      </c>
      <c r="N2084" s="205" t="s">
        <v>684</v>
      </c>
      <c r="O2084" s="205" t="s">
        <v>686</v>
      </c>
      <c r="P2084" s="205" t="s">
        <v>687</v>
      </c>
      <c r="Q2084" s="205" t="s">
        <v>686</v>
      </c>
    </row>
    <row r="2085" spans="1:17" hidden="1">
      <c r="A2085" s="204">
        <v>101591620411</v>
      </c>
      <c r="B2085" s="205" t="s">
        <v>8503</v>
      </c>
      <c r="C2085" s="205" t="s">
        <v>494</v>
      </c>
      <c r="D2085" s="205" t="s">
        <v>680</v>
      </c>
      <c r="E2085" s="572">
        <v>35281</v>
      </c>
      <c r="F2085" s="572">
        <v>44708</v>
      </c>
      <c r="G2085" s="205" t="s">
        <v>8504</v>
      </c>
      <c r="H2085" s="205" t="s">
        <v>682</v>
      </c>
      <c r="I2085" s="205" t="s">
        <v>683</v>
      </c>
      <c r="J2085" s="205">
        <v>9834799929</v>
      </c>
      <c r="K2085" s="205" t="s">
        <v>684</v>
      </c>
      <c r="L2085" s="205" t="s">
        <v>6102</v>
      </c>
      <c r="M2085" s="205" t="s">
        <v>8505</v>
      </c>
      <c r="N2085" s="205" t="s">
        <v>2439</v>
      </c>
      <c r="O2085" s="205" t="s">
        <v>687</v>
      </c>
      <c r="P2085" s="205" t="s">
        <v>687</v>
      </c>
      <c r="Q2085" s="205" t="s">
        <v>686</v>
      </c>
    </row>
    <row r="2086" spans="1:17" hidden="1">
      <c r="A2086" s="204">
        <v>101410040785</v>
      </c>
      <c r="B2086" s="205" t="s">
        <v>8498</v>
      </c>
      <c r="C2086" s="205" t="s">
        <v>8499</v>
      </c>
      <c r="D2086" s="205" t="s">
        <v>680</v>
      </c>
      <c r="E2086" s="572">
        <v>35637</v>
      </c>
      <c r="F2086" s="572">
        <v>44708</v>
      </c>
      <c r="G2086" s="205" t="s">
        <v>8500</v>
      </c>
      <c r="H2086" s="205" t="s">
        <v>682</v>
      </c>
      <c r="I2086" s="205" t="s">
        <v>683</v>
      </c>
      <c r="J2086" s="205">
        <v>8484820249</v>
      </c>
      <c r="K2086" s="205" t="s">
        <v>684</v>
      </c>
      <c r="L2086" s="205" t="s">
        <v>8501</v>
      </c>
      <c r="M2086" s="205" t="s">
        <v>684</v>
      </c>
      <c r="N2086" s="205" t="s">
        <v>8502</v>
      </c>
      <c r="O2086" s="205" t="s">
        <v>686</v>
      </c>
      <c r="P2086" s="205" t="s">
        <v>687</v>
      </c>
      <c r="Q2086" s="205" t="s">
        <v>686</v>
      </c>
    </row>
    <row r="2087" spans="1:17" hidden="1">
      <c r="A2087" s="204">
        <v>101618574770</v>
      </c>
      <c r="B2087" s="205" t="s">
        <v>8522</v>
      </c>
      <c r="C2087" s="205" t="s">
        <v>8523</v>
      </c>
      <c r="D2087" s="205" t="s">
        <v>680</v>
      </c>
      <c r="E2087" s="572">
        <v>33862</v>
      </c>
      <c r="F2087" s="572">
        <v>44706</v>
      </c>
      <c r="G2087" s="205" t="s">
        <v>8520</v>
      </c>
      <c r="H2087" s="205" t="s">
        <v>682</v>
      </c>
      <c r="I2087" s="205" t="s">
        <v>683</v>
      </c>
      <c r="J2087" s="205">
        <v>9595920804</v>
      </c>
      <c r="K2087" s="205" t="s">
        <v>684</v>
      </c>
      <c r="L2087" s="205" t="s">
        <v>8524</v>
      </c>
      <c r="M2087" s="205" t="s">
        <v>684</v>
      </c>
      <c r="N2087" s="205" t="s">
        <v>684</v>
      </c>
      <c r="O2087" s="205" t="s">
        <v>686</v>
      </c>
      <c r="P2087" s="205" t="s">
        <v>687</v>
      </c>
      <c r="Q2087" s="205" t="s">
        <v>686</v>
      </c>
    </row>
    <row r="2088" spans="1:17" hidden="1">
      <c r="A2088" s="204">
        <v>101818324886</v>
      </c>
      <c r="B2088" s="205" t="s">
        <v>8529</v>
      </c>
      <c r="C2088" s="205" t="s">
        <v>8530</v>
      </c>
      <c r="D2088" s="205" t="s">
        <v>1212</v>
      </c>
      <c r="E2088" s="572">
        <v>38334</v>
      </c>
      <c r="F2088" s="572">
        <v>44706</v>
      </c>
      <c r="G2088" s="205" t="s">
        <v>8531</v>
      </c>
      <c r="H2088" s="205" t="s">
        <v>1214</v>
      </c>
      <c r="I2088" s="205" t="s">
        <v>708</v>
      </c>
      <c r="J2088" s="205" t="s">
        <v>684</v>
      </c>
      <c r="K2088" s="205" t="s">
        <v>684</v>
      </c>
      <c r="L2088" s="205" t="s">
        <v>7391</v>
      </c>
      <c r="M2088" s="205" t="s">
        <v>684</v>
      </c>
      <c r="N2088" s="205" t="s">
        <v>684</v>
      </c>
      <c r="O2088" s="205" t="s">
        <v>686</v>
      </c>
      <c r="P2088" s="205" t="s">
        <v>687</v>
      </c>
      <c r="Q2088" s="205" t="s">
        <v>686</v>
      </c>
    </row>
    <row r="2089" spans="1:17" hidden="1">
      <c r="A2089" s="204">
        <v>101818329733</v>
      </c>
      <c r="B2089" s="205" t="s">
        <v>8525</v>
      </c>
      <c r="C2089" s="205" t="s">
        <v>8526</v>
      </c>
      <c r="D2089" s="205" t="s">
        <v>680</v>
      </c>
      <c r="E2089" s="572">
        <v>34162</v>
      </c>
      <c r="F2089" s="572">
        <v>44706</v>
      </c>
      <c r="G2089" s="205" t="s">
        <v>8527</v>
      </c>
      <c r="H2089" s="205" t="s">
        <v>682</v>
      </c>
      <c r="I2089" s="205" t="s">
        <v>708</v>
      </c>
      <c r="J2089" s="205" t="s">
        <v>684</v>
      </c>
      <c r="K2089" s="205" t="s">
        <v>684</v>
      </c>
      <c r="L2089" s="205" t="s">
        <v>8528</v>
      </c>
      <c r="M2089" s="205" t="s">
        <v>684</v>
      </c>
      <c r="N2089" s="205" t="s">
        <v>684</v>
      </c>
      <c r="O2089" s="205" t="s">
        <v>686</v>
      </c>
      <c r="P2089" s="205" t="s">
        <v>687</v>
      </c>
      <c r="Q2089" s="205" t="s">
        <v>686</v>
      </c>
    </row>
    <row r="2090" spans="1:17" hidden="1">
      <c r="A2090" s="204">
        <v>101818876615</v>
      </c>
      <c r="B2090" s="205" t="s">
        <v>8514</v>
      </c>
      <c r="C2090" s="205" t="s">
        <v>8515</v>
      </c>
      <c r="D2090" s="205" t="s">
        <v>680</v>
      </c>
      <c r="E2090" s="572">
        <v>33200</v>
      </c>
      <c r="F2090" s="572">
        <v>44706</v>
      </c>
      <c r="G2090" s="205" t="s">
        <v>8516</v>
      </c>
      <c r="H2090" s="205" t="s">
        <v>682</v>
      </c>
      <c r="I2090" s="205" t="s">
        <v>683</v>
      </c>
      <c r="J2090" s="205" t="s">
        <v>684</v>
      </c>
      <c r="K2090" s="205" t="s">
        <v>684</v>
      </c>
      <c r="L2090" s="205" t="s">
        <v>8517</v>
      </c>
      <c r="M2090" s="205" t="s">
        <v>684</v>
      </c>
      <c r="N2090" s="205" t="s">
        <v>684</v>
      </c>
      <c r="O2090" s="205" t="s">
        <v>686</v>
      </c>
      <c r="P2090" s="205" t="s">
        <v>687</v>
      </c>
      <c r="Q2090" s="205" t="s">
        <v>686</v>
      </c>
    </row>
    <row r="2091" spans="1:17" hidden="1">
      <c r="A2091" s="204">
        <v>101818174092</v>
      </c>
      <c r="B2091" s="205" t="s">
        <v>8532</v>
      </c>
      <c r="C2091" s="205" t="s">
        <v>495</v>
      </c>
      <c r="D2091" s="205" t="s">
        <v>680</v>
      </c>
      <c r="E2091" s="572">
        <v>37053</v>
      </c>
      <c r="F2091" s="572">
        <v>44706</v>
      </c>
      <c r="G2091" s="205" t="s">
        <v>8533</v>
      </c>
      <c r="H2091" s="205" t="s">
        <v>682</v>
      </c>
      <c r="I2091" s="205" t="s">
        <v>708</v>
      </c>
      <c r="J2091" s="205">
        <v>7757921530</v>
      </c>
      <c r="K2091" s="205" t="s">
        <v>684</v>
      </c>
      <c r="L2091" s="205" t="s">
        <v>8534</v>
      </c>
      <c r="M2091" s="205" t="s">
        <v>8535</v>
      </c>
      <c r="N2091" s="205" t="s">
        <v>2067</v>
      </c>
      <c r="O2091" s="205" t="s">
        <v>686</v>
      </c>
      <c r="P2091" s="205" t="s">
        <v>687</v>
      </c>
      <c r="Q2091" s="205" t="s">
        <v>686</v>
      </c>
    </row>
    <row r="2092" spans="1:17" hidden="1">
      <c r="A2092" s="204">
        <v>101715946335</v>
      </c>
      <c r="B2092" s="205" t="s">
        <v>8518</v>
      </c>
      <c r="C2092" s="205" t="s">
        <v>8519</v>
      </c>
      <c r="D2092" s="205" t="s">
        <v>680</v>
      </c>
      <c r="E2092" s="572">
        <v>32933</v>
      </c>
      <c r="F2092" s="572">
        <v>44706</v>
      </c>
      <c r="G2092" s="205" t="s">
        <v>8520</v>
      </c>
      <c r="H2092" s="205" t="s">
        <v>682</v>
      </c>
      <c r="I2092" s="205" t="s">
        <v>683</v>
      </c>
      <c r="J2092" s="205">
        <v>9021702455</v>
      </c>
      <c r="K2092" s="205" t="s">
        <v>684</v>
      </c>
      <c r="L2092" s="205" t="s">
        <v>8521</v>
      </c>
      <c r="M2092" s="205" t="s">
        <v>684</v>
      </c>
      <c r="N2092" s="205" t="s">
        <v>684</v>
      </c>
      <c r="O2092" s="205" t="s">
        <v>686</v>
      </c>
      <c r="P2092" s="205" t="s">
        <v>687</v>
      </c>
      <c r="Q2092" s="205" t="s">
        <v>686</v>
      </c>
    </row>
    <row r="2093" spans="1:17" hidden="1">
      <c r="A2093" s="204">
        <v>101288133754</v>
      </c>
      <c r="B2093" s="205" t="s">
        <v>8542</v>
      </c>
      <c r="C2093" s="205" t="s">
        <v>8543</v>
      </c>
      <c r="D2093" s="205" t="s">
        <v>680</v>
      </c>
      <c r="E2093" s="572">
        <v>28126</v>
      </c>
      <c r="F2093" s="572">
        <v>44705</v>
      </c>
      <c r="G2093" s="205" t="s">
        <v>8544</v>
      </c>
      <c r="H2093" s="205" t="s">
        <v>682</v>
      </c>
      <c r="I2093" s="205" t="s">
        <v>708</v>
      </c>
      <c r="J2093" s="205">
        <v>6294497043</v>
      </c>
      <c r="K2093" s="205" t="s">
        <v>684</v>
      </c>
      <c r="L2093" s="205" t="s">
        <v>8545</v>
      </c>
      <c r="M2093" s="205" t="s">
        <v>684</v>
      </c>
      <c r="N2093" s="205" t="s">
        <v>8546</v>
      </c>
      <c r="O2093" s="205" t="s">
        <v>686</v>
      </c>
      <c r="P2093" s="205" t="s">
        <v>687</v>
      </c>
      <c r="Q2093" s="205" t="s">
        <v>686</v>
      </c>
    </row>
    <row r="2094" spans="1:17" hidden="1">
      <c r="A2094" s="204">
        <v>101406388332</v>
      </c>
      <c r="B2094" s="205" t="s">
        <v>8547</v>
      </c>
      <c r="C2094" s="205" t="s">
        <v>8548</v>
      </c>
      <c r="D2094" s="205" t="s">
        <v>680</v>
      </c>
      <c r="E2094" s="572">
        <v>34334</v>
      </c>
      <c r="F2094" s="572">
        <v>44705</v>
      </c>
      <c r="G2094" s="205" t="s">
        <v>8549</v>
      </c>
      <c r="H2094" s="205" t="s">
        <v>682</v>
      </c>
      <c r="I2094" s="205" t="s">
        <v>683</v>
      </c>
      <c r="J2094" s="205" t="s">
        <v>684</v>
      </c>
      <c r="K2094" s="205" t="s">
        <v>684</v>
      </c>
      <c r="L2094" s="205" t="s">
        <v>8550</v>
      </c>
      <c r="M2094" s="205" t="s">
        <v>684</v>
      </c>
      <c r="N2094" s="205" t="s">
        <v>684</v>
      </c>
      <c r="O2094" s="205" t="s">
        <v>686</v>
      </c>
      <c r="P2094" s="205" t="s">
        <v>687</v>
      </c>
      <c r="Q2094" s="205" t="s">
        <v>686</v>
      </c>
    </row>
    <row r="2095" spans="1:17" hidden="1">
      <c r="A2095" s="204">
        <v>101607186547</v>
      </c>
      <c r="B2095" s="205" t="s">
        <v>8536</v>
      </c>
      <c r="C2095" s="205" t="s">
        <v>8537</v>
      </c>
      <c r="D2095" s="205" t="s">
        <v>680</v>
      </c>
      <c r="E2095" s="572">
        <v>35983</v>
      </c>
      <c r="F2095" s="572">
        <v>44705</v>
      </c>
      <c r="G2095" s="205" t="s">
        <v>8538</v>
      </c>
      <c r="H2095" s="205" t="s">
        <v>682</v>
      </c>
      <c r="I2095" s="205" t="s">
        <v>683</v>
      </c>
      <c r="J2095" s="205">
        <v>9561120146</v>
      </c>
      <c r="K2095" s="205" t="s">
        <v>8539</v>
      </c>
      <c r="L2095" s="205" t="s">
        <v>8540</v>
      </c>
      <c r="M2095" s="205" t="s">
        <v>684</v>
      </c>
      <c r="N2095" s="205" t="s">
        <v>8541</v>
      </c>
      <c r="O2095" s="205" t="s">
        <v>686</v>
      </c>
      <c r="P2095" s="205" t="s">
        <v>687</v>
      </c>
      <c r="Q2095" s="205" t="s">
        <v>686</v>
      </c>
    </row>
    <row r="2096" spans="1:17" hidden="1">
      <c r="A2096" s="204">
        <v>101522808315</v>
      </c>
      <c r="B2096" s="205" t="s">
        <v>8563</v>
      </c>
      <c r="C2096" s="205" t="s">
        <v>8564</v>
      </c>
      <c r="D2096" s="205" t="s">
        <v>680</v>
      </c>
      <c r="E2096" s="572">
        <v>33970</v>
      </c>
      <c r="F2096" s="572">
        <v>44704</v>
      </c>
      <c r="G2096" s="205" t="s">
        <v>8565</v>
      </c>
      <c r="H2096" s="205" t="s">
        <v>682</v>
      </c>
      <c r="I2096" s="205" t="s">
        <v>708</v>
      </c>
      <c r="J2096" s="205">
        <v>8766682549</v>
      </c>
      <c r="K2096" s="205" t="s">
        <v>684</v>
      </c>
      <c r="L2096" s="205" t="s">
        <v>8566</v>
      </c>
      <c r="M2096" s="205" t="s">
        <v>684</v>
      </c>
      <c r="N2096" s="205" t="s">
        <v>684</v>
      </c>
      <c r="O2096" s="205" t="s">
        <v>686</v>
      </c>
      <c r="P2096" s="205" t="s">
        <v>687</v>
      </c>
      <c r="Q2096" s="205" t="s">
        <v>686</v>
      </c>
    </row>
    <row r="2097" spans="1:17" hidden="1">
      <c r="A2097" s="204">
        <v>101231565313</v>
      </c>
      <c r="B2097" s="205" t="s">
        <v>8551</v>
      </c>
      <c r="C2097" s="205" t="s">
        <v>8552</v>
      </c>
      <c r="D2097" s="205" t="s">
        <v>680</v>
      </c>
      <c r="E2097" s="572">
        <v>35999</v>
      </c>
      <c r="F2097" s="572">
        <v>44704</v>
      </c>
      <c r="G2097" s="205" t="s">
        <v>1122</v>
      </c>
      <c r="H2097" s="205" t="s">
        <v>682</v>
      </c>
      <c r="I2097" s="205" t="s">
        <v>683</v>
      </c>
      <c r="J2097" s="205">
        <v>8553767902</v>
      </c>
      <c r="K2097" s="205" t="s">
        <v>8553</v>
      </c>
      <c r="L2097" s="205" t="s">
        <v>8554</v>
      </c>
      <c r="M2097" s="205" t="s">
        <v>684</v>
      </c>
      <c r="N2097" s="205" t="s">
        <v>1420</v>
      </c>
      <c r="O2097" s="205" t="s">
        <v>686</v>
      </c>
      <c r="P2097" s="205" t="s">
        <v>687</v>
      </c>
      <c r="Q2097" s="205" t="s">
        <v>686</v>
      </c>
    </row>
    <row r="2098" spans="1:17" hidden="1">
      <c r="A2098" s="204">
        <v>101236280609</v>
      </c>
      <c r="B2098" s="205" t="s">
        <v>8555</v>
      </c>
      <c r="C2098" s="205" t="s">
        <v>8556</v>
      </c>
      <c r="D2098" s="205" t="s">
        <v>680</v>
      </c>
      <c r="E2098" s="572">
        <v>34700</v>
      </c>
      <c r="F2098" s="572">
        <v>44704</v>
      </c>
      <c r="G2098" s="205" t="s">
        <v>8557</v>
      </c>
      <c r="H2098" s="205" t="s">
        <v>682</v>
      </c>
      <c r="I2098" s="205" t="s">
        <v>683</v>
      </c>
      <c r="J2098" s="205">
        <v>8390729457</v>
      </c>
      <c r="K2098" s="205" t="s">
        <v>684</v>
      </c>
      <c r="L2098" s="205" t="s">
        <v>8558</v>
      </c>
      <c r="M2098" s="205" t="s">
        <v>684</v>
      </c>
      <c r="N2098" s="205" t="s">
        <v>684</v>
      </c>
      <c r="O2098" s="205" t="s">
        <v>686</v>
      </c>
      <c r="P2098" s="205" t="s">
        <v>687</v>
      </c>
      <c r="Q2098" s="205" t="s">
        <v>686</v>
      </c>
    </row>
    <row r="2099" spans="1:17" hidden="1">
      <c r="A2099" s="204">
        <v>101805246903</v>
      </c>
      <c r="B2099" s="205" t="s">
        <v>8567</v>
      </c>
      <c r="C2099" s="205" t="s">
        <v>8568</v>
      </c>
      <c r="D2099" s="205" t="s">
        <v>680</v>
      </c>
      <c r="E2099" s="572">
        <v>33064</v>
      </c>
      <c r="F2099" s="572">
        <v>44704</v>
      </c>
      <c r="G2099" s="205" t="s">
        <v>8569</v>
      </c>
      <c r="H2099" s="205" t="s">
        <v>682</v>
      </c>
      <c r="I2099" s="205" t="s">
        <v>708</v>
      </c>
      <c r="J2099" s="205" t="s">
        <v>684</v>
      </c>
      <c r="K2099" s="205" t="s">
        <v>684</v>
      </c>
      <c r="L2099" s="205" t="s">
        <v>8570</v>
      </c>
      <c r="M2099" s="205" t="s">
        <v>684</v>
      </c>
      <c r="N2099" s="205" t="s">
        <v>684</v>
      </c>
      <c r="O2099" s="205" t="s">
        <v>686</v>
      </c>
      <c r="P2099" s="205" t="s">
        <v>687</v>
      </c>
      <c r="Q2099" s="205" t="s">
        <v>686</v>
      </c>
    </row>
    <row r="2100" spans="1:17" hidden="1">
      <c r="A2100" s="204">
        <v>101582487952</v>
      </c>
      <c r="B2100" s="205" t="s">
        <v>8575</v>
      </c>
      <c r="C2100" s="205" t="s">
        <v>8576</v>
      </c>
      <c r="D2100" s="205" t="s">
        <v>680</v>
      </c>
      <c r="E2100" s="572">
        <v>35431</v>
      </c>
      <c r="F2100" s="572">
        <v>44704</v>
      </c>
      <c r="G2100" s="205" t="s">
        <v>989</v>
      </c>
      <c r="H2100" s="205" t="s">
        <v>682</v>
      </c>
      <c r="I2100" s="205" t="s">
        <v>683</v>
      </c>
      <c r="J2100" s="205">
        <v>7709028630</v>
      </c>
      <c r="K2100" s="205" t="s">
        <v>21906</v>
      </c>
      <c r="L2100" s="205" t="s">
        <v>6159</v>
      </c>
      <c r="M2100" s="205" t="s">
        <v>8577</v>
      </c>
      <c r="N2100" s="205" t="s">
        <v>8578</v>
      </c>
      <c r="O2100" s="205" t="s">
        <v>687</v>
      </c>
      <c r="P2100" s="205" t="s">
        <v>687</v>
      </c>
      <c r="Q2100" s="205" t="s">
        <v>686</v>
      </c>
    </row>
    <row r="2101" spans="1:17" hidden="1">
      <c r="A2101" s="204">
        <v>101820115034</v>
      </c>
      <c r="B2101" s="205" t="s">
        <v>8559</v>
      </c>
      <c r="C2101" s="205" t="s">
        <v>8560</v>
      </c>
      <c r="D2101" s="205" t="s">
        <v>680</v>
      </c>
      <c r="E2101" s="572">
        <v>33239</v>
      </c>
      <c r="F2101" s="572">
        <v>44704</v>
      </c>
      <c r="G2101" s="205" t="s">
        <v>8561</v>
      </c>
      <c r="H2101" s="205" t="s">
        <v>682</v>
      </c>
      <c r="I2101" s="205" t="s">
        <v>683</v>
      </c>
      <c r="J2101" s="205" t="s">
        <v>684</v>
      </c>
      <c r="K2101" s="205" t="s">
        <v>684</v>
      </c>
      <c r="L2101" s="205" t="s">
        <v>8562</v>
      </c>
      <c r="M2101" s="205" t="s">
        <v>684</v>
      </c>
      <c r="N2101" s="205" t="s">
        <v>684</v>
      </c>
      <c r="O2101" s="205" t="s">
        <v>686</v>
      </c>
      <c r="P2101" s="205" t="s">
        <v>687</v>
      </c>
      <c r="Q2101" s="205" t="s">
        <v>686</v>
      </c>
    </row>
    <row r="2102" spans="1:17" hidden="1">
      <c r="A2102" s="204">
        <v>101820114203</v>
      </c>
      <c r="B2102" s="205" t="s">
        <v>8571</v>
      </c>
      <c r="C2102" s="205" t="s">
        <v>8572</v>
      </c>
      <c r="D2102" s="205" t="s">
        <v>680</v>
      </c>
      <c r="E2102" s="572">
        <v>37047</v>
      </c>
      <c r="F2102" s="572">
        <v>44704</v>
      </c>
      <c r="G2102" s="205" t="s">
        <v>8573</v>
      </c>
      <c r="H2102" s="205" t="s">
        <v>682</v>
      </c>
      <c r="I2102" s="205" t="s">
        <v>683</v>
      </c>
      <c r="J2102" s="205" t="s">
        <v>684</v>
      </c>
      <c r="K2102" s="205" t="s">
        <v>684</v>
      </c>
      <c r="L2102" s="205" t="s">
        <v>8574</v>
      </c>
      <c r="M2102" s="205" t="s">
        <v>684</v>
      </c>
      <c r="N2102" s="205" t="s">
        <v>684</v>
      </c>
      <c r="O2102" s="205" t="s">
        <v>686</v>
      </c>
      <c r="P2102" s="205" t="s">
        <v>687</v>
      </c>
      <c r="Q2102" s="205" t="s">
        <v>686</v>
      </c>
    </row>
    <row r="2103" spans="1:17" hidden="1">
      <c r="A2103" s="204">
        <v>101820115023</v>
      </c>
      <c r="B2103" s="205" t="s">
        <v>8579</v>
      </c>
      <c r="C2103" s="205" t="s">
        <v>8580</v>
      </c>
      <c r="D2103" s="205" t="s">
        <v>680</v>
      </c>
      <c r="E2103" s="572">
        <v>38057</v>
      </c>
      <c r="F2103" s="572">
        <v>44704</v>
      </c>
      <c r="G2103" s="205" t="s">
        <v>8581</v>
      </c>
      <c r="H2103" s="205" t="s">
        <v>682</v>
      </c>
      <c r="I2103" s="205" t="s">
        <v>683</v>
      </c>
      <c r="J2103" s="205">
        <v>7796198311</v>
      </c>
      <c r="K2103" s="205" t="s">
        <v>684</v>
      </c>
      <c r="L2103" s="205" t="s">
        <v>5380</v>
      </c>
      <c r="M2103" s="205" t="s">
        <v>21904</v>
      </c>
      <c r="N2103" s="205" t="s">
        <v>21905</v>
      </c>
      <c r="O2103" s="205" t="s">
        <v>686</v>
      </c>
      <c r="P2103" s="205" t="s">
        <v>687</v>
      </c>
      <c r="Q2103" s="205" t="s">
        <v>687</v>
      </c>
    </row>
    <row r="2104" spans="1:17" hidden="1">
      <c r="A2104" s="204">
        <v>101717909756</v>
      </c>
      <c r="B2104" s="205" t="s">
        <v>8582</v>
      </c>
      <c r="C2104" s="205" t="s">
        <v>8583</v>
      </c>
      <c r="D2104" s="205" t="s">
        <v>680</v>
      </c>
      <c r="E2104" s="572">
        <v>34425</v>
      </c>
      <c r="F2104" s="572">
        <v>44702</v>
      </c>
      <c r="G2104" s="205" t="s">
        <v>8584</v>
      </c>
      <c r="H2104" s="205" t="s">
        <v>682</v>
      </c>
      <c r="I2104" s="205" t="s">
        <v>683</v>
      </c>
      <c r="J2104" s="205">
        <v>9369207044</v>
      </c>
      <c r="K2104" s="205" t="s">
        <v>8585</v>
      </c>
      <c r="L2104" s="205" t="s">
        <v>4146</v>
      </c>
      <c r="M2104" s="205" t="s">
        <v>8586</v>
      </c>
      <c r="N2104" s="205" t="s">
        <v>8587</v>
      </c>
      <c r="O2104" s="205" t="s">
        <v>687</v>
      </c>
      <c r="P2104" s="205" t="s">
        <v>687</v>
      </c>
      <c r="Q2104" s="205" t="s">
        <v>686</v>
      </c>
    </row>
    <row r="2105" spans="1:17" hidden="1">
      <c r="A2105" s="204">
        <v>101502799300</v>
      </c>
      <c r="B2105" s="205" t="s">
        <v>8608</v>
      </c>
      <c r="C2105" s="205" t="s">
        <v>8609</v>
      </c>
      <c r="D2105" s="205" t="s">
        <v>680</v>
      </c>
      <c r="E2105" s="572">
        <v>36332</v>
      </c>
      <c r="F2105" s="572">
        <v>44702</v>
      </c>
      <c r="G2105" s="205" t="s">
        <v>8610</v>
      </c>
      <c r="H2105" s="205" t="s">
        <v>682</v>
      </c>
      <c r="I2105" s="205" t="s">
        <v>708</v>
      </c>
      <c r="J2105" s="205">
        <v>9579821189</v>
      </c>
      <c r="K2105" s="205" t="s">
        <v>8611</v>
      </c>
      <c r="L2105" s="205" t="s">
        <v>8612</v>
      </c>
      <c r="M2105" s="205" t="s">
        <v>8613</v>
      </c>
      <c r="N2105" s="205" t="s">
        <v>8614</v>
      </c>
      <c r="O2105" s="205" t="s">
        <v>686</v>
      </c>
      <c r="P2105" s="205" t="s">
        <v>687</v>
      </c>
      <c r="Q2105" s="205" t="s">
        <v>686</v>
      </c>
    </row>
    <row r="2106" spans="1:17" hidden="1">
      <c r="A2106" s="204">
        <v>101819863984</v>
      </c>
      <c r="B2106" s="205" t="s">
        <v>8603</v>
      </c>
      <c r="C2106" s="205" t="s">
        <v>8604</v>
      </c>
      <c r="D2106" s="205" t="s">
        <v>680</v>
      </c>
      <c r="E2106" s="572">
        <v>37943</v>
      </c>
      <c r="F2106" s="572">
        <v>44702</v>
      </c>
      <c r="G2106" s="205" t="s">
        <v>8605</v>
      </c>
      <c r="H2106" s="205" t="s">
        <v>682</v>
      </c>
      <c r="I2106" s="205" t="s">
        <v>683</v>
      </c>
      <c r="J2106" s="205">
        <v>9529799425</v>
      </c>
      <c r="K2106" s="205" t="s">
        <v>684</v>
      </c>
      <c r="L2106" s="205" t="s">
        <v>8606</v>
      </c>
      <c r="M2106" s="205" t="s">
        <v>8607</v>
      </c>
      <c r="N2106" s="205" t="s">
        <v>20779</v>
      </c>
      <c r="O2106" s="205" t="s">
        <v>686</v>
      </c>
      <c r="P2106" s="205" t="s">
        <v>687</v>
      </c>
      <c r="Q2106" s="205" t="s">
        <v>686</v>
      </c>
    </row>
    <row r="2107" spans="1:17" hidden="1">
      <c r="A2107" s="204">
        <v>101385638430</v>
      </c>
      <c r="B2107" s="205" t="s">
        <v>8598</v>
      </c>
      <c r="C2107" s="205" t="s">
        <v>8599</v>
      </c>
      <c r="D2107" s="205" t="s">
        <v>680</v>
      </c>
      <c r="E2107" s="572">
        <v>36512</v>
      </c>
      <c r="F2107" s="572">
        <v>44702</v>
      </c>
      <c r="G2107" s="205" t="s">
        <v>8600</v>
      </c>
      <c r="H2107" s="205" t="s">
        <v>682</v>
      </c>
      <c r="I2107" s="205" t="s">
        <v>683</v>
      </c>
      <c r="J2107" s="205">
        <v>9370814353</v>
      </c>
      <c r="K2107" s="205" t="s">
        <v>684</v>
      </c>
      <c r="L2107" s="205" t="s">
        <v>8601</v>
      </c>
      <c r="M2107" s="205" t="s">
        <v>684</v>
      </c>
      <c r="N2107" s="205" t="s">
        <v>8602</v>
      </c>
      <c r="O2107" s="205" t="s">
        <v>686</v>
      </c>
      <c r="P2107" s="205" t="s">
        <v>687</v>
      </c>
      <c r="Q2107" s="205" t="s">
        <v>686</v>
      </c>
    </row>
    <row r="2108" spans="1:17" hidden="1">
      <c r="A2108" s="204">
        <v>101525310873</v>
      </c>
      <c r="B2108" s="205" t="s">
        <v>8594</v>
      </c>
      <c r="C2108" s="205" t="s">
        <v>8595</v>
      </c>
      <c r="D2108" s="205" t="s">
        <v>680</v>
      </c>
      <c r="E2108" s="572">
        <v>35982</v>
      </c>
      <c r="F2108" s="572">
        <v>44702</v>
      </c>
      <c r="G2108" s="205" t="s">
        <v>8596</v>
      </c>
      <c r="H2108" s="205" t="s">
        <v>682</v>
      </c>
      <c r="I2108" s="205" t="s">
        <v>683</v>
      </c>
      <c r="J2108" s="205">
        <v>9823561496</v>
      </c>
      <c r="K2108" s="205" t="s">
        <v>684</v>
      </c>
      <c r="L2108" s="205" t="s">
        <v>8597</v>
      </c>
      <c r="M2108" s="205" t="s">
        <v>684</v>
      </c>
      <c r="N2108" s="205" t="s">
        <v>684</v>
      </c>
      <c r="O2108" s="205" t="s">
        <v>686</v>
      </c>
      <c r="P2108" s="205" t="s">
        <v>687</v>
      </c>
      <c r="Q2108" s="205" t="s">
        <v>686</v>
      </c>
    </row>
    <row r="2109" spans="1:17" hidden="1">
      <c r="A2109" s="204">
        <v>101819872147</v>
      </c>
      <c r="B2109" s="205" t="s">
        <v>8588</v>
      </c>
      <c r="C2109" s="205" t="s">
        <v>8589</v>
      </c>
      <c r="D2109" s="205" t="s">
        <v>680</v>
      </c>
      <c r="E2109" s="572">
        <v>31557</v>
      </c>
      <c r="F2109" s="572">
        <v>44702</v>
      </c>
      <c r="G2109" s="205" t="s">
        <v>8590</v>
      </c>
      <c r="H2109" s="205" t="s">
        <v>682</v>
      </c>
      <c r="I2109" s="205" t="s">
        <v>683</v>
      </c>
      <c r="J2109" s="205">
        <v>9325488145</v>
      </c>
      <c r="K2109" s="205" t="s">
        <v>684</v>
      </c>
      <c r="L2109" s="205" t="s">
        <v>8591</v>
      </c>
      <c r="M2109" s="205" t="s">
        <v>8592</v>
      </c>
      <c r="N2109" s="205" t="s">
        <v>8593</v>
      </c>
      <c r="O2109" s="205" t="s">
        <v>686</v>
      </c>
      <c r="P2109" s="205" t="s">
        <v>687</v>
      </c>
      <c r="Q2109" s="205" t="s">
        <v>686</v>
      </c>
    </row>
    <row r="2110" spans="1:17" hidden="1">
      <c r="A2110" s="204">
        <v>101522271145</v>
      </c>
      <c r="B2110" s="205" t="s">
        <v>8619</v>
      </c>
      <c r="C2110" s="205" t="s">
        <v>6623</v>
      </c>
      <c r="D2110" s="205" t="s">
        <v>680</v>
      </c>
      <c r="E2110" s="572">
        <v>36892</v>
      </c>
      <c r="F2110" s="572">
        <v>44702</v>
      </c>
      <c r="G2110" s="205" t="s">
        <v>308</v>
      </c>
      <c r="H2110" s="205" t="s">
        <v>682</v>
      </c>
      <c r="I2110" s="205" t="s">
        <v>683</v>
      </c>
      <c r="J2110" s="205" t="s">
        <v>684</v>
      </c>
      <c r="K2110" s="205" t="s">
        <v>684</v>
      </c>
      <c r="L2110" s="205" t="s">
        <v>8620</v>
      </c>
      <c r="M2110" s="205" t="s">
        <v>684</v>
      </c>
      <c r="N2110" s="205" t="s">
        <v>684</v>
      </c>
      <c r="O2110" s="205" t="s">
        <v>686</v>
      </c>
      <c r="P2110" s="205" t="s">
        <v>687</v>
      </c>
      <c r="Q2110" s="205" t="s">
        <v>686</v>
      </c>
    </row>
    <row r="2111" spans="1:17" hidden="1">
      <c r="A2111" s="204">
        <v>101389301872</v>
      </c>
      <c r="B2111" s="205" t="s">
        <v>8615</v>
      </c>
      <c r="C2111" s="205" t="s">
        <v>4737</v>
      </c>
      <c r="D2111" s="205" t="s">
        <v>680</v>
      </c>
      <c r="E2111" s="572">
        <v>32874</v>
      </c>
      <c r="F2111" s="572">
        <v>44702</v>
      </c>
      <c r="G2111" s="205" t="s">
        <v>8616</v>
      </c>
      <c r="H2111" s="205" t="s">
        <v>682</v>
      </c>
      <c r="I2111" s="205" t="s">
        <v>683</v>
      </c>
      <c r="J2111" s="205" t="s">
        <v>684</v>
      </c>
      <c r="K2111" s="205" t="s">
        <v>684</v>
      </c>
      <c r="L2111" s="205" t="s">
        <v>8617</v>
      </c>
      <c r="M2111" s="205" t="s">
        <v>684</v>
      </c>
      <c r="N2111" s="205" t="s">
        <v>8618</v>
      </c>
      <c r="O2111" s="205" t="s">
        <v>686</v>
      </c>
      <c r="P2111" s="205" t="s">
        <v>687</v>
      </c>
      <c r="Q2111" s="205" t="s">
        <v>686</v>
      </c>
    </row>
    <row r="2112" spans="1:17" hidden="1">
      <c r="A2112" s="204">
        <v>101819494095</v>
      </c>
      <c r="B2112" s="205" t="s">
        <v>8621</v>
      </c>
      <c r="C2112" s="205" t="s">
        <v>8622</v>
      </c>
      <c r="D2112" s="205" t="s">
        <v>680</v>
      </c>
      <c r="E2112" s="572">
        <v>37855</v>
      </c>
      <c r="F2112" s="572">
        <v>44701</v>
      </c>
      <c r="G2112" s="205" t="s">
        <v>8623</v>
      </c>
      <c r="H2112" s="205" t="s">
        <v>682</v>
      </c>
      <c r="I2112" s="205" t="s">
        <v>683</v>
      </c>
      <c r="J2112" s="205">
        <v>8766758425</v>
      </c>
      <c r="K2112" s="205" t="s">
        <v>684</v>
      </c>
      <c r="L2112" s="205" t="s">
        <v>8624</v>
      </c>
      <c r="M2112" s="205" t="s">
        <v>8625</v>
      </c>
      <c r="N2112" s="205" t="s">
        <v>2124</v>
      </c>
      <c r="O2112" s="205" t="s">
        <v>686</v>
      </c>
      <c r="P2112" s="205" t="s">
        <v>687</v>
      </c>
      <c r="Q2112" s="205" t="s">
        <v>686</v>
      </c>
    </row>
    <row r="2113" spans="1:17" hidden="1">
      <c r="A2113" s="204">
        <v>101638140892</v>
      </c>
      <c r="B2113" s="205" t="s">
        <v>8626</v>
      </c>
      <c r="C2113" s="205" t="s">
        <v>8627</v>
      </c>
      <c r="D2113" s="205" t="s">
        <v>680</v>
      </c>
      <c r="E2113" s="572">
        <v>35468</v>
      </c>
      <c r="F2113" s="572">
        <v>44700</v>
      </c>
      <c r="G2113" s="205" t="s">
        <v>774</v>
      </c>
      <c r="H2113" s="205" t="s">
        <v>682</v>
      </c>
      <c r="I2113" s="205" t="s">
        <v>683</v>
      </c>
      <c r="J2113" s="205">
        <v>9766878244</v>
      </c>
      <c r="K2113" s="205" t="s">
        <v>684</v>
      </c>
      <c r="L2113" s="205" t="s">
        <v>8628</v>
      </c>
      <c r="M2113" s="205" t="s">
        <v>8629</v>
      </c>
      <c r="N2113" s="205" t="s">
        <v>21496</v>
      </c>
      <c r="O2113" s="205" t="s">
        <v>686</v>
      </c>
      <c r="P2113" s="205" t="s">
        <v>687</v>
      </c>
      <c r="Q2113" s="205" t="s">
        <v>686</v>
      </c>
    </row>
    <row r="2114" spans="1:17" hidden="1">
      <c r="A2114" s="204">
        <v>101816670487</v>
      </c>
      <c r="B2114" s="205" t="s">
        <v>8633</v>
      </c>
      <c r="C2114" s="205" t="s">
        <v>8634</v>
      </c>
      <c r="D2114" s="205" t="s">
        <v>680</v>
      </c>
      <c r="E2114" s="572">
        <v>35806</v>
      </c>
      <c r="F2114" s="572">
        <v>44700</v>
      </c>
      <c r="G2114" s="205" t="s">
        <v>1495</v>
      </c>
      <c r="H2114" s="205" t="s">
        <v>682</v>
      </c>
      <c r="I2114" s="205" t="s">
        <v>683</v>
      </c>
      <c r="J2114" s="205" t="s">
        <v>684</v>
      </c>
      <c r="K2114" s="205" t="s">
        <v>684</v>
      </c>
      <c r="L2114" s="205" t="s">
        <v>8635</v>
      </c>
      <c r="M2114" s="205" t="s">
        <v>684</v>
      </c>
      <c r="N2114" s="205" t="s">
        <v>684</v>
      </c>
      <c r="O2114" s="205" t="s">
        <v>686</v>
      </c>
      <c r="P2114" s="205" t="s">
        <v>687</v>
      </c>
      <c r="Q2114" s="205" t="s">
        <v>686</v>
      </c>
    </row>
    <row r="2115" spans="1:17" hidden="1">
      <c r="A2115" s="204">
        <v>101216693542</v>
      </c>
      <c r="B2115" s="205" t="s">
        <v>8630</v>
      </c>
      <c r="C2115" s="205" t="s">
        <v>6610</v>
      </c>
      <c r="D2115" s="205" t="s">
        <v>680</v>
      </c>
      <c r="E2115" s="572">
        <v>34786</v>
      </c>
      <c r="F2115" s="572">
        <v>44700</v>
      </c>
      <c r="G2115" s="205" t="s">
        <v>8631</v>
      </c>
      <c r="H2115" s="205" t="s">
        <v>682</v>
      </c>
      <c r="I2115" s="205" t="s">
        <v>683</v>
      </c>
      <c r="J2115" s="205" t="s">
        <v>684</v>
      </c>
      <c r="K2115" s="205" t="s">
        <v>684</v>
      </c>
      <c r="L2115" s="205" t="s">
        <v>8632</v>
      </c>
      <c r="M2115" s="205" t="s">
        <v>684</v>
      </c>
      <c r="N2115" s="205" t="s">
        <v>684</v>
      </c>
      <c r="O2115" s="205" t="s">
        <v>686</v>
      </c>
      <c r="P2115" s="205" t="s">
        <v>687</v>
      </c>
      <c r="Q2115" s="205" t="s">
        <v>686</v>
      </c>
    </row>
    <row r="2116" spans="1:17" hidden="1">
      <c r="A2116" s="204">
        <v>101827530329</v>
      </c>
      <c r="B2116" s="205" t="s">
        <v>8639</v>
      </c>
      <c r="C2116" s="205" t="s">
        <v>8640</v>
      </c>
      <c r="D2116" s="205" t="s">
        <v>680</v>
      </c>
      <c r="E2116" s="572">
        <v>32143</v>
      </c>
      <c r="F2116" s="572">
        <v>44697</v>
      </c>
      <c r="G2116" s="205" t="s">
        <v>8641</v>
      </c>
      <c r="H2116" s="205" t="s">
        <v>682</v>
      </c>
      <c r="I2116" s="205" t="s">
        <v>683</v>
      </c>
      <c r="J2116" s="205" t="s">
        <v>684</v>
      </c>
      <c r="K2116" s="205" t="s">
        <v>684</v>
      </c>
      <c r="L2116" s="205" t="s">
        <v>8642</v>
      </c>
      <c r="M2116" s="205" t="s">
        <v>684</v>
      </c>
      <c r="N2116" s="205" t="s">
        <v>684</v>
      </c>
      <c r="O2116" s="205" t="s">
        <v>686</v>
      </c>
      <c r="P2116" s="205" t="s">
        <v>687</v>
      </c>
      <c r="Q2116" s="205" t="s">
        <v>686</v>
      </c>
    </row>
    <row r="2117" spans="1:17" hidden="1">
      <c r="A2117" s="204">
        <v>101438645605</v>
      </c>
      <c r="B2117" s="205" t="s">
        <v>8636</v>
      </c>
      <c r="C2117" s="205" t="s">
        <v>8637</v>
      </c>
      <c r="D2117" s="205" t="s">
        <v>680</v>
      </c>
      <c r="E2117" s="572">
        <v>29777</v>
      </c>
      <c r="F2117" s="572">
        <v>44697</v>
      </c>
      <c r="G2117" s="205" t="s">
        <v>5535</v>
      </c>
      <c r="H2117" s="205" t="s">
        <v>682</v>
      </c>
      <c r="I2117" s="205" t="s">
        <v>708</v>
      </c>
      <c r="J2117" s="205">
        <v>8179863174</v>
      </c>
      <c r="K2117" s="205" t="s">
        <v>684</v>
      </c>
      <c r="L2117" s="205" t="s">
        <v>8638</v>
      </c>
      <c r="M2117" s="205" t="s">
        <v>684</v>
      </c>
      <c r="N2117" s="205" t="s">
        <v>684</v>
      </c>
      <c r="O2117" s="205" t="s">
        <v>686</v>
      </c>
      <c r="P2117" s="205" t="s">
        <v>687</v>
      </c>
      <c r="Q2117" s="205" t="s">
        <v>686</v>
      </c>
    </row>
    <row r="2118" spans="1:17" hidden="1">
      <c r="A2118" s="204">
        <v>101814836487</v>
      </c>
      <c r="B2118" s="205" t="s">
        <v>8647</v>
      </c>
      <c r="C2118" s="205" t="s">
        <v>8648</v>
      </c>
      <c r="D2118" s="205" t="s">
        <v>680</v>
      </c>
      <c r="E2118" s="572">
        <v>34222</v>
      </c>
      <c r="F2118" s="572">
        <v>44694</v>
      </c>
      <c r="G2118" s="205" t="s">
        <v>8649</v>
      </c>
      <c r="H2118" s="205" t="s">
        <v>682</v>
      </c>
      <c r="I2118" s="205" t="s">
        <v>683</v>
      </c>
      <c r="J2118" s="205">
        <v>8220029004</v>
      </c>
      <c r="K2118" s="205" t="s">
        <v>684</v>
      </c>
      <c r="L2118" s="205" t="s">
        <v>8404</v>
      </c>
      <c r="M2118" s="205" t="s">
        <v>8650</v>
      </c>
      <c r="N2118" s="205" t="s">
        <v>8651</v>
      </c>
      <c r="O2118" s="205" t="s">
        <v>686</v>
      </c>
      <c r="P2118" s="205" t="s">
        <v>687</v>
      </c>
      <c r="Q2118" s="205" t="s">
        <v>686</v>
      </c>
    </row>
    <row r="2119" spans="1:17" hidden="1">
      <c r="A2119" s="204">
        <v>101814836473</v>
      </c>
      <c r="B2119" s="205" t="s">
        <v>8643</v>
      </c>
      <c r="C2119" s="205" t="s">
        <v>8644</v>
      </c>
      <c r="D2119" s="205" t="s">
        <v>680</v>
      </c>
      <c r="E2119" s="572">
        <v>36892</v>
      </c>
      <c r="F2119" s="572">
        <v>44694</v>
      </c>
      <c r="G2119" s="205" t="s">
        <v>8645</v>
      </c>
      <c r="H2119" s="205" t="s">
        <v>682</v>
      </c>
      <c r="I2119" s="205" t="s">
        <v>683</v>
      </c>
      <c r="J2119" s="205" t="s">
        <v>684</v>
      </c>
      <c r="K2119" s="205" t="s">
        <v>684</v>
      </c>
      <c r="L2119" s="205" t="s">
        <v>8646</v>
      </c>
      <c r="M2119" s="205" t="s">
        <v>684</v>
      </c>
      <c r="N2119" s="205" t="s">
        <v>684</v>
      </c>
      <c r="O2119" s="205" t="s">
        <v>686</v>
      </c>
      <c r="P2119" s="205" t="s">
        <v>687</v>
      </c>
      <c r="Q2119" s="205" t="s">
        <v>686</v>
      </c>
    </row>
    <row r="2120" spans="1:17" hidden="1">
      <c r="A2120" s="204">
        <v>101568311893</v>
      </c>
      <c r="B2120" s="205" t="s">
        <v>8656</v>
      </c>
      <c r="C2120" s="205" t="s">
        <v>8657</v>
      </c>
      <c r="D2120" s="205" t="s">
        <v>680</v>
      </c>
      <c r="E2120" s="572">
        <v>29065</v>
      </c>
      <c r="F2120" s="572">
        <v>44691</v>
      </c>
      <c r="G2120" s="205" t="s">
        <v>8658</v>
      </c>
      <c r="H2120" s="205" t="s">
        <v>682</v>
      </c>
      <c r="I2120" s="205" t="s">
        <v>708</v>
      </c>
      <c r="J2120" s="205">
        <v>8805718594</v>
      </c>
      <c r="K2120" s="205" t="s">
        <v>684</v>
      </c>
      <c r="L2120" s="205" t="s">
        <v>8659</v>
      </c>
      <c r="M2120" s="205" t="s">
        <v>8660</v>
      </c>
      <c r="N2120" s="205" t="s">
        <v>8661</v>
      </c>
      <c r="O2120" s="205" t="s">
        <v>687</v>
      </c>
      <c r="P2120" s="205" t="s">
        <v>687</v>
      </c>
      <c r="Q2120" s="205" t="s">
        <v>686</v>
      </c>
    </row>
    <row r="2121" spans="1:17" hidden="1">
      <c r="A2121" s="204">
        <v>101813500504</v>
      </c>
      <c r="B2121" s="205" t="s">
        <v>8652</v>
      </c>
      <c r="C2121" s="205" t="s">
        <v>8653</v>
      </c>
      <c r="D2121" s="205" t="s">
        <v>680</v>
      </c>
      <c r="E2121" s="572">
        <v>36431</v>
      </c>
      <c r="F2121" s="572">
        <v>44691</v>
      </c>
      <c r="G2121" s="205" t="s">
        <v>1998</v>
      </c>
      <c r="H2121" s="205" t="s">
        <v>682</v>
      </c>
      <c r="I2121" s="205" t="s">
        <v>683</v>
      </c>
      <c r="J2121" s="205">
        <v>9284799195</v>
      </c>
      <c r="K2121" s="205" t="s">
        <v>21907</v>
      </c>
      <c r="L2121" s="205" t="s">
        <v>8654</v>
      </c>
      <c r="M2121" s="205" t="s">
        <v>8655</v>
      </c>
      <c r="N2121" s="205" t="s">
        <v>22091</v>
      </c>
      <c r="O2121" s="205" t="s">
        <v>687</v>
      </c>
      <c r="P2121" s="205" t="s">
        <v>687</v>
      </c>
      <c r="Q2121" s="205" t="s">
        <v>686</v>
      </c>
    </row>
    <row r="2122" spans="1:17" hidden="1">
      <c r="A2122" s="204">
        <v>101810582406</v>
      </c>
      <c r="B2122" s="205" t="s">
        <v>8662</v>
      </c>
      <c r="C2122" s="205" t="s">
        <v>8663</v>
      </c>
      <c r="D2122" s="205" t="s">
        <v>680</v>
      </c>
      <c r="E2122" s="572">
        <v>37080</v>
      </c>
      <c r="F2122" s="572">
        <v>44687</v>
      </c>
      <c r="G2122" s="205" t="s">
        <v>8664</v>
      </c>
      <c r="H2122" s="205" t="s">
        <v>682</v>
      </c>
      <c r="I2122" s="205" t="s">
        <v>708</v>
      </c>
      <c r="J2122" s="205" t="s">
        <v>684</v>
      </c>
      <c r="K2122" s="205" t="s">
        <v>684</v>
      </c>
      <c r="L2122" s="205" t="s">
        <v>3300</v>
      </c>
      <c r="M2122" s="205" t="s">
        <v>684</v>
      </c>
      <c r="N2122" s="205" t="s">
        <v>684</v>
      </c>
      <c r="O2122" s="205" t="s">
        <v>686</v>
      </c>
      <c r="P2122" s="205" t="s">
        <v>687</v>
      </c>
      <c r="Q2122" s="205" t="s">
        <v>686</v>
      </c>
    </row>
    <row r="2123" spans="1:17" hidden="1">
      <c r="A2123" s="204">
        <v>101723635047</v>
      </c>
      <c r="B2123" s="205" t="s">
        <v>8665</v>
      </c>
      <c r="C2123" s="205" t="s">
        <v>8666</v>
      </c>
      <c r="D2123" s="205" t="s">
        <v>680</v>
      </c>
      <c r="E2123" s="572">
        <v>37840</v>
      </c>
      <c r="F2123" s="572">
        <v>44685</v>
      </c>
      <c r="G2123" s="205" t="s">
        <v>8667</v>
      </c>
      <c r="H2123" s="205" t="s">
        <v>682</v>
      </c>
      <c r="I2123" s="205" t="s">
        <v>683</v>
      </c>
      <c r="J2123" s="205">
        <v>8081476766</v>
      </c>
      <c r="K2123" s="205" t="s">
        <v>684</v>
      </c>
      <c r="L2123" s="205" t="s">
        <v>8668</v>
      </c>
      <c r="M2123" s="205" t="s">
        <v>684</v>
      </c>
      <c r="N2123" s="205" t="s">
        <v>8669</v>
      </c>
      <c r="O2123" s="205" t="s">
        <v>686</v>
      </c>
      <c r="P2123" s="205" t="s">
        <v>687</v>
      </c>
      <c r="Q2123" s="205" t="s">
        <v>687</v>
      </c>
    </row>
    <row r="2124" spans="1:17" hidden="1">
      <c r="A2124" s="204">
        <v>101827976779</v>
      </c>
      <c r="B2124" s="205" t="s">
        <v>8675</v>
      </c>
      <c r="C2124" s="205" t="s">
        <v>8676</v>
      </c>
      <c r="D2124" s="205" t="s">
        <v>680</v>
      </c>
      <c r="E2124" s="572">
        <v>35796</v>
      </c>
      <c r="F2124" s="572">
        <v>44683</v>
      </c>
      <c r="G2124" s="205" t="s">
        <v>8677</v>
      </c>
      <c r="H2124" s="205" t="s">
        <v>682</v>
      </c>
      <c r="I2124" s="205" t="s">
        <v>683</v>
      </c>
      <c r="J2124" s="205">
        <v>7982357245</v>
      </c>
      <c r="K2124" s="205" t="s">
        <v>684</v>
      </c>
      <c r="L2124" s="205" t="s">
        <v>8678</v>
      </c>
      <c r="M2124" s="205" t="s">
        <v>684</v>
      </c>
      <c r="N2124" s="205" t="s">
        <v>8679</v>
      </c>
      <c r="O2124" s="205" t="s">
        <v>686</v>
      </c>
      <c r="P2124" s="205" t="s">
        <v>687</v>
      </c>
      <c r="Q2124" s="205" t="s">
        <v>686</v>
      </c>
    </row>
    <row r="2125" spans="1:17" hidden="1">
      <c r="A2125" s="204">
        <v>101827687802</v>
      </c>
      <c r="B2125" s="205" t="s">
        <v>8670</v>
      </c>
      <c r="C2125" s="205" t="s">
        <v>8671</v>
      </c>
      <c r="D2125" s="205" t="s">
        <v>680</v>
      </c>
      <c r="E2125" s="572">
        <v>34803</v>
      </c>
      <c r="F2125" s="572">
        <v>44683</v>
      </c>
      <c r="G2125" s="205" t="s">
        <v>1927</v>
      </c>
      <c r="H2125" s="205" t="s">
        <v>682</v>
      </c>
      <c r="I2125" s="205" t="s">
        <v>708</v>
      </c>
      <c r="J2125" s="205">
        <v>7498322772</v>
      </c>
      <c r="K2125" s="205" t="s">
        <v>684</v>
      </c>
      <c r="L2125" s="205" t="s">
        <v>8672</v>
      </c>
      <c r="M2125" s="205" t="s">
        <v>8673</v>
      </c>
      <c r="N2125" s="205" t="s">
        <v>8674</v>
      </c>
      <c r="O2125" s="205" t="s">
        <v>686</v>
      </c>
      <c r="P2125" s="205" t="s">
        <v>687</v>
      </c>
      <c r="Q2125" s="205" t="s">
        <v>686</v>
      </c>
    </row>
    <row r="2126" spans="1:17" hidden="1">
      <c r="A2126" s="204">
        <v>101827672455</v>
      </c>
      <c r="B2126" s="205" t="s">
        <v>8680</v>
      </c>
      <c r="C2126" s="205" t="s">
        <v>8681</v>
      </c>
      <c r="D2126" s="205" t="s">
        <v>680</v>
      </c>
      <c r="E2126" s="572">
        <v>35217</v>
      </c>
      <c r="F2126" s="572">
        <v>44682</v>
      </c>
      <c r="G2126" s="205" t="s">
        <v>8682</v>
      </c>
      <c r="H2126" s="205" t="s">
        <v>682</v>
      </c>
      <c r="I2126" s="205" t="s">
        <v>683</v>
      </c>
      <c r="J2126" s="205" t="s">
        <v>684</v>
      </c>
      <c r="K2126" s="205" t="s">
        <v>684</v>
      </c>
      <c r="L2126" s="205" t="s">
        <v>8683</v>
      </c>
      <c r="M2126" s="205" t="s">
        <v>684</v>
      </c>
      <c r="N2126" s="205" t="s">
        <v>684</v>
      </c>
      <c r="O2126" s="205" t="s">
        <v>686</v>
      </c>
      <c r="P2126" s="205" t="s">
        <v>687</v>
      </c>
      <c r="Q2126" s="205" t="s">
        <v>686</v>
      </c>
    </row>
    <row r="2127" spans="1:17" hidden="1">
      <c r="A2127" s="204">
        <v>101812103591</v>
      </c>
      <c r="B2127" s="205" t="s">
        <v>8688</v>
      </c>
      <c r="C2127" s="205" t="s">
        <v>8689</v>
      </c>
      <c r="D2127" s="205" t="s">
        <v>680</v>
      </c>
      <c r="E2127" s="572">
        <v>34742</v>
      </c>
      <c r="F2127" s="572">
        <v>44681</v>
      </c>
      <c r="G2127" s="205" t="s">
        <v>8690</v>
      </c>
      <c r="H2127" s="205" t="s">
        <v>682</v>
      </c>
      <c r="I2127" s="205" t="s">
        <v>683</v>
      </c>
      <c r="J2127" s="205" t="s">
        <v>684</v>
      </c>
      <c r="K2127" s="205" t="s">
        <v>684</v>
      </c>
      <c r="L2127" s="205" t="s">
        <v>1402</v>
      </c>
      <c r="M2127" s="205" t="s">
        <v>684</v>
      </c>
      <c r="N2127" s="205" t="s">
        <v>684</v>
      </c>
      <c r="O2127" s="205" t="s">
        <v>686</v>
      </c>
      <c r="P2127" s="205" t="s">
        <v>687</v>
      </c>
      <c r="Q2127" s="205" t="s">
        <v>686</v>
      </c>
    </row>
    <row r="2128" spans="1:17" hidden="1">
      <c r="A2128" s="204">
        <v>101228314466</v>
      </c>
      <c r="B2128" s="205" t="s">
        <v>8710</v>
      </c>
      <c r="C2128" s="205" t="s">
        <v>8711</v>
      </c>
      <c r="D2128" s="205" t="s">
        <v>680</v>
      </c>
      <c r="E2128" s="572">
        <v>31413</v>
      </c>
      <c r="F2128" s="572">
        <v>44681</v>
      </c>
      <c r="G2128" s="205" t="s">
        <v>8712</v>
      </c>
      <c r="H2128" s="205" t="s">
        <v>682</v>
      </c>
      <c r="I2128" s="205" t="s">
        <v>683</v>
      </c>
      <c r="J2128" s="205">
        <v>7441117049</v>
      </c>
      <c r="K2128" s="205" t="s">
        <v>684</v>
      </c>
      <c r="L2128" s="205" t="s">
        <v>8713</v>
      </c>
      <c r="M2128" s="205" t="s">
        <v>684</v>
      </c>
      <c r="N2128" s="205" t="s">
        <v>8714</v>
      </c>
      <c r="O2128" s="205" t="s">
        <v>686</v>
      </c>
      <c r="P2128" s="205" t="s">
        <v>687</v>
      </c>
      <c r="Q2128" s="205" t="s">
        <v>686</v>
      </c>
    </row>
    <row r="2129" spans="1:17" hidden="1">
      <c r="A2129" s="204">
        <v>101812103558</v>
      </c>
      <c r="B2129" s="205" t="s">
        <v>8706</v>
      </c>
      <c r="C2129" s="205" t="s">
        <v>8707</v>
      </c>
      <c r="D2129" s="205" t="s">
        <v>680</v>
      </c>
      <c r="E2129" s="572">
        <v>31645</v>
      </c>
      <c r="F2129" s="572">
        <v>44681</v>
      </c>
      <c r="G2129" s="205" t="s">
        <v>8708</v>
      </c>
      <c r="H2129" s="205" t="s">
        <v>682</v>
      </c>
      <c r="I2129" s="205" t="s">
        <v>708</v>
      </c>
      <c r="J2129" s="205" t="s">
        <v>684</v>
      </c>
      <c r="K2129" s="205" t="s">
        <v>684</v>
      </c>
      <c r="L2129" s="205" t="s">
        <v>8709</v>
      </c>
      <c r="M2129" s="205" t="s">
        <v>684</v>
      </c>
      <c r="N2129" s="205" t="s">
        <v>684</v>
      </c>
      <c r="O2129" s="205" t="s">
        <v>686</v>
      </c>
      <c r="P2129" s="205" t="s">
        <v>687</v>
      </c>
      <c r="Q2129" s="205" t="s">
        <v>686</v>
      </c>
    </row>
    <row r="2130" spans="1:17" hidden="1">
      <c r="A2130" s="204">
        <v>101812103562</v>
      </c>
      <c r="B2130" s="205" t="s">
        <v>8684</v>
      </c>
      <c r="C2130" s="205" t="s">
        <v>8685</v>
      </c>
      <c r="D2130" s="205" t="s">
        <v>680</v>
      </c>
      <c r="E2130" s="572">
        <v>33970</v>
      </c>
      <c r="F2130" s="572">
        <v>44681</v>
      </c>
      <c r="G2130" s="205" t="s">
        <v>8686</v>
      </c>
      <c r="H2130" s="205" t="s">
        <v>682</v>
      </c>
      <c r="I2130" s="205" t="s">
        <v>683</v>
      </c>
      <c r="J2130" s="205" t="s">
        <v>684</v>
      </c>
      <c r="K2130" s="205" t="s">
        <v>684</v>
      </c>
      <c r="L2130" s="205" t="s">
        <v>8687</v>
      </c>
      <c r="M2130" s="205" t="s">
        <v>684</v>
      </c>
      <c r="N2130" s="205" t="s">
        <v>684</v>
      </c>
      <c r="O2130" s="205" t="s">
        <v>686</v>
      </c>
      <c r="P2130" s="205" t="s">
        <v>687</v>
      </c>
      <c r="Q2130" s="205" t="s">
        <v>686</v>
      </c>
    </row>
    <row r="2131" spans="1:17" hidden="1">
      <c r="A2131" s="204">
        <v>101791837642</v>
      </c>
      <c r="B2131" s="205" t="s">
        <v>8699</v>
      </c>
      <c r="C2131" s="205" t="s">
        <v>8700</v>
      </c>
      <c r="D2131" s="205" t="s">
        <v>680</v>
      </c>
      <c r="E2131" s="572">
        <v>35065</v>
      </c>
      <c r="F2131" s="572">
        <v>44681</v>
      </c>
      <c r="G2131" s="205" t="s">
        <v>8701</v>
      </c>
      <c r="H2131" s="205" t="s">
        <v>682</v>
      </c>
      <c r="I2131" s="205" t="s">
        <v>683</v>
      </c>
      <c r="J2131" s="205" t="s">
        <v>684</v>
      </c>
      <c r="K2131" s="205" t="s">
        <v>684</v>
      </c>
      <c r="L2131" s="205" t="s">
        <v>8702</v>
      </c>
      <c r="M2131" s="205" t="s">
        <v>684</v>
      </c>
      <c r="N2131" s="205" t="s">
        <v>684</v>
      </c>
      <c r="O2131" s="205" t="s">
        <v>686</v>
      </c>
      <c r="P2131" s="205" t="s">
        <v>687</v>
      </c>
      <c r="Q2131" s="205" t="s">
        <v>686</v>
      </c>
    </row>
    <row r="2132" spans="1:17" hidden="1">
      <c r="A2132" s="204">
        <v>101186560943</v>
      </c>
      <c r="B2132" s="205" t="s">
        <v>8692</v>
      </c>
      <c r="C2132" s="205" t="s">
        <v>8693</v>
      </c>
      <c r="D2132" s="205" t="s">
        <v>680</v>
      </c>
      <c r="E2132" s="572">
        <v>26063</v>
      </c>
      <c r="F2132" s="572">
        <v>44681</v>
      </c>
      <c r="G2132" s="205" t="s">
        <v>7220</v>
      </c>
      <c r="H2132" s="205" t="s">
        <v>682</v>
      </c>
      <c r="I2132" s="205" t="s">
        <v>708</v>
      </c>
      <c r="J2132" s="205">
        <v>9711340171</v>
      </c>
      <c r="K2132" s="205" t="s">
        <v>684</v>
      </c>
      <c r="L2132" s="205" t="s">
        <v>8694</v>
      </c>
      <c r="M2132" s="205" t="s">
        <v>684</v>
      </c>
      <c r="N2132" s="205" t="s">
        <v>684</v>
      </c>
      <c r="O2132" s="205" t="s">
        <v>686</v>
      </c>
      <c r="P2132" s="205" t="s">
        <v>687</v>
      </c>
      <c r="Q2132" s="205" t="s">
        <v>686</v>
      </c>
    </row>
    <row r="2133" spans="1:17" hidden="1">
      <c r="A2133" s="204">
        <v>101812103602</v>
      </c>
      <c r="B2133" s="205" t="s">
        <v>8715</v>
      </c>
      <c r="C2133" s="205" t="s">
        <v>8716</v>
      </c>
      <c r="D2133" s="205" t="s">
        <v>680</v>
      </c>
      <c r="E2133" s="572">
        <v>31778</v>
      </c>
      <c r="F2133" s="572">
        <v>44681</v>
      </c>
      <c r="G2133" s="205" t="s">
        <v>8717</v>
      </c>
      <c r="H2133" s="205" t="s">
        <v>682</v>
      </c>
      <c r="I2133" s="205" t="s">
        <v>708</v>
      </c>
      <c r="J2133" s="205" t="s">
        <v>684</v>
      </c>
      <c r="K2133" s="205" t="s">
        <v>684</v>
      </c>
      <c r="L2133" s="205" t="s">
        <v>6114</v>
      </c>
      <c r="M2133" s="205" t="s">
        <v>684</v>
      </c>
      <c r="N2133" s="205" t="s">
        <v>684</v>
      </c>
      <c r="O2133" s="205" t="s">
        <v>686</v>
      </c>
      <c r="P2133" s="205" t="s">
        <v>687</v>
      </c>
      <c r="Q2133" s="205" t="s">
        <v>686</v>
      </c>
    </row>
    <row r="2134" spans="1:17" hidden="1">
      <c r="A2134" s="204">
        <v>101812103589</v>
      </c>
      <c r="B2134" s="205" t="s">
        <v>8703</v>
      </c>
      <c r="C2134" s="205" t="s">
        <v>8704</v>
      </c>
      <c r="D2134" s="205" t="s">
        <v>680</v>
      </c>
      <c r="E2134" s="572">
        <v>30682</v>
      </c>
      <c r="F2134" s="572">
        <v>44681</v>
      </c>
      <c r="G2134" s="205" t="s">
        <v>8705</v>
      </c>
      <c r="H2134" s="205" t="s">
        <v>682</v>
      </c>
      <c r="I2134" s="205" t="s">
        <v>708</v>
      </c>
      <c r="J2134" s="205" t="s">
        <v>684</v>
      </c>
      <c r="K2134" s="205" t="s">
        <v>684</v>
      </c>
      <c r="L2134" s="205" t="s">
        <v>7757</v>
      </c>
      <c r="M2134" s="205" t="s">
        <v>684</v>
      </c>
      <c r="N2134" s="205" t="s">
        <v>684</v>
      </c>
      <c r="O2134" s="205" t="s">
        <v>686</v>
      </c>
      <c r="P2134" s="205" t="s">
        <v>687</v>
      </c>
      <c r="Q2134" s="205" t="s">
        <v>686</v>
      </c>
    </row>
    <row r="2135" spans="1:17" hidden="1">
      <c r="A2135" s="204">
        <v>101812103570</v>
      </c>
      <c r="B2135" s="205" t="s">
        <v>8695</v>
      </c>
      <c r="C2135" s="205" t="s">
        <v>8696</v>
      </c>
      <c r="D2135" s="205" t="s">
        <v>680</v>
      </c>
      <c r="E2135" s="572">
        <v>33029</v>
      </c>
      <c r="F2135" s="572">
        <v>44681</v>
      </c>
      <c r="G2135" s="205" t="s">
        <v>8697</v>
      </c>
      <c r="H2135" s="205" t="s">
        <v>682</v>
      </c>
      <c r="I2135" s="205" t="s">
        <v>683</v>
      </c>
      <c r="J2135" s="205">
        <v>9373516492</v>
      </c>
      <c r="K2135" s="205" t="s">
        <v>684</v>
      </c>
      <c r="L2135" s="205" t="s">
        <v>8698</v>
      </c>
      <c r="M2135" s="205" t="s">
        <v>684</v>
      </c>
      <c r="N2135" s="205" t="s">
        <v>21759</v>
      </c>
      <c r="O2135" s="205" t="s">
        <v>686</v>
      </c>
      <c r="P2135" s="205" t="s">
        <v>687</v>
      </c>
      <c r="Q2135" s="205" t="s">
        <v>686</v>
      </c>
    </row>
    <row r="2136" spans="1:17" hidden="1">
      <c r="A2136" s="204">
        <v>101807758858</v>
      </c>
      <c r="B2136" s="205" t="s">
        <v>8718</v>
      </c>
      <c r="C2136" s="205" t="s">
        <v>8719</v>
      </c>
      <c r="D2136" s="205" t="s">
        <v>680</v>
      </c>
      <c r="E2136" s="572">
        <v>36892</v>
      </c>
      <c r="F2136" s="572">
        <v>44679</v>
      </c>
      <c r="G2136" s="205" t="s">
        <v>1122</v>
      </c>
      <c r="H2136" s="205" t="s">
        <v>682</v>
      </c>
      <c r="I2136" s="205" t="s">
        <v>683</v>
      </c>
      <c r="J2136" s="205" t="s">
        <v>684</v>
      </c>
      <c r="K2136" s="205" t="s">
        <v>684</v>
      </c>
      <c r="L2136" s="205" t="s">
        <v>2634</v>
      </c>
      <c r="M2136" s="205" t="s">
        <v>684</v>
      </c>
      <c r="N2136" s="205" t="s">
        <v>684</v>
      </c>
      <c r="O2136" s="205" t="s">
        <v>686</v>
      </c>
      <c r="P2136" s="205" t="s">
        <v>687</v>
      </c>
      <c r="Q2136" s="205" t="s">
        <v>686</v>
      </c>
    </row>
    <row r="2137" spans="1:17" hidden="1">
      <c r="A2137" s="204">
        <v>101276409912</v>
      </c>
      <c r="B2137" s="205" t="s">
        <v>8720</v>
      </c>
      <c r="C2137" s="205" t="s">
        <v>8721</v>
      </c>
      <c r="D2137" s="205" t="s">
        <v>680</v>
      </c>
      <c r="E2137" s="572">
        <v>23866</v>
      </c>
      <c r="F2137" s="572">
        <v>44678</v>
      </c>
      <c r="G2137" s="205" t="s">
        <v>8722</v>
      </c>
      <c r="H2137" s="205" t="s">
        <v>682</v>
      </c>
      <c r="I2137" s="205" t="s">
        <v>708</v>
      </c>
      <c r="J2137" s="205">
        <v>8605740322</v>
      </c>
      <c r="K2137" s="205" t="s">
        <v>684</v>
      </c>
      <c r="L2137" s="205" t="s">
        <v>8723</v>
      </c>
      <c r="M2137" s="205" t="s">
        <v>684</v>
      </c>
      <c r="N2137" s="205" t="s">
        <v>8724</v>
      </c>
      <c r="O2137" s="205" t="s">
        <v>686</v>
      </c>
      <c r="P2137" s="205" t="s">
        <v>687</v>
      </c>
      <c r="Q2137" s="205" t="s">
        <v>686</v>
      </c>
    </row>
    <row r="2138" spans="1:17" hidden="1">
      <c r="A2138" s="204">
        <v>101427447036</v>
      </c>
      <c r="B2138" s="205" t="s">
        <v>8725</v>
      </c>
      <c r="C2138" s="205" t="s">
        <v>8726</v>
      </c>
      <c r="D2138" s="205" t="s">
        <v>680</v>
      </c>
      <c r="E2138" s="572">
        <v>34847</v>
      </c>
      <c r="F2138" s="572">
        <v>44676</v>
      </c>
      <c r="G2138" s="205" t="s">
        <v>8727</v>
      </c>
      <c r="H2138" s="205" t="s">
        <v>682</v>
      </c>
      <c r="I2138" s="205" t="s">
        <v>683</v>
      </c>
      <c r="J2138" s="205">
        <v>8805151166</v>
      </c>
      <c r="K2138" s="205" t="s">
        <v>684</v>
      </c>
      <c r="L2138" s="205" t="s">
        <v>8728</v>
      </c>
      <c r="M2138" s="205" t="s">
        <v>8729</v>
      </c>
      <c r="N2138" s="205" t="s">
        <v>8730</v>
      </c>
      <c r="O2138" s="205" t="s">
        <v>686</v>
      </c>
      <c r="P2138" s="205" t="s">
        <v>687</v>
      </c>
      <c r="Q2138" s="205" t="s">
        <v>686</v>
      </c>
    </row>
    <row r="2139" spans="1:17" hidden="1">
      <c r="A2139" s="204">
        <v>101807312649</v>
      </c>
      <c r="B2139" s="205" t="s">
        <v>8731</v>
      </c>
      <c r="C2139" s="205" t="s">
        <v>8732</v>
      </c>
      <c r="D2139" s="205" t="s">
        <v>680</v>
      </c>
      <c r="E2139" s="572">
        <v>35601</v>
      </c>
      <c r="F2139" s="572">
        <v>44676</v>
      </c>
      <c r="G2139" s="205" t="s">
        <v>8733</v>
      </c>
      <c r="H2139" s="205" t="s">
        <v>682</v>
      </c>
      <c r="I2139" s="205" t="s">
        <v>708</v>
      </c>
      <c r="J2139" s="205" t="s">
        <v>684</v>
      </c>
      <c r="K2139" s="205" t="s">
        <v>684</v>
      </c>
      <c r="L2139" s="205" t="s">
        <v>8165</v>
      </c>
      <c r="M2139" s="205" t="s">
        <v>684</v>
      </c>
      <c r="N2139" s="205" t="s">
        <v>684</v>
      </c>
      <c r="O2139" s="205" t="s">
        <v>686</v>
      </c>
      <c r="P2139" s="205" t="s">
        <v>687</v>
      </c>
      <c r="Q2139" s="205" t="s">
        <v>686</v>
      </c>
    </row>
    <row r="2140" spans="1:17" hidden="1">
      <c r="A2140" s="204">
        <v>101806094343</v>
      </c>
      <c r="B2140" s="205" t="s">
        <v>8734</v>
      </c>
      <c r="C2140" s="205" t="s">
        <v>8735</v>
      </c>
      <c r="D2140" s="205" t="s">
        <v>680</v>
      </c>
      <c r="E2140" s="572">
        <v>34426</v>
      </c>
      <c r="F2140" s="572">
        <v>44672</v>
      </c>
      <c r="G2140" s="205" t="s">
        <v>8736</v>
      </c>
      <c r="H2140" s="205" t="s">
        <v>682</v>
      </c>
      <c r="I2140" s="205" t="s">
        <v>683</v>
      </c>
      <c r="J2140" s="205">
        <v>8412957435</v>
      </c>
      <c r="K2140" s="205" t="s">
        <v>684</v>
      </c>
      <c r="L2140" s="205" t="s">
        <v>8737</v>
      </c>
      <c r="M2140" s="205" t="s">
        <v>684</v>
      </c>
      <c r="N2140" s="205" t="s">
        <v>2124</v>
      </c>
      <c r="O2140" s="205" t="s">
        <v>686</v>
      </c>
      <c r="P2140" s="205" t="s">
        <v>687</v>
      </c>
      <c r="Q2140" s="205" t="s">
        <v>687</v>
      </c>
    </row>
    <row r="2141" spans="1:17" hidden="1">
      <c r="A2141" s="204">
        <v>101799535570</v>
      </c>
      <c r="B2141" s="205" t="s">
        <v>8772</v>
      </c>
      <c r="C2141" s="205" t="s">
        <v>8773</v>
      </c>
      <c r="D2141" s="205" t="s">
        <v>680</v>
      </c>
      <c r="E2141" s="572">
        <v>37396</v>
      </c>
      <c r="F2141" s="572">
        <v>44671</v>
      </c>
      <c r="G2141" s="205" t="s">
        <v>3816</v>
      </c>
      <c r="H2141" s="205" t="s">
        <v>682</v>
      </c>
      <c r="I2141" s="205" t="s">
        <v>683</v>
      </c>
      <c r="J2141" s="205" t="s">
        <v>684</v>
      </c>
      <c r="K2141" s="205" t="s">
        <v>684</v>
      </c>
      <c r="L2141" s="205" t="s">
        <v>5851</v>
      </c>
      <c r="M2141" s="205" t="s">
        <v>684</v>
      </c>
      <c r="N2141" s="205" t="s">
        <v>684</v>
      </c>
      <c r="O2141" s="205" t="s">
        <v>686</v>
      </c>
      <c r="P2141" s="205" t="s">
        <v>687</v>
      </c>
      <c r="Q2141" s="205" t="s">
        <v>686</v>
      </c>
    </row>
    <row r="2142" spans="1:17" hidden="1">
      <c r="A2142" s="204">
        <v>101293360849</v>
      </c>
      <c r="B2142" s="205" t="s">
        <v>8746</v>
      </c>
      <c r="C2142" s="205" t="s">
        <v>8747</v>
      </c>
      <c r="D2142" s="205" t="s">
        <v>680</v>
      </c>
      <c r="E2142" s="572">
        <v>36128</v>
      </c>
      <c r="F2142" s="572">
        <v>44671</v>
      </c>
      <c r="G2142" s="205" t="s">
        <v>1592</v>
      </c>
      <c r="H2142" s="205" t="s">
        <v>682</v>
      </c>
      <c r="I2142" s="205" t="s">
        <v>683</v>
      </c>
      <c r="J2142" s="205">
        <v>8310161650</v>
      </c>
      <c r="K2142" s="205" t="s">
        <v>8748</v>
      </c>
      <c r="L2142" s="205" t="s">
        <v>8749</v>
      </c>
      <c r="M2142" s="205" t="s">
        <v>8750</v>
      </c>
      <c r="N2142" s="205" t="s">
        <v>8751</v>
      </c>
      <c r="O2142" s="205" t="s">
        <v>686</v>
      </c>
      <c r="P2142" s="205" t="s">
        <v>687</v>
      </c>
      <c r="Q2142" s="205" t="s">
        <v>686</v>
      </c>
    </row>
    <row r="2143" spans="1:17" hidden="1">
      <c r="A2143" s="204">
        <v>101544145667</v>
      </c>
      <c r="B2143" s="205" t="s">
        <v>8757</v>
      </c>
      <c r="C2143" s="205" t="s">
        <v>8758</v>
      </c>
      <c r="D2143" s="205" t="s">
        <v>680</v>
      </c>
      <c r="E2143" s="572">
        <v>34999</v>
      </c>
      <c r="F2143" s="572">
        <v>44671</v>
      </c>
      <c r="G2143" s="205" t="s">
        <v>8759</v>
      </c>
      <c r="H2143" s="205" t="s">
        <v>682</v>
      </c>
      <c r="I2143" s="205" t="s">
        <v>683</v>
      </c>
      <c r="J2143" s="205">
        <v>8600342461</v>
      </c>
      <c r="K2143" s="205" t="s">
        <v>8760</v>
      </c>
      <c r="L2143" s="205" t="s">
        <v>8761</v>
      </c>
      <c r="M2143" s="205" t="s">
        <v>8762</v>
      </c>
      <c r="N2143" s="205" t="s">
        <v>8763</v>
      </c>
      <c r="O2143" s="205" t="s">
        <v>686</v>
      </c>
      <c r="P2143" s="205" t="s">
        <v>687</v>
      </c>
      <c r="Q2143" s="205" t="s">
        <v>686</v>
      </c>
    </row>
    <row r="2144" spans="1:17">
      <c r="A2144" s="204">
        <v>101811699385</v>
      </c>
      <c r="B2144" s="205" t="s">
        <v>8738</v>
      </c>
      <c r="C2144" s="205" t="s">
        <v>8739</v>
      </c>
      <c r="D2144" s="205" t="s">
        <v>680</v>
      </c>
      <c r="E2144" s="572">
        <v>31413</v>
      </c>
      <c r="F2144" s="572">
        <v>44671</v>
      </c>
      <c r="G2144" s="205" t="s">
        <v>8740</v>
      </c>
      <c r="H2144" s="205" t="s">
        <v>682</v>
      </c>
      <c r="I2144" s="205" t="s">
        <v>708</v>
      </c>
      <c r="J2144" s="205" t="s">
        <v>684</v>
      </c>
      <c r="K2144" s="205" t="s">
        <v>684</v>
      </c>
      <c r="L2144" s="205" t="s">
        <v>8741</v>
      </c>
      <c r="M2144" s="205" t="s">
        <v>684</v>
      </c>
      <c r="N2144" s="205" t="s">
        <v>684</v>
      </c>
      <c r="O2144" s="205" t="s">
        <v>686</v>
      </c>
      <c r="P2144" s="205" t="s">
        <v>687</v>
      </c>
      <c r="Q2144" s="205" t="s">
        <v>686</v>
      </c>
    </row>
    <row r="2145" spans="1:17" hidden="1">
      <c r="A2145" s="204">
        <v>101753663197</v>
      </c>
      <c r="B2145" s="205" t="s">
        <v>8742</v>
      </c>
      <c r="C2145" s="205" t="s">
        <v>8743</v>
      </c>
      <c r="D2145" s="205" t="s">
        <v>680</v>
      </c>
      <c r="E2145" s="572">
        <v>37740</v>
      </c>
      <c r="F2145" s="572">
        <v>44671</v>
      </c>
      <c r="G2145" s="205" t="s">
        <v>8744</v>
      </c>
      <c r="H2145" s="205" t="s">
        <v>682</v>
      </c>
      <c r="I2145" s="205" t="s">
        <v>683</v>
      </c>
      <c r="J2145" s="205">
        <v>9972001767</v>
      </c>
      <c r="K2145" s="205" t="s">
        <v>684</v>
      </c>
      <c r="L2145" s="205" t="s">
        <v>8745</v>
      </c>
      <c r="M2145" s="205" t="s">
        <v>684</v>
      </c>
      <c r="N2145" s="205" t="s">
        <v>684</v>
      </c>
      <c r="O2145" s="205" t="s">
        <v>686</v>
      </c>
      <c r="P2145" s="205" t="s">
        <v>687</v>
      </c>
      <c r="Q2145" s="205" t="s">
        <v>686</v>
      </c>
    </row>
    <row r="2146" spans="1:17" hidden="1">
      <c r="A2146" s="204">
        <v>101624598577</v>
      </c>
      <c r="B2146" s="205" t="s">
        <v>8752</v>
      </c>
      <c r="C2146" s="205" t="s">
        <v>8753</v>
      </c>
      <c r="D2146" s="205" t="s">
        <v>680</v>
      </c>
      <c r="E2146" s="572">
        <v>36283</v>
      </c>
      <c r="F2146" s="572">
        <v>44671</v>
      </c>
      <c r="G2146" s="205" t="s">
        <v>3371</v>
      </c>
      <c r="H2146" s="205" t="s">
        <v>682</v>
      </c>
      <c r="I2146" s="205" t="s">
        <v>683</v>
      </c>
      <c r="J2146" s="205">
        <v>9373866426</v>
      </c>
      <c r="K2146" s="205" t="s">
        <v>684</v>
      </c>
      <c r="L2146" s="205" t="s">
        <v>8754</v>
      </c>
      <c r="M2146" s="205" t="s">
        <v>8755</v>
      </c>
      <c r="N2146" s="205" t="s">
        <v>8756</v>
      </c>
      <c r="O2146" s="205" t="s">
        <v>687</v>
      </c>
      <c r="P2146" s="205" t="s">
        <v>687</v>
      </c>
      <c r="Q2146" s="205" t="s">
        <v>686</v>
      </c>
    </row>
    <row r="2147" spans="1:17" hidden="1">
      <c r="A2147" s="204">
        <v>101278772543</v>
      </c>
      <c r="B2147" s="205" t="s">
        <v>8767</v>
      </c>
      <c r="C2147" s="205" t="s">
        <v>8768</v>
      </c>
      <c r="D2147" s="205" t="s">
        <v>680</v>
      </c>
      <c r="E2147" s="572">
        <v>35939</v>
      </c>
      <c r="F2147" s="572">
        <v>44671</v>
      </c>
      <c r="G2147" s="205" t="s">
        <v>8769</v>
      </c>
      <c r="H2147" s="205" t="s">
        <v>682</v>
      </c>
      <c r="I2147" s="205" t="s">
        <v>683</v>
      </c>
      <c r="J2147" s="205">
        <v>8805482976</v>
      </c>
      <c r="K2147" s="205" t="s">
        <v>684</v>
      </c>
      <c r="L2147" s="205" t="s">
        <v>1593</v>
      </c>
      <c r="M2147" s="205" t="s">
        <v>8770</v>
      </c>
      <c r="N2147" s="205" t="s">
        <v>8771</v>
      </c>
      <c r="O2147" s="205" t="s">
        <v>686</v>
      </c>
      <c r="P2147" s="205" t="s">
        <v>687</v>
      </c>
      <c r="Q2147" s="205" t="s">
        <v>686</v>
      </c>
    </row>
    <row r="2148" spans="1:17" hidden="1">
      <c r="A2148" s="204">
        <v>101811666077</v>
      </c>
      <c r="B2148" s="205" t="s">
        <v>8764</v>
      </c>
      <c r="C2148" s="205" t="s">
        <v>8765</v>
      </c>
      <c r="D2148" s="205" t="s">
        <v>680</v>
      </c>
      <c r="E2148" s="572">
        <v>37813</v>
      </c>
      <c r="F2148" s="572">
        <v>44671</v>
      </c>
      <c r="G2148" s="205" t="s">
        <v>6264</v>
      </c>
      <c r="H2148" s="205" t="s">
        <v>682</v>
      </c>
      <c r="I2148" s="205" t="s">
        <v>683</v>
      </c>
      <c r="J2148" s="205">
        <v>8668483884</v>
      </c>
      <c r="K2148" s="205" t="s">
        <v>684</v>
      </c>
      <c r="L2148" s="205" t="s">
        <v>8766</v>
      </c>
      <c r="M2148" s="205" t="s">
        <v>684</v>
      </c>
      <c r="N2148" s="205" t="s">
        <v>22092</v>
      </c>
      <c r="O2148" s="205" t="s">
        <v>686</v>
      </c>
      <c r="P2148" s="205" t="s">
        <v>687</v>
      </c>
      <c r="Q2148" s="205" t="s">
        <v>687</v>
      </c>
    </row>
    <row r="2149" spans="1:17" hidden="1">
      <c r="A2149" s="204">
        <v>101811666065</v>
      </c>
      <c r="B2149" s="205" t="s">
        <v>8774</v>
      </c>
      <c r="C2149" s="205" t="s">
        <v>8775</v>
      </c>
      <c r="D2149" s="205" t="s">
        <v>680</v>
      </c>
      <c r="E2149" s="572">
        <v>37694</v>
      </c>
      <c r="F2149" s="572">
        <v>44671</v>
      </c>
      <c r="G2149" s="205" t="s">
        <v>1309</v>
      </c>
      <c r="H2149" s="205" t="s">
        <v>682</v>
      </c>
      <c r="I2149" s="205" t="s">
        <v>683</v>
      </c>
      <c r="J2149" s="205" t="s">
        <v>684</v>
      </c>
      <c r="K2149" s="205" t="s">
        <v>684</v>
      </c>
      <c r="L2149" s="205" t="s">
        <v>8776</v>
      </c>
      <c r="M2149" s="205" t="s">
        <v>684</v>
      </c>
      <c r="N2149" s="205" t="s">
        <v>684</v>
      </c>
      <c r="O2149" s="205" t="s">
        <v>686</v>
      </c>
      <c r="P2149" s="205" t="s">
        <v>687</v>
      </c>
      <c r="Q2149" s="205" t="s">
        <v>686</v>
      </c>
    </row>
    <row r="2150" spans="1:17" hidden="1">
      <c r="A2150" s="204">
        <v>101811666054</v>
      </c>
      <c r="B2150" s="205" t="s">
        <v>8777</v>
      </c>
      <c r="C2150" s="205" t="s">
        <v>8778</v>
      </c>
      <c r="D2150" s="205" t="s">
        <v>680</v>
      </c>
      <c r="E2150" s="572">
        <v>30961</v>
      </c>
      <c r="F2150" s="572">
        <v>44671</v>
      </c>
      <c r="G2150" s="205" t="s">
        <v>8779</v>
      </c>
      <c r="H2150" s="205" t="s">
        <v>682</v>
      </c>
      <c r="I2150" s="205" t="s">
        <v>708</v>
      </c>
      <c r="J2150" s="205">
        <v>7083427757</v>
      </c>
      <c r="K2150" s="205" t="s">
        <v>684</v>
      </c>
      <c r="L2150" s="205" t="s">
        <v>8780</v>
      </c>
      <c r="M2150" s="205" t="s">
        <v>8781</v>
      </c>
      <c r="N2150" s="205" t="s">
        <v>8782</v>
      </c>
      <c r="O2150" s="205" t="s">
        <v>687</v>
      </c>
      <c r="P2150" s="205" t="s">
        <v>687</v>
      </c>
      <c r="Q2150" s="205" t="s">
        <v>686</v>
      </c>
    </row>
    <row r="2151" spans="1:17" hidden="1">
      <c r="A2151" s="204">
        <v>101811674370</v>
      </c>
      <c r="B2151" s="205" t="s">
        <v>8783</v>
      </c>
      <c r="C2151" s="205" t="s">
        <v>8784</v>
      </c>
      <c r="D2151" s="205" t="s">
        <v>680</v>
      </c>
      <c r="E2151" s="572">
        <v>33136</v>
      </c>
      <c r="F2151" s="572">
        <v>44671</v>
      </c>
      <c r="G2151" s="205" t="s">
        <v>8785</v>
      </c>
      <c r="H2151" s="205" t="s">
        <v>682</v>
      </c>
      <c r="I2151" s="205" t="s">
        <v>683</v>
      </c>
      <c r="J2151" s="205" t="s">
        <v>684</v>
      </c>
      <c r="K2151" s="205" t="s">
        <v>684</v>
      </c>
      <c r="L2151" s="205" t="s">
        <v>8488</v>
      </c>
      <c r="M2151" s="205" t="s">
        <v>684</v>
      </c>
      <c r="N2151" s="205" t="s">
        <v>684</v>
      </c>
      <c r="O2151" s="205" t="s">
        <v>686</v>
      </c>
      <c r="P2151" s="205" t="s">
        <v>687</v>
      </c>
      <c r="Q2151" s="205" t="s">
        <v>686</v>
      </c>
    </row>
    <row r="2152" spans="1:17" hidden="1">
      <c r="A2152" s="204">
        <v>101805789652</v>
      </c>
      <c r="B2152" s="205" t="s">
        <v>8792</v>
      </c>
      <c r="C2152" s="205" t="s">
        <v>8793</v>
      </c>
      <c r="D2152" s="205" t="s">
        <v>680</v>
      </c>
      <c r="E2152" s="572">
        <v>33790</v>
      </c>
      <c r="F2152" s="572">
        <v>44670</v>
      </c>
      <c r="G2152" s="205" t="s">
        <v>8794</v>
      </c>
      <c r="H2152" s="205" t="s">
        <v>682</v>
      </c>
      <c r="I2152" s="205" t="s">
        <v>708</v>
      </c>
      <c r="J2152" s="205" t="s">
        <v>684</v>
      </c>
      <c r="K2152" s="205" t="s">
        <v>684</v>
      </c>
      <c r="L2152" s="205" t="s">
        <v>8795</v>
      </c>
      <c r="M2152" s="205" t="s">
        <v>684</v>
      </c>
      <c r="N2152" s="205" t="s">
        <v>684</v>
      </c>
      <c r="O2152" s="205" t="s">
        <v>686</v>
      </c>
      <c r="P2152" s="205" t="s">
        <v>687</v>
      </c>
      <c r="Q2152" s="205" t="s">
        <v>686</v>
      </c>
    </row>
    <row r="2153" spans="1:17" hidden="1">
      <c r="A2153" s="204">
        <v>101805790352</v>
      </c>
      <c r="B2153" s="205" t="s">
        <v>8796</v>
      </c>
      <c r="C2153" s="205" t="s">
        <v>659</v>
      </c>
      <c r="D2153" s="205" t="s">
        <v>680</v>
      </c>
      <c r="E2153" s="572">
        <v>34036</v>
      </c>
      <c r="F2153" s="572">
        <v>44670</v>
      </c>
      <c r="G2153" s="205" t="s">
        <v>744</v>
      </c>
      <c r="H2153" s="205" t="s">
        <v>682</v>
      </c>
      <c r="I2153" s="205" t="s">
        <v>708</v>
      </c>
      <c r="J2153" s="205">
        <v>8390863866</v>
      </c>
      <c r="K2153" s="205" t="s">
        <v>684</v>
      </c>
      <c r="L2153" s="205" t="s">
        <v>8797</v>
      </c>
      <c r="M2153" s="205" t="s">
        <v>8798</v>
      </c>
      <c r="N2153" s="205" t="s">
        <v>22093</v>
      </c>
      <c r="O2153" s="205" t="s">
        <v>686</v>
      </c>
      <c r="P2153" s="205" t="s">
        <v>687</v>
      </c>
      <c r="Q2153" s="205" t="s">
        <v>686</v>
      </c>
    </row>
    <row r="2154" spans="1:17" hidden="1">
      <c r="A2154" s="204">
        <v>101805786185</v>
      </c>
      <c r="B2154" s="205" t="s">
        <v>8786</v>
      </c>
      <c r="C2154" s="205" t="s">
        <v>8787</v>
      </c>
      <c r="D2154" s="205" t="s">
        <v>680</v>
      </c>
      <c r="E2154" s="572">
        <v>33121</v>
      </c>
      <c r="F2154" s="572">
        <v>44670</v>
      </c>
      <c r="G2154" s="205" t="s">
        <v>8788</v>
      </c>
      <c r="H2154" s="205" t="s">
        <v>682</v>
      </c>
      <c r="I2154" s="205" t="s">
        <v>708</v>
      </c>
      <c r="J2154" s="205">
        <v>9890201739</v>
      </c>
      <c r="K2154" s="205" t="s">
        <v>684</v>
      </c>
      <c r="L2154" s="205" t="s">
        <v>8789</v>
      </c>
      <c r="M2154" s="205" t="s">
        <v>8790</v>
      </c>
      <c r="N2154" s="205" t="s">
        <v>8791</v>
      </c>
      <c r="O2154" s="205" t="s">
        <v>687</v>
      </c>
      <c r="P2154" s="205" t="s">
        <v>687</v>
      </c>
      <c r="Q2154" s="205" t="s">
        <v>686</v>
      </c>
    </row>
    <row r="2155" spans="1:17" hidden="1">
      <c r="A2155" s="204">
        <v>101420621881</v>
      </c>
      <c r="B2155" s="205" t="s">
        <v>8799</v>
      </c>
      <c r="C2155" s="205" t="s">
        <v>8800</v>
      </c>
      <c r="D2155" s="205" t="s">
        <v>680</v>
      </c>
      <c r="E2155" s="572">
        <v>33772</v>
      </c>
      <c r="F2155" s="572">
        <v>44668</v>
      </c>
      <c r="G2155" s="205" t="s">
        <v>8801</v>
      </c>
      <c r="H2155" s="205" t="s">
        <v>682</v>
      </c>
      <c r="I2155" s="205" t="s">
        <v>708</v>
      </c>
      <c r="J2155" s="205">
        <v>7620498880</v>
      </c>
      <c r="K2155" s="205" t="s">
        <v>684</v>
      </c>
      <c r="L2155" s="205" t="s">
        <v>8802</v>
      </c>
      <c r="M2155" s="205" t="s">
        <v>8803</v>
      </c>
      <c r="N2155" s="205" t="s">
        <v>8804</v>
      </c>
      <c r="O2155" s="205" t="s">
        <v>686</v>
      </c>
      <c r="P2155" s="205" t="s">
        <v>687</v>
      </c>
      <c r="Q2155" s="205" t="s">
        <v>686</v>
      </c>
    </row>
    <row r="2156" spans="1:17" hidden="1">
      <c r="A2156" s="204">
        <v>101789072750</v>
      </c>
      <c r="B2156" s="205" t="s">
        <v>8805</v>
      </c>
      <c r="C2156" s="205" t="s">
        <v>8806</v>
      </c>
      <c r="D2156" s="205" t="s">
        <v>680</v>
      </c>
      <c r="E2156" s="572">
        <v>28277</v>
      </c>
      <c r="F2156" s="572">
        <v>44668</v>
      </c>
      <c r="G2156" s="205" t="s">
        <v>8807</v>
      </c>
      <c r="H2156" s="205" t="s">
        <v>682</v>
      </c>
      <c r="I2156" s="205" t="s">
        <v>708</v>
      </c>
      <c r="J2156" s="205">
        <v>9657755236</v>
      </c>
      <c r="K2156" s="205" t="s">
        <v>684</v>
      </c>
      <c r="L2156" s="205" t="s">
        <v>8808</v>
      </c>
      <c r="M2156" s="205" t="s">
        <v>8809</v>
      </c>
      <c r="N2156" s="205" t="s">
        <v>8810</v>
      </c>
      <c r="O2156" s="205" t="s">
        <v>686</v>
      </c>
      <c r="P2156" s="205" t="s">
        <v>687</v>
      </c>
      <c r="Q2156" s="205" t="s">
        <v>686</v>
      </c>
    </row>
    <row r="2157" spans="1:17" hidden="1">
      <c r="A2157" s="204">
        <v>101804452952</v>
      </c>
      <c r="B2157" s="205" t="s">
        <v>8811</v>
      </c>
      <c r="C2157" s="205" t="s">
        <v>3224</v>
      </c>
      <c r="D2157" s="205" t="s">
        <v>680</v>
      </c>
      <c r="E2157" s="572">
        <v>26792</v>
      </c>
      <c r="F2157" s="572">
        <v>44665</v>
      </c>
      <c r="G2157" s="205" t="s">
        <v>8812</v>
      </c>
      <c r="H2157" s="205" t="s">
        <v>682</v>
      </c>
      <c r="I2157" s="205" t="s">
        <v>708</v>
      </c>
      <c r="J2157" s="205" t="s">
        <v>684</v>
      </c>
      <c r="K2157" s="205" t="s">
        <v>684</v>
      </c>
      <c r="L2157" s="205" t="s">
        <v>8813</v>
      </c>
      <c r="M2157" s="205" t="s">
        <v>684</v>
      </c>
      <c r="N2157" s="205" t="s">
        <v>684</v>
      </c>
      <c r="O2157" s="205" t="s">
        <v>686</v>
      </c>
      <c r="P2157" s="205" t="s">
        <v>687</v>
      </c>
      <c r="Q2157" s="205" t="s">
        <v>686</v>
      </c>
    </row>
    <row r="2158" spans="1:17" hidden="1">
      <c r="A2158" s="204">
        <v>101764823162</v>
      </c>
      <c r="B2158" s="205" t="s">
        <v>8814</v>
      </c>
      <c r="C2158" s="205" t="s">
        <v>8815</v>
      </c>
      <c r="D2158" s="205" t="s">
        <v>680</v>
      </c>
      <c r="E2158" s="572">
        <v>32881</v>
      </c>
      <c r="F2158" s="572">
        <v>44662</v>
      </c>
      <c r="G2158" s="205" t="s">
        <v>8816</v>
      </c>
      <c r="H2158" s="205" t="s">
        <v>682</v>
      </c>
      <c r="I2158" s="205" t="s">
        <v>708</v>
      </c>
      <c r="J2158" s="205">
        <v>9977834181</v>
      </c>
      <c r="K2158" s="205" t="s">
        <v>684</v>
      </c>
      <c r="L2158" s="205" t="s">
        <v>8817</v>
      </c>
      <c r="M2158" s="205" t="s">
        <v>684</v>
      </c>
      <c r="N2158" s="205" t="s">
        <v>8818</v>
      </c>
      <c r="O2158" s="205" t="s">
        <v>686</v>
      </c>
      <c r="P2158" s="205" t="s">
        <v>687</v>
      </c>
      <c r="Q2158" s="205" t="s">
        <v>686</v>
      </c>
    </row>
    <row r="2159" spans="1:17" hidden="1">
      <c r="A2159" s="204">
        <v>101801756867</v>
      </c>
      <c r="B2159" s="205" t="s">
        <v>8826</v>
      </c>
      <c r="C2159" s="205" t="s">
        <v>8827</v>
      </c>
      <c r="D2159" s="205" t="s">
        <v>680</v>
      </c>
      <c r="E2159" s="572">
        <v>36174</v>
      </c>
      <c r="F2159" s="572">
        <v>44658</v>
      </c>
      <c r="G2159" s="205" t="s">
        <v>1459</v>
      </c>
      <c r="H2159" s="205" t="s">
        <v>682</v>
      </c>
      <c r="I2159" s="205" t="s">
        <v>683</v>
      </c>
      <c r="J2159" s="205" t="s">
        <v>684</v>
      </c>
      <c r="K2159" s="205" t="s">
        <v>684</v>
      </c>
      <c r="L2159" s="205" t="s">
        <v>8207</v>
      </c>
      <c r="M2159" s="205" t="s">
        <v>684</v>
      </c>
      <c r="N2159" s="205" t="s">
        <v>684</v>
      </c>
      <c r="O2159" s="205" t="s">
        <v>686</v>
      </c>
      <c r="P2159" s="205" t="s">
        <v>687</v>
      </c>
      <c r="Q2159" s="205" t="s">
        <v>686</v>
      </c>
    </row>
    <row r="2160" spans="1:17" hidden="1">
      <c r="A2160" s="204">
        <v>101801756879</v>
      </c>
      <c r="B2160" s="205" t="s">
        <v>8823</v>
      </c>
      <c r="C2160" s="205" t="s">
        <v>8824</v>
      </c>
      <c r="D2160" s="205" t="s">
        <v>680</v>
      </c>
      <c r="E2160" s="572">
        <v>35696</v>
      </c>
      <c r="F2160" s="572">
        <v>44658</v>
      </c>
      <c r="G2160" s="205" t="s">
        <v>1459</v>
      </c>
      <c r="H2160" s="205" t="s">
        <v>682</v>
      </c>
      <c r="I2160" s="205" t="s">
        <v>683</v>
      </c>
      <c r="J2160" s="205" t="s">
        <v>684</v>
      </c>
      <c r="K2160" s="205" t="s">
        <v>684</v>
      </c>
      <c r="L2160" s="205" t="s">
        <v>8825</v>
      </c>
      <c r="M2160" s="205" t="s">
        <v>684</v>
      </c>
      <c r="N2160" s="205" t="s">
        <v>684</v>
      </c>
      <c r="O2160" s="205" t="s">
        <v>686</v>
      </c>
      <c r="P2160" s="205" t="s">
        <v>687</v>
      </c>
      <c r="Q2160" s="205" t="s">
        <v>686</v>
      </c>
    </row>
    <row r="2161" spans="1:17" hidden="1">
      <c r="A2161" s="204">
        <v>101563606882</v>
      </c>
      <c r="B2161" s="205" t="s">
        <v>8828</v>
      </c>
      <c r="C2161" s="205" t="s">
        <v>8829</v>
      </c>
      <c r="D2161" s="205" t="s">
        <v>680</v>
      </c>
      <c r="E2161" s="572">
        <v>37043</v>
      </c>
      <c r="F2161" s="572">
        <v>44658</v>
      </c>
      <c r="G2161" s="205" t="s">
        <v>8830</v>
      </c>
      <c r="H2161" s="205" t="s">
        <v>682</v>
      </c>
      <c r="I2161" s="205" t="s">
        <v>683</v>
      </c>
      <c r="J2161" s="205" t="s">
        <v>684</v>
      </c>
      <c r="K2161" s="205" t="s">
        <v>684</v>
      </c>
      <c r="L2161" s="205" t="s">
        <v>8831</v>
      </c>
      <c r="M2161" s="205" t="s">
        <v>684</v>
      </c>
      <c r="N2161" s="205" t="s">
        <v>684</v>
      </c>
      <c r="O2161" s="205" t="s">
        <v>686</v>
      </c>
      <c r="P2161" s="205" t="s">
        <v>687</v>
      </c>
      <c r="Q2161" s="205" t="s">
        <v>686</v>
      </c>
    </row>
    <row r="2162" spans="1:17" hidden="1">
      <c r="A2162" s="204">
        <v>101782075160</v>
      </c>
      <c r="B2162" s="205" t="s">
        <v>8819</v>
      </c>
      <c r="C2162" s="205" t="s">
        <v>8820</v>
      </c>
      <c r="D2162" s="205" t="s">
        <v>680</v>
      </c>
      <c r="E2162" s="572">
        <v>34496</v>
      </c>
      <c r="F2162" s="572">
        <v>44658</v>
      </c>
      <c r="G2162" s="205" t="s">
        <v>1299</v>
      </c>
      <c r="H2162" s="205" t="s">
        <v>682</v>
      </c>
      <c r="I2162" s="205" t="s">
        <v>683</v>
      </c>
      <c r="J2162" s="205">
        <v>7972522263</v>
      </c>
      <c r="K2162" s="205" t="s">
        <v>684</v>
      </c>
      <c r="L2162" s="205" t="s">
        <v>8821</v>
      </c>
      <c r="M2162" s="205" t="s">
        <v>8822</v>
      </c>
      <c r="N2162" s="205" t="s">
        <v>684</v>
      </c>
      <c r="O2162" s="205" t="s">
        <v>686</v>
      </c>
      <c r="P2162" s="205" t="s">
        <v>687</v>
      </c>
      <c r="Q2162" s="205" t="s">
        <v>686</v>
      </c>
    </row>
    <row r="2163" spans="1:17" hidden="1">
      <c r="A2163" s="204">
        <v>101674657120</v>
      </c>
      <c r="B2163" s="205" t="s">
        <v>8832</v>
      </c>
      <c r="C2163" s="205" t="s">
        <v>8833</v>
      </c>
      <c r="D2163" s="205" t="s">
        <v>680</v>
      </c>
      <c r="E2163" s="572">
        <v>36899</v>
      </c>
      <c r="F2163" s="572">
        <v>44658</v>
      </c>
      <c r="G2163" s="205" t="s">
        <v>760</v>
      </c>
      <c r="H2163" s="205" t="s">
        <v>682</v>
      </c>
      <c r="I2163" s="205" t="s">
        <v>683</v>
      </c>
      <c r="J2163" s="205" t="s">
        <v>684</v>
      </c>
      <c r="K2163" s="205" t="s">
        <v>684</v>
      </c>
      <c r="L2163" s="205" t="s">
        <v>8834</v>
      </c>
      <c r="M2163" s="205" t="s">
        <v>684</v>
      </c>
      <c r="N2163" s="205" t="s">
        <v>684</v>
      </c>
      <c r="O2163" s="205" t="s">
        <v>686</v>
      </c>
      <c r="P2163" s="205" t="s">
        <v>687</v>
      </c>
      <c r="Q2163" s="205" t="s">
        <v>686</v>
      </c>
    </row>
    <row r="2164" spans="1:17" hidden="1">
      <c r="A2164" s="204">
        <v>101185401619</v>
      </c>
      <c r="B2164" s="205" t="s">
        <v>8838</v>
      </c>
      <c r="C2164" s="205" t="s">
        <v>8839</v>
      </c>
      <c r="D2164" s="205" t="s">
        <v>680</v>
      </c>
      <c r="E2164" s="572">
        <v>34883</v>
      </c>
      <c r="F2164" s="572">
        <v>44655</v>
      </c>
      <c r="G2164" s="205" t="s">
        <v>8840</v>
      </c>
      <c r="H2164" s="205" t="s">
        <v>682</v>
      </c>
      <c r="I2164" s="205" t="s">
        <v>683</v>
      </c>
      <c r="J2164" s="205">
        <v>7304245377</v>
      </c>
      <c r="K2164" s="205" t="s">
        <v>684</v>
      </c>
      <c r="L2164" s="205" t="s">
        <v>8841</v>
      </c>
      <c r="M2164" s="205" t="s">
        <v>8842</v>
      </c>
      <c r="N2164" s="205" t="s">
        <v>8843</v>
      </c>
      <c r="O2164" s="205" t="s">
        <v>687</v>
      </c>
      <c r="P2164" s="205" t="s">
        <v>687</v>
      </c>
      <c r="Q2164" s="205" t="s">
        <v>686</v>
      </c>
    </row>
    <row r="2165" spans="1:17" hidden="1">
      <c r="A2165" s="204">
        <v>101438062694</v>
      </c>
      <c r="B2165" s="205" t="s">
        <v>8835</v>
      </c>
      <c r="C2165" s="205" t="s">
        <v>5859</v>
      </c>
      <c r="D2165" s="205" t="s">
        <v>680</v>
      </c>
      <c r="E2165" s="572">
        <v>34700</v>
      </c>
      <c r="F2165" s="572">
        <v>44655</v>
      </c>
      <c r="G2165" s="205" t="s">
        <v>8836</v>
      </c>
      <c r="H2165" s="205" t="s">
        <v>682</v>
      </c>
      <c r="I2165" s="205" t="s">
        <v>708</v>
      </c>
      <c r="J2165" s="205">
        <v>9667535989</v>
      </c>
      <c r="K2165" s="205" t="s">
        <v>684</v>
      </c>
      <c r="L2165" s="205" t="s">
        <v>8837</v>
      </c>
      <c r="M2165" s="205" t="s">
        <v>684</v>
      </c>
      <c r="N2165" s="205" t="s">
        <v>684</v>
      </c>
      <c r="O2165" s="205" t="s">
        <v>686</v>
      </c>
      <c r="P2165" s="205" t="s">
        <v>687</v>
      </c>
      <c r="Q2165" s="205" t="s">
        <v>686</v>
      </c>
    </row>
    <row r="2166" spans="1:17" hidden="1">
      <c r="A2166" s="204">
        <v>101800186303</v>
      </c>
      <c r="B2166" s="205" t="s">
        <v>8844</v>
      </c>
      <c r="C2166" s="205" t="s">
        <v>8845</v>
      </c>
      <c r="D2166" s="205" t="s">
        <v>680</v>
      </c>
      <c r="E2166" s="572">
        <v>30487</v>
      </c>
      <c r="F2166" s="572">
        <v>44654</v>
      </c>
      <c r="G2166" s="205" t="s">
        <v>8846</v>
      </c>
      <c r="H2166" s="205" t="s">
        <v>682</v>
      </c>
      <c r="I2166" s="205" t="s">
        <v>708</v>
      </c>
      <c r="J2166" s="205">
        <v>7517429693</v>
      </c>
      <c r="K2166" s="205" t="s">
        <v>684</v>
      </c>
      <c r="L2166" s="205" t="s">
        <v>8847</v>
      </c>
      <c r="M2166" s="205" t="s">
        <v>684</v>
      </c>
      <c r="N2166" s="205" t="s">
        <v>684</v>
      </c>
      <c r="O2166" s="205" t="s">
        <v>686</v>
      </c>
      <c r="P2166" s="205" t="s">
        <v>687</v>
      </c>
      <c r="Q2166" s="205" t="s">
        <v>686</v>
      </c>
    </row>
    <row r="2167" spans="1:17" hidden="1">
      <c r="A2167" s="204">
        <v>101800175301</v>
      </c>
      <c r="B2167" s="205" t="s">
        <v>8848</v>
      </c>
      <c r="C2167" s="205" t="s">
        <v>8849</v>
      </c>
      <c r="D2167" s="205" t="s">
        <v>680</v>
      </c>
      <c r="E2167" s="572">
        <v>32786</v>
      </c>
      <c r="F2167" s="572">
        <v>44654</v>
      </c>
      <c r="G2167" s="205" t="s">
        <v>8850</v>
      </c>
      <c r="H2167" s="205" t="s">
        <v>682</v>
      </c>
      <c r="I2167" s="205" t="s">
        <v>708</v>
      </c>
      <c r="J2167" s="205" t="s">
        <v>684</v>
      </c>
      <c r="K2167" s="205" t="s">
        <v>684</v>
      </c>
      <c r="L2167" s="205" t="s">
        <v>7692</v>
      </c>
      <c r="M2167" s="205" t="s">
        <v>684</v>
      </c>
      <c r="N2167" s="205" t="s">
        <v>684</v>
      </c>
      <c r="O2167" s="205" t="s">
        <v>686</v>
      </c>
      <c r="P2167" s="205" t="s">
        <v>687</v>
      </c>
      <c r="Q2167" s="205" t="s">
        <v>686</v>
      </c>
    </row>
    <row r="2168" spans="1:17" hidden="1">
      <c r="A2168" s="204">
        <v>101806236380</v>
      </c>
      <c r="B2168" s="205" t="s">
        <v>8859</v>
      </c>
      <c r="C2168" s="205" t="s">
        <v>8860</v>
      </c>
      <c r="D2168" s="205" t="s">
        <v>680</v>
      </c>
      <c r="E2168" s="572">
        <v>36846</v>
      </c>
      <c r="F2168" s="572">
        <v>44652</v>
      </c>
      <c r="G2168" s="205" t="s">
        <v>8861</v>
      </c>
      <c r="H2168" s="205" t="s">
        <v>682</v>
      </c>
      <c r="I2168" s="205" t="s">
        <v>683</v>
      </c>
      <c r="J2168" s="205">
        <v>9890280102</v>
      </c>
      <c r="K2168" s="205" t="s">
        <v>8862</v>
      </c>
      <c r="L2168" s="205" t="s">
        <v>8863</v>
      </c>
      <c r="M2168" s="205" t="s">
        <v>8864</v>
      </c>
      <c r="N2168" s="205" t="s">
        <v>8865</v>
      </c>
      <c r="O2168" s="205" t="s">
        <v>687</v>
      </c>
      <c r="P2168" s="205" t="s">
        <v>687</v>
      </c>
      <c r="Q2168" s="205" t="s">
        <v>686</v>
      </c>
    </row>
    <row r="2169" spans="1:17" hidden="1">
      <c r="A2169" s="204">
        <v>101806236398</v>
      </c>
      <c r="B2169" s="205" t="s">
        <v>8855</v>
      </c>
      <c r="C2169" s="205" t="s">
        <v>8856</v>
      </c>
      <c r="D2169" s="205" t="s">
        <v>680</v>
      </c>
      <c r="E2169" s="572">
        <v>37251</v>
      </c>
      <c r="F2169" s="572">
        <v>44652</v>
      </c>
      <c r="G2169" s="205" t="s">
        <v>8857</v>
      </c>
      <c r="H2169" s="205" t="s">
        <v>682</v>
      </c>
      <c r="I2169" s="205" t="s">
        <v>683</v>
      </c>
      <c r="J2169" s="205" t="s">
        <v>684</v>
      </c>
      <c r="K2169" s="205" t="s">
        <v>684</v>
      </c>
      <c r="L2169" s="205" t="s">
        <v>8858</v>
      </c>
      <c r="M2169" s="205" t="s">
        <v>684</v>
      </c>
      <c r="N2169" s="205" t="s">
        <v>684</v>
      </c>
      <c r="O2169" s="205" t="s">
        <v>686</v>
      </c>
      <c r="P2169" s="205" t="s">
        <v>687</v>
      </c>
      <c r="Q2169" s="205" t="s">
        <v>686</v>
      </c>
    </row>
    <row r="2170" spans="1:17" hidden="1">
      <c r="A2170" s="204">
        <v>101799600391</v>
      </c>
      <c r="B2170" s="205" t="s">
        <v>8851</v>
      </c>
      <c r="C2170" s="205" t="s">
        <v>8852</v>
      </c>
      <c r="D2170" s="205" t="s">
        <v>680</v>
      </c>
      <c r="E2170" s="572">
        <v>34530</v>
      </c>
      <c r="F2170" s="572">
        <v>44652</v>
      </c>
      <c r="G2170" s="205" t="s">
        <v>8853</v>
      </c>
      <c r="H2170" s="205" t="s">
        <v>682</v>
      </c>
      <c r="I2170" s="205" t="s">
        <v>683</v>
      </c>
      <c r="J2170" s="205" t="s">
        <v>684</v>
      </c>
      <c r="K2170" s="205" t="s">
        <v>684</v>
      </c>
      <c r="L2170" s="205" t="s">
        <v>8854</v>
      </c>
      <c r="M2170" s="205" t="s">
        <v>684</v>
      </c>
      <c r="N2170" s="205" t="s">
        <v>684</v>
      </c>
      <c r="O2170" s="205" t="s">
        <v>686</v>
      </c>
      <c r="P2170" s="205" t="s">
        <v>687</v>
      </c>
      <c r="Q2170" s="205" t="s">
        <v>686</v>
      </c>
    </row>
    <row r="2171" spans="1:17" hidden="1">
      <c r="A2171" s="204">
        <v>101628733290</v>
      </c>
      <c r="B2171" s="205" t="s">
        <v>8872</v>
      </c>
      <c r="C2171" s="205" t="s">
        <v>8873</v>
      </c>
      <c r="D2171" s="205" t="s">
        <v>680</v>
      </c>
      <c r="E2171" s="572">
        <v>36557</v>
      </c>
      <c r="F2171" s="572">
        <v>44652</v>
      </c>
      <c r="G2171" s="205" t="s">
        <v>8874</v>
      </c>
      <c r="H2171" s="205" t="s">
        <v>682</v>
      </c>
      <c r="I2171" s="205" t="s">
        <v>683</v>
      </c>
      <c r="J2171" s="205">
        <v>7666345256</v>
      </c>
      <c r="K2171" s="205" t="s">
        <v>684</v>
      </c>
      <c r="L2171" s="205" t="s">
        <v>3849</v>
      </c>
      <c r="M2171" s="205" t="s">
        <v>21498</v>
      </c>
      <c r="N2171" s="205" t="s">
        <v>20951</v>
      </c>
      <c r="O2171" s="205" t="s">
        <v>686</v>
      </c>
      <c r="P2171" s="205" t="s">
        <v>687</v>
      </c>
      <c r="Q2171" s="205" t="s">
        <v>687</v>
      </c>
    </row>
    <row r="2172" spans="1:17" hidden="1">
      <c r="A2172" s="204">
        <v>100973334819</v>
      </c>
      <c r="B2172" s="205" t="s">
        <v>8866</v>
      </c>
      <c r="C2172" s="205" t="s">
        <v>8867</v>
      </c>
      <c r="D2172" s="205" t="s">
        <v>680</v>
      </c>
      <c r="E2172" s="572">
        <v>36526</v>
      </c>
      <c r="F2172" s="572">
        <v>44652</v>
      </c>
      <c r="G2172" s="205" t="s">
        <v>8868</v>
      </c>
      <c r="H2172" s="205" t="s">
        <v>682</v>
      </c>
      <c r="I2172" s="205" t="s">
        <v>683</v>
      </c>
      <c r="J2172" s="205">
        <v>8308938774</v>
      </c>
      <c r="K2172" s="205" t="s">
        <v>8869</v>
      </c>
      <c r="L2172" s="205" t="s">
        <v>7296</v>
      </c>
      <c r="M2172" s="205" t="s">
        <v>8870</v>
      </c>
      <c r="N2172" s="205" t="s">
        <v>8871</v>
      </c>
      <c r="O2172" s="205" t="s">
        <v>687</v>
      </c>
      <c r="P2172" s="205" t="s">
        <v>687</v>
      </c>
      <c r="Q2172" s="205" t="s">
        <v>686</v>
      </c>
    </row>
    <row r="2173" spans="1:17" hidden="1">
      <c r="A2173" s="204">
        <v>101444279939</v>
      </c>
      <c r="B2173" s="205" t="s">
        <v>8875</v>
      </c>
      <c r="C2173" s="205" t="s">
        <v>8876</v>
      </c>
      <c r="D2173" s="205" t="s">
        <v>680</v>
      </c>
      <c r="E2173" s="572">
        <v>33470</v>
      </c>
      <c r="F2173" s="572">
        <v>44648</v>
      </c>
      <c r="G2173" s="205" t="s">
        <v>8877</v>
      </c>
      <c r="H2173" s="205" t="s">
        <v>682</v>
      </c>
      <c r="I2173" s="205" t="s">
        <v>683</v>
      </c>
      <c r="J2173" s="205">
        <v>9022479864</v>
      </c>
      <c r="K2173" s="205" t="s">
        <v>8878</v>
      </c>
      <c r="L2173" s="205" t="s">
        <v>8879</v>
      </c>
      <c r="M2173" s="205" t="s">
        <v>8880</v>
      </c>
      <c r="N2173" s="205" t="s">
        <v>8881</v>
      </c>
      <c r="O2173" s="205" t="s">
        <v>686</v>
      </c>
      <c r="P2173" s="205" t="s">
        <v>687</v>
      </c>
      <c r="Q2173" s="205" t="s">
        <v>686</v>
      </c>
    </row>
    <row r="2174" spans="1:17" hidden="1">
      <c r="A2174" s="204">
        <v>101801026155</v>
      </c>
      <c r="B2174" s="205" t="s">
        <v>8888</v>
      </c>
      <c r="C2174" s="205" t="s">
        <v>8889</v>
      </c>
      <c r="D2174" s="205" t="s">
        <v>680</v>
      </c>
      <c r="E2174" s="572">
        <v>37758</v>
      </c>
      <c r="F2174" s="572">
        <v>44648</v>
      </c>
      <c r="G2174" s="205" t="s">
        <v>8890</v>
      </c>
      <c r="H2174" s="205" t="s">
        <v>682</v>
      </c>
      <c r="I2174" s="205" t="s">
        <v>683</v>
      </c>
      <c r="J2174" s="205">
        <v>8446152403</v>
      </c>
      <c r="K2174" s="205" t="s">
        <v>684</v>
      </c>
      <c r="L2174" s="205" t="s">
        <v>8891</v>
      </c>
      <c r="M2174" s="205" t="s">
        <v>8892</v>
      </c>
      <c r="N2174" s="205" t="s">
        <v>8893</v>
      </c>
      <c r="O2174" s="205" t="s">
        <v>686</v>
      </c>
      <c r="P2174" s="205" t="s">
        <v>687</v>
      </c>
      <c r="Q2174" s="205" t="s">
        <v>686</v>
      </c>
    </row>
    <row r="2175" spans="1:17" hidden="1">
      <c r="A2175" s="204">
        <v>101801425763</v>
      </c>
      <c r="B2175" s="205" t="s">
        <v>8882</v>
      </c>
      <c r="C2175" s="205" t="s">
        <v>8883</v>
      </c>
      <c r="D2175" s="205" t="s">
        <v>680</v>
      </c>
      <c r="E2175" s="572">
        <v>37332</v>
      </c>
      <c r="F2175" s="572">
        <v>44648</v>
      </c>
      <c r="G2175" s="205" t="s">
        <v>8884</v>
      </c>
      <c r="H2175" s="205" t="s">
        <v>682</v>
      </c>
      <c r="I2175" s="205" t="s">
        <v>683</v>
      </c>
      <c r="J2175" s="205">
        <v>9764526530</v>
      </c>
      <c r="K2175" s="205" t="s">
        <v>684</v>
      </c>
      <c r="L2175" s="205" t="s">
        <v>8885</v>
      </c>
      <c r="M2175" s="205" t="s">
        <v>8886</v>
      </c>
      <c r="N2175" s="205" t="s">
        <v>8887</v>
      </c>
      <c r="O2175" s="205" t="s">
        <v>686</v>
      </c>
      <c r="P2175" s="205" t="s">
        <v>687</v>
      </c>
      <c r="Q2175" s="205" t="s">
        <v>686</v>
      </c>
    </row>
    <row r="2176" spans="1:17" hidden="1">
      <c r="A2176" s="204">
        <v>101271854550</v>
      </c>
      <c r="B2176" s="205" t="s">
        <v>8894</v>
      </c>
      <c r="C2176" s="205" t="s">
        <v>20615</v>
      </c>
      <c r="D2176" s="205" t="s">
        <v>680</v>
      </c>
      <c r="E2176" s="572">
        <v>34307</v>
      </c>
      <c r="F2176" s="572">
        <v>44648</v>
      </c>
      <c r="G2176" s="205" t="s">
        <v>20616</v>
      </c>
      <c r="H2176" s="205" t="s">
        <v>682</v>
      </c>
      <c r="I2176" s="205" t="s">
        <v>708</v>
      </c>
      <c r="J2176" s="205">
        <v>9579992584</v>
      </c>
      <c r="K2176" s="205" t="s">
        <v>684</v>
      </c>
      <c r="L2176" s="205" t="s">
        <v>8895</v>
      </c>
      <c r="M2176" s="205" t="s">
        <v>20617</v>
      </c>
      <c r="N2176" s="205" t="s">
        <v>8893</v>
      </c>
      <c r="O2176" s="205" t="s">
        <v>686</v>
      </c>
      <c r="P2176" s="205" t="s">
        <v>687</v>
      </c>
      <c r="Q2176" s="205" t="s">
        <v>686</v>
      </c>
    </row>
    <row r="2177" spans="1:17" hidden="1">
      <c r="A2177" s="204">
        <v>101182620920</v>
      </c>
      <c r="B2177" s="205" t="s">
        <v>8911</v>
      </c>
      <c r="C2177" s="205" t="s">
        <v>8912</v>
      </c>
      <c r="D2177" s="205" t="s">
        <v>680</v>
      </c>
      <c r="E2177" s="572">
        <v>33799</v>
      </c>
      <c r="F2177" s="572">
        <v>44645</v>
      </c>
      <c r="G2177" s="205" t="s">
        <v>8913</v>
      </c>
      <c r="H2177" s="205" t="s">
        <v>682</v>
      </c>
      <c r="I2177" s="205" t="s">
        <v>708</v>
      </c>
      <c r="J2177" s="205">
        <v>7264943586</v>
      </c>
      <c r="K2177" s="205" t="s">
        <v>684</v>
      </c>
      <c r="L2177" s="205" t="s">
        <v>8863</v>
      </c>
      <c r="M2177" s="205" t="s">
        <v>684</v>
      </c>
      <c r="N2177" s="205" t="s">
        <v>8914</v>
      </c>
      <c r="O2177" s="205" t="s">
        <v>686</v>
      </c>
      <c r="P2177" s="205" t="s">
        <v>687</v>
      </c>
      <c r="Q2177" s="205" t="s">
        <v>686</v>
      </c>
    </row>
    <row r="2178" spans="1:17" hidden="1">
      <c r="A2178" s="204">
        <v>101789915045</v>
      </c>
      <c r="B2178" s="205" t="s">
        <v>8896</v>
      </c>
      <c r="C2178" s="205" t="s">
        <v>8897</v>
      </c>
      <c r="D2178" s="205" t="s">
        <v>680</v>
      </c>
      <c r="E2178" s="572">
        <v>36533</v>
      </c>
      <c r="F2178" s="572">
        <v>44645</v>
      </c>
      <c r="G2178" s="205" t="s">
        <v>8898</v>
      </c>
      <c r="H2178" s="205" t="s">
        <v>682</v>
      </c>
      <c r="I2178" s="205" t="s">
        <v>683</v>
      </c>
      <c r="J2178" s="205">
        <v>9198932535</v>
      </c>
      <c r="K2178" s="205" t="s">
        <v>684</v>
      </c>
      <c r="L2178" s="205" t="s">
        <v>8899</v>
      </c>
      <c r="M2178" s="205" t="s">
        <v>21202</v>
      </c>
      <c r="N2178" s="205" t="s">
        <v>684</v>
      </c>
      <c r="O2178" s="205" t="s">
        <v>686</v>
      </c>
      <c r="P2178" s="205" t="s">
        <v>687</v>
      </c>
      <c r="Q2178" s="205" t="s">
        <v>687</v>
      </c>
    </row>
    <row r="2179" spans="1:17" hidden="1">
      <c r="A2179" s="204">
        <v>101803564912</v>
      </c>
      <c r="B2179" s="205" t="s">
        <v>8907</v>
      </c>
      <c r="C2179" s="205" t="s">
        <v>8908</v>
      </c>
      <c r="D2179" s="205" t="s">
        <v>680</v>
      </c>
      <c r="E2179" s="572">
        <v>36161</v>
      </c>
      <c r="F2179" s="572">
        <v>44645</v>
      </c>
      <c r="G2179" s="205" t="s">
        <v>8909</v>
      </c>
      <c r="H2179" s="205" t="s">
        <v>682</v>
      </c>
      <c r="I2179" s="205" t="s">
        <v>708</v>
      </c>
      <c r="J2179" s="205">
        <v>9604857691</v>
      </c>
      <c r="K2179" s="205" t="s">
        <v>684</v>
      </c>
      <c r="L2179" s="205" t="s">
        <v>8910</v>
      </c>
      <c r="M2179" s="205" t="s">
        <v>684</v>
      </c>
      <c r="N2179" s="205" t="s">
        <v>684</v>
      </c>
      <c r="O2179" s="205" t="s">
        <v>686</v>
      </c>
      <c r="P2179" s="205" t="s">
        <v>687</v>
      </c>
      <c r="Q2179" s="205" t="s">
        <v>686</v>
      </c>
    </row>
    <row r="2180" spans="1:17" hidden="1">
      <c r="A2180" s="204">
        <v>101796777345</v>
      </c>
      <c r="B2180" s="205" t="s">
        <v>8903</v>
      </c>
      <c r="C2180" s="205" t="s">
        <v>8904</v>
      </c>
      <c r="D2180" s="205" t="s">
        <v>680</v>
      </c>
      <c r="E2180" s="572">
        <v>37755</v>
      </c>
      <c r="F2180" s="572">
        <v>44645</v>
      </c>
      <c r="G2180" s="205" t="s">
        <v>8905</v>
      </c>
      <c r="H2180" s="205" t="s">
        <v>682</v>
      </c>
      <c r="I2180" s="205" t="s">
        <v>683</v>
      </c>
      <c r="J2180" s="205" t="s">
        <v>684</v>
      </c>
      <c r="K2180" s="205" t="s">
        <v>684</v>
      </c>
      <c r="L2180" s="205" t="s">
        <v>8906</v>
      </c>
      <c r="M2180" s="205" t="s">
        <v>684</v>
      </c>
      <c r="N2180" s="205" t="s">
        <v>684</v>
      </c>
      <c r="O2180" s="205" t="s">
        <v>686</v>
      </c>
      <c r="P2180" s="205" t="s">
        <v>687</v>
      </c>
      <c r="Q2180" s="205" t="s">
        <v>686</v>
      </c>
    </row>
    <row r="2181" spans="1:17" hidden="1">
      <c r="A2181" s="204">
        <v>101796782871</v>
      </c>
      <c r="B2181" s="205" t="s">
        <v>8900</v>
      </c>
      <c r="C2181" s="205" t="s">
        <v>8901</v>
      </c>
      <c r="D2181" s="205" t="s">
        <v>680</v>
      </c>
      <c r="E2181" s="572">
        <v>37080</v>
      </c>
      <c r="F2181" s="572">
        <v>44645</v>
      </c>
      <c r="G2181" s="205" t="s">
        <v>8902</v>
      </c>
      <c r="H2181" s="205" t="s">
        <v>682</v>
      </c>
      <c r="I2181" s="205" t="s">
        <v>708</v>
      </c>
      <c r="J2181" s="205" t="s">
        <v>684</v>
      </c>
      <c r="K2181" s="205" t="s">
        <v>684</v>
      </c>
      <c r="L2181" s="205" t="s">
        <v>7710</v>
      </c>
      <c r="M2181" s="205" t="s">
        <v>684</v>
      </c>
      <c r="N2181" s="205" t="s">
        <v>684</v>
      </c>
      <c r="O2181" s="205" t="s">
        <v>686</v>
      </c>
      <c r="P2181" s="205" t="s">
        <v>687</v>
      </c>
      <c r="Q2181" s="205" t="s">
        <v>686</v>
      </c>
    </row>
    <row r="2182" spans="1:17" hidden="1">
      <c r="A2182" s="204">
        <v>100138760327</v>
      </c>
      <c r="B2182" s="205" t="s">
        <v>8919</v>
      </c>
      <c r="C2182" s="205" t="s">
        <v>8920</v>
      </c>
      <c r="D2182" s="205" t="s">
        <v>680</v>
      </c>
      <c r="E2182" s="572">
        <v>33694</v>
      </c>
      <c r="F2182" s="572">
        <v>44641</v>
      </c>
      <c r="G2182" s="205" t="s">
        <v>8921</v>
      </c>
      <c r="H2182" s="205" t="s">
        <v>682</v>
      </c>
      <c r="I2182" s="205" t="s">
        <v>683</v>
      </c>
      <c r="J2182" s="205">
        <v>9823151389</v>
      </c>
      <c r="K2182" s="205" t="s">
        <v>8922</v>
      </c>
      <c r="L2182" s="205" t="s">
        <v>8923</v>
      </c>
      <c r="M2182" s="205" t="s">
        <v>8924</v>
      </c>
      <c r="N2182" s="205" t="s">
        <v>8925</v>
      </c>
      <c r="O2182" s="205" t="s">
        <v>686</v>
      </c>
      <c r="P2182" s="205" t="s">
        <v>687</v>
      </c>
      <c r="Q2182" s="205" t="s">
        <v>686</v>
      </c>
    </row>
    <row r="2183" spans="1:17" hidden="1">
      <c r="A2183" s="204">
        <v>101796392253</v>
      </c>
      <c r="B2183" s="205" t="s">
        <v>8935</v>
      </c>
      <c r="C2183" s="205" t="s">
        <v>8936</v>
      </c>
      <c r="D2183" s="205" t="s">
        <v>680</v>
      </c>
      <c r="E2183" s="572">
        <v>37987</v>
      </c>
      <c r="F2183" s="572">
        <v>44641</v>
      </c>
      <c r="G2183" s="205" t="s">
        <v>8937</v>
      </c>
      <c r="H2183" s="205" t="s">
        <v>682</v>
      </c>
      <c r="I2183" s="205" t="s">
        <v>683</v>
      </c>
      <c r="J2183" s="205" t="s">
        <v>684</v>
      </c>
      <c r="K2183" s="205" t="s">
        <v>684</v>
      </c>
      <c r="L2183" s="205" t="s">
        <v>8938</v>
      </c>
      <c r="M2183" s="205" t="s">
        <v>684</v>
      </c>
      <c r="N2183" s="205" t="s">
        <v>684</v>
      </c>
      <c r="O2183" s="205" t="s">
        <v>686</v>
      </c>
      <c r="P2183" s="205" t="s">
        <v>687</v>
      </c>
      <c r="Q2183" s="205" t="s">
        <v>686</v>
      </c>
    </row>
    <row r="2184" spans="1:17" hidden="1">
      <c r="A2184" s="204">
        <v>101794137587</v>
      </c>
      <c r="B2184" s="205" t="s">
        <v>8931</v>
      </c>
      <c r="C2184" s="205" t="s">
        <v>8932</v>
      </c>
      <c r="D2184" s="205" t="s">
        <v>680</v>
      </c>
      <c r="E2184" s="572">
        <v>35977</v>
      </c>
      <c r="F2184" s="572">
        <v>44641</v>
      </c>
      <c r="G2184" s="205" t="s">
        <v>8933</v>
      </c>
      <c r="H2184" s="205" t="s">
        <v>682</v>
      </c>
      <c r="I2184" s="205" t="s">
        <v>708</v>
      </c>
      <c r="J2184" s="205" t="s">
        <v>684</v>
      </c>
      <c r="K2184" s="205" t="s">
        <v>684</v>
      </c>
      <c r="L2184" s="205" t="s">
        <v>8934</v>
      </c>
      <c r="M2184" s="205" t="s">
        <v>684</v>
      </c>
      <c r="N2184" s="205" t="s">
        <v>684</v>
      </c>
      <c r="O2184" s="205" t="s">
        <v>686</v>
      </c>
      <c r="P2184" s="205" t="s">
        <v>687</v>
      </c>
      <c r="Q2184" s="205" t="s">
        <v>686</v>
      </c>
    </row>
    <row r="2185" spans="1:17" hidden="1">
      <c r="A2185" s="204">
        <v>101794141877</v>
      </c>
      <c r="B2185" s="205" t="s">
        <v>8915</v>
      </c>
      <c r="C2185" s="205" t="s">
        <v>8916</v>
      </c>
      <c r="D2185" s="205" t="s">
        <v>680</v>
      </c>
      <c r="E2185" s="572">
        <v>33239</v>
      </c>
      <c r="F2185" s="572">
        <v>44641</v>
      </c>
      <c r="G2185" s="205" t="s">
        <v>8917</v>
      </c>
      <c r="H2185" s="205" t="s">
        <v>682</v>
      </c>
      <c r="I2185" s="205" t="s">
        <v>708</v>
      </c>
      <c r="J2185" s="205" t="s">
        <v>684</v>
      </c>
      <c r="K2185" s="205" t="s">
        <v>684</v>
      </c>
      <c r="L2185" s="205" t="s">
        <v>8918</v>
      </c>
      <c r="M2185" s="205" t="s">
        <v>684</v>
      </c>
      <c r="N2185" s="205" t="s">
        <v>684</v>
      </c>
      <c r="O2185" s="205" t="s">
        <v>686</v>
      </c>
      <c r="P2185" s="205" t="s">
        <v>687</v>
      </c>
      <c r="Q2185" s="205" t="s">
        <v>686</v>
      </c>
    </row>
    <row r="2186" spans="1:17" hidden="1">
      <c r="A2186" s="204">
        <v>101364771721</v>
      </c>
      <c r="B2186" s="205" t="s">
        <v>8926</v>
      </c>
      <c r="C2186" s="205" t="s">
        <v>8927</v>
      </c>
      <c r="D2186" s="205" t="s">
        <v>680</v>
      </c>
      <c r="E2186" s="572">
        <v>34682</v>
      </c>
      <c r="F2186" s="572">
        <v>44641</v>
      </c>
      <c r="G2186" s="205" t="s">
        <v>8928</v>
      </c>
      <c r="H2186" s="205" t="s">
        <v>682</v>
      </c>
      <c r="I2186" s="205" t="s">
        <v>708</v>
      </c>
      <c r="J2186" s="205">
        <v>9545183717</v>
      </c>
      <c r="K2186" s="205" t="s">
        <v>684</v>
      </c>
      <c r="L2186" s="205" t="s">
        <v>8929</v>
      </c>
      <c r="M2186" s="205" t="s">
        <v>684</v>
      </c>
      <c r="N2186" s="205" t="s">
        <v>8930</v>
      </c>
      <c r="O2186" s="205" t="s">
        <v>686</v>
      </c>
      <c r="P2186" s="205" t="s">
        <v>687</v>
      </c>
      <c r="Q2186" s="205" t="s">
        <v>686</v>
      </c>
    </row>
    <row r="2187" spans="1:17" hidden="1">
      <c r="A2187" s="204">
        <v>101455716124</v>
      </c>
      <c r="B2187" s="205" t="s">
        <v>8939</v>
      </c>
      <c r="C2187" s="205" t="s">
        <v>8940</v>
      </c>
      <c r="D2187" s="205" t="s">
        <v>680</v>
      </c>
      <c r="E2187" s="572">
        <v>36560</v>
      </c>
      <c r="F2187" s="572">
        <v>44639</v>
      </c>
      <c r="G2187" s="205" t="s">
        <v>7654</v>
      </c>
      <c r="H2187" s="205" t="s">
        <v>682</v>
      </c>
      <c r="I2187" s="205" t="s">
        <v>683</v>
      </c>
      <c r="J2187" s="205" t="s">
        <v>684</v>
      </c>
      <c r="K2187" s="205" t="s">
        <v>8941</v>
      </c>
      <c r="L2187" s="205" t="s">
        <v>8942</v>
      </c>
      <c r="M2187" s="205" t="s">
        <v>684</v>
      </c>
      <c r="N2187" s="205" t="s">
        <v>684</v>
      </c>
      <c r="O2187" s="205" t="s">
        <v>686</v>
      </c>
      <c r="P2187" s="205" t="s">
        <v>687</v>
      </c>
      <c r="Q2187" s="205" t="s">
        <v>686</v>
      </c>
    </row>
    <row r="2188" spans="1:17" hidden="1">
      <c r="A2188" s="204">
        <v>101569519334</v>
      </c>
      <c r="B2188" s="205" t="s">
        <v>8943</v>
      </c>
      <c r="C2188" s="205" t="s">
        <v>8944</v>
      </c>
      <c r="D2188" s="205" t="s">
        <v>680</v>
      </c>
      <c r="E2188" s="572">
        <v>36526</v>
      </c>
      <c r="F2188" s="572">
        <v>44627</v>
      </c>
      <c r="G2188" s="205" t="s">
        <v>8945</v>
      </c>
      <c r="H2188" s="205" t="s">
        <v>682</v>
      </c>
      <c r="I2188" s="205" t="s">
        <v>683</v>
      </c>
      <c r="J2188" s="205" t="s">
        <v>684</v>
      </c>
      <c r="K2188" s="205" t="s">
        <v>684</v>
      </c>
      <c r="L2188" s="205" t="s">
        <v>8946</v>
      </c>
      <c r="M2188" s="205" t="s">
        <v>684</v>
      </c>
      <c r="N2188" s="205" t="s">
        <v>684</v>
      </c>
      <c r="O2188" s="205" t="s">
        <v>686</v>
      </c>
      <c r="P2188" s="205" t="s">
        <v>687</v>
      </c>
      <c r="Q2188" s="205" t="s">
        <v>686</v>
      </c>
    </row>
    <row r="2189" spans="1:17" hidden="1">
      <c r="A2189" s="204">
        <v>101630688289</v>
      </c>
      <c r="B2189" s="205" t="s">
        <v>8948</v>
      </c>
      <c r="C2189" s="205" t="s">
        <v>8949</v>
      </c>
      <c r="D2189" s="205" t="s">
        <v>680</v>
      </c>
      <c r="E2189" s="572">
        <v>37257</v>
      </c>
      <c r="F2189" s="572">
        <v>44626</v>
      </c>
      <c r="G2189" s="205" t="s">
        <v>8950</v>
      </c>
      <c r="H2189" s="205" t="s">
        <v>682</v>
      </c>
      <c r="I2189" s="205" t="s">
        <v>683</v>
      </c>
      <c r="J2189" s="205">
        <v>9555186829</v>
      </c>
      <c r="K2189" s="205" t="s">
        <v>684</v>
      </c>
      <c r="L2189" s="205" t="s">
        <v>4811</v>
      </c>
      <c r="M2189" s="205" t="s">
        <v>8951</v>
      </c>
      <c r="N2189" s="205" t="s">
        <v>684</v>
      </c>
      <c r="O2189" s="205" t="s">
        <v>686</v>
      </c>
      <c r="P2189" s="205" t="s">
        <v>687</v>
      </c>
      <c r="Q2189" s="205" t="s">
        <v>686</v>
      </c>
    </row>
    <row r="2190" spans="1:17" hidden="1">
      <c r="A2190" s="204">
        <v>101803510400</v>
      </c>
      <c r="B2190" s="205" t="s">
        <v>8952</v>
      </c>
      <c r="C2190" s="205" t="s">
        <v>8953</v>
      </c>
      <c r="D2190" s="205" t="s">
        <v>680</v>
      </c>
      <c r="E2190" s="572">
        <v>34665</v>
      </c>
      <c r="F2190" s="572">
        <v>44625</v>
      </c>
      <c r="G2190" s="205" t="s">
        <v>8954</v>
      </c>
      <c r="H2190" s="205" t="s">
        <v>682</v>
      </c>
      <c r="I2190" s="205" t="s">
        <v>708</v>
      </c>
      <c r="J2190" s="205" t="s">
        <v>684</v>
      </c>
      <c r="K2190" s="205" t="s">
        <v>684</v>
      </c>
      <c r="L2190" s="205" t="s">
        <v>8955</v>
      </c>
      <c r="M2190" s="205" t="s">
        <v>684</v>
      </c>
      <c r="N2190" s="205" t="s">
        <v>684</v>
      </c>
      <c r="O2190" s="205" t="s">
        <v>686</v>
      </c>
      <c r="P2190" s="205" t="s">
        <v>687</v>
      </c>
      <c r="Q2190" s="205" t="s">
        <v>686</v>
      </c>
    </row>
    <row r="2191" spans="1:17" hidden="1">
      <c r="A2191" s="204">
        <v>101216813525</v>
      </c>
      <c r="B2191" s="205" t="s">
        <v>8960</v>
      </c>
      <c r="C2191" s="205" t="s">
        <v>8961</v>
      </c>
      <c r="D2191" s="205" t="s">
        <v>680</v>
      </c>
      <c r="E2191" s="572">
        <v>35065</v>
      </c>
      <c r="F2191" s="572">
        <v>44624</v>
      </c>
      <c r="G2191" s="205" t="s">
        <v>8962</v>
      </c>
      <c r="H2191" s="205" t="s">
        <v>682</v>
      </c>
      <c r="I2191" s="205" t="s">
        <v>683</v>
      </c>
      <c r="J2191" s="205">
        <v>7484844844</v>
      </c>
      <c r="K2191" s="205" t="s">
        <v>684</v>
      </c>
      <c r="L2191" s="205" t="s">
        <v>8963</v>
      </c>
      <c r="M2191" s="205" t="s">
        <v>8964</v>
      </c>
      <c r="N2191" s="205" t="s">
        <v>8965</v>
      </c>
      <c r="O2191" s="205" t="s">
        <v>686</v>
      </c>
      <c r="P2191" s="205" t="s">
        <v>687</v>
      </c>
      <c r="Q2191" s="205" t="s">
        <v>686</v>
      </c>
    </row>
    <row r="2192" spans="1:17" hidden="1">
      <c r="A2192" s="204">
        <v>101787448512</v>
      </c>
      <c r="B2192" s="205" t="s">
        <v>8956</v>
      </c>
      <c r="C2192" s="205" t="s">
        <v>8957</v>
      </c>
      <c r="D2192" s="205" t="s">
        <v>680</v>
      </c>
      <c r="E2192" s="572">
        <v>36141</v>
      </c>
      <c r="F2192" s="572">
        <v>44624</v>
      </c>
      <c r="G2192" s="205" t="s">
        <v>8958</v>
      </c>
      <c r="H2192" s="205" t="s">
        <v>682</v>
      </c>
      <c r="I2192" s="205" t="s">
        <v>683</v>
      </c>
      <c r="J2192" s="205" t="s">
        <v>684</v>
      </c>
      <c r="K2192" s="205" t="s">
        <v>684</v>
      </c>
      <c r="L2192" s="205" t="s">
        <v>8959</v>
      </c>
      <c r="M2192" s="205" t="s">
        <v>684</v>
      </c>
      <c r="N2192" s="205" t="s">
        <v>684</v>
      </c>
      <c r="O2192" s="205" t="s">
        <v>686</v>
      </c>
      <c r="P2192" s="205" t="s">
        <v>687</v>
      </c>
      <c r="Q2192" s="205" t="s">
        <v>686</v>
      </c>
    </row>
    <row r="2193" spans="1:17" hidden="1">
      <c r="A2193" s="204">
        <v>101794912631</v>
      </c>
      <c r="B2193" s="205" t="s">
        <v>8966</v>
      </c>
      <c r="C2193" s="205" t="s">
        <v>8967</v>
      </c>
      <c r="D2193" s="205" t="s">
        <v>680</v>
      </c>
      <c r="E2193" s="572">
        <v>37801</v>
      </c>
      <c r="F2193" s="572">
        <v>44622</v>
      </c>
      <c r="G2193" s="205" t="s">
        <v>8968</v>
      </c>
      <c r="H2193" s="205" t="s">
        <v>682</v>
      </c>
      <c r="I2193" s="205" t="s">
        <v>683</v>
      </c>
      <c r="J2193" s="205">
        <v>9527968054</v>
      </c>
      <c r="K2193" s="205" t="s">
        <v>684</v>
      </c>
      <c r="L2193" s="205" t="s">
        <v>8240</v>
      </c>
      <c r="M2193" s="205" t="s">
        <v>8969</v>
      </c>
      <c r="N2193" s="205" t="s">
        <v>8970</v>
      </c>
      <c r="O2193" s="205" t="s">
        <v>686</v>
      </c>
      <c r="P2193" s="205" t="s">
        <v>687</v>
      </c>
      <c r="Q2193" s="205" t="s">
        <v>686</v>
      </c>
    </row>
    <row r="2194" spans="1:17" hidden="1">
      <c r="A2194" s="204">
        <v>101792918476</v>
      </c>
      <c r="B2194" s="205" t="s">
        <v>8971</v>
      </c>
      <c r="C2194" s="205" t="s">
        <v>8972</v>
      </c>
      <c r="D2194" s="205" t="s">
        <v>680</v>
      </c>
      <c r="E2194" s="572">
        <v>36162</v>
      </c>
      <c r="F2194" s="572">
        <v>44622</v>
      </c>
      <c r="G2194" s="205" t="s">
        <v>8973</v>
      </c>
      <c r="H2194" s="205" t="s">
        <v>682</v>
      </c>
      <c r="I2194" s="205" t="s">
        <v>683</v>
      </c>
      <c r="J2194" s="205">
        <v>9606398304</v>
      </c>
      <c r="K2194" s="205" t="s">
        <v>684</v>
      </c>
      <c r="L2194" s="205" t="s">
        <v>8974</v>
      </c>
      <c r="M2194" s="205" t="s">
        <v>8975</v>
      </c>
      <c r="N2194" s="205" t="s">
        <v>8976</v>
      </c>
      <c r="O2194" s="205" t="s">
        <v>686</v>
      </c>
      <c r="P2194" s="205" t="s">
        <v>687</v>
      </c>
      <c r="Q2194" s="205" t="s">
        <v>686</v>
      </c>
    </row>
    <row r="2195" spans="1:17" hidden="1">
      <c r="A2195" s="204">
        <v>101792921704</v>
      </c>
      <c r="B2195" s="205" t="s">
        <v>8987</v>
      </c>
      <c r="C2195" s="205" t="s">
        <v>8988</v>
      </c>
      <c r="D2195" s="205" t="s">
        <v>680</v>
      </c>
      <c r="E2195" s="572">
        <v>36161</v>
      </c>
      <c r="F2195" s="572">
        <v>44621</v>
      </c>
      <c r="G2195" s="205" t="s">
        <v>8989</v>
      </c>
      <c r="H2195" s="205" t="s">
        <v>682</v>
      </c>
      <c r="I2195" s="205" t="s">
        <v>708</v>
      </c>
      <c r="J2195" s="205" t="s">
        <v>684</v>
      </c>
      <c r="K2195" s="205" t="s">
        <v>684</v>
      </c>
      <c r="L2195" s="205" t="s">
        <v>8990</v>
      </c>
      <c r="M2195" s="205" t="s">
        <v>684</v>
      </c>
      <c r="N2195" s="205" t="s">
        <v>684</v>
      </c>
      <c r="O2195" s="205" t="s">
        <v>686</v>
      </c>
      <c r="P2195" s="205" t="s">
        <v>687</v>
      </c>
      <c r="Q2195" s="205" t="s">
        <v>686</v>
      </c>
    </row>
    <row r="2196" spans="1:17" hidden="1">
      <c r="A2196" s="204">
        <v>100950382038</v>
      </c>
      <c r="B2196" s="205" t="s">
        <v>8977</v>
      </c>
      <c r="C2196" s="205" t="s">
        <v>8978</v>
      </c>
      <c r="D2196" s="205" t="s">
        <v>680</v>
      </c>
      <c r="E2196" s="572">
        <v>33523</v>
      </c>
      <c r="F2196" s="572">
        <v>44621</v>
      </c>
      <c r="G2196" s="205" t="s">
        <v>8979</v>
      </c>
      <c r="H2196" s="205" t="s">
        <v>682</v>
      </c>
      <c r="I2196" s="205" t="s">
        <v>708</v>
      </c>
      <c r="J2196" s="205">
        <v>9877273217</v>
      </c>
      <c r="K2196" s="205" t="s">
        <v>684</v>
      </c>
      <c r="L2196" s="205" t="s">
        <v>8368</v>
      </c>
      <c r="M2196" s="205" t="s">
        <v>8980</v>
      </c>
      <c r="N2196" s="205" t="s">
        <v>8981</v>
      </c>
      <c r="O2196" s="205" t="s">
        <v>686</v>
      </c>
      <c r="P2196" s="205" t="s">
        <v>687</v>
      </c>
      <c r="Q2196" s="205" t="s">
        <v>686</v>
      </c>
    </row>
    <row r="2197" spans="1:17" hidden="1">
      <c r="A2197" s="204">
        <v>101657700978</v>
      </c>
      <c r="B2197" s="205" t="s">
        <v>8991</v>
      </c>
      <c r="C2197" s="205" t="s">
        <v>8992</v>
      </c>
      <c r="D2197" s="205" t="s">
        <v>680</v>
      </c>
      <c r="E2197" s="572">
        <v>36406</v>
      </c>
      <c r="F2197" s="572">
        <v>44621</v>
      </c>
      <c r="G2197" s="205" t="s">
        <v>8993</v>
      </c>
      <c r="H2197" s="205" t="s">
        <v>682</v>
      </c>
      <c r="I2197" s="205" t="s">
        <v>683</v>
      </c>
      <c r="J2197" s="205">
        <v>9923359655</v>
      </c>
      <c r="K2197" s="205" t="s">
        <v>684</v>
      </c>
      <c r="L2197" s="205" t="s">
        <v>8994</v>
      </c>
      <c r="M2197" s="205" t="s">
        <v>8995</v>
      </c>
      <c r="N2197" s="205" t="s">
        <v>8996</v>
      </c>
      <c r="O2197" s="205" t="s">
        <v>687</v>
      </c>
      <c r="P2197" s="205" t="s">
        <v>687</v>
      </c>
      <c r="Q2197" s="205" t="s">
        <v>686</v>
      </c>
    </row>
    <row r="2198" spans="1:17" hidden="1">
      <c r="A2198" s="204">
        <v>101792918578</v>
      </c>
      <c r="B2198" s="205" t="s">
        <v>8982</v>
      </c>
      <c r="C2198" s="205" t="s">
        <v>4425</v>
      </c>
      <c r="D2198" s="205" t="s">
        <v>680</v>
      </c>
      <c r="E2198" s="572">
        <v>37972</v>
      </c>
      <c r="F2198" s="572">
        <v>44621</v>
      </c>
      <c r="G2198" s="205" t="s">
        <v>8983</v>
      </c>
      <c r="H2198" s="205" t="s">
        <v>682</v>
      </c>
      <c r="I2198" s="205" t="s">
        <v>683</v>
      </c>
      <c r="J2198" s="205">
        <v>8296546154</v>
      </c>
      <c r="K2198" s="205" t="s">
        <v>684</v>
      </c>
      <c r="L2198" s="205" t="s">
        <v>8984</v>
      </c>
      <c r="M2198" s="205" t="s">
        <v>8985</v>
      </c>
      <c r="N2198" s="205" t="s">
        <v>8986</v>
      </c>
      <c r="O2198" s="205" t="s">
        <v>687</v>
      </c>
      <c r="P2198" s="205" t="s">
        <v>687</v>
      </c>
      <c r="Q2198" s="205" t="s">
        <v>686</v>
      </c>
    </row>
    <row r="2199" spans="1:17" hidden="1">
      <c r="A2199" s="204">
        <v>101238657799</v>
      </c>
      <c r="B2199" s="205" t="s">
        <v>8997</v>
      </c>
      <c r="C2199" s="205" t="s">
        <v>8998</v>
      </c>
      <c r="D2199" s="205" t="s">
        <v>680</v>
      </c>
      <c r="E2199" s="572">
        <v>33700</v>
      </c>
      <c r="F2199" s="572">
        <v>44620</v>
      </c>
      <c r="G2199" s="205" t="s">
        <v>8573</v>
      </c>
      <c r="H2199" s="205" t="s">
        <v>682</v>
      </c>
      <c r="I2199" s="205" t="s">
        <v>683</v>
      </c>
      <c r="J2199" s="205" t="s">
        <v>684</v>
      </c>
      <c r="K2199" s="205" t="s">
        <v>684</v>
      </c>
      <c r="L2199" s="205" t="s">
        <v>8999</v>
      </c>
      <c r="M2199" s="205" t="s">
        <v>684</v>
      </c>
      <c r="N2199" s="205" t="s">
        <v>684</v>
      </c>
      <c r="O2199" s="205" t="s">
        <v>686</v>
      </c>
      <c r="P2199" s="205" t="s">
        <v>687</v>
      </c>
      <c r="Q2199" s="205" t="s">
        <v>686</v>
      </c>
    </row>
    <row r="2200" spans="1:17" hidden="1">
      <c r="A2200" s="204">
        <v>100136827802</v>
      </c>
      <c r="B2200" s="205" t="s">
        <v>9000</v>
      </c>
      <c r="C2200" s="205" t="s">
        <v>9001</v>
      </c>
      <c r="D2200" s="205" t="s">
        <v>680</v>
      </c>
      <c r="E2200" s="572">
        <v>31018</v>
      </c>
      <c r="F2200" s="572">
        <v>44620</v>
      </c>
      <c r="G2200" s="205" t="s">
        <v>9002</v>
      </c>
      <c r="H2200" s="205" t="s">
        <v>682</v>
      </c>
      <c r="I2200" s="205" t="s">
        <v>683</v>
      </c>
      <c r="J2200" s="205">
        <v>9028302428</v>
      </c>
      <c r="K2200" s="205" t="s">
        <v>684</v>
      </c>
      <c r="L2200" s="205" t="s">
        <v>9003</v>
      </c>
      <c r="M2200" s="205" t="s">
        <v>684</v>
      </c>
      <c r="N2200" s="205" t="s">
        <v>9004</v>
      </c>
      <c r="O2200" s="205" t="s">
        <v>686</v>
      </c>
      <c r="P2200" s="205" t="s">
        <v>687</v>
      </c>
      <c r="Q2200" s="205" t="s">
        <v>686</v>
      </c>
    </row>
    <row r="2201" spans="1:17" hidden="1">
      <c r="A2201" s="204">
        <v>101718756559</v>
      </c>
      <c r="B2201" s="205" t="s">
        <v>9005</v>
      </c>
      <c r="C2201" s="205" t="s">
        <v>9006</v>
      </c>
      <c r="D2201" s="205" t="s">
        <v>680</v>
      </c>
      <c r="E2201" s="572">
        <v>35796</v>
      </c>
      <c r="F2201" s="572">
        <v>44620</v>
      </c>
      <c r="G2201" s="205" t="s">
        <v>9007</v>
      </c>
      <c r="H2201" s="205" t="s">
        <v>682</v>
      </c>
      <c r="I2201" s="205" t="s">
        <v>683</v>
      </c>
      <c r="J2201" s="205" t="s">
        <v>684</v>
      </c>
      <c r="K2201" s="205" t="s">
        <v>684</v>
      </c>
      <c r="L2201" s="205" t="s">
        <v>9008</v>
      </c>
      <c r="M2201" s="205" t="s">
        <v>684</v>
      </c>
      <c r="N2201" s="205" t="s">
        <v>684</v>
      </c>
      <c r="O2201" s="205" t="s">
        <v>686</v>
      </c>
      <c r="P2201" s="205" t="s">
        <v>687</v>
      </c>
      <c r="Q2201" s="205" t="s">
        <v>686</v>
      </c>
    </row>
    <row r="2202" spans="1:17" hidden="1">
      <c r="A2202" s="204">
        <v>101785751571</v>
      </c>
      <c r="B2202" s="205" t="s">
        <v>9012</v>
      </c>
      <c r="C2202" s="205" t="s">
        <v>9013</v>
      </c>
      <c r="D2202" s="205" t="s">
        <v>680</v>
      </c>
      <c r="E2202" s="572">
        <v>34463</v>
      </c>
      <c r="F2202" s="572">
        <v>44618</v>
      </c>
      <c r="G2202" s="205" t="s">
        <v>9014</v>
      </c>
      <c r="H2202" s="205" t="s">
        <v>682</v>
      </c>
      <c r="I2202" s="205" t="s">
        <v>708</v>
      </c>
      <c r="J2202" s="205">
        <v>8421274870</v>
      </c>
      <c r="K2202" s="205" t="s">
        <v>684</v>
      </c>
      <c r="L2202" s="205" t="s">
        <v>9015</v>
      </c>
      <c r="M2202" s="205" t="s">
        <v>684</v>
      </c>
      <c r="N2202" s="205" t="s">
        <v>684</v>
      </c>
      <c r="O2202" s="205" t="s">
        <v>686</v>
      </c>
      <c r="P2202" s="205" t="s">
        <v>687</v>
      </c>
      <c r="Q2202" s="205" t="s">
        <v>686</v>
      </c>
    </row>
    <row r="2203" spans="1:17" hidden="1">
      <c r="A2203" s="204">
        <v>101469332085</v>
      </c>
      <c r="B2203" s="205" t="s">
        <v>9009</v>
      </c>
      <c r="C2203" s="205" t="s">
        <v>9010</v>
      </c>
      <c r="D2203" s="205" t="s">
        <v>680</v>
      </c>
      <c r="E2203" s="572">
        <v>36091</v>
      </c>
      <c r="F2203" s="572">
        <v>44618</v>
      </c>
      <c r="G2203" s="205" t="s">
        <v>9011</v>
      </c>
      <c r="H2203" s="205" t="s">
        <v>682</v>
      </c>
      <c r="I2203" s="205" t="s">
        <v>708</v>
      </c>
      <c r="J2203" s="205">
        <v>8668591833</v>
      </c>
      <c r="K2203" s="205" t="s">
        <v>684</v>
      </c>
      <c r="L2203" s="205" t="s">
        <v>3541</v>
      </c>
      <c r="M2203" s="205" t="s">
        <v>684</v>
      </c>
      <c r="N2203" s="205" t="s">
        <v>684</v>
      </c>
      <c r="O2203" s="205" t="s">
        <v>686</v>
      </c>
      <c r="P2203" s="205" t="s">
        <v>687</v>
      </c>
      <c r="Q2203" s="205" t="s">
        <v>686</v>
      </c>
    </row>
    <row r="2204" spans="1:17" hidden="1">
      <c r="A2204" s="204">
        <v>101784068025</v>
      </c>
      <c r="B2204" s="205" t="s">
        <v>9017</v>
      </c>
      <c r="C2204" s="205" t="s">
        <v>9018</v>
      </c>
      <c r="D2204" s="205" t="s">
        <v>680</v>
      </c>
      <c r="E2204" s="572">
        <v>34076</v>
      </c>
      <c r="F2204" s="572">
        <v>44611</v>
      </c>
      <c r="G2204" s="205" t="s">
        <v>9019</v>
      </c>
      <c r="H2204" s="205" t="s">
        <v>682</v>
      </c>
      <c r="I2204" s="205" t="s">
        <v>683</v>
      </c>
      <c r="J2204" s="205" t="s">
        <v>684</v>
      </c>
      <c r="K2204" s="205" t="s">
        <v>684</v>
      </c>
      <c r="L2204" s="205" t="s">
        <v>9020</v>
      </c>
      <c r="M2204" s="205" t="s">
        <v>684</v>
      </c>
      <c r="N2204" s="205" t="s">
        <v>684</v>
      </c>
      <c r="O2204" s="205" t="s">
        <v>686</v>
      </c>
      <c r="P2204" s="205" t="s">
        <v>687</v>
      </c>
      <c r="Q2204" s="205" t="s">
        <v>686</v>
      </c>
    </row>
    <row r="2205" spans="1:17" hidden="1">
      <c r="A2205" s="204">
        <v>101666462968</v>
      </c>
      <c r="B2205" s="205" t="s">
        <v>9021</v>
      </c>
      <c r="C2205" s="205" t="s">
        <v>9022</v>
      </c>
      <c r="D2205" s="205" t="s">
        <v>680</v>
      </c>
      <c r="E2205" s="572">
        <v>34633</v>
      </c>
      <c r="F2205" s="572">
        <v>44610</v>
      </c>
      <c r="G2205" s="205" t="s">
        <v>9023</v>
      </c>
      <c r="H2205" s="205" t="s">
        <v>682</v>
      </c>
      <c r="I2205" s="205" t="s">
        <v>708</v>
      </c>
      <c r="J2205" s="205">
        <v>9284882562</v>
      </c>
      <c r="K2205" s="205" t="s">
        <v>9024</v>
      </c>
      <c r="L2205" s="205" t="s">
        <v>9025</v>
      </c>
      <c r="M2205" s="205" t="s">
        <v>9026</v>
      </c>
      <c r="N2205" s="205" t="s">
        <v>20618</v>
      </c>
      <c r="O2205" s="205" t="s">
        <v>687</v>
      </c>
      <c r="P2205" s="205" t="s">
        <v>687</v>
      </c>
      <c r="Q2205" s="205" t="s">
        <v>687</v>
      </c>
    </row>
    <row r="2206" spans="1:17" hidden="1">
      <c r="A2206" s="204">
        <v>101786849001</v>
      </c>
      <c r="B2206" s="205" t="s">
        <v>9027</v>
      </c>
      <c r="C2206" s="205" t="s">
        <v>9028</v>
      </c>
      <c r="D2206" s="205" t="s">
        <v>680</v>
      </c>
      <c r="E2206" s="572">
        <v>37147</v>
      </c>
      <c r="F2206" s="572">
        <v>44606</v>
      </c>
      <c r="G2206" s="205" t="s">
        <v>9029</v>
      </c>
      <c r="H2206" s="205" t="s">
        <v>682</v>
      </c>
      <c r="I2206" s="205" t="s">
        <v>708</v>
      </c>
      <c r="J2206" s="205">
        <v>9974998435</v>
      </c>
      <c r="K2206" s="205" t="s">
        <v>684</v>
      </c>
      <c r="L2206" s="205" t="s">
        <v>9030</v>
      </c>
      <c r="M2206" s="205" t="s">
        <v>9031</v>
      </c>
      <c r="N2206" s="205" t="s">
        <v>6832</v>
      </c>
      <c r="O2206" s="205" t="s">
        <v>686</v>
      </c>
      <c r="P2206" s="205" t="s">
        <v>687</v>
      </c>
      <c r="Q2206" s="205" t="s">
        <v>686</v>
      </c>
    </row>
    <row r="2207" spans="1:17" hidden="1">
      <c r="A2207" s="204">
        <v>101385276566</v>
      </c>
      <c r="B2207" s="205" t="s">
        <v>9042</v>
      </c>
      <c r="C2207" s="205" t="s">
        <v>5500</v>
      </c>
      <c r="D2207" s="205" t="s">
        <v>680</v>
      </c>
      <c r="E2207" s="572">
        <v>36384</v>
      </c>
      <c r="F2207" s="572">
        <v>44604</v>
      </c>
      <c r="G2207" s="205" t="s">
        <v>9043</v>
      </c>
      <c r="H2207" s="205" t="s">
        <v>682</v>
      </c>
      <c r="I2207" s="205" t="s">
        <v>683</v>
      </c>
      <c r="J2207" s="205">
        <v>8862008814</v>
      </c>
      <c r="K2207" s="205" t="s">
        <v>9044</v>
      </c>
      <c r="L2207" s="205" t="s">
        <v>9045</v>
      </c>
      <c r="M2207" s="205" t="s">
        <v>8462</v>
      </c>
      <c r="N2207" s="205" t="s">
        <v>9046</v>
      </c>
      <c r="O2207" s="205" t="s">
        <v>686</v>
      </c>
      <c r="P2207" s="205" t="s">
        <v>687</v>
      </c>
      <c r="Q2207" s="205" t="s">
        <v>686</v>
      </c>
    </row>
    <row r="2208" spans="1:17" hidden="1">
      <c r="A2208" s="204">
        <v>101760730302</v>
      </c>
      <c r="B2208" s="205" t="s">
        <v>9032</v>
      </c>
      <c r="C2208" s="205" t="s">
        <v>9033</v>
      </c>
      <c r="D2208" s="205" t="s">
        <v>680</v>
      </c>
      <c r="E2208" s="572">
        <v>37915</v>
      </c>
      <c r="F2208" s="572">
        <v>44604</v>
      </c>
      <c r="G2208" s="205" t="s">
        <v>9034</v>
      </c>
      <c r="H2208" s="205" t="s">
        <v>682</v>
      </c>
      <c r="I2208" s="205" t="s">
        <v>683</v>
      </c>
      <c r="J2208" s="205">
        <v>8767329543</v>
      </c>
      <c r="K2208" s="205" t="s">
        <v>684</v>
      </c>
      <c r="L2208" s="205" t="s">
        <v>9035</v>
      </c>
      <c r="M2208" s="205" t="s">
        <v>684</v>
      </c>
      <c r="N2208" s="205" t="s">
        <v>684</v>
      </c>
      <c r="O2208" s="205" t="s">
        <v>687</v>
      </c>
      <c r="P2208" s="205" t="s">
        <v>687</v>
      </c>
      <c r="Q2208" s="205" t="s">
        <v>686</v>
      </c>
    </row>
    <row r="2209" spans="1:17" hidden="1">
      <c r="A2209" s="204">
        <v>101788270925</v>
      </c>
      <c r="B2209" s="205" t="s">
        <v>9036</v>
      </c>
      <c r="C2209" s="205" t="s">
        <v>9037</v>
      </c>
      <c r="D2209" s="205" t="s">
        <v>680</v>
      </c>
      <c r="E2209" s="572">
        <v>35917</v>
      </c>
      <c r="F2209" s="572">
        <v>44604</v>
      </c>
      <c r="G2209" s="205" t="s">
        <v>926</v>
      </c>
      <c r="H2209" s="205" t="s">
        <v>682</v>
      </c>
      <c r="I2209" s="205" t="s">
        <v>683</v>
      </c>
      <c r="J2209" s="205">
        <v>7030403431</v>
      </c>
      <c r="K2209" s="205" t="s">
        <v>9038</v>
      </c>
      <c r="L2209" s="205" t="s">
        <v>9039</v>
      </c>
      <c r="M2209" s="205" t="s">
        <v>9040</v>
      </c>
      <c r="N2209" s="205" t="s">
        <v>9041</v>
      </c>
      <c r="O2209" s="205" t="s">
        <v>686</v>
      </c>
      <c r="P2209" s="205" t="s">
        <v>687</v>
      </c>
      <c r="Q2209" s="205" t="s">
        <v>686</v>
      </c>
    </row>
    <row r="2210" spans="1:17" hidden="1">
      <c r="A2210" s="204">
        <v>101511542199</v>
      </c>
      <c r="B2210" s="205" t="s">
        <v>9047</v>
      </c>
      <c r="C2210" s="205" t="s">
        <v>9048</v>
      </c>
      <c r="D2210" s="205" t="s">
        <v>680</v>
      </c>
      <c r="E2210" s="572">
        <v>28642</v>
      </c>
      <c r="F2210" s="572">
        <v>44604</v>
      </c>
      <c r="G2210" s="205" t="s">
        <v>9049</v>
      </c>
      <c r="H2210" s="205" t="s">
        <v>682</v>
      </c>
      <c r="I2210" s="205" t="s">
        <v>708</v>
      </c>
      <c r="J2210" s="205">
        <v>9922891504</v>
      </c>
      <c r="K2210" s="205" t="s">
        <v>684</v>
      </c>
      <c r="L2210" s="205" t="s">
        <v>9050</v>
      </c>
      <c r="M2210" s="205" t="s">
        <v>9051</v>
      </c>
      <c r="N2210" s="205" t="s">
        <v>9052</v>
      </c>
      <c r="O2210" s="205" t="s">
        <v>686</v>
      </c>
      <c r="P2210" s="205" t="s">
        <v>687</v>
      </c>
      <c r="Q2210" s="205" t="s">
        <v>686</v>
      </c>
    </row>
    <row r="2211" spans="1:17" hidden="1">
      <c r="A2211" s="204">
        <v>101458933680</v>
      </c>
      <c r="B2211" s="205" t="s">
        <v>9053</v>
      </c>
      <c r="C2211" s="205" t="s">
        <v>9054</v>
      </c>
      <c r="D2211" s="205" t="s">
        <v>680</v>
      </c>
      <c r="E2211" s="572">
        <v>35791</v>
      </c>
      <c r="F2211" s="572">
        <v>44602</v>
      </c>
      <c r="G2211" s="205" t="s">
        <v>9055</v>
      </c>
      <c r="H2211" s="205" t="s">
        <v>682</v>
      </c>
      <c r="I2211" s="205" t="s">
        <v>683</v>
      </c>
      <c r="J2211" s="205">
        <v>8600371651</v>
      </c>
      <c r="K2211" s="205" t="s">
        <v>684</v>
      </c>
      <c r="L2211" s="205" t="s">
        <v>9056</v>
      </c>
      <c r="M2211" s="205" t="s">
        <v>9057</v>
      </c>
      <c r="N2211" s="205" t="s">
        <v>2124</v>
      </c>
      <c r="O2211" s="205" t="s">
        <v>686</v>
      </c>
      <c r="P2211" s="205" t="s">
        <v>687</v>
      </c>
      <c r="Q2211" s="205" t="s">
        <v>686</v>
      </c>
    </row>
    <row r="2212" spans="1:17" hidden="1">
      <c r="A2212" s="204">
        <v>101782752908</v>
      </c>
      <c r="B2212" s="205" t="s">
        <v>9058</v>
      </c>
      <c r="C2212" s="205" t="s">
        <v>9059</v>
      </c>
      <c r="D2212" s="205" t="s">
        <v>680</v>
      </c>
      <c r="E2212" s="572">
        <v>37785</v>
      </c>
      <c r="F2212" s="572">
        <v>44601</v>
      </c>
      <c r="G2212" s="205" t="s">
        <v>9060</v>
      </c>
      <c r="H2212" s="205" t="s">
        <v>682</v>
      </c>
      <c r="I2212" s="205" t="s">
        <v>683</v>
      </c>
      <c r="J2212" s="205" t="s">
        <v>684</v>
      </c>
      <c r="K2212" s="205" t="s">
        <v>684</v>
      </c>
      <c r="L2212" s="205" t="s">
        <v>9061</v>
      </c>
      <c r="M2212" s="205" t="s">
        <v>684</v>
      </c>
      <c r="N2212" s="205" t="s">
        <v>684</v>
      </c>
      <c r="O2212" s="205" t="s">
        <v>686</v>
      </c>
      <c r="P2212" s="205" t="s">
        <v>687</v>
      </c>
      <c r="Q2212" s="205" t="s">
        <v>686</v>
      </c>
    </row>
    <row r="2213" spans="1:17" hidden="1">
      <c r="A2213" s="204">
        <v>101353985259</v>
      </c>
      <c r="B2213" s="205" t="s">
        <v>9062</v>
      </c>
      <c r="C2213" s="205" t="s">
        <v>9063</v>
      </c>
      <c r="D2213" s="205" t="s">
        <v>680</v>
      </c>
      <c r="E2213" s="572">
        <v>33239</v>
      </c>
      <c r="F2213" s="572">
        <v>44599</v>
      </c>
      <c r="G2213" s="205" t="s">
        <v>9064</v>
      </c>
      <c r="H2213" s="205" t="s">
        <v>682</v>
      </c>
      <c r="I2213" s="205" t="s">
        <v>708</v>
      </c>
      <c r="J2213" s="205">
        <v>9545873832</v>
      </c>
      <c r="K2213" s="205" t="s">
        <v>684</v>
      </c>
      <c r="L2213" s="205" t="s">
        <v>9065</v>
      </c>
      <c r="M2213" s="205" t="s">
        <v>684</v>
      </c>
      <c r="N2213" s="205" t="s">
        <v>9066</v>
      </c>
      <c r="O2213" s="205" t="s">
        <v>686</v>
      </c>
      <c r="P2213" s="205" t="s">
        <v>687</v>
      </c>
      <c r="Q2213" s="205" t="s">
        <v>686</v>
      </c>
    </row>
    <row r="2214" spans="1:17" hidden="1">
      <c r="A2214" s="204">
        <v>101782137073</v>
      </c>
      <c r="B2214" s="205" t="s">
        <v>9067</v>
      </c>
      <c r="C2214" s="205" t="s">
        <v>9068</v>
      </c>
      <c r="D2214" s="205" t="s">
        <v>680</v>
      </c>
      <c r="E2214" s="572">
        <v>35970</v>
      </c>
      <c r="F2214" s="572">
        <v>44596</v>
      </c>
      <c r="G2214" s="205" t="s">
        <v>9069</v>
      </c>
      <c r="H2214" s="205" t="s">
        <v>682</v>
      </c>
      <c r="I2214" s="205" t="s">
        <v>708</v>
      </c>
      <c r="J2214" s="205" t="s">
        <v>684</v>
      </c>
      <c r="K2214" s="205" t="s">
        <v>684</v>
      </c>
      <c r="L2214" s="205" t="s">
        <v>9070</v>
      </c>
      <c r="M2214" s="205" t="s">
        <v>684</v>
      </c>
      <c r="N2214" s="205" t="s">
        <v>684</v>
      </c>
      <c r="O2214" s="205" t="s">
        <v>686</v>
      </c>
      <c r="P2214" s="205" t="s">
        <v>687</v>
      </c>
      <c r="Q2214" s="205" t="s">
        <v>686</v>
      </c>
    </row>
    <row r="2215" spans="1:17" hidden="1">
      <c r="A2215" s="204">
        <v>101726099122</v>
      </c>
      <c r="B2215" s="205" t="s">
        <v>9071</v>
      </c>
      <c r="C2215" s="205" t="s">
        <v>9072</v>
      </c>
      <c r="D2215" s="205" t="s">
        <v>680</v>
      </c>
      <c r="E2215" s="572">
        <v>33909</v>
      </c>
      <c r="F2215" s="572">
        <v>44594</v>
      </c>
      <c r="G2215" s="205" t="s">
        <v>1545</v>
      </c>
      <c r="H2215" s="205" t="s">
        <v>682</v>
      </c>
      <c r="I2215" s="205" t="s">
        <v>683</v>
      </c>
      <c r="J2215" s="205">
        <v>8459152473</v>
      </c>
      <c r="K2215" s="205" t="s">
        <v>9073</v>
      </c>
      <c r="L2215" s="205" t="s">
        <v>9074</v>
      </c>
      <c r="M2215" s="205" t="s">
        <v>9075</v>
      </c>
      <c r="N2215" s="205" t="s">
        <v>9076</v>
      </c>
      <c r="O2215" s="205" t="s">
        <v>686</v>
      </c>
      <c r="P2215" s="205" t="s">
        <v>687</v>
      </c>
      <c r="Q2215" s="205" t="s">
        <v>686</v>
      </c>
    </row>
    <row r="2216" spans="1:17" hidden="1">
      <c r="A2216" s="204">
        <v>101792797514</v>
      </c>
      <c r="B2216" s="205" t="s">
        <v>9077</v>
      </c>
      <c r="C2216" s="205" t="s">
        <v>9078</v>
      </c>
      <c r="D2216" s="205" t="s">
        <v>680</v>
      </c>
      <c r="E2216" s="572">
        <v>34930</v>
      </c>
      <c r="F2216" s="572">
        <v>44593</v>
      </c>
      <c r="G2216" s="205" t="s">
        <v>9079</v>
      </c>
      <c r="H2216" s="205" t="s">
        <v>682</v>
      </c>
      <c r="I2216" s="205" t="s">
        <v>683</v>
      </c>
      <c r="J2216" s="205" t="s">
        <v>684</v>
      </c>
      <c r="K2216" s="205" t="s">
        <v>684</v>
      </c>
      <c r="L2216" s="205" t="s">
        <v>9080</v>
      </c>
      <c r="M2216" s="205" t="s">
        <v>684</v>
      </c>
      <c r="N2216" s="205" t="s">
        <v>684</v>
      </c>
      <c r="O2216" s="205" t="s">
        <v>686</v>
      </c>
      <c r="P2216" s="205" t="s">
        <v>687</v>
      </c>
      <c r="Q2216" s="205" t="s">
        <v>686</v>
      </c>
    </row>
    <row r="2217" spans="1:17" hidden="1">
      <c r="A2217" s="204">
        <v>100498382378</v>
      </c>
      <c r="B2217" s="205" t="s">
        <v>9081</v>
      </c>
      <c r="C2217" s="205" t="s">
        <v>9082</v>
      </c>
      <c r="D2217" s="205" t="s">
        <v>680</v>
      </c>
      <c r="E2217" s="572">
        <v>35004</v>
      </c>
      <c r="F2217" s="572">
        <v>44593</v>
      </c>
      <c r="G2217" s="205" t="s">
        <v>1545</v>
      </c>
      <c r="H2217" s="205" t="s">
        <v>682</v>
      </c>
      <c r="I2217" s="205" t="s">
        <v>683</v>
      </c>
      <c r="J2217" s="205">
        <v>8847790990</v>
      </c>
      <c r="K2217" s="205" t="s">
        <v>9083</v>
      </c>
      <c r="L2217" s="205" t="s">
        <v>9084</v>
      </c>
      <c r="M2217" s="205" t="s">
        <v>9085</v>
      </c>
      <c r="N2217" s="205" t="s">
        <v>9086</v>
      </c>
      <c r="O2217" s="205" t="s">
        <v>686</v>
      </c>
      <c r="P2217" s="205" t="s">
        <v>686</v>
      </c>
      <c r="Q2217" s="205" t="s">
        <v>686</v>
      </c>
    </row>
    <row r="2218" spans="1:17" hidden="1">
      <c r="A2218" s="204">
        <v>101776767304</v>
      </c>
      <c r="B2218" s="205" t="s">
        <v>9087</v>
      </c>
      <c r="C2218" s="205" t="s">
        <v>9088</v>
      </c>
      <c r="D2218" s="205" t="s">
        <v>680</v>
      </c>
      <c r="E2218" s="572">
        <v>37905</v>
      </c>
      <c r="F2218" s="572">
        <v>44590</v>
      </c>
      <c r="G2218" s="205" t="s">
        <v>9089</v>
      </c>
      <c r="H2218" s="205" t="s">
        <v>682</v>
      </c>
      <c r="I2218" s="205" t="s">
        <v>683</v>
      </c>
      <c r="J2218" s="205" t="s">
        <v>684</v>
      </c>
      <c r="K2218" s="205" t="s">
        <v>684</v>
      </c>
      <c r="L2218" s="205" t="s">
        <v>9090</v>
      </c>
      <c r="M2218" s="205" t="s">
        <v>684</v>
      </c>
      <c r="N2218" s="205" t="s">
        <v>684</v>
      </c>
      <c r="O2218" s="205" t="s">
        <v>686</v>
      </c>
      <c r="P2218" s="205" t="s">
        <v>687</v>
      </c>
      <c r="Q2218" s="205" t="s">
        <v>686</v>
      </c>
    </row>
    <row r="2219" spans="1:17" hidden="1">
      <c r="A2219" s="204">
        <v>101777732035</v>
      </c>
      <c r="B2219" s="205" t="s">
        <v>9097</v>
      </c>
      <c r="C2219" s="205" t="s">
        <v>9098</v>
      </c>
      <c r="D2219" s="205" t="s">
        <v>680</v>
      </c>
      <c r="E2219" s="572">
        <v>37541</v>
      </c>
      <c r="F2219" s="572">
        <v>44589</v>
      </c>
      <c r="G2219" s="205" t="s">
        <v>9099</v>
      </c>
      <c r="H2219" s="205" t="s">
        <v>682</v>
      </c>
      <c r="I2219" s="205" t="s">
        <v>683</v>
      </c>
      <c r="J2219" s="205">
        <v>7040307069</v>
      </c>
      <c r="K2219" s="205" t="s">
        <v>684</v>
      </c>
      <c r="L2219" s="205" t="s">
        <v>9100</v>
      </c>
      <c r="M2219" s="205" t="s">
        <v>9101</v>
      </c>
      <c r="N2219" s="205" t="s">
        <v>9102</v>
      </c>
      <c r="O2219" s="205" t="s">
        <v>686</v>
      </c>
      <c r="P2219" s="205" t="s">
        <v>687</v>
      </c>
      <c r="Q2219" s="205" t="s">
        <v>686</v>
      </c>
    </row>
    <row r="2220" spans="1:17" hidden="1">
      <c r="A2220" s="204">
        <v>101712058969</v>
      </c>
      <c r="B2220" s="205" t="s">
        <v>9103</v>
      </c>
      <c r="C2220" s="205" t="s">
        <v>9104</v>
      </c>
      <c r="D2220" s="205" t="s">
        <v>680</v>
      </c>
      <c r="E2220" s="572">
        <v>36972</v>
      </c>
      <c r="F2220" s="572">
        <v>44589</v>
      </c>
      <c r="G2220" s="205" t="s">
        <v>9105</v>
      </c>
      <c r="H2220" s="205" t="s">
        <v>682</v>
      </c>
      <c r="I2220" s="205" t="s">
        <v>683</v>
      </c>
      <c r="J2220" s="205">
        <v>9593867085</v>
      </c>
      <c r="K2220" s="205" t="s">
        <v>684</v>
      </c>
      <c r="L2220" s="205" t="s">
        <v>9106</v>
      </c>
      <c r="M2220" s="205" t="s">
        <v>9107</v>
      </c>
      <c r="N2220" s="205" t="s">
        <v>9108</v>
      </c>
      <c r="O2220" s="205" t="s">
        <v>686</v>
      </c>
      <c r="P2220" s="205" t="s">
        <v>687</v>
      </c>
      <c r="Q2220" s="205" t="s">
        <v>686</v>
      </c>
    </row>
    <row r="2221" spans="1:17" hidden="1">
      <c r="A2221" s="204">
        <v>101680131114</v>
      </c>
      <c r="B2221" s="205" t="s">
        <v>9109</v>
      </c>
      <c r="C2221" s="205" t="s">
        <v>9110</v>
      </c>
      <c r="D2221" s="205" t="s">
        <v>680</v>
      </c>
      <c r="E2221" s="572">
        <v>35247</v>
      </c>
      <c r="F2221" s="572">
        <v>44589</v>
      </c>
      <c r="G2221" s="205" t="s">
        <v>9111</v>
      </c>
      <c r="H2221" s="205" t="s">
        <v>682</v>
      </c>
      <c r="I2221" s="205" t="s">
        <v>683</v>
      </c>
      <c r="J2221" s="205">
        <v>8423354795</v>
      </c>
      <c r="K2221" s="205" t="s">
        <v>684</v>
      </c>
      <c r="L2221" s="205" t="s">
        <v>9112</v>
      </c>
      <c r="M2221" s="205" t="s">
        <v>9113</v>
      </c>
      <c r="N2221" s="205" t="s">
        <v>9114</v>
      </c>
      <c r="O2221" s="205" t="s">
        <v>687</v>
      </c>
      <c r="P2221" s="205" t="s">
        <v>687</v>
      </c>
      <c r="Q2221" s="205" t="s">
        <v>686</v>
      </c>
    </row>
    <row r="2222" spans="1:17" hidden="1">
      <c r="A2222" s="204">
        <v>101414722583</v>
      </c>
      <c r="B2222" s="205" t="s">
        <v>9092</v>
      </c>
      <c r="C2222" s="205" t="s">
        <v>9093</v>
      </c>
      <c r="D2222" s="205" t="s">
        <v>680</v>
      </c>
      <c r="E2222" s="572">
        <v>32989</v>
      </c>
      <c r="F2222" s="572">
        <v>44589</v>
      </c>
      <c r="G2222" s="205" t="s">
        <v>9094</v>
      </c>
      <c r="H2222" s="205" t="s">
        <v>682</v>
      </c>
      <c r="I2222" s="205" t="s">
        <v>683</v>
      </c>
      <c r="J2222" s="205">
        <v>9623709194</v>
      </c>
      <c r="K2222" s="205" t="s">
        <v>684</v>
      </c>
      <c r="L2222" s="205" t="s">
        <v>6152</v>
      </c>
      <c r="M2222" s="205" t="s">
        <v>9095</v>
      </c>
      <c r="N2222" s="205" t="s">
        <v>9096</v>
      </c>
      <c r="O2222" s="205" t="s">
        <v>686</v>
      </c>
      <c r="P2222" s="205" t="s">
        <v>687</v>
      </c>
      <c r="Q2222" s="205" t="s">
        <v>686</v>
      </c>
    </row>
    <row r="2223" spans="1:17" hidden="1">
      <c r="A2223" s="204">
        <v>101754426427</v>
      </c>
      <c r="B2223" s="205" t="s">
        <v>9115</v>
      </c>
      <c r="C2223" s="205" t="s">
        <v>9116</v>
      </c>
      <c r="D2223" s="205" t="s">
        <v>680</v>
      </c>
      <c r="E2223" s="572">
        <v>37502</v>
      </c>
      <c r="F2223" s="572">
        <v>44581</v>
      </c>
      <c r="G2223" s="205" t="s">
        <v>9117</v>
      </c>
      <c r="H2223" s="205" t="s">
        <v>682</v>
      </c>
      <c r="I2223" s="205" t="s">
        <v>683</v>
      </c>
      <c r="J2223" s="205">
        <v>9156387561</v>
      </c>
      <c r="K2223" s="205" t="s">
        <v>684</v>
      </c>
      <c r="L2223" s="205" t="s">
        <v>9118</v>
      </c>
      <c r="M2223" s="205" t="s">
        <v>684</v>
      </c>
      <c r="N2223" s="205" t="s">
        <v>684</v>
      </c>
      <c r="O2223" s="205" t="s">
        <v>686</v>
      </c>
      <c r="P2223" s="205" t="s">
        <v>687</v>
      </c>
      <c r="Q2223" s="205" t="s">
        <v>686</v>
      </c>
    </row>
    <row r="2224" spans="1:17" hidden="1">
      <c r="A2224" s="204">
        <v>101776767294</v>
      </c>
      <c r="B2224" s="205" t="s">
        <v>9119</v>
      </c>
      <c r="C2224" s="205" t="s">
        <v>9120</v>
      </c>
      <c r="D2224" s="205" t="s">
        <v>680</v>
      </c>
      <c r="E2224" s="572">
        <v>36616</v>
      </c>
      <c r="F2224" s="572">
        <v>44580</v>
      </c>
      <c r="G2224" s="205" t="s">
        <v>9121</v>
      </c>
      <c r="H2224" s="205" t="s">
        <v>682</v>
      </c>
      <c r="I2224" s="205" t="s">
        <v>683</v>
      </c>
      <c r="J2224" s="205" t="s">
        <v>684</v>
      </c>
      <c r="K2224" s="205" t="s">
        <v>684</v>
      </c>
      <c r="L2224" s="205" t="s">
        <v>9122</v>
      </c>
      <c r="M2224" s="205" t="s">
        <v>684</v>
      </c>
      <c r="N2224" s="205" t="s">
        <v>684</v>
      </c>
      <c r="O2224" s="205" t="s">
        <v>686</v>
      </c>
      <c r="P2224" s="205" t="s">
        <v>687</v>
      </c>
      <c r="Q2224" s="205" t="s">
        <v>686</v>
      </c>
    </row>
    <row r="2225" spans="1:17" hidden="1">
      <c r="A2225" s="204">
        <v>101774538007</v>
      </c>
      <c r="B2225" s="205" t="s">
        <v>9128</v>
      </c>
      <c r="C2225" s="205" t="s">
        <v>9129</v>
      </c>
      <c r="D2225" s="205" t="s">
        <v>680</v>
      </c>
      <c r="E2225" s="572">
        <v>31048</v>
      </c>
      <c r="F2225" s="572">
        <v>44580</v>
      </c>
      <c r="G2225" s="205" t="s">
        <v>9130</v>
      </c>
      <c r="H2225" s="205" t="s">
        <v>682</v>
      </c>
      <c r="I2225" s="205" t="s">
        <v>708</v>
      </c>
      <c r="J2225" s="205" t="s">
        <v>684</v>
      </c>
      <c r="K2225" s="205" t="s">
        <v>684</v>
      </c>
      <c r="L2225" s="205" t="s">
        <v>9131</v>
      </c>
      <c r="M2225" s="205" t="s">
        <v>684</v>
      </c>
      <c r="N2225" s="205" t="s">
        <v>684</v>
      </c>
      <c r="O2225" s="205" t="s">
        <v>686</v>
      </c>
      <c r="P2225" s="205" t="s">
        <v>687</v>
      </c>
      <c r="Q2225" s="205" t="s">
        <v>686</v>
      </c>
    </row>
    <row r="2226" spans="1:17" hidden="1">
      <c r="A2226" s="204">
        <v>101774537999</v>
      </c>
      <c r="B2226" s="205" t="s">
        <v>9132</v>
      </c>
      <c r="C2226" s="205" t="s">
        <v>9133</v>
      </c>
      <c r="D2226" s="205" t="s">
        <v>680</v>
      </c>
      <c r="E2226" s="572">
        <v>37089</v>
      </c>
      <c r="F2226" s="572">
        <v>44580</v>
      </c>
      <c r="G2226" s="205" t="s">
        <v>9134</v>
      </c>
      <c r="H2226" s="205" t="s">
        <v>682</v>
      </c>
      <c r="I2226" s="205" t="s">
        <v>683</v>
      </c>
      <c r="J2226" s="205">
        <v>9569526523</v>
      </c>
      <c r="K2226" s="205" t="s">
        <v>684</v>
      </c>
      <c r="L2226" s="205" t="s">
        <v>9135</v>
      </c>
      <c r="M2226" s="205" t="s">
        <v>684</v>
      </c>
      <c r="N2226" s="205" t="s">
        <v>20619</v>
      </c>
      <c r="O2226" s="205" t="s">
        <v>686</v>
      </c>
      <c r="P2226" s="205" t="s">
        <v>687</v>
      </c>
      <c r="Q2226" s="205" t="s">
        <v>686</v>
      </c>
    </row>
    <row r="2227" spans="1:17" hidden="1">
      <c r="A2227" s="204">
        <v>100981336927</v>
      </c>
      <c r="B2227" s="205" t="s">
        <v>9123</v>
      </c>
      <c r="C2227" s="205" t="s">
        <v>9124</v>
      </c>
      <c r="D2227" s="205" t="s">
        <v>680</v>
      </c>
      <c r="E2227" s="572">
        <v>34499</v>
      </c>
      <c r="F2227" s="572">
        <v>44580</v>
      </c>
      <c r="G2227" s="205" t="s">
        <v>9125</v>
      </c>
      <c r="H2227" s="205" t="s">
        <v>682</v>
      </c>
      <c r="I2227" s="205" t="s">
        <v>683</v>
      </c>
      <c r="J2227" s="205">
        <v>9629944713</v>
      </c>
      <c r="K2227" s="205" t="s">
        <v>684</v>
      </c>
      <c r="L2227" s="205" t="s">
        <v>9126</v>
      </c>
      <c r="M2227" s="205" t="s">
        <v>684</v>
      </c>
      <c r="N2227" s="205" t="s">
        <v>9127</v>
      </c>
      <c r="O2227" s="205" t="s">
        <v>687</v>
      </c>
      <c r="P2227" s="205" t="s">
        <v>687</v>
      </c>
      <c r="Q2227" s="205" t="s">
        <v>686</v>
      </c>
    </row>
    <row r="2228" spans="1:17" hidden="1">
      <c r="A2228" s="204">
        <v>101564898295</v>
      </c>
      <c r="B2228" s="205" t="s">
        <v>9136</v>
      </c>
      <c r="C2228" s="205" t="s">
        <v>9137</v>
      </c>
      <c r="D2228" s="205" t="s">
        <v>680</v>
      </c>
      <c r="E2228" s="572">
        <v>36892</v>
      </c>
      <c r="F2228" s="572">
        <v>44580</v>
      </c>
      <c r="G2228" s="205" t="s">
        <v>9138</v>
      </c>
      <c r="H2228" s="205" t="s">
        <v>682</v>
      </c>
      <c r="I2228" s="205" t="s">
        <v>683</v>
      </c>
      <c r="J2228" s="205">
        <v>8459576846</v>
      </c>
      <c r="K2228" s="205" t="s">
        <v>684</v>
      </c>
      <c r="L2228" s="205" t="s">
        <v>9139</v>
      </c>
      <c r="M2228" s="205" t="s">
        <v>21760</v>
      </c>
      <c r="N2228" s="205" t="s">
        <v>9140</v>
      </c>
      <c r="O2228" s="205" t="s">
        <v>686</v>
      </c>
      <c r="P2228" s="205" t="s">
        <v>687</v>
      </c>
      <c r="Q2228" s="205" t="s">
        <v>686</v>
      </c>
    </row>
    <row r="2229" spans="1:17" hidden="1">
      <c r="A2229" s="204">
        <v>101229032991</v>
      </c>
      <c r="B2229" s="205" t="s">
        <v>9141</v>
      </c>
      <c r="C2229" s="205" t="s">
        <v>9142</v>
      </c>
      <c r="D2229" s="205" t="s">
        <v>680</v>
      </c>
      <c r="E2229" s="572">
        <v>34807</v>
      </c>
      <c r="F2229" s="572">
        <v>44578</v>
      </c>
      <c r="G2229" s="205" t="s">
        <v>9143</v>
      </c>
      <c r="H2229" s="205" t="s">
        <v>682</v>
      </c>
      <c r="I2229" s="205" t="s">
        <v>708</v>
      </c>
      <c r="J2229" s="205">
        <v>8400145202</v>
      </c>
      <c r="K2229" s="205" t="s">
        <v>684</v>
      </c>
      <c r="L2229" s="205" t="s">
        <v>9144</v>
      </c>
      <c r="M2229" s="205" t="s">
        <v>684</v>
      </c>
      <c r="N2229" s="205" t="s">
        <v>9145</v>
      </c>
      <c r="O2229" s="205" t="s">
        <v>686</v>
      </c>
      <c r="P2229" s="205" t="s">
        <v>687</v>
      </c>
      <c r="Q2229" s="205" t="s">
        <v>686</v>
      </c>
    </row>
    <row r="2230" spans="1:17" hidden="1">
      <c r="A2230" s="204">
        <v>100593828137</v>
      </c>
      <c r="B2230" s="205" t="s">
        <v>9146</v>
      </c>
      <c r="C2230" s="205" t="s">
        <v>9147</v>
      </c>
      <c r="D2230" s="205" t="s">
        <v>680</v>
      </c>
      <c r="E2230" s="572">
        <v>32339</v>
      </c>
      <c r="F2230" s="572">
        <v>44566</v>
      </c>
      <c r="G2230" s="205" t="s">
        <v>9148</v>
      </c>
      <c r="H2230" s="205" t="s">
        <v>682</v>
      </c>
      <c r="I2230" s="205" t="s">
        <v>683</v>
      </c>
      <c r="J2230" s="205">
        <v>8285487496</v>
      </c>
      <c r="K2230" s="205" t="s">
        <v>684</v>
      </c>
      <c r="L2230" s="205" t="s">
        <v>9149</v>
      </c>
      <c r="M2230" s="205" t="s">
        <v>684</v>
      </c>
      <c r="N2230" s="205" t="s">
        <v>9150</v>
      </c>
      <c r="O2230" s="205" t="s">
        <v>686</v>
      </c>
      <c r="P2230" s="205" t="s">
        <v>687</v>
      </c>
      <c r="Q2230" s="205" t="s">
        <v>686</v>
      </c>
    </row>
    <row r="2231" spans="1:17" hidden="1">
      <c r="A2231" s="204">
        <v>101762012539</v>
      </c>
      <c r="B2231" s="205" t="s">
        <v>9151</v>
      </c>
      <c r="C2231" s="205" t="s">
        <v>9152</v>
      </c>
      <c r="D2231" s="205" t="s">
        <v>680</v>
      </c>
      <c r="E2231" s="572">
        <v>35191</v>
      </c>
      <c r="F2231" s="572">
        <v>44566</v>
      </c>
      <c r="G2231" s="205" t="s">
        <v>9153</v>
      </c>
      <c r="H2231" s="205" t="s">
        <v>682</v>
      </c>
      <c r="I2231" s="205" t="s">
        <v>683</v>
      </c>
      <c r="J2231" s="205" t="s">
        <v>684</v>
      </c>
      <c r="K2231" s="205" t="s">
        <v>684</v>
      </c>
      <c r="L2231" s="205" t="s">
        <v>9154</v>
      </c>
      <c r="M2231" s="205" t="s">
        <v>684</v>
      </c>
      <c r="N2231" s="205" t="s">
        <v>684</v>
      </c>
      <c r="O2231" s="205" t="s">
        <v>686</v>
      </c>
      <c r="P2231" s="205" t="s">
        <v>687</v>
      </c>
      <c r="Q2231" s="205" t="s">
        <v>686</v>
      </c>
    </row>
    <row r="2232" spans="1:17" hidden="1">
      <c r="A2232" s="204">
        <v>101146377288</v>
      </c>
      <c r="B2232" s="205" t="s">
        <v>9155</v>
      </c>
      <c r="C2232" s="205" t="s">
        <v>9156</v>
      </c>
      <c r="D2232" s="205" t="s">
        <v>680</v>
      </c>
      <c r="E2232" s="572">
        <v>35796</v>
      </c>
      <c r="F2232" s="572">
        <v>44564</v>
      </c>
      <c r="G2232" s="205" t="s">
        <v>9157</v>
      </c>
      <c r="H2232" s="205" t="s">
        <v>682</v>
      </c>
      <c r="I2232" s="205" t="s">
        <v>683</v>
      </c>
      <c r="J2232" s="205">
        <v>8382919939</v>
      </c>
      <c r="K2232" s="205" t="s">
        <v>9158</v>
      </c>
      <c r="L2232" s="205" t="s">
        <v>9159</v>
      </c>
      <c r="M2232" s="205" t="s">
        <v>9160</v>
      </c>
      <c r="N2232" s="205" t="s">
        <v>9161</v>
      </c>
      <c r="O2232" s="205" t="s">
        <v>686</v>
      </c>
      <c r="P2232" s="205" t="s">
        <v>687</v>
      </c>
      <c r="Q2232" s="205" t="s">
        <v>686</v>
      </c>
    </row>
    <row r="2233" spans="1:17" hidden="1">
      <c r="A2233" s="204">
        <v>101765745324</v>
      </c>
      <c r="B2233" s="205" t="s">
        <v>9162</v>
      </c>
      <c r="C2233" s="205" t="s">
        <v>9163</v>
      </c>
      <c r="D2233" s="205" t="s">
        <v>680</v>
      </c>
      <c r="E2233" s="572">
        <v>36161</v>
      </c>
      <c r="F2233" s="572">
        <v>44564</v>
      </c>
      <c r="G2233" s="205" t="s">
        <v>4133</v>
      </c>
      <c r="H2233" s="205" t="s">
        <v>682</v>
      </c>
      <c r="I2233" s="205" t="s">
        <v>683</v>
      </c>
      <c r="J2233" s="205">
        <v>6353831046</v>
      </c>
      <c r="K2233" s="205" t="s">
        <v>684</v>
      </c>
      <c r="L2233" s="205" t="s">
        <v>9164</v>
      </c>
      <c r="M2233" s="205" t="s">
        <v>9165</v>
      </c>
      <c r="N2233" s="205" t="s">
        <v>9166</v>
      </c>
      <c r="O2233" s="205" t="s">
        <v>686</v>
      </c>
      <c r="P2233" s="205" t="s">
        <v>687</v>
      </c>
      <c r="Q2233" s="205" t="s">
        <v>686</v>
      </c>
    </row>
    <row r="2234" spans="1:17" hidden="1">
      <c r="A2234" s="204">
        <v>101512237556</v>
      </c>
      <c r="B2234" s="205" t="s">
        <v>9176</v>
      </c>
      <c r="C2234" s="205" t="s">
        <v>9177</v>
      </c>
      <c r="D2234" s="205" t="s">
        <v>680</v>
      </c>
      <c r="E2234" s="572">
        <v>35851</v>
      </c>
      <c r="F2234" s="572">
        <v>44562</v>
      </c>
      <c r="G2234" s="205" t="s">
        <v>9178</v>
      </c>
      <c r="H2234" s="205" t="s">
        <v>682</v>
      </c>
      <c r="I2234" s="205" t="s">
        <v>683</v>
      </c>
      <c r="J2234" s="205">
        <v>8116669220</v>
      </c>
      <c r="K2234" s="205" t="s">
        <v>9179</v>
      </c>
      <c r="L2234" s="205" t="s">
        <v>9180</v>
      </c>
      <c r="M2234" s="205" t="s">
        <v>9181</v>
      </c>
      <c r="N2234" s="205" t="s">
        <v>9182</v>
      </c>
      <c r="O2234" s="205" t="s">
        <v>686</v>
      </c>
      <c r="P2234" s="205" t="s">
        <v>687</v>
      </c>
      <c r="Q2234" s="205" t="s">
        <v>686</v>
      </c>
    </row>
    <row r="2235" spans="1:17" hidden="1">
      <c r="A2235" s="204">
        <v>100868205247</v>
      </c>
      <c r="B2235" s="205" t="s">
        <v>9172</v>
      </c>
      <c r="C2235" s="205" t="s">
        <v>972</v>
      </c>
      <c r="D2235" s="205" t="s">
        <v>680</v>
      </c>
      <c r="E2235" s="572">
        <v>32509</v>
      </c>
      <c r="F2235" s="572">
        <v>44562</v>
      </c>
      <c r="G2235" s="205" t="s">
        <v>9173</v>
      </c>
      <c r="H2235" s="205" t="s">
        <v>682</v>
      </c>
      <c r="I2235" s="205" t="s">
        <v>683</v>
      </c>
      <c r="J2235" s="205">
        <v>8889229812</v>
      </c>
      <c r="K2235" s="205" t="s">
        <v>684</v>
      </c>
      <c r="L2235" s="205" t="s">
        <v>9174</v>
      </c>
      <c r="M2235" s="205" t="s">
        <v>684</v>
      </c>
      <c r="N2235" s="205" t="s">
        <v>9175</v>
      </c>
      <c r="O2235" s="205" t="s">
        <v>686</v>
      </c>
      <c r="P2235" s="205" t="s">
        <v>687</v>
      </c>
      <c r="Q2235" s="205" t="s">
        <v>686</v>
      </c>
    </row>
    <row r="2236" spans="1:17" hidden="1">
      <c r="A2236" s="204">
        <v>101765857462</v>
      </c>
      <c r="B2236" s="205" t="s">
        <v>9183</v>
      </c>
      <c r="C2236" s="205" t="s">
        <v>9184</v>
      </c>
      <c r="D2236" s="205" t="s">
        <v>680</v>
      </c>
      <c r="E2236" s="572">
        <v>36892</v>
      </c>
      <c r="F2236" s="572">
        <v>44562</v>
      </c>
      <c r="G2236" s="205" t="s">
        <v>9185</v>
      </c>
      <c r="H2236" s="205" t="s">
        <v>682</v>
      </c>
      <c r="I2236" s="205" t="s">
        <v>683</v>
      </c>
      <c r="J2236" s="205" t="s">
        <v>684</v>
      </c>
      <c r="K2236" s="205" t="s">
        <v>684</v>
      </c>
      <c r="L2236" s="205" t="s">
        <v>9039</v>
      </c>
      <c r="M2236" s="205" t="s">
        <v>684</v>
      </c>
      <c r="N2236" s="205" t="s">
        <v>684</v>
      </c>
      <c r="O2236" s="205" t="s">
        <v>686</v>
      </c>
      <c r="P2236" s="205" t="s">
        <v>687</v>
      </c>
      <c r="Q2236" s="205" t="s">
        <v>686</v>
      </c>
    </row>
    <row r="2237" spans="1:17" hidden="1">
      <c r="A2237" s="204">
        <v>101769776207</v>
      </c>
      <c r="B2237" s="205" t="s">
        <v>9167</v>
      </c>
      <c r="C2237" s="205" t="s">
        <v>9168</v>
      </c>
      <c r="D2237" s="205" t="s">
        <v>680</v>
      </c>
      <c r="E2237" s="572">
        <v>37257</v>
      </c>
      <c r="F2237" s="572">
        <v>44562</v>
      </c>
      <c r="G2237" s="205" t="s">
        <v>9169</v>
      </c>
      <c r="H2237" s="205" t="s">
        <v>682</v>
      </c>
      <c r="I2237" s="205" t="s">
        <v>683</v>
      </c>
      <c r="J2237" s="205">
        <v>9403586331</v>
      </c>
      <c r="K2237" s="205" t="s">
        <v>684</v>
      </c>
      <c r="L2237" s="205" t="s">
        <v>9170</v>
      </c>
      <c r="M2237" s="205" t="s">
        <v>9171</v>
      </c>
      <c r="N2237" s="205" t="s">
        <v>20780</v>
      </c>
      <c r="O2237" s="205" t="s">
        <v>686</v>
      </c>
      <c r="P2237" s="205" t="s">
        <v>687</v>
      </c>
      <c r="Q2237" s="205" t="s">
        <v>687</v>
      </c>
    </row>
    <row r="2238" spans="1:17" hidden="1">
      <c r="A2238" s="204">
        <v>101766785190</v>
      </c>
      <c r="B2238" s="205" t="s">
        <v>9198</v>
      </c>
      <c r="C2238" s="205" t="s">
        <v>9199</v>
      </c>
      <c r="D2238" s="205" t="s">
        <v>680</v>
      </c>
      <c r="E2238" s="572">
        <v>36234</v>
      </c>
      <c r="F2238" s="572">
        <v>44558</v>
      </c>
      <c r="G2238" s="205" t="s">
        <v>9200</v>
      </c>
      <c r="H2238" s="205" t="s">
        <v>682</v>
      </c>
      <c r="I2238" s="205" t="s">
        <v>683</v>
      </c>
      <c r="J2238" s="205">
        <v>7387908477</v>
      </c>
      <c r="K2238" s="205" t="s">
        <v>9201</v>
      </c>
      <c r="L2238" s="205" t="s">
        <v>9202</v>
      </c>
      <c r="M2238" s="205" t="s">
        <v>9203</v>
      </c>
      <c r="N2238" s="205" t="s">
        <v>21499</v>
      </c>
      <c r="O2238" s="205" t="s">
        <v>687</v>
      </c>
      <c r="P2238" s="205" t="s">
        <v>687</v>
      </c>
      <c r="Q2238" s="205" t="s">
        <v>687</v>
      </c>
    </row>
    <row r="2239" spans="1:17" hidden="1">
      <c r="A2239" s="204">
        <v>101349011873</v>
      </c>
      <c r="B2239" s="205" t="s">
        <v>9186</v>
      </c>
      <c r="C2239" s="205" t="s">
        <v>9187</v>
      </c>
      <c r="D2239" s="205" t="s">
        <v>680</v>
      </c>
      <c r="E2239" s="572">
        <v>34886</v>
      </c>
      <c r="F2239" s="572">
        <v>44558</v>
      </c>
      <c r="G2239" s="205" t="s">
        <v>9188</v>
      </c>
      <c r="H2239" s="205" t="s">
        <v>682</v>
      </c>
      <c r="I2239" s="205" t="s">
        <v>683</v>
      </c>
      <c r="J2239" s="205">
        <v>8407969491</v>
      </c>
      <c r="K2239" s="205" t="s">
        <v>684</v>
      </c>
      <c r="L2239" s="205" t="s">
        <v>9189</v>
      </c>
      <c r="M2239" s="205" t="s">
        <v>9190</v>
      </c>
      <c r="N2239" s="205" t="s">
        <v>9191</v>
      </c>
      <c r="O2239" s="205" t="s">
        <v>686</v>
      </c>
      <c r="P2239" s="205" t="s">
        <v>687</v>
      </c>
      <c r="Q2239" s="205" t="s">
        <v>686</v>
      </c>
    </row>
    <row r="2240" spans="1:17" hidden="1">
      <c r="A2240" s="204">
        <v>101766771338</v>
      </c>
      <c r="B2240" s="205" t="s">
        <v>9192</v>
      </c>
      <c r="C2240" s="205" t="s">
        <v>9193</v>
      </c>
      <c r="D2240" s="205" t="s">
        <v>680</v>
      </c>
      <c r="E2240" s="572">
        <v>36724</v>
      </c>
      <c r="F2240" s="572">
        <v>44558</v>
      </c>
      <c r="G2240" s="205" t="s">
        <v>9194</v>
      </c>
      <c r="H2240" s="205" t="s">
        <v>682</v>
      </c>
      <c r="I2240" s="205" t="s">
        <v>683</v>
      </c>
      <c r="J2240" s="205">
        <v>7081451904</v>
      </c>
      <c r="K2240" s="205" t="s">
        <v>684</v>
      </c>
      <c r="L2240" s="205" t="s">
        <v>9195</v>
      </c>
      <c r="M2240" s="205" t="s">
        <v>9196</v>
      </c>
      <c r="N2240" s="205" t="s">
        <v>9197</v>
      </c>
      <c r="O2240" s="205" t="s">
        <v>687</v>
      </c>
      <c r="P2240" s="205" t="s">
        <v>687</v>
      </c>
      <c r="Q2240" s="205" t="s">
        <v>686</v>
      </c>
    </row>
    <row r="2241" spans="1:17" hidden="1">
      <c r="A2241" s="204">
        <v>101704318060</v>
      </c>
      <c r="B2241" s="205" t="s">
        <v>9204</v>
      </c>
      <c r="C2241" s="205" t="s">
        <v>1091</v>
      </c>
      <c r="D2241" s="205" t="s">
        <v>680</v>
      </c>
      <c r="E2241" s="572">
        <v>37265</v>
      </c>
      <c r="F2241" s="572">
        <v>44552</v>
      </c>
      <c r="G2241" s="205" t="s">
        <v>9205</v>
      </c>
      <c r="H2241" s="205" t="s">
        <v>682</v>
      </c>
      <c r="I2241" s="205" t="s">
        <v>683</v>
      </c>
      <c r="J2241" s="205">
        <v>8235779315</v>
      </c>
      <c r="K2241" s="205" t="s">
        <v>684</v>
      </c>
      <c r="L2241" s="205" t="s">
        <v>9206</v>
      </c>
      <c r="M2241" s="205" t="s">
        <v>684</v>
      </c>
      <c r="N2241" s="205" t="s">
        <v>684</v>
      </c>
      <c r="O2241" s="205" t="s">
        <v>686</v>
      </c>
      <c r="P2241" s="205" t="s">
        <v>687</v>
      </c>
      <c r="Q2241" s="205" t="s">
        <v>686</v>
      </c>
    </row>
    <row r="2242" spans="1:17" hidden="1">
      <c r="A2242" s="204">
        <v>101761946367</v>
      </c>
      <c r="B2242" s="205" t="s">
        <v>9207</v>
      </c>
      <c r="C2242" s="205" t="s">
        <v>9208</v>
      </c>
      <c r="D2242" s="205" t="s">
        <v>680</v>
      </c>
      <c r="E2242" s="572">
        <v>36718</v>
      </c>
      <c r="F2242" s="572">
        <v>44552</v>
      </c>
      <c r="G2242" s="205" t="s">
        <v>9209</v>
      </c>
      <c r="H2242" s="205" t="s">
        <v>682</v>
      </c>
      <c r="I2242" s="205" t="s">
        <v>683</v>
      </c>
      <c r="J2242" s="205">
        <v>9172904035</v>
      </c>
      <c r="K2242" s="205" t="s">
        <v>684</v>
      </c>
      <c r="L2242" s="205" t="s">
        <v>9210</v>
      </c>
      <c r="M2242" s="205" t="s">
        <v>9211</v>
      </c>
      <c r="N2242" s="205" t="s">
        <v>9212</v>
      </c>
      <c r="O2242" s="205" t="s">
        <v>686</v>
      </c>
      <c r="P2242" s="205" t="s">
        <v>687</v>
      </c>
      <c r="Q2242" s="205" t="s">
        <v>686</v>
      </c>
    </row>
    <row r="2243" spans="1:17" hidden="1">
      <c r="A2243" s="204">
        <v>101762080590</v>
      </c>
      <c r="B2243" s="205" t="s">
        <v>9216</v>
      </c>
      <c r="C2243" s="205" t="s">
        <v>9217</v>
      </c>
      <c r="D2243" s="205" t="s">
        <v>680</v>
      </c>
      <c r="E2243" s="572">
        <v>31778</v>
      </c>
      <c r="F2243" s="572">
        <v>44548</v>
      </c>
      <c r="G2243" s="205" t="s">
        <v>9218</v>
      </c>
      <c r="H2243" s="205" t="s">
        <v>682</v>
      </c>
      <c r="I2243" s="205" t="s">
        <v>708</v>
      </c>
      <c r="J2243" s="205">
        <v>7434000139</v>
      </c>
      <c r="K2243" s="205" t="s">
        <v>684</v>
      </c>
      <c r="L2243" s="205" t="s">
        <v>9219</v>
      </c>
      <c r="M2243" s="205" t="s">
        <v>684</v>
      </c>
      <c r="N2243" s="205" t="s">
        <v>684</v>
      </c>
      <c r="O2243" s="205" t="s">
        <v>686</v>
      </c>
      <c r="P2243" s="205" t="s">
        <v>687</v>
      </c>
      <c r="Q2243" s="205" t="s">
        <v>686</v>
      </c>
    </row>
    <row r="2244" spans="1:17" hidden="1">
      <c r="A2244" s="204">
        <v>101762122359</v>
      </c>
      <c r="B2244" s="205" t="s">
        <v>9213</v>
      </c>
      <c r="C2244" s="205" t="s">
        <v>9214</v>
      </c>
      <c r="D2244" s="205" t="s">
        <v>680</v>
      </c>
      <c r="E2244" s="572">
        <v>25934</v>
      </c>
      <c r="F2244" s="572">
        <v>44548</v>
      </c>
      <c r="G2244" s="205" t="s">
        <v>9215</v>
      </c>
      <c r="H2244" s="205" t="s">
        <v>682</v>
      </c>
      <c r="I2244" s="205" t="s">
        <v>683</v>
      </c>
      <c r="J2244" s="205">
        <v>7739254716</v>
      </c>
      <c r="K2244" s="205" t="s">
        <v>684</v>
      </c>
      <c r="L2244" s="205" t="s">
        <v>8187</v>
      </c>
      <c r="M2244" s="205" t="s">
        <v>684</v>
      </c>
      <c r="N2244" s="205" t="s">
        <v>684</v>
      </c>
      <c r="O2244" s="205" t="s">
        <v>686</v>
      </c>
      <c r="P2244" s="205" t="s">
        <v>687</v>
      </c>
      <c r="Q2244" s="205" t="s">
        <v>686</v>
      </c>
    </row>
    <row r="2245" spans="1:17" hidden="1">
      <c r="A2245" s="204">
        <v>101452680030</v>
      </c>
      <c r="B2245" s="205" t="s">
        <v>9220</v>
      </c>
      <c r="C2245" s="205" t="s">
        <v>9221</v>
      </c>
      <c r="D2245" s="205" t="s">
        <v>680</v>
      </c>
      <c r="E2245" s="572">
        <v>33604</v>
      </c>
      <c r="F2245" s="572">
        <v>44547</v>
      </c>
      <c r="G2245" s="205" t="s">
        <v>9222</v>
      </c>
      <c r="H2245" s="205" t="s">
        <v>682</v>
      </c>
      <c r="I2245" s="205" t="s">
        <v>683</v>
      </c>
      <c r="J2245" s="205">
        <v>8757093299</v>
      </c>
      <c r="K2245" s="205" t="s">
        <v>684</v>
      </c>
      <c r="L2245" s="205" t="s">
        <v>4436</v>
      </c>
      <c r="M2245" s="205" t="s">
        <v>684</v>
      </c>
      <c r="N2245" s="205" t="s">
        <v>684</v>
      </c>
      <c r="O2245" s="205" t="s">
        <v>686</v>
      </c>
      <c r="P2245" s="205" t="s">
        <v>687</v>
      </c>
      <c r="Q2245" s="205" t="s">
        <v>686</v>
      </c>
    </row>
    <row r="2246" spans="1:17" hidden="1">
      <c r="A2246" s="204">
        <v>101230403592</v>
      </c>
      <c r="B2246" s="205" t="s">
        <v>9223</v>
      </c>
      <c r="C2246" s="205" t="s">
        <v>9224</v>
      </c>
      <c r="D2246" s="205" t="s">
        <v>680</v>
      </c>
      <c r="E2246" s="572">
        <v>27883</v>
      </c>
      <c r="F2246" s="572">
        <v>44547</v>
      </c>
      <c r="G2246" s="205" t="s">
        <v>9225</v>
      </c>
      <c r="H2246" s="205" t="s">
        <v>682</v>
      </c>
      <c r="I2246" s="205" t="s">
        <v>708</v>
      </c>
      <c r="J2246" s="205">
        <v>9730300890</v>
      </c>
      <c r="K2246" s="205" t="s">
        <v>9226</v>
      </c>
      <c r="L2246" s="205" t="s">
        <v>9227</v>
      </c>
      <c r="M2246" s="205" t="s">
        <v>9228</v>
      </c>
      <c r="N2246" s="205" t="s">
        <v>9229</v>
      </c>
      <c r="O2246" s="205" t="s">
        <v>686</v>
      </c>
      <c r="P2246" s="205" t="s">
        <v>687</v>
      </c>
      <c r="Q2246" s="205" t="s">
        <v>686</v>
      </c>
    </row>
    <row r="2247" spans="1:17" hidden="1">
      <c r="A2247" s="204">
        <v>101384524746</v>
      </c>
      <c r="B2247" s="205" t="s">
        <v>9230</v>
      </c>
      <c r="C2247" s="205" t="s">
        <v>7586</v>
      </c>
      <c r="D2247" s="205" t="s">
        <v>680</v>
      </c>
      <c r="E2247" s="572">
        <v>32988</v>
      </c>
      <c r="F2247" s="572">
        <v>44545</v>
      </c>
      <c r="G2247" s="205" t="s">
        <v>9231</v>
      </c>
      <c r="H2247" s="205" t="s">
        <v>682</v>
      </c>
      <c r="I2247" s="205" t="s">
        <v>708</v>
      </c>
      <c r="J2247" s="205">
        <v>7348484683</v>
      </c>
      <c r="K2247" s="205" t="s">
        <v>684</v>
      </c>
      <c r="L2247" s="205" t="s">
        <v>9232</v>
      </c>
      <c r="M2247" s="205" t="s">
        <v>684</v>
      </c>
      <c r="N2247" s="205" t="s">
        <v>9233</v>
      </c>
      <c r="O2247" s="205" t="s">
        <v>687</v>
      </c>
      <c r="P2247" s="205" t="s">
        <v>687</v>
      </c>
      <c r="Q2247" s="205" t="s">
        <v>686</v>
      </c>
    </row>
    <row r="2248" spans="1:17" hidden="1">
      <c r="A2248" s="204">
        <v>101767909133</v>
      </c>
      <c r="B2248" s="205" t="s">
        <v>9234</v>
      </c>
      <c r="C2248" s="205" t="s">
        <v>9235</v>
      </c>
      <c r="D2248" s="205" t="s">
        <v>680</v>
      </c>
      <c r="E2248" s="572">
        <v>37950</v>
      </c>
      <c r="F2248" s="572">
        <v>44544</v>
      </c>
      <c r="G2248" s="205" t="s">
        <v>9236</v>
      </c>
      <c r="H2248" s="205" t="s">
        <v>682</v>
      </c>
      <c r="I2248" s="205" t="s">
        <v>683</v>
      </c>
      <c r="J2248" s="205">
        <v>6203706238</v>
      </c>
      <c r="K2248" s="205" t="s">
        <v>684</v>
      </c>
      <c r="L2248" s="205" t="s">
        <v>9237</v>
      </c>
      <c r="M2248" s="205" t="s">
        <v>684</v>
      </c>
      <c r="N2248" s="205" t="s">
        <v>684</v>
      </c>
      <c r="O2248" s="205" t="s">
        <v>686</v>
      </c>
      <c r="P2248" s="205" t="s">
        <v>687</v>
      </c>
      <c r="Q2248" s="205" t="s">
        <v>686</v>
      </c>
    </row>
    <row r="2249" spans="1:17" hidden="1">
      <c r="A2249" s="204">
        <v>101760829052</v>
      </c>
      <c r="B2249" s="205" t="s">
        <v>9251</v>
      </c>
      <c r="C2249" s="205" t="s">
        <v>6211</v>
      </c>
      <c r="D2249" s="205" t="s">
        <v>680</v>
      </c>
      <c r="E2249" s="572">
        <v>35647</v>
      </c>
      <c r="F2249" s="572">
        <v>44543</v>
      </c>
      <c r="G2249" s="205" t="s">
        <v>9252</v>
      </c>
      <c r="H2249" s="205" t="s">
        <v>682</v>
      </c>
      <c r="I2249" s="205" t="s">
        <v>683</v>
      </c>
      <c r="J2249" s="205">
        <v>7233898572</v>
      </c>
      <c r="K2249" s="205" t="s">
        <v>684</v>
      </c>
      <c r="L2249" s="205" t="s">
        <v>9253</v>
      </c>
      <c r="M2249" s="205" t="s">
        <v>9254</v>
      </c>
      <c r="N2249" s="205" t="s">
        <v>9255</v>
      </c>
      <c r="O2249" s="205" t="s">
        <v>686</v>
      </c>
      <c r="P2249" s="205" t="s">
        <v>687</v>
      </c>
      <c r="Q2249" s="205" t="s">
        <v>686</v>
      </c>
    </row>
    <row r="2250" spans="1:17" hidden="1">
      <c r="A2250" s="204">
        <v>101283218807</v>
      </c>
      <c r="B2250" s="205" t="s">
        <v>9245</v>
      </c>
      <c r="C2250" s="205" t="s">
        <v>9246</v>
      </c>
      <c r="D2250" s="205" t="s">
        <v>680</v>
      </c>
      <c r="E2250" s="572">
        <v>34403</v>
      </c>
      <c r="F2250" s="572">
        <v>44543</v>
      </c>
      <c r="G2250" s="205" t="s">
        <v>9247</v>
      </c>
      <c r="H2250" s="205" t="s">
        <v>682</v>
      </c>
      <c r="I2250" s="205" t="s">
        <v>683</v>
      </c>
      <c r="J2250" s="205">
        <v>9353797359</v>
      </c>
      <c r="K2250" s="205" t="s">
        <v>684</v>
      </c>
      <c r="L2250" s="205" t="s">
        <v>9248</v>
      </c>
      <c r="M2250" s="205" t="s">
        <v>9249</v>
      </c>
      <c r="N2250" s="205" t="s">
        <v>9250</v>
      </c>
      <c r="O2250" s="205" t="s">
        <v>686</v>
      </c>
      <c r="P2250" s="205" t="s">
        <v>687</v>
      </c>
      <c r="Q2250" s="205" t="s">
        <v>686</v>
      </c>
    </row>
    <row r="2251" spans="1:17" hidden="1">
      <c r="A2251" s="204">
        <v>101770030543</v>
      </c>
      <c r="B2251" s="205" t="s">
        <v>9241</v>
      </c>
      <c r="C2251" s="205" t="s">
        <v>9242</v>
      </c>
      <c r="D2251" s="205" t="s">
        <v>680</v>
      </c>
      <c r="E2251" s="572">
        <v>36161</v>
      </c>
      <c r="F2251" s="572">
        <v>44543</v>
      </c>
      <c r="G2251" s="205" t="s">
        <v>9243</v>
      </c>
      <c r="H2251" s="205" t="s">
        <v>682</v>
      </c>
      <c r="I2251" s="205" t="s">
        <v>683</v>
      </c>
      <c r="J2251" s="205" t="s">
        <v>684</v>
      </c>
      <c r="K2251" s="205" t="s">
        <v>684</v>
      </c>
      <c r="L2251" s="205" t="s">
        <v>9244</v>
      </c>
      <c r="M2251" s="205" t="s">
        <v>684</v>
      </c>
      <c r="N2251" s="205" t="s">
        <v>684</v>
      </c>
      <c r="O2251" s="205" t="s">
        <v>686</v>
      </c>
      <c r="P2251" s="205" t="s">
        <v>687</v>
      </c>
      <c r="Q2251" s="205" t="s">
        <v>686</v>
      </c>
    </row>
    <row r="2252" spans="1:17" hidden="1">
      <c r="A2252" s="204">
        <v>101292749884</v>
      </c>
      <c r="B2252" s="205" t="s">
        <v>9238</v>
      </c>
      <c r="C2252" s="205" t="s">
        <v>9239</v>
      </c>
      <c r="D2252" s="205" t="s">
        <v>680</v>
      </c>
      <c r="E2252" s="572">
        <v>30226</v>
      </c>
      <c r="F2252" s="572">
        <v>44543</v>
      </c>
      <c r="G2252" s="205" t="s">
        <v>8190</v>
      </c>
      <c r="H2252" s="205" t="s">
        <v>682</v>
      </c>
      <c r="I2252" s="205" t="s">
        <v>708</v>
      </c>
      <c r="J2252" s="205">
        <v>9139060614</v>
      </c>
      <c r="K2252" s="205" t="s">
        <v>684</v>
      </c>
      <c r="L2252" s="205" t="s">
        <v>9240</v>
      </c>
      <c r="M2252" s="205" t="s">
        <v>20952</v>
      </c>
      <c r="N2252" s="205" t="s">
        <v>20953</v>
      </c>
      <c r="O2252" s="205" t="s">
        <v>686</v>
      </c>
      <c r="P2252" s="205" t="s">
        <v>687</v>
      </c>
      <c r="Q2252" s="205" t="s">
        <v>687</v>
      </c>
    </row>
    <row r="2253" spans="1:17" hidden="1">
      <c r="A2253" s="204">
        <v>101760665464</v>
      </c>
      <c r="B2253" s="205" t="s">
        <v>9256</v>
      </c>
      <c r="C2253" s="205" t="s">
        <v>9257</v>
      </c>
      <c r="D2253" s="205" t="s">
        <v>680</v>
      </c>
      <c r="E2253" s="572">
        <v>28491</v>
      </c>
      <c r="F2253" s="572">
        <v>44540</v>
      </c>
      <c r="G2253" s="205" t="s">
        <v>9258</v>
      </c>
      <c r="H2253" s="205" t="s">
        <v>682</v>
      </c>
      <c r="I2253" s="205" t="s">
        <v>708</v>
      </c>
      <c r="J2253" s="205" t="s">
        <v>684</v>
      </c>
      <c r="K2253" s="205" t="s">
        <v>684</v>
      </c>
      <c r="L2253" s="205" t="s">
        <v>9259</v>
      </c>
      <c r="M2253" s="205" t="s">
        <v>684</v>
      </c>
      <c r="N2253" s="205" t="s">
        <v>684</v>
      </c>
      <c r="O2253" s="205" t="s">
        <v>686</v>
      </c>
      <c r="P2253" s="205" t="s">
        <v>687</v>
      </c>
      <c r="Q2253" s="205" t="s">
        <v>686</v>
      </c>
    </row>
    <row r="2254" spans="1:17" hidden="1">
      <c r="A2254" s="204">
        <v>101444541094</v>
      </c>
      <c r="B2254" s="205" t="s">
        <v>9260</v>
      </c>
      <c r="C2254" s="205" t="s">
        <v>9261</v>
      </c>
      <c r="D2254" s="205" t="s">
        <v>680</v>
      </c>
      <c r="E2254" s="572">
        <v>30512</v>
      </c>
      <c r="F2254" s="572">
        <v>44540</v>
      </c>
      <c r="G2254" s="205" t="s">
        <v>9262</v>
      </c>
      <c r="H2254" s="205" t="s">
        <v>682</v>
      </c>
      <c r="I2254" s="205" t="s">
        <v>708</v>
      </c>
      <c r="J2254" s="205">
        <v>8446175110</v>
      </c>
      <c r="K2254" s="205" t="s">
        <v>684</v>
      </c>
      <c r="L2254" s="205" t="s">
        <v>9248</v>
      </c>
      <c r="M2254" s="205" t="s">
        <v>684</v>
      </c>
      <c r="N2254" s="205" t="s">
        <v>684</v>
      </c>
      <c r="O2254" s="205" t="s">
        <v>686</v>
      </c>
      <c r="P2254" s="205" t="s">
        <v>687</v>
      </c>
      <c r="Q2254" s="205" t="s">
        <v>686</v>
      </c>
    </row>
    <row r="2255" spans="1:17" hidden="1">
      <c r="A2255" s="204">
        <v>101760665440</v>
      </c>
      <c r="B2255" s="205" t="s">
        <v>9264</v>
      </c>
      <c r="C2255" s="205" t="s">
        <v>3184</v>
      </c>
      <c r="D2255" s="205" t="s">
        <v>680</v>
      </c>
      <c r="E2255" s="572">
        <v>27030</v>
      </c>
      <c r="F2255" s="572">
        <v>44539</v>
      </c>
      <c r="G2255" s="205" t="s">
        <v>9265</v>
      </c>
      <c r="H2255" s="205" t="s">
        <v>682</v>
      </c>
      <c r="I2255" s="205" t="s">
        <v>708</v>
      </c>
      <c r="J2255" s="205" t="s">
        <v>684</v>
      </c>
      <c r="K2255" s="205" t="s">
        <v>684</v>
      </c>
      <c r="L2255" s="205" t="s">
        <v>9266</v>
      </c>
      <c r="M2255" s="205" t="s">
        <v>684</v>
      </c>
      <c r="N2255" s="205" t="s">
        <v>684</v>
      </c>
      <c r="O2255" s="205" t="s">
        <v>686</v>
      </c>
      <c r="P2255" s="205" t="s">
        <v>687</v>
      </c>
      <c r="Q2255" s="205" t="s">
        <v>686</v>
      </c>
    </row>
    <row r="2256" spans="1:17" hidden="1">
      <c r="A2256" s="204">
        <v>101667280571</v>
      </c>
      <c r="B2256" s="205" t="s">
        <v>9267</v>
      </c>
      <c r="C2256" s="205" t="s">
        <v>9268</v>
      </c>
      <c r="D2256" s="205" t="s">
        <v>680</v>
      </c>
      <c r="E2256" s="572">
        <v>37622</v>
      </c>
      <c r="F2256" s="572">
        <v>44533</v>
      </c>
      <c r="G2256" s="205" t="s">
        <v>3388</v>
      </c>
      <c r="H2256" s="205" t="s">
        <v>682</v>
      </c>
      <c r="I2256" s="205" t="s">
        <v>683</v>
      </c>
      <c r="J2256" s="205" t="s">
        <v>684</v>
      </c>
      <c r="K2256" s="205" t="s">
        <v>684</v>
      </c>
      <c r="L2256" s="205" t="s">
        <v>9269</v>
      </c>
      <c r="M2256" s="205" t="s">
        <v>684</v>
      </c>
      <c r="N2256" s="205" t="s">
        <v>684</v>
      </c>
      <c r="O2256" s="205" t="s">
        <v>686</v>
      </c>
      <c r="P2256" s="205" t="s">
        <v>687</v>
      </c>
      <c r="Q2256" s="205" t="s">
        <v>686</v>
      </c>
    </row>
    <row r="2257" spans="1:17" hidden="1">
      <c r="A2257" s="204">
        <v>101755533465</v>
      </c>
      <c r="B2257" s="205" t="s">
        <v>9274</v>
      </c>
      <c r="C2257" s="205" t="s">
        <v>9275</v>
      </c>
      <c r="D2257" s="205" t="s">
        <v>680</v>
      </c>
      <c r="E2257" s="572">
        <v>29587</v>
      </c>
      <c r="F2257" s="572">
        <v>44533</v>
      </c>
      <c r="G2257" s="205" t="s">
        <v>9276</v>
      </c>
      <c r="H2257" s="205" t="s">
        <v>682</v>
      </c>
      <c r="I2257" s="205" t="s">
        <v>683</v>
      </c>
      <c r="J2257" s="205">
        <v>8236032855</v>
      </c>
      <c r="K2257" s="205" t="s">
        <v>684</v>
      </c>
      <c r="L2257" s="205" t="s">
        <v>9277</v>
      </c>
      <c r="M2257" s="205" t="s">
        <v>684</v>
      </c>
      <c r="N2257" s="205" t="s">
        <v>684</v>
      </c>
      <c r="O2257" s="205" t="s">
        <v>686</v>
      </c>
      <c r="P2257" s="205" t="s">
        <v>687</v>
      </c>
      <c r="Q2257" s="205" t="s">
        <v>686</v>
      </c>
    </row>
    <row r="2258" spans="1:17" hidden="1">
      <c r="A2258" s="204">
        <v>101755533454</v>
      </c>
      <c r="B2258" s="205" t="s">
        <v>9270</v>
      </c>
      <c r="C2258" s="205" t="s">
        <v>9271</v>
      </c>
      <c r="D2258" s="205" t="s">
        <v>680</v>
      </c>
      <c r="E2258" s="572">
        <v>37499</v>
      </c>
      <c r="F2258" s="572">
        <v>44533</v>
      </c>
      <c r="G2258" s="205" t="s">
        <v>9272</v>
      </c>
      <c r="H2258" s="205" t="s">
        <v>682</v>
      </c>
      <c r="I2258" s="205" t="s">
        <v>683</v>
      </c>
      <c r="J2258" s="205" t="s">
        <v>684</v>
      </c>
      <c r="K2258" s="205" t="s">
        <v>684</v>
      </c>
      <c r="L2258" s="205" t="s">
        <v>9273</v>
      </c>
      <c r="M2258" s="205" t="s">
        <v>684</v>
      </c>
      <c r="N2258" s="205" t="s">
        <v>684</v>
      </c>
      <c r="O2258" s="205" t="s">
        <v>686</v>
      </c>
      <c r="P2258" s="205" t="s">
        <v>687</v>
      </c>
      <c r="Q2258" s="205" t="s">
        <v>686</v>
      </c>
    </row>
    <row r="2259" spans="1:17" hidden="1">
      <c r="A2259" s="204">
        <v>101754261928</v>
      </c>
      <c r="B2259" s="205" t="s">
        <v>9306</v>
      </c>
      <c r="C2259" s="205" t="s">
        <v>9307</v>
      </c>
      <c r="D2259" s="205" t="s">
        <v>680</v>
      </c>
      <c r="E2259" s="572">
        <v>37257</v>
      </c>
      <c r="F2259" s="572">
        <v>44531</v>
      </c>
      <c r="G2259" s="205" t="s">
        <v>8275</v>
      </c>
      <c r="H2259" s="205" t="s">
        <v>682</v>
      </c>
      <c r="I2259" s="205" t="s">
        <v>683</v>
      </c>
      <c r="J2259" s="205" t="s">
        <v>684</v>
      </c>
      <c r="K2259" s="205" t="s">
        <v>684</v>
      </c>
      <c r="L2259" s="205" t="s">
        <v>9308</v>
      </c>
      <c r="M2259" s="205" t="s">
        <v>684</v>
      </c>
      <c r="N2259" s="205" t="s">
        <v>684</v>
      </c>
      <c r="O2259" s="205" t="s">
        <v>686</v>
      </c>
      <c r="P2259" s="205" t="s">
        <v>687</v>
      </c>
      <c r="Q2259" s="205" t="s">
        <v>686</v>
      </c>
    </row>
    <row r="2260" spans="1:17" hidden="1">
      <c r="A2260" s="204">
        <v>101771290979</v>
      </c>
      <c r="B2260" s="205" t="s">
        <v>9294</v>
      </c>
      <c r="C2260" s="205" t="s">
        <v>9295</v>
      </c>
      <c r="D2260" s="205" t="s">
        <v>680</v>
      </c>
      <c r="E2260" s="572">
        <v>37771</v>
      </c>
      <c r="F2260" s="572">
        <v>44531</v>
      </c>
      <c r="G2260" s="205" t="s">
        <v>9296</v>
      </c>
      <c r="H2260" s="205" t="s">
        <v>682</v>
      </c>
      <c r="I2260" s="205" t="s">
        <v>683</v>
      </c>
      <c r="J2260" s="205">
        <v>9119571381</v>
      </c>
      <c r="K2260" s="205" t="s">
        <v>684</v>
      </c>
      <c r="L2260" s="205" t="s">
        <v>9297</v>
      </c>
      <c r="M2260" s="205" t="s">
        <v>684</v>
      </c>
      <c r="N2260" s="205" t="s">
        <v>684</v>
      </c>
      <c r="O2260" s="205" t="s">
        <v>686</v>
      </c>
      <c r="P2260" s="205" t="s">
        <v>687</v>
      </c>
      <c r="Q2260" s="205" t="s">
        <v>686</v>
      </c>
    </row>
    <row r="2261" spans="1:17" hidden="1">
      <c r="A2261" s="204">
        <v>101754261937</v>
      </c>
      <c r="B2261" s="205" t="s">
        <v>9309</v>
      </c>
      <c r="C2261" s="205" t="s">
        <v>972</v>
      </c>
      <c r="D2261" s="205" t="s">
        <v>680</v>
      </c>
      <c r="E2261" s="572">
        <v>27030</v>
      </c>
      <c r="F2261" s="572">
        <v>44531</v>
      </c>
      <c r="G2261" s="205" t="s">
        <v>9310</v>
      </c>
      <c r="H2261" s="205" t="s">
        <v>682</v>
      </c>
      <c r="I2261" s="205" t="s">
        <v>708</v>
      </c>
      <c r="J2261" s="205">
        <v>9555379014</v>
      </c>
      <c r="K2261" s="205" t="s">
        <v>684</v>
      </c>
      <c r="L2261" s="205" t="s">
        <v>9311</v>
      </c>
      <c r="M2261" s="205" t="s">
        <v>684</v>
      </c>
      <c r="N2261" s="205" t="s">
        <v>6463</v>
      </c>
      <c r="O2261" s="205" t="s">
        <v>686</v>
      </c>
      <c r="P2261" s="205" t="s">
        <v>687</v>
      </c>
      <c r="Q2261" s="205" t="s">
        <v>686</v>
      </c>
    </row>
    <row r="2262" spans="1:17" hidden="1">
      <c r="A2262" s="204">
        <v>101278476563</v>
      </c>
      <c r="B2262" s="205" t="s">
        <v>9290</v>
      </c>
      <c r="C2262" s="205" t="s">
        <v>9291</v>
      </c>
      <c r="D2262" s="205" t="s">
        <v>680</v>
      </c>
      <c r="E2262" s="572">
        <v>36779</v>
      </c>
      <c r="F2262" s="572">
        <v>44531</v>
      </c>
      <c r="G2262" s="205" t="s">
        <v>4690</v>
      </c>
      <c r="H2262" s="205" t="s">
        <v>682</v>
      </c>
      <c r="I2262" s="205" t="s">
        <v>683</v>
      </c>
      <c r="J2262" s="205">
        <v>7620250296</v>
      </c>
      <c r="K2262" s="205" t="s">
        <v>684</v>
      </c>
      <c r="L2262" s="205" t="s">
        <v>9292</v>
      </c>
      <c r="M2262" s="205" t="s">
        <v>684</v>
      </c>
      <c r="N2262" s="205" t="s">
        <v>9293</v>
      </c>
      <c r="O2262" s="205" t="s">
        <v>686</v>
      </c>
      <c r="P2262" s="205" t="s">
        <v>687</v>
      </c>
      <c r="Q2262" s="205" t="s">
        <v>686</v>
      </c>
    </row>
    <row r="2263" spans="1:17" hidden="1">
      <c r="A2263" s="204">
        <v>101761946351</v>
      </c>
      <c r="B2263" s="205" t="s">
        <v>9298</v>
      </c>
      <c r="C2263" s="205" t="s">
        <v>9299</v>
      </c>
      <c r="D2263" s="205" t="s">
        <v>680</v>
      </c>
      <c r="E2263" s="572">
        <v>36315</v>
      </c>
      <c r="F2263" s="572">
        <v>44531</v>
      </c>
      <c r="G2263" s="205" t="s">
        <v>2602</v>
      </c>
      <c r="H2263" s="205" t="s">
        <v>682</v>
      </c>
      <c r="I2263" s="205" t="s">
        <v>683</v>
      </c>
      <c r="J2263" s="205">
        <v>9098906463</v>
      </c>
      <c r="K2263" s="205" t="s">
        <v>684</v>
      </c>
      <c r="L2263" s="205" t="s">
        <v>9074</v>
      </c>
      <c r="M2263" s="205" t="s">
        <v>9300</v>
      </c>
      <c r="N2263" s="205" t="s">
        <v>9301</v>
      </c>
      <c r="O2263" s="205" t="s">
        <v>686</v>
      </c>
      <c r="P2263" s="205" t="s">
        <v>687</v>
      </c>
      <c r="Q2263" s="205" t="s">
        <v>686</v>
      </c>
    </row>
    <row r="2264" spans="1:17" hidden="1">
      <c r="A2264" s="204">
        <v>101755150544</v>
      </c>
      <c r="B2264" s="205" t="s">
        <v>9286</v>
      </c>
      <c r="C2264" s="205" t="s">
        <v>9287</v>
      </c>
      <c r="D2264" s="205" t="s">
        <v>680</v>
      </c>
      <c r="E2264" s="572">
        <v>36014</v>
      </c>
      <c r="F2264" s="572">
        <v>44531</v>
      </c>
      <c r="G2264" s="205" t="s">
        <v>9288</v>
      </c>
      <c r="H2264" s="205" t="s">
        <v>682</v>
      </c>
      <c r="I2264" s="205" t="s">
        <v>683</v>
      </c>
      <c r="J2264" s="205">
        <v>7084030004</v>
      </c>
      <c r="K2264" s="205" t="s">
        <v>684</v>
      </c>
      <c r="L2264" s="205" t="s">
        <v>9289</v>
      </c>
      <c r="M2264" s="205" t="s">
        <v>684</v>
      </c>
      <c r="N2264" s="205" t="s">
        <v>684</v>
      </c>
      <c r="O2264" s="205" t="s">
        <v>686</v>
      </c>
      <c r="P2264" s="205" t="s">
        <v>687</v>
      </c>
      <c r="Q2264" s="205" t="s">
        <v>686</v>
      </c>
    </row>
    <row r="2265" spans="1:17" hidden="1">
      <c r="A2265" s="204">
        <v>101687672893</v>
      </c>
      <c r="B2265" s="205" t="s">
        <v>9278</v>
      </c>
      <c r="C2265" s="205" t="s">
        <v>9279</v>
      </c>
      <c r="D2265" s="205" t="s">
        <v>680</v>
      </c>
      <c r="E2265" s="572">
        <v>36742</v>
      </c>
      <c r="F2265" s="572">
        <v>44531</v>
      </c>
      <c r="G2265" s="205" t="s">
        <v>4003</v>
      </c>
      <c r="H2265" s="205" t="s">
        <v>682</v>
      </c>
      <c r="I2265" s="205" t="s">
        <v>683</v>
      </c>
      <c r="J2265" s="205" t="s">
        <v>684</v>
      </c>
      <c r="K2265" s="205" t="s">
        <v>684</v>
      </c>
      <c r="L2265" s="205" t="s">
        <v>7221</v>
      </c>
      <c r="M2265" s="205" t="s">
        <v>684</v>
      </c>
      <c r="N2265" s="205" t="s">
        <v>684</v>
      </c>
      <c r="O2265" s="205" t="s">
        <v>686</v>
      </c>
      <c r="P2265" s="205" t="s">
        <v>687</v>
      </c>
      <c r="Q2265" s="205" t="s">
        <v>686</v>
      </c>
    </row>
    <row r="2266" spans="1:17" hidden="1">
      <c r="A2266" s="204">
        <v>101755004950</v>
      </c>
      <c r="B2266" s="205" t="s">
        <v>9280</v>
      </c>
      <c r="C2266" s="205" t="s">
        <v>9281</v>
      </c>
      <c r="D2266" s="205" t="s">
        <v>680</v>
      </c>
      <c r="E2266" s="572">
        <v>33107</v>
      </c>
      <c r="F2266" s="572">
        <v>44531</v>
      </c>
      <c r="G2266" s="205" t="s">
        <v>1495</v>
      </c>
      <c r="H2266" s="205" t="s">
        <v>682</v>
      </c>
      <c r="I2266" s="205" t="s">
        <v>708</v>
      </c>
      <c r="J2266" s="205">
        <v>9920456319</v>
      </c>
      <c r="K2266" s="205" t="s">
        <v>9282</v>
      </c>
      <c r="L2266" s="205" t="s">
        <v>9283</v>
      </c>
      <c r="M2266" s="205" t="s">
        <v>9284</v>
      </c>
      <c r="N2266" s="205" t="s">
        <v>9285</v>
      </c>
      <c r="O2266" s="205" t="s">
        <v>686</v>
      </c>
      <c r="P2266" s="205" t="s">
        <v>687</v>
      </c>
      <c r="Q2266" s="205" t="s">
        <v>686</v>
      </c>
    </row>
    <row r="2267" spans="1:17" hidden="1">
      <c r="A2267" s="204">
        <v>101434133699</v>
      </c>
      <c r="B2267" s="205" t="s">
        <v>9302</v>
      </c>
      <c r="C2267" s="205" t="s">
        <v>9303</v>
      </c>
      <c r="D2267" s="205" t="s">
        <v>680</v>
      </c>
      <c r="E2267" s="572">
        <v>35947</v>
      </c>
      <c r="F2267" s="572">
        <v>44531</v>
      </c>
      <c r="G2267" s="205" t="s">
        <v>9304</v>
      </c>
      <c r="H2267" s="205" t="s">
        <v>682</v>
      </c>
      <c r="I2267" s="205" t="s">
        <v>683</v>
      </c>
      <c r="J2267" s="205" t="s">
        <v>684</v>
      </c>
      <c r="K2267" s="205" t="s">
        <v>684</v>
      </c>
      <c r="L2267" s="205" t="s">
        <v>9305</v>
      </c>
      <c r="M2267" s="205" t="s">
        <v>684</v>
      </c>
      <c r="N2267" s="205" t="s">
        <v>684</v>
      </c>
      <c r="O2267" s="205" t="s">
        <v>686</v>
      </c>
      <c r="P2267" s="205" t="s">
        <v>687</v>
      </c>
      <c r="Q2267" s="205" t="s">
        <v>686</v>
      </c>
    </row>
    <row r="2268" spans="1:17" hidden="1">
      <c r="A2268" s="204">
        <v>101562660439</v>
      </c>
      <c r="B2268" s="205" t="s">
        <v>9336</v>
      </c>
      <c r="C2268" s="205" t="s">
        <v>6596</v>
      </c>
      <c r="D2268" s="205" t="s">
        <v>680</v>
      </c>
      <c r="E2268" s="572">
        <v>32509</v>
      </c>
      <c r="F2268" s="572">
        <v>44530</v>
      </c>
      <c r="G2268" s="205" t="s">
        <v>9337</v>
      </c>
      <c r="H2268" s="205" t="s">
        <v>682</v>
      </c>
      <c r="I2268" s="205" t="s">
        <v>708</v>
      </c>
      <c r="J2268" s="205">
        <v>8292314305</v>
      </c>
      <c r="K2268" s="205" t="s">
        <v>684</v>
      </c>
      <c r="L2268" s="205" t="s">
        <v>9338</v>
      </c>
      <c r="M2268" s="205" t="s">
        <v>684</v>
      </c>
      <c r="N2268" s="205" t="s">
        <v>9339</v>
      </c>
      <c r="O2268" s="205" t="s">
        <v>686</v>
      </c>
      <c r="P2268" s="205" t="s">
        <v>687</v>
      </c>
      <c r="Q2268" s="205" t="s">
        <v>686</v>
      </c>
    </row>
    <row r="2269" spans="1:17" hidden="1">
      <c r="A2269" s="204">
        <v>100973325688</v>
      </c>
      <c r="B2269" s="205" t="s">
        <v>9321</v>
      </c>
      <c r="C2269" s="205" t="s">
        <v>9322</v>
      </c>
      <c r="D2269" s="205" t="s">
        <v>680</v>
      </c>
      <c r="E2269" s="572">
        <v>30682</v>
      </c>
      <c r="F2269" s="572">
        <v>44530</v>
      </c>
      <c r="G2269" s="205" t="s">
        <v>9323</v>
      </c>
      <c r="H2269" s="205" t="s">
        <v>682</v>
      </c>
      <c r="I2269" s="205" t="s">
        <v>708</v>
      </c>
      <c r="J2269" s="205">
        <v>9657250163</v>
      </c>
      <c r="K2269" s="205" t="s">
        <v>684</v>
      </c>
      <c r="L2269" s="205" t="s">
        <v>9324</v>
      </c>
      <c r="M2269" s="205" t="s">
        <v>9325</v>
      </c>
      <c r="N2269" s="205" t="s">
        <v>9326</v>
      </c>
      <c r="O2269" s="205" t="s">
        <v>686</v>
      </c>
      <c r="P2269" s="205" t="s">
        <v>687</v>
      </c>
      <c r="Q2269" s="205" t="s">
        <v>686</v>
      </c>
    </row>
    <row r="2270" spans="1:17" hidden="1">
      <c r="A2270" s="204">
        <v>101521457920</v>
      </c>
      <c r="B2270" s="205" t="s">
        <v>9316</v>
      </c>
      <c r="C2270" s="205" t="s">
        <v>9317</v>
      </c>
      <c r="D2270" s="205" t="s">
        <v>680</v>
      </c>
      <c r="E2270" s="572">
        <v>36905</v>
      </c>
      <c r="F2270" s="572">
        <v>44530</v>
      </c>
      <c r="G2270" s="205" t="s">
        <v>7764</v>
      </c>
      <c r="H2270" s="205" t="s">
        <v>682</v>
      </c>
      <c r="I2270" s="205" t="s">
        <v>683</v>
      </c>
      <c r="J2270" s="205">
        <v>9637166490</v>
      </c>
      <c r="K2270" s="205" t="s">
        <v>9318</v>
      </c>
      <c r="L2270" s="205" t="s">
        <v>2433</v>
      </c>
      <c r="M2270" s="205" t="s">
        <v>9319</v>
      </c>
      <c r="N2270" s="205" t="s">
        <v>9320</v>
      </c>
      <c r="O2270" s="205" t="s">
        <v>687</v>
      </c>
      <c r="P2270" s="205" t="s">
        <v>687</v>
      </c>
      <c r="Q2270" s="205" t="s">
        <v>687</v>
      </c>
    </row>
    <row r="2271" spans="1:17" hidden="1">
      <c r="A2271" s="204">
        <v>101195997670</v>
      </c>
      <c r="B2271" s="205" t="s">
        <v>9327</v>
      </c>
      <c r="C2271" s="205" t="s">
        <v>9328</v>
      </c>
      <c r="D2271" s="205" t="s">
        <v>680</v>
      </c>
      <c r="E2271" s="572">
        <v>35917</v>
      </c>
      <c r="F2271" s="572">
        <v>44530</v>
      </c>
      <c r="G2271" s="205" t="s">
        <v>9329</v>
      </c>
      <c r="H2271" s="205" t="s">
        <v>682</v>
      </c>
      <c r="I2271" s="205" t="s">
        <v>708</v>
      </c>
      <c r="J2271" s="205" t="s">
        <v>684</v>
      </c>
      <c r="K2271" s="205" t="s">
        <v>684</v>
      </c>
      <c r="L2271" s="205" t="s">
        <v>9330</v>
      </c>
      <c r="M2271" s="205" t="s">
        <v>684</v>
      </c>
      <c r="N2271" s="205" t="s">
        <v>684</v>
      </c>
      <c r="O2271" s="205" t="s">
        <v>686</v>
      </c>
      <c r="P2271" s="205" t="s">
        <v>687</v>
      </c>
      <c r="Q2271" s="205" t="s">
        <v>686</v>
      </c>
    </row>
    <row r="2272" spans="1:17" hidden="1">
      <c r="A2272" s="204">
        <v>101757397605</v>
      </c>
      <c r="B2272" s="205" t="s">
        <v>9312</v>
      </c>
      <c r="C2272" s="205" t="s">
        <v>9313</v>
      </c>
      <c r="D2272" s="205" t="s">
        <v>680</v>
      </c>
      <c r="E2272" s="572">
        <v>29587</v>
      </c>
      <c r="F2272" s="572">
        <v>44530</v>
      </c>
      <c r="G2272" s="205" t="s">
        <v>9314</v>
      </c>
      <c r="H2272" s="205" t="s">
        <v>682</v>
      </c>
      <c r="I2272" s="205" t="s">
        <v>683</v>
      </c>
      <c r="J2272" s="205" t="s">
        <v>684</v>
      </c>
      <c r="K2272" s="205" t="s">
        <v>684</v>
      </c>
      <c r="L2272" s="205" t="s">
        <v>9315</v>
      </c>
      <c r="M2272" s="205" t="s">
        <v>684</v>
      </c>
      <c r="N2272" s="205" t="s">
        <v>684</v>
      </c>
      <c r="O2272" s="205" t="s">
        <v>686</v>
      </c>
      <c r="P2272" s="205" t="s">
        <v>687</v>
      </c>
      <c r="Q2272" s="205" t="s">
        <v>686</v>
      </c>
    </row>
    <row r="2273" spans="1:17" hidden="1">
      <c r="A2273" s="204">
        <v>101757397596</v>
      </c>
      <c r="B2273" s="205" t="s">
        <v>9331</v>
      </c>
      <c r="C2273" s="205" t="s">
        <v>9332</v>
      </c>
      <c r="D2273" s="205" t="s">
        <v>680</v>
      </c>
      <c r="E2273" s="572">
        <v>29952</v>
      </c>
      <c r="F2273" s="572">
        <v>44530</v>
      </c>
      <c r="G2273" s="205" t="s">
        <v>9333</v>
      </c>
      <c r="H2273" s="205" t="s">
        <v>682</v>
      </c>
      <c r="I2273" s="205" t="s">
        <v>683</v>
      </c>
      <c r="J2273" s="205">
        <v>7448030914</v>
      </c>
      <c r="K2273" s="205" t="s">
        <v>684</v>
      </c>
      <c r="L2273" s="205" t="s">
        <v>9334</v>
      </c>
      <c r="M2273" s="205" t="s">
        <v>9335</v>
      </c>
      <c r="N2273" s="205" t="s">
        <v>684</v>
      </c>
      <c r="O2273" s="205" t="s">
        <v>686</v>
      </c>
      <c r="P2273" s="205" t="s">
        <v>687</v>
      </c>
      <c r="Q2273" s="205" t="s">
        <v>686</v>
      </c>
    </row>
    <row r="2274" spans="1:17" hidden="1">
      <c r="A2274" s="204">
        <v>101412576828</v>
      </c>
      <c r="B2274" s="205" t="s">
        <v>9342</v>
      </c>
      <c r="C2274" s="205" t="s">
        <v>9343</v>
      </c>
      <c r="D2274" s="205" t="s">
        <v>680</v>
      </c>
      <c r="E2274" s="572">
        <v>36788</v>
      </c>
      <c r="F2274" s="572">
        <v>44530</v>
      </c>
      <c r="G2274" s="205" t="s">
        <v>9344</v>
      </c>
      <c r="H2274" s="205" t="s">
        <v>682</v>
      </c>
      <c r="I2274" s="205" t="s">
        <v>683</v>
      </c>
      <c r="J2274" s="205">
        <v>8805892146</v>
      </c>
      <c r="K2274" s="205" t="s">
        <v>684</v>
      </c>
      <c r="L2274" s="205" t="s">
        <v>9345</v>
      </c>
      <c r="M2274" s="205" t="s">
        <v>9346</v>
      </c>
      <c r="N2274" s="205" t="s">
        <v>9347</v>
      </c>
      <c r="O2274" s="205" t="s">
        <v>686</v>
      </c>
      <c r="P2274" s="205" t="s">
        <v>687</v>
      </c>
      <c r="Q2274" s="205" t="s">
        <v>686</v>
      </c>
    </row>
    <row r="2275" spans="1:17" hidden="1">
      <c r="A2275" s="204">
        <v>101261687988</v>
      </c>
      <c r="B2275" s="205" t="s">
        <v>9340</v>
      </c>
      <c r="C2275" s="205" t="s">
        <v>2460</v>
      </c>
      <c r="D2275" s="205" t="s">
        <v>680</v>
      </c>
      <c r="E2275" s="572">
        <v>34918</v>
      </c>
      <c r="F2275" s="572">
        <v>44530</v>
      </c>
      <c r="G2275" s="205" t="s">
        <v>9341</v>
      </c>
      <c r="H2275" s="205" t="s">
        <v>682</v>
      </c>
      <c r="I2275" s="205" t="s">
        <v>683</v>
      </c>
      <c r="J2275" s="205">
        <v>7084854788</v>
      </c>
      <c r="K2275" s="205" t="s">
        <v>684</v>
      </c>
      <c r="L2275" s="205" t="s">
        <v>2364</v>
      </c>
      <c r="M2275" s="205" t="s">
        <v>684</v>
      </c>
      <c r="N2275" s="205" t="s">
        <v>684</v>
      </c>
      <c r="O2275" s="205" t="s">
        <v>686</v>
      </c>
      <c r="P2275" s="205" t="s">
        <v>687</v>
      </c>
      <c r="Q2275" s="205" t="s">
        <v>686</v>
      </c>
    </row>
    <row r="2276" spans="1:17" hidden="1">
      <c r="A2276" s="204">
        <v>101636724422</v>
      </c>
      <c r="B2276" s="205" t="s">
        <v>9348</v>
      </c>
      <c r="C2276" s="205" t="s">
        <v>9349</v>
      </c>
      <c r="D2276" s="205" t="s">
        <v>680</v>
      </c>
      <c r="E2276" s="572">
        <v>33359</v>
      </c>
      <c r="F2276" s="572">
        <v>44528</v>
      </c>
      <c r="G2276" s="205" t="s">
        <v>9350</v>
      </c>
      <c r="H2276" s="205" t="s">
        <v>682</v>
      </c>
      <c r="I2276" s="205" t="s">
        <v>683</v>
      </c>
      <c r="J2276" s="205">
        <v>7057492487</v>
      </c>
      <c r="K2276" s="205" t="s">
        <v>684</v>
      </c>
      <c r="L2276" s="205" t="s">
        <v>9351</v>
      </c>
      <c r="M2276" s="205" t="s">
        <v>9352</v>
      </c>
      <c r="N2276" s="205" t="s">
        <v>9624</v>
      </c>
      <c r="O2276" s="205" t="s">
        <v>686</v>
      </c>
      <c r="P2276" s="205" t="s">
        <v>687</v>
      </c>
      <c r="Q2276" s="205" t="s">
        <v>686</v>
      </c>
    </row>
    <row r="2277" spans="1:17" hidden="1">
      <c r="A2277" s="204">
        <v>101020876226</v>
      </c>
      <c r="B2277" s="205" t="s">
        <v>9353</v>
      </c>
      <c r="C2277" s="205" t="s">
        <v>9354</v>
      </c>
      <c r="D2277" s="205" t="s">
        <v>680</v>
      </c>
      <c r="E2277" s="572">
        <v>35796</v>
      </c>
      <c r="F2277" s="572">
        <v>44525</v>
      </c>
      <c r="G2277" s="205" t="s">
        <v>9355</v>
      </c>
      <c r="H2277" s="205" t="s">
        <v>682</v>
      </c>
      <c r="I2277" s="205" t="s">
        <v>683</v>
      </c>
      <c r="J2277" s="205">
        <v>8528956041</v>
      </c>
      <c r="K2277" s="205" t="s">
        <v>684</v>
      </c>
      <c r="L2277" s="205" t="s">
        <v>9356</v>
      </c>
      <c r="M2277" s="205" t="s">
        <v>9357</v>
      </c>
      <c r="N2277" s="205" t="s">
        <v>9358</v>
      </c>
      <c r="O2277" s="205" t="s">
        <v>686</v>
      </c>
      <c r="P2277" s="205" t="s">
        <v>687</v>
      </c>
      <c r="Q2277" s="205" t="s">
        <v>686</v>
      </c>
    </row>
    <row r="2278" spans="1:17" hidden="1">
      <c r="A2278" s="204">
        <v>101541695183</v>
      </c>
      <c r="B2278" s="205" t="s">
        <v>9362</v>
      </c>
      <c r="C2278" s="205" t="s">
        <v>9363</v>
      </c>
      <c r="D2278" s="205" t="s">
        <v>680</v>
      </c>
      <c r="E2278" s="572">
        <v>36645</v>
      </c>
      <c r="F2278" s="572">
        <v>44525</v>
      </c>
      <c r="G2278" s="205" t="s">
        <v>9364</v>
      </c>
      <c r="H2278" s="205" t="s">
        <v>682</v>
      </c>
      <c r="I2278" s="205" t="s">
        <v>683</v>
      </c>
      <c r="J2278" s="205">
        <v>7709455162</v>
      </c>
      <c r="K2278" s="205" t="s">
        <v>684</v>
      </c>
      <c r="L2278" s="205" t="s">
        <v>9365</v>
      </c>
      <c r="M2278" s="205" t="s">
        <v>9366</v>
      </c>
      <c r="N2278" s="205" t="s">
        <v>9367</v>
      </c>
      <c r="O2278" s="205" t="s">
        <v>686</v>
      </c>
      <c r="P2278" s="205" t="s">
        <v>687</v>
      </c>
      <c r="Q2278" s="205" t="s">
        <v>686</v>
      </c>
    </row>
    <row r="2279" spans="1:17" hidden="1">
      <c r="A2279" s="204">
        <v>101755151351</v>
      </c>
      <c r="B2279" s="205" t="s">
        <v>9359</v>
      </c>
      <c r="C2279" s="205" t="s">
        <v>9360</v>
      </c>
      <c r="D2279" s="205" t="s">
        <v>680</v>
      </c>
      <c r="E2279" s="572">
        <v>36161</v>
      </c>
      <c r="F2279" s="572">
        <v>44525</v>
      </c>
      <c r="G2279" s="205" t="s">
        <v>9361</v>
      </c>
      <c r="H2279" s="205" t="s">
        <v>682</v>
      </c>
      <c r="I2279" s="205" t="s">
        <v>683</v>
      </c>
      <c r="J2279" s="205" t="s">
        <v>684</v>
      </c>
      <c r="K2279" s="205" t="s">
        <v>684</v>
      </c>
      <c r="L2279" s="205" t="s">
        <v>3621</v>
      </c>
      <c r="M2279" s="205" t="s">
        <v>684</v>
      </c>
      <c r="N2279" s="205" t="s">
        <v>684</v>
      </c>
      <c r="O2279" s="205" t="s">
        <v>686</v>
      </c>
      <c r="P2279" s="205" t="s">
        <v>687</v>
      </c>
      <c r="Q2279" s="205" t="s">
        <v>686</v>
      </c>
    </row>
    <row r="2280" spans="1:17" hidden="1">
      <c r="A2280" s="204">
        <v>101755177357</v>
      </c>
      <c r="B2280" s="205" t="s">
        <v>9368</v>
      </c>
      <c r="C2280" s="205" t="s">
        <v>9369</v>
      </c>
      <c r="D2280" s="205" t="s">
        <v>680</v>
      </c>
      <c r="E2280" s="572">
        <v>29018</v>
      </c>
      <c r="F2280" s="572">
        <v>44523</v>
      </c>
      <c r="G2280" s="205" t="s">
        <v>9370</v>
      </c>
      <c r="H2280" s="205" t="s">
        <v>682</v>
      </c>
      <c r="I2280" s="205" t="s">
        <v>683</v>
      </c>
      <c r="J2280" s="205" t="s">
        <v>684</v>
      </c>
      <c r="K2280" s="205" t="s">
        <v>684</v>
      </c>
      <c r="L2280" s="205" t="s">
        <v>9371</v>
      </c>
      <c r="M2280" s="205" t="s">
        <v>684</v>
      </c>
      <c r="N2280" s="205" t="s">
        <v>684</v>
      </c>
      <c r="O2280" s="205" t="s">
        <v>686</v>
      </c>
      <c r="P2280" s="205" t="s">
        <v>687</v>
      </c>
      <c r="Q2280" s="205" t="s">
        <v>686</v>
      </c>
    </row>
    <row r="2281" spans="1:17" hidden="1">
      <c r="A2281" s="204">
        <v>101751088803</v>
      </c>
      <c r="B2281" s="205" t="s">
        <v>9372</v>
      </c>
      <c r="C2281" s="205" t="s">
        <v>9373</v>
      </c>
      <c r="D2281" s="205" t="s">
        <v>680</v>
      </c>
      <c r="E2281" s="572">
        <v>36063</v>
      </c>
      <c r="F2281" s="572">
        <v>44522</v>
      </c>
      <c r="G2281" s="205" t="s">
        <v>9374</v>
      </c>
      <c r="H2281" s="205" t="s">
        <v>682</v>
      </c>
      <c r="I2281" s="205" t="s">
        <v>683</v>
      </c>
      <c r="J2281" s="205" t="s">
        <v>684</v>
      </c>
      <c r="K2281" s="205" t="s">
        <v>684</v>
      </c>
      <c r="L2281" s="205" t="s">
        <v>9375</v>
      </c>
      <c r="M2281" s="205" t="s">
        <v>684</v>
      </c>
      <c r="N2281" s="205" t="s">
        <v>684</v>
      </c>
      <c r="O2281" s="205" t="s">
        <v>686</v>
      </c>
      <c r="P2281" s="205" t="s">
        <v>687</v>
      </c>
      <c r="Q2281" s="205" t="s">
        <v>686</v>
      </c>
    </row>
    <row r="2282" spans="1:17" hidden="1">
      <c r="A2282" s="204">
        <v>101751088786</v>
      </c>
      <c r="B2282" s="205" t="s">
        <v>9376</v>
      </c>
      <c r="C2282" s="205" t="s">
        <v>9377</v>
      </c>
      <c r="D2282" s="205" t="s">
        <v>680</v>
      </c>
      <c r="E2282" s="572">
        <v>35796</v>
      </c>
      <c r="F2282" s="572">
        <v>44522</v>
      </c>
      <c r="G2282" s="205" t="s">
        <v>9378</v>
      </c>
      <c r="H2282" s="205" t="s">
        <v>682</v>
      </c>
      <c r="I2282" s="205" t="s">
        <v>683</v>
      </c>
      <c r="J2282" s="205" t="s">
        <v>684</v>
      </c>
      <c r="K2282" s="205" t="s">
        <v>684</v>
      </c>
      <c r="L2282" s="205" t="s">
        <v>5653</v>
      </c>
      <c r="M2282" s="205" t="s">
        <v>20781</v>
      </c>
      <c r="N2282" s="205" t="s">
        <v>684</v>
      </c>
      <c r="O2282" s="205" t="s">
        <v>686</v>
      </c>
      <c r="P2282" s="205" t="s">
        <v>687</v>
      </c>
      <c r="Q2282" s="205" t="s">
        <v>686</v>
      </c>
    </row>
    <row r="2283" spans="1:17" hidden="1">
      <c r="A2283" s="204">
        <v>101751138101</v>
      </c>
      <c r="B2283" s="205" t="s">
        <v>9390</v>
      </c>
      <c r="C2283" s="205" t="s">
        <v>9391</v>
      </c>
      <c r="D2283" s="205" t="s">
        <v>680</v>
      </c>
      <c r="E2283" s="572">
        <v>35247</v>
      </c>
      <c r="F2283" s="572">
        <v>44522</v>
      </c>
      <c r="G2283" s="205" t="s">
        <v>9392</v>
      </c>
      <c r="H2283" s="205" t="s">
        <v>682</v>
      </c>
      <c r="I2283" s="205" t="s">
        <v>708</v>
      </c>
      <c r="J2283" s="205" t="s">
        <v>684</v>
      </c>
      <c r="K2283" s="205" t="s">
        <v>684</v>
      </c>
      <c r="L2283" s="205" t="s">
        <v>9393</v>
      </c>
      <c r="M2283" s="205" t="s">
        <v>684</v>
      </c>
      <c r="N2283" s="205" t="s">
        <v>684</v>
      </c>
      <c r="O2283" s="205" t="s">
        <v>686</v>
      </c>
      <c r="P2283" s="205" t="s">
        <v>687</v>
      </c>
      <c r="Q2283" s="205" t="s">
        <v>686</v>
      </c>
    </row>
    <row r="2284" spans="1:17" hidden="1">
      <c r="A2284" s="204">
        <v>101751088772</v>
      </c>
      <c r="B2284" s="205" t="s">
        <v>9379</v>
      </c>
      <c r="C2284" s="205" t="s">
        <v>9380</v>
      </c>
      <c r="D2284" s="205" t="s">
        <v>680</v>
      </c>
      <c r="E2284" s="572">
        <v>37824</v>
      </c>
      <c r="F2284" s="572">
        <v>44522</v>
      </c>
      <c r="G2284" s="205" t="s">
        <v>9381</v>
      </c>
      <c r="H2284" s="205" t="s">
        <v>682</v>
      </c>
      <c r="I2284" s="205" t="s">
        <v>683</v>
      </c>
      <c r="J2284" s="205">
        <v>9067880841</v>
      </c>
      <c r="K2284" s="205" t="s">
        <v>9382</v>
      </c>
      <c r="L2284" s="205" t="s">
        <v>4822</v>
      </c>
      <c r="M2284" s="205" t="s">
        <v>9383</v>
      </c>
      <c r="N2284" s="205" t="s">
        <v>9384</v>
      </c>
      <c r="O2284" s="205" t="s">
        <v>686</v>
      </c>
      <c r="P2284" s="205" t="s">
        <v>687</v>
      </c>
      <c r="Q2284" s="205" t="s">
        <v>686</v>
      </c>
    </row>
    <row r="2285" spans="1:17" hidden="1">
      <c r="A2285" s="204">
        <v>101624584922</v>
      </c>
      <c r="B2285" s="205" t="s">
        <v>9385</v>
      </c>
      <c r="C2285" s="205" t="s">
        <v>9386</v>
      </c>
      <c r="D2285" s="205" t="s">
        <v>680</v>
      </c>
      <c r="E2285" s="572">
        <v>37473</v>
      </c>
      <c r="F2285" s="572">
        <v>44522</v>
      </c>
      <c r="G2285" s="205" t="s">
        <v>3095</v>
      </c>
      <c r="H2285" s="205" t="s">
        <v>682</v>
      </c>
      <c r="I2285" s="205" t="s">
        <v>683</v>
      </c>
      <c r="J2285" s="205">
        <v>9168130690</v>
      </c>
      <c r="K2285" s="205" t="s">
        <v>684</v>
      </c>
      <c r="L2285" s="205" t="s">
        <v>9387</v>
      </c>
      <c r="M2285" s="205" t="s">
        <v>9388</v>
      </c>
      <c r="N2285" s="205" t="s">
        <v>9389</v>
      </c>
      <c r="O2285" s="205" t="s">
        <v>687</v>
      </c>
      <c r="P2285" s="205" t="s">
        <v>687</v>
      </c>
      <c r="Q2285" s="205" t="s">
        <v>686</v>
      </c>
    </row>
    <row r="2286" spans="1:17" hidden="1">
      <c r="A2286" s="204">
        <v>101225606413</v>
      </c>
      <c r="B2286" s="205" t="s">
        <v>9394</v>
      </c>
      <c r="C2286" s="205" t="s">
        <v>9395</v>
      </c>
      <c r="D2286" s="205" t="s">
        <v>680</v>
      </c>
      <c r="E2286" s="572">
        <v>36345</v>
      </c>
      <c r="F2286" s="572">
        <v>44521</v>
      </c>
      <c r="G2286" s="205" t="s">
        <v>1176</v>
      </c>
      <c r="H2286" s="205" t="s">
        <v>682</v>
      </c>
      <c r="I2286" s="205" t="s">
        <v>683</v>
      </c>
      <c r="J2286" s="205">
        <v>8999721553</v>
      </c>
      <c r="K2286" s="205" t="s">
        <v>9396</v>
      </c>
      <c r="L2286" s="205" t="s">
        <v>9397</v>
      </c>
      <c r="M2286" s="205" t="s">
        <v>9398</v>
      </c>
      <c r="N2286" s="205" t="s">
        <v>9399</v>
      </c>
      <c r="O2286" s="205" t="s">
        <v>686</v>
      </c>
      <c r="P2286" s="205" t="s">
        <v>687</v>
      </c>
      <c r="Q2286" s="205" t="s">
        <v>686</v>
      </c>
    </row>
    <row r="2287" spans="1:17" hidden="1">
      <c r="A2287" s="204">
        <v>101753053574</v>
      </c>
      <c r="B2287" s="205" t="s">
        <v>9400</v>
      </c>
      <c r="C2287" s="205" t="s">
        <v>9401</v>
      </c>
      <c r="D2287" s="205" t="s">
        <v>680</v>
      </c>
      <c r="E2287" s="572">
        <v>37482</v>
      </c>
      <c r="F2287" s="572">
        <v>44521</v>
      </c>
      <c r="G2287" s="205" t="s">
        <v>9402</v>
      </c>
      <c r="H2287" s="205" t="s">
        <v>682</v>
      </c>
      <c r="I2287" s="205" t="s">
        <v>683</v>
      </c>
      <c r="J2287" s="205">
        <v>9956879587</v>
      </c>
      <c r="K2287" s="205" t="s">
        <v>684</v>
      </c>
      <c r="L2287" s="205" t="s">
        <v>9403</v>
      </c>
      <c r="M2287" s="205" t="s">
        <v>9404</v>
      </c>
      <c r="N2287" s="205" t="s">
        <v>9405</v>
      </c>
      <c r="O2287" s="205" t="s">
        <v>687</v>
      </c>
      <c r="P2287" s="205" t="s">
        <v>687</v>
      </c>
      <c r="Q2287" s="205" t="s">
        <v>686</v>
      </c>
    </row>
    <row r="2288" spans="1:17" hidden="1">
      <c r="A2288" s="204">
        <v>101738041918</v>
      </c>
      <c r="B2288" s="205" t="s">
        <v>9406</v>
      </c>
      <c r="C2288" s="205" t="s">
        <v>9407</v>
      </c>
      <c r="D2288" s="205" t="s">
        <v>680</v>
      </c>
      <c r="E2288" s="572">
        <v>35431</v>
      </c>
      <c r="F2288" s="572">
        <v>44520</v>
      </c>
      <c r="G2288" s="205" t="s">
        <v>9408</v>
      </c>
      <c r="H2288" s="205" t="s">
        <v>682</v>
      </c>
      <c r="I2288" s="205" t="s">
        <v>683</v>
      </c>
      <c r="J2288" s="205">
        <v>7009975916</v>
      </c>
      <c r="K2288" s="205" t="s">
        <v>9409</v>
      </c>
      <c r="L2288" s="205" t="s">
        <v>9410</v>
      </c>
      <c r="M2288" s="205" t="s">
        <v>9411</v>
      </c>
      <c r="N2288" s="205" t="s">
        <v>9412</v>
      </c>
      <c r="O2288" s="205" t="s">
        <v>686</v>
      </c>
      <c r="P2288" s="205" t="s">
        <v>687</v>
      </c>
      <c r="Q2288" s="205" t="s">
        <v>686</v>
      </c>
    </row>
    <row r="2289" spans="1:17" hidden="1">
      <c r="A2289" s="204">
        <v>101229194153</v>
      </c>
      <c r="B2289" s="205" t="s">
        <v>9413</v>
      </c>
      <c r="C2289" s="205" t="s">
        <v>9414</v>
      </c>
      <c r="D2289" s="205" t="s">
        <v>680</v>
      </c>
      <c r="E2289" s="572">
        <v>31604</v>
      </c>
      <c r="F2289" s="572">
        <v>44517</v>
      </c>
      <c r="G2289" s="205" t="s">
        <v>9415</v>
      </c>
      <c r="H2289" s="205" t="s">
        <v>682</v>
      </c>
      <c r="I2289" s="205" t="s">
        <v>708</v>
      </c>
      <c r="J2289" s="205">
        <v>7355979850</v>
      </c>
      <c r="K2289" s="205" t="s">
        <v>684</v>
      </c>
      <c r="L2289" s="205" t="s">
        <v>1236</v>
      </c>
      <c r="M2289" s="205" t="s">
        <v>9416</v>
      </c>
      <c r="N2289" s="205" t="s">
        <v>9417</v>
      </c>
      <c r="O2289" s="205" t="s">
        <v>686</v>
      </c>
      <c r="P2289" s="205" t="s">
        <v>687</v>
      </c>
      <c r="Q2289" s="205" t="s">
        <v>686</v>
      </c>
    </row>
    <row r="2290" spans="1:17" hidden="1">
      <c r="A2290" s="204">
        <v>101464483922</v>
      </c>
      <c r="B2290" s="205" t="s">
        <v>9418</v>
      </c>
      <c r="C2290" s="205" t="s">
        <v>9419</v>
      </c>
      <c r="D2290" s="205" t="s">
        <v>680</v>
      </c>
      <c r="E2290" s="572">
        <v>34585</v>
      </c>
      <c r="F2290" s="572">
        <v>44517</v>
      </c>
      <c r="G2290" s="205" t="s">
        <v>9420</v>
      </c>
      <c r="H2290" s="205" t="s">
        <v>682</v>
      </c>
      <c r="I2290" s="205" t="s">
        <v>683</v>
      </c>
      <c r="J2290" s="205" t="s">
        <v>684</v>
      </c>
      <c r="K2290" s="205" t="s">
        <v>684</v>
      </c>
      <c r="L2290" s="205" t="s">
        <v>9421</v>
      </c>
      <c r="M2290" s="205" t="s">
        <v>684</v>
      </c>
      <c r="N2290" s="205" t="s">
        <v>684</v>
      </c>
      <c r="O2290" s="205" t="s">
        <v>686</v>
      </c>
      <c r="P2290" s="205" t="s">
        <v>687</v>
      </c>
      <c r="Q2290" s="205" t="s">
        <v>686</v>
      </c>
    </row>
    <row r="2291" spans="1:17" hidden="1">
      <c r="A2291" s="204">
        <v>101748980455</v>
      </c>
      <c r="B2291" s="205" t="s">
        <v>9422</v>
      </c>
      <c r="C2291" s="205" t="s">
        <v>9423</v>
      </c>
      <c r="D2291" s="205" t="s">
        <v>680</v>
      </c>
      <c r="E2291" s="572">
        <v>37861</v>
      </c>
      <c r="F2291" s="572">
        <v>44513</v>
      </c>
      <c r="G2291" s="205" t="s">
        <v>9424</v>
      </c>
      <c r="H2291" s="205" t="s">
        <v>682</v>
      </c>
      <c r="I2291" s="205" t="s">
        <v>683</v>
      </c>
      <c r="J2291" s="205">
        <v>8382057056</v>
      </c>
      <c r="K2291" s="205" t="s">
        <v>684</v>
      </c>
      <c r="L2291" s="205" t="s">
        <v>9425</v>
      </c>
      <c r="M2291" s="205" t="s">
        <v>9426</v>
      </c>
      <c r="N2291" s="205" t="s">
        <v>684</v>
      </c>
      <c r="O2291" s="205" t="s">
        <v>686</v>
      </c>
      <c r="P2291" s="205" t="s">
        <v>687</v>
      </c>
      <c r="Q2291" s="205" t="s">
        <v>686</v>
      </c>
    </row>
    <row r="2292" spans="1:17" hidden="1">
      <c r="A2292" s="204">
        <v>101751088740</v>
      </c>
      <c r="B2292" s="205" t="s">
        <v>9427</v>
      </c>
      <c r="C2292" s="205" t="s">
        <v>9428</v>
      </c>
      <c r="D2292" s="205" t="s">
        <v>680</v>
      </c>
      <c r="E2292" s="572">
        <v>35431</v>
      </c>
      <c r="F2292" s="572">
        <v>44513</v>
      </c>
      <c r="G2292" s="205" t="s">
        <v>9429</v>
      </c>
      <c r="H2292" s="205" t="s">
        <v>682</v>
      </c>
      <c r="I2292" s="205" t="s">
        <v>708</v>
      </c>
      <c r="J2292" s="205" t="s">
        <v>684</v>
      </c>
      <c r="K2292" s="205" t="s">
        <v>684</v>
      </c>
      <c r="L2292" s="205" t="s">
        <v>9430</v>
      </c>
      <c r="M2292" s="205" t="s">
        <v>684</v>
      </c>
      <c r="N2292" s="205" t="s">
        <v>684</v>
      </c>
      <c r="O2292" s="205" t="s">
        <v>686</v>
      </c>
      <c r="P2292" s="205" t="s">
        <v>687</v>
      </c>
      <c r="Q2292" s="205" t="s">
        <v>686</v>
      </c>
    </row>
    <row r="2293" spans="1:17" hidden="1">
      <c r="A2293" s="204">
        <v>101751088755</v>
      </c>
      <c r="B2293" s="205" t="s">
        <v>9444</v>
      </c>
      <c r="C2293" s="205" t="s">
        <v>9445</v>
      </c>
      <c r="D2293" s="205" t="s">
        <v>680</v>
      </c>
      <c r="E2293" s="572">
        <v>32492</v>
      </c>
      <c r="F2293" s="572">
        <v>44512</v>
      </c>
      <c r="G2293" s="205" t="s">
        <v>9446</v>
      </c>
      <c r="H2293" s="205" t="s">
        <v>682</v>
      </c>
      <c r="I2293" s="205" t="s">
        <v>708</v>
      </c>
      <c r="J2293" s="205" t="s">
        <v>684</v>
      </c>
      <c r="K2293" s="205" t="s">
        <v>684</v>
      </c>
      <c r="L2293" s="205" t="s">
        <v>7042</v>
      </c>
      <c r="M2293" s="205" t="s">
        <v>684</v>
      </c>
      <c r="N2293" s="205" t="s">
        <v>684</v>
      </c>
      <c r="O2293" s="205" t="s">
        <v>686</v>
      </c>
      <c r="P2293" s="205" t="s">
        <v>687</v>
      </c>
      <c r="Q2293" s="205" t="s">
        <v>686</v>
      </c>
    </row>
    <row r="2294" spans="1:17" hidden="1">
      <c r="A2294" s="204">
        <v>101669749249</v>
      </c>
      <c r="B2294" s="205" t="s">
        <v>9434</v>
      </c>
      <c r="C2294" s="205" t="s">
        <v>9435</v>
      </c>
      <c r="D2294" s="205" t="s">
        <v>680</v>
      </c>
      <c r="E2294" s="572">
        <v>33362</v>
      </c>
      <c r="F2294" s="572">
        <v>44512</v>
      </c>
      <c r="G2294" s="205" t="s">
        <v>9436</v>
      </c>
      <c r="H2294" s="205" t="s">
        <v>682</v>
      </c>
      <c r="I2294" s="205" t="s">
        <v>683</v>
      </c>
      <c r="J2294" s="205" t="s">
        <v>684</v>
      </c>
      <c r="K2294" s="205" t="s">
        <v>684</v>
      </c>
      <c r="L2294" s="205" t="s">
        <v>9437</v>
      </c>
      <c r="M2294" s="205" t="s">
        <v>684</v>
      </c>
      <c r="N2294" s="205" t="s">
        <v>684</v>
      </c>
      <c r="O2294" s="205" t="s">
        <v>686</v>
      </c>
      <c r="P2294" s="205" t="s">
        <v>687</v>
      </c>
      <c r="Q2294" s="205" t="s">
        <v>686</v>
      </c>
    </row>
    <row r="2295" spans="1:17" hidden="1">
      <c r="A2295" s="204">
        <v>101748480341</v>
      </c>
      <c r="B2295" s="205" t="s">
        <v>9431</v>
      </c>
      <c r="C2295" s="205" t="s">
        <v>9432</v>
      </c>
      <c r="D2295" s="205" t="s">
        <v>680</v>
      </c>
      <c r="E2295" s="572">
        <v>36658</v>
      </c>
      <c r="F2295" s="572">
        <v>44512</v>
      </c>
      <c r="G2295" s="205" t="s">
        <v>9433</v>
      </c>
      <c r="H2295" s="205" t="s">
        <v>682</v>
      </c>
      <c r="I2295" s="205" t="s">
        <v>683</v>
      </c>
      <c r="J2295" s="205" t="s">
        <v>684</v>
      </c>
      <c r="K2295" s="205" t="s">
        <v>684</v>
      </c>
      <c r="L2295" s="205" t="s">
        <v>9008</v>
      </c>
      <c r="M2295" s="205" t="s">
        <v>684</v>
      </c>
      <c r="N2295" s="205" t="s">
        <v>684</v>
      </c>
      <c r="O2295" s="205" t="s">
        <v>686</v>
      </c>
      <c r="P2295" s="205" t="s">
        <v>687</v>
      </c>
      <c r="Q2295" s="205" t="s">
        <v>686</v>
      </c>
    </row>
    <row r="2296" spans="1:17" hidden="1">
      <c r="A2296" s="204">
        <v>101751088764</v>
      </c>
      <c r="B2296" s="205" t="s">
        <v>9438</v>
      </c>
      <c r="C2296" s="205" t="s">
        <v>9439</v>
      </c>
      <c r="D2296" s="205" t="s">
        <v>680</v>
      </c>
      <c r="E2296" s="572">
        <v>36161</v>
      </c>
      <c r="F2296" s="572">
        <v>44512</v>
      </c>
      <c r="G2296" s="205" t="s">
        <v>9440</v>
      </c>
      <c r="H2296" s="205" t="s">
        <v>682</v>
      </c>
      <c r="I2296" s="205" t="s">
        <v>708</v>
      </c>
      <c r="J2296" s="205">
        <v>7559312620</v>
      </c>
      <c r="K2296" s="205" t="s">
        <v>684</v>
      </c>
      <c r="L2296" s="205" t="s">
        <v>9441</v>
      </c>
      <c r="M2296" s="205" t="s">
        <v>9442</v>
      </c>
      <c r="N2296" s="205" t="s">
        <v>9443</v>
      </c>
      <c r="O2296" s="205" t="s">
        <v>686</v>
      </c>
      <c r="P2296" s="205" t="s">
        <v>687</v>
      </c>
      <c r="Q2296" s="205" t="s">
        <v>686</v>
      </c>
    </row>
    <row r="2297" spans="1:17" hidden="1">
      <c r="A2297" s="204">
        <v>101748980429</v>
      </c>
      <c r="B2297" s="205" t="s">
        <v>9447</v>
      </c>
      <c r="C2297" s="205" t="s">
        <v>9448</v>
      </c>
      <c r="D2297" s="205" t="s">
        <v>680</v>
      </c>
      <c r="E2297" s="572">
        <v>29295</v>
      </c>
      <c r="F2297" s="572">
        <v>44511</v>
      </c>
      <c r="G2297" s="205" t="s">
        <v>9449</v>
      </c>
      <c r="H2297" s="205" t="s">
        <v>682</v>
      </c>
      <c r="I2297" s="205" t="s">
        <v>708</v>
      </c>
      <c r="J2297" s="205" t="s">
        <v>684</v>
      </c>
      <c r="K2297" s="205" t="s">
        <v>684</v>
      </c>
      <c r="L2297" s="205" t="s">
        <v>9450</v>
      </c>
      <c r="M2297" s="205" t="s">
        <v>684</v>
      </c>
      <c r="N2297" s="205" t="s">
        <v>684</v>
      </c>
      <c r="O2297" s="205" t="s">
        <v>686</v>
      </c>
      <c r="P2297" s="205" t="s">
        <v>687</v>
      </c>
      <c r="Q2297" s="205" t="s">
        <v>686</v>
      </c>
    </row>
    <row r="2298" spans="1:17" hidden="1">
      <c r="A2298" s="204">
        <v>101748980438</v>
      </c>
      <c r="B2298" s="205" t="s">
        <v>9451</v>
      </c>
      <c r="C2298" s="205" t="s">
        <v>9452</v>
      </c>
      <c r="D2298" s="205" t="s">
        <v>680</v>
      </c>
      <c r="E2298" s="572">
        <v>24108</v>
      </c>
      <c r="F2298" s="572">
        <v>44511</v>
      </c>
      <c r="G2298" s="205" t="s">
        <v>9453</v>
      </c>
      <c r="H2298" s="205" t="s">
        <v>682</v>
      </c>
      <c r="I2298" s="205" t="s">
        <v>708</v>
      </c>
      <c r="J2298" s="205" t="s">
        <v>684</v>
      </c>
      <c r="K2298" s="205" t="s">
        <v>684</v>
      </c>
      <c r="L2298" s="205" t="s">
        <v>9454</v>
      </c>
      <c r="M2298" s="205" t="s">
        <v>684</v>
      </c>
      <c r="N2298" s="205" t="s">
        <v>684</v>
      </c>
      <c r="O2298" s="205" t="s">
        <v>686</v>
      </c>
      <c r="P2298" s="205" t="s">
        <v>687</v>
      </c>
      <c r="Q2298" s="205" t="s">
        <v>686</v>
      </c>
    </row>
    <row r="2299" spans="1:17" hidden="1">
      <c r="A2299" s="204">
        <v>101356682659</v>
      </c>
      <c r="B2299" s="205" t="s">
        <v>9455</v>
      </c>
      <c r="C2299" s="205" t="s">
        <v>9456</v>
      </c>
      <c r="D2299" s="205" t="s">
        <v>680</v>
      </c>
      <c r="E2299" s="572">
        <v>36558</v>
      </c>
      <c r="F2299" s="572">
        <v>44511</v>
      </c>
      <c r="G2299" s="205" t="s">
        <v>9457</v>
      </c>
      <c r="H2299" s="205" t="s">
        <v>682</v>
      </c>
      <c r="I2299" s="205" t="s">
        <v>683</v>
      </c>
      <c r="J2299" s="205">
        <v>6201135623</v>
      </c>
      <c r="K2299" s="205" t="s">
        <v>684</v>
      </c>
      <c r="L2299" s="205" t="s">
        <v>8044</v>
      </c>
      <c r="M2299" s="205" t="s">
        <v>684</v>
      </c>
      <c r="N2299" s="205" t="s">
        <v>684</v>
      </c>
      <c r="O2299" s="205" t="s">
        <v>686</v>
      </c>
      <c r="P2299" s="205" t="s">
        <v>687</v>
      </c>
      <c r="Q2299" s="205" t="s">
        <v>687</v>
      </c>
    </row>
    <row r="2300" spans="1:17" hidden="1">
      <c r="A2300" s="204">
        <v>101325122096</v>
      </c>
      <c r="B2300" s="205" t="s">
        <v>9458</v>
      </c>
      <c r="C2300" s="205" t="s">
        <v>9459</v>
      </c>
      <c r="D2300" s="205" t="s">
        <v>680</v>
      </c>
      <c r="E2300" s="572">
        <v>32874</v>
      </c>
      <c r="F2300" s="572">
        <v>44511</v>
      </c>
      <c r="G2300" s="205" t="s">
        <v>9460</v>
      </c>
      <c r="H2300" s="205" t="s">
        <v>682</v>
      </c>
      <c r="I2300" s="205" t="s">
        <v>708</v>
      </c>
      <c r="J2300" s="205" t="s">
        <v>684</v>
      </c>
      <c r="K2300" s="205" t="s">
        <v>684</v>
      </c>
      <c r="L2300" s="205" t="s">
        <v>9461</v>
      </c>
      <c r="M2300" s="205" t="s">
        <v>684</v>
      </c>
      <c r="N2300" s="205" t="s">
        <v>684</v>
      </c>
      <c r="O2300" s="205" t="s">
        <v>686</v>
      </c>
      <c r="P2300" s="205" t="s">
        <v>687</v>
      </c>
      <c r="Q2300" s="205" t="s">
        <v>686</v>
      </c>
    </row>
    <row r="2301" spans="1:17" hidden="1">
      <c r="A2301" s="204">
        <v>101748980440</v>
      </c>
      <c r="B2301" s="205" t="s">
        <v>9468</v>
      </c>
      <c r="C2301" s="205" t="s">
        <v>9469</v>
      </c>
      <c r="D2301" s="205" t="s">
        <v>680</v>
      </c>
      <c r="E2301" s="572">
        <v>36250</v>
      </c>
      <c r="F2301" s="572">
        <v>44511</v>
      </c>
      <c r="G2301" s="205" t="s">
        <v>9470</v>
      </c>
      <c r="H2301" s="205" t="s">
        <v>682</v>
      </c>
      <c r="I2301" s="205" t="s">
        <v>708</v>
      </c>
      <c r="J2301" s="205">
        <v>9554775242</v>
      </c>
      <c r="K2301" s="205" t="s">
        <v>684</v>
      </c>
      <c r="L2301" s="205" t="s">
        <v>9471</v>
      </c>
      <c r="M2301" s="205" t="s">
        <v>684</v>
      </c>
      <c r="N2301" s="205" t="s">
        <v>684</v>
      </c>
      <c r="O2301" s="205" t="s">
        <v>686</v>
      </c>
      <c r="P2301" s="205" t="s">
        <v>687</v>
      </c>
      <c r="Q2301" s="205" t="s">
        <v>686</v>
      </c>
    </row>
    <row r="2302" spans="1:17" hidden="1">
      <c r="A2302" s="204">
        <v>101748980464</v>
      </c>
      <c r="B2302" s="205" t="s">
        <v>9462</v>
      </c>
      <c r="C2302" s="205" t="s">
        <v>9463</v>
      </c>
      <c r="D2302" s="205" t="s">
        <v>680</v>
      </c>
      <c r="E2302" s="572">
        <v>36418</v>
      </c>
      <c r="F2302" s="572">
        <v>44511</v>
      </c>
      <c r="G2302" s="205" t="s">
        <v>9464</v>
      </c>
      <c r="H2302" s="205" t="s">
        <v>682</v>
      </c>
      <c r="I2302" s="205" t="s">
        <v>708</v>
      </c>
      <c r="J2302" s="205">
        <v>8793202907</v>
      </c>
      <c r="K2302" s="205" t="s">
        <v>684</v>
      </c>
      <c r="L2302" s="205" t="s">
        <v>9465</v>
      </c>
      <c r="M2302" s="205" t="s">
        <v>9466</v>
      </c>
      <c r="N2302" s="205" t="s">
        <v>9467</v>
      </c>
      <c r="O2302" s="205" t="s">
        <v>686</v>
      </c>
      <c r="P2302" s="205" t="s">
        <v>687</v>
      </c>
      <c r="Q2302" s="205" t="s">
        <v>686</v>
      </c>
    </row>
    <row r="2303" spans="1:17" hidden="1">
      <c r="A2303" s="204">
        <v>101321893138</v>
      </c>
      <c r="B2303" s="205" t="s">
        <v>9472</v>
      </c>
      <c r="C2303" s="205" t="s">
        <v>9473</v>
      </c>
      <c r="D2303" s="205" t="s">
        <v>680</v>
      </c>
      <c r="E2303" s="572">
        <v>28250</v>
      </c>
      <c r="F2303" s="572">
        <v>44509</v>
      </c>
      <c r="G2303" s="205" t="s">
        <v>1309</v>
      </c>
      <c r="H2303" s="205" t="s">
        <v>682</v>
      </c>
      <c r="I2303" s="205" t="s">
        <v>708</v>
      </c>
      <c r="J2303" s="205">
        <v>8551815026</v>
      </c>
      <c r="K2303" s="205" t="s">
        <v>684</v>
      </c>
      <c r="L2303" s="205" t="s">
        <v>9474</v>
      </c>
      <c r="M2303" s="205" t="s">
        <v>9475</v>
      </c>
      <c r="N2303" s="205" t="s">
        <v>9476</v>
      </c>
      <c r="O2303" s="205" t="s">
        <v>686</v>
      </c>
      <c r="P2303" s="205" t="s">
        <v>687</v>
      </c>
      <c r="Q2303" s="205" t="s">
        <v>686</v>
      </c>
    </row>
    <row r="2304" spans="1:17" hidden="1">
      <c r="A2304" s="204">
        <v>101628056469</v>
      </c>
      <c r="B2304" s="205" t="s">
        <v>9477</v>
      </c>
      <c r="C2304" s="205" t="s">
        <v>9478</v>
      </c>
      <c r="D2304" s="205" t="s">
        <v>680</v>
      </c>
      <c r="E2304" s="572">
        <v>36180</v>
      </c>
      <c r="F2304" s="572">
        <v>44509</v>
      </c>
      <c r="G2304" s="205" t="s">
        <v>9479</v>
      </c>
      <c r="H2304" s="205" t="s">
        <v>682</v>
      </c>
      <c r="I2304" s="205" t="s">
        <v>683</v>
      </c>
      <c r="J2304" s="205" t="s">
        <v>684</v>
      </c>
      <c r="K2304" s="205" t="s">
        <v>684</v>
      </c>
      <c r="L2304" s="205" t="s">
        <v>9480</v>
      </c>
      <c r="M2304" s="205" t="s">
        <v>684</v>
      </c>
      <c r="N2304" s="205" t="s">
        <v>684</v>
      </c>
      <c r="O2304" s="205" t="s">
        <v>686</v>
      </c>
      <c r="P2304" s="205" t="s">
        <v>687</v>
      </c>
      <c r="Q2304" s="205" t="s">
        <v>686</v>
      </c>
    </row>
    <row r="2305" spans="1:17" hidden="1">
      <c r="A2305" s="204">
        <v>101745820298</v>
      </c>
      <c r="B2305" s="205" t="s">
        <v>9498</v>
      </c>
      <c r="C2305" s="205" t="s">
        <v>9499</v>
      </c>
      <c r="D2305" s="205" t="s">
        <v>680</v>
      </c>
      <c r="E2305" s="572">
        <v>37046</v>
      </c>
      <c r="F2305" s="572">
        <v>44508</v>
      </c>
      <c r="G2305" s="205" t="s">
        <v>9500</v>
      </c>
      <c r="H2305" s="205" t="s">
        <v>682</v>
      </c>
      <c r="I2305" s="205" t="s">
        <v>683</v>
      </c>
      <c r="J2305" s="205" t="s">
        <v>684</v>
      </c>
      <c r="K2305" s="205" t="s">
        <v>684</v>
      </c>
      <c r="L2305" s="205" t="s">
        <v>3688</v>
      </c>
      <c r="M2305" s="205" t="s">
        <v>684</v>
      </c>
      <c r="N2305" s="205" t="s">
        <v>684</v>
      </c>
      <c r="O2305" s="205" t="s">
        <v>686</v>
      </c>
      <c r="P2305" s="205" t="s">
        <v>687</v>
      </c>
      <c r="Q2305" s="205" t="s">
        <v>686</v>
      </c>
    </row>
    <row r="2306" spans="1:17" hidden="1">
      <c r="A2306" s="204">
        <v>101747190938</v>
      </c>
      <c r="B2306" s="205" t="s">
        <v>9494</v>
      </c>
      <c r="C2306" s="205" t="s">
        <v>496</v>
      </c>
      <c r="D2306" s="205" t="s">
        <v>680</v>
      </c>
      <c r="E2306" s="572">
        <v>37541</v>
      </c>
      <c r="F2306" s="572">
        <v>44508</v>
      </c>
      <c r="G2306" s="205" t="s">
        <v>9495</v>
      </c>
      <c r="H2306" s="205" t="s">
        <v>682</v>
      </c>
      <c r="I2306" s="205" t="s">
        <v>683</v>
      </c>
      <c r="J2306" s="205">
        <v>8446609838</v>
      </c>
      <c r="K2306" s="205" t="s">
        <v>684</v>
      </c>
      <c r="L2306" s="205" t="s">
        <v>1439</v>
      </c>
      <c r="M2306" s="205" t="s">
        <v>9496</v>
      </c>
      <c r="N2306" s="205" t="s">
        <v>9497</v>
      </c>
      <c r="O2306" s="205" t="s">
        <v>687</v>
      </c>
      <c r="P2306" s="205" t="s">
        <v>687</v>
      </c>
      <c r="Q2306" s="205" t="s">
        <v>686</v>
      </c>
    </row>
    <row r="2307" spans="1:17" hidden="1">
      <c r="A2307" s="204">
        <v>101747166218</v>
      </c>
      <c r="B2307" s="205" t="s">
        <v>9481</v>
      </c>
      <c r="C2307" s="205" t="s">
        <v>9482</v>
      </c>
      <c r="D2307" s="205" t="s">
        <v>680</v>
      </c>
      <c r="E2307" s="572">
        <v>33151</v>
      </c>
      <c r="F2307" s="572">
        <v>44508</v>
      </c>
      <c r="G2307" s="205" t="s">
        <v>9483</v>
      </c>
      <c r="H2307" s="205" t="s">
        <v>682</v>
      </c>
      <c r="I2307" s="205" t="s">
        <v>683</v>
      </c>
      <c r="J2307" s="205">
        <v>9686743812</v>
      </c>
      <c r="K2307" s="205" t="s">
        <v>684</v>
      </c>
      <c r="L2307" s="205" t="s">
        <v>9484</v>
      </c>
      <c r="M2307" s="205" t="s">
        <v>684</v>
      </c>
      <c r="N2307" s="205" t="s">
        <v>9485</v>
      </c>
      <c r="O2307" s="205" t="s">
        <v>686</v>
      </c>
      <c r="P2307" s="205" t="s">
        <v>687</v>
      </c>
      <c r="Q2307" s="205" t="s">
        <v>686</v>
      </c>
    </row>
    <row r="2308" spans="1:17" hidden="1">
      <c r="A2308" s="204">
        <v>101649957163</v>
      </c>
      <c r="B2308" s="205" t="s">
        <v>9505</v>
      </c>
      <c r="C2308" s="205" t="s">
        <v>9506</v>
      </c>
      <c r="D2308" s="205" t="s">
        <v>680</v>
      </c>
      <c r="E2308" s="572">
        <v>37812</v>
      </c>
      <c r="F2308" s="572">
        <v>44508</v>
      </c>
      <c r="G2308" s="205" t="s">
        <v>9507</v>
      </c>
      <c r="H2308" s="205" t="s">
        <v>682</v>
      </c>
      <c r="I2308" s="205" t="s">
        <v>683</v>
      </c>
      <c r="J2308" s="205">
        <v>8176845804</v>
      </c>
      <c r="K2308" s="205" t="s">
        <v>684</v>
      </c>
      <c r="L2308" s="205" t="s">
        <v>9508</v>
      </c>
      <c r="M2308" s="205" t="s">
        <v>9509</v>
      </c>
      <c r="N2308" s="205" t="s">
        <v>9510</v>
      </c>
      <c r="O2308" s="205" t="s">
        <v>686</v>
      </c>
      <c r="P2308" s="205" t="s">
        <v>687</v>
      </c>
      <c r="Q2308" s="205" t="s">
        <v>686</v>
      </c>
    </row>
    <row r="2309" spans="1:17" hidden="1">
      <c r="A2309" s="204">
        <v>101747166225</v>
      </c>
      <c r="B2309" s="205" t="s">
        <v>9486</v>
      </c>
      <c r="C2309" s="205" t="s">
        <v>7088</v>
      </c>
      <c r="D2309" s="205" t="s">
        <v>680</v>
      </c>
      <c r="E2309" s="572">
        <v>34075</v>
      </c>
      <c r="F2309" s="572">
        <v>44508</v>
      </c>
      <c r="G2309" s="205" t="s">
        <v>9483</v>
      </c>
      <c r="H2309" s="205" t="s">
        <v>682</v>
      </c>
      <c r="I2309" s="205" t="s">
        <v>683</v>
      </c>
      <c r="J2309" s="205">
        <v>9019490391</v>
      </c>
      <c r="K2309" s="205" t="s">
        <v>684</v>
      </c>
      <c r="L2309" s="205" t="s">
        <v>9487</v>
      </c>
      <c r="M2309" s="205" t="s">
        <v>9488</v>
      </c>
      <c r="N2309" s="205" t="s">
        <v>21761</v>
      </c>
      <c r="O2309" s="205" t="s">
        <v>686</v>
      </c>
      <c r="P2309" s="205" t="s">
        <v>687</v>
      </c>
      <c r="Q2309" s="205" t="s">
        <v>686</v>
      </c>
    </row>
    <row r="2310" spans="1:17" hidden="1">
      <c r="A2310" s="204">
        <v>101712665606</v>
      </c>
      <c r="B2310" s="205" t="s">
        <v>9489</v>
      </c>
      <c r="C2310" s="205" t="s">
        <v>9490</v>
      </c>
      <c r="D2310" s="205" t="s">
        <v>680</v>
      </c>
      <c r="E2310" s="572">
        <v>37817</v>
      </c>
      <c r="F2310" s="572">
        <v>44508</v>
      </c>
      <c r="G2310" s="205" t="s">
        <v>9491</v>
      </c>
      <c r="H2310" s="205" t="s">
        <v>682</v>
      </c>
      <c r="I2310" s="205" t="s">
        <v>683</v>
      </c>
      <c r="J2310" s="205" t="s">
        <v>684</v>
      </c>
      <c r="K2310" s="205" t="s">
        <v>684</v>
      </c>
      <c r="L2310" s="205" t="s">
        <v>9492</v>
      </c>
      <c r="M2310" s="205" t="s">
        <v>9493</v>
      </c>
      <c r="N2310" s="205" t="s">
        <v>684</v>
      </c>
      <c r="O2310" s="205" t="s">
        <v>686</v>
      </c>
      <c r="P2310" s="205" t="s">
        <v>687</v>
      </c>
      <c r="Q2310" s="205" t="s">
        <v>686</v>
      </c>
    </row>
    <row r="2311" spans="1:17" hidden="1">
      <c r="A2311" s="204">
        <v>101745820280</v>
      </c>
      <c r="B2311" s="205" t="s">
        <v>9501</v>
      </c>
      <c r="C2311" s="205" t="s">
        <v>9502</v>
      </c>
      <c r="D2311" s="205" t="s">
        <v>680</v>
      </c>
      <c r="E2311" s="572">
        <v>37257</v>
      </c>
      <c r="F2311" s="572">
        <v>44508</v>
      </c>
      <c r="G2311" s="205" t="s">
        <v>9503</v>
      </c>
      <c r="H2311" s="205" t="s">
        <v>682</v>
      </c>
      <c r="I2311" s="205" t="s">
        <v>683</v>
      </c>
      <c r="J2311" s="205" t="s">
        <v>684</v>
      </c>
      <c r="K2311" s="205" t="s">
        <v>684</v>
      </c>
      <c r="L2311" s="205" t="s">
        <v>9504</v>
      </c>
      <c r="M2311" s="205" t="s">
        <v>684</v>
      </c>
      <c r="N2311" s="205" t="s">
        <v>684</v>
      </c>
      <c r="O2311" s="205" t="s">
        <v>686</v>
      </c>
      <c r="P2311" s="205" t="s">
        <v>687</v>
      </c>
      <c r="Q2311" s="205" t="s">
        <v>686</v>
      </c>
    </row>
    <row r="2312" spans="1:17" hidden="1">
      <c r="A2312" s="204">
        <v>101525881406</v>
      </c>
      <c r="B2312" s="205" t="s">
        <v>9514</v>
      </c>
      <c r="C2312" s="205" t="s">
        <v>9515</v>
      </c>
      <c r="D2312" s="205" t="s">
        <v>680</v>
      </c>
      <c r="E2312" s="572">
        <v>36326</v>
      </c>
      <c r="F2312" s="572">
        <v>44501</v>
      </c>
      <c r="G2312" s="205" t="s">
        <v>7691</v>
      </c>
      <c r="H2312" s="205" t="s">
        <v>682</v>
      </c>
      <c r="I2312" s="205" t="s">
        <v>683</v>
      </c>
      <c r="J2312" s="205">
        <v>9325252850</v>
      </c>
      <c r="K2312" s="205" t="s">
        <v>9516</v>
      </c>
      <c r="L2312" s="205" t="s">
        <v>9517</v>
      </c>
      <c r="M2312" s="205" t="s">
        <v>9518</v>
      </c>
      <c r="N2312" s="205" t="s">
        <v>9519</v>
      </c>
      <c r="O2312" s="205" t="s">
        <v>686</v>
      </c>
      <c r="P2312" s="205" t="s">
        <v>687</v>
      </c>
      <c r="Q2312" s="205" t="s">
        <v>686</v>
      </c>
    </row>
    <row r="2313" spans="1:17" hidden="1">
      <c r="A2313" s="204">
        <v>101381876857</v>
      </c>
      <c r="B2313" s="205" t="s">
        <v>9511</v>
      </c>
      <c r="C2313" s="205" t="s">
        <v>9512</v>
      </c>
      <c r="D2313" s="205" t="s">
        <v>680</v>
      </c>
      <c r="E2313" s="572">
        <v>32674</v>
      </c>
      <c r="F2313" s="572">
        <v>44501</v>
      </c>
      <c r="G2313" s="205" t="s">
        <v>4464</v>
      </c>
      <c r="H2313" s="205" t="s">
        <v>682</v>
      </c>
      <c r="I2313" s="205" t="s">
        <v>708</v>
      </c>
      <c r="J2313" s="205">
        <v>9098791724</v>
      </c>
      <c r="K2313" s="205" t="s">
        <v>684</v>
      </c>
      <c r="L2313" s="205" t="s">
        <v>3948</v>
      </c>
      <c r="M2313" s="205" t="s">
        <v>684</v>
      </c>
      <c r="N2313" s="205" t="s">
        <v>9513</v>
      </c>
      <c r="O2313" s="205" t="s">
        <v>686</v>
      </c>
      <c r="P2313" s="205" t="s">
        <v>687</v>
      </c>
      <c r="Q2313" s="205" t="s">
        <v>686</v>
      </c>
    </row>
    <row r="2314" spans="1:17" hidden="1">
      <c r="A2314" s="204">
        <v>101247003134</v>
      </c>
      <c r="B2314" s="205" t="s">
        <v>9520</v>
      </c>
      <c r="C2314" s="205" t="s">
        <v>9521</v>
      </c>
      <c r="D2314" s="205" t="s">
        <v>680</v>
      </c>
      <c r="E2314" s="572">
        <v>34623</v>
      </c>
      <c r="F2314" s="572">
        <v>44495</v>
      </c>
      <c r="G2314" s="205" t="s">
        <v>9522</v>
      </c>
      <c r="H2314" s="205" t="s">
        <v>682</v>
      </c>
      <c r="I2314" s="205" t="s">
        <v>683</v>
      </c>
      <c r="J2314" s="205" t="s">
        <v>684</v>
      </c>
      <c r="K2314" s="205" t="s">
        <v>684</v>
      </c>
      <c r="L2314" s="205" t="s">
        <v>9523</v>
      </c>
      <c r="M2314" s="205" t="s">
        <v>684</v>
      </c>
      <c r="N2314" s="205" t="s">
        <v>684</v>
      </c>
      <c r="O2314" s="205" t="s">
        <v>686</v>
      </c>
      <c r="P2314" s="205" t="s">
        <v>687</v>
      </c>
      <c r="Q2314" s="205" t="s">
        <v>686</v>
      </c>
    </row>
    <row r="2315" spans="1:17" hidden="1">
      <c r="A2315" s="204">
        <v>101640781358</v>
      </c>
      <c r="B2315" s="205" t="s">
        <v>9528</v>
      </c>
      <c r="C2315" s="205" t="s">
        <v>9529</v>
      </c>
      <c r="D2315" s="205" t="s">
        <v>680</v>
      </c>
      <c r="E2315" s="572">
        <v>32660</v>
      </c>
      <c r="F2315" s="572">
        <v>44494</v>
      </c>
      <c r="G2315" s="205" t="s">
        <v>5789</v>
      </c>
      <c r="H2315" s="205" t="s">
        <v>682</v>
      </c>
      <c r="I2315" s="205" t="s">
        <v>708</v>
      </c>
      <c r="J2315" s="205">
        <v>9096666798</v>
      </c>
      <c r="K2315" s="205" t="s">
        <v>684</v>
      </c>
      <c r="L2315" s="205" t="s">
        <v>9530</v>
      </c>
      <c r="M2315" s="205" t="s">
        <v>684</v>
      </c>
      <c r="N2315" s="205" t="s">
        <v>684</v>
      </c>
      <c r="O2315" s="205" t="s">
        <v>686</v>
      </c>
      <c r="P2315" s="205" t="s">
        <v>687</v>
      </c>
      <c r="Q2315" s="205" t="s">
        <v>686</v>
      </c>
    </row>
    <row r="2316" spans="1:17" hidden="1">
      <c r="A2316" s="204">
        <v>101742313373</v>
      </c>
      <c r="B2316" s="205" t="s">
        <v>9524</v>
      </c>
      <c r="C2316" s="205" t="s">
        <v>9525</v>
      </c>
      <c r="D2316" s="205" t="s">
        <v>680</v>
      </c>
      <c r="E2316" s="572">
        <v>36165</v>
      </c>
      <c r="F2316" s="572">
        <v>44494</v>
      </c>
      <c r="G2316" s="205" t="s">
        <v>9526</v>
      </c>
      <c r="H2316" s="205" t="s">
        <v>682</v>
      </c>
      <c r="I2316" s="205" t="s">
        <v>683</v>
      </c>
      <c r="J2316" s="205">
        <v>6266404969</v>
      </c>
      <c r="K2316" s="205" t="s">
        <v>684</v>
      </c>
      <c r="L2316" s="205" t="s">
        <v>9527</v>
      </c>
      <c r="M2316" s="205" t="s">
        <v>684</v>
      </c>
      <c r="N2316" s="205" t="s">
        <v>684</v>
      </c>
      <c r="O2316" s="205" t="s">
        <v>686</v>
      </c>
      <c r="P2316" s="205" t="s">
        <v>687</v>
      </c>
      <c r="Q2316" s="205" t="s">
        <v>686</v>
      </c>
    </row>
    <row r="2317" spans="1:17" hidden="1">
      <c r="A2317" s="204">
        <v>101614913109</v>
      </c>
      <c r="B2317" s="205" t="s">
        <v>9532</v>
      </c>
      <c r="C2317" s="205" t="s">
        <v>9533</v>
      </c>
      <c r="D2317" s="205" t="s">
        <v>680</v>
      </c>
      <c r="E2317" s="572">
        <v>36955</v>
      </c>
      <c r="F2317" s="572">
        <v>44493</v>
      </c>
      <c r="G2317" s="205" t="s">
        <v>9534</v>
      </c>
      <c r="H2317" s="205" t="s">
        <v>682</v>
      </c>
      <c r="I2317" s="205" t="s">
        <v>708</v>
      </c>
      <c r="J2317" s="205">
        <v>9713526908</v>
      </c>
      <c r="K2317" s="205" t="s">
        <v>9535</v>
      </c>
      <c r="L2317" s="205" t="s">
        <v>6096</v>
      </c>
      <c r="M2317" s="205" t="s">
        <v>9536</v>
      </c>
      <c r="N2317" s="205" t="s">
        <v>9537</v>
      </c>
      <c r="O2317" s="205" t="s">
        <v>687</v>
      </c>
      <c r="P2317" s="205" t="s">
        <v>687</v>
      </c>
      <c r="Q2317" s="205" t="s">
        <v>687</v>
      </c>
    </row>
    <row r="2318" spans="1:17" hidden="1">
      <c r="A2318" s="204">
        <v>101728669097</v>
      </c>
      <c r="B2318" s="205" t="s">
        <v>9538</v>
      </c>
      <c r="C2318" s="205" t="s">
        <v>9539</v>
      </c>
      <c r="D2318" s="205" t="s">
        <v>680</v>
      </c>
      <c r="E2318" s="572">
        <v>34243</v>
      </c>
      <c r="F2318" s="572">
        <v>44489</v>
      </c>
      <c r="G2318" s="205" t="s">
        <v>9540</v>
      </c>
      <c r="H2318" s="205" t="s">
        <v>682</v>
      </c>
      <c r="I2318" s="205" t="s">
        <v>708</v>
      </c>
      <c r="J2318" s="205">
        <v>9146552860</v>
      </c>
      <c r="K2318" s="205" t="s">
        <v>9541</v>
      </c>
      <c r="L2318" s="205" t="s">
        <v>9542</v>
      </c>
      <c r="M2318" s="205" t="s">
        <v>9543</v>
      </c>
      <c r="N2318" s="205" t="s">
        <v>9544</v>
      </c>
      <c r="O2318" s="205" t="s">
        <v>686</v>
      </c>
      <c r="P2318" s="205" t="s">
        <v>687</v>
      </c>
      <c r="Q2318" s="205" t="s">
        <v>686</v>
      </c>
    </row>
    <row r="2319" spans="1:17" hidden="1">
      <c r="A2319" s="204">
        <v>101328681458</v>
      </c>
      <c r="B2319" s="205" t="s">
        <v>9550</v>
      </c>
      <c r="C2319" s="205" t="s">
        <v>9551</v>
      </c>
      <c r="D2319" s="205" t="s">
        <v>680</v>
      </c>
      <c r="E2319" s="572">
        <v>32387</v>
      </c>
      <c r="F2319" s="572">
        <v>44488</v>
      </c>
      <c r="G2319" s="205" t="s">
        <v>9552</v>
      </c>
      <c r="H2319" s="205" t="s">
        <v>682</v>
      </c>
      <c r="I2319" s="205" t="s">
        <v>708</v>
      </c>
      <c r="J2319" s="205">
        <v>7029494681</v>
      </c>
      <c r="K2319" s="205" t="s">
        <v>684</v>
      </c>
      <c r="L2319" s="205" t="s">
        <v>5430</v>
      </c>
      <c r="M2319" s="205" t="s">
        <v>684</v>
      </c>
      <c r="N2319" s="205" t="s">
        <v>684</v>
      </c>
      <c r="O2319" s="205" t="s">
        <v>686</v>
      </c>
      <c r="P2319" s="205" t="s">
        <v>687</v>
      </c>
      <c r="Q2319" s="205" t="s">
        <v>686</v>
      </c>
    </row>
    <row r="2320" spans="1:17" hidden="1">
      <c r="A2320" s="204">
        <v>101161672628</v>
      </c>
      <c r="B2320" s="205" t="s">
        <v>9545</v>
      </c>
      <c r="C2320" s="205" t="s">
        <v>9546</v>
      </c>
      <c r="D2320" s="205" t="s">
        <v>680</v>
      </c>
      <c r="E2320" s="572">
        <v>35076</v>
      </c>
      <c r="F2320" s="572">
        <v>44488</v>
      </c>
      <c r="G2320" s="205" t="s">
        <v>9547</v>
      </c>
      <c r="H2320" s="205" t="s">
        <v>682</v>
      </c>
      <c r="I2320" s="205" t="s">
        <v>708</v>
      </c>
      <c r="J2320" s="205" t="s">
        <v>684</v>
      </c>
      <c r="K2320" s="205" t="s">
        <v>684</v>
      </c>
      <c r="L2320" s="205" t="s">
        <v>9548</v>
      </c>
      <c r="M2320" s="205" t="s">
        <v>684</v>
      </c>
      <c r="N2320" s="205" t="s">
        <v>9549</v>
      </c>
      <c r="O2320" s="205" t="s">
        <v>686</v>
      </c>
      <c r="P2320" s="205" t="s">
        <v>687</v>
      </c>
      <c r="Q2320" s="205" t="s">
        <v>686</v>
      </c>
    </row>
    <row r="2321" spans="1:17" hidden="1">
      <c r="A2321" s="204">
        <v>101201739847</v>
      </c>
      <c r="B2321" s="205" t="s">
        <v>9553</v>
      </c>
      <c r="C2321" s="205" t="s">
        <v>9554</v>
      </c>
      <c r="D2321" s="205" t="s">
        <v>680</v>
      </c>
      <c r="E2321" s="572">
        <v>33620</v>
      </c>
      <c r="F2321" s="572">
        <v>44486</v>
      </c>
      <c r="G2321" s="205" t="s">
        <v>9555</v>
      </c>
      <c r="H2321" s="205" t="s">
        <v>682</v>
      </c>
      <c r="I2321" s="205" t="s">
        <v>683</v>
      </c>
      <c r="J2321" s="205">
        <v>9006862819</v>
      </c>
      <c r="K2321" s="205" t="s">
        <v>684</v>
      </c>
      <c r="L2321" s="205" t="s">
        <v>9556</v>
      </c>
      <c r="M2321" s="205" t="s">
        <v>9557</v>
      </c>
      <c r="N2321" s="205" t="s">
        <v>9558</v>
      </c>
      <c r="O2321" s="205" t="s">
        <v>687</v>
      </c>
      <c r="P2321" s="205" t="s">
        <v>687</v>
      </c>
      <c r="Q2321" s="205" t="s">
        <v>687</v>
      </c>
    </row>
    <row r="2322" spans="1:17" hidden="1">
      <c r="A2322" s="204">
        <v>101740459923</v>
      </c>
      <c r="B2322" s="205" t="s">
        <v>9559</v>
      </c>
      <c r="C2322" s="205" t="s">
        <v>9560</v>
      </c>
      <c r="D2322" s="205" t="s">
        <v>680</v>
      </c>
      <c r="E2322" s="572">
        <v>37257</v>
      </c>
      <c r="F2322" s="572">
        <v>44485</v>
      </c>
      <c r="G2322" s="205" t="s">
        <v>9561</v>
      </c>
      <c r="H2322" s="205" t="s">
        <v>682</v>
      </c>
      <c r="I2322" s="205" t="s">
        <v>683</v>
      </c>
      <c r="J2322" s="205">
        <v>9699045477</v>
      </c>
      <c r="K2322" s="205" t="s">
        <v>684</v>
      </c>
      <c r="L2322" s="205" t="s">
        <v>9562</v>
      </c>
      <c r="M2322" s="205" t="s">
        <v>684</v>
      </c>
      <c r="N2322" s="205" t="s">
        <v>684</v>
      </c>
      <c r="O2322" s="205" t="s">
        <v>686</v>
      </c>
      <c r="P2322" s="205" t="s">
        <v>687</v>
      </c>
      <c r="Q2322" s="205" t="s">
        <v>686</v>
      </c>
    </row>
    <row r="2323" spans="1:17" hidden="1">
      <c r="A2323" s="204">
        <v>101468167444</v>
      </c>
      <c r="B2323" s="205" t="s">
        <v>9563</v>
      </c>
      <c r="C2323" s="205" t="s">
        <v>9564</v>
      </c>
      <c r="D2323" s="205" t="s">
        <v>680</v>
      </c>
      <c r="E2323" s="572">
        <v>35597</v>
      </c>
      <c r="F2323" s="572">
        <v>44484</v>
      </c>
      <c r="G2323" s="205" t="s">
        <v>5252</v>
      </c>
      <c r="H2323" s="205" t="s">
        <v>682</v>
      </c>
      <c r="I2323" s="205" t="s">
        <v>683</v>
      </c>
      <c r="J2323" s="205">
        <v>7219451656</v>
      </c>
      <c r="K2323" s="205" t="s">
        <v>684</v>
      </c>
      <c r="L2323" s="205" t="s">
        <v>9565</v>
      </c>
      <c r="M2323" s="205" t="s">
        <v>9566</v>
      </c>
      <c r="N2323" s="205" t="s">
        <v>9567</v>
      </c>
      <c r="O2323" s="205" t="s">
        <v>686</v>
      </c>
      <c r="P2323" s="205" t="s">
        <v>687</v>
      </c>
      <c r="Q2323" s="205" t="s">
        <v>686</v>
      </c>
    </row>
    <row r="2324" spans="1:17" hidden="1">
      <c r="A2324" s="204">
        <v>101743037654</v>
      </c>
      <c r="B2324" s="205" t="s">
        <v>9568</v>
      </c>
      <c r="C2324" s="205" t="s">
        <v>9569</v>
      </c>
      <c r="D2324" s="205" t="s">
        <v>680</v>
      </c>
      <c r="E2324" s="572">
        <v>34700</v>
      </c>
      <c r="F2324" s="572">
        <v>44483</v>
      </c>
      <c r="G2324" s="205" t="s">
        <v>9570</v>
      </c>
      <c r="H2324" s="205" t="s">
        <v>682</v>
      </c>
      <c r="I2324" s="205" t="s">
        <v>683</v>
      </c>
      <c r="J2324" s="205" t="s">
        <v>684</v>
      </c>
      <c r="K2324" s="205" t="s">
        <v>684</v>
      </c>
      <c r="L2324" s="205" t="s">
        <v>9571</v>
      </c>
      <c r="M2324" s="205" t="s">
        <v>684</v>
      </c>
      <c r="N2324" s="205" t="s">
        <v>684</v>
      </c>
      <c r="O2324" s="205" t="s">
        <v>686</v>
      </c>
      <c r="P2324" s="205" t="s">
        <v>687</v>
      </c>
      <c r="Q2324" s="205" t="s">
        <v>686</v>
      </c>
    </row>
    <row r="2325" spans="1:17" hidden="1">
      <c r="A2325" s="204">
        <v>101739450106</v>
      </c>
      <c r="B2325" s="205" t="s">
        <v>9572</v>
      </c>
      <c r="C2325" s="205" t="s">
        <v>9573</v>
      </c>
      <c r="D2325" s="205" t="s">
        <v>680</v>
      </c>
      <c r="E2325" s="572">
        <v>37403</v>
      </c>
      <c r="F2325" s="572">
        <v>44480</v>
      </c>
      <c r="G2325" s="205" t="s">
        <v>9574</v>
      </c>
      <c r="H2325" s="205" t="s">
        <v>682</v>
      </c>
      <c r="I2325" s="205" t="s">
        <v>683</v>
      </c>
      <c r="J2325" s="205">
        <v>9021275388</v>
      </c>
      <c r="K2325" s="205" t="s">
        <v>9575</v>
      </c>
      <c r="L2325" s="205" t="s">
        <v>9576</v>
      </c>
      <c r="M2325" s="205" t="s">
        <v>9577</v>
      </c>
      <c r="N2325" s="205" t="s">
        <v>9578</v>
      </c>
      <c r="O2325" s="205" t="s">
        <v>687</v>
      </c>
      <c r="P2325" s="205" t="s">
        <v>687</v>
      </c>
      <c r="Q2325" s="205" t="s">
        <v>686</v>
      </c>
    </row>
    <row r="2326" spans="1:17" hidden="1">
      <c r="A2326" s="204">
        <v>101739450083</v>
      </c>
      <c r="B2326" s="205" t="s">
        <v>9579</v>
      </c>
      <c r="C2326" s="205" t="s">
        <v>9580</v>
      </c>
      <c r="D2326" s="205" t="s">
        <v>680</v>
      </c>
      <c r="E2326" s="572">
        <v>37111</v>
      </c>
      <c r="F2326" s="572">
        <v>44478</v>
      </c>
      <c r="G2326" s="205" t="s">
        <v>9581</v>
      </c>
      <c r="H2326" s="205" t="s">
        <v>682</v>
      </c>
      <c r="I2326" s="205" t="s">
        <v>683</v>
      </c>
      <c r="J2326" s="205" t="s">
        <v>684</v>
      </c>
      <c r="K2326" s="205" t="s">
        <v>684</v>
      </c>
      <c r="L2326" s="205" t="s">
        <v>9582</v>
      </c>
      <c r="M2326" s="205" t="s">
        <v>684</v>
      </c>
      <c r="N2326" s="205" t="s">
        <v>684</v>
      </c>
      <c r="O2326" s="205" t="s">
        <v>686</v>
      </c>
      <c r="P2326" s="205" t="s">
        <v>687</v>
      </c>
      <c r="Q2326" s="205" t="s">
        <v>686</v>
      </c>
    </row>
    <row r="2327" spans="1:17" hidden="1">
      <c r="A2327" s="204">
        <v>101252224926</v>
      </c>
      <c r="B2327" s="205" t="s">
        <v>9583</v>
      </c>
      <c r="C2327" s="205" t="s">
        <v>9584</v>
      </c>
      <c r="D2327" s="205" t="s">
        <v>680</v>
      </c>
      <c r="E2327" s="572">
        <v>35664</v>
      </c>
      <c r="F2327" s="572">
        <v>44474</v>
      </c>
      <c r="G2327" s="205" t="s">
        <v>8083</v>
      </c>
      <c r="H2327" s="205" t="s">
        <v>682</v>
      </c>
      <c r="I2327" s="205" t="s">
        <v>683</v>
      </c>
      <c r="J2327" s="205">
        <v>9665766073</v>
      </c>
      <c r="K2327" s="205" t="s">
        <v>9585</v>
      </c>
      <c r="L2327" s="205" t="s">
        <v>9586</v>
      </c>
      <c r="M2327" s="205" t="s">
        <v>9587</v>
      </c>
      <c r="N2327" s="205" t="s">
        <v>9588</v>
      </c>
      <c r="O2327" s="205" t="s">
        <v>686</v>
      </c>
      <c r="P2327" s="205" t="s">
        <v>687</v>
      </c>
      <c r="Q2327" s="205" t="s">
        <v>686</v>
      </c>
    </row>
    <row r="2328" spans="1:17" hidden="1">
      <c r="A2328" s="204">
        <v>101717942902</v>
      </c>
      <c r="B2328" s="205" t="s">
        <v>9589</v>
      </c>
      <c r="C2328" s="205" t="s">
        <v>9590</v>
      </c>
      <c r="D2328" s="205" t="s">
        <v>680</v>
      </c>
      <c r="E2328" s="572">
        <v>34487</v>
      </c>
      <c r="F2328" s="572">
        <v>44474</v>
      </c>
      <c r="G2328" s="205" t="s">
        <v>2602</v>
      </c>
      <c r="H2328" s="205" t="s">
        <v>682</v>
      </c>
      <c r="I2328" s="205" t="s">
        <v>683</v>
      </c>
      <c r="J2328" s="205">
        <v>7769846107</v>
      </c>
      <c r="K2328" s="205" t="s">
        <v>684</v>
      </c>
      <c r="L2328" s="205" t="s">
        <v>9591</v>
      </c>
      <c r="M2328" s="205" t="s">
        <v>9592</v>
      </c>
      <c r="N2328" s="205" t="s">
        <v>9593</v>
      </c>
      <c r="O2328" s="205" t="s">
        <v>686</v>
      </c>
      <c r="P2328" s="205" t="s">
        <v>687</v>
      </c>
      <c r="Q2328" s="205" t="s">
        <v>686</v>
      </c>
    </row>
    <row r="2329" spans="1:17" hidden="1">
      <c r="A2329" s="204">
        <v>100642731156</v>
      </c>
      <c r="B2329" s="205" t="s">
        <v>9594</v>
      </c>
      <c r="C2329" s="205" t="s">
        <v>6309</v>
      </c>
      <c r="D2329" s="205" t="s">
        <v>680</v>
      </c>
      <c r="E2329" s="572">
        <v>34505</v>
      </c>
      <c r="F2329" s="572">
        <v>44471</v>
      </c>
      <c r="G2329" s="205" t="s">
        <v>9595</v>
      </c>
      <c r="H2329" s="205" t="s">
        <v>682</v>
      </c>
      <c r="I2329" s="205" t="s">
        <v>683</v>
      </c>
      <c r="J2329" s="205">
        <v>8857971595</v>
      </c>
      <c r="K2329" s="205" t="s">
        <v>684</v>
      </c>
      <c r="L2329" s="205" t="s">
        <v>6310</v>
      </c>
      <c r="M2329" s="205" t="s">
        <v>6311</v>
      </c>
      <c r="N2329" s="205" t="s">
        <v>4580</v>
      </c>
      <c r="O2329" s="205" t="s">
        <v>686</v>
      </c>
      <c r="P2329" s="205" t="s">
        <v>687</v>
      </c>
      <c r="Q2329" s="205" t="s">
        <v>686</v>
      </c>
    </row>
    <row r="2330" spans="1:17" hidden="1">
      <c r="A2330" s="204">
        <v>101202849293</v>
      </c>
      <c r="B2330" s="205" t="s">
        <v>9596</v>
      </c>
      <c r="C2330" s="205" t="s">
        <v>9597</v>
      </c>
      <c r="D2330" s="205" t="s">
        <v>680</v>
      </c>
      <c r="E2330" s="572">
        <v>35431</v>
      </c>
      <c r="F2330" s="572">
        <v>44471</v>
      </c>
      <c r="G2330" s="205" t="s">
        <v>9598</v>
      </c>
      <c r="H2330" s="205" t="s">
        <v>682</v>
      </c>
      <c r="I2330" s="205" t="s">
        <v>708</v>
      </c>
      <c r="J2330" s="205" t="s">
        <v>684</v>
      </c>
      <c r="K2330" s="205" t="s">
        <v>684</v>
      </c>
      <c r="L2330" s="205" t="s">
        <v>9599</v>
      </c>
      <c r="M2330" s="205" t="s">
        <v>684</v>
      </c>
      <c r="N2330" s="205" t="s">
        <v>684</v>
      </c>
      <c r="O2330" s="205" t="s">
        <v>686</v>
      </c>
      <c r="P2330" s="205" t="s">
        <v>687</v>
      </c>
      <c r="Q2330" s="205" t="s">
        <v>686</v>
      </c>
    </row>
    <row r="2331" spans="1:17" hidden="1">
      <c r="A2331" s="204">
        <v>101737467468</v>
      </c>
      <c r="B2331" s="205" t="s">
        <v>9609</v>
      </c>
      <c r="C2331" s="205" t="s">
        <v>9610</v>
      </c>
      <c r="D2331" s="205" t="s">
        <v>680</v>
      </c>
      <c r="E2331" s="572">
        <v>31048</v>
      </c>
      <c r="F2331" s="572">
        <v>44469</v>
      </c>
      <c r="G2331" s="205" t="s">
        <v>4898</v>
      </c>
      <c r="H2331" s="205" t="s">
        <v>682</v>
      </c>
      <c r="I2331" s="205" t="s">
        <v>683</v>
      </c>
      <c r="J2331" s="205" t="s">
        <v>684</v>
      </c>
      <c r="K2331" s="205" t="s">
        <v>684</v>
      </c>
      <c r="L2331" s="205" t="s">
        <v>9611</v>
      </c>
      <c r="M2331" s="205" t="s">
        <v>684</v>
      </c>
      <c r="N2331" s="205" t="s">
        <v>684</v>
      </c>
      <c r="O2331" s="205" t="s">
        <v>686</v>
      </c>
      <c r="P2331" s="205" t="s">
        <v>687</v>
      </c>
      <c r="Q2331" s="205" t="s">
        <v>686</v>
      </c>
    </row>
    <row r="2332" spans="1:17" hidden="1">
      <c r="A2332" s="204">
        <v>101737467452</v>
      </c>
      <c r="B2332" s="205" t="s">
        <v>9605</v>
      </c>
      <c r="C2332" s="205" t="s">
        <v>9606</v>
      </c>
      <c r="D2332" s="205" t="s">
        <v>680</v>
      </c>
      <c r="E2332" s="572">
        <v>36722</v>
      </c>
      <c r="F2332" s="572">
        <v>44469</v>
      </c>
      <c r="G2332" s="205" t="s">
        <v>9607</v>
      </c>
      <c r="H2332" s="205" t="s">
        <v>682</v>
      </c>
      <c r="I2332" s="205" t="s">
        <v>683</v>
      </c>
      <c r="J2332" s="205" t="s">
        <v>684</v>
      </c>
      <c r="K2332" s="205" t="s">
        <v>684</v>
      </c>
      <c r="L2332" s="205" t="s">
        <v>9608</v>
      </c>
      <c r="M2332" s="205" t="s">
        <v>684</v>
      </c>
      <c r="N2332" s="205" t="s">
        <v>684</v>
      </c>
      <c r="O2332" s="205" t="s">
        <v>686</v>
      </c>
      <c r="P2332" s="205" t="s">
        <v>687</v>
      </c>
      <c r="Q2332" s="205" t="s">
        <v>686</v>
      </c>
    </row>
    <row r="2333" spans="1:17" hidden="1">
      <c r="A2333" s="204">
        <v>101737467447</v>
      </c>
      <c r="B2333" s="205" t="s">
        <v>9600</v>
      </c>
      <c r="C2333" s="205" t="s">
        <v>9601</v>
      </c>
      <c r="D2333" s="205" t="s">
        <v>680</v>
      </c>
      <c r="E2333" s="572">
        <v>31970</v>
      </c>
      <c r="F2333" s="572">
        <v>44469</v>
      </c>
      <c r="G2333" s="205" t="s">
        <v>5730</v>
      </c>
      <c r="H2333" s="205" t="s">
        <v>682</v>
      </c>
      <c r="I2333" s="205" t="s">
        <v>683</v>
      </c>
      <c r="J2333" s="205">
        <v>7881174714</v>
      </c>
      <c r="K2333" s="205" t="s">
        <v>684</v>
      </c>
      <c r="L2333" s="205" t="s">
        <v>9602</v>
      </c>
      <c r="M2333" s="205" t="s">
        <v>9603</v>
      </c>
      <c r="N2333" s="205" t="s">
        <v>9604</v>
      </c>
      <c r="O2333" s="205" t="s">
        <v>686</v>
      </c>
      <c r="P2333" s="205" t="s">
        <v>687</v>
      </c>
      <c r="Q2333" s="205" t="s">
        <v>686</v>
      </c>
    </row>
    <row r="2334" spans="1:17" hidden="1">
      <c r="A2334" s="204">
        <v>101283816654</v>
      </c>
      <c r="B2334" s="205" t="s">
        <v>9613</v>
      </c>
      <c r="C2334" s="205" t="s">
        <v>9614</v>
      </c>
      <c r="D2334" s="205" t="s">
        <v>680</v>
      </c>
      <c r="E2334" s="572">
        <v>32669</v>
      </c>
      <c r="F2334" s="572">
        <v>44468</v>
      </c>
      <c r="G2334" s="205" t="s">
        <v>9615</v>
      </c>
      <c r="H2334" s="205" t="s">
        <v>682</v>
      </c>
      <c r="I2334" s="205" t="s">
        <v>683</v>
      </c>
      <c r="J2334" s="205" t="s">
        <v>684</v>
      </c>
      <c r="K2334" s="205" t="s">
        <v>684</v>
      </c>
      <c r="L2334" s="205" t="s">
        <v>9616</v>
      </c>
      <c r="M2334" s="205" t="s">
        <v>684</v>
      </c>
      <c r="N2334" s="205" t="s">
        <v>684</v>
      </c>
      <c r="O2334" s="205" t="s">
        <v>686</v>
      </c>
      <c r="P2334" s="205" t="s">
        <v>687</v>
      </c>
      <c r="Q2334" s="205" t="s">
        <v>686</v>
      </c>
    </row>
    <row r="2335" spans="1:17" hidden="1">
      <c r="A2335" s="204">
        <v>101491311173</v>
      </c>
      <c r="B2335" s="205" t="s">
        <v>9617</v>
      </c>
      <c r="C2335" s="205" t="s">
        <v>7615</v>
      </c>
      <c r="D2335" s="205" t="s">
        <v>680</v>
      </c>
      <c r="E2335" s="572">
        <v>32509</v>
      </c>
      <c r="F2335" s="572">
        <v>44468</v>
      </c>
      <c r="G2335" s="205" t="s">
        <v>9618</v>
      </c>
      <c r="H2335" s="205" t="s">
        <v>682</v>
      </c>
      <c r="I2335" s="205" t="s">
        <v>683</v>
      </c>
      <c r="J2335" s="205" t="s">
        <v>684</v>
      </c>
      <c r="K2335" s="205" t="s">
        <v>684</v>
      </c>
      <c r="L2335" s="205" t="s">
        <v>9619</v>
      </c>
      <c r="M2335" s="205" t="s">
        <v>684</v>
      </c>
      <c r="N2335" s="205" t="s">
        <v>684</v>
      </c>
      <c r="O2335" s="205" t="s">
        <v>686</v>
      </c>
      <c r="P2335" s="205" t="s">
        <v>687</v>
      </c>
      <c r="Q2335" s="205" t="s">
        <v>686</v>
      </c>
    </row>
    <row r="2336" spans="1:17" hidden="1">
      <c r="A2336" s="204">
        <v>101732599699</v>
      </c>
      <c r="B2336" s="205" t="s">
        <v>9620</v>
      </c>
      <c r="C2336" s="205" t="s">
        <v>9621</v>
      </c>
      <c r="D2336" s="205" t="s">
        <v>680</v>
      </c>
      <c r="E2336" s="572">
        <v>36678</v>
      </c>
      <c r="F2336" s="572">
        <v>44467</v>
      </c>
      <c r="G2336" s="205" t="s">
        <v>9622</v>
      </c>
      <c r="H2336" s="205" t="s">
        <v>682</v>
      </c>
      <c r="I2336" s="205" t="s">
        <v>683</v>
      </c>
      <c r="J2336" s="205" t="s">
        <v>684</v>
      </c>
      <c r="K2336" s="205" t="s">
        <v>684</v>
      </c>
      <c r="L2336" s="205" t="s">
        <v>9623</v>
      </c>
      <c r="M2336" s="205" t="s">
        <v>684</v>
      </c>
      <c r="N2336" s="205" t="s">
        <v>684</v>
      </c>
      <c r="O2336" s="205" t="s">
        <v>686</v>
      </c>
      <c r="P2336" s="205" t="s">
        <v>687</v>
      </c>
      <c r="Q2336" s="205" t="s">
        <v>686</v>
      </c>
    </row>
    <row r="2337" spans="1:17" hidden="1">
      <c r="A2337" s="204">
        <v>101720136900</v>
      </c>
      <c r="B2337" s="205" t="s">
        <v>9625</v>
      </c>
      <c r="C2337" s="205" t="s">
        <v>9626</v>
      </c>
      <c r="D2337" s="205" t="s">
        <v>680</v>
      </c>
      <c r="E2337" s="572">
        <v>33239</v>
      </c>
      <c r="F2337" s="572">
        <v>44466</v>
      </c>
      <c r="G2337" s="205" t="s">
        <v>9627</v>
      </c>
      <c r="H2337" s="205" t="s">
        <v>682</v>
      </c>
      <c r="I2337" s="205" t="s">
        <v>708</v>
      </c>
      <c r="J2337" s="205" t="s">
        <v>684</v>
      </c>
      <c r="K2337" s="205" t="s">
        <v>684</v>
      </c>
      <c r="L2337" s="205" t="s">
        <v>9628</v>
      </c>
      <c r="M2337" s="205" t="s">
        <v>684</v>
      </c>
      <c r="N2337" s="205" t="s">
        <v>684</v>
      </c>
      <c r="O2337" s="205" t="s">
        <v>686</v>
      </c>
      <c r="P2337" s="205" t="s">
        <v>687</v>
      </c>
      <c r="Q2337" s="205" t="s">
        <v>686</v>
      </c>
    </row>
    <row r="2338" spans="1:17" hidden="1">
      <c r="A2338" s="204">
        <v>101423532328</v>
      </c>
      <c r="B2338" s="205" t="s">
        <v>9636</v>
      </c>
      <c r="C2338" s="205" t="s">
        <v>7088</v>
      </c>
      <c r="D2338" s="205" t="s">
        <v>680</v>
      </c>
      <c r="E2338" s="572">
        <v>34977</v>
      </c>
      <c r="F2338" s="572">
        <v>44466</v>
      </c>
      <c r="G2338" s="205" t="s">
        <v>9637</v>
      </c>
      <c r="H2338" s="205" t="s">
        <v>682</v>
      </c>
      <c r="I2338" s="205" t="s">
        <v>708</v>
      </c>
      <c r="J2338" s="205">
        <v>7739478923</v>
      </c>
      <c r="K2338" s="205" t="s">
        <v>9638</v>
      </c>
      <c r="L2338" s="205" t="s">
        <v>9639</v>
      </c>
      <c r="M2338" s="205" t="s">
        <v>9640</v>
      </c>
      <c r="N2338" s="205" t="s">
        <v>9641</v>
      </c>
      <c r="O2338" s="205" t="s">
        <v>686</v>
      </c>
      <c r="P2338" s="205" t="s">
        <v>687</v>
      </c>
      <c r="Q2338" s="205" t="s">
        <v>686</v>
      </c>
    </row>
    <row r="2339" spans="1:17" hidden="1">
      <c r="A2339" s="204">
        <v>101733761741</v>
      </c>
      <c r="B2339" s="205" t="s">
        <v>9646</v>
      </c>
      <c r="C2339" s="205" t="s">
        <v>9647</v>
      </c>
      <c r="D2339" s="205" t="s">
        <v>680</v>
      </c>
      <c r="E2339" s="572">
        <v>37640</v>
      </c>
      <c r="F2339" s="572">
        <v>44466</v>
      </c>
      <c r="G2339" s="205" t="s">
        <v>9648</v>
      </c>
      <c r="H2339" s="205" t="s">
        <v>682</v>
      </c>
      <c r="I2339" s="205" t="s">
        <v>683</v>
      </c>
      <c r="J2339" s="205" t="s">
        <v>684</v>
      </c>
      <c r="K2339" s="205" t="s">
        <v>684</v>
      </c>
      <c r="L2339" s="205" t="s">
        <v>9649</v>
      </c>
      <c r="M2339" s="205" t="s">
        <v>684</v>
      </c>
      <c r="N2339" s="205" t="s">
        <v>684</v>
      </c>
      <c r="O2339" s="205" t="s">
        <v>686</v>
      </c>
      <c r="P2339" s="205" t="s">
        <v>687</v>
      </c>
      <c r="Q2339" s="205" t="s">
        <v>686</v>
      </c>
    </row>
    <row r="2340" spans="1:17" hidden="1">
      <c r="A2340" s="204">
        <v>101733761725</v>
      </c>
      <c r="B2340" s="205" t="s">
        <v>9650</v>
      </c>
      <c r="C2340" s="205" t="s">
        <v>5171</v>
      </c>
      <c r="D2340" s="205" t="s">
        <v>680</v>
      </c>
      <c r="E2340" s="572">
        <v>37843</v>
      </c>
      <c r="F2340" s="572">
        <v>44466</v>
      </c>
      <c r="G2340" s="205" t="s">
        <v>9651</v>
      </c>
      <c r="H2340" s="205" t="s">
        <v>682</v>
      </c>
      <c r="I2340" s="205" t="s">
        <v>683</v>
      </c>
      <c r="J2340" s="205" t="s">
        <v>684</v>
      </c>
      <c r="K2340" s="205" t="s">
        <v>684</v>
      </c>
      <c r="L2340" s="205" t="s">
        <v>9652</v>
      </c>
      <c r="M2340" s="205" t="s">
        <v>684</v>
      </c>
      <c r="N2340" s="205" t="s">
        <v>684</v>
      </c>
      <c r="O2340" s="205" t="s">
        <v>686</v>
      </c>
      <c r="P2340" s="205" t="s">
        <v>687</v>
      </c>
      <c r="Q2340" s="205" t="s">
        <v>686</v>
      </c>
    </row>
    <row r="2341" spans="1:17" hidden="1">
      <c r="A2341" s="204">
        <v>101548161429</v>
      </c>
      <c r="B2341" s="205" t="s">
        <v>9629</v>
      </c>
      <c r="C2341" s="205" t="s">
        <v>9630</v>
      </c>
      <c r="D2341" s="205" t="s">
        <v>680</v>
      </c>
      <c r="E2341" s="572">
        <v>37135</v>
      </c>
      <c r="F2341" s="572">
        <v>44466</v>
      </c>
      <c r="G2341" s="205" t="s">
        <v>9631</v>
      </c>
      <c r="H2341" s="205" t="s">
        <v>682</v>
      </c>
      <c r="I2341" s="205" t="s">
        <v>683</v>
      </c>
      <c r="J2341" s="205">
        <v>8530060858</v>
      </c>
      <c r="K2341" s="205" t="s">
        <v>9632</v>
      </c>
      <c r="L2341" s="205" t="s">
        <v>9633</v>
      </c>
      <c r="M2341" s="205" t="s">
        <v>9634</v>
      </c>
      <c r="N2341" s="205" t="s">
        <v>9635</v>
      </c>
      <c r="O2341" s="205" t="s">
        <v>686</v>
      </c>
      <c r="P2341" s="205" t="s">
        <v>687</v>
      </c>
      <c r="Q2341" s="205" t="s">
        <v>686</v>
      </c>
    </row>
    <row r="2342" spans="1:17" hidden="1">
      <c r="A2342" s="204">
        <v>101555769952</v>
      </c>
      <c r="B2342" s="205" t="s">
        <v>9642</v>
      </c>
      <c r="C2342" s="205" t="s">
        <v>9643</v>
      </c>
      <c r="D2342" s="205" t="s">
        <v>680</v>
      </c>
      <c r="E2342" s="572">
        <v>32477</v>
      </c>
      <c r="F2342" s="572">
        <v>44466</v>
      </c>
      <c r="G2342" s="205" t="s">
        <v>9644</v>
      </c>
      <c r="H2342" s="205" t="s">
        <v>682</v>
      </c>
      <c r="I2342" s="205" t="s">
        <v>708</v>
      </c>
      <c r="J2342" s="205" t="s">
        <v>684</v>
      </c>
      <c r="K2342" s="205" t="s">
        <v>684</v>
      </c>
      <c r="L2342" s="205" t="s">
        <v>9645</v>
      </c>
      <c r="M2342" s="205" t="s">
        <v>684</v>
      </c>
      <c r="N2342" s="205" t="s">
        <v>684</v>
      </c>
      <c r="O2342" s="205" t="s">
        <v>686</v>
      </c>
      <c r="P2342" s="205" t="s">
        <v>687</v>
      </c>
      <c r="Q2342" s="205" t="s">
        <v>686</v>
      </c>
    </row>
    <row r="2343" spans="1:17" hidden="1">
      <c r="A2343" s="204">
        <v>101181771414</v>
      </c>
      <c r="B2343" s="205" t="s">
        <v>9658</v>
      </c>
      <c r="C2343" s="205" t="s">
        <v>9659</v>
      </c>
      <c r="D2343" s="205" t="s">
        <v>680</v>
      </c>
      <c r="E2343" s="572">
        <v>35126</v>
      </c>
      <c r="F2343" s="572">
        <v>44462</v>
      </c>
      <c r="G2343" s="205" t="s">
        <v>9660</v>
      </c>
      <c r="H2343" s="205" t="s">
        <v>682</v>
      </c>
      <c r="I2343" s="205" t="s">
        <v>708</v>
      </c>
      <c r="J2343" s="205" t="s">
        <v>684</v>
      </c>
      <c r="K2343" s="205" t="s">
        <v>684</v>
      </c>
      <c r="L2343" s="205" t="s">
        <v>4067</v>
      </c>
      <c r="M2343" s="205" t="s">
        <v>21762</v>
      </c>
      <c r="N2343" s="205" t="s">
        <v>684</v>
      </c>
      <c r="O2343" s="205" t="s">
        <v>686</v>
      </c>
      <c r="P2343" s="205" t="s">
        <v>687</v>
      </c>
      <c r="Q2343" s="205" t="s">
        <v>686</v>
      </c>
    </row>
    <row r="2344" spans="1:17" hidden="1">
      <c r="A2344" s="204">
        <v>101561763149</v>
      </c>
      <c r="B2344" s="205" t="s">
        <v>9653</v>
      </c>
      <c r="C2344" s="205" t="s">
        <v>9654</v>
      </c>
      <c r="D2344" s="205" t="s">
        <v>680</v>
      </c>
      <c r="E2344" s="572">
        <v>30317</v>
      </c>
      <c r="F2344" s="572">
        <v>44462</v>
      </c>
      <c r="G2344" s="205" t="s">
        <v>9655</v>
      </c>
      <c r="H2344" s="205" t="s">
        <v>682</v>
      </c>
      <c r="I2344" s="205" t="s">
        <v>708</v>
      </c>
      <c r="J2344" s="205">
        <v>9177408677</v>
      </c>
      <c r="K2344" s="205" t="s">
        <v>684</v>
      </c>
      <c r="L2344" s="205" t="s">
        <v>9656</v>
      </c>
      <c r="M2344" s="205" t="s">
        <v>684</v>
      </c>
      <c r="N2344" s="205" t="s">
        <v>9657</v>
      </c>
      <c r="O2344" s="205" t="s">
        <v>686</v>
      </c>
      <c r="P2344" s="205" t="s">
        <v>687</v>
      </c>
      <c r="Q2344" s="205" t="s">
        <v>686</v>
      </c>
    </row>
    <row r="2345" spans="1:17" hidden="1">
      <c r="A2345" s="204">
        <v>101402965919</v>
      </c>
      <c r="B2345" s="205" t="s">
        <v>9661</v>
      </c>
      <c r="C2345" s="205" t="s">
        <v>9662</v>
      </c>
      <c r="D2345" s="205" t="s">
        <v>680</v>
      </c>
      <c r="E2345" s="572">
        <v>36224</v>
      </c>
      <c r="F2345" s="572">
        <v>44459</v>
      </c>
      <c r="G2345" s="205" t="s">
        <v>9663</v>
      </c>
      <c r="H2345" s="205" t="s">
        <v>682</v>
      </c>
      <c r="I2345" s="205" t="s">
        <v>683</v>
      </c>
      <c r="J2345" s="205">
        <v>9146905745</v>
      </c>
      <c r="K2345" s="205" t="s">
        <v>9664</v>
      </c>
      <c r="L2345" s="205" t="s">
        <v>9665</v>
      </c>
      <c r="M2345" s="205" t="s">
        <v>684</v>
      </c>
      <c r="N2345" s="205" t="s">
        <v>9666</v>
      </c>
      <c r="O2345" s="205" t="s">
        <v>686</v>
      </c>
      <c r="P2345" s="205" t="s">
        <v>687</v>
      </c>
      <c r="Q2345" s="205" t="s">
        <v>686</v>
      </c>
    </row>
    <row r="2346" spans="1:17" hidden="1">
      <c r="A2346" s="204">
        <v>101730207919</v>
      </c>
      <c r="B2346" s="205" t="s">
        <v>9675</v>
      </c>
      <c r="C2346" s="205" t="s">
        <v>9676</v>
      </c>
      <c r="D2346" s="205" t="s">
        <v>680</v>
      </c>
      <c r="E2346" s="572">
        <v>37787</v>
      </c>
      <c r="F2346" s="572">
        <v>44459</v>
      </c>
      <c r="G2346" s="205" t="s">
        <v>2182</v>
      </c>
      <c r="H2346" s="205" t="s">
        <v>682</v>
      </c>
      <c r="I2346" s="205" t="s">
        <v>683</v>
      </c>
      <c r="J2346" s="205" t="s">
        <v>684</v>
      </c>
      <c r="K2346" s="205" t="s">
        <v>684</v>
      </c>
      <c r="L2346" s="205" t="s">
        <v>9091</v>
      </c>
      <c r="M2346" s="205" t="s">
        <v>684</v>
      </c>
      <c r="N2346" s="205" t="s">
        <v>684</v>
      </c>
      <c r="O2346" s="205" t="s">
        <v>686</v>
      </c>
      <c r="P2346" s="205" t="s">
        <v>687</v>
      </c>
      <c r="Q2346" s="205" t="s">
        <v>686</v>
      </c>
    </row>
    <row r="2347" spans="1:17" hidden="1">
      <c r="A2347" s="204">
        <v>101732374632</v>
      </c>
      <c r="B2347" s="205" t="s">
        <v>9677</v>
      </c>
      <c r="C2347" s="205" t="s">
        <v>2412</v>
      </c>
      <c r="D2347" s="205" t="s">
        <v>680</v>
      </c>
      <c r="E2347" s="572">
        <v>38531</v>
      </c>
      <c r="F2347" s="572">
        <v>44459</v>
      </c>
      <c r="G2347" s="205" t="s">
        <v>9678</v>
      </c>
      <c r="H2347" s="205" t="s">
        <v>682</v>
      </c>
      <c r="I2347" s="205" t="s">
        <v>683</v>
      </c>
      <c r="J2347" s="205" t="s">
        <v>684</v>
      </c>
      <c r="K2347" s="205" t="s">
        <v>684</v>
      </c>
      <c r="L2347" s="205" t="s">
        <v>1215</v>
      </c>
      <c r="M2347" s="205" t="s">
        <v>684</v>
      </c>
      <c r="N2347" s="205" t="s">
        <v>684</v>
      </c>
      <c r="O2347" s="205" t="s">
        <v>686</v>
      </c>
      <c r="P2347" s="205" t="s">
        <v>687</v>
      </c>
      <c r="Q2347" s="205" t="s">
        <v>686</v>
      </c>
    </row>
    <row r="2348" spans="1:17" hidden="1">
      <c r="A2348" s="204">
        <v>101359657307</v>
      </c>
      <c r="B2348" s="205" t="s">
        <v>9667</v>
      </c>
      <c r="C2348" s="205" t="s">
        <v>9668</v>
      </c>
      <c r="D2348" s="205" t="s">
        <v>680</v>
      </c>
      <c r="E2348" s="572">
        <v>32613</v>
      </c>
      <c r="F2348" s="572">
        <v>44459</v>
      </c>
      <c r="G2348" s="205" t="s">
        <v>9669</v>
      </c>
      <c r="H2348" s="205" t="s">
        <v>682</v>
      </c>
      <c r="I2348" s="205" t="s">
        <v>683</v>
      </c>
      <c r="J2348" s="205">
        <v>9595675960</v>
      </c>
      <c r="K2348" s="205" t="s">
        <v>684</v>
      </c>
      <c r="L2348" s="205" t="s">
        <v>9670</v>
      </c>
      <c r="M2348" s="205" t="s">
        <v>9671</v>
      </c>
      <c r="N2348" s="205" t="s">
        <v>684</v>
      </c>
      <c r="O2348" s="205" t="s">
        <v>686</v>
      </c>
      <c r="P2348" s="205" t="s">
        <v>687</v>
      </c>
      <c r="Q2348" s="205" t="s">
        <v>686</v>
      </c>
    </row>
    <row r="2349" spans="1:17" hidden="1">
      <c r="A2349" s="204">
        <v>101154454730</v>
      </c>
      <c r="B2349" s="205" t="s">
        <v>9672</v>
      </c>
      <c r="C2349" s="205" t="s">
        <v>497</v>
      </c>
      <c r="D2349" s="205" t="s">
        <v>680</v>
      </c>
      <c r="E2349" s="572">
        <v>36312</v>
      </c>
      <c r="F2349" s="572">
        <v>44459</v>
      </c>
      <c r="G2349" s="205" t="s">
        <v>2055</v>
      </c>
      <c r="H2349" s="205" t="s">
        <v>682</v>
      </c>
      <c r="I2349" s="205" t="s">
        <v>683</v>
      </c>
      <c r="J2349" s="205">
        <v>8999249498</v>
      </c>
      <c r="K2349" s="205" t="s">
        <v>684</v>
      </c>
      <c r="L2349" s="205" t="s">
        <v>9673</v>
      </c>
      <c r="M2349" s="205" t="s">
        <v>9674</v>
      </c>
      <c r="N2349" s="205" t="s">
        <v>2124</v>
      </c>
      <c r="O2349" s="205" t="s">
        <v>686</v>
      </c>
      <c r="P2349" s="205" t="s">
        <v>687</v>
      </c>
      <c r="Q2349" s="205" t="s">
        <v>686</v>
      </c>
    </row>
    <row r="2350" spans="1:17" hidden="1">
      <c r="A2350" s="204">
        <v>101463527621</v>
      </c>
      <c r="B2350" s="205" t="s">
        <v>9679</v>
      </c>
      <c r="C2350" s="205" t="s">
        <v>9680</v>
      </c>
      <c r="D2350" s="205" t="s">
        <v>680</v>
      </c>
      <c r="E2350" s="572">
        <v>30436</v>
      </c>
      <c r="F2350" s="572">
        <v>44457</v>
      </c>
      <c r="G2350" s="205" t="s">
        <v>9681</v>
      </c>
      <c r="H2350" s="205" t="s">
        <v>682</v>
      </c>
      <c r="I2350" s="205" t="s">
        <v>708</v>
      </c>
      <c r="J2350" s="205" t="s">
        <v>684</v>
      </c>
      <c r="K2350" s="205" t="s">
        <v>684</v>
      </c>
      <c r="L2350" s="205" t="s">
        <v>3256</v>
      </c>
      <c r="M2350" s="205" t="s">
        <v>684</v>
      </c>
      <c r="N2350" s="205" t="s">
        <v>684</v>
      </c>
      <c r="O2350" s="205" t="s">
        <v>686</v>
      </c>
      <c r="P2350" s="205" t="s">
        <v>687</v>
      </c>
      <c r="Q2350" s="205" t="s">
        <v>686</v>
      </c>
    </row>
    <row r="2351" spans="1:17" hidden="1">
      <c r="A2351" s="204">
        <v>101585035299</v>
      </c>
      <c r="B2351" s="205" t="s">
        <v>9684</v>
      </c>
      <c r="C2351" s="205" t="s">
        <v>9685</v>
      </c>
      <c r="D2351" s="205" t="s">
        <v>680</v>
      </c>
      <c r="E2351" s="572">
        <v>37412</v>
      </c>
      <c r="F2351" s="572">
        <v>44453</v>
      </c>
      <c r="G2351" s="205" t="s">
        <v>3356</v>
      </c>
      <c r="H2351" s="205" t="s">
        <v>682</v>
      </c>
      <c r="I2351" s="205" t="s">
        <v>683</v>
      </c>
      <c r="J2351" s="205">
        <v>7796452764</v>
      </c>
      <c r="K2351" s="205" t="s">
        <v>9575</v>
      </c>
      <c r="L2351" s="205" t="s">
        <v>9686</v>
      </c>
      <c r="M2351" s="205" t="s">
        <v>9687</v>
      </c>
      <c r="N2351" s="205" t="s">
        <v>9688</v>
      </c>
      <c r="O2351" s="205" t="s">
        <v>686</v>
      </c>
      <c r="P2351" s="205" t="s">
        <v>687</v>
      </c>
      <c r="Q2351" s="205" t="s">
        <v>686</v>
      </c>
    </row>
    <row r="2352" spans="1:17" hidden="1">
      <c r="A2352" s="204">
        <v>101729872392</v>
      </c>
      <c r="B2352" s="205" t="s">
        <v>9693</v>
      </c>
      <c r="C2352" s="205" t="s">
        <v>9694</v>
      </c>
      <c r="D2352" s="205" t="s">
        <v>680</v>
      </c>
      <c r="E2352" s="572">
        <v>37423</v>
      </c>
      <c r="F2352" s="572">
        <v>44453</v>
      </c>
      <c r="G2352" s="205" t="s">
        <v>9695</v>
      </c>
      <c r="H2352" s="205" t="s">
        <v>682</v>
      </c>
      <c r="I2352" s="205" t="s">
        <v>683</v>
      </c>
      <c r="J2352" s="205">
        <v>9554378125</v>
      </c>
      <c r="K2352" s="205" t="s">
        <v>684</v>
      </c>
      <c r="L2352" s="205" t="s">
        <v>6475</v>
      </c>
      <c r="M2352" s="205" t="s">
        <v>9696</v>
      </c>
      <c r="N2352" s="205" t="s">
        <v>9697</v>
      </c>
      <c r="O2352" s="205" t="s">
        <v>687</v>
      </c>
      <c r="P2352" s="205" t="s">
        <v>687</v>
      </c>
      <c r="Q2352" s="205" t="s">
        <v>686</v>
      </c>
    </row>
    <row r="2353" spans="1:17" hidden="1">
      <c r="A2353" s="204">
        <v>101466191692</v>
      </c>
      <c r="B2353" s="205" t="s">
        <v>9689</v>
      </c>
      <c r="C2353" s="205" t="s">
        <v>9690</v>
      </c>
      <c r="D2353" s="205" t="s">
        <v>680</v>
      </c>
      <c r="E2353" s="572">
        <v>35740</v>
      </c>
      <c r="F2353" s="572">
        <v>44453</v>
      </c>
      <c r="G2353" s="205" t="s">
        <v>9691</v>
      </c>
      <c r="H2353" s="205" t="s">
        <v>682</v>
      </c>
      <c r="I2353" s="205" t="s">
        <v>683</v>
      </c>
      <c r="J2353" s="205" t="s">
        <v>684</v>
      </c>
      <c r="K2353" s="205" t="s">
        <v>684</v>
      </c>
      <c r="L2353" s="205" t="s">
        <v>9692</v>
      </c>
      <c r="M2353" s="205" t="s">
        <v>684</v>
      </c>
      <c r="N2353" s="205" t="s">
        <v>684</v>
      </c>
      <c r="O2353" s="205" t="s">
        <v>686</v>
      </c>
      <c r="P2353" s="205" t="s">
        <v>687</v>
      </c>
      <c r="Q2353" s="205" t="s">
        <v>686</v>
      </c>
    </row>
    <row r="2354" spans="1:17" hidden="1">
      <c r="A2354" s="204">
        <v>101728339261</v>
      </c>
      <c r="B2354" s="205" t="s">
        <v>9698</v>
      </c>
      <c r="C2354" s="205" t="s">
        <v>9699</v>
      </c>
      <c r="D2354" s="205" t="s">
        <v>680</v>
      </c>
      <c r="E2354" s="572">
        <v>37396</v>
      </c>
      <c r="F2354" s="572">
        <v>44453</v>
      </c>
      <c r="G2354" s="205" t="s">
        <v>9700</v>
      </c>
      <c r="H2354" s="205" t="s">
        <v>682</v>
      </c>
      <c r="I2354" s="205" t="s">
        <v>683</v>
      </c>
      <c r="J2354" s="205" t="s">
        <v>684</v>
      </c>
      <c r="K2354" s="205" t="s">
        <v>684</v>
      </c>
      <c r="L2354" s="205" t="s">
        <v>3871</v>
      </c>
      <c r="M2354" s="205" t="s">
        <v>684</v>
      </c>
      <c r="N2354" s="205" t="s">
        <v>684</v>
      </c>
      <c r="O2354" s="205" t="s">
        <v>686</v>
      </c>
      <c r="P2354" s="205" t="s">
        <v>687</v>
      </c>
      <c r="Q2354" s="205" t="s">
        <v>686</v>
      </c>
    </row>
    <row r="2355" spans="1:17" hidden="1">
      <c r="A2355" s="204">
        <v>101739450096</v>
      </c>
      <c r="B2355" s="205" t="s">
        <v>9701</v>
      </c>
      <c r="C2355" s="205" t="s">
        <v>9702</v>
      </c>
      <c r="D2355" s="205" t="s">
        <v>680</v>
      </c>
      <c r="E2355" s="572">
        <v>37163</v>
      </c>
      <c r="F2355" s="572">
        <v>44449</v>
      </c>
      <c r="G2355" s="205" t="s">
        <v>9703</v>
      </c>
      <c r="H2355" s="205" t="s">
        <v>682</v>
      </c>
      <c r="I2355" s="205" t="s">
        <v>683</v>
      </c>
      <c r="J2355" s="205">
        <v>8103117387</v>
      </c>
      <c r="K2355" s="205" t="s">
        <v>684</v>
      </c>
      <c r="L2355" s="205" t="s">
        <v>9704</v>
      </c>
      <c r="M2355" s="205" t="s">
        <v>684</v>
      </c>
      <c r="N2355" s="205" t="s">
        <v>684</v>
      </c>
      <c r="O2355" s="205" t="s">
        <v>686</v>
      </c>
      <c r="P2355" s="205" t="s">
        <v>687</v>
      </c>
      <c r="Q2355" s="205" t="s">
        <v>686</v>
      </c>
    </row>
    <row r="2356" spans="1:17" hidden="1">
      <c r="A2356" s="204">
        <v>101721497036</v>
      </c>
      <c r="B2356" s="205" t="s">
        <v>9705</v>
      </c>
      <c r="C2356" s="205" t="s">
        <v>9706</v>
      </c>
      <c r="D2356" s="205" t="s">
        <v>680</v>
      </c>
      <c r="E2356" s="572">
        <v>36895</v>
      </c>
      <c r="F2356" s="572">
        <v>44449</v>
      </c>
      <c r="G2356" s="205" t="s">
        <v>9707</v>
      </c>
      <c r="H2356" s="205" t="s">
        <v>682</v>
      </c>
      <c r="I2356" s="205" t="s">
        <v>683</v>
      </c>
      <c r="J2356" s="205">
        <v>8521546717</v>
      </c>
      <c r="K2356" s="205" t="s">
        <v>684</v>
      </c>
      <c r="L2356" s="205" t="s">
        <v>9708</v>
      </c>
      <c r="M2356" s="205" t="s">
        <v>684</v>
      </c>
      <c r="N2356" s="205" t="s">
        <v>684</v>
      </c>
      <c r="O2356" s="205" t="s">
        <v>686</v>
      </c>
      <c r="P2356" s="205" t="s">
        <v>687</v>
      </c>
      <c r="Q2356" s="205" t="s">
        <v>686</v>
      </c>
    </row>
    <row r="2357" spans="1:17" hidden="1">
      <c r="A2357" s="204">
        <v>101526239029</v>
      </c>
      <c r="B2357" s="205" t="s">
        <v>9709</v>
      </c>
      <c r="C2357" s="205" t="s">
        <v>9710</v>
      </c>
      <c r="D2357" s="205" t="s">
        <v>680</v>
      </c>
      <c r="E2357" s="572">
        <v>34019</v>
      </c>
      <c r="F2357" s="572">
        <v>44449</v>
      </c>
      <c r="G2357" s="205" t="s">
        <v>9711</v>
      </c>
      <c r="H2357" s="205" t="s">
        <v>682</v>
      </c>
      <c r="I2357" s="205" t="s">
        <v>708</v>
      </c>
      <c r="J2357" s="205">
        <v>9936925153</v>
      </c>
      <c r="K2357" s="205" t="s">
        <v>684</v>
      </c>
      <c r="L2357" s="205" t="s">
        <v>9712</v>
      </c>
      <c r="M2357" s="205" t="s">
        <v>9713</v>
      </c>
      <c r="N2357" s="205" t="s">
        <v>9714</v>
      </c>
      <c r="O2357" s="205" t="s">
        <v>686</v>
      </c>
      <c r="P2357" s="205" t="s">
        <v>687</v>
      </c>
      <c r="Q2357" s="205" t="s">
        <v>686</v>
      </c>
    </row>
    <row r="2358" spans="1:17" hidden="1">
      <c r="A2358" s="204">
        <v>101523514416</v>
      </c>
      <c r="B2358" s="205" t="s">
        <v>9718</v>
      </c>
      <c r="C2358" s="205" t="s">
        <v>9719</v>
      </c>
      <c r="D2358" s="205" t="s">
        <v>680</v>
      </c>
      <c r="E2358" s="572">
        <v>35431</v>
      </c>
      <c r="F2358" s="572">
        <v>44446</v>
      </c>
      <c r="G2358" s="205" t="s">
        <v>9720</v>
      </c>
      <c r="H2358" s="205" t="s">
        <v>682</v>
      </c>
      <c r="I2358" s="205" t="s">
        <v>683</v>
      </c>
      <c r="J2358" s="205">
        <v>9834858145</v>
      </c>
      <c r="K2358" s="205" t="s">
        <v>684</v>
      </c>
      <c r="L2358" s="205" t="s">
        <v>9721</v>
      </c>
      <c r="M2358" s="205" t="s">
        <v>9722</v>
      </c>
      <c r="N2358" s="205" t="s">
        <v>9723</v>
      </c>
      <c r="O2358" s="205" t="s">
        <v>687</v>
      </c>
      <c r="P2358" s="205" t="s">
        <v>687</v>
      </c>
      <c r="Q2358" s="205" t="s">
        <v>686</v>
      </c>
    </row>
    <row r="2359" spans="1:17" hidden="1">
      <c r="A2359" s="204">
        <v>101696553740</v>
      </c>
      <c r="B2359" s="205" t="s">
        <v>9724</v>
      </c>
      <c r="C2359" s="205" t="s">
        <v>9725</v>
      </c>
      <c r="D2359" s="205" t="s">
        <v>680</v>
      </c>
      <c r="E2359" s="572">
        <v>37257</v>
      </c>
      <c r="F2359" s="572">
        <v>44446</v>
      </c>
      <c r="G2359" s="205" t="s">
        <v>9726</v>
      </c>
      <c r="H2359" s="205" t="s">
        <v>682</v>
      </c>
      <c r="I2359" s="205" t="s">
        <v>683</v>
      </c>
      <c r="J2359" s="205" t="s">
        <v>684</v>
      </c>
      <c r="K2359" s="205" t="s">
        <v>684</v>
      </c>
      <c r="L2359" s="205" t="s">
        <v>9727</v>
      </c>
      <c r="M2359" s="205" t="s">
        <v>684</v>
      </c>
      <c r="N2359" s="205" t="s">
        <v>684</v>
      </c>
      <c r="O2359" s="205" t="s">
        <v>686</v>
      </c>
      <c r="P2359" s="205" t="s">
        <v>687</v>
      </c>
      <c r="Q2359" s="205" t="s">
        <v>686</v>
      </c>
    </row>
    <row r="2360" spans="1:17" hidden="1">
      <c r="A2360" s="204">
        <v>101671163129</v>
      </c>
      <c r="B2360" s="205" t="s">
        <v>9728</v>
      </c>
      <c r="C2360" s="205" t="s">
        <v>9729</v>
      </c>
      <c r="D2360" s="205" t="s">
        <v>680</v>
      </c>
      <c r="E2360" s="572">
        <v>33199</v>
      </c>
      <c r="F2360" s="572">
        <v>44446</v>
      </c>
      <c r="G2360" s="205" t="s">
        <v>9730</v>
      </c>
      <c r="H2360" s="205" t="s">
        <v>682</v>
      </c>
      <c r="I2360" s="205" t="s">
        <v>683</v>
      </c>
      <c r="J2360" s="205">
        <v>9623060246</v>
      </c>
      <c r="K2360" s="205" t="s">
        <v>9731</v>
      </c>
      <c r="L2360" s="205" t="s">
        <v>9732</v>
      </c>
      <c r="M2360" s="205" t="s">
        <v>9733</v>
      </c>
      <c r="N2360" s="205" t="s">
        <v>9734</v>
      </c>
      <c r="O2360" s="205" t="s">
        <v>686</v>
      </c>
      <c r="P2360" s="205" t="s">
        <v>687</v>
      </c>
      <c r="Q2360" s="205" t="s">
        <v>686</v>
      </c>
    </row>
    <row r="2361" spans="1:17" hidden="1">
      <c r="A2361" s="204">
        <v>101729773919</v>
      </c>
      <c r="B2361" s="205" t="s">
        <v>9715</v>
      </c>
      <c r="C2361" s="205" t="s">
        <v>9716</v>
      </c>
      <c r="D2361" s="205" t="s">
        <v>680</v>
      </c>
      <c r="E2361" s="572">
        <v>35195</v>
      </c>
      <c r="F2361" s="572">
        <v>44446</v>
      </c>
      <c r="G2361" s="205" t="s">
        <v>7730</v>
      </c>
      <c r="H2361" s="205" t="s">
        <v>682</v>
      </c>
      <c r="I2361" s="205" t="s">
        <v>683</v>
      </c>
      <c r="J2361" s="205">
        <v>9898089087</v>
      </c>
      <c r="K2361" s="205" t="s">
        <v>684</v>
      </c>
      <c r="L2361" s="205" t="s">
        <v>9717</v>
      </c>
      <c r="M2361" s="205" t="s">
        <v>684</v>
      </c>
      <c r="N2361" s="205" t="s">
        <v>684</v>
      </c>
      <c r="O2361" s="205" t="s">
        <v>686</v>
      </c>
      <c r="P2361" s="205" t="s">
        <v>687</v>
      </c>
      <c r="Q2361" s="205" t="s">
        <v>686</v>
      </c>
    </row>
    <row r="2362" spans="1:17" hidden="1">
      <c r="A2362" s="204">
        <v>101722108169</v>
      </c>
      <c r="B2362" s="205" t="s">
        <v>9735</v>
      </c>
      <c r="C2362" s="205" t="s">
        <v>9736</v>
      </c>
      <c r="D2362" s="205" t="s">
        <v>680</v>
      </c>
      <c r="E2362" s="572">
        <v>28672</v>
      </c>
      <c r="F2362" s="572">
        <v>44441</v>
      </c>
      <c r="G2362" s="205" t="s">
        <v>2418</v>
      </c>
      <c r="H2362" s="205" t="s">
        <v>682</v>
      </c>
      <c r="I2362" s="205" t="s">
        <v>708</v>
      </c>
      <c r="J2362" s="205">
        <v>9309267179</v>
      </c>
      <c r="K2362" s="205" t="s">
        <v>684</v>
      </c>
      <c r="L2362" s="205" t="s">
        <v>9737</v>
      </c>
      <c r="M2362" s="205" t="s">
        <v>9738</v>
      </c>
      <c r="N2362" s="205" t="s">
        <v>9739</v>
      </c>
      <c r="O2362" s="205" t="s">
        <v>686</v>
      </c>
      <c r="P2362" s="205" t="s">
        <v>687</v>
      </c>
      <c r="Q2362" s="205" t="s">
        <v>686</v>
      </c>
    </row>
    <row r="2363" spans="1:17" hidden="1">
      <c r="A2363" s="204">
        <v>101720276304</v>
      </c>
      <c r="B2363" s="205" t="s">
        <v>9740</v>
      </c>
      <c r="C2363" s="205" t="s">
        <v>9741</v>
      </c>
      <c r="D2363" s="205" t="s">
        <v>680</v>
      </c>
      <c r="E2363" s="572">
        <v>32679</v>
      </c>
      <c r="F2363" s="572">
        <v>44441</v>
      </c>
      <c r="G2363" s="205" t="s">
        <v>9742</v>
      </c>
      <c r="H2363" s="205" t="s">
        <v>682</v>
      </c>
      <c r="I2363" s="205" t="s">
        <v>708</v>
      </c>
      <c r="J2363" s="205">
        <v>9696991241</v>
      </c>
      <c r="K2363" s="205" t="s">
        <v>684</v>
      </c>
      <c r="L2363" s="205" t="s">
        <v>9743</v>
      </c>
      <c r="M2363" s="205" t="s">
        <v>9744</v>
      </c>
      <c r="N2363" s="205" t="s">
        <v>9745</v>
      </c>
      <c r="O2363" s="205" t="s">
        <v>686</v>
      </c>
      <c r="P2363" s="205" t="s">
        <v>687</v>
      </c>
      <c r="Q2363" s="205" t="s">
        <v>686</v>
      </c>
    </row>
    <row r="2364" spans="1:17" hidden="1">
      <c r="A2364" s="204">
        <v>101733856881</v>
      </c>
      <c r="B2364" s="205" t="s">
        <v>9746</v>
      </c>
      <c r="C2364" s="205" t="s">
        <v>9747</v>
      </c>
      <c r="D2364" s="205" t="s">
        <v>680</v>
      </c>
      <c r="E2364" s="572">
        <v>37690</v>
      </c>
      <c r="F2364" s="572">
        <v>44440</v>
      </c>
      <c r="G2364" s="205" t="s">
        <v>9748</v>
      </c>
      <c r="H2364" s="205" t="s">
        <v>682</v>
      </c>
      <c r="I2364" s="205" t="s">
        <v>683</v>
      </c>
      <c r="J2364" s="205" t="s">
        <v>684</v>
      </c>
      <c r="K2364" s="205" t="s">
        <v>684</v>
      </c>
      <c r="L2364" s="205" t="s">
        <v>9749</v>
      </c>
      <c r="M2364" s="205" t="s">
        <v>684</v>
      </c>
      <c r="N2364" s="205" t="s">
        <v>684</v>
      </c>
      <c r="O2364" s="205" t="s">
        <v>686</v>
      </c>
      <c r="P2364" s="205" t="s">
        <v>687</v>
      </c>
      <c r="Q2364" s="205" t="s">
        <v>686</v>
      </c>
    </row>
    <row r="2365" spans="1:17" hidden="1">
      <c r="A2365" s="204">
        <v>101727641710</v>
      </c>
      <c r="B2365" s="205" t="s">
        <v>9754</v>
      </c>
      <c r="C2365" s="205" t="s">
        <v>9755</v>
      </c>
      <c r="D2365" s="205" t="s">
        <v>680</v>
      </c>
      <c r="E2365" s="572">
        <v>38353</v>
      </c>
      <c r="F2365" s="572">
        <v>44439</v>
      </c>
      <c r="G2365" s="205" t="s">
        <v>9756</v>
      </c>
      <c r="H2365" s="205" t="s">
        <v>682</v>
      </c>
      <c r="I2365" s="205" t="s">
        <v>683</v>
      </c>
      <c r="J2365" s="205" t="s">
        <v>684</v>
      </c>
      <c r="K2365" s="205" t="s">
        <v>684</v>
      </c>
      <c r="L2365" s="205" t="s">
        <v>9757</v>
      </c>
      <c r="M2365" s="205" t="s">
        <v>684</v>
      </c>
      <c r="N2365" s="205" t="s">
        <v>684</v>
      </c>
      <c r="O2365" s="205" t="s">
        <v>686</v>
      </c>
      <c r="P2365" s="205" t="s">
        <v>687</v>
      </c>
      <c r="Q2365" s="205" t="s">
        <v>686</v>
      </c>
    </row>
    <row r="2366" spans="1:17" hidden="1">
      <c r="A2366" s="204">
        <v>101277440775</v>
      </c>
      <c r="B2366" s="205" t="s">
        <v>9750</v>
      </c>
      <c r="C2366" s="205" t="s">
        <v>9751</v>
      </c>
      <c r="D2366" s="205" t="s">
        <v>680</v>
      </c>
      <c r="E2366" s="572">
        <v>29449</v>
      </c>
      <c r="F2366" s="572">
        <v>44439</v>
      </c>
      <c r="G2366" s="205" t="s">
        <v>9752</v>
      </c>
      <c r="H2366" s="205" t="s">
        <v>682</v>
      </c>
      <c r="I2366" s="205" t="s">
        <v>708</v>
      </c>
      <c r="J2366" s="205">
        <v>9765821443</v>
      </c>
      <c r="K2366" s="205" t="s">
        <v>684</v>
      </c>
      <c r="L2366" s="205" t="s">
        <v>9753</v>
      </c>
      <c r="M2366" s="205" t="s">
        <v>684</v>
      </c>
      <c r="N2366" s="205" t="s">
        <v>4272</v>
      </c>
      <c r="O2366" s="205" t="s">
        <v>686</v>
      </c>
      <c r="P2366" s="205" t="s">
        <v>687</v>
      </c>
      <c r="Q2366" s="205" t="s">
        <v>686</v>
      </c>
    </row>
    <row r="2367" spans="1:17" hidden="1">
      <c r="A2367" s="204">
        <v>101721159582</v>
      </c>
      <c r="B2367" s="205" t="s">
        <v>9762</v>
      </c>
      <c r="C2367" s="205" t="s">
        <v>9763</v>
      </c>
      <c r="D2367" s="205" t="s">
        <v>680</v>
      </c>
      <c r="E2367" s="572">
        <v>31846</v>
      </c>
      <c r="F2367" s="572">
        <v>44438</v>
      </c>
      <c r="G2367" s="205" t="s">
        <v>9764</v>
      </c>
      <c r="H2367" s="205" t="s">
        <v>682</v>
      </c>
      <c r="I2367" s="205" t="s">
        <v>708</v>
      </c>
      <c r="J2367" s="205" t="s">
        <v>684</v>
      </c>
      <c r="K2367" s="205" t="s">
        <v>684</v>
      </c>
      <c r="L2367" s="205" t="s">
        <v>9765</v>
      </c>
      <c r="M2367" s="205" t="s">
        <v>684</v>
      </c>
      <c r="N2367" s="205" t="s">
        <v>684</v>
      </c>
      <c r="O2367" s="205" t="s">
        <v>686</v>
      </c>
      <c r="P2367" s="205" t="s">
        <v>687</v>
      </c>
      <c r="Q2367" s="205" t="s">
        <v>686</v>
      </c>
    </row>
    <row r="2368" spans="1:17" hidden="1">
      <c r="A2368" s="204">
        <v>101315946732</v>
      </c>
      <c r="B2368" s="205" t="s">
        <v>9758</v>
      </c>
      <c r="C2368" s="205" t="s">
        <v>9759</v>
      </c>
      <c r="D2368" s="205" t="s">
        <v>680</v>
      </c>
      <c r="E2368" s="572">
        <v>35485</v>
      </c>
      <c r="F2368" s="572">
        <v>44438</v>
      </c>
      <c r="G2368" s="205" t="s">
        <v>9760</v>
      </c>
      <c r="H2368" s="205" t="s">
        <v>682</v>
      </c>
      <c r="I2368" s="205" t="s">
        <v>683</v>
      </c>
      <c r="J2368" s="205">
        <v>8858112344</v>
      </c>
      <c r="K2368" s="205" t="s">
        <v>684</v>
      </c>
      <c r="L2368" s="205" t="s">
        <v>9761</v>
      </c>
      <c r="M2368" s="205" t="s">
        <v>684</v>
      </c>
      <c r="N2368" s="205" t="s">
        <v>684</v>
      </c>
      <c r="O2368" s="205" t="s">
        <v>686</v>
      </c>
      <c r="P2368" s="205" t="s">
        <v>687</v>
      </c>
      <c r="Q2368" s="205" t="s">
        <v>686</v>
      </c>
    </row>
    <row r="2369" spans="1:17" hidden="1">
      <c r="A2369" s="204">
        <v>101723620566</v>
      </c>
      <c r="B2369" s="205" t="s">
        <v>9766</v>
      </c>
      <c r="C2369" s="205" t="s">
        <v>9767</v>
      </c>
      <c r="D2369" s="205" t="s">
        <v>680</v>
      </c>
      <c r="E2369" s="572">
        <v>37193</v>
      </c>
      <c r="F2369" s="572">
        <v>44436</v>
      </c>
      <c r="G2369" s="205" t="s">
        <v>9768</v>
      </c>
      <c r="H2369" s="205" t="s">
        <v>682</v>
      </c>
      <c r="I2369" s="205" t="s">
        <v>683</v>
      </c>
      <c r="J2369" s="205">
        <v>8180854729</v>
      </c>
      <c r="K2369" s="205" t="s">
        <v>684</v>
      </c>
      <c r="L2369" s="205" t="s">
        <v>9769</v>
      </c>
      <c r="M2369" s="205" t="s">
        <v>684</v>
      </c>
      <c r="N2369" s="205" t="s">
        <v>684</v>
      </c>
      <c r="O2369" s="205" t="s">
        <v>686</v>
      </c>
      <c r="P2369" s="205" t="s">
        <v>687</v>
      </c>
      <c r="Q2369" s="205" t="s">
        <v>687</v>
      </c>
    </row>
    <row r="2370" spans="1:17" hidden="1">
      <c r="A2370" s="204">
        <v>101720079874</v>
      </c>
      <c r="B2370" s="205" t="s">
        <v>9770</v>
      </c>
      <c r="C2370" s="205" t="s">
        <v>9771</v>
      </c>
      <c r="D2370" s="205" t="s">
        <v>680</v>
      </c>
      <c r="E2370" s="572">
        <v>33970</v>
      </c>
      <c r="F2370" s="572">
        <v>44435</v>
      </c>
      <c r="G2370" s="205" t="s">
        <v>9772</v>
      </c>
      <c r="H2370" s="205" t="s">
        <v>682</v>
      </c>
      <c r="I2370" s="205" t="s">
        <v>683</v>
      </c>
      <c r="J2370" s="205" t="s">
        <v>684</v>
      </c>
      <c r="K2370" s="205" t="s">
        <v>684</v>
      </c>
      <c r="L2370" s="205" t="s">
        <v>9773</v>
      </c>
      <c r="M2370" s="205" t="s">
        <v>684</v>
      </c>
      <c r="N2370" s="205" t="s">
        <v>684</v>
      </c>
      <c r="O2370" s="205" t="s">
        <v>686</v>
      </c>
      <c r="P2370" s="205" t="s">
        <v>687</v>
      </c>
      <c r="Q2370" s="205" t="s">
        <v>686</v>
      </c>
    </row>
    <row r="2371" spans="1:17" hidden="1">
      <c r="A2371" s="204">
        <v>101466099087</v>
      </c>
      <c r="B2371" s="205" t="s">
        <v>9780</v>
      </c>
      <c r="C2371" s="205" t="s">
        <v>3993</v>
      </c>
      <c r="D2371" s="205" t="s">
        <v>680</v>
      </c>
      <c r="E2371" s="572">
        <v>36046</v>
      </c>
      <c r="F2371" s="572">
        <v>44434</v>
      </c>
      <c r="G2371" s="205" t="s">
        <v>9781</v>
      </c>
      <c r="H2371" s="205" t="s">
        <v>682</v>
      </c>
      <c r="I2371" s="205" t="s">
        <v>683</v>
      </c>
      <c r="J2371" s="205">
        <v>9110123037</v>
      </c>
      <c r="K2371" s="205" t="s">
        <v>684</v>
      </c>
      <c r="L2371" s="205" t="s">
        <v>9782</v>
      </c>
      <c r="M2371" s="205" t="s">
        <v>684</v>
      </c>
      <c r="N2371" s="205" t="s">
        <v>684</v>
      </c>
      <c r="O2371" s="205" t="s">
        <v>686</v>
      </c>
      <c r="P2371" s="205" t="s">
        <v>687</v>
      </c>
      <c r="Q2371" s="205" t="s">
        <v>686</v>
      </c>
    </row>
    <row r="2372" spans="1:17" hidden="1">
      <c r="A2372" s="204">
        <v>101451493356</v>
      </c>
      <c r="B2372" s="205" t="s">
        <v>9787</v>
      </c>
      <c r="C2372" s="205" t="s">
        <v>9788</v>
      </c>
      <c r="D2372" s="205" t="s">
        <v>680</v>
      </c>
      <c r="E2372" s="572">
        <v>36017</v>
      </c>
      <c r="F2372" s="572">
        <v>44434</v>
      </c>
      <c r="G2372" s="205" t="s">
        <v>3691</v>
      </c>
      <c r="H2372" s="205" t="s">
        <v>682</v>
      </c>
      <c r="I2372" s="205" t="s">
        <v>683</v>
      </c>
      <c r="J2372" s="205" t="s">
        <v>684</v>
      </c>
      <c r="K2372" s="205" t="s">
        <v>684</v>
      </c>
      <c r="L2372" s="205" t="s">
        <v>9789</v>
      </c>
      <c r="M2372" s="205" t="s">
        <v>684</v>
      </c>
      <c r="N2372" s="205" t="s">
        <v>684</v>
      </c>
      <c r="O2372" s="205" t="s">
        <v>686</v>
      </c>
      <c r="P2372" s="205" t="s">
        <v>687</v>
      </c>
      <c r="Q2372" s="205" t="s">
        <v>686</v>
      </c>
    </row>
    <row r="2373" spans="1:17" hidden="1">
      <c r="A2373" s="204">
        <v>101722934488</v>
      </c>
      <c r="B2373" s="205" t="s">
        <v>9798</v>
      </c>
      <c r="C2373" s="205" t="s">
        <v>9799</v>
      </c>
      <c r="D2373" s="205" t="s">
        <v>680</v>
      </c>
      <c r="E2373" s="572">
        <v>37832</v>
      </c>
      <c r="F2373" s="572">
        <v>44434</v>
      </c>
      <c r="G2373" s="205" t="s">
        <v>9800</v>
      </c>
      <c r="H2373" s="205" t="s">
        <v>682</v>
      </c>
      <c r="I2373" s="205" t="s">
        <v>683</v>
      </c>
      <c r="J2373" s="205" t="s">
        <v>684</v>
      </c>
      <c r="K2373" s="205" t="s">
        <v>684</v>
      </c>
      <c r="L2373" s="205" t="s">
        <v>9801</v>
      </c>
      <c r="M2373" s="205" t="s">
        <v>684</v>
      </c>
      <c r="N2373" s="205" t="s">
        <v>684</v>
      </c>
      <c r="O2373" s="205" t="s">
        <v>686</v>
      </c>
      <c r="P2373" s="205" t="s">
        <v>687</v>
      </c>
      <c r="Q2373" s="205" t="s">
        <v>686</v>
      </c>
    </row>
    <row r="2374" spans="1:17" hidden="1">
      <c r="A2374" s="204">
        <v>101722934457</v>
      </c>
      <c r="B2374" s="205" t="s">
        <v>9795</v>
      </c>
      <c r="C2374" s="205" t="s">
        <v>9796</v>
      </c>
      <c r="D2374" s="205" t="s">
        <v>680</v>
      </c>
      <c r="E2374" s="572">
        <v>35402</v>
      </c>
      <c r="F2374" s="572">
        <v>44434</v>
      </c>
      <c r="G2374" s="205" t="s">
        <v>9797</v>
      </c>
      <c r="H2374" s="205" t="s">
        <v>682</v>
      </c>
      <c r="I2374" s="205" t="s">
        <v>683</v>
      </c>
      <c r="J2374" s="205" t="s">
        <v>684</v>
      </c>
      <c r="K2374" s="205" t="s">
        <v>684</v>
      </c>
      <c r="L2374" s="205" t="s">
        <v>4433</v>
      </c>
      <c r="M2374" s="205" t="s">
        <v>684</v>
      </c>
      <c r="N2374" s="205" t="s">
        <v>684</v>
      </c>
      <c r="O2374" s="205" t="s">
        <v>686</v>
      </c>
      <c r="P2374" s="205" t="s">
        <v>687</v>
      </c>
      <c r="Q2374" s="205" t="s">
        <v>686</v>
      </c>
    </row>
    <row r="2375" spans="1:17" hidden="1">
      <c r="A2375" s="204">
        <v>101722934435</v>
      </c>
      <c r="B2375" s="205" t="s">
        <v>9783</v>
      </c>
      <c r="C2375" s="205" t="s">
        <v>5496</v>
      </c>
      <c r="D2375" s="205" t="s">
        <v>680</v>
      </c>
      <c r="E2375" s="572">
        <v>36161</v>
      </c>
      <c r="F2375" s="572">
        <v>44434</v>
      </c>
      <c r="G2375" s="205" t="s">
        <v>9784</v>
      </c>
      <c r="H2375" s="205" t="s">
        <v>682</v>
      </c>
      <c r="I2375" s="205" t="s">
        <v>683</v>
      </c>
      <c r="J2375" s="205" t="s">
        <v>684</v>
      </c>
      <c r="K2375" s="205" t="s">
        <v>9785</v>
      </c>
      <c r="L2375" s="205" t="s">
        <v>9786</v>
      </c>
      <c r="M2375" s="205" t="s">
        <v>684</v>
      </c>
      <c r="N2375" s="205" t="s">
        <v>684</v>
      </c>
      <c r="O2375" s="205" t="s">
        <v>686</v>
      </c>
      <c r="P2375" s="205" t="s">
        <v>687</v>
      </c>
      <c r="Q2375" s="205" t="s">
        <v>686</v>
      </c>
    </row>
    <row r="2376" spans="1:17" hidden="1">
      <c r="A2376" s="204">
        <v>101193623844</v>
      </c>
      <c r="B2376" s="205" t="s">
        <v>9790</v>
      </c>
      <c r="C2376" s="205" t="s">
        <v>9791</v>
      </c>
      <c r="D2376" s="205" t="s">
        <v>680</v>
      </c>
      <c r="E2376" s="572">
        <v>33390</v>
      </c>
      <c r="F2376" s="572">
        <v>44434</v>
      </c>
      <c r="G2376" s="205" t="s">
        <v>9792</v>
      </c>
      <c r="H2376" s="205" t="s">
        <v>682</v>
      </c>
      <c r="I2376" s="205" t="s">
        <v>683</v>
      </c>
      <c r="J2376" s="205">
        <v>9890374875</v>
      </c>
      <c r="K2376" s="205" t="s">
        <v>684</v>
      </c>
      <c r="L2376" s="205" t="s">
        <v>9793</v>
      </c>
      <c r="M2376" s="205" t="s">
        <v>684</v>
      </c>
      <c r="N2376" s="205" t="s">
        <v>9794</v>
      </c>
      <c r="O2376" s="205" t="s">
        <v>686</v>
      </c>
      <c r="P2376" s="205" t="s">
        <v>687</v>
      </c>
      <c r="Q2376" s="205" t="s">
        <v>686</v>
      </c>
    </row>
    <row r="2377" spans="1:17" hidden="1">
      <c r="A2377" s="204">
        <v>101645893935</v>
      </c>
      <c r="B2377" s="205" t="s">
        <v>9774</v>
      </c>
      <c r="C2377" s="205" t="s">
        <v>9775</v>
      </c>
      <c r="D2377" s="205" t="s">
        <v>680</v>
      </c>
      <c r="E2377" s="572">
        <v>30469</v>
      </c>
      <c r="F2377" s="572">
        <v>44434</v>
      </c>
      <c r="G2377" s="205" t="s">
        <v>9776</v>
      </c>
      <c r="H2377" s="205" t="s">
        <v>682</v>
      </c>
      <c r="I2377" s="205" t="s">
        <v>708</v>
      </c>
      <c r="J2377" s="205">
        <v>7620748535</v>
      </c>
      <c r="K2377" s="205" t="s">
        <v>9777</v>
      </c>
      <c r="L2377" s="205" t="s">
        <v>9778</v>
      </c>
      <c r="M2377" s="205" t="s">
        <v>9779</v>
      </c>
      <c r="N2377" s="205" t="s">
        <v>21500</v>
      </c>
      <c r="O2377" s="205" t="s">
        <v>686</v>
      </c>
      <c r="P2377" s="205" t="s">
        <v>687</v>
      </c>
      <c r="Q2377" s="205" t="s">
        <v>686</v>
      </c>
    </row>
    <row r="2378" spans="1:17" hidden="1">
      <c r="A2378" s="204">
        <v>101292172703</v>
      </c>
      <c r="B2378" s="205" t="s">
        <v>9802</v>
      </c>
      <c r="C2378" s="205" t="s">
        <v>9803</v>
      </c>
      <c r="D2378" s="205" t="s">
        <v>680</v>
      </c>
      <c r="E2378" s="572">
        <v>28474</v>
      </c>
      <c r="F2378" s="572">
        <v>44429</v>
      </c>
      <c r="G2378" s="205" t="s">
        <v>774</v>
      </c>
      <c r="H2378" s="205" t="s">
        <v>682</v>
      </c>
      <c r="I2378" s="205" t="s">
        <v>708</v>
      </c>
      <c r="J2378" s="205">
        <v>9960037676</v>
      </c>
      <c r="K2378" s="205" t="s">
        <v>684</v>
      </c>
      <c r="L2378" s="205" t="s">
        <v>9804</v>
      </c>
      <c r="M2378" s="205" t="s">
        <v>9805</v>
      </c>
      <c r="N2378" s="205" t="s">
        <v>4272</v>
      </c>
      <c r="O2378" s="205" t="s">
        <v>687</v>
      </c>
      <c r="P2378" s="205" t="s">
        <v>687</v>
      </c>
      <c r="Q2378" s="205" t="s">
        <v>686</v>
      </c>
    </row>
    <row r="2379" spans="1:17" hidden="1">
      <c r="A2379" s="204">
        <v>101718196167</v>
      </c>
      <c r="B2379" s="205" t="s">
        <v>9806</v>
      </c>
      <c r="C2379" s="205" t="s">
        <v>9807</v>
      </c>
      <c r="D2379" s="205" t="s">
        <v>680</v>
      </c>
      <c r="E2379" s="572">
        <v>32274</v>
      </c>
      <c r="F2379" s="572">
        <v>44428</v>
      </c>
      <c r="G2379" s="205" t="s">
        <v>9808</v>
      </c>
      <c r="H2379" s="205" t="s">
        <v>682</v>
      </c>
      <c r="I2379" s="205" t="s">
        <v>708</v>
      </c>
      <c r="J2379" s="205">
        <v>7668625636</v>
      </c>
      <c r="K2379" s="205" t="s">
        <v>684</v>
      </c>
      <c r="L2379" s="205" t="s">
        <v>9809</v>
      </c>
      <c r="M2379" s="205" t="s">
        <v>684</v>
      </c>
      <c r="N2379" s="205" t="s">
        <v>21763</v>
      </c>
      <c r="O2379" s="205" t="s">
        <v>686</v>
      </c>
      <c r="P2379" s="205" t="s">
        <v>687</v>
      </c>
      <c r="Q2379" s="205" t="s">
        <v>687</v>
      </c>
    </row>
    <row r="2380" spans="1:17" hidden="1">
      <c r="A2380" s="204">
        <v>101499136162</v>
      </c>
      <c r="B2380" s="205" t="s">
        <v>9822</v>
      </c>
      <c r="C2380" s="205" t="s">
        <v>9823</v>
      </c>
      <c r="D2380" s="205" t="s">
        <v>680</v>
      </c>
      <c r="E2380" s="572">
        <v>35796</v>
      </c>
      <c r="F2380" s="572">
        <v>44427</v>
      </c>
      <c r="G2380" s="205" t="s">
        <v>9824</v>
      </c>
      <c r="H2380" s="205" t="s">
        <v>682</v>
      </c>
      <c r="I2380" s="205" t="s">
        <v>708</v>
      </c>
      <c r="J2380" s="205">
        <v>9146764490</v>
      </c>
      <c r="K2380" s="205" t="s">
        <v>684</v>
      </c>
      <c r="L2380" s="205" t="s">
        <v>9825</v>
      </c>
      <c r="M2380" s="205" t="s">
        <v>9826</v>
      </c>
      <c r="N2380" s="205" t="s">
        <v>9519</v>
      </c>
      <c r="O2380" s="205" t="s">
        <v>686</v>
      </c>
      <c r="P2380" s="205" t="s">
        <v>687</v>
      </c>
      <c r="Q2380" s="205" t="s">
        <v>686</v>
      </c>
    </row>
    <row r="2381" spans="1:17" hidden="1">
      <c r="A2381" s="204">
        <v>101717932066</v>
      </c>
      <c r="B2381" s="205" t="s">
        <v>9827</v>
      </c>
      <c r="C2381" s="205" t="s">
        <v>9828</v>
      </c>
      <c r="D2381" s="205" t="s">
        <v>680</v>
      </c>
      <c r="E2381" s="572">
        <v>38749</v>
      </c>
      <c r="F2381" s="572">
        <v>44427</v>
      </c>
      <c r="G2381" s="205" t="s">
        <v>9829</v>
      </c>
      <c r="H2381" s="205" t="s">
        <v>682</v>
      </c>
      <c r="I2381" s="205" t="s">
        <v>683</v>
      </c>
      <c r="J2381" s="205" t="s">
        <v>684</v>
      </c>
      <c r="K2381" s="205" t="s">
        <v>684</v>
      </c>
      <c r="L2381" s="205" t="s">
        <v>9830</v>
      </c>
      <c r="M2381" s="205" t="s">
        <v>684</v>
      </c>
      <c r="N2381" s="205" t="s">
        <v>684</v>
      </c>
      <c r="O2381" s="205" t="s">
        <v>686</v>
      </c>
      <c r="P2381" s="205" t="s">
        <v>687</v>
      </c>
      <c r="Q2381" s="205" t="s">
        <v>686</v>
      </c>
    </row>
    <row r="2382" spans="1:17" hidden="1">
      <c r="A2382" s="204">
        <v>101717932050</v>
      </c>
      <c r="B2382" s="205" t="s">
        <v>9810</v>
      </c>
      <c r="C2382" s="205" t="s">
        <v>9811</v>
      </c>
      <c r="D2382" s="205" t="s">
        <v>680</v>
      </c>
      <c r="E2382" s="572">
        <v>30103</v>
      </c>
      <c r="F2382" s="572">
        <v>44427</v>
      </c>
      <c r="G2382" s="205" t="s">
        <v>9812</v>
      </c>
      <c r="H2382" s="205" t="s">
        <v>682</v>
      </c>
      <c r="I2382" s="205" t="s">
        <v>708</v>
      </c>
      <c r="J2382" s="205">
        <v>8698707917</v>
      </c>
      <c r="K2382" s="205" t="s">
        <v>684</v>
      </c>
      <c r="L2382" s="205" t="s">
        <v>6729</v>
      </c>
      <c r="M2382" s="205" t="s">
        <v>9813</v>
      </c>
      <c r="N2382" s="205" t="s">
        <v>2139</v>
      </c>
      <c r="O2382" s="205" t="s">
        <v>686</v>
      </c>
      <c r="P2382" s="205" t="s">
        <v>687</v>
      </c>
      <c r="Q2382" s="205" t="s">
        <v>686</v>
      </c>
    </row>
    <row r="2383" spans="1:17" hidden="1">
      <c r="A2383" s="204">
        <v>101718358333</v>
      </c>
      <c r="B2383" s="205" t="s">
        <v>9814</v>
      </c>
      <c r="C2383" s="205" t="s">
        <v>9815</v>
      </c>
      <c r="D2383" s="205" t="s">
        <v>680</v>
      </c>
      <c r="E2383" s="572">
        <v>36504</v>
      </c>
      <c r="F2383" s="572">
        <v>44427</v>
      </c>
      <c r="G2383" s="205" t="s">
        <v>9816</v>
      </c>
      <c r="H2383" s="205" t="s">
        <v>682</v>
      </c>
      <c r="I2383" s="205" t="s">
        <v>683</v>
      </c>
      <c r="J2383" s="205" t="s">
        <v>684</v>
      </c>
      <c r="K2383" s="205" t="s">
        <v>684</v>
      </c>
      <c r="L2383" s="205" t="s">
        <v>9817</v>
      </c>
      <c r="M2383" s="205" t="s">
        <v>684</v>
      </c>
      <c r="N2383" s="205" t="s">
        <v>684</v>
      </c>
      <c r="O2383" s="205" t="s">
        <v>686</v>
      </c>
      <c r="P2383" s="205" t="s">
        <v>687</v>
      </c>
      <c r="Q2383" s="205" t="s">
        <v>686</v>
      </c>
    </row>
    <row r="2384" spans="1:17" hidden="1">
      <c r="A2384" s="204">
        <v>101628489883</v>
      </c>
      <c r="B2384" s="205" t="s">
        <v>9818</v>
      </c>
      <c r="C2384" s="205" t="s">
        <v>9819</v>
      </c>
      <c r="D2384" s="205" t="s">
        <v>680</v>
      </c>
      <c r="E2384" s="572">
        <v>36933</v>
      </c>
      <c r="F2384" s="572">
        <v>44427</v>
      </c>
      <c r="G2384" s="205" t="s">
        <v>9820</v>
      </c>
      <c r="H2384" s="205" t="s">
        <v>682</v>
      </c>
      <c r="I2384" s="205" t="s">
        <v>683</v>
      </c>
      <c r="J2384" s="205" t="s">
        <v>684</v>
      </c>
      <c r="K2384" s="205" t="s">
        <v>684</v>
      </c>
      <c r="L2384" s="205" t="s">
        <v>9821</v>
      </c>
      <c r="M2384" s="205" t="s">
        <v>684</v>
      </c>
      <c r="N2384" s="205" t="s">
        <v>684</v>
      </c>
      <c r="O2384" s="205" t="s">
        <v>686</v>
      </c>
      <c r="P2384" s="205" t="s">
        <v>687</v>
      </c>
      <c r="Q2384" s="205" t="s">
        <v>686</v>
      </c>
    </row>
    <row r="2385" spans="1:17" hidden="1">
      <c r="A2385" s="204">
        <v>101539284360</v>
      </c>
      <c r="B2385" s="205" t="s">
        <v>9831</v>
      </c>
      <c r="C2385" s="205" t="s">
        <v>9832</v>
      </c>
      <c r="D2385" s="205" t="s">
        <v>680</v>
      </c>
      <c r="E2385" s="572">
        <v>32912</v>
      </c>
      <c r="F2385" s="572">
        <v>44425</v>
      </c>
      <c r="G2385" s="205" t="s">
        <v>9833</v>
      </c>
      <c r="H2385" s="205" t="s">
        <v>682</v>
      </c>
      <c r="I2385" s="205" t="s">
        <v>683</v>
      </c>
      <c r="J2385" s="205">
        <v>8308563297</v>
      </c>
      <c r="K2385" s="205" t="s">
        <v>684</v>
      </c>
      <c r="L2385" s="205" t="s">
        <v>9834</v>
      </c>
      <c r="M2385" s="205" t="s">
        <v>684</v>
      </c>
      <c r="N2385" s="205" t="s">
        <v>9835</v>
      </c>
      <c r="O2385" s="205" t="s">
        <v>686</v>
      </c>
      <c r="P2385" s="205" t="s">
        <v>687</v>
      </c>
      <c r="Q2385" s="205" t="s">
        <v>686</v>
      </c>
    </row>
    <row r="2386" spans="1:17" hidden="1">
      <c r="A2386" s="204">
        <v>101715606823</v>
      </c>
      <c r="B2386" s="205" t="s">
        <v>9836</v>
      </c>
      <c r="C2386" s="205" t="s">
        <v>9837</v>
      </c>
      <c r="D2386" s="205" t="s">
        <v>680</v>
      </c>
      <c r="E2386" s="572">
        <v>32816</v>
      </c>
      <c r="F2386" s="572">
        <v>44421</v>
      </c>
      <c r="G2386" s="205" t="s">
        <v>9838</v>
      </c>
      <c r="H2386" s="205" t="s">
        <v>682</v>
      </c>
      <c r="I2386" s="205" t="s">
        <v>683</v>
      </c>
      <c r="J2386" s="205" t="s">
        <v>684</v>
      </c>
      <c r="K2386" s="205" t="s">
        <v>684</v>
      </c>
      <c r="L2386" s="205" t="s">
        <v>9839</v>
      </c>
      <c r="M2386" s="205" t="s">
        <v>684</v>
      </c>
      <c r="N2386" s="205" t="s">
        <v>684</v>
      </c>
      <c r="O2386" s="205" t="s">
        <v>686</v>
      </c>
      <c r="P2386" s="205" t="s">
        <v>687</v>
      </c>
      <c r="Q2386" s="205" t="s">
        <v>686</v>
      </c>
    </row>
    <row r="2387" spans="1:17" hidden="1">
      <c r="A2387" s="204">
        <v>101715178473</v>
      </c>
      <c r="B2387" s="205" t="s">
        <v>9853</v>
      </c>
      <c r="C2387" s="205" t="s">
        <v>9854</v>
      </c>
      <c r="D2387" s="205" t="s">
        <v>680</v>
      </c>
      <c r="E2387" s="572">
        <v>24880</v>
      </c>
      <c r="F2387" s="572">
        <v>44420</v>
      </c>
      <c r="G2387" s="205" t="s">
        <v>9855</v>
      </c>
      <c r="H2387" s="205" t="s">
        <v>682</v>
      </c>
      <c r="I2387" s="205" t="s">
        <v>708</v>
      </c>
      <c r="J2387" s="205">
        <v>9822631164</v>
      </c>
      <c r="K2387" s="205" t="s">
        <v>684</v>
      </c>
      <c r="L2387" s="205" t="s">
        <v>9856</v>
      </c>
      <c r="M2387" s="205" t="s">
        <v>684</v>
      </c>
      <c r="N2387" s="205" t="s">
        <v>684</v>
      </c>
      <c r="O2387" s="205" t="s">
        <v>686</v>
      </c>
      <c r="P2387" s="205" t="s">
        <v>687</v>
      </c>
      <c r="Q2387" s="205" t="s">
        <v>686</v>
      </c>
    </row>
    <row r="2388" spans="1:17" hidden="1">
      <c r="A2388" s="204">
        <v>101715178487</v>
      </c>
      <c r="B2388" s="205" t="s">
        <v>9849</v>
      </c>
      <c r="C2388" s="205" t="s">
        <v>9850</v>
      </c>
      <c r="D2388" s="205" t="s">
        <v>680</v>
      </c>
      <c r="E2388" s="572">
        <v>37483</v>
      </c>
      <c r="F2388" s="572">
        <v>44420</v>
      </c>
      <c r="G2388" s="205" t="s">
        <v>9851</v>
      </c>
      <c r="H2388" s="205" t="s">
        <v>682</v>
      </c>
      <c r="I2388" s="205" t="s">
        <v>683</v>
      </c>
      <c r="J2388" s="205">
        <v>9135936770</v>
      </c>
      <c r="K2388" s="205" t="s">
        <v>684</v>
      </c>
      <c r="L2388" s="205" t="s">
        <v>9852</v>
      </c>
      <c r="M2388" s="205" t="s">
        <v>684</v>
      </c>
      <c r="N2388" s="205" t="s">
        <v>684</v>
      </c>
      <c r="O2388" s="205" t="s">
        <v>686</v>
      </c>
      <c r="P2388" s="205" t="s">
        <v>687</v>
      </c>
      <c r="Q2388" s="205" t="s">
        <v>686</v>
      </c>
    </row>
    <row r="2389" spans="1:17" hidden="1">
      <c r="A2389" s="204">
        <v>101718459228</v>
      </c>
      <c r="B2389" s="205" t="s">
        <v>9857</v>
      </c>
      <c r="C2389" s="205" t="s">
        <v>9858</v>
      </c>
      <c r="D2389" s="205" t="s">
        <v>680</v>
      </c>
      <c r="E2389" s="572">
        <v>37725</v>
      </c>
      <c r="F2389" s="572">
        <v>44420</v>
      </c>
      <c r="G2389" s="205" t="s">
        <v>9859</v>
      </c>
      <c r="H2389" s="205" t="s">
        <v>682</v>
      </c>
      <c r="I2389" s="205" t="s">
        <v>683</v>
      </c>
      <c r="J2389" s="205" t="s">
        <v>684</v>
      </c>
      <c r="K2389" s="205" t="s">
        <v>684</v>
      </c>
      <c r="L2389" s="205" t="s">
        <v>9860</v>
      </c>
      <c r="M2389" s="205" t="s">
        <v>684</v>
      </c>
      <c r="N2389" s="205" t="s">
        <v>684</v>
      </c>
      <c r="O2389" s="205" t="s">
        <v>686</v>
      </c>
      <c r="P2389" s="205" t="s">
        <v>687</v>
      </c>
      <c r="Q2389" s="205" t="s">
        <v>686</v>
      </c>
    </row>
    <row r="2390" spans="1:17" hidden="1">
      <c r="A2390" s="204">
        <v>101554285100</v>
      </c>
      <c r="B2390" s="205" t="s">
        <v>9840</v>
      </c>
      <c r="C2390" s="205" t="s">
        <v>9841</v>
      </c>
      <c r="D2390" s="205" t="s">
        <v>680</v>
      </c>
      <c r="E2390" s="572">
        <v>36358</v>
      </c>
      <c r="F2390" s="572">
        <v>44420</v>
      </c>
      <c r="G2390" s="205" t="s">
        <v>9842</v>
      </c>
      <c r="H2390" s="205" t="s">
        <v>682</v>
      </c>
      <c r="I2390" s="205" t="s">
        <v>683</v>
      </c>
      <c r="J2390" s="205">
        <v>7987680361</v>
      </c>
      <c r="K2390" s="205" t="s">
        <v>684</v>
      </c>
      <c r="L2390" s="205" t="s">
        <v>9843</v>
      </c>
      <c r="M2390" s="205" t="s">
        <v>684</v>
      </c>
      <c r="N2390" s="205" t="s">
        <v>9844</v>
      </c>
      <c r="O2390" s="205" t="s">
        <v>686</v>
      </c>
      <c r="P2390" s="205" t="s">
        <v>687</v>
      </c>
      <c r="Q2390" s="205" t="s">
        <v>686</v>
      </c>
    </row>
    <row r="2391" spans="1:17" hidden="1">
      <c r="A2391" s="204">
        <v>101718459216</v>
      </c>
      <c r="B2391" s="205" t="s">
        <v>9845</v>
      </c>
      <c r="C2391" s="205" t="s">
        <v>9846</v>
      </c>
      <c r="D2391" s="205" t="s">
        <v>680</v>
      </c>
      <c r="E2391" s="572">
        <v>33470</v>
      </c>
      <c r="F2391" s="572">
        <v>44420</v>
      </c>
      <c r="G2391" s="205" t="s">
        <v>9847</v>
      </c>
      <c r="H2391" s="205" t="s">
        <v>682</v>
      </c>
      <c r="I2391" s="205" t="s">
        <v>683</v>
      </c>
      <c r="J2391" s="205" t="s">
        <v>684</v>
      </c>
      <c r="K2391" s="205" t="s">
        <v>684</v>
      </c>
      <c r="L2391" s="205" t="s">
        <v>9848</v>
      </c>
      <c r="M2391" s="205" t="s">
        <v>684</v>
      </c>
      <c r="N2391" s="205" t="s">
        <v>684</v>
      </c>
      <c r="O2391" s="205" t="s">
        <v>686</v>
      </c>
      <c r="P2391" s="205" t="s">
        <v>687</v>
      </c>
      <c r="Q2391" s="205" t="s">
        <v>686</v>
      </c>
    </row>
    <row r="2392" spans="1:17" hidden="1">
      <c r="A2392" s="204">
        <v>101577725130</v>
      </c>
      <c r="B2392" s="205" t="s">
        <v>9861</v>
      </c>
      <c r="C2392" s="205" t="s">
        <v>9862</v>
      </c>
      <c r="D2392" s="205" t="s">
        <v>680</v>
      </c>
      <c r="E2392" s="572">
        <v>35247</v>
      </c>
      <c r="F2392" s="572">
        <v>44419</v>
      </c>
      <c r="G2392" s="205" t="s">
        <v>4553</v>
      </c>
      <c r="H2392" s="205" t="s">
        <v>682</v>
      </c>
      <c r="I2392" s="205" t="s">
        <v>683</v>
      </c>
      <c r="J2392" s="205">
        <v>8007608043</v>
      </c>
      <c r="K2392" s="205" t="s">
        <v>20782</v>
      </c>
      <c r="L2392" s="205" t="s">
        <v>9863</v>
      </c>
      <c r="M2392" s="205" t="s">
        <v>684</v>
      </c>
      <c r="N2392" s="205" t="s">
        <v>9864</v>
      </c>
      <c r="O2392" s="205" t="s">
        <v>687</v>
      </c>
      <c r="P2392" s="205" t="s">
        <v>687</v>
      </c>
      <c r="Q2392" s="205" t="s">
        <v>686</v>
      </c>
    </row>
    <row r="2393" spans="1:17" hidden="1">
      <c r="A2393" s="204">
        <v>101728339288</v>
      </c>
      <c r="B2393" s="205" t="s">
        <v>9865</v>
      </c>
      <c r="C2393" s="205" t="s">
        <v>9866</v>
      </c>
      <c r="D2393" s="205" t="s">
        <v>680</v>
      </c>
      <c r="E2393" s="572">
        <v>37791</v>
      </c>
      <c r="F2393" s="572">
        <v>44418</v>
      </c>
      <c r="G2393" s="205" t="s">
        <v>4690</v>
      </c>
      <c r="H2393" s="205" t="s">
        <v>682</v>
      </c>
      <c r="I2393" s="205" t="s">
        <v>683</v>
      </c>
      <c r="J2393" s="205">
        <v>9356156470</v>
      </c>
      <c r="K2393" s="205" t="s">
        <v>684</v>
      </c>
      <c r="L2393" s="205" t="s">
        <v>9867</v>
      </c>
      <c r="M2393" s="205" t="s">
        <v>684</v>
      </c>
      <c r="N2393" s="205" t="s">
        <v>684</v>
      </c>
      <c r="O2393" s="205" t="s">
        <v>686</v>
      </c>
      <c r="P2393" s="205" t="s">
        <v>687</v>
      </c>
      <c r="Q2393" s="205" t="s">
        <v>686</v>
      </c>
    </row>
    <row r="2394" spans="1:17" hidden="1">
      <c r="A2394" s="204">
        <v>101713318662</v>
      </c>
      <c r="B2394" s="205" t="s">
        <v>9868</v>
      </c>
      <c r="C2394" s="205" t="s">
        <v>9869</v>
      </c>
      <c r="D2394" s="205" t="s">
        <v>680</v>
      </c>
      <c r="E2394" s="572">
        <v>36102</v>
      </c>
      <c r="F2394" s="572">
        <v>44417</v>
      </c>
      <c r="G2394" s="205" t="s">
        <v>3737</v>
      </c>
      <c r="H2394" s="205" t="s">
        <v>682</v>
      </c>
      <c r="I2394" s="205" t="s">
        <v>683</v>
      </c>
      <c r="J2394" s="205" t="s">
        <v>684</v>
      </c>
      <c r="K2394" s="205" t="s">
        <v>684</v>
      </c>
      <c r="L2394" s="205" t="s">
        <v>8040</v>
      </c>
      <c r="M2394" s="205" t="s">
        <v>684</v>
      </c>
      <c r="N2394" s="205" t="s">
        <v>684</v>
      </c>
      <c r="O2394" s="205" t="s">
        <v>686</v>
      </c>
      <c r="P2394" s="205" t="s">
        <v>687</v>
      </c>
      <c r="Q2394" s="205" t="s">
        <v>686</v>
      </c>
    </row>
    <row r="2395" spans="1:17" hidden="1">
      <c r="A2395" s="204">
        <v>101272703206</v>
      </c>
      <c r="B2395" s="205" t="s">
        <v>9870</v>
      </c>
      <c r="C2395" s="205" t="s">
        <v>9871</v>
      </c>
      <c r="D2395" s="205" t="s">
        <v>680</v>
      </c>
      <c r="E2395" s="572">
        <v>26827</v>
      </c>
      <c r="F2395" s="572">
        <v>44416</v>
      </c>
      <c r="G2395" s="205" t="s">
        <v>9872</v>
      </c>
      <c r="H2395" s="205" t="s">
        <v>682</v>
      </c>
      <c r="I2395" s="205" t="s">
        <v>708</v>
      </c>
      <c r="J2395" s="205">
        <v>8625931266</v>
      </c>
      <c r="K2395" s="205" t="s">
        <v>684</v>
      </c>
      <c r="L2395" s="205" t="s">
        <v>9873</v>
      </c>
      <c r="M2395" s="205" t="s">
        <v>684</v>
      </c>
      <c r="N2395" s="205" t="s">
        <v>9874</v>
      </c>
      <c r="O2395" s="205" t="s">
        <v>687</v>
      </c>
      <c r="P2395" s="205" t="s">
        <v>687</v>
      </c>
      <c r="Q2395" s="205" t="s">
        <v>686</v>
      </c>
    </row>
    <row r="2396" spans="1:17" hidden="1">
      <c r="A2396" s="204">
        <v>101059940269</v>
      </c>
      <c r="B2396" s="205" t="s">
        <v>9886</v>
      </c>
      <c r="C2396" s="205" t="s">
        <v>9887</v>
      </c>
      <c r="D2396" s="205" t="s">
        <v>680</v>
      </c>
      <c r="E2396" s="572">
        <v>35431</v>
      </c>
      <c r="F2396" s="572">
        <v>44414</v>
      </c>
      <c r="G2396" s="205" t="s">
        <v>9888</v>
      </c>
      <c r="H2396" s="205" t="s">
        <v>682</v>
      </c>
      <c r="I2396" s="205" t="s">
        <v>683</v>
      </c>
      <c r="J2396" s="205">
        <v>7054823645</v>
      </c>
      <c r="K2396" s="205" t="s">
        <v>684</v>
      </c>
      <c r="L2396" s="205" t="s">
        <v>9889</v>
      </c>
      <c r="M2396" s="205" t="s">
        <v>9890</v>
      </c>
      <c r="N2396" s="205" t="s">
        <v>9891</v>
      </c>
      <c r="O2396" s="205" t="s">
        <v>686</v>
      </c>
      <c r="P2396" s="205" t="s">
        <v>687</v>
      </c>
      <c r="Q2396" s="205" t="s">
        <v>686</v>
      </c>
    </row>
    <row r="2397" spans="1:17" hidden="1">
      <c r="A2397" s="204">
        <v>101520086137</v>
      </c>
      <c r="B2397" s="205" t="s">
        <v>9875</v>
      </c>
      <c r="C2397" s="205" t="s">
        <v>9876</v>
      </c>
      <c r="D2397" s="205" t="s">
        <v>680</v>
      </c>
      <c r="E2397" s="572">
        <v>29587</v>
      </c>
      <c r="F2397" s="572">
        <v>44414</v>
      </c>
      <c r="G2397" s="205" t="s">
        <v>9877</v>
      </c>
      <c r="H2397" s="205" t="s">
        <v>682</v>
      </c>
      <c r="I2397" s="205" t="s">
        <v>683</v>
      </c>
      <c r="J2397" s="205" t="s">
        <v>684</v>
      </c>
      <c r="K2397" s="205" t="s">
        <v>684</v>
      </c>
      <c r="L2397" s="205" t="s">
        <v>9387</v>
      </c>
      <c r="M2397" s="205" t="s">
        <v>684</v>
      </c>
      <c r="N2397" s="205" t="s">
        <v>684</v>
      </c>
      <c r="O2397" s="205" t="s">
        <v>686</v>
      </c>
      <c r="P2397" s="205" t="s">
        <v>687</v>
      </c>
      <c r="Q2397" s="205" t="s">
        <v>686</v>
      </c>
    </row>
    <row r="2398" spans="1:17" hidden="1">
      <c r="A2398" s="204">
        <v>101711891262</v>
      </c>
      <c r="B2398" s="205" t="s">
        <v>9904</v>
      </c>
      <c r="C2398" s="205" t="s">
        <v>9905</v>
      </c>
      <c r="D2398" s="205" t="s">
        <v>1212</v>
      </c>
      <c r="E2398" s="572">
        <v>29627</v>
      </c>
      <c r="F2398" s="572">
        <v>44414</v>
      </c>
      <c r="G2398" s="205" t="s">
        <v>7636</v>
      </c>
      <c r="H2398" s="205" t="s">
        <v>1214</v>
      </c>
      <c r="I2398" s="205" t="s">
        <v>708</v>
      </c>
      <c r="J2398" s="205">
        <v>7378665302</v>
      </c>
      <c r="K2398" s="205" t="s">
        <v>684</v>
      </c>
      <c r="L2398" s="205" t="s">
        <v>6846</v>
      </c>
      <c r="M2398" s="205" t="s">
        <v>684</v>
      </c>
      <c r="N2398" s="205" t="s">
        <v>684</v>
      </c>
      <c r="O2398" s="205" t="s">
        <v>686</v>
      </c>
      <c r="P2398" s="205" t="s">
        <v>687</v>
      </c>
      <c r="Q2398" s="205" t="s">
        <v>686</v>
      </c>
    </row>
    <row r="2399" spans="1:17" hidden="1">
      <c r="A2399" s="204">
        <v>101524426881</v>
      </c>
      <c r="B2399" s="205" t="s">
        <v>9898</v>
      </c>
      <c r="C2399" s="205" t="s">
        <v>9899</v>
      </c>
      <c r="D2399" s="205" t="s">
        <v>680</v>
      </c>
      <c r="E2399" s="572">
        <v>31917</v>
      </c>
      <c r="F2399" s="572">
        <v>44414</v>
      </c>
      <c r="G2399" s="205" t="s">
        <v>9900</v>
      </c>
      <c r="H2399" s="205" t="s">
        <v>682</v>
      </c>
      <c r="I2399" s="205" t="s">
        <v>708</v>
      </c>
      <c r="J2399" s="205">
        <v>7860690698</v>
      </c>
      <c r="K2399" s="205" t="s">
        <v>684</v>
      </c>
      <c r="L2399" s="205" t="s">
        <v>9901</v>
      </c>
      <c r="M2399" s="205" t="s">
        <v>9902</v>
      </c>
      <c r="N2399" s="205" t="s">
        <v>9903</v>
      </c>
      <c r="O2399" s="205" t="s">
        <v>686</v>
      </c>
      <c r="P2399" s="205" t="s">
        <v>687</v>
      </c>
      <c r="Q2399" s="205" t="s">
        <v>686</v>
      </c>
    </row>
    <row r="2400" spans="1:17" hidden="1">
      <c r="A2400" s="204">
        <v>101711891289</v>
      </c>
      <c r="B2400" s="205" t="s">
        <v>9892</v>
      </c>
      <c r="C2400" s="205" t="s">
        <v>9893</v>
      </c>
      <c r="D2400" s="205" t="s">
        <v>680</v>
      </c>
      <c r="E2400" s="572">
        <v>32344</v>
      </c>
      <c r="F2400" s="572">
        <v>44414</v>
      </c>
      <c r="G2400" s="205" t="s">
        <v>9894</v>
      </c>
      <c r="H2400" s="205" t="s">
        <v>682</v>
      </c>
      <c r="I2400" s="205" t="s">
        <v>708</v>
      </c>
      <c r="J2400" s="205">
        <v>9651294805</v>
      </c>
      <c r="K2400" s="205" t="s">
        <v>684</v>
      </c>
      <c r="L2400" s="205" t="s">
        <v>9895</v>
      </c>
      <c r="M2400" s="205" t="s">
        <v>9896</v>
      </c>
      <c r="N2400" s="205" t="s">
        <v>9897</v>
      </c>
      <c r="O2400" s="205" t="s">
        <v>686</v>
      </c>
      <c r="P2400" s="205" t="s">
        <v>687</v>
      </c>
      <c r="Q2400" s="205" t="s">
        <v>686</v>
      </c>
    </row>
    <row r="2401" spans="1:17" hidden="1">
      <c r="A2401" s="204">
        <v>101711891270</v>
      </c>
      <c r="B2401" s="205" t="s">
        <v>9882</v>
      </c>
      <c r="C2401" s="205" t="s">
        <v>9883</v>
      </c>
      <c r="D2401" s="205" t="s">
        <v>680</v>
      </c>
      <c r="E2401" s="572">
        <v>26499</v>
      </c>
      <c r="F2401" s="572">
        <v>44414</v>
      </c>
      <c r="G2401" s="205" t="s">
        <v>9884</v>
      </c>
      <c r="H2401" s="205" t="s">
        <v>682</v>
      </c>
      <c r="I2401" s="205" t="s">
        <v>708</v>
      </c>
      <c r="J2401" s="205" t="s">
        <v>684</v>
      </c>
      <c r="K2401" s="205" t="s">
        <v>684</v>
      </c>
      <c r="L2401" s="205" t="s">
        <v>9885</v>
      </c>
      <c r="M2401" s="205" t="s">
        <v>684</v>
      </c>
      <c r="N2401" s="205" t="s">
        <v>684</v>
      </c>
      <c r="O2401" s="205" t="s">
        <v>686</v>
      </c>
      <c r="P2401" s="205" t="s">
        <v>687</v>
      </c>
      <c r="Q2401" s="205" t="s">
        <v>686</v>
      </c>
    </row>
    <row r="2402" spans="1:17" hidden="1">
      <c r="A2402" s="204">
        <v>101345764506</v>
      </c>
      <c r="B2402" s="205" t="s">
        <v>9878</v>
      </c>
      <c r="C2402" s="205" t="s">
        <v>7482</v>
      </c>
      <c r="D2402" s="205" t="s">
        <v>680</v>
      </c>
      <c r="E2402" s="572">
        <v>36526</v>
      </c>
      <c r="F2402" s="572">
        <v>44414</v>
      </c>
      <c r="G2402" s="205" t="s">
        <v>9879</v>
      </c>
      <c r="H2402" s="205" t="s">
        <v>682</v>
      </c>
      <c r="I2402" s="205" t="s">
        <v>683</v>
      </c>
      <c r="J2402" s="205">
        <v>8756189376</v>
      </c>
      <c r="K2402" s="205" t="s">
        <v>684</v>
      </c>
      <c r="L2402" s="205" t="s">
        <v>9880</v>
      </c>
      <c r="M2402" s="205" t="s">
        <v>684</v>
      </c>
      <c r="N2402" s="205" t="s">
        <v>9881</v>
      </c>
      <c r="O2402" s="205" t="s">
        <v>686</v>
      </c>
      <c r="P2402" s="205" t="s">
        <v>687</v>
      </c>
      <c r="Q2402" s="205" t="s">
        <v>686</v>
      </c>
    </row>
    <row r="2403" spans="1:17" hidden="1">
      <c r="A2403" s="204">
        <v>101308277222</v>
      </c>
      <c r="B2403" s="205" t="s">
        <v>9906</v>
      </c>
      <c r="C2403" s="205" t="s">
        <v>9907</v>
      </c>
      <c r="D2403" s="205" t="s">
        <v>680</v>
      </c>
      <c r="E2403" s="572">
        <v>34737</v>
      </c>
      <c r="F2403" s="572">
        <v>44413</v>
      </c>
      <c r="G2403" s="205" t="s">
        <v>9908</v>
      </c>
      <c r="H2403" s="205" t="s">
        <v>682</v>
      </c>
      <c r="I2403" s="205" t="s">
        <v>708</v>
      </c>
      <c r="J2403" s="205">
        <v>9561928908</v>
      </c>
      <c r="K2403" s="205" t="s">
        <v>684</v>
      </c>
      <c r="L2403" s="205" t="s">
        <v>9909</v>
      </c>
      <c r="M2403" s="205" t="s">
        <v>9910</v>
      </c>
      <c r="N2403" s="205" t="s">
        <v>9911</v>
      </c>
      <c r="O2403" s="205" t="s">
        <v>686</v>
      </c>
      <c r="P2403" s="205" t="s">
        <v>687</v>
      </c>
      <c r="Q2403" s="205" t="s">
        <v>686</v>
      </c>
    </row>
    <row r="2404" spans="1:17" hidden="1">
      <c r="A2404" s="204">
        <v>101711891301</v>
      </c>
      <c r="B2404" s="205" t="s">
        <v>9912</v>
      </c>
      <c r="C2404" s="205" t="s">
        <v>6623</v>
      </c>
      <c r="D2404" s="205" t="s">
        <v>680</v>
      </c>
      <c r="E2404" s="572">
        <v>37342</v>
      </c>
      <c r="F2404" s="572">
        <v>44413</v>
      </c>
      <c r="G2404" s="205" t="s">
        <v>9913</v>
      </c>
      <c r="H2404" s="205" t="s">
        <v>682</v>
      </c>
      <c r="I2404" s="205" t="s">
        <v>683</v>
      </c>
      <c r="J2404" s="205">
        <v>7765872513</v>
      </c>
      <c r="K2404" s="205" t="s">
        <v>684</v>
      </c>
      <c r="L2404" s="205" t="s">
        <v>9914</v>
      </c>
      <c r="M2404" s="205" t="s">
        <v>9915</v>
      </c>
      <c r="N2404" s="205" t="s">
        <v>9916</v>
      </c>
      <c r="O2404" s="205" t="s">
        <v>686</v>
      </c>
      <c r="P2404" s="205" t="s">
        <v>687</v>
      </c>
      <c r="Q2404" s="205" t="s">
        <v>686</v>
      </c>
    </row>
    <row r="2405" spans="1:17" hidden="1">
      <c r="A2405" s="204">
        <v>101703751795</v>
      </c>
      <c r="B2405" s="205" t="s">
        <v>9917</v>
      </c>
      <c r="C2405" s="205" t="s">
        <v>9918</v>
      </c>
      <c r="D2405" s="205" t="s">
        <v>680</v>
      </c>
      <c r="E2405" s="572">
        <v>37626</v>
      </c>
      <c r="F2405" s="572">
        <v>44412</v>
      </c>
      <c r="G2405" s="205" t="s">
        <v>9919</v>
      </c>
      <c r="H2405" s="205" t="s">
        <v>682</v>
      </c>
      <c r="I2405" s="205" t="s">
        <v>683</v>
      </c>
      <c r="J2405" s="205">
        <v>9021388002</v>
      </c>
      <c r="K2405" s="205" t="s">
        <v>684</v>
      </c>
      <c r="L2405" s="205" t="s">
        <v>2481</v>
      </c>
      <c r="M2405" s="205" t="s">
        <v>684</v>
      </c>
      <c r="N2405" s="205" t="s">
        <v>684</v>
      </c>
      <c r="O2405" s="205" t="s">
        <v>686</v>
      </c>
      <c r="P2405" s="205" t="s">
        <v>687</v>
      </c>
      <c r="Q2405" s="205" t="s">
        <v>686</v>
      </c>
    </row>
    <row r="2406" spans="1:17" hidden="1">
      <c r="A2406" s="204">
        <v>101716356613</v>
      </c>
      <c r="B2406" s="205" t="s">
        <v>9924</v>
      </c>
      <c r="C2406" s="205" t="s">
        <v>9925</v>
      </c>
      <c r="D2406" s="205" t="s">
        <v>680</v>
      </c>
      <c r="E2406" s="572">
        <v>36892</v>
      </c>
      <c r="F2406" s="572">
        <v>44412</v>
      </c>
      <c r="G2406" s="205" t="s">
        <v>9926</v>
      </c>
      <c r="H2406" s="205" t="s">
        <v>682</v>
      </c>
      <c r="I2406" s="205" t="s">
        <v>683</v>
      </c>
      <c r="J2406" s="205">
        <v>8983020976</v>
      </c>
      <c r="K2406" s="205" t="s">
        <v>684</v>
      </c>
      <c r="L2406" s="205" t="s">
        <v>9927</v>
      </c>
      <c r="M2406" s="205" t="s">
        <v>9928</v>
      </c>
      <c r="N2406" s="205" t="s">
        <v>9929</v>
      </c>
      <c r="O2406" s="205" t="s">
        <v>686</v>
      </c>
      <c r="P2406" s="205" t="s">
        <v>687</v>
      </c>
      <c r="Q2406" s="205" t="s">
        <v>686</v>
      </c>
    </row>
    <row r="2407" spans="1:17" hidden="1">
      <c r="A2407" s="204">
        <v>101224071199</v>
      </c>
      <c r="B2407" s="205" t="s">
        <v>9920</v>
      </c>
      <c r="C2407" s="205" t="s">
        <v>9921</v>
      </c>
      <c r="D2407" s="205" t="s">
        <v>680</v>
      </c>
      <c r="E2407" s="572">
        <v>34447</v>
      </c>
      <c r="F2407" s="572">
        <v>44412</v>
      </c>
      <c r="G2407" s="205" t="s">
        <v>9922</v>
      </c>
      <c r="H2407" s="205" t="s">
        <v>682</v>
      </c>
      <c r="I2407" s="205" t="s">
        <v>683</v>
      </c>
      <c r="J2407" s="205">
        <v>8208429245</v>
      </c>
      <c r="K2407" s="205" t="s">
        <v>684</v>
      </c>
      <c r="L2407" s="205" t="s">
        <v>8795</v>
      </c>
      <c r="M2407" s="205" t="s">
        <v>9923</v>
      </c>
      <c r="N2407" s="205" t="s">
        <v>684</v>
      </c>
      <c r="O2407" s="205" t="s">
        <v>686</v>
      </c>
      <c r="P2407" s="205" t="s">
        <v>687</v>
      </c>
      <c r="Q2407" s="205" t="s">
        <v>686</v>
      </c>
    </row>
    <row r="2408" spans="1:17" hidden="1">
      <c r="A2408" s="204">
        <v>101621561942</v>
      </c>
      <c r="B2408" s="205" t="s">
        <v>9946</v>
      </c>
      <c r="C2408" s="205" t="s">
        <v>5859</v>
      </c>
      <c r="D2408" s="205" t="s">
        <v>680</v>
      </c>
      <c r="E2408" s="572">
        <v>34700</v>
      </c>
      <c r="F2408" s="572">
        <v>44410</v>
      </c>
      <c r="G2408" s="205" t="s">
        <v>5718</v>
      </c>
      <c r="H2408" s="205" t="s">
        <v>682</v>
      </c>
      <c r="I2408" s="205" t="s">
        <v>708</v>
      </c>
      <c r="J2408" s="205" t="s">
        <v>684</v>
      </c>
      <c r="K2408" s="205" t="s">
        <v>684</v>
      </c>
      <c r="L2408" s="205" t="s">
        <v>9947</v>
      </c>
      <c r="M2408" s="205" t="s">
        <v>684</v>
      </c>
      <c r="N2408" s="205" t="s">
        <v>684</v>
      </c>
      <c r="O2408" s="205" t="s">
        <v>686</v>
      </c>
      <c r="P2408" s="205" t="s">
        <v>687</v>
      </c>
      <c r="Q2408" s="205" t="s">
        <v>686</v>
      </c>
    </row>
    <row r="2409" spans="1:17" hidden="1">
      <c r="A2409" s="204">
        <v>101713493107</v>
      </c>
      <c r="B2409" s="205" t="s">
        <v>9942</v>
      </c>
      <c r="C2409" s="205" t="s">
        <v>9943</v>
      </c>
      <c r="D2409" s="205" t="s">
        <v>680</v>
      </c>
      <c r="E2409" s="572">
        <v>32299</v>
      </c>
      <c r="F2409" s="572">
        <v>44410</v>
      </c>
      <c r="G2409" s="205" t="s">
        <v>4432</v>
      </c>
      <c r="H2409" s="205" t="s">
        <v>682</v>
      </c>
      <c r="I2409" s="205" t="s">
        <v>683</v>
      </c>
      <c r="J2409" s="205">
        <v>8355058080</v>
      </c>
      <c r="K2409" s="205" t="s">
        <v>684</v>
      </c>
      <c r="L2409" s="205" t="s">
        <v>9944</v>
      </c>
      <c r="M2409" s="205" t="s">
        <v>684</v>
      </c>
      <c r="N2409" s="205" t="s">
        <v>9945</v>
      </c>
      <c r="O2409" s="205" t="s">
        <v>686</v>
      </c>
      <c r="P2409" s="205" t="s">
        <v>687</v>
      </c>
      <c r="Q2409" s="205" t="s">
        <v>686</v>
      </c>
    </row>
    <row r="2410" spans="1:17" hidden="1">
      <c r="A2410" s="204">
        <v>101625776818</v>
      </c>
      <c r="B2410" s="205" t="s">
        <v>9930</v>
      </c>
      <c r="C2410" s="205" t="s">
        <v>9931</v>
      </c>
      <c r="D2410" s="205" t="s">
        <v>680</v>
      </c>
      <c r="E2410" s="572">
        <v>32273</v>
      </c>
      <c r="F2410" s="572">
        <v>44410</v>
      </c>
      <c r="G2410" s="205" t="s">
        <v>9932</v>
      </c>
      <c r="H2410" s="205" t="s">
        <v>682</v>
      </c>
      <c r="I2410" s="205" t="s">
        <v>683</v>
      </c>
      <c r="J2410" s="205">
        <v>9938239513</v>
      </c>
      <c r="K2410" s="205" t="s">
        <v>684</v>
      </c>
      <c r="L2410" s="205" t="s">
        <v>9933</v>
      </c>
      <c r="M2410" s="205" t="s">
        <v>684</v>
      </c>
      <c r="N2410" s="205" t="s">
        <v>9934</v>
      </c>
      <c r="O2410" s="205" t="s">
        <v>686</v>
      </c>
      <c r="P2410" s="205" t="s">
        <v>687</v>
      </c>
      <c r="Q2410" s="205" t="s">
        <v>686</v>
      </c>
    </row>
    <row r="2411" spans="1:17" hidden="1">
      <c r="A2411" s="204">
        <v>101725627941</v>
      </c>
      <c r="B2411" s="205" t="s">
        <v>9948</v>
      </c>
      <c r="C2411" s="205" t="s">
        <v>9606</v>
      </c>
      <c r="D2411" s="205" t="s">
        <v>680</v>
      </c>
      <c r="E2411" s="572">
        <v>37012</v>
      </c>
      <c r="F2411" s="572">
        <v>44410</v>
      </c>
      <c r="G2411" s="205" t="s">
        <v>9949</v>
      </c>
      <c r="H2411" s="205" t="s">
        <v>682</v>
      </c>
      <c r="I2411" s="205" t="s">
        <v>683</v>
      </c>
      <c r="J2411" s="205" t="s">
        <v>684</v>
      </c>
      <c r="K2411" s="205" t="s">
        <v>684</v>
      </c>
      <c r="L2411" s="205" t="s">
        <v>9950</v>
      </c>
      <c r="M2411" s="205" t="s">
        <v>684</v>
      </c>
      <c r="N2411" s="205" t="s">
        <v>684</v>
      </c>
      <c r="O2411" s="205" t="s">
        <v>686</v>
      </c>
      <c r="P2411" s="205" t="s">
        <v>687</v>
      </c>
      <c r="Q2411" s="205" t="s">
        <v>686</v>
      </c>
    </row>
    <row r="2412" spans="1:17" hidden="1">
      <c r="A2412" s="204">
        <v>101725627960</v>
      </c>
      <c r="B2412" s="205" t="s">
        <v>9935</v>
      </c>
      <c r="C2412" s="205" t="s">
        <v>9936</v>
      </c>
      <c r="D2412" s="205" t="s">
        <v>680</v>
      </c>
      <c r="E2412" s="572">
        <v>36678</v>
      </c>
      <c r="F2412" s="572">
        <v>44410</v>
      </c>
      <c r="G2412" s="205" t="s">
        <v>4464</v>
      </c>
      <c r="H2412" s="205" t="s">
        <v>682</v>
      </c>
      <c r="I2412" s="205" t="s">
        <v>683</v>
      </c>
      <c r="J2412" s="205" t="s">
        <v>684</v>
      </c>
      <c r="K2412" s="205" t="s">
        <v>684</v>
      </c>
      <c r="L2412" s="205" t="s">
        <v>9937</v>
      </c>
      <c r="M2412" s="205" t="s">
        <v>684</v>
      </c>
      <c r="N2412" s="205" t="s">
        <v>684</v>
      </c>
      <c r="O2412" s="205" t="s">
        <v>686</v>
      </c>
      <c r="P2412" s="205" t="s">
        <v>687</v>
      </c>
      <c r="Q2412" s="205" t="s">
        <v>686</v>
      </c>
    </row>
    <row r="2413" spans="1:17" hidden="1">
      <c r="A2413" s="204">
        <v>101725627987</v>
      </c>
      <c r="B2413" s="205" t="s">
        <v>9938</v>
      </c>
      <c r="C2413" s="205" t="s">
        <v>9939</v>
      </c>
      <c r="D2413" s="205" t="s">
        <v>680</v>
      </c>
      <c r="E2413" s="572">
        <v>35714</v>
      </c>
      <c r="F2413" s="572">
        <v>44410</v>
      </c>
      <c r="G2413" s="205" t="s">
        <v>9940</v>
      </c>
      <c r="H2413" s="205" t="s">
        <v>682</v>
      </c>
      <c r="I2413" s="205" t="s">
        <v>683</v>
      </c>
      <c r="J2413" s="205" t="s">
        <v>684</v>
      </c>
      <c r="K2413" s="205" t="s">
        <v>684</v>
      </c>
      <c r="L2413" s="205" t="s">
        <v>9941</v>
      </c>
      <c r="M2413" s="205" t="s">
        <v>684</v>
      </c>
      <c r="N2413" s="205" t="s">
        <v>684</v>
      </c>
      <c r="O2413" s="205" t="s">
        <v>686</v>
      </c>
      <c r="P2413" s="205" t="s">
        <v>687</v>
      </c>
      <c r="Q2413" s="205" t="s">
        <v>686</v>
      </c>
    </row>
    <row r="2414" spans="1:17" hidden="1">
      <c r="A2414" s="204">
        <v>101355984595</v>
      </c>
      <c r="B2414" s="205" t="s">
        <v>9951</v>
      </c>
      <c r="C2414" s="205" t="s">
        <v>9952</v>
      </c>
      <c r="D2414" s="205" t="s">
        <v>680</v>
      </c>
      <c r="E2414" s="572">
        <v>35065</v>
      </c>
      <c r="F2414" s="572">
        <v>44409</v>
      </c>
      <c r="G2414" s="205" t="s">
        <v>9953</v>
      </c>
      <c r="H2414" s="205" t="s">
        <v>682</v>
      </c>
      <c r="I2414" s="205" t="s">
        <v>683</v>
      </c>
      <c r="J2414" s="205">
        <v>7745096934</v>
      </c>
      <c r="K2414" s="205" t="s">
        <v>684</v>
      </c>
      <c r="L2414" s="205" t="s">
        <v>9954</v>
      </c>
      <c r="M2414" s="205" t="s">
        <v>684</v>
      </c>
      <c r="N2414" s="205" t="s">
        <v>9955</v>
      </c>
      <c r="O2414" s="205" t="s">
        <v>686</v>
      </c>
      <c r="P2414" s="205" t="s">
        <v>687</v>
      </c>
      <c r="Q2414" s="205" t="s">
        <v>686</v>
      </c>
    </row>
    <row r="2415" spans="1:17" hidden="1">
      <c r="A2415" s="204">
        <v>101468930304</v>
      </c>
      <c r="B2415" s="205" t="s">
        <v>9981</v>
      </c>
      <c r="C2415" s="205" t="s">
        <v>9982</v>
      </c>
      <c r="D2415" s="205" t="s">
        <v>680</v>
      </c>
      <c r="E2415" s="572">
        <v>36045</v>
      </c>
      <c r="F2415" s="572">
        <v>44406</v>
      </c>
      <c r="G2415" s="205" t="s">
        <v>9983</v>
      </c>
      <c r="H2415" s="205" t="s">
        <v>682</v>
      </c>
      <c r="I2415" s="205" t="s">
        <v>683</v>
      </c>
      <c r="J2415" s="205" t="s">
        <v>684</v>
      </c>
      <c r="K2415" s="205" t="s">
        <v>9984</v>
      </c>
      <c r="L2415" s="205" t="s">
        <v>9985</v>
      </c>
      <c r="M2415" s="205" t="s">
        <v>684</v>
      </c>
      <c r="N2415" s="205" t="s">
        <v>684</v>
      </c>
      <c r="O2415" s="205" t="s">
        <v>686</v>
      </c>
      <c r="P2415" s="205" t="s">
        <v>687</v>
      </c>
      <c r="Q2415" s="205" t="s">
        <v>686</v>
      </c>
    </row>
    <row r="2416" spans="1:17" hidden="1">
      <c r="A2416" s="204">
        <v>101356004644</v>
      </c>
      <c r="B2416" s="205" t="s">
        <v>9960</v>
      </c>
      <c r="C2416" s="205" t="s">
        <v>9961</v>
      </c>
      <c r="D2416" s="205" t="s">
        <v>680</v>
      </c>
      <c r="E2416" s="572">
        <v>31994</v>
      </c>
      <c r="F2416" s="572">
        <v>44406</v>
      </c>
      <c r="G2416" s="205" t="s">
        <v>9962</v>
      </c>
      <c r="H2416" s="205" t="s">
        <v>682</v>
      </c>
      <c r="I2416" s="205" t="s">
        <v>708</v>
      </c>
      <c r="J2416" s="205">
        <v>9145364630</v>
      </c>
      <c r="K2416" s="205" t="s">
        <v>684</v>
      </c>
      <c r="L2416" s="205" t="s">
        <v>9139</v>
      </c>
      <c r="M2416" s="205" t="s">
        <v>9963</v>
      </c>
      <c r="N2416" s="205" t="s">
        <v>9964</v>
      </c>
      <c r="O2416" s="205" t="s">
        <v>686</v>
      </c>
      <c r="P2416" s="205" t="s">
        <v>687</v>
      </c>
      <c r="Q2416" s="205" t="s">
        <v>686</v>
      </c>
    </row>
    <row r="2417" spans="1:17" hidden="1">
      <c r="A2417" s="204">
        <v>101716305516</v>
      </c>
      <c r="B2417" s="205" t="s">
        <v>9956</v>
      </c>
      <c r="C2417" s="205" t="s">
        <v>9957</v>
      </c>
      <c r="D2417" s="205" t="s">
        <v>680</v>
      </c>
      <c r="E2417" s="572">
        <v>36750</v>
      </c>
      <c r="F2417" s="572">
        <v>44406</v>
      </c>
      <c r="G2417" s="205" t="s">
        <v>9958</v>
      </c>
      <c r="H2417" s="205" t="s">
        <v>682</v>
      </c>
      <c r="I2417" s="205" t="s">
        <v>708</v>
      </c>
      <c r="J2417" s="205" t="s">
        <v>684</v>
      </c>
      <c r="K2417" s="205" t="s">
        <v>684</v>
      </c>
      <c r="L2417" s="205" t="s">
        <v>9959</v>
      </c>
      <c r="M2417" s="205" t="s">
        <v>684</v>
      </c>
      <c r="N2417" s="205" t="s">
        <v>684</v>
      </c>
      <c r="O2417" s="205" t="s">
        <v>686</v>
      </c>
      <c r="P2417" s="205" t="s">
        <v>687</v>
      </c>
      <c r="Q2417" s="205" t="s">
        <v>686</v>
      </c>
    </row>
    <row r="2418" spans="1:17" hidden="1">
      <c r="A2418" s="204">
        <v>101716305494</v>
      </c>
      <c r="B2418" s="205" t="s">
        <v>9998</v>
      </c>
      <c r="C2418" s="205" t="s">
        <v>9999</v>
      </c>
      <c r="D2418" s="205" t="s">
        <v>680</v>
      </c>
      <c r="E2418" s="572">
        <v>35475</v>
      </c>
      <c r="F2418" s="572">
        <v>44406</v>
      </c>
      <c r="G2418" s="205" t="s">
        <v>10000</v>
      </c>
      <c r="H2418" s="205" t="s">
        <v>682</v>
      </c>
      <c r="I2418" s="205" t="s">
        <v>683</v>
      </c>
      <c r="J2418" s="205">
        <v>9179339652</v>
      </c>
      <c r="K2418" s="205" t="s">
        <v>684</v>
      </c>
      <c r="L2418" s="205" t="s">
        <v>10001</v>
      </c>
      <c r="M2418" s="205" t="s">
        <v>684</v>
      </c>
      <c r="N2418" s="205" t="s">
        <v>684</v>
      </c>
      <c r="O2418" s="205" t="s">
        <v>686</v>
      </c>
      <c r="P2418" s="205" t="s">
        <v>687</v>
      </c>
      <c r="Q2418" s="205" t="s">
        <v>686</v>
      </c>
    </row>
    <row r="2419" spans="1:17" hidden="1">
      <c r="A2419" s="204">
        <v>101708810864</v>
      </c>
      <c r="B2419" s="205" t="s">
        <v>10002</v>
      </c>
      <c r="C2419" s="205" t="s">
        <v>10003</v>
      </c>
      <c r="D2419" s="205" t="s">
        <v>680</v>
      </c>
      <c r="E2419" s="572">
        <v>36085</v>
      </c>
      <c r="F2419" s="572">
        <v>44406</v>
      </c>
      <c r="G2419" s="205" t="s">
        <v>10004</v>
      </c>
      <c r="H2419" s="205" t="s">
        <v>682</v>
      </c>
      <c r="I2419" s="205" t="s">
        <v>683</v>
      </c>
      <c r="J2419" s="205">
        <v>7068562170</v>
      </c>
      <c r="K2419" s="205" t="s">
        <v>684</v>
      </c>
      <c r="L2419" s="205" t="s">
        <v>10005</v>
      </c>
      <c r="M2419" s="205" t="s">
        <v>10006</v>
      </c>
      <c r="N2419" s="205" t="s">
        <v>10007</v>
      </c>
      <c r="O2419" s="205" t="s">
        <v>686</v>
      </c>
      <c r="P2419" s="205" t="s">
        <v>687</v>
      </c>
      <c r="Q2419" s="205" t="s">
        <v>686</v>
      </c>
    </row>
    <row r="2420" spans="1:17" hidden="1">
      <c r="A2420" s="204">
        <v>101687007922</v>
      </c>
      <c r="B2420" s="205" t="s">
        <v>9965</v>
      </c>
      <c r="C2420" s="205" t="s">
        <v>9966</v>
      </c>
      <c r="D2420" s="205" t="s">
        <v>680</v>
      </c>
      <c r="E2420" s="572">
        <v>32874</v>
      </c>
      <c r="F2420" s="572">
        <v>44406</v>
      </c>
      <c r="G2420" s="205" t="s">
        <v>9967</v>
      </c>
      <c r="H2420" s="205" t="s">
        <v>682</v>
      </c>
      <c r="I2420" s="205" t="s">
        <v>683</v>
      </c>
      <c r="J2420" s="205">
        <v>7049459823</v>
      </c>
      <c r="K2420" s="205" t="s">
        <v>684</v>
      </c>
      <c r="L2420" s="205" t="s">
        <v>9968</v>
      </c>
      <c r="M2420" s="205" t="s">
        <v>684</v>
      </c>
      <c r="N2420" s="205" t="s">
        <v>684</v>
      </c>
      <c r="O2420" s="205" t="s">
        <v>686</v>
      </c>
      <c r="P2420" s="205" t="s">
        <v>687</v>
      </c>
      <c r="Q2420" s="205" t="s">
        <v>686</v>
      </c>
    </row>
    <row r="2421" spans="1:17" hidden="1">
      <c r="A2421" s="204">
        <v>101321128144</v>
      </c>
      <c r="B2421" s="205" t="s">
        <v>9986</v>
      </c>
      <c r="C2421" s="205" t="s">
        <v>9987</v>
      </c>
      <c r="D2421" s="205" t="s">
        <v>680</v>
      </c>
      <c r="E2421" s="572">
        <v>36161</v>
      </c>
      <c r="F2421" s="572">
        <v>44406</v>
      </c>
      <c r="G2421" s="205" t="s">
        <v>3917</v>
      </c>
      <c r="H2421" s="205" t="s">
        <v>682</v>
      </c>
      <c r="I2421" s="205" t="s">
        <v>683</v>
      </c>
      <c r="J2421" s="205">
        <v>7803885540</v>
      </c>
      <c r="K2421" s="205" t="s">
        <v>684</v>
      </c>
      <c r="L2421" s="205" t="s">
        <v>9988</v>
      </c>
      <c r="M2421" s="205" t="s">
        <v>684</v>
      </c>
      <c r="N2421" s="205" t="s">
        <v>684</v>
      </c>
      <c r="O2421" s="205" t="s">
        <v>686</v>
      </c>
      <c r="P2421" s="205" t="s">
        <v>687</v>
      </c>
      <c r="Q2421" s="205" t="s">
        <v>686</v>
      </c>
    </row>
    <row r="2422" spans="1:17" hidden="1">
      <c r="A2422" s="204">
        <v>101713493111</v>
      </c>
      <c r="B2422" s="205" t="s">
        <v>9978</v>
      </c>
      <c r="C2422" s="205" t="s">
        <v>9979</v>
      </c>
      <c r="D2422" s="205" t="s">
        <v>680</v>
      </c>
      <c r="E2422" s="572">
        <v>36166</v>
      </c>
      <c r="F2422" s="572">
        <v>44406</v>
      </c>
      <c r="G2422" s="205" t="s">
        <v>4977</v>
      </c>
      <c r="H2422" s="205" t="s">
        <v>682</v>
      </c>
      <c r="I2422" s="205" t="s">
        <v>683</v>
      </c>
      <c r="J2422" s="205">
        <v>8817115828</v>
      </c>
      <c r="K2422" s="205" t="s">
        <v>684</v>
      </c>
      <c r="L2422" s="205" t="s">
        <v>9980</v>
      </c>
      <c r="M2422" s="205" t="s">
        <v>684</v>
      </c>
      <c r="N2422" s="205" t="s">
        <v>684</v>
      </c>
      <c r="O2422" s="205" t="s">
        <v>686</v>
      </c>
      <c r="P2422" s="205" t="s">
        <v>687</v>
      </c>
      <c r="Q2422" s="205" t="s">
        <v>686</v>
      </c>
    </row>
    <row r="2423" spans="1:17" hidden="1">
      <c r="A2423" s="204">
        <v>101713493097</v>
      </c>
      <c r="B2423" s="205" t="s">
        <v>9974</v>
      </c>
      <c r="C2423" s="205" t="s">
        <v>9975</v>
      </c>
      <c r="D2423" s="205" t="s">
        <v>680</v>
      </c>
      <c r="E2423" s="572">
        <v>37448</v>
      </c>
      <c r="F2423" s="572">
        <v>44406</v>
      </c>
      <c r="G2423" s="205" t="s">
        <v>9976</v>
      </c>
      <c r="H2423" s="205" t="s">
        <v>682</v>
      </c>
      <c r="I2423" s="205" t="s">
        <v>683</v>
      </c>
      <c r="J2423" s="205" t="s">
        <v>684</v>
      </c>
      <c r="K2423" s="205" t="s">
        <v>684</v>
      </c>
      <c r="L2423" s="205" t="s">
        <v>9977</v>
      </c>
      <c r="M2423" s="205" t="s">
        <v>684</v>
      </c>
      <c r="N2423" s="205" t="s">
        <v>684</v>
      </c>
      <c r="O2423" s="205" t="s">
        <v>686</v>
      </c>
      <c r="P2423" s="205" t="s">
        <v>687</v>
      </c>
      <c r="Q2423" s="205" t="s">
        <v>686</v>
      </c>
    </row>
    <row r="2424" spans="1:17" hidden="1">
      <c r="A2424" s="204">
        <v>101545382117</v>
      </c>
      <c r="B2424" s="205" t="s">
        <v>9969</v>
      </c>
      <c r="C2424" s="205" t="s">
        <v>9970</v>
      </c>
      <c r="D2424" s="205" t="s">
        <v>680</v>
      </c>
      <c r="E2424" s="572">
        <v>31048</v>
      </c>
      <c r="F2424" s="572">
        <v>44406</v>
      </c>
      <c r="G2424" s="205" t="s">
        <v>4464</v>
      </c>
      <c r="H2424" s="205" t="s">
        <v>682</v>
      </c>
      <c r="I2424" s="205" t="s">
        <v>683</v>
      </c>
      <c r="J2424" s="205">
        <v>9763598993</v>
      </c>
      <c r="K2424" s="205" t="s">
        <v>684</v>
      </c>
      <c r="L2424" s="205" t="s">
        <v>9971</v>
      </c>
      <c r="M2424" s="205" t="s">
        <v>9972</v>
      </c>
      <c r="N2424" s="205" t="s">
        <v>9973</v>
      </c>
      <c r="O2424" s="205" t="s">
        <v>686</v>
      </c>
      <c r="P2424" s="205" t="s">
        <v>687</v>
      </c>
      <c r="Q2424" s="205" t="s">
        <v>686</v>
      </c>
    </row>
    <row r="2425" spans="1:17" hidden="1">
      <c r="A2425" s="204">
        <v>101526020664</v>
      </c>
      <c r="B2425" s="205" t="s">
        <v>9992</v>
      </c>
      <c r="C2425" s="205" t="s">
        <v>9993</v>
      </c>
      <c r="D2425" s="205" t="s">
        <v>680</v>
      </c>
      <c r="E2425" s="572">
        <v>32766</v>
      </c>
      <c r="F2425" s="572">
        <v>44406</v>
      </c>
      <c r="G2425" s="205" t="s">
        <v>9994</v>
      </c>
      <c r="H2425" s="205" t="s">
        <v>682</v>
      </c>
      <c r="I2425" s="205" t="s">
        <v>683</v>
      </c>
      <c r="J2425" s="205">
        <v>7498598849</v>
      </c>
      <c r="K2425" s="205" t="s">
        <v>684</v>
      </c>
      <c r="L2425" s="205" t="s">
        <v>9995</v>
      </c>
      <c r="M2425" s="205" t="s">
        <v>9996</v>
      </c>
      <c r="N2425" s="205" t="s">
        <v>9997</v>
      </c>
      <c r="O2425" s="205" t="s">
        <v>687</v>
      </c>
      <c r="P2425" s="205" t="s">
        <v>687</v>
      </c>
      <c r="Q2425" s="205" t="s">
        <v>686</v>
      </c>
    </row>
    <row r="2426" spans="1:17" hidden="1">
      <c r="A2426" s="204">
        <v>101713493124</v>
      </c>
      <c r="B2426" s="205" t="s">
        <v>9989</v>
      </c>
      <c r="C2426" s="205" t="s">
        <v>9990</v>
      </c>
      <c r="D2426" s="205" t="s">
        <v>680</v>
      </c>
      <c r="E2426" s="572">
        <v>25204</v>
      </c>
      <c r="F2426" s="572">
        <v>44406</v>
      </c>
      <c r="G2426" s="205" t="s">
        <v>2333</v>
      </c>
      <c r="H2426" s="205" t="s">
        <v>682</v>
      </c>
      <c r="I2426" s="205" t="s">
        <v>683</v>
      </c>
      <c r="J2426" s="205" t="s">
        <v>684</v>
      </c>
      <c r="K2426" s="205" t="s">
        <v>684</v>
      </c>
      <c r="L2426" s="205" t="s">
        <v>9991</v>
      </c>
      <c r="M2426" s="205" t="s">
        <v>684</v>
      </c>
      <c r="N2426" s="205" t="s">
        <v>684</v>
      </c>
      <c r="O2426" s="205" t="s">
        <v>686</v>
      </c>
      <c r="P2426" s="205" t="s">
        <v>687</v>
      </c>
      <c r="Q2426" s="205" t="s">
        <v>686</v>
      </c>
    </row>
    <row r="2427" spans="1:17" hidden="1">
      <c r="A2427" s="204">
        <v>101707972034</v>
      </c>
      <c r="B2427" s="205" t="s">
        <v>10008</v>
      </c>
      <c r="C2427" s="205" t="s">
        <v>10009</v>
      </c>
      <c r="D2427" s="205" t="s">
        <v>680</v>
      </c>
      <c r="E2427" s="572">
        <v>32143</v>
      </c>
      <c r="F2427" s="572">
        <v>44402</v>
      </c>
      <c r="G2427" s="205" t="s">
        <v>10010</v>
      </c>
      <c r="H2427" s="205" t="s">
        <v>682</v>
      </c>
      <c r="I2427" s="205" t="s">
        <v>683</v>
      </c>
      <c r="J2427" s="205" t="s">
        <v>684</v>
      </c>
      <c r="K2427" s="205" t="s">
        <v>684</v>
      </c>
      <c r="L2427" s="205" t="s">
        <v>10011</v>
      </c>
      <c r="M2427" s="205" t="s">
        <v>684</v>
      </c>
      <c r="N2427" s="205" t="s">
        <v>684</v>
      </c>
      <c r="O2427" s="205" t="s">
        <v>686</v>
      </c>
      <c r="P2427" s="205" t="s">
        <v>687</v>
      </c>
      <c r="Q2427" s="205" t="s">
        <v>686</v>
      </c>
    </row>
    <row r="2428" spans="1:17" hidden="1">
      <c r="A2428" s="204">
        <v>101707972023</v>
      </c>
      <c r="B2428" s="205" t="s">
        <v>10028</v>
      </c>
      <c r="C2428" s="205" t="s">
        <v>10029</v>
      </c>
      <c r="D2428" s="205" t="s">
        <v>680</v>
      </c>
      <c r="E2428" s="572">
        <v>37807</v>
      </c>
      <c r="F2428" s="572">
        <v>44399</v>
      </c>
      <c r="G2428" s="205" t="s">
        <v>10030</v>
      </c>
      <c r="H2428" s="205" t="s">
        <v>682</v>
      </c>
      <c r="I2428" s="205" t="s">
        <v>683</v>
      </c>
      <c r="J2428" s="205">
        <v>9125837384</v>
      </c>
      <c r="K2428" s="205" t="s">
        <v>684</v>
      </c>
      <c r="L2428" s="205" t="s">
        <v>10031</v>
      </c>
      <c r="M2428" s="205" t="s">
        <v>684</v>
      </c>
      <c r="N2428" s="205" t="s">
        <v>684</v>
      </c>
      <c r="O2428" s="205" t="s">
        <v>686</v>
      </c>
      <c r="P2428" s="205" t="s">
        <v>687</v>
      </c>
      <c r="Q2428" s="205" t="s">
        <v>686</v>
      </c>
    </row>
    <row r="2429" spans="1:17" hidden="1">
      <c r="A2429" s="204">
        <v>101422241097</v>
      </c>
      <c r="B2429" s="205" t="s">
        <v>10012</v>
      </c>
      <c r="C2429" s="205" t="s">
        <v>10013</v>
      </c>
      <c r="D2429" s="205" t="s">
        <v>680</v>
      </c>
      <c r="E2429" s="572">
        <v>36526</v>
      </c>
      <c r="F2429" s="572">
        <v>44399</v>
      </c>
      <c r="G2429" s="205" t="s">
        <v>10014</v>
      </c>
      <c r="H2429" s="205" t="s">
        <v>682</v>
      </c>
      <c r="I2429" s="205" t="s">
        <v>683</v>
      </c>
      <c r="J2429" s="205">
        <v>7666791379</v>
      </c>
      <c r="K2429" s="205" t="s">
        <v>10015</v>
      </c>
      <c r="L2429" s="205" t="s">
        <v>10016</v>
      </c>
      <c r="M2429" s="205" t="s">
        <v>10017</v>
      </c>
      <c r="N2429" s="205" t="s">
        <v>10018</v>
      </c>
      <c r="O2429" s="205" t="s">
        <v>686</v>
      </c>
      <c r="P2429" s="205" t="s">
        <v>687</v>
      </c>
      <c r="Q2429" s="205" t="s">
        <v>686</v>
      </c>
    </row>
    <row r="2430" spans="1:17" hidden="1">
      <c r="A2430" s="204">
        <v>101167399672</v>
      </c>
      <c r="B2430" s="205" t="s">
        <v>10019</v>
      </c>
      <c r="C2430" s="205" t="s">
        <v>10020</v>
      </c>
      <c r="D2430" s="205" t="s">
        <v>680</v>
      </c>
      <c r="E2430" s="572">
        <v>35150</v>
      </c>
      <c r="F2430" s="572">
        <v>44399</v>
      </c>
      <c r="G2430" s="205" t="s">
        <v>9627</v>
      </c>
      <c r="H2430" s="205" t="s">
        <v>682</v>
      </c>
      <c r="I2430" s="205" t="s">
        <v>683</v>
      </c>
      <c r="J2430" s="205">
        <v>8600984162</v>
      </c>
      <c r="K2430" s="205" t="s">
        <v>10021</v>
      </c>
      <c r="L2430" s="205" t="s">
        <v>10022</v>
      </c>
      <c r="M2430" s="205" t="s">
        <v>10023</v>
      </c>
      <c r="N2430" s="205" t="s">
        <v>10024</v>
      </c>
      <c r="O2430" s="205" t="s">
        <v>686</v>
      </c>
      <c r="P2430" s="205" t="s">
        <v>687</v>
      </c>
      <c r="Q2430" s="205" t="s">
        <v>686</v>
      </c>
    </row>
    <row r="2431" spans="1:17" hidden="1">
      <c r="A2431" s="204">
        <v>101706857059</v>
      </c>
      <c r="B2431" s="205" t="s">
        <v>10025</v>
      </c>
      <c r="C2431" s="205" t="s">
        <v>10026</v>
      </c>
      <c r="D2431" s="205" t="s">
        <v>680</v>
      </c>
      <c r="E2431" s="572">
        <v>26776</v>
      </c>
      <c r="F2431" s="572">
        <v>44399</v>
      </c>
      <c r="G2431" s="205" t="s">
        <v>1007</v>
      </c>
      <c r="H2431" s="205" t="s">
        <v>682</v>
      </c>
      <c r="I2431" s="205" t="s">
        <v>708</v>
      </c>
      <c r="J2431" s="205">
        <v>9730362045</v>
      </c>
      <c r="K2431" s="205" t="s">
        <v>684</v>
      </c>
      <c r="L2431" s="205" t="s">
        <v>10027</v>
      </c>
      <c r="M2431" s="205" t="s">
        <v>684</v>
      </c>
      <c r="N2431" s="205" t="s">
        <v>684</v>
      </c>
      <c r="O2431" s="205" t="s">
        <v>686</v>
      </c>
      <c r="P2431" s="205" t="s">
        <v>687</v>
      </c>
      <c r="Q2431" s="205" t="s">
        <v>686</v>
      </c>
    </row>
    <row r="2432" spans="1:17" hidden="1">
      <c r="A2432" s="204">
        <v>101612245756</v>
      </c>
      <c r="B2432" s="205" t="s">
        <v>10032</v>
      </c>
      <c r="C2432" s="205" t="s">
        <v>10033</v>
      </c>
      <c r="D2432" s="205" t="s">
        <v>680</v>
      </c>
      <c r="E2432" s="572">
        <v>35603</v>
      </c>
      <c r="F2432" s="572">
        <v>44398</v>
      </c>
      <c r="G2432" s="205" t="s">
        <v>7654</v>
      </c>
      <c r="H2432" s="205" t="s">
        <v>682</v>
      </c>
      <c r="I2432" s="205" t="s">
        <v>683</v>
      </c>
      <c r="J2432" s="205">
        <v>7038288533</v>
      </c>
      <c r="K2432" s="205" t="s">
        <v>684</v>
      </c>
      <c r="L2432" s="205" t="s">
        <v>10034</v>
      </c>
      <c r="M2432" s="205" t="s">
        <v>10035</v>
      </c>
      <c r="N2432" s="205" t="s">
        <v>10036</v>
      </c>
      <c r="O2432" s="205" t="s">
        <v>686</v>
      </c>
      <c r="P2432" s="205" t="s">
        <v>687</v>
      </c>
      <c r="Q2432" s="205" t="s">
        <v>686</v>
      </c>
    </row>
    <row r="2433" spans="1:17" hidden="1">
      <c r="A2433" s="204">
        <v>101601812520</v>
      </c>
      <c r="B2433" s="205" t="s">
        <v>10037</v>
      </c>
      <c r="C2433" s="205" t="s">
        <v>10038</v>
      </c>
      <c r="D2433" s="205" t="s">
        <v>680</v>
      </c>
      <c r="E2433" s="572">
        <v>34528</v>
      </c>
      <c r="F2433" s="572">
        <v>44397</v>
      </c>
      <c r="G2433" s="205" t="s">
        <v>10039</v>
      </c>
      <c r="H2433" s="205" t="s">
        <v>682</v>
      </c>
      <c r="I2433" s="205" t="s">
        <v>683</v>
      </c>
      <c r="J2433" s="205" t="s">
        <v>684</v>
      </c>
      <c r="K2433" s="205" t="s">
        <v>684</v>
      </c>
      <c r="L2433" s="205" t="s">
        <v>10040</v>
      </c>
      <c r="M2433" s="205" t="s">
        <v>684</v>
      </c>
      <c r="N2433" s="205" t="s">
        <v>10041</v>
      </c>
      <c r="O2433" s="205" t="s">
        <v>686</v>
      </c>
      <c r="P2433" s="205" t="s">
        <v>687</v>
      </c>
      <c r="Q2433" s="205" t="s">
        <v>686</v>
      </c>
    </row>
    <row r="2434" spans="1:17" hidden="1">
      <c r="A2434" s="204">
        <v>101636610298</v>
      </c>
      <c r="B2434" s="205" t="s">
        <v>10049</v>
      </c>
      <c r="C2434" s="205" t="s">
        <v>10050</v>
      </c>
      <c r="D2434" s="205" t="s">
        <v>680</v>
      </c>
      <c r="E2434" s="572">
        <v>36190</v>
      </c>
      <c r="F2434" s="572">
        <v>44397</v>
      </c>
      <c r="G2434" s="205" t="s">
        <v>10051</v>
      </c>
      <c r="H2434" s="205" t="s">
        <v>682</v>
      </c>
      <c r="I2434" s="205" t="s">
        <v>683</v>
      </c>
      <c r="J2434" s="205">
        <v>7020695469</v>
      </c>
      <c r="K2434" s="205" t="s">
        <v>684</v>
      </c>
      <c r="L2434" s="205" t="s">
        <v>2711</v>
      </c>
      <c r="M2434" s="205" t="s">
        <v>684</v>
      </c>
      <c r="N2434" s="205" t="s">
        <v>20620</v>
      </c>
      <c r="O2434" s="205" t="s">
        <v>686</v>
      </c>
      <c r="P2434" s="205" t="s">
        <v>687</v>
      </c>
      <c r="Q2434" s="205" t="s">
        <v>686</v>
      </c>
    </row>
    <row r="2435" spans="1:17" hidden="1">
      <c r="A2435" s="204">
        <v>101180753554</v>
      </c>
      <c r="B2435" s="205" t="s">
        <v>10042</v>
      </c>
      <c r="C2435" s="205" t="s">
        <v>10043</v>
      </c>
      <c r="D2435" s="205" t="s">
        <v>680</v>
      </c>
      <c r="E2435" s="572">
        <v>34040</v>
      </c>
      <c r="F2435" s="572">
        <v>44397</v>
      </c>
      <c r="G2435" s="205" t="s">
        <v>10044</v>
      </c>
      <c r="H2435" s="205" t="s">
        <v>682</v>
      </c>
      <c r="I2435" s="205" t="s">
        <v>683</v>
      </c>
      <c r="J2435" s="205">
        <v>9922924993</v>
      </c>
      <c r="K2435" s="205" t="s">
        <v>10045</v>
      </c>
      <c r="L2435" s="205" t="s">
        <v>10046</v>
      </c>
      <c r="M2435" s="205" t="s">
        <v>10047</v>
      </c>
      <c r="N2435" s="205" t="s">
        <v>10048</v>
      </c>
      <c r="O2435" s="205" t="s">
        <v>686</v>
      </c>
      <c r="P2435" s="205" t="s">
        <v>687</v>
      </c>
      <c r="Q2435" s="205" t="s">
        <v>686</v>
      </c>
    </row>
    <row r="2436" spans="1:17" hidden="1">
      <c r="A2436" s="204">
        <v>101707972010</v>
      </c>
      <c r="B2436" s="205" t="s">
        <v>10052</v>
      </c>
      <c r="C2436" s="205" t="s">
        <v>10053</v>
      </c>
      <c r="D2436" s="205" t="s">
        <v>680</v>
      </c>
      <c r="E2436" s="572">
        <v>32509</v>
      </c>
      <c r="F2436" s="572">
        <v>44395</v>
      </c>
      <c r="G2436" s="205" t="s">
        <v>10054</v>
      </c>
      <c r="H2436" s="205" t="s">
        <v>682</v>
      </c>
      <c r="I2436" s="205" t="s">
        <v>683</v>
      </c>
      <c r="J2436" s="205">
        <v>8009560776</v>
      </c>
      <c r="K2436" s="205" t="s">
        <v>684</v>
      </c>
      <c r="L2436" s="205" t="s">
        <v>10055</v>
      </c>
      <c r="M2436" s="205" t="s">
        <v>684</v>
      </c>
      <c r="N2436" s="205" t="s">
        <v>10056</v>
      </c>
      <c r="O2436" s="205" t="s">
        <v>686</v>
      </c>
      <c r="P2436" s="205" t="s">
        <v>687</v>
      </c>
      <c r="Q2436" s="205" t="s">
        <v>686</v>
      </c>
    </row>
    <row r="2437" spans="1:17" hidden="1">
      <c r="A2437" s="204">
        <v>101705452840</v>
      </c>
      <c r="B2437" s="205" t="s">
        <v>10066</v>
      </c>
      <c r="C2437" s="205" t="s">
        <v>10067</v>
      </c>
      <c r="D2437" s="205" t="s">
        <v>680</v>
      </c>
      <c r="E2437" s="572">
        <v>36784</v>
      </c>
      <c r="F2437" s="572">
        <v>44393</v>
      </c>
      <c r="G2437" s="205" t="s">
        <v>10068</v>
      </c>
      <c r="H2437" s="205" t="s">
        <v>682</v>
      </c>
      <c r="I2437" s="205" t="s">
        <v>683</v>
      </c>
      <c r="J2437" s="205">
        <v>8882527731</v>
      </c>
      <c r="K2437" s="205" t="s">
        <v>684</v>
      </c>
      <c r="L2437" s="205" t="s">
        <v>10069</v>
      </c>
      <c r="M2437" s="205" t="s">
        <v>684</v>
      </c>
      <c r="N2437" s="205" t="s">
        <v>684</v>
      </c>
      <c r="O2437" s="205" t="s">
        <v>686</v>
      </c>
      <c r="P2437" s="205" t="s">
        <v>687</v>
      </c>
      <c r="Q2437" s="205" t="s">
        <v>686</v>
      </c>
    </row>
    <row r="2438" spans="1:17" hidden="1">
      <c r="A2438" s="204">
        <v>101705452838</v>
      </c>
      <c r="B2438" s="205" t="s">
        <v>10062</v>
      </c>
      <c r="C2438" s="205" t="s">
        <v>10063</v>
      </c>
      <c r="D2438" s="205" t="s">
        <v>680</v>
      </c>
      <c r="E2438" s="572">
        <v>29221</v>
      </c>
      <c r="F2438" s="572">
        <v>44393</v>
      </c>
      <c r="G2438" s="205" t="s">
        <v>10064</v>
      </c>
      <c r="H2438" s="205" t="s">
        <v>682</v>
      </c>
      <c r="I2438" s="205" t="s">
        <v>683</v>
      </c>
      <c r="J2438" s="205">
        <v>8545922742</v>
      </c>
      <c r="K2438" s="205" t="s">
        <v>684</v>
      </c>
      <c r="L2438" s="205" t="s">
        <v>10065</v>
      </c>
      <c r="M2438" s="205" t="s">
        <v>684</v>
      </c>
      <c r="N2438" s="205" t="s">
        <v>684</v>
      </c>
      <c r="O2438" s="205" t="s">
        <v>686</v>
      </c>
      <c r="P2438" s="205" t="s">
        <v>687</v>
      </c>
      <c r="Q2438" s="205" t="s">
        <v>686</v>
      </c>
    </row>
    <row r="2439" spans="1:17" hidden="1">
      <c r="A2439" s="204">
        <v>100685227721</v>
      </c>
      <c r="B2439" s="205" t="s">
        <v>10057</v>
      </c>
      <c r="C2439" s="205" t="s">
        <v>10058</v>
      </c>
      <c r="D2439" s="205" t="s">
        <v>680</v>
      </c>
      <c r="E2439" s="572">
        <v>33977</v>
      </c>
      <c r="F2439" s="572">
        <v>44393</v>
      </c>
      <c r="G2439" s="205" t="s">
        <v>2055</v>
      </c>
      <c r="H2439" s="205" t="s">
        <v>682</v>
      </c>
      <c r="I2439" s="205" t="s">
        <v>683</v>
      </c>
      <c r="J2439" s="205">
        <v>7559223791</v>
      </c>
      <c r="K2439" s="205" t="s">
        <v>684</v>
      </c>
      <c r="L2439" s="205" t="s">
        <v>10059</v>
      </c>
      <c r="M2439" s="205" t="s">
        <v>10060</v>
      </c>
      <c r="N2439" s="205" t="s">
        <v>10061</v>
      </c>
      <c r="O2439" s="205" t="s">
        <v>686</v>
      </c>
      <c r="P2439" s="205" t="s">
        <v>687</v>
      </c>
      <c r="Q2439" s="205" t="s">
        <v>686</v>
      </c>
    </row>
    <row r="2440" spans="1:17" hidden="1">
      <c r="A2440" s="204">
        <v>101705092710</v>
      </c>
      <c r="B2440" s="205" t="s">
        <v>10070</v>
      </c>
      <c r="C2440" s="205" t="s">
        <v>10071</v>
      </c>
      <c r="D2440" s="205" t="s">
        <v>680</v>
      </c>
      <c r="E2440" s="572">
        <v>30987</v>
      </c>
      <c r="F2440" s="572">
        <v>44391</v>
      </c>
      <c r="G2440" s="205" t="s">
        <v>10072</v>
      </c>
      <c r="H2440" s="205" t="s">
        <v>682</v>
      </c>
      <c r="I2440" s="205" t="s">
        <v>708</v>
      </c>
      <c r="J2440" s="205" t="s">
        <v>684</v>
      </c>
      <c r="K2440" s="205" t="s">
        <v>684</v>
      </c>
      <c r="L2440" s="205" t="s">
        <v>10073</v>
      </c>
      <c r="M2440" s="205" t="s">
        <v>684</v>
      </c>
      <c r="N2440" s="205" t="s">
        <v>684</v>
      </c>
      <c r="O2440" s="205" t="s">
        <v>686</v>
      </c>
      <c r="P2440" s="205" t="s">
        <v>687</v>
      </c>
      <c r="Q2440" s="205" t="s">
        <v>686</v>
      </c>
    </row>
    <row r="2441" spans="1:17" hidden="1">
      <c r="A2441" s="204">
        <v>101705092723</v>
      </c>
      <c r="B2441" s="205" t="s">
        <v>10074</v>
      </c>
      <c r="C2441" s="205" t="s">
        <v>10075</v>
      </c>
      <c r="D2441" s="205" t="s">
        <v>680</v>
      </c>
      <c r="E2441" s="572">
        <v>30653</v>
      </c>
      <c r="F2441" s="572">
        <v>44391</v>
      </c>
      <c r="G2441" s="205" t="s">
        <v>10076</v>
      </c>
      <c r="H2441" s="205" t="s">
        <v>682</v>
      </c>
      <c r="I2441" s="205" t="s">
        <v>683</v>
      </c>
      <c r="J2441" s="205">
        <v>9823042982</v>
      </c>
      <c r="K2441" s="205" t="s">
        <v>684</v>
      </c>
      <c r="L2441" s="205" t="s">
        <v>10077</v>
      </c>
      <c r="M2441" s="205" t="s">
        <v>684</v>
      </c>
      <c r="N2441" s="205" t="s">
        <v>684</v>
      </c>
      <c r="O2441" s="205" t="s">
        <v>686</v>
      </c>
      <c r="P2441" s="205" t="s">
        <v>687</v>
      </c>
      <c r="Q2441" s="205" t="s">
        <v>686</v>
      </c>
    </row>
    <row r="2442" spans="1:17" hidden="1">
      <c r="A2442" s="204">
        <v>101447340316</v>
      </c>
      <c r="B2442" s="205" t="s">
        <v>10082</v>
      </c>
      <c r="C2442" s="205" t="s">
        <v>10083</v>
      </c>
      <c r="D2442" s="205" t="s">
        <v>680</v>
      </c>
      <c r="E2442" s="572">
        <v>30313</v>
      </c>
      <c r="F2442" s="572">
        <v>44384</v>
      </c>
      <c r="G2442" s="205" t="s">
        <v>10084</v>
      </c>
      <c r="H2442" s="205" t="s">
        <v>682</v>
      </c>
      <c r="I2442" s="205" t="s">
        <v>708</v>
      </c>
      <c r="J2442" s="205">
        <v>7559324699</v>
      </c>
      <c r="K2442" s="205" t="s">
        <v>684</v>
      </c>
      <c r="L2442" s="205" t="s">
        <v>10085</v>
      </c>
      <c r="M2442" s="205" t="s">
        <v>10086</v>
      </c>
      <c r="N2442" s="205" t="s">
        <v>10087</v>
      </c>
      <c r="O2442" s="205" t="s">
        <v>687</v>
      </c>
      <c r="P2442" s="205" t="s">
        <v>687</v>
      </c>
      <c r="Q2442" s="205" t="s">
        <v>686</v>
      </c>
    </row>
    <row r="2443" spans="1:17" hidden="1">
      <c r="A2443" s="204">
        <v>101701310046</v>
      </c>
      <c r="B2443" s="205" t="s">
        <v>10078</v>
      </c>
      <c r="C2443" s="205" t="s">
        <v>10079</v>
      </c>
      <c r="D2443" s="205" t="s">
        <v>680</v>
      </c>
      <c r="E2443" s="572">
        <v>37759</v>
      </c>
      <c r="F2443" s="572">
        <v>44384</v>
      </c>
      <c r="G2443" s="205" t="s">
        <v>10080</v>
      </c>
      <c r="H2443" s="205" t="s">
        <v>682</v>
      </c>
      <c r="I2443" s="205" t="s">
        <v>683</v>
      </c>
      <c r="J2443" s="205">
        <v>6393933647</v>
      </c>
      <c r="K2443" s="205" t="s">
        <v>684</v>
      </c>
      <c r="L2443" s="205" t="s">
        <v>10081</v>
      </c>
      <c r="M2443" s="205" t="s">
        <v>684</v>
      </c>
      <c r="N2443" s="205" t="s">
        <v>684</v>
      </c>
      <c r="O2443" s="205" t="s">
        <v>686</v>
      </c>
      <c r="P2443" s="205" t="s">
        <v>687</v>
      </c>
      <c r="Q2443" s="205" t="s">
        <v>686</v>
      </c>
    </row>
    <row r="2444" spans="1:17" hidden="1">
      <c r="A2444" s="204">
        <v>101716678048</v>
      </c>
      <c r="B2444" s="205" t="s">
        <v>10088</v>
      </c>
      <c r="C2444" s="205" t="s">
        <v>5717</v>
      </c>
      <c r="D2444" s="205" t="s">
        <v>680</v>
      </c>
      <c r="E2444" s="572">
        <v>33604</v>
      </c>
      <c r="F2444" s="572">
        <v>44383</v>
      </c>
      <c r="G2444" s="205" t="s">
        <v>10089</v>
      </c>
      <c r="H2444" s="205" t="s">
        <v>682</v>
      </c>
      <c r="I2444" s="205" t="s">
        <v>683</v>
      </c>
      <c r="J2444" s="205" t="s">
        <v>684</v>
      </c>
      <c r="K2444" s="205" t="s">
        <v>684</v>
      </c>
      <c r="L2444" s="205" t="s">
        <v>10090</v>
      </c>
      <c r="M2444" s="205" t="s">
        <v>684</v>
      </c>
      <c r="N2444" s="205" t="s">
        <v>684</v>
      </c>
      <c r="O2444" s="205" t="s">
        <v>686</v>
      </c>
      <c r="P2444" s="205" t="s">
        <v>687</v>
      </c>
      <c r="Q2444" s="205" t="s">
        <v>686</v>
      </c>
    </row>
    <row r="2445" spans="1:17" hidden="1">
      <c r="A2445" s="204">
        <v>101699617088</v>
      </c>
      <c r="B2445" s="205" t="s">
        <v>10091</v>
      </c>
      <c r="C2445" s="205" t="s">
        <v>10092</v>
      </c>
      <c r="D2445" s="205" t="s">
        <v>680</v>
      </c>
      <c r="E2445" s="572">
        <v>35951</v>
      </c>
      <c r="F2445" s="572">
        <v>44378</v>
      </c>
      <c r="G2445" s="205" t="s">
        <v>10093</v>
      </c>
      <c r="H2445" s="205" t="s">
        <v>682</v>
      </c>
      <c r="I2445" s="205" t="s">
        <v>683</v>
      </c>
      <c r="J2445" s="205">
        <v>7295089766</v>
      </c>
      <c r="K2445" s="205" t="s">
        <v>684</v>
      </c>
      <c r="L2445" s="205" t="s">
        <v>10094</v>
      </c>
      <c r="M2445" s="205" t="s">
        <v>10095</v>
      </c>
      <c r="N2445" s="205" t="s">
        <v>10096</v>
      </c>
      <c r="O2445" s="205" t="s">
        <v>686</v>
      </c>
      <c r="P2445" s="205" t="s">
        <v>687</v>
      </c>
      <c r="Q2445" s="205" t="s">
        <v>686</v>
      </c>
    </row>
    <row r="2446" spans="1:17" hidden="1">
      <c r="A2446" s="204">
        <v>101699617042</v>
      </c>
      <c r="B2446" s="205" t="s">
        <v>10097</v>
      </c>
      <c r="C2446" s="205" t="s">
        <v>10098</v>
      </c>
      <c r="D2446" s="205" t="s">
        <v>680</v>
      </c>
      <c r="E2446" s="572">
        <v>37622</v>
      </c>
      <c r="F2446" s="572">
        <v>44378</v>
      </c>
      <c r="G2446" s="205" t="s">
        <v>10099</v>
      </c>
      <c r="H2446" s="205" t="s">
        <v>682</v>
      </c>
      <c r="I2446" s="205" t="s">
        <v>683</v>
      </c>
      <c r="J2446" s="205">
        <v>8862892781</v>
      </c>
      <c r="K2446" s="205" t="s">
        <v>684</v>
      </c>
      <c r="L2446" s="205" t="s">
        <v>1878</v>
      </c>
      <c r="M2446" s="205" t="s">
        <v>684</v>
      </c>
      <c r="N2446" s="205" t="s">
        <v>10100</v>
      </c>
      <c r="O2446" s="205" t="s">
        <v>686</v>
      </c>
      <c r="P2446" s="205" t="s">
        <v>687</v>
      </c>
      <c r="Q2446" s="205" t="s">
        <v>686</v>
      </c>
    </row>
    <row r="2447" spans="1:17" hidden="1">
      <c r="A2447" s="204">
        <v>101703399094</v>
      </c>
      <c r="B2447" s="205" t="s">
        <v>10101</v>
      </c>
      <c r="C2447" s="205" t="s">
        <v>7624</v>
      </c>
      <c r="D2447" s="205" t="s">
        <v>680</v>
      </c>
      <c r="E2447" s="572">
        <v>36892</v>
      </c>
      <c r="F2447" s="572">
        <v>44378</v>
      </c>
      <c r="G2447" s="205" t="s">
        <v>10102</v>
      </c>
      <c r="H2447" s="205" t="s">
        <v>682</v>
      </c>
      <c r="I2447" s="205" t="s">
        <v>683</v>
      </c>
      <c r="J2447" s="205" t="s">
        <v>684</v>
      </c>
      <c r="K2447" s="205" t="s">
        <v>684</v>
      </c>
      <c r="L2447" s="205" t="s">
        <v>10103</v>
      </c>
      <c r="M2447" s="205" t="s">
        <v>684</v>
      </c>
      <c r="N2447" s="205" t="s">
        <v>684</v>
      </c>
      <c r="O2447" s="205" t="s">
        <v>686</v>
      </c>
      <c r="P2447" s="205" t="s">
        <v>687</v>
      </c>
      <c r="Q2447" s="205" t="s">
        <v>686</v>
      </c>
    </row>
    <row r="2448" spans="1:17" hidden="1">
      <c r="A2448" s="204">
        <v>101702755036</v>
      </c>
      <c r="B2448" s="205" t="s">
        <v>10144</v>
      </c>
      <c r="C2448" s="205" t="s">
        <v>10145</v>
      </c>
      <c r="D2448" s="205" t="s">
        <v>680</v>
      </c>
      <c r="E2448" s="572">
        <v>37257</v>
      </c>
      <c r="F2448" s="572">
        <v>44377</v>
      </c>
      <c r="G2448" s="205" t="s">
        <v>10146</v>
      </c>
      <c r="H2448" s="205" t="s">
        <v>682</v>
      </c>
      <c r="I2448" s="205" t="s">
        <v>683</v>
      </c>
      <c r="J2448" s="205">
        <v>8303600782</v>
      </c>
      <c r="K2448" s="205" t="s">
        <v>10147</v>
      </c>
      <c r="L2448" s="205" t="s">
        <v>10148</v>
      </c>
      <c r="M2448" s="205" t="s">
        <v>10149</v>
      </c>
      <c r="N2448" s="205" t="s">
        <v>10150</v>
      </c>
      <c r="O2448" s="205" t="s">
        <v>686</v>
      </c>
      <c r="P2448" s="205" t="s">
        <v>687</v>
      </c>
      <c r="Q2448" s="205" t="s">
        <v>687</v>
      </c>
    </row>
    <row r="2449" spans="1:17" hidden="1">
      <c r="A2449" s="204">
        <v>101702755027</v>
      </c>
      <c r="B2449" s="205" t="s">
        <v>10104</v>
      </c>
      <c r="C2449" s="205" t="s">
        <v>10105</v>
      </c>
      <c r="D2449" s="205" t="s">
        <v>680</v>
      </c>
      <c r="E2449" s="572">
        <v>37474</v>
      </c>
      <c r="F2449" s="572">
        <v>44377</v>
      </c>
      <c r="G2449" s="205" t="s">
        <v>10106</v>
      </c>
      <c r="H2449" s="205" t="s">
        <v>682</v>
      </c>
      <c r="I2449" s="205" t="s">
        <v>683</v>
      </c>
      <c r="J2449" s="205" t="s">
        <v>684</v>
      </c>
      <c r="K2449" s="205" t="s">
        <v>684</v>
      </c>
      <c r="L2449" s="205" t="s">
        <v>10107</v>
      </c>
      <c r="M2449" s="205" t="s">
        <v>684</v>
      </c>
      <c r="N2449" s="205" t="s">
        <v>684</v>
      </c>
      <c r="O2449" s="205" t="s">
        <v>686</v>
      </c>
      <c r="P2449" s="205" t="s">
        <v>687</v>
      </c>
      <c r="Q2449" s="205" t="s">
        <v>686</v>
      </c>
    </row>
    <row r="2450" spans="1:17" hidden="1">
      <c r="A2450" s="204">
        <v>101702755707</v>
      </c>
      <c r="B2450" s="205" t="s">
        <v>10159</v>
      </c>
      <c r="C2450" s="205" t="s">
        <v>10160</v>
      </c>
      <c r="D2450" s="205" t="s">
        <v>680</v>
      </c>
      <c r="E2450" s="572">
        <v>35850</v>
      </c>
      <c r="F2450" s="572">
        <v>44377</v>
      </c>
      <c r="G2450" s="205" t="s">
        <v>10161</v>
      </c>
      <c r="H2450" s="205" t="s">
        <v>682</v>
      </c>
      <c r="I2450" s="205" t="s">
        <v>683</v>
      </c>
      <c r="J2450" s="205" t="s">
        <v>684</v>
      </c>
      <c r="K2450" s="205" t="s">
        <v>684</v>
      </c>
      <c r="L2450" s="205" t="s">
        <v>10162</v>
      </c>
      <c r="M2450" s="205" t="s">
        <v>684</v>
      </c>
      <c r="N2450" s="205" t="s">
        <v>684</v>
      </c>
      <c r="O2450" s="205" t="s">
        <v>686</v>
      </c>
      <c r="P2450" s="205" t="s">
        <v>687</v>
      </c>
      <c r="Q2450" s="205" t="s">
        <v>686</v>
      </c>
    </row>
    <row r="2451" spans="1:17" hidden="1">
      <c r="A2451" s="204">
        <v>101623732019</v>
      </c>
      <c r="B2451" s="205" t="s">
        <v>10109</v>
      </c>
      <c r="C2451" s="205" t="s">
        <v>10110</v>
      </c>
      <c r="D2451" s="205" t="s">
        <v>680</v>
      </c>
      <c r="E2451" s="572">
        <v>36842</v>
      </c>
      <c r="F2451" s="572">
        <v>44377</v>
      </c>
      <c r="G2451" s="205" t="s">
        <v>10111</v>
      </c>
      <c r="H2451" s="205" t="s">
        <v>682</v>
      </c>
      <c r="I2451" s="205" t="s">
        <v>683</v>
      </c>
      <c r="J2451" s="205" t="s">
        <v>684</v>
      </c>
      <c r="K2451" s="205" t="s">
        <v>684</v>
      </c>
      <c r="L2451" s="205" t="s">
        <v>10112</v>
      </c>
      <c r="M2451" s="205" t="s">
        <v>684</v>
      </c>
      <c r="N2451" s="205" t="s">
        <v>684</v>
      </c>
      <c r="O2451" s="205" t="s">
        <v>686</v>
      </c>
      <c r="P2451" s="205" t="s">
        <v>687</v>
      </c>
      <c r="Q2451" s="205" t="s">
        <v>686</v>
      </c>
    </row>
    <row r="2452" spans="1:17" hidden="1">
      <c r="A2452" s="204">
        <v>101702755015</v>
      </c>
      <c r="B2452" s="205" t="s">
        <v>10155</v>
      </c>
      <c r="C2452" s="205" t="s">
        <v>10156</v>
      </c>
      <c r="D2452" s="205" t="s">
        <v>680</v>
      </c>
      <c r="E2452" s="572">
        <v>34227</v>
      </c>
      <c r="F2452" s="572">
        <v>44377</v>
      </c>
      <c r="G2452" s="205" t="s">
        <v>10157</v>
      </c>
      <c r="H2452" s="205" t="s">
        <v>682</v>
      </c>
      <c r="I2452" s="205" t="s">
        <v>683</v>
      </c>
      <c r="J2452" s="205">
        <v>9131744179</v>
      </c>
      <c r="K2452" s="205" t="s">
        <v>684</v>
      </c>
      <c r="L2452" s="205" t="s">
        <v>10158</v>
      </c>
      <c r="M2452" s="205" t="s">
        <v>684</v>
      </c>
      <c r="N2452" s="205" t="s">
        <v>684</v>
      </c>
      <c r="O2452" s="205" t="s">
        <v>686</v>
      </c>
      <c r="P2452" s="205" t="s">
        <v>687</v>
      </c>
      <c r="Q2452" s="205" t="s">
        <v>686</v>
      </c>
    </row>
    <row r="2453" spans="1:17" hidden="1">
      <c r="A2453" s="204">
        <v>101704334487</v>
      </c>
      <c r="B2453" s="205" t="s">
        <v>10151</v>
      </c>
      <c r="C2453" s="205" t="s">
        <v>10152</v>
      </c>
      <c r="D2453" s="205" t="s">
        <v>680</v>
      </c>
      <c r="E2453" s="572">
        <v>35479</v>
      </c>
      <c r="F2453" s="572">
        <v>44377</v>
      </c>
      <c r="G2453" s="205" t="s">
        <v>10153</v>
      </c>
      <c r="H2453" s="205" t="s">
        <v>682</v>
      </c>
      <c r="I2453" s="205" t="s">
        <v>683</v>
      </c>
      <c r="J2453" s="205" t="s">
        <v>684</v>
      </c>
      <c r="K2453" s="205" t="s">
        <v>684</v>
      </c>
      <c r="L2453" s="205" t="s">
        <v>10154</v>
      </c>
      <c r="M2453" s="205" t="s">
        <v>684</v>
      </c>
      <c r="N2453" s="205" t="s">
        <v>684</v>
      </c>
      <c r="O2453" s="205" t="s">
        <v>686</v>
      </c>
      <c r="P2453" s="205" t="s">
        <v>687</v>
      </c>
      <c r="Q2453" s="205" t="s">
        <v>686</v>
      </c>
    </row>
    <row r="2454" spans="1:17" hidden="1">
      <c r="A2454" s="204">
        <v>101383108213</v>
      </c>
      <c r="B2454" s="205" t="s">
        <v>10135</v>
      </c>
      <c r="C2454" s="205" t="s">
        <v>10136</v>
      </c>
      <c r="D2454" s="205" t="s">
        <v>680</v>
      </c>
      <c r="E2454" s="572">
        <v>34360</v>
      </c>
      <c r="F2454" s="572">
        <v>44377</v>
      </c>
      <c r="G2454" s="205" t="s">
        <v>10137</v>
      </c>
      <c r="H2454" s="205" t="s">
        <v>682</v>
      </c>
      <c r="I2454" s="205" t="s">
        <v>683</v>
      </c>
      <c r="J2454" s="205" t="s">
        <v>684</v>
      </c>
      <c r="K2454" s="205" t="s">
        <v>684</v>
      </c>
      <c r="L2454" s="205" t="s">
        <v>10138</v>
      </c>
      <c r="M2454" s="205" t="s">
        <v>684</v>
      </c>
      <c r="N2454" s="205" t="s">
        <v>10139</v>
      </c>
      <c r="O2454" s="205" t="s">
        <v>686</v>
      </c>
      <c r="P2454" s="205" t="s">
        <v>687</v>
      </c>
      <c r="Q2454" s="205" t="s">
        <v>686</v>
      </c>
    </row>
    <row r="2455" spans="1:17" hidden="1">
      <c r="A2455" s="204">
        <v>101493109839</v>
      </c>
      <c r="B2455" s="205" t="s">
        <v>10121</v>
      </c>
      <c r="C2455" s="205" t="s">
        <v>10122</v>
      </c>
      <c r="D2455" s="205" t="s">
        <v>680</v>
      </c>
      <c r="E2455" s="572">
        <v>35609</v>
      </c>
      <c r="F2455" s="572">
        <v>44377</v>
      </c>
      <c r="G2455" s="205" t="s">
        <v>10123</v>
      </c>
      <c r="H2455" s="205" t="s">
        <v>682</v>
      </c>
      <c r="I2455" s="205" t="s">
        <v>683</v>
      </c>
      <c r="J2455" s="205">
        <v>7082140477</v>
      </c>
      <c r="K2455" s="205" t="s">
        <v>684</v>
      </c>
      <c r="L2455" s="205" t="s">
        <v>10124</v>
      </c>
      <c r="M2455" s="205" t="s">
        <v>10125</v>
      </c>
      <c r="N2455" s="205" t="s">
        <v>10126</v>
      </c>
      <c r="O2455" s="205" t="s">
        <v>686</v>
      </c>
      <c r="P2455" s="205" t="s">
        <v>687</v>
      </c>
      <c r="Q2455" s="205" t="s">
        <v>686</v>
      </c>
    </row>
    <row r="2456" spans="1:17" hidden="1">
      <c r="A2456" s="204">
        <v>101702755062</v>
      </c>
      <c r="B2456" s="205" t="s">
        <v>10127</v>
      </c>
      <c r="C2456" s="205" t="s">
        <v>3334</v>
      </c>
      <c r="D2456" s="205" t="s">
        <v>680</v>
      </c>
      <c r="E2456" s="572">
        <v>34080</v>
      </c>
      <c r="F2456" s="572">
        <v>44377</v>
      </c>
      <c r="G2456" s="205" t="s">
        <v>10108</v>
      </c>
      <c r="H2456" s="205" t="s">
        <v>682</v>
      </c>
      <c r="I2456" s="205" t="s">
        <v>683</v>
      </c>
      <c r="J2456" s="205">
        <v>6263184863</v>
      </c>
      <c r="K2456" s="205" t="s">
        <v>684</v>
      </c>
      <c r="L2456" s="205" t="s">
        <v>10128</v>
      </c>
      <c r="M2456" s="205" t="s">
        <v>684</v>
      </c>
      <c r="N2456" s="205" t="s">
        <v>684</v>
      </c>
      <c r="O2456" s="205" t="s">
        <v>686</v>
      </c>
      <c r="P2456" s="205" t="s">
        <v>687</v>
      </c>
      <c r="Q2456" s="205" t="s">
        <v>686</v>
      </c>
    </row>
    <row r="2457" spans="1:17" hidden="1">
      <c r="A2457" s="204">
        <v>101702755070</v>
      </c>
      <c r="B2457" s="205" t="s">
        <v>10118</v>
      </c>
      <c r="C2457" s="205" t="s">
        <v>10119</v>
      </c>
      <c r="D2457" s="205" t="s">
        <v>680</v>
      </c>
      <c r="E2457" s="572">
        <v>37683</v>
      </c>
      <c r="F2457" s="572">
        <v>44377</v>
      </c>
      <c r="G2457" s="205" t="s">
        <v>10120</v>
      </c>
      <c r="H2457" s="205" t="s">
        <v>682</v>
      </c>
      <c r="I2457" s="205" t="s">
        <v>683</v>
      </c>
      <c r="J2457" s="205" t="s">
        <v>684</v>
      </c>
      <c r="K2457" s="205" t="s">
        <v>684</v>
      </c>
      <c r="L2457" s="205" t="s">
        <v>3858</v>
      </c>
      <c r="M2457" s="205" t="s">
        <v>684</v>
      </c>
      <c r="N2457" s="205" t="s">
        <v>684</v>
      </c>
      <c r="O2457" s="205" t="s">
        <v>686</v>
      </c>
      <c r="P2457" s="205" t="s">
        <v>687</v>
      </c>
      <c r="Q2457" s="205" t="s">
        <v>686</v>
      </c>
    </row>
    <row r="2458" spans="1:17" hidden="1">
      <c r="A2458" s="204">
        <v>101702755089</v>
      </c>
      <c r="B2458" s="205" t="s">
        <v>10113</v>
      </c>
      <c r="C2458" s="205" t="s">
        <v>10114</v>
      </c>
      <c r="D2458" s="205" t="s">
        <v>680</v>
      </c>
      <c r="E2458" s="572">
        <v>35410</v>
      </c>
      <c r="F2458" s="572">
        <v>44377</v>
      </c>
      <c r="G2458" s="205" t="s">
        <v>10115</v>
      </c>
      <c r="H2458" s="205" t="s">
        <v>682</v>
      </c>
      <c r="I2458" s="205" t="s">
        <v>683</v>
      </c>
      <c r="J2458" s="205">
        <v>8709193091</v>
      </c>
      <c r="K2458" s="205" t="s">
        <v>684</v>
      </c>
      <c r="L2458" s="205" t="s">
        <v>10116</v>
      </c>
      <c r="M2458" s="205" t="s">
        <v>10117</v>
      </c>
      <c r="N2458" s="205" t="s">
        <v>21764</v>
      </c>
      <c r="O2458" s="205" t="s">
        <v>686</v>
      </c>
      <c r="P2458" s="205" t="s">
        <v>687</v>
      </c>
      <c r="Q2458" s="205" t="s">
        <v>686</v>
      </c>
    </row>
    <row r="2459" spans="1:17" hidden="1">
      <c r="A2459" s="204">
        <v>101702755058</v>
      </c>
      <c r="B2459" s="205" t="s">
        <v>10129</v>
      </c>
      <c r="C2459" s="205" t="s">
        <v>10130</v>
      </c>
      <c r="D2459" s="205" t="s">
        <v>680</v>
      </c>
      <c r="E2459" s="572">
        <v>37563</v>
      </c>
      <c r="F2459" s="572">
        <v>44377</v>
      </c>
      <c r="G2459" s="205" t="s">
        <v>10131</v>
      </c>
      <c r="H2459" s="205" t="s">
        <v>682</v>
      </c>
      <c r="I2459" s="205" t="s">
        <v>683</v>
      </c>
      <c r="J2459" s="205">
        <v>8698609544</v>
      </c>
      <c r="K2459" s="205" t="s">
        <v>684</v>
      </c>
      <c r="L2459" s="205" t="s">
        <v>10132</v>
      </c>
      <c r="M2459" s="205" t="s">
        <v>10133</v>
      </c>
      <c r="N2459" s="205" t="s">
        <v>10134</v>
      </c>
      <c r="O2459" s="205" t="s">
        <v>686</v>
      </c>
      <c r="P2459" s="205" t="s">
        <v>687</v>
      </c>
      <c r="Q2459" s="205" t="s">
        <v>686</v>
      </c>
    </row>
    <row r="2460" spans="1:17" hidden="1">
      <c r="A2460" s="204">
        <v>101702755043</v>
      </c>
      <c r="B2460" s="205" t="s">
        <v>10140</v>
      </c>
      <c r="C2460" s="205" t="s">
        <v>10141</v>
      </c>
      <c r="D2460" s="205" t="s">
        <v>680</v>
      </c>
      <c r="E2460" s="572">
        <v>37257</v>
      </c>
      <c r="F2460" s="572">
        <v>44377</v>
      </c>
      <c r="G2460" s="205" t="s">
        <v>10142</v>
      </c>
      <c r="H2460" s="205" t="s">
        <v>682</v>
      </c>
      <c r="I2460" s="205" t="s">
        <v>683</v>
      </c>
      <c r="J2460" s="205" t="s">
        <v>684</v>
      </c>
      <c r="K2460" s="205" t="s">
        <v>684</v>
      </c>
      <c r="L2460" s="205" t="s">
        <v>10143</v>
      </c>
      <c r="M2460" s="205" t="s">
        <v>684</v>
      </c>
      <c r="N2460" s="205" t="s">
        <v>684</v>
      </c>
      <c r="O2460" s="205" t="s">
        <v>686</v>
      </c>
      <c r="P2460" s="205" t="s">
        <v>687</v>
      </c>
      <c r="Q2460" s="205" t="s">
        <v>686</v>
      </c>
    </row>
    <row r="2461" spans="1:17" hidden="1">
      <c r="A2461" s="204">
        <v>101695838346</v>
      </c>
      <c r="B2461" s="205" t="s">
        <v>10172</v>
      </c>
      <c r="C2461" s="205" t="s">
        <v>10173</v>
      </c>
      <c r="D2461" s="205" t="s">
        <v>680</v>
      </c>
      <c r="E2461" s="572">
        <v>36161</v>
      </c>
      <c r="F2461" s="572">
        <v>44369</v>
      </c>
      <c r="G2461" s="205" t="s">
        <v>10174</v>
      </c>
      <c r="H2461" s="205" t="s">
        <v>682</v>
      </c>
      <c r="I2461" s="205" t="s">
        <v>683</v>
      </c>
      <c r="J2461" s="205">
        <v>8437763920</v>
      </c>
      <c r="K2461" s="205" t="s">
        <v>684</v>
      </c>
      <c r="L2461" s="205" t="s">
        <v>10175</v>
      </c>
      <c r="M2461" s="205" t="s">
        <v>684</v>
      </c>
      <c r="N2461" s="205" t="s">
        <v>684</v>
      </c>
      <c r="O2461" s="205" t="s">
        <v>686</v>
      </c>
      <c r="P2461" s="205" t="s">
        <v>687</v>
      </c>
      <c r="Q2461" s="205" t="s">
        <v>686</v>
      </c>
    </row>
    <row r="2462" spans="1:17" hidden="1">
      <c r="A2462" s="204">
        <v>101541935391</v>
      </c>
      <c r="B2462" s="205" t="s">
        <v>10168</v>
      </c>
      <c r="C2462" s="205" t="s">
        <v>10169</v>
      </c>
      <c r="D2462" s="205" t="s">
        <v>680</v>
      </c>
      <c r="E2462" s="572">
        <v>35811</v>
      </c>
      <c r="F2462" s="572">
        <v>44369</v>
      </c>
      <c r="G2462" s="205" t="s">
        <v>10170</v>
      </c>
      <c r="H2462" s="205" t="s">
        <v>682</v>
      </c>
      <c r="I2462" s="205" t="s">
        <v>683</v>
      </c>
      <c r="J2462" s="205" t="s">
        <v>684</v>
      </c>
      <c r="K2462" s="205" t="s">
        <v>684</v>
      </c>
      <c r="L2462" s="205" t="s">
        <v>10171</v>
      </c>
      <c r="M2462" s="205" t="s">
        <v>684</v>
      </c>
      <c r="N2462" s="205" t="s">
        <v>684</v>
      </c>
      <c r="O2462" s="205" t="s">
        <v>686</v>
      </c>
      <c r="P2462" s="205" t="s">
        <v>687</v>
      </c>
      <c r="Q2462" s="205" t="s">
        <v>686</v>
      </c>
    </row>
    <row r="2463" spans="1:17" hidden="1">
      <c r="A2463" s="204">
        <v>101695838351</v>
      </c>
      <c r="B2463" s="205" t="s">
        <v>10165</v>
      </c>
      <c r="C2463" s="205" t="s">
        <v>10166</v>
      </c>
      <c r="D2463" s="205" t="s">
        <v>680</v>
      </c>
      <c r="E2463" s="572">
        <v>30157</v>
      </c>
      <c r="F2463" s="572">
        <v>44369</v>
      </c>
      <c r="G2463" s="205" t="s">
        <v>1998</v>
      </c>
      <c r="H2463" s="205" t="s">
        <v>682</v>
      </c>
      <c r="I2463" s="205" t="s">
        <v>708</v>
      </c>
      <c r="J2463" s="205" t="s">
        <v>684</v>
      </c>
      <c r="K2463" s="205" t="s">
        <v>684</v>
      </c>
      <c r="L2463" s="205" t="s">
        <v>10167</v>
      </c>
      <c r="M2463" s="205" t="s">
        <v>684</v>
      </c>
      <c r="N2463" s="205" t="s">
        <v>684</v>
      </c>
      <c r="O2463" s="205" t="s">
        <v>686</v>
      </c>
      <c r="P2463" s="205" t="s">
        <v>687</v>
      </c>
      <c r="Q2463" s="205" t="s">
        <v>686</v>
      </c>
    </row>
    <row r="2464" spans="1:17" hidden="1">
      <c r="A2464" s="204">
        <v>101524064450</v>
      </c>
      <c r="B2464" s="205" t="s">
        <v>10163</v>
      </c>
      <c r="C2464" s="205" t="s">
        <v>10164</v>
      </c>
      <c r="D2464" s="205" t="s">
        <v>680</v>
      </c>
      <c r="E2464" s="572">
        <v>27826</v>
      </c>
      <c r="F2464" s="572">
        <v>44369</v>
      </c>
      <c r="G2464" s="205" t="s">
        <v>2182</v>
      </c>
      <c r="H2464" s="205" t="s">
        <v>682</v>
      </c>
      <c r="I2464" s="205" t="s">
        <v>708</v>
      </c>
      <c r="J2464" s="205">
        <v>8112998900</v>
      </c>
      <c r="K2464" s="205" t="s">
        <v>684</v>
      </c>
      <c r="L2464" s="205" t="s">
        <v>4873</v>
      </c>
      <c r="M2464" s="205" t="s">
        <v>684</v>
      </c>
      <c r="N2464" s="205" t="s">
        <v>684</v>
      </c>
      <c r="O2464" s="205" t="s">
        <v>686</v>
      </c>
      <c r="P2464" s="205" t="s">
        <v>687</v>
      </c>
      <c r="Q2464" s="205" t="s">
        <v>686</v>
      </c>
    </row>
    <row r="2465" spans="1:17" hidden="1">
      <c r="A2465" s="204">
        <v>101353131414</v>
      </c>
      <c r="B2465" s="205" t="s">
        <v>10176</v>
      </c>
      <c r="C2465" s="205" t="s">
        <v>10177</v>
      </c>
      <c r="D2465" s="205" t="s">
        <v>680</v>
      </c>
      <c r="E2465" s="572">
        <v>34795</v>
      </c>
      <c r="F2465" s="572">
        <v>44364</v>
      </c>
      <c r="G2465" s="205" t="s">
        <v>7452</v>
      </c>
      <c r="H2465" s="205" t="s">
        <v>682</v>
      </c>
      <c r="I2465" s="205" t="s">
        <v>708</v>
      </c>
      <c r="J2465" s="205">
        <v>7079688343</v>
      </c>
      <c r="K2465" s="205" t="s">
        <v>22094</v>
      </c>
      <c r="L2465" s="205" t="s">
        <v>10178</v>
      </c>
      <c r="M2465" s="205" t="s">
        <v>684</v>
      </c>
      <c r="N2465" s="205" t="s">
        <v>21765</v>
      </c>
      <c r="O2465" s="205" t="s">
        <v>686</v>
      </c>
      <c r="P2465" s="205" t="s">
        <v>687</v>
      </c>
      <c r="Q2465" s="205" t="s">
        <v>687</v>
      </c>
    </row>
    <row r="2466" spans="1:17" hidden="1">
      <c r="A2466" s="204">
        <v>101695779111</v>
      </c>
      <c r="B2466" s="205" t="s">
        <v>10183</v>
      </c>
      <c r="C2466" s="205" t="s">
        <v>10184</v>
      </c>
      <c r="D2466" s="205" t="s">
        <v>680</v>
      </c>
      <c r="E2466" s="572">
        <v>37288</v>
      </c>
      <c r="F2466" s="572">
        <v>44360</v>
      </c>
      <c r="G2466" s="205" t="s">
        <v>10185</v>
      </c>
      <c r="H2466" s="205" t="s">
        <v>682</v>
      </c>
      <c r="I2466" s="205" t="s">
        <v>708</v>
      </c>
      <c r="J2466" s="205">
        <v>8329369773</v>
      </c>
      <c r="K2466" s="205" t="s">
        <v>684</v>
      </c>
      <c r="L2466" s="205" t="s">
        <v>10186</v>
      </c>
      <c r="M2466" s="205" t="s">
        <v>684</v>
      </c>
      <c r="N2466" s="205" t="s">
        <v>684</v>
      </c>
      <c r="O2466" s="205" t="s">
        <v>686</v>
      </c>
      <c r="P2466" s="205" t="s">
        <v>687</v>
      </c>
      <c r="Q2466" s="205" t="s">
        <v>686</v>
      </c>
    </row>
    <row r="2467" spans="1:17" hidden="1">
      <c r="A2467" s="204">
        <v>101695779124</v>
      </c>
      <c r="B2467" s="205" t="s">
        <v>10179</v>
      </c>
      <c r="C2467" s="205" t="s">
        <v>10180</v>
      </c>
      <c r="D2467" s="205" t="s">
        <v>680</v>
      </c>
      <c r="E2467" s="572">
        <v>37044</v>
      </c>
      <c r="F2467" s="572">
        <v>44360</v>
      </c>
      <c r="G2467" s="205" t="s">
        <v>10181</v>
      </c>
      <c r="H2467" s="205" t="s">
        <v>682</v>
      </c>
      <c r="I2467" s="205" t="s">
        <v>683</v>
      </c>
      <c r="J2467" s="205">
        <v>9322352752</v>
      </c>
      <c r="K2467" s="205" t="s">
        <v>684</v>
      </c>
      <c r="L2467" s="205" t="s">
        <v>10182</v>
      </c>
      <c r="M2467" s="205" t="s">
        <v>684</v>
      </c>
      <c r="N2467" s="205" t="s">
        <v>684</v>
      </c>
      <c r="O2467" s="205" t="s">
        <v>686</v>
      </c>
      <c r="P2467" s="205" t="s">
        <v>687</v>
      </c>
      <c r="Q2467" s="205" t="s">
        <v>686</v>
      </c>
    </row>
    <row r="2468" spans="1:17" hidden="1">
      <c r="A2468" s="204">
        <v>101393874673</v>
      </c>
      <c r="B2468" s="205" t="s">
        <v>10187</v>
      </c>
      <c r="C2468" s="205" t="s">
        <v>10188</v>
      </c>
      <c r="D2468" s="205" t="s">
        <v>680</v>
      </c>
      <c r="E2468" s="572">
        <v>34444</v>
      </c>
      <c r="F2468" s="572">
        <v>44360</v>
      </c>
      <c r="G2468" s="205" t="s">
        <v>10189</v>
      </c>
      <c r="H2468" s="205" t="s">
        <v>682</v>
      </c>
      <c r="I2468" s="205" t="s">
        <v>683</v>
      </c>
      <c r="J2468" s="205">
        <v>8726227257</v>
      </c>
      <c r="K2468" s="205" t="s">
        <v>10190</v>
      </c>
      <c r="L2468" s="205" t="s">
        <v>10191</v>
      </c>
      <c r="M2468" s="205" t="s">
        <v>10192</v>
      </c>
      <c r="N2468" s="205" t="s">
        <v>10193</v>
      </c>
      <c r="O2468" s="205" t="s">
        <v>687</v>
      </c>
      <c r="P2468" s="205" t="s">
        <v>687</v>
      </c>
      <c r="Q2468" s="205" t="s">
        <v>686</v>
      </c>
    </row>
    <row r="2469" spans="1:17" hidden="1">
      <c r="A2469" s="204">
        <v>101690618998</v>
      </c>
      <c r="B2469" s="205" t="s">
        <v>10196</v>
      </c>
      <c r="C2469" s="205" t="s">
        <v>10197</v>
      </c>
      <c r="D2469" s="205" t="s">
        <v>680</v>
      </c>
      <c r="E2469" s="572">
        <v>36892</v>
      </c>
      <c r="F2469" s="572">
        <v>44351</v>
      </c>
      <c r="G2469" s="205" t="s">
        <v>10198</v>
      </c>
      <c r="H2469" s="205" t="s">
        <v>682</v>
      </c>
      <c r="I2469" s="205" t="s">
        <v>683</v>
      </c>
      <c r="J2469" s="205">
        <v>8698448582</v>
      </c>
      <c r="K2469" s="205" t="s">
        <v>684</v>
      </c>
      <c r="L2469" s="205" t="s">
        <v>10199</v>
      </c>
      <c r="M2469" s="205" t="s">
        <v>21908</v>
      </c>
      <c r="N2469" s="205" t="s">
        <v>21909</v>
      </c>
      <c r="O2469" s="205" t="s">
        <v>687</v>
      </c>
      <c r="P2469" s="205" t="s">
        <v>687</v>
      </c>
      <c r="Q2469" s="205" t="s">
        <v>687</v>
      </c>
    </row>
    <row r="2470" spans="1:17" hidden="1">
      <c r="A2470" s="204">
        <v>101690619009</v>
      </c>
      <c r="B2470" s="205" t="s">
        <v>10194</v>
      </c>
      <c r="C2470" s="205" t="s">
        <v>10195</v>
      </c>
      <c r="D2470" s="205" t="s">
        <v>680</v>
      </c>
      <c r="E2470" s="572">
        <v>35796</v>
      </c>
      <c r="F2470" s="572">
        <v>44351</v>
      </c>
      <c r="G2470" s="205" t="s">
        <v>3427</v>
      </c>
      <c r="H2470" s="205" t="s">
        <v>682</v>
      </c>
      <c r="I2470" s="205" t="s">
        <v>683</v>
      </c>
      <c r="J2470" s="205">
        <v>7284874751</v>
      </c>
      <c r="K2470" s="205" t="s">
        <v>684</v>
      </c>
      <c r="L2470" s="205" t="s">
        <v>8276</v>
      </c>
      <c r="M2470" s="205" t="s">
        <v>684</v>
      </c>
      <c r="N2470" s="205" t="s">
        <v>684</v>
      </c>
      <c r="O2470" s="205" t="s">
        <v>686</v>
      </c>
      <c r="P2470" s="205" t="s">
        <v>687</v>
      </c>
      <c r="Q2470" s="205" t="s">
        <v>686</v>
      </c>
    </row>
    <row r="2471" spans="1:17" hidden="1">
      <c r="A2471" s="204">
        <v>101694087200</v>
      </c>
      <c r="B2471" s="205" t="s">
        <v>10217</v>
      </c>
      <c r="C2471" s="205" t="s">
        <v>10218</v>
      </c>
      <c r="D2471" s="205" t="s">
        <v>680</v>
      </c>
      <c r="E2471" s="572">
        <v>37682</v>
      </c>
      <c r="F2471" s="572">
        <v>44347</v>
      </c>
      <c r="G2471" s="205" t="s">
        <v>10219</v>
      </c>
      <c r="H2471" s="205" t="s">
        <v>682</v>
      </c>
      <c r="I2471" s="205" t="s">
        <v>683</v>
      </c>
      <c r="J2471" s="205">
        <v>9210012606</v>
      </c>
      <c r="K2471" s="205" t="s">
        <v>684</v>
      </c>
      <c r="L2471" s="205" t="s">
        <v>10220</v>
      </c>
      <c r="M2471" s="205" t="s">
        <v>684</v>
      </c>
      <c r="N2471" s="205" t="s">
        <v>684</v>
      </c>
      <c r="O2471" s="205" t="s">
        <v>686</v>
      </c>
      <c r="P2471" s="205" t="s">
        <v>687</v>
      </c>
      <c r="Q2471" s="205" t="s">
        <v>687</v>
      </c>
    </row>
    <row r="2472" spans="1:17" hidden="1">
      <c r="A2472" s="204">
        <v>101691938900</v>
      </c>
      <c r="B2472" s="205" t="s">
        <v>10221</v>
      </c>
      <c r="C2472" s="205" t="s">
        <v>10222</v>
      </c>
      <c r="D2472" s="205" t="s">
        <v>680</v>
      </c>
      <c r="E2472" s="572">
        <v>33401</v>
      </c>
      <c r="F2472" s="572">
        <v>44347</v>
      </c>
      <c r="G2472" s="205" t="s">
        <v>10223</v>
      </c>
      <c r="H2472" s="205" t="s">
        <v>682</v>
      </c>
      <c r="I2472" s="205" t="s">
        <v>683</v>
      </c>
      <c r="J2472" s="205" t="s">
        <v>684</v>
      </c>
      <c r="K2472" s="205" t="s">
        <v>684</v>
      </c>
      <c r="L2472" s="205" t="s">
        <v>10224</v>
      </c>
      <c r="M2472" s="205" t="s">
        <v>684</v>
      </c>
      <c r="N2472" s="205" t="s">
        <v>684</v>
      </c>
      <c r="O2472" s="205" t="s">
        <v>686</v>
      </c>
      <c r="P2472" s="205" t="s">
        <v>687</v>
      </c>
      <c r="Q2472" s="205" t="s">
        <v>686</v>
      </c>
    </row>
    <row r="2473" spans="1:17" hidden="1">
      <c r="A2473" s="204">
        <v>101692885896</v>
      </c>
      <c r="B2473" s="205" t="s">
        <v>10203</v>
      </c>
      <c r="C2473" s="205" t="s">
        <v>10204</v>
      </c>
      <c r="D2473" s="205" t="s">
        <v>680</v>
      </c>
      <c r="E2473" s="572">
        <v>36275</v>
      </c>
      <c r="F2473" s="572">
        <v>44347</v>
      </c>
      <c r="G2473" s="205" t="s">
        <v>10205</v>
      </c>
      <c r="H2473" s="205" t="s">
        <v>682</v>
      </c>
      <c r="I2473" s="205" t="s">
        <v>683</v>
      </c>
      <c r="J2473" s="205">
        <v>9881392085</v>
      </c>
      <c r="K2473" s="205" t="s">
        <v>10206</v>
      </c>
      <c r="L2473" s="205" t="s">
        <v>10207</v>
      </c>
      <c r="M2473" s="205" t="s">
        <v>10208</v>
      </c>
      <c r="N2473" s="205" t="s">
        <v>10209</v>
      </c>
      <c r="O2473" s="205" t="s">
        <v>686</v>
      </c>
      <c r="P2473" s="205" t="s">
        <v>687</v>
      </c>
      <c r="Q2473" s="205" t="s">
        <v>687</v>
      </c>
    </row>
    <row r="2474" spans="1:17" hidden="1">
      <c r="A2474" s="204">
        <v>101691938928</v>
      </c>
      <c r="B2474" s="205" t="s">
        <v>10200</v>
      </c>
      <c r="C2474" s="205" t="s">
        <v>10201</v>
      </c>
      <c r="D2474" s="205" t="s">
        <v>680</v>
      </c>
      <c r="E2474" s="572">
        <v>31413</v>
      </c>
      <c r="F2474" s="572">
        <v>44347</v>
      </c>
      <c r="G2474" s="205" t="s">
        <v>8303</v>
      </c>
      <c r="H2474" s="205" t="s">
        <v>682</v>
      </c>
      <c r="I2474" s="205" t="s">
        <v>708</v>
      </c>
      <c r="J2474" s="205">
        <v>7860106387</v>
      </c>
      <c r="K2474" s="205" t="s">
        <v>684</v>
      </c>
      <c r="L2474" s="205" t="s">
        <v>5380</v>
      </c>
      <c r="M2474" s="205" t="s">
        <v>10202</v>
      </c>
      <c r="N2474" s="205" t="s">
        <v>10056</v>
      </c>
      <c r="O2474" s="205" t="s">
        <v>687</v>
      </c>
      <c r="P2474" s="205" t="s">
        <v>687</v>
      </c>
      <c r="Q2474" s="205" t="s">
        <v>686</v>
      </c>
    </row>
    <row r="2475" spans="1:17" hidden="1">
      <c r="A2475" s="204">
        <v>101691938937</v>
      </c>
      <c r="B2475" s="205" t="s">
        <v>10210</v>
      </c>
      <c r="C2475" s="205" t="s">
        <v>10211</v>
      </c>
      <c r="D2475" s="205" t="s">
        <v>680</v>
      </c>
      <c r="E2475" s="572">
        <v>35982</v>
      </c>
      <c r="F2475" s="572">
        <v>44347</v>
      </c>
      <c r="G2475" s="205" t="s">
        <v>10212</v>
      </c>
      <c r="H2475" s="205" t="s">
        <v>682</v>
      </c>
      <c r="I2475" s="205" t="s">
        <v>683</v>
      </c>
      <c r="J2475" s="205">
        <v>9691073320</v>
      </c>
      <c r="K2475" s="205" t="s">
        <v>684</v>
      </c>
      <c r="L2475" s="205" t="s">
        <v>10213</v>
      </c>
      <c r="M2475" s="205" t="s">
        <v>684</v>
      </c>
      <c r="N2475" s="205" t="s">
        <v>684</v>
      </c>
      <c r="O2475" s="205" t="s">
        <v>686</v>
      </c>
      <c r="P2475" s="205" t="s">
        <v>687</v>
      </c>
      <c r="Q2475" s="205" t="s">
        <v>686</v>
      </c>
    </row>
    <row r="2476" spans="1:17" hidden="1">
      <c r="A2476" s="204">
        <v>101492343714</v>
      </c>
      <c r="B2476" s="205" t="s">
        <v>10214</v>
      </c>
      <c r="C2476" s="205" t="s">
        <v>10215</v>
      </c>
      <c r="D2476" s="205" t="s">
        <v>680</v>
      </c>
      <c r="E2476" s="572">
        <v>25934</v>
      </c>
      <c r="F2476" s="572">
        <v>44347</v>
      </c>
      <c r="G2476" s="205" t="s">
        <v>10216</v>
      </c>
      <c r="H2476" s="205" t="s">
        <v>682</v>
      </c>
      <c r="I2476" s="205" t="s">
        <v>708</v>
      </c>
      <c r="J2476" s="205">
        <v>8530511077</v>
      </c>
      <c r="K2476" s="205" t="s">
        <v>684</v>
      </c>
      <c r="L2476" s="205" t="s">
        <v>6295</v>
      </c>
      <c r="M2476" s="205" t="s">
        <v>684</v>
      </c>
      <c r="N2476" s="205" t="s">
        <v>684</v>
      </c>
      <c r="O2476" s="205" t="s">
        <v>686</v>
      </c>
      <c r="P2476" s="205" t="s">
        <v>687</v>
      </c>
      <c r="Q2476" s="205" t="s">
        <v>686</v>
      </c>
    </row>
    <row r="2477" spans="1:17" hidden="1">
      <c r="A2477" s="204">
        <v>101689049814</v>
      </c>
      <c r="B2477" s="205" t="s">
        <v>10236</v>
      </c>
      <c r="C2477" s="205" t="s">
        <v>10237</v>
      </c>
      <c r="D2477" s="205" t="s">
        <v>680</v>
      </c>
      <c r="E2477" s="572">
        <v>32425</v>
      </c>
      <c r="F2477" s="572">
        <v>44344</v>
      </c>
      <c r="G2477" s="205" t="s">
        <v>1377</v>
      </c>
      <c r="H2477" s="205" t="s">
        <v>682</v>
      </c>
      <c r="I2477" s="205" t="s">
        <v>708</v>
      </c>
      <c r="J2477" s="205" t="s">
        <v>684</v>
      </c>
      <c r="K2477" s="205" t="s">
        <v>684</v>
      </c>
      <c r="L2477" s="205" t="s">
        <v>10238</v>
      </c>
      <c r="M2477" s="205" t="s">
        <v>684</v>
      </c>
      <c r="N2477" s="205" t="s">
        <v>684</v>
      </c>
      <c r="O2477" s="205" t="s">
        <v>686</v>
      </c>
      <c r="P2477" s="205" t="s">
        <v>687</v>
      </c>
      <c r="Q2477" s="205" t="s">
        <v>686</v>
      </c>
    </row>
    <row r="2478" spans="1:17" hidden="1">
      <c r="A2478" s="204">
        <v>101626189347</v>
      </c>
      <c r="B2478" s="205" t="s">
        <v>10230</v>
      </c>
      <c r="C2478" s="205" t="s">
        <v>10231</v>
      </c>
      <c r="D2478" s="205" t="s">
        <v>680</v>
      </c>
      <c r="E2478" s="572">
        <v>35256</v>
      </c>
      <c r="F2478" s="572">
        <v>44344</v>
      </c>
      <c r="G2478" s="205" t="s">
        <v>10232</v>
      </c>
      <c r="H2478" s="205" t="s">
        <v>682</v>
      </c>
      <c r="I2478" s="205" t="s">
        <v>683</v>
      </c>
      <c r="J2478" s="205">
        <v>7355482408</v>
      </c>
      <c r="K2478" s="205" t="s">
        <v>684</v>
      </c>
      <c r="L2478" s="205" t="s">
        <v>10233</v>
      </c>
      <c r="M2478" s="205" t="s">
        <v>10234</v>
      </c>
      <c r="N2478" s="205" t="s">
        <v>10235</v>
      </c>
      <c r="O2478" s="205" t="s">
        <v>686</v>
      </c>
      <c r="P2478" s="205" t="s">
        <v>687</v>
      </c>
      <c r="Q2478" s="205" t="s">
        <v>686</v>
      </c>
    </row>
    <row r="2479" spans="1:17" hidden="1">
      <c r="A2479" s="204">
        <v>101634458058</v>
      </c>
      <c r="B2479" s="205" t="s">
        <v>10225</v>
      </c>
      <c r="C2479" s="205" t="s">
        <v>10226</v>
      </c>
      <c r="D2479" s="205" t="s">
        <v>680</v>
      </c>
      <c r="E2479" s="572">
        <v>36984</v>
      </c>
      <c r="F2479" s="572">
        <v>44344</v>
      </c>
      <c r="G2479" s="205" t="s">
        <v>10227</v>
      </c>
      <c r="H2479" s="205" t="s">
        <v>682</v>
      </c>
      <c r="I2479" s="205" t="s">
        <v>683</v>
      </c>
      <c r="J2479" s="205">
        <v>9140468045</v>
      </c>
      <c r="K2479" s="205" t="s">
        <v>684</v>
      </c>
      <c r="L2479" s="205" t="s">
        <v>10228</v>
      </c>
      <c r="M2479" s="205" t="s">
        <v>684</v>
      </c>
      <c r="N2479" s="205" t="s">
        <v>10229</v>
      </c>
      <c r="O2479" s="205" t="s">
        <v>686</v>
      </c>
      <c r="P2479" s="205" t="s">
        <v>687</v>
      </c>
      <c r="Q2479" s="205" t="s">
        <v>686</v>
      </c>
    </row>
    <row r="2480" spans="1:17" hidden="1">
      <c r="A2480" s="204">
        <v>101688333085</v>
      </c>
      <c r="B2480" s="205" t="s">
        <v>10239</v>
      </c>
      <c r="C2480" s="205" t="s">
        <v>10240</v>
      </c>
      <c r="D2480" s="205" t="s">
        <v>680</v>
      </c>
      <c r="E2480" s="572">
        <v>36685</v>
      </c>
      <c r="F2480" s="572">
        <v>44341</v>
      </c>
      <c r="G2480" s="205" t="s">
        <v>10241</v>
      </c>
      <c r="H2480" s="205" t="s">
        <v>682</v>
      </c>
      <c r="I2480" s="205" t="s">
        <v>708</v>
      </c>
      <c r="J2480" s="205" t="s">
        <v>684</v>
      </c>
      <c r="K2480" s="205" t="s">
        <v>684</v>
      </c>
      <c r="L2480" s="205" t="s">
        <v>10242</v>
      </c>
      <c r="M2480" s="205" t="s">
        <v>684</v>
      </c>
      <c r="N2480" s="205" t="s">
        <v>684</v>
      </c>
      <c r="O2480" s="205" t="s">
        <v>686</v>
      </c>
      <c r="P2480" s="205" t="s">
        <v>687</v>
      </c>
      <c r="Q2480" s="205" t="s">
        <v>686</v>
      </c>
    </row>
    <row r="2481" spans="1:17" hidden="1">
      <c r="A2481" s="204">
        <v>101688915382</v>
      </c>
      <c r="B2481" s="205" t="s">
        <v>10243</v>
      </c>
      <c r="C2481" s="205" t="s">
        <v>6796</v>
      </c>
      <c r="D2481" s="205" t="s">
        <v>680</v>
      </c>
      <c r="E2481" s="572">
        <v>36271</v>
      </c>
      <c r="F2481" s="572">
        <v>44341</v>
      </c>
      <c r="G2481" s="205" t="s">
        <v>2221</v>
      </c>
      <c r="H2481" s="205" t="s">
        <v>682</v>
      </c>
      <c r="I2481" s="205" t="s">
        <v>683</v>
      </c>
      <c r="J2481" s="205">
        <v>8889650403</v>
      </c>
      <c r="K2481" s="205" t="s">
        <v>684</v>
      </c>
      <c r="L2481" s="205" t="s">
        <v>10244</v>
      </c>
      <c r="M2481" s="205" t="s">
        <v>10245</v>
      </c>
      <c r="N2481" s="205" t="s">
        <v>10246</v>
      </c>
      <c r="O2481" s="205" t="s">
        <v>686</v>
      </c>
      <c r="P2481" s="205" t="s">
        <v>687</v>
      </c>
      <c r="Q2481" s="205" t="s">
        <v>686</v>
      </c>
    </row>
    <row r="2482" spans="1:17" hidden="1">
      <c r="A2482" s="204">
        <v>101688234287</v>
      </c>
      <c r="B2482" s="205" t="s">
        <v>10265</v>
      </c>
      <c r="C2482" s="205" t="s">
        <v>10266</v>
      </c>
      <c r="D2482" s="205" t="s">
        <v>680</v>
      </c>
      <c r="E2482" s="572">
        <v>35796</v>
      </c>
      <c r="F2482" s="572">
        <v>44340</v>
      </c>
      <c r="G2482" s="205" t="s">
        <v>10267</v>
      </c>
      <c r="H2482" s="205" t="s">
        <v>682</v>
      </c>
      <c r="I2482" s="205" t="s">
        <v>683</v>
      </c>
      <c r="J2482" s="205" t="s">
        <v>684</v>
      </c>
      <c r="K2482" s="205" t="s">
        <v>684</v>
      </c>
      <c r="L2482" s="205" t="s">
        <v>10268</v>
      </c>
      <c r="M2482" s="205" t="s">
        <v>684</v>
      </c>
      <c r="N2482" s="205" t="s">
        <v>684</v>
      </c>
      <c r="O2482" s="205" t="s">
        <v>686</v>
      </c>
      <c r="P2482" s="205" t="s">
        <v>687</v>
      </c>
      <c r="Q2482" s="205" t="s">
        <v>686</v>
      </c>
    </row>
    <row r="2483" spans="1:17" hidden="1">
      <c r="A2483" s="204">
        <v>101545382418</v>
      </c>
      <c r="B2483" s="205" t="s">
        <v>10259</v>
      </c>
      <c r="C2483" s="205" t="s">
        <v>10260</v>
      </c>
      <c r="D2483" s="205" t="s">
        <v>680</v>
      </c>
      <c r="E2483" s="572">
        <v>36892</v>
      </c>
      <c r="F2483" s="572">
        <v>44340</v>
      </c>
      <c r="G2483" s="205" t="s">
        <v>10261</v>
      </c>
      <c r="H2483" s="205" t="s">
        <v>682</v>
      </c>
      <c r="I2483" s="205" t="s">
        <v>683</v>
      </c>
      <c r="J2483" s="205">
        <v>9793028319</v>
      </c>
      <c r="K2483" s="205" t="s">
        <v>684</v>
      </c>
      <c r="L2483" s="205" t="s">
        <v>10262</v>
      </c>
      <c r="M2483" s="205" t="s">
        <v>10263</v>
      </c>
      <c r="N2483" s="205" t="s">
        <v>10264</v>
      </c>
      <c r="O2483" s="205" t="s">
        <v>686</v>
      </c>
      <c r="P2483" s="205" t="s">
        <v>687</v>
      </c>
      <c r="Q2483" s="205" t="s">
        <v>686</v>
      </c>
    </row>
    <row r="2484" spans="1:17" hidden="1">
      <c r="A2484" s="204">
        <v>101688107086</v>
      </c>
      <c r="B2484" s="205" t="s">
        <v>10269</v>
      </c>
      <c r="C2484" s="205" t="s">
        <v>10270</v>
      </c>
      <c r="D2484" s="205" t="s">
        <v>680</v>
      </c>
      <c r="E2484" s="572">
        <v>35937</v>
      </c>
      <c r="F2484" s="572">
        <v>44340</v>
      </c>
      <c r="G2484" s="205" t="s">
        <v>10271</v>
      </c>
      <c r="H2484" s="205" t="s">
        <v>682</v>
      </c>
      <c r="I2484" s="205" t="s">
        <v>683</v>
      </c>
      <c r="J2484" s="205" t="s">
        <v>684</v>
      </c>
      <c r="K2484" s="205" t="s">
        <v>684</v>
      </c>
      <c r="L2484" s="205" t="s">
        <v>10272</v>
      </c>
      <c r="M2484" s="205" t="s">
        <v>684</v>
      </c>
      <c r="N2484" s="205" t="s">
        <v>684</v>
      </c>
      <c r="O2484" s="205" t="s">
        <v>686</v>
      </c>
      <c r="P2484" s="205" t="s">
        <v>687</v>
      </c>
      <c r="Q2484" s="205" t="s">
        <v>686</v>
      </c>
    </row>
    <row r="2485" spans="1:17" hidden="1">
      <c r="A2485" s="204">
        <v>101688107093</v>
      </c>
      <c r="B2485" s="205" t="s">
        <v>10247</v>
      </c>
      <c r="C2485" s="205" t="s">
        <v>10248</v>
      </c>
      <c r="D2485" s="205" t="s">
        <v>680</v>
      </c>
      <c r="E2485" s="572">
        <v>31539</v>
      </c>
      <c r="F2485" s="572">
        <v>44340</v>
      </c>
      <c r="G2485" s="205" t="s">
        <v>10249</v>
      </c>
      <c r="H2485" s="205" t="s">
        <v>682</v>
      </c>
      <c r="I2485" s="205" t="s">
        <v>708</v>
      </c>
      <c r="J2485" s="205" t="s">
        <v>684</v>
      </c>
      <c r="K2485" s="205" t="s">
        <v>684</v>
      </c>
      <c r="L2485" s="205" t="s">
        <v>10250</v>
      </c>
      <c r="M2485" s="205" t="s">
        <v>684</v>
      </c>
      <c r="N2485" s="205" t="s">
        <v>684</v>
      </c>
      <c r="O2485" s="205" t="s">
        <v>686</v>
      </c>
      <c r="P2485" s="205" t="s">
        <v>687</v>
      </c>
      <c r="Q2485" s="205" t="s">
        <v>686</v>
      </c>
    </row>
    <row r="2486" spans="1:17" hidden="1">
      <c r="A2486" s="204">
        <v>101688107126</v>
      </c>
      <c r="B2486" s="205" t="s">
        <v>10251</v>
      </c>
      <c r="C2486" s="205" t="s">
        <v>10252</v>
      </c>
      <c r="D2486" s="205" t="s">
        <v>680</v>
      </c>
      <c r="E2486" s="572">
        <v>37257</v>
      </c>
      <c r="F2486" s="572">
        <v>44340</v>
      </c>
      <c r="G2486" s="205" t="s">
        <v>10253</v>
      </c>
      <c r="H2486" s="205" t="s">
        <v>682</v>
      </c>
      <c r="I2486" s="205" t="s">
        <v>683</v>
      </c>
      <c r="J2486" s="205">
        <v>9860162178</v>
      </c>
      <c r="K2486" s="205" t="s">
        <v>684</v>
      </c>
      <c r="L2486" s="205" t="s">
        <v>879</v>
      </c>
      <c r="M2486" s="205" t="s">
        <v>684</v>
      </c>
      <c r="N2486" s="205" t="s">
        <v>10254</v>
      </c>
      <c r="O2486" s="205" t="s">
        <v>686</v>
      </c>
      <c r="P2486" s="205" t="s">
        <v>687</v>
      </c>
      <c r="Q2486" s="205" t="s">
        <v>686</v>
      </c>
    </row>
    <row r="2487" spans="1:17" hidden="1">
      <c r="A2487" s="204">
        <v>101688234273</v>
      </c>
      <c r="B2487" s="205" t="s">
        <v>10255</v>
      </c>
      <c r="C2487" s="205" t="s">
        <v>10256</v>
      </c>
      <c r="D2487" s="205" t="s">
        <v>680</v>
      </c>
      <c r="E2487" s="572">
        <v>36717</v>
      </c>
      <c r="F2487" s="572">
        <v>44340</v>
      </c>
      <c r="G2487" s="205" t="s">
        <v>10257</v>
      </c>
      <c r="H2487" s="205" t="s">
        <v>682</v>
      </c>
      <c r="I2487" s="205" t="s">
        <v>683</v>
      </c>
      <c r="J2487" s="205" t="s">
        <v>684</v>
      </c>
      <c r="K2487" s="205" t="s">
        <v>684</v>
      </c>
      <c r="L2487" s="205" t="s">
        <v>10258</v>
      </c>
      <c r="M2487" s="205" t="s">
        <v>684</v>
      </c>
      <c r="N2487" s="205" t="s">
        <v>684</v>
      </c>
      <c r="O2487" s="205" t="s">
        <v>686</v>
      </c>
      <c r="P2487" s="205" t="s">
        <v>687</v>
      </c>
      <c r="Q2487" s="205" t="s">
        <v>686</v>
      </c>
    </row>
    <row r="2488" spans="1:17" hidden="1">
      <c r="A2488" s="204">
        <v>101408773560</v>
      </c>
      <c r="B2488" s="205" t="s">
        <v>10282</v>
      </c>
      <c r="C2488" s="205" t="s">
        <v>3304</v>
      </c>
      <c r="D2488" s="205" t="s">
        <v>680</v>
      </c>
      <c r="E2488" s="572">
        <v>33604</v>
      </c>
      <c r="F2488" s="572">
        <v>44338</v>
      </c>
      <c r="G2488" s="205" t="s">
        <v>10283</v>
      </c>
      <c r="H2488" s="205" t="s">
        <v>682</v>
      </c>
      <c r="I2488" s="205" t="s">
        <v>683</v>
      </c>
      <c r="J2488" s="205">
        <v>9519652620</v>
      </c>
      <c r="K2488" s="205" t="s">
        <v>684</v>
      </c>
      <c r="L2488" s="205" t="s">
        <v>10284</v>
      </c>
      <c r="M2488" s="205" t="s">
        <v>684</v>
      </c>
      <c r="N2488" s="205" t="s">
        <v>684</v>
      </c>
      <c r="O2488" s="205" t="s">
        <v>686</v>
      </c>
      <c r="P2488" s="205" t="s">
        <v>687</v>
      </c>
      <c r="Q2488" s="205" t="s">
        <v>686</v>
      </c>
    </row>
    <row r="2489" spans="1:17" hidden="1">
      <c r="A2489" s="204">
        <v>101314382894</v>
      </c>
      <c r="B2489" s="205" t="s">
        <v>10276</v>
      </c>
      <c r="C2489" s="205" t="s">
        <v>10277</v>
      </c>
      <c r="D2489" s="205" t="s">
        <v>680</v>
      </c>
      <c r="E2489" s="572">
        <v>28856</v>
      </c>
      <c r="F2489" s="572">
        <v>44338</v>
      </c>
      <c r="G2489" s="205" t="s">
        <v>10278</v>
      </c>
      <c r="H2489" s="205" t="s">
        <v>682</v>
      </c>
      <c r="I2489" s="205" t="s">
        <v>708</v>
      </c>
      <c r="J2489" s="205">
        <v>8999786122</v>
      </c>
      <c r="K2489" s="205" t="s">
        <v>684</v>
      </c>
      <c r="L2489" s="205" t="s">
        <v>10279</v>
      </c>
      <c r="M2489" s="205" t="s">
        <v>10280</v>
      </c>
      <c r="N2489" s="205" t="s">
        <v>10281</v>
      </c>
      <c r="O2489" s="205" t="s">
        <v>686</v>
      </c>
      <c r="P2489" s="205" t="s">
        <v>687</v>
      </c>
      <c r="Q2489" s="205" t="s">
        <v>686</v>
      </c>
    </row>
    <row r="2490" spans="1:17" hidden="1">
      <c r="A2490" s="204">
        <v>101039663187</v>
      </c>
      <c r="B2490" s="205" t="s">
        <v>10273</v>
      </c>
      <c r="C2490" s="205" t="s">
        <v>10274</v>
      </c>
      <c r="D2490" s="205" t="s">
        <v>680</v>
      </c>
      <c r="E2490" s="572">
        <v>34700</v>
      </c>
      <c r="F2490" s="572">
        <v>44338</v>
      </c>
      <c r="G2490" s="205" t="s">
        <v>10275</v>
      </c>
      <c r="H2490" s="205" t="s">
        <v>682</v>
      </c>
      <c r="I2490" s="205" t="s">
        <v>683</v>
      </c>
      <c r="J2490" s="205">
        <v>8796910319</v>
      </c>
      <c r="K2490" s="205" t="s">
        <v>684</v>
      </c>
      <c r="L2490" s="205" t="s">
        <v>4357</v>
      </c>
      <c r="M2490" s="205" t="s">
        <v>684</v>
      </c>
      <c r="N2490" s="205" t="s">
        <v>5528</v>
      </c>
      <c r="O2490" s="205" t="s">
        <v>686</v>
      </c>
      <c r="P2490" s="205" t="s">
        <v>687</v>
      </c>
      <c r="Q2490" s="205" t="s">
        <v>686</v>
      </c>
    </row>
    <row r="2491" spans="1:17" hidden="1">
      <c r="A2491" s="204">
        <v>101688333102</v>
      </c>
      <c r="B2491" s="205" t="s">
        <v>10304</v>
      </c>
      <c r="C2491" s="205" t="s">
        <v>10305</v>
      </c>
      <c r="D2491" s="205" t="s">
        <v>680</v>
      </c>
      <c r="E2491" s="572">
        <v>35431</v>
      </c>
      <c r="F2491" s="572">
        <v>44337</v>
      </c>
      <c r="G2491" s="205" t="s">
        <v>10306</v>
      </c>
      <c r="H2491" s="205" t="s">
        <v>682</v>
      </c>
      <c r="I2491" s="205" t="s">
        <v>683</v>
      </c>
      <c r="J2491" s="205" t="s">
        <v>684</v>
      </c>
      <c r="K2491" s="205" t="s">
        <v>684</v>
      </c>
      <c r="L2491" s="205" t="s">
        <v>10307</v>
      </c>
      <c r="M2491" s="205" t="s">
        <v>684</v>
      </c>
      <c r="N2491" s="205" t="s">
        <v>684</v>
      </c>
      <c r="O2491" s="205" t="s">
        <v>686</v>
      </c>
      <c r="P2491" s="205" t="s">
        <v>687</v>
      </c>
      <c r="Q2491" s="205" t="s">
        <v>686</v>
      </c>
    </row>
    <row r="2492" spans="1:17" hidden="1">
      <c r="A2492" s="204">
        <v>101688333071</v>
      </c>
      <c r="B2492" s="205" t="s">
        <v>10308</v>
      </c>
      <c r="C2492" s="205" t="s">
        <v>10309</v>
      </c>
      <c r="D2492" s="205" t="s">
        <v>680</v>
      </c>
      <c r="E2492" s="572">
        <v>37987</v>
      </c>
      <c r="F2492" s="572">
        <v>44337</v>
      </c>
      <c r="G2492" s="205" t="s">
        <v>10310</v>
      </c>
      <c r="H2492" s="205" t="s">
        <v>682</v>
      </c>
      <c r="I2492" s="205" t="s">
        <v>683</v>
      </c>
      <c r="J2492" s="205" t="s">
        <v>684</v>
      </c>
      <c r="K2492" s="205" t="s">
        <v>684</v>
      </c>
      <c r="L2492" s="205" t="s">
        <v>10311</v>
      </c>
      <c r="M2492" s="205" t="s">
        <v>684</v>
      </c>
      <c r="N2492" s="205" t="s">
        <v>684</v>
      </c>
      <c r="O2492" s="205" t="s">
        <v>686</v>
      </c>
      <c r="P2492" s="205" t="s">
        <v>687</v>
      </c>
      <c r="Q2492" s="205" t="s">
        <v>686</v>
      </c>
    </row>
    <row r="2493" spans="1:17" hidden="1">
      <c r="A2493" s="204">
        <v>101408178640</v>
      </c>
      <c r="B2493" s="205" t="s">
        <v>10294</v>
      </c>
      <c r="C2493" s="205" t="s">
        <v>10295</v>
      </c>
      <c r="D2493" s="205" t="s">
        <v>680</v>
      </c>
      <c r="E2493" s="572">
        <v>31205</v>
      </c>
      <c r="F2493" s="572">
        <v>44337</v>
      </c>
      <c r="G2493" s="205" t="s">
        <v>10296</v>
      </c>
      <c r="H2493" s="205" t="s">
        <v>682</v>
      </c>
      <c r="I2493" s="205" t="s">
        <v>708</v>
      </c>
      <c r="J2493" s="205">
        <v>8149666145</v>
      </c>
      <c r="K2493" s="205" t="s">
        <v>10297</v>
      </c>
      <c r="L2493" s="205" t="s">
        <v>10298</v>
      </c>
      <c r="M2493" s="205" t="s">
        <v>10299</v>
      </c>
      <c r="N2493" s="205" t="s">
        <v>10300</v>
      </c>
      <c r="O2493" s="205" t="s">
        <v>687</v>
      </c>
      <c r="P2493" s="205" t="s">
        <v>687</v>
      </c>
      <c r="Q2493" s="205" t="s">
        <v>686</v>
      </c>
    </row>
    <row r="2494" spans="1:17" hidden="1">
      <c r="A2494" s="204">
        <v>101688333139</v>
      </c>
      <c r="B2494" s="205" t="s">
        <v>10290</v>
      </c>
      <c r="C2494" s="205" t="s">
        <v>10291</v>
      </c>
      <c r="D2494" s="205" t="s">
        <v>680</v>
      </c>
      <c r="E2494" s="572">
        <v>35065</v>
      </c>
      <c r="F2494" s="572">
        <v>44337</v>
      </c>
      <c r="G2494" s="205" t="s">
        <v>10292</v>
      </c>
      <c r="H2494" s="205" t="s">
        <v>682</v>
      </c>
      <c r="I2494" s="205" t="s">
        <v>683</v>
      </c>
      <c r="J2494" s="205" t="s">
        <v>684</v>
      </c>
      <c r="K2494" s="205" t="s">
        <v>684</v>
      </c>
      <c r="L2494" s="205" t="s">
        <v>10293</v>
      </c>
      <c r="M2494" s="205" t="s">
        <v>684</v>
      </c>
      <c r="N2494" s="205" t="s">
        <v>684</v>
      </c>
      <c r="O2494" s="205" t="s">
        <v>686</v>
      </c>
      <c r="P2494" s="205" t="s">
        <v>687</v>
      </c>
      <c r="Q2494" s="205" t="s">
        <v>686</v>
      </c>
    </row>
    <row r="2495" spans="1:17" hidden="1">
      <c r="A2495" s="204">
        <v>101690310691</v>
      </c>
      <c r="B2495" s="205" t="s">
        <v>10301</v>
      </c>
      <c r="C2495" s="205" t="s">
        <v>10302</v>
      </c>
      <c r="D2495" s="205" t="s">
        <v>680</v>
      </c>
      <c r="E2495" s="572">
        <v>36775</v>
      </c>
      <c r="F2495" s="572">
        <v>44337</v>
      </c>
      <c r="G2495" s="205" t="s">
        <v>4553</v>
      </c>
      <c r="H2495" s="205" t="s">
        <v>682</v>
      </c>
      <c r="I2495" s="205" t="s">
        <v>683</v>
      </c>
      <c r="J2495" s="205" t="s">
        <v>684</v>
      </c>
      <c r="K2495" s="205" t="s">
        <v>684</v>
      </c>
      <c r="L2495" s="205" t="s">
        <v>10303</v>
      </c>
      <c r="M2495" s="205" t="s">
        <v>684</v>
      </c>
      <c r="N2495" s="205" t="s">
        <v>684</v>
      </c>
      <c r="O2495" s="205" t="s">
        <v>686</v>
      </c>
      <c r="P2495" s="205" t="s">
        <v>687</v>
      </c>
      <c r="Q2495" s="205" t="s">
        <v>686</v>
      </c>
    </row>
    <row r="2496" spans="1:17" hidden="1">
      <c r="A2496" s="204">
        <v>101619143790</v>
      </c>
      <c r="B2496" s="205" t="s">
        <v>10317</v>
      </c>
      <c r="C2496" s="205" t="s">
        <v>10318</v>
      </c>
      <c r="D2496" s="205" t="s">
        <v>680</v>
      </c>
      <c r="E2496" s="572">
        <v>37257</v>
      </c>
      <c r="F2496" s="572">
        <v>44337</v>
      </c>
      <c r="G2496" s="205" t="s">
        <v>10319</v>
      </c>
      <c r="H2496" s="205" t="s">
        <v>682</v>
      </c>
      <c r="I2496" s="205" t="s">
        <v>683</v>
      </c>
      <c r="J2496" s="205">
        <v>7803000733</v>
      </c>
      <c r="K2496" s="205" t="s">
        <v>10320</v>
      </c>
      <c r="L2496" s="205" t="s">
        <v>10321</v>
      </c>
      <c r="M2496" s="205" t="s">
        <v>684</v>
      </c>
      <c r="N2496" s="205" t="s">
        <v>684</v>
      </c>
      <c r="O2496" s="205" t="s">
        <v>686</v>
      </c>
      <c r="P2496" s="205" t="s">
        <v>687</v>
      </c>
      <c r="Q2496" s="205" t="s">
        <v>686</v>
      </c>
    </row>
    <row r="2497" spans="1:17" hidden="1">
      <c r="A2497" s="204">
        <v>101194045639</v>
      </c>
      <c r="B2497" s="205" t="s">
        <v>10312</v>
      </c>
      <c r="C2497" s="205" t="s">
        <v>10313</v>
      </c>
      <c r="D2497" s="205" t="s">
        <v>680</v>
      </c>
      <c r="E2497" s="572">
        <v>34700</v>
      </c>
      <c r="F2497" s="572">
        <v>44337</v>
      </c>
      <c r="G2497" s="205" t="s">
        <v>10314</v>
      </c>
      <c r="H2497" s="205" t="s">
        <v>682</v>
      </c>
      <c r="I2497" s="205" t="s">
        <v>708</v>
      </c>
      <c r="J2497" s="205">
        <v>9373098545</v>
      </c>
      <c r="K2497" s="205" t="s">
        <v>684</v>
      </c>
      <c r="L2497" s="205" t="s">
        <v>10315</v>
      </c>
      <c r="M2497" s="205" t="s">
        <v>10316</v>
      </c>
      <c r="N2497" s="205" t="s">
        <v>20621</v>
      </c>
      <c r="O2497" s="205" t="s">
        <v>686</v>
      </c>
      <c r="P2497" s="205" t="s">
        <v>687</v>
      </c>
      <c r="Q2497" s="205" t="s">
        <v>686</v>
      </c>
    </row>
    <row r="2498" spans="1:17" hidden="1">
      <c r="A2498" s="204">
        <v>101688333125</v>
      </c>
      <c r="B2498" s="205" t="s">
        <v>10285</v>
      </c>
      <c r="C2498" s="205" t="s">
        <v>10286</v>
      </c>
      <c r="D2498" s="205" t="s">
        <v>680</v>
      </c>
      <c r="E2498" s="572">
        <v>36526</v>
      </c>
      <c r="F2498" s="572">
        <v>44337</v>
      </c>
      <c r="G2498" s="205" t="s">
        <v>10287</v>
      </c>
      <c r="H2498" s="205" t="s">
        <v>682</v>
      </c>
      <c r="I2498" s="205" t="s">
        <v>683</v>
      </c>
      <c r="J2498" s="205">
        <v>6267813496</v>
      </c>
      <c r="K2498" s="205" t="s">
        <v>684</v>
      </c>
      <c r="L2498" s="205" t="s">
        <v>10288</v>
      </c>
      <c r="M2498" s="205" t="s">
        <v>684</v>
      </c>
      <c r="N2498" s="205" t="s">
        <v>10289</v>
      </c>
      <c r="O2498" s="205" t="s">
        <v>686</v>
      </c>
      <c r="P2498" s="205" t="s">
        <v>687</v>
      </c>
      <c r="Q2498" s="205" t="s">
        <v>686</v>
      </c>
    </row>
    <row r="2499" spans="1:17" hidden="1">
      <c r="A2499" s="204">
        <v>101498341530</v>
      </c>
      <c r="B2499" s="205" t="s">
        <v>10331</v>
      </c>
      <c r="C2499" s="205" t="s">
        <v>10332</v>
      </c>
      <c r="D2499" s="205" t="s">
        <v>680</v>
      </c>
      <c r="E2499" s="572">
        <v>35704</v>
      </c>
      <c r="F2499" s="572">
        <v>44336</v>
      </c>
      <c r="G2499" s="205" t="s">
        <v>10333</v>
      </c>
      <c r="H2499" s="205" t="s">
        <v>682</v>
      </c>
      <c r="I2499" s="205" t="s">
        <v>683</v>
      </c>
      <c r="J2499" s="205">
        <v>9661655653</v>
      </c>
      <c r="K2499" s="205" t="s">
        <v>20622</v>
      </c>
      <c r="L2499" s="205" t="s">
        <v>10334</v>
      </c>
      <c r="M2499" s="205" t="s">
        <v>684</v>
      </c>
      <c r="N2499" s="205" t="s">
        <v>22095</v>
      </c>
      <c r="O2499" s="205" t="s">
        <v>686</v>
      </c>
      <c r="P2499" s="205" t="s">
        <v>687</v>
      </c>
      <c r="Q2499" s="205" t="s">
        <v>686</v>
      </c>
    </row>
    <row r="2500" spans="1:17" hidden="1">
      <c r="A2500" s="204">
        <v>101687649955</v>
      </c>
      <c r="B2500" s="205" t="s">
        <v>10324</v>
      </c>
      <c r="C2500" s="205" t="s">
        <v>10325</v>
      </c>
      <c r="D2500" s="205" t="s">
        <v>680</v>
      </c>
      <c r="E2500" s="572">
        <v>34700</v>
      </c>
      <c r="F2500" s="572">
        <v>44336</v>
      </c>
      <c r="G2500" s="205" t="s">
        <v>10326</v>
      </c>
      <c r="H2500" s="205" t="s">
        <v>682</v>
      </c>
      <c r="I2500" s="205" t="s">
        <v>683</v>
      </c>
      <c r="J2500" s="205">
        <v>8801253017</v>
      </c>
      <c r="K2500" s="205" t="s">
        <v>10327</v>
      </c>
      <c r="L2500" s="205" t="s">
        <v>10328</v>
      </c>
      <c r="M2500" s="205" t="s">
        <v>10329</v>
      </c>
      <c r="N2500" s="205" t="s">
        <v>10330</v>
      </c>
      <c r="O2500" s="205" t="s">
        <v>686</v>
      </c>
      <c r="P2500" s="205" t="s">
        <v>687</v>
      </c>
      <c r="Q2500" s="205" t="s">
        <v>686</v>
      </c>
    </row>
    <row r="2501" spans="1:17" hidden="1">
      <c r="A2501" s="204">
        <v>101687649940</v>
      </c>
      <c r="B2501" s="205" t="s">
        <v>10322</v>
      </c>
      <c r="C2501" s="205" t="s">
        <v>10323</v>
      </c>
      <c r="D2501" s="205" t="s">
        <v>680</v>
      </c>
      <c r="E2501" s="572">
        <v>32509</v>
      </c>
      <c r="F2501" s="572">
        <v>44336</v>
      </c>
      <c r="G2501" s="205" t="s">
        <v>2813</v>
      </c>
      <c r="H2501" s="205" t="s">
        <v>682</v>
      </c>
      <c r="I2501" s="205" t="s">
        <v>708</v>
      </c>
      <c r="J2501" s="205" t="s">
        <v>684</v>
      </c>
      <c r="K2501" s="205" t="s">
        <v>684</v>
      </c>
      <c r="L2501" s="205" t="s">
        <v>4088</v>
      </c>
      <c r="M2501" s="205" t="s">
        <v>684</v>
      </c>
      <c r="N2501" s="205" t="s">
        <v>684</v>
      </c>
      <c r="O2501" s="205" t="s">
        <v>686</v>
      </c>
      <c r="P2501" s="205" t="s">
        <v>687</v>
      </c>
      <c r="Q2501" s="205" t="s">
        <v>686</v>
      </c>
    </row>
    <row r="2502" spans="1:17" hidden="1">
      <c r="A2502" s="204">
        <v>101683172815</v>
      </c>
      <c r="B2502" s="205" t="s">
        <v>10342</v>
      </c>
      <c r="C2502" s="205" t="s">
        <v>10343</v>
      </c>
      <c r="D2502" s="205" t="s">
        <v>680</v>
      </c>
      <c r="E2502" s="572">
        <v>34834</v>
      </c>
      <c r="F2502" s="572">
        <v>44336</v>
      </c>
      <c r="G2502" s="205" t="s">
        <v>10344</v>
      </c>
      <c r="H2502" s="205" t="s">
        <v>682</v>
      </c>
      <c r="I2502" s="205" t="s">
        <v>683</v>
      </c>
      <c r="J2502" s="205">
        <v>6238106377</v>
      </c>
      <c r="K2502" s="205" t="s">
        <v>684</v>
      </c>
      <c r="L2502" s="205" t="s">
        <v>10065</v>
      </c>
      <c r="M2502" s="205" t="s">
        <v>684</v>
      </c>
      <c r="N2502" s="205" t="s">
        <v>684</v>
      </c>
      <c r="O2502" s="205" t="s">
        <v>686</v>
      </c>
      <c r="P2502" s="205" t="s">
        <v>687</v>
      </c>
      <c r="Q2502" s="205" t="s">
        <v>686</v>
      </c>
    </row>
    <row r="2503" spans="1:17" hidden="1">
      <c r="A2503" s="204">
        <v>101613945235</v>
      </c>
      <c r="B2503" s="205" t="s">
        <v>10340</v>
      </c>
      <c r="C2503" s="205" t="s">
        <v>10341</v>
      </c>
      <c r="D2503" s="205" t="s">
        <v>680</v>
      </c>
      <c r="E2503" s="572">
        <v>35540</v>
      </c>
      <c r="F2503" s="572">
        <v>44336</v>
      </c>
      <c r="G2503" s="205" t="s">
        <v>4553</v>
      </c>
      <c r="H2503" s="205" t="s">
        <v>682</v>
      </c>
      <c r="I2503" s="205" t="s">
        <v>683</v>
      </c>
      <c r="J2503" s="205" t="s">
        <v>684</v>
      </c>
      <c r="K2503" s="205" t="s">
        <v>684</v>
      </c>
      <c r="L2503" s="205" t="s">
        <v>3800</v>
      </c>
      <c r="M2503" s="205" t="s">
        <v>684</v>
      </c>
      <c r="N2503" s="205" t="s">
        <v>684</v>
      </c>
      <c r="O2503" s="205" t="s">
        <v>686</v>
      </c>
      <c r="P2503" s="205" t="s">
        <v>687</v>
      </c>
      <c r="Q2503" s="205" t="s">
        <v>686</v>
      </c>
    </row>
    <row r="2504" spans="1:17" hidden="1">
      <c r="A2504" s="204">
        <v>101690310731</v>
      </c>
      <c r="B2504" s="205" t="s">
        <v>10335</v>
      </c>
      <c r="C2504" s="205" t="s">
        <v>10336</v>
      </c>
      <c r="D2504" s="205" t="s">
        <v>680</v>
      </c>
      <c r="E2504" s="572">
        <v>35065</v>
      </c>
      <c r="F2504" s="572">
        <v>44336</v>
      </c>
      <c r="G2504" s="205" t="s">
        <v>3737</v>
      </c>
      <c r="H2504" s="205" t="s">
        <v>682</v>
      </c>
      <c r="I2504" s="205" t="s">
        <v>683</v>
      </c>
      <c r="J2504" s="205" t="s">
        <v>684</v>
      </c>
      <c r="K2504" s="205" t="s">
        <v>684</v>
      </c>
      <c r="L2504" s="205" t="s">
        <v>9765</v>
      </c>
      <c r="M2504" s="205" t="s">
        <v>684</v>
      </c>
      <c r="N2504" s="205" t="s">
        <v>684</v>
      </c>
      <c r="O2504" s="205" t="s">
        <v>686</v>
      </c>
      <c r="P2504" s="205" t="s">
        <v>687</v>
      </c>
      <c r="Q2504" s="205" t="s">
        <v>686</v>
      </c>
    </row>
    <row r="2505" spans="1:17" hidden="1">
      <c r="A2505" s="204">
        <v>101690310720</v>
      </c>
      <c r="B2505" s="205" t="s">
        <v>10337</v>
      </c>
      <c r="C2505" s="205" t="s">
        <v>10338</v>
      </c>
      <c r="D2505" s="205" t="s">
        <v>680</v>
      </c>
      <c r="E2505" s="572">
        <v>37257</v>
      </c>
      <c r="F2505" s="572">
        <v>44336</v>
      </c>
      <c r="G2505" s="205" t="s">
        <v>10339</v>
      </c>
      <c r="H2505" s="205" t="s">
        <v>682</v>
      </c>
      <c r="I2505" s="205" t="s">
        <v>683</v>
      </c>
      <c r="J2505" s="205" t="s">
        <v>684</v>
      </c>
      <c r="K2505" s="205" t="s">
        <v>684</v>
      </c>
      <c r="L2505" s="205" t="s">
        <v>1722</v>
      </c>
      <c r="M2505" s="205" t="s">
        <v>684</v>
      </c>
      <c r="N2505" s="205" t="s">
        <v>684</v>
      </c>
      <c r="O2505" s="205" t="s">
        <v>686</v>
      </c>
      <c r="P2505" s="205" t="s">
        <v>687</v>
      </c>
      <c r="Q2505" s="205" t="s">
        <v>686</v>
      </c>
    </row>
    <row r="2506" spans="1:17" hidden="1">
      <c r="A2506" s="204">
        <v>101690310712</v>
      </c>
      <c r="B2506" s="205" t="s">
        <v>10345</v>
      </c>
      <c r="C2506" s="205" t="s">
        <v>10346</v>
      </c>
      <c r="D2506" s="205" t="s">
        <v>680</v>
      </c>
      <c r="E2506" s="572">
        <v>37501</v>
      </c>
      <c r="F2506" s="572">
        <v>44335</v>
      </c>
      <c r="G2506" s="205" t="s">
        <v>783</v>
      </c>
      <c r="H2506" s="205" t="s">
        <v>682</v>
      </c>
      <c r="I2506" s="205" t="s">
        <v>683</v>
      </c>
      <c r="J2506" s="205" t="s">
        <v>684</v>
      </c>
      <c r="K2506" s="205" t="s">
        <v>684</v>
      </c>
      <c r="L2506" s="205" t="s">
        <v>10347</v>
      </c>
      <c r="M2506" s="205" t="s">
        <v>684</v>
      </c>
      <c r="N2506" s="205" t="s">
        <v>684</v>
      </c>
      <c r="O2506" s="205" t="s">
        <v>686</v>
      </c>
      <c r="P2506" s="205" t="s">
        <v>687</v>
      </c>
      <c r="Q2506" s="205" t="s">
        <v>686</v>
      </c>
    </row>
    <row r="2507" spans="1:17" hidden="1">
      <c r="A2507" s="204">
        <v>101690310708</v>
      </c>
      <c r="B2507" s="205" t="s">
        <v>10348</v>
      </c>
      <c r="C2507" s="205" t="s">
        <v>10349</v>
      </c>
      <c r="D2507" s="205" t="s">
        <v>680</v>
      </c>
      <c r="E2507" s="572">
        <v>36011</v>
      </c>
      <c r="F2507" s="572">
        <v>44335</v>
      </c>
      <c r="G2507" s="205" t="s">
        <v>1149</v>
      </c>
      <c r="H2507" s="205" t="s">
        <v>682</v>
      </c>
      <c r="I2507" s="205" t="s">
        <v>683</v>
      </c>
      <c r="J2507" s="205">
        <v>9970927591</v>
      </c>
      <c r="K2507" s="205" t="s">
        <v>684</v>
      </c>
      <c r="L2507" s="205" t="s">
        <v>10350</v>
      </c>
      <c r="M2507" s="205" t="s">
        <v>10351</v>
      </c>
      <c r="N2507" s="205" t="s">
        <v>10352</v>
      </c>
      <c r="O2507" s="205" t="s">
        <v>686</v>
      </c>
      <c r="P2507" s="205" t="s">
        <v>687</v>
      </c>
      <c r="Q2507" s="205" t="s">
        <v>686</v>
      </c>
    </row>
    <row r="2508" spans="1:17" hidden="1">
      <c r="A2508" s="204">
        <v>101690310754</v>
      </c>
      <c r="B2508" s="205" t="s">
        <v>10353</v>
      </c>
      <c r="C2508" s="205" t="s">
        <v>10354</v>
      </c>
      <c r="D2508" s="205" t="s">
        <v>680</v>
      </c>
      <c r="E2508" s="572">
        <v>33425</v>
      </c>
      <c r="F2508" s="572">
        <v>44334</v>
      </c>
      <c r="G2508" s="205" t="s">
        <v>1254</v>
      </c>
      <c r="H2508" s="205" t="s">
        <v>682</v>
      </c>
      <c r="I2508" s="205" t="s">
        <v>683</v>
      </c>
      <c r="J2508" s="205">
        <v>7558593907</v>
      </c>
      <c r="K2508" s="205" t="s">
        <v>684</v>
      </c>
      <c r="L2508" s="205" t="s">
        <v>10355</v>
      </c>
      <c r="M2508" s="205" t="s">
        <v>10356</v>
      </c>
      <c r="N2508" s="205" t="s">
        <v>10289</v>
      </c>
      <c r="O2508" s="205" t="s">
        <v>686</v>
      </c>
      <c r="P2508" s="205" t="s">
        <v>687</v>
      </c>
      <c r="Q2508" s="205" t="s">
        <v>686</v>
      </c>
    </row>
    <row r="2509" spans="1:17" hidden="1">
      <c r="A2509" s="204">
        <v>101515748691</v>
      </c>
      <c r="B2509" s="205" t="s">
        <v>10357</v>
      </c>
      <c r="C2509" s="205" t="s">
        <v>10358</v>
      </c>
      <c r="D2509" s="205" t="s">
        <v>680</v>
      </c>
      <c r="E2509" s="572">
        <v>37908</v>
      </c>
      <c r="F2509" s="572">
        <v>44334</v>
      </c>
      <c r="G2509" s="205" t="s">
        <v>5414</v>
      </c>
      <c r="H2509" s="205" t="s">
        <v>682</v>
      </c>
      <c r="I2509" s="205" t="s">
        <v>708</v>
      </c>
      <c r="J2509" s="205">
        <v>9529202944</v>
      </c>
      <c r="K2509" s="205" t="s">
        <v>684</v>
      </c>
      <c r="L2509" s="205" t="s">
        <v>10359</v>
      </c>
      <c r="M2509" s="205" t="s">
        <v>10360</v>
      </c>
      <c r="N2509" s="205" t="s">
        <v>20954</v>
      </c>
      <c r="O2509" s="205" t="s">
        <v>687</v>
      </c>
      <c r="P2509" s="205" t="s">
        <v>687</v>
      </c>
      <c r="Q2509" s="205" t="s">
        <v>686</v>
      </c>
    </row>
    <row r="2510" spans="1:17" hidden="1">
      <c r="A2510" s="204">
        <v>101686175518</v>
      </c>
      <c r="B2510" s="205" t="s">
        <v>10361</v>
      </c>
      <c r="C2510" s="205" t="s">
        <v>10362</v>
      </c>
      <c r="D2510" s="205" t="s">
        <v>680</v>
      </c>
      <c r="E2510" s="572">
        <v>33239</v>
      </c>
      <c r="F2510" s="572">
        <v>44329</v>
      </c>
      <c r="G2510" s="205" t="s">
        <v>10363</v>
      </c>
      <c r="H2510" s="205" t="s">
        <v>682</v>
      </c>
      <c r="I2510" s="205" t="s">
        <v>683</v>
      </c>
      <c r="J2510" s="205" t="s">
        <v>684</v>
      </c>
      <c r="K2510" s="205" t="s">
        <v>684</v>
      </c>
      <c r="L2510" s="205" t="s">
        <v>5355</v>
      </c>
      <c r="M2510" s="205" t="s">
        <v>684</v>
      </c>
      <c r="N2510" s="205" t="s">
        <v>684</v>
      </c>
      <c r="O2510" s="205" t="s">
        <v>686</v>
      </c>
      <c r="P2510" s="205" t="s">
        <v>687</v>
      </c>
      <c r="Q2510" s="205" t="s">
        <v>686</v>
      </c>
    </row>
    <row r="2511" spans="1:17" hidden="1">
      <c r="A2511" s="204">
        <v>101660376857</v>
      </c>
      <c r="B2511" s="205" t="s">
        <v>10364</v>
      </c>
      <c r="C2511" s="205" t="s">
        <v>10365</v>
      </c>
      <c r="D2511" s="205" t="s">
        <v>680</v>
      </c>
      <c r="E2511" s="572">
        <v>35923</v>
      </c>
      <c r="F2511" s="572">
        <v>44328</v>
      </c>
      <c r="G2511" s="205" t="s">
        <v>10366</v>
      </c>
      <c r="H2511" s="205" t="s">
        <v>682</v>
      </c>
      <c r="I2511" s="205" t="s">
        <v>683</v>
      </c>
      <c r="J2511" s="205">
        <v>8849259744</v>
      </c>
      <c r="K2511" s="205" t="s">
        <v>684</v>
      </c>
      <c r="L2511" s="205" t="s">
        <v>6358</v>
      </c>
      <c r="M2511" s="205" t="s">
        <v>684</v>
      </c>
      <c r="N2511" s="205" t="s">
        <v>21766</v>
      </c>
      <c r="O2511" s="205" t="s">
        <v>686</v>
      </c>
      <c r="P2511" s="205" t="s">
        <v>687</v>
      </c>
      <c r="Q2511" s="205" t="s">
        <v>687</v>
      </c>
    </row>
    <row r="2512" spans="1:17" hidden="1">
      <c r="A2512" s="204">
        <v>101690310670</v>
      </c>
      <c r="B2512" s="205" t="s">
        <v>10373</v>
      </c>
      <c r="C2512" s="205" t="s">
        <v>10374</v>
      </c>
      <c r="D2512" s="205" t="s">
        <v>680</v>
      </c>
      <c r="E2512" s="572">
        <v>34280</v>
      </c>
      <c r="F2512" s="572">
        <v>44328</v>
      </c>
      <c r="G2512" s="205" t="s">
        <v>926</v>
      </c>
      <c r="H2512" s="205" t="s">
        <v>682</v>
      </c>
      <c r="I2512" s="205" t="s">
        <v>683</v>
      </c>
      <c r="J2512" s="205">
        <v>9158292441</v>
      </c>
      <c r="K2512" s="205" t="s">
        <v>684</v>
      </c>
      <c r="L2512" s="205" t="s">
        <v>10375</v>
      </c>
      <c r="M2512" s="205" t="s">
        <v>684</v>
      </c>
      <c r="N2512" s="205" t="s">
        <v>684</v>
      </c>
      <c r="O2512" s="205" t="s">
        <v>686</v>
      </c>
      <c r="P2512" s="205" t="s">
        <v>687</v>
      </c>
      <c r="Q2512" s="205" t="s">
        <v>686</v>
      </c>
    </row>
    <row r="2513" spans="1:17" hidden="1">
      <c r="A2513" s="204">
        <v>101685835487</v>
      </c>
      <c r="B2513" s="205" t="s">
        <v>10367</v>
      </c>
      <c r="C2513" s="205" t="s">
        <v>8038</v>
      </c>
      <c r="D2513" s="205" t="s">
        <v>680</v>
      </c>
      <c r="E2513" s="572">
        <v>36932</v>
      </c>
      <c r="F2513" s="572">
        <v>44328</v>
      </c>
      <c r="G2513" s="205" t="s">
        <v>10368</v>
      </c>
      <c r="H2513" s="205" t="s">
        <v>682</v>
      </c>
      <c r="I2513" s="205" t="s">
        <v>683</v>
      </c>
      <c r="J2513" s="205">
        <v>8538913065</v>
      </c>
      <c r="K2513" s="205" t="s">
        <v>10369</v>
      </c>
      <c r="L2513" s="205" t="s">
        <v>10370</v>
      </c>
      <c r="M2513" s="205" t="s">
        <v>10371</v>
      </c>
      <c r="N2513" s="205" t="s">
        <v>10372</v>
      </c>
      <c r="O2513" s="205" t="s">
        <v>686</v>
      </c>
      <c r="P2513" s="205" t="s">
        <v>687</v>
      </c>
      <c r="Q2513" s="205" t="s">
        <v>686</v>
      </c>
    </row>
    <row r="2514" spans="1:17" hidden="1">
      <c r="A2514" s="204">
        <v>101523947223</v>
      </c>
      <c r="B2514" s="205" t="s">
        <v>10376</v>
      </c>
      <c r="C2514" s="205" t="s">
        <v>10377</v>
      </c>
      <c r="D2514" s="205" t="s">
        <v>680</v>
      </c>
      <c r="E2514" s="572">
        <v>37174</v>
      </c>
      <c r="F2514" s="572">
        <v>44326</v>
      </c>
      <c r="G2514" s="205" t="s">
        <v>10378</v>
      </c>
      <c r="H2514" s="205" t="s">
        <v>682</v>
      </c>
      <c r="I2514" s="205" t="s">
        <v>708</v>
      </c>
      <c r="J2514" s="205">
        <v>7028694254</v>
      </c>
      <c r="K2514" s="205" t="s">
        <v>684</v>
      </c>
      <c r="L2514" s="205" t="s">
        <v>10379</v>
      </c>
      <c r="M2514" s="205" t="s">
        <v>684</v>
      </c>
      <c r="N2514" s="205" t="s">
        <v>684</v>
      </c>
      <c r="O2514" s="205" t="s">
        <v>686</v>
      </c>
      <c r="P2514" s="205" t="s">
        <v>687</v>
      </c>
      <c r="Q2514" s="205" t="s">
        <v>686</v>
      </c>
    </row>
    <row r="2515" spans="1:17" hidden="1">
      <c r="A2515" s="204">
        <v>101384646001</v>
      </c>
      <c r="B2515" s="205" t="s">
        <v>10384</v>
      </c>
      <c r="C2515" s="205" t="s">
        <v>10385</v>
      </c>
      <c r="D2515" s="205" t="s">
        <v>680</v>
      </c>
      <c r="E2515" s="572">
        <v>35036</v>
      </c>
      <c r="F2515" s="572">
        <v>44326</v>
      </c>
      <c r="G2515" s="205" t="s">
        <v>10386</v>
      </c>
      <c r="H2515" s="205" t="s">
        <v>682</v>
      </c>
      <c r="I2515" s="205" t="s">
        <v>683</v>
      </c>
      <c r="J2515" s="205">
        <v>9921794770</v>
      </c>
      <c r="K2515" s="205" t="s">
        <v>10387</v>
      </c>
      <c r="L2515" s="205" t="s">
        <v>10388</v>
      </c>
      <c r="M2515" s="205" t="s">
        <v>10389</v>
      </c>
      <c r="N2515" s="205" t="s">
        <v>10390</v>
      </c>
      <c r="O2515" s="205" t="s">
        <v>686</v>
      </c>
      <c r="P2515" s="205" t="s">
        <v>687</v>
      </c>
      <c r="Q2515" s="205" t="s">
        <v>686</v>
      </c>
    </row>
    <row r="2516" spans="1:17" hidden="1">
      <c r="A2516" s="204">
        <v>101685475931</v>
      </c>
      <c r="B2516" s="205" t="s">
        <v>10380</v>
      </c>
      <c r="C2516" s="205" t="s">
        <v>10381</v>
      </c>
      <c r="D2516" s="205" t="s">
        <v>680</v>
      </c>
      <c r="E2516" s="572">
        <v>37721</v>
      </c>
      <c r="F2516" s="572">
        <v>44326</v>
      </c>
      <c r="G2516" s="205" t="s">
        <v>10382</v>
      </c>
      <c r="H2516" s="205" t="s">
        <v>682</v>
      </c>
      <c r="I2516" s="205" t="s">
        <v>683</v>
      </c>
      <c r="J2516" s="205" t="s">
        <v>684</v>
      </c>
      <c r="K2516" s="205" t="s">
        <v>684</v>
      </c>
      <c r="L2516" s="205" t="s">
        <v>10383</v>
      </c>
      <c r="M2516" s="205" t="s">
        <v>684</v>
      </c>
      <c r="N2516" s="205" t="s">
        <v>684</v>
      </c>
      <c r="O2516" s="205" t="s">
        <v>686</v>
      </c>
      <c r="P2516" s="205" t="s">
        <v>687</v>
      </c>
      <c r="Q2516" s="205" t="s">
        <v>686</v>
      </c>
    </row>
    <row r="2517" spans="1:17" hidden="1">
      <c r="A2517" s="204">
        <v>101683962607</v>
      </c>
      <c r="B2517" s="205" t="s">
        <v>10391</v>
      </c>
      <c r="C2517" s="205" t="s">
        <v>10392</v>
      </c>
      <c r="D2517" s="205" t="s">
        <v>680</v>
      </c>
      <c r="E2517" s="572">
        <v>36734</v>
      </c>
      <c r="F2517" s="572">
        <v>44319</v>
      </c>
      <c r="G2517" s="205" t="s">
        <v>10393</v>
      </c>
      <c r="H2517" s="205" t="s">
        <v>682</v>
      </c>
      <c r="I2517" s="205" t="s">
        <v>683</v>
      </c>
      <c r="J2517" s="205" t="s">
        <v>684</v>
      </c>
      <c r="K2517" s="205" t="s">
        <v>684</v>
      </c>
      <c r="L2517" s="205" t="s">
        <v>10394</v>
      </c>
      <c r="M2517" s="205" t="s">
        <v>684</v>
      </c>
      <c r="N2517" s="205" t="s">
        <v>684</v>
      </c>
      <c r="O2517" s="205" t="s">
        <v>686</v>
      </c>
      <c r="P2517" s="205" t="s">
        <v>687</v>
      </c>
      <c r="Q2517" s="205" t="s">
        <v>686</v>
      </c>
    </row>
    <row r="2518" spans="1:17" hidden="1">
      <c r="A2518" s="204">
        <v>101680092528</v>
      </c>
      <c r="B2518" s="205" t="s">
        <v>10403</v>
      </c>
      <c r="C2518" s="205" t="s">
        <v>10404</v>
      </c>
      <c r="D2518" s="205" t="s">
        <v>680</v>
      </c>
      <c r="E2518" s="572">
        <v>36962</v>
      </c>
      <c r="F2518" s="572">
        <v>44308</v>
      </c>
      <c r="G2518" s="205" t="s">
        <v>10405</v>
      </c>
      <c r="H2518" s="205" t="s">
        <v>682</v>
      </c>
      <c r="I2518" s="205" t="s">
        <v>683</v>
      </c>
      <c r="J2518" s="205" t="s">
        <v>684</v>
      </c>
      <c r="K2518" s="205" t="s">
        <v>684</v>
      </c>
      <c r="L2518" s="205" t="s">
        <v>982</v>
      </c>
      <c r="M2518" s="205" t="s">
        <v>684</v>
      </c>
      <c r="N2518" s="205" t="s">
        <v>684</v>
      </c>
      <c r="O2518" s="205" t="s">
        <v>686</v>
      </c>
      <c r="P2518" s="205" t="s">
        <v>687</v>
      </c>
      <c r="Q2518" s="205" t="s">
        <v>686</v>
      </c>
    </row>
    <row r="2519" spans="1:17" hidden="1">
      <c r="A2519" s="204">
        <v>101680078363</v>
      </c>
      <c r="B2519" s="205" t="s">
        <v>10399</v>
      </c>
      <c r="C2519" s="205" t="s">
        <v>10400</v>
      </c>
      <c r="D2519" s="205" t="s">
        <v>680</v>
      </c>
      <c r="E2519" s="572">
        <v>36832</v>
      </c>
      <c r="F2519" s="572">
        <v>44308</v>
      </c>
      <c r="G2519" s="205" t="s">
        <v>10401</v>
      </c>
      <c r="H2519" s="205" t="s">
        <v>682</v>
      </c>
      <c r="I2519" s="205" t="s">
        <v>683</v>
      </c>
      <c r="J2519" s="205">
        <v>9404995818</v>
      </c>
      <c r="K2519" s="205" t="s">
        <v>684</v>
      </c>
      <c r="L2519" s="205" t="s">
        <v>10402</v>
      </c>
      <c r="M2519" s="205" t="s">
        <v>684</v>
      </c>
      <c r="N2519" s="205" t="s">
        <v>684</v>
      </c>
      <c r="O2519" s="205" t="s">
        <v>686</v>
      </c>
      <c r="P2519" s="205" t="s">
        <v>687</v>
      </c>
      <c r="Q2519" s="205" t="s">
        <v>686</v>
      </c>
    </row>
    <row r="2520" spans="1:17" hidden="1">
      <c r="A2520" s="204">
        <v>101166489824</v>
      </c>
      <c r="B2520" s="205" t="s">
        <v>10395</v>
      </c>
      <c r="C2520" s="205" t="s">
        <v>10396</v>
      </c>
      <c r="D2520" s="205" t="s">
        <v>680</v>
      </c>
      <c r="E2520" s="572">
        <v>35510</v>
      </c>
      <c r="F2520" s="572">
        <v>44308</v>
      </c>
      <c r="G2520" s="205" t="s">
        <v>10397</v>
      </c>
      <c r="H2520" s="205" t="s">
        <v>682</v>
      </c>
      <c r="I2520" s="205" t="s">
        <v>683</v>
      </c>
      <c r="J2520" s="205" t="s">
        <v>684</v>
      </c>
      <c r="K2520" s="205" t="s">
        <v>684</v>
      </c>
      <c r="L2520" s="205" t="s">
        <v>10398</v>
      </c>
      <c r="M2520" s="205" t="s">
        <v>684</v>
      </c>
      <c r="N2520" s="205" t="s">
        <v>684</v>
      </c>
      <c r="O2520" s="205" t="s">
        <v>686</v>
      </c>
      <c r="P2520" s="205" t="s">
        <v>687</v>
      </c>
      <c r="Q2520" s="205" t="s">
        <v>686</v>
      </c>
    </row>
    <row r="2521" spans="1:17" hidden="1">
      <c r="A2521" s="204">
        <v>101679846494</v>
      </c>
      <c r="B2521" s="205" t="s">
        <v>10406</v>
      </c>
      <c r="C2521" s="205" t="s">
        <v>10407</v>
      </c>
      <c r="D2521" s="205" t="s">
        <v>680</v>
      </c>
      <c r="E2521" s="572">
        <v>34542</v>
      </c>
      <c r="F2521" s="572">
        <v>44308</v>
      </c>
      <c r="G2521" s="205" t="s">
        <v>10408</v>
      </c>
      <c r="H2521" s="205" t="s">
        <v>682</v>
      </c>
      <c r="I2521" s="205" t="s">
        <v>683</v>
      </c>
      <c r="J2521" s="205" t="s">
        <v>684</v>
      </c>
      <c r="K2521" s="205" t="s">
        <v>684</v>
      </c>
      <c r="L2521" s="205" t="s">
        <v>10409</v>
      </c>
      <c r="M2521" s="205" t="s">
        <v>684</v>
      </c>
      <c r="N2521" s="205" t="s">
        <v>684</v>
      </c>
      <c r="O2521" s="205" t="s">
        <v>686</v>
      </c>
      <c r="P2521" s="205" t="s">
        <v>687</v>
      </c>
      <c r="Q2521" s="205" t="s">
        <v>686</v>
      </c>
    </row>
    <row r="2522" spans="1:17" hidden="1">
      <c r="A2522" s="204">
        <v>101548162870</v>
      </c>
      <c r="B2522" s="205" t="s">
        <v>10410</v>
      </c>
      <c r="C2522" s="205" t="s">
        <v>10411</v>
      </c>
      <c r="D2522" s="205" t="s">
        <v>680</v>
      </c>
      <c r="E2522" s="572">
        <v>35247</v>
      </c>
      <c r="F2522" s="572">
        <v>44307</v>
      </c>
      <c r="G2522" s="205" t="s">
        <v>7764</v>
      </c>
      <c r="H2522" s="205" t="s">
        <v>682</v>
      </c>
      <c r="I2522" s="205" t="s">
        <v>683</v>
      </c>
      <c r="J2522" s="205">
        <v>7219846973</v>
      </c>
      <c r="K2522" s="205" t="s">
        <v>10412</v>
      </c>
      <c r="L2522" s="205" t="s">
        <v>10413</v>
      </c>
      <c r="M2522" s="205" t="s">
        <v>10414</v>
      </c>
      <c r="N2522" s="205" t="s">
        <v>10415</v>
      </c>
      <c r="O2522" s="205" t="s">
        <v>687</v>
      </c>
      <c r="P2522" s="205" t="s">
        <v>687</v>
      </c>
      <c r="Q2522" s="205" t="s">
        <v>686</v>
      </c>
    </row>
    <row r="2523" spans="1:17" hidden="1">
      <c r="A2523" s="204">
        <v>101675974906</v>
      </c>
      <c r="B2523" s="205" t="s">
        <v>10416</v>
      </c>
      <c r="C2523" s="205" t="s">
        <v>10417</v>
      </c>
      <c r="D2523" s="205" t="s">
        <v>680</v>
      </c>
      <c r="E2523" s="572">
        <v>35459</v>
      </c>
      <c r="F2523" s="572">
        <v>44298</v>
      </c>
      <c r="G2523" s="205" t="s">
        <v>2363</v>
      </c>
      <c r="H2523" s="205" t="s">
        <v>682</v>
      </c>
      <c r="I2523" s="205" t="s">
        <v>683</v>
      </c>
      <c r="J2523" s="205">
        <v>7758915308</v>
      </c>
      <c r="K2523" s="205" t="s">
        <v>10418</v>
      </c>
      <c r="L2523" s="205" t="s">
        <v>10419</v>
      </c>
      <c r="M2523" s="205" t="s">
        <v>10420</v>
      </c>
      <c r="N2523" s="205" t="s">
        <v>10421</v>
      </c>
      <c r="O2523" s="205" t="s">
        <v>686</v>
      </c>
      <c r="P2523" s="205" t="s">
        <v>687</v>
      </c>
      <c r="Q2523" s="205" t="s">
        <v>686</v>
      </c>
    </row>
    <row r="2524" spans="1:17" hidden="1">
      <c r="A2524" s="204">
        <v>101676330063</v>
      </c>
      <c r="B2524" s="205" t="s">
        <v>10422</v>
      </c>
      <c r="C2524" s="205" t="s">
        <v>10423</v>
      </c>
      <c r="D2524" s="205" t="s">
        <v>680</v>
      </c>
      <c r="E2524" s="572">
        <v>35316</v>
      </c>
      <c r="F2524" s="572">
        <v>44295</v>
      </c>
      <c r="G2524" s="205" t="s">
        <v>10424</v>
      </c>
      <c r="H2524" s="205" t="s">
        <v>682</v>
      </c>
      <c r="I2524" s="205" t="s">
        <v>683</v>
      </c>
      <c r="J2524" s="205" t="s">
        <v>684</v>
      </c>
      <c r="K2524" s="205" t="s">
        <v>684</v>
      </c>
      <c r="L2524" s="205" t="s">
        <v>10425</v>
      </c>
      <c r="M2524" s="205" t="s">
        <v>684</v>
      </c>
      <c r="N2524" s="205" t="s">
        <v>684</v>
      </c>
      <c r="O2524" s="205" t="s">
        <v>686</v>
      </c>
      <c r="P2524" s="205" t="s">
        <v>687</v>
      </c>
      <c r="Q2524" s="205" t="s">
        <v>686</v>
      </c>
    </row>
    <row r="2525" spans="1:17" hidden="1">
      <c r="A2525" s="204">
        <v>101666110929</v>
      </c>
      <c r="B2525" s="205" t="s">
        <v>10426</v>
      </c>
      <c r="C2525" s="205" t="s">
        <v>2699</v>
      </c>
      <c r="D2525" s="205" t="s">
        <v>680</v>
      </c>
      <c r="E2525" s="572">
        <v>37448</v>
      </c>
      <c r="F2525" s="572">
        <v>44293</v>
      </c>
      <c r="G2525" s="205" t="s">
        <v>10427</v>
      </c>
      <c r="H2525" s="205" t="s">
        <v>682</v>
      </c>
      <c r="I2525" s="205" t="s">
        <v>683</v>
      </c>
      <c r="J2525" s="205">
        <v>9619142872</v>
      </c>
      <c r="K2525" s="205" t="s">
        <v>684</v>
      </c>
      <c r="L2525" s="205" t="s">
        <v>10428</v>
      </c>
      <c r="M2525" s="205" t="s">
        <v>684</v>
      </c>
      <c r="N2525" s="205" t="s">
        <v>10429</v>
      </c>
      <c r="O2525" s="205" t="s">
        <v>686</v>
      </c>
      <c r="P2525" s="205" t="s">
        <v>687</v>
      </c>
      <c r="Q2525" s="205" t="s">
        <v>686</v>
      </c>
    </row>
    <row r="2526" spans="1:17" hidden="1">
      <c r="A2526" s="204">
        <v>101676186550</v>
      </c>
      <c r="B2526" s="205" t="s">
        <v>10430</v>
      </c>
      <c r="C2526" s="205" t="s">
        <v>10431</v>
      </c>
      <c r="D2526" s="205" t="s">
        <v>680</v>
      </c>
      <c r="E2526" s="572">
        <v>27395</v>
      </c>
      <c r="F2526" s="572">
        <v>44290</v>
      </c>
      <c r="G2526" s="205" t="s">
        <v>10432</v>
      </c>
      <c r="H2526" s="205" t="s">
        <v>682</v>
      </c>
      <c r="I2526" s="205" t="s">
        <v>683</v>
      </c>
      <c r="J2526" s="205" t="s">
        <v>684</v>
      </c>
      <c r="K2526" s="205" t="s">
        <v>684</v>
      </c>
      <c r="L2526" s="205" t="s">
        <v>10433</v>
      </c>
      <c r="M2526" s="205" t="s">
        <v>684</v>
      </c>
      <c r="N2526" s="205" t="s">
        <v>684</v>
      </c>
      <c r="O2526" s="205" t="s">
        <v>686</v>
      </c>
      <c r="P2526" s="205" t="s">
        <v>687</v>
      </c>
      <c r="Q2526" s="205" t="s">
        <v>686</v>
      </c>
    </row>
    <row r="2527" spans="1:17" hidden="1">
      <c r="A2527" s="204">
        <v>101369167411</v>
      </c>
      <c r="B2527" s="205" t="s">
        <v>10434</v>
      </c>
      <c r="C2527" s="205" t="s">
        <v>10435</v>
      </c>
      <c r="D2527" s="205" t="s">
        <v>680</v>
      </c>
      <c r="E2527" s="572">
        <v>34490</v>
      </c>
      <c r="F2527" s="572">
        <v>44288</v>
      </c>
      <c r="G2527" s="205" t="s">
        <v>10436</v>
      </c>
      <c r="H2527" s="205" t="s">
        <v>682</v>
      </c>
      <c r="I2527" s="205" t="s">
        <v>683</v>
      </c>
      <c r="J2527" s="205">
        <v>8339871613</v>
      </c>
      <c r="K2527" s="205" t="s">
        <v>684</v>
      </c>
      <c r="L2527" s="205" t="s">
        <v>10437</v>
      </c>
      <c r="M2527" s="205" t="s">
        <v>10438</v>
      </c>
      <c r="N2527" s="205" t="s">
        <v>10439</v>
      </c>
      <c r="O2527" s="205" t="s">
        <v>686</v>
      </c>
      <c r="P2527" s="205" t="s">
        <v>687</v>
      </c>
      <c r="Q2527" s="205" t="s">
        <v>686</v>
      </c>
    </row>
    <row r="2528" spans="1:17" hidden="1">
      <c r="A2528" s="204">
        <v>101676410367</v>
      </c>
      <c r="B2528" s="205" t="s">
        <v>10440</v>
      </c>
      <c r="C2528" s="205" t="s">
        <v>10441</v>
      </c>
      <c r="D2528" s="205" t="s">
        <v>680</v>
      </c>
      <c r="E2528" s="572">
        <v>35431</v>
      </c>
      <c r="F2528" s="572">
        <v>44288</v>
      </c>
      <c r="G2528" s="205" t="s">
        <v>10442</v>
      </c>
      <c r="H2528" s="205" t="s">
        <v>682</v>
      </c>
      <c r="I2528" s="205" t="s">
        <v>683</v>
      </c>
      <c r="J2528" s="205" t="s">
        <v>684</v>
      </c>
      <c r="K2528" s="205" t="s">
        <v>684</v>
      </c>
      <c r="L2528" s="205" t="s">
        <v>10443</v>
      </c>
      <c r="M2528" s="205" t="s">
        <v>684</v>
      </c>
      <c r="N2528" s="205" t="s">
        <v>684</v>
      </c>
      <c r="O2528" s="205" t="s">
        <v>686</v>
      </c>
      <c r="P2528" s="205" t="s">
        <v>687</v>
      </c>
      <c r="Q2528" s="205" t="s">
        <v>686</v>
      </c>
    </row>
    <row r="2529" spans="1:17" hidden="1">
      <c r="A2529" s="204">
        <v>101685596916</v>
      </c>
      <c r="B2529" s="205" t="s">
        <v>10444</v>
      </c>
      <c r="C2529" s="205" t="s">
        <v>10445</v>
      </c>
      <c r="D2529" s="205" t="s">
        <v>680</v>
      </c>
      <c r="E2529" s="572">
        <v>29325</v>
      </c>
      <c r="F2529" s="572">
        <v>44287</v>
      </c>
      <c r="G2529" s="205" t="s">
        <v>10446</v>
      </c>
      <c r="H2529" s="205" t="s">
        <v>682</v>
      </c>
      <c r="I2529" s="205" t="s">
        <v>683</v>
      </c>
      <c r="J2529" s="205" t="s">
        <v>684</v>
      </c>
      <c r="K2529" s="205" t="s">
        <v>684</v>
      </c>
      <c r="L2529" s="205" t="s">
        <v>10447</v>
      </c>
      <c r="M2529" s="205" t="s">
        <v>684</v>
      </c>
      <c r="N2529" s="205" t="s">
        <v>684</v>
      </c>
      <c r="O2529" s="205" t="s">
        <v>686</v>
      </c>
      <c r="P2529" s="205" t="s">
        <v>687</v>
      </c>
      <c r="Q2529" s="205" t="s">
        <v>686</v>
      </c>
    </row>
    <row r="2530" spans="1:17" hidden="1">
      <c r="A2530" s="204">
        <v>101676186545</v>
      </c>
      <c r="B2530" s="205" t="s">
        <v>10451</v>
      </c>
      <c r="C2530" s="205" t="s">
        <v>10452</v>
      </c>
      <c r="D2530" s="205" t="s">
        <v>680</v>
      </c>
      <c r="E2530" s="572">
        <v>35796</v>
      </c>
      <c r="F2530" s="572">
        <v>44286</v>
      </c>
      <c r="G2530" s="205" t="s">
        <v>10453</v>
      </c>
      <c r="H2530" s="205" t="s">
        <v>682</v>
      </c>
      <c r="I2530" s="205" t="s">
        <v>683</v>
      </c>
      <c r="J2530" s="205" t="s">
        <v>684</v>
      </c>
      <c r="K2530" s="205" t="s">
        <v>684</v>
      </c>
      <c r="L2530" s="205" t="s">
        <v>9834</v>
      </c>
      <c r="M2530" s="205" t="s">
        <v>684</v>
      </c>
      <c r="N2530" s="205" t="s">
        <v>684</v>
      </c>
      <c r="O2530" s="205" t="s">
        <v>686</v>
      </c>
      <c r="P2530" s="205" t="s">
        <v>687</v>
      </c>
      <c r="Q2530" s="205" t="s">
        <v>686</v>
      </c>
    </row>
    <row r="2531" spans="1:17" hidden="1">
      <c r="A2531" s="204">
        <v>101650641494</v>
      </c>
      <c r="B2531" s="205" t="s">
        <v>10448</v>
      </c>
      <c r="C2531" s="205" t="s">
        <v>10449</v>
      </c>
      <c r="D2531" s="205" t="s">
        <v>680</v>
      </c>
      <c r="E2531" s="572">
        <v>36851</v>
      </c>
      <c r="F2531" s="572">
        <v>44286</v>
      </c>
      <c r="G2531" s="205" t="s">
        <v>10450</v>
      </c>
      <c r="H2531" s="205" t="s">
        <v>682</v>
      </c>
      <c r="I2531" s="205" t="s">
        <v>683</v>
      </c>
      <c r="J2531" s="205">
        <v>7796771062</v>
      </c>
      <c r="K2531" s="205" t="s">
        <v>684</v>
      </c>
      <c r="L2531" s="205" t="s">
        <v>7938</v>
      </c>
      <c r="M2531" s="205" t="s">
        <v>684</v>
      </c>
      <c r="N2531" s="205" t="s">
        <v>684</v>
      </c>
      <c r="O2531" s="205" t="s">
        <v>686</v>
      </c>
      <c r="P2531" s="205" t="s">
        <v>687</v>
      </c>
      <c r="Q2531" s="205" t="s">
        <v>686</v>
      </c>
    </row>
    <row r="2532" spans="1:17" hidden="1">
      <c r="A2532" s="204">
        <v>101673215710</v>
      </c>
      <c r="B2532" s="205" t="s">
        <v>10454</v>
      </c>
      <c r="C2532" s="205" t="s">
        <v>10455</v>
      </c>
      <c r="D2532" s="205" t="s">
        <v>680</v>
      </c>
      <c r="E2532" s="572">
        <v>33407</v>
      </c>
      <c r="F2532" s="572">
        <v>44280</v>
      </c>
      <c r="G2532" s="205" t="s">
        <v>10456</v>
      </c>
      <c r="H2532" s="205" t="s">
        <v>682</v>
      </c>
      <c r="I2532" s="205" t="s">
        <v>708</v>
      </c>
      <c r="J2532" s="205">
        <v>8830735388</v>
      </c>
      <c r="K2532" s="205" t="s">
        <v>10457</v>
      </c>
      <c r="L2532" s="205" t="s">
        <v>10458</v>
      </c>
      <c r="M2532" s="205" t="s">
        <v>10459</v>
      </c>
      <c r="N2532" s="205" t="s">
        <v>10460</v>
      </c>
      <c r="O2532" s="205" t="s">
        <v>686</v>
      </c>
      <c r="P2532" s="205" t="s">
        <v>687</v>
      </c>
      <c r="Q2532" s="205" t="s">
        <v>686</v>
      </c>
    </row>
    <row r="2533" spans="1:17" hidden="1">
      <c r="A2533" s="204">
        <v>101659084938</v>
      </c>
      <c r="B2533" s="205" t="s">
        <v>10461</v>
      </c>
      <c r="C2533" s="205" t="s">
        <v>10462</v>
      </c>
      <c r="D2533" s="205" t="s">
        <v>680</v>
      </c>
      <c r="E2533" s="572">
        <v>37365</v>
      </c>
      <c r="F2533" s="572">
        <v>44276</v>
      </c>
      <c r="G2533" s="205" t="s">
        <v>10463</v>
      </c>
      <c r="H2533" s="205" t="s">
        <v>682</v>
      </c>
      <c r="I2533" s="205" t="s">
        <v>683</v>
      </c>
      <c r="J2533" s="205" t="s">
        <v>684</v>
      </c>
      <c r="K2533" s="205" t="s">
        <v>684</v>
      </c>
      <c r="L2533" s="205" t="s">
        <v>3877</v>
      </c>
      <c r="M2533" s="205" t="s">
        <v>684</v>
      </c>
      <c r="N2533" s="205" t="s">
        <v>684</v>
      </c>
      <c r="O2533" s="205" t="s">
        <v>686</v>
      </c>
      <c r="P2533" s="205" t="s">
        <v>687</v>
      </c>
      <c r="Q2533" s="205" t="s">
        <v>686</v>
      </c>
    </row>
    <row r="2534" spans="1:17" hidden="1">
      <c r="A2534" s="204">
        <v>101403895972</v>
      </c>
      <c r="B2534" s="205" t="s">
        <v>10464</v>
      </c>
      <c r="C2534" s="205" t="s">
        <v>10465</v>
      </c>
      <c r="D2534" s="205" t="s">
        <v>680</v>
      </c>
      <c r="E2534" s="572">
        <v>27427</v>
      </c>
      <c r="F2534" s="572">
        <v>44272</v>
      </c>
      <c r="G2534" s="205" t="s">
        <v>10466</v>
      </c>
      <c r="H2534" s="205" t="s">
        <v>682</v>
      </c>
      <c r="I2534" s="205" t="s">
        <v>708</v>
      </c>
      <c r="J2534" s="205">
        <v>8409478012</v>
      </c>
      <c r="K2534" s="205" t="s">
        <v>684</v>
      </c>
      <c r="L2534" s="205" t="s">
        <v>10467</v>
      </c>
      <c r="M2534" s="205" t="s">
        <v>10468</v>
      </c>
      <c r="N2534" s="205" t="s">
        <v>10469</v>
      </c>
      <c r="O2534" s="205" t="s">
        <v>687</v>
      </c>
      <c r="P2534" s="205" t="s">
        <v>687</v>
      </c>
      <c r="Q2534" s="205" t="s">
        <v>686</v>
      </c>
    </row>
    <row r="2535" spans="1:17" hidden="1">
      <c r="A2535" s="204">
        <v>101677460088</v>
      </c>
      <c r="B2535" s="205" t="s">
        <v>10472</v>
      </c>
      <c r="C2535" s="205" t="s">
        <v>10473</v>
      </c>
      <c r="D2535" s="205" t="s">
        <v>680</v>
      </c>
      <c r="E2535" s="572">
        <v>36224</v>
      </c>
      <c r="F2535" s="572">
        <v>44270</v>
      </c>
      <c r="G2535" s="205" t="s">
        <v>10474</v>
      </c>
      <c r="H2535" s="205" t="s">
        <v>682</v>
      </c>
      <c r="I2535" s="205" t="s">
        <v>683</v>
      </c>
      <c r="J2535" s="205" t="s">
        <v>684</v>
      </c>
      <c r="K2535" s="205" t="s">
        <v>684</v>
      </c>
      <c r="L2535" s="205" t="s">
        <v>10475</v>
      </c>
      <c r="M2535" s="205" t="s">
        <v>684</v>
      </c>
      <c r="N2535" s="205" t="s">
        <v>684</v>
      </c>
      <c r="O2535" s="205" t="s">
        <v>686</v>
      </c>
      <c r="P2535" s="205" t="s">
        <v>687</v>
      </c>
      <c r="Q2535" s="205" t="s">
        <v>686</v>
      </c>
    </row>
    <row r="2536" spans="1:17" hidden="1">
      <c r="A2536" s="204">
        <v>101668399583</v>
      </c>
      <c r="B2536" s="205" t="s">
        <v>10476</v>
      </c>
      <c r="C2536" s="205" t="s">
        <v>10477</v>
      </c>
      <c r="D2536" s="205" t="s">
        <v>680</v>
      </c>
      <c r="E2536" s="572">
        <v>33604</v>
      </c>
      <c r="F2536" s="572">
        <v>44268</v>
      </c>
      <c r="G2536" s="205" t="s">
        <v>10478</v>
      </c>
      <c r="H2536" s="205" t="s">
        <v>682</v>
      </c>
      <c r="I2536" s="205" t="s">
        <v>683</v>
      </c>
      <c r="J2536" s="205" t="s">
        <v>684</v>
      </c>
      <c r="K2536" s="205" t="s">
        <v>684</v>
      </c>
      <c r="L2536" s="205" t="s">
        <v>2669</v>
      </c>
      <c r="M2536" s="205" t="s">
        <v>684</v>
      </c>
      <c r="N2536" s="205" t="s">
        <v>684</v>
      </c>
      <c r="O2536" s="205" t="s">
        <v>686</v>
      </c>
      <c r="P2536" s="205" t="s">
        <v>687</v>
      </c>
      <c r="Q2536" s="205" t="s">
        <v>686</v>
      </c>
    </row>
    <row r="2537" spans="1:17" hidden="1">
      <c r="A2537" s="204">
        <v>101667927184</v>
      </c>
      <c r="B2537" s="205" t="s">
        <v>10483</v>
      </c>
      <c r="C2537" s="205" t="s">
        <v>10484</v>
      </c>
      <c r="D2537" s="205" t="s">
        <v>680</v>
      </c>
      <c r="E2537" s="572">
        <v>35796</v>
      </c>
      <c r="F2537" s="572">
        <v>44265</v>
      </c>
      <c r="G2537" s="205" t="s">
        <v>10485</v>
      </c>
      <c r="H2537" s="205" t="s">
        <v>682</v>
      </c>
      <c r="I2537" s="205" t="s">
        <v>683</v>
      </c>
      <c r="J2537" s="205" t="s">
        <v>684</v>
      </c>
      <c r="K2537" s="205" t="s">
        <v>684</v>
      </c>
      <c r="L2537" s="205" t="s">
        <v>10486</v>
      </c>
      <c r="M2537" s="205" t="s">
        <v>684</v>
      </c>
      <c r="N2537" s="205" t="s">
        <v>684</v>
      </c>
      <c r="O2537" s="205" t="s">
        <v>686</v>
      </c>
      <c r="P2537" s="205" t="s">
        <v>687</v>
      </c>
      <c r="Q2537" s="205" t="s">
        <v>686</v>
      </c>
    </row>
    <row r="2538" spans="1:17" hidden="1">
      <c r="A2538" s="204">
        <v>101667927178</v>
      </c>
      <c r="B2538" s="205" t="s">
        <v>10479</v>
      </c>
      <c r="C2538" s="205" t="s">
        <v>10480</v>
      </c>
      <c r="D2538" s="205" t="s">
        <v>680</v>
      </c>
      <c r="E2538" s="572">
        <v>32833</v>
      </c>
      <c r="F2538" s="572">
        <v>44265</v>
      </c>
      <c r="G2538" s="205" t="s">
        <v>10481</v>
      </c>
      <c r="H2538" s="205" t="s">
        <v>682</v>
      </c>
      <c r="I2538" s="205" t="s">
        <v>708</v>
      </c>
      <c r="J2538" s="205" t="s">
        <v>684</v>
      </c>
      <c r="K2538" s="205" t="s">
        <v>684</v>
      </c>
      <c r="L2538" s="205" t="s">
        <v>10482</v>
      </c>
      <c r="M2538" s="205" t="s">
        <v>684</v>
      </c>
      <c r="N2538" s="205" t="s">
        <v>684</v>
      </c>
      <c r="O2538" s="205" t="s">
        <v>686</v>
      </c>
      <c r="P2538" s="205" t="s">
        <v>687</v>
      </c>
      <c r="Q2538" s="205" t="s">
        <v>686</v>
      </c>
    </row>
    <row r="2539" spans="1:17" hidden="1">
      <c r="A2539" s="204">
        <v>101665146610</v>
      </c>
      <c r="B2539" s="205" t="s">
        <v>10487</v>
      </c>
      <c r="C2539" s="205" t="s">
        <v>10488</v>
      </c>
      <c r="D2539" s="205" t="s">
        <v>680</v>
      </c>
      <c r="E2539" s="572">
        <v>36284</v>
      </c>
      <c r="F2539" s="572">
        <v>44261</v>
      </c>
      <c r="G2539" s="205" t="s">
        <v>904</v>
      </c>
      <c r="H2539" s="205" t="s">
        <v>682</v>
      </c>
      <c r="I2539" s="205" t="s">
        <v>683</v>
      </c>
      <c r="J2539" s="205">
        <v>8305943886</v>
      </c>
      <c r="K2539" s="205" t="s">
        <v>684</v>
      </c>
      <c r="L2539" s="205" t="s">
        <v>10489</v>
      </c>
      <c r="M2539" s="205" t="s">
        <v>684</v>
      </c>
      <c r="N2539" s="205" t="s">
        <v>10490</v>
      </c>
      <c r="O2539" s="205" t="s">
        <v>686</v>
      </c>
      <c r="P2539" s="205" t="s">
        <v>687</v>
      </c>
      <c r="Q2539" s="205" t="s">
        <v>686</v>
      </c>
    </row>
    <row r="2540" spans="1:17" hidden="1">
      <c r="A2540" s="204">
        <v>101095405764</v>
      </c>
      <c r="B2540" s="205" t="s">
        <v>10491</v>
      </c>
      <c r="C2540" s="205" t="s">
        <v>10492</v>
      </c>
      <c r="D2540" s="205" t="s">
        <v>680</v>
      </c>
      <c r="E2540" s="572">
        <v>34013</v>
      </c>
      <c r="F2540" s="572">
        <v>44256</v>
      </c>
      <c r="G2540" s="205" t="s">
        <v>10493</v>
      </c>
      <c r="H2540" s="205" t="s">
        <v>682</v>
      </c>
      <c r="I2540" s="205" t="s">
        <v>683</v>
      </c>
      <c r="J2540" s="205">
        <v>9730258813</v>
      </c>
      <c r="K2540" s="205" t="s">
        <v>10494</v>
      </c>
      <c r="L2540" s="205" t="s">
        <v>10495</v>
      </c>
      <c r="M2540" s="205" t="s">
        <v>10496</v>
      </c>
      <c r="N2540" s="205" t="s">
        <v>10497</v>
      </c>
      <c r="O2540" s="205" t="s">
        <v>687</v>
      </c>
      <c r="P2540" s="205" t="s">
        <v>687</v>
      </c>
      <c r="Q2540" s="205" t="s">
        <v>686</v>
      </c>
    </row>
    <row r="2541" spans="1:17" hidden="1">
      <c r="A2541" s="204">
        <v>101662842555</v>
      </c>
      <c r="B2541" s="205" t="s">
        <v>10498</v>
      </c>
      <c r="C2541" s="205" t="s">
        <v>10499</v>
      </c>
      <c r="D2541" s="205" t="s">
        <v>680</v>
      </c>
      <c r="E2541" s="572">
        <v>32696</v>
      </c>
      <c r="F2541" s="572">
        <v>44254</v>
      </c>
      <c r="G2541" s="205" t="s">
        <v>10500</v>
      </c>
      <c r="H2541" s="205" t="s">
        <v>682</v>
      </c>
      <c r="I2541" s="205" t="s">
        <v>708</v>
      </c>
      <c r="J2541" s="205" t="s">
        <v>684</v>
      </c>
      <c r="K2541" s="205" t="s">
        <v>684</v>
      </c>
      <c r="L2541" s="205" t="s">
        <v>10501</v>
      </c>
      <c r="M2541" s="205" t="s">
        <v>684</v>
      </c>
      <c r="N2541" s="205" t="s">
        <v>684</v>
      </c>
      <c r="O2541" s="205" t="s">
        <v>686</v>
      </c>
      <c r="P2541" s="205" t="s">
        <v>687</v>
      </c>
      <c r="Q2541" s="205" t="s">
        <v>686</v>
      </c>
    </row>
    <row r="2542" spans="1:17" hidden="1">
      <c r="A2542" s="204">
        <v>101511230018</v>
      </c>
      <c r="B2542" s="205" t="s">
        <v>10502</v>
      </c>
      <c r="C2542" s="205" t="s">
        <v>1474</v>
      </c>
      <c r="D2542" s="205" t="s">
        <v>680</v>
      </c>
      <c r="E2542" s="572">
        <v>36321</v>
      </c>
      <c r="F2542" s="572">
        <v>44250</v>
      </c>
      <c r="G2542" s="205" t="s">
        <v>10503</v>
      </c>
      <c r="H2542" s="205" t="s">
        <v>682</v>
      </c>
      <c r="I2542" s="205" t="s">
        <v>683</v>
      </c>
      <c r="J2542" s="205">
        <v>8530397482</v>
      </c>
      <c r="K2542" s="205" t="s">
        <v>684</v>
      </c>
      <c r="L2542" s="205" t="s">
        <v>10504</v>
      </c>
      <c r="M2542" s="205" t="s">
        <v>684</v>
      </c>
      <c r="N2542" s="205" t="s">
        <v>10505</v>
      </c>
      <c r="O2542" s="205" t="s">
        <v>686</v>
      </c>
      <c r="P2542" s="205" t="s">
        <v>687</v>
      </c>
      <c r="Q2542" s="205" t="s">
        <v>686</v>
      </c>
    </row>
    <row r="2543" spans="1:17" hidden="1">
      <c r="A2543" s="204">
        <v>101621394960</v>
      </c>
      <c r="B2543" s="205" t="s">
        <v>10520</v>
      </c>
      <c r="C2543" s="205" t="s">
        <v>10521</v>
      </c>
      <c r="D2543" s="205" t="s">
        <v>680</v>
      </c>
      <c r="E2543" s="572">
        <v>31169</v>
      </c>
      <c r="F2543" s="572">
        <v>44249</v>
      </c>
      <c r="G2543" s="205" t="s">
        <v>10522</v>
      </c>
      <c r="H2543" s="205" t="s">
        <v>682</v>
      </c>
      <c r="I2543" s="205" t="s">
        <v>683</v>
      </c>
      <c r="J2543" s="205">
        <v>9834200994</v>
      </c>
      <c r="K2543" s="205" t="s">
        <v>684</v>
      </c>
      <c r="L2543" s="205" t="s">
        <v>10523</v>
      </c>
      <c r="M2543" s="205" t="s">
        <v>10524</v>
      </c>
      <c r="N2543" s="205" t="s">
        <v>684</v>
      </c>
      <c r="O2543" s="205" t="s">
        <v>686</v>
      </c>
      <c r="P2543" s="205" t="s">
        <v>687</v>
      </c>
      <c r="Q2543" s="205" t="s">
        <v>686</v>
      </c>
    </row>
    <row r="2544" spans="1:17" hidden="1">
      <c r="A2544" s="204">
        <v>101663819880</v>
      </c>
      <c r="B2544" s="205" t="s">
        <v>10530</v>
      </c>
      <c r="C2544" s="205" t="s">
        <v>10531</v>
      </c>
      <c r="D2544" s="205" t="s">
        <v>680</v>
      </c>
      <c r="E2544" s="572">
        <v>35654</v>
      </c>
      <c r="F2544" s="572">
        <v>44249</v>
      </c>
      <c r="G2544" s="205" t="s">
        <v>10532</v>
      </c>
      <c r="H2544" s="205" t="s">
        <v>682</v>
      </c>
      <c r="I2544" s="205" t="s">
        <v>683</v>
      </c>
      <c r="J2544" s="205" t="s">
        <v>684</v>
      </c>
      <c r="K2544" s="205" t="s">
        <v>684</v>
      </c>
      <c r="L2544" s="205" t="s">
        <v>2023</v>
      </c>
      <c r="M2544" s="205" t="s">
        <v>684</v>
      </c>
      <c r="N2544" s="205" t="s">
        <v>684</v>
      </c>
      <c r="O2544" s="205" t="s">
        <v>686</v>
      </c>
      <c r="P2544" s="205" t="s">
        <v>687</v>
      </c>
      <c r="Q2544" s="205" t="s">
        <v>686</v>
      </c>
    </row>
    <row r="2545" spans="1:17" hidden="1">
      <c r="A2545" s="204">
        <v>101663819879</v>
      </c>
      <c r="B2545" s="205" t="s">
        <v>10525</v>
      </c>
      <c r="C2545" s="205" t="s">
        <v>10526</v>
      </c>
      <c r="D2545" s="205" t="s">
        <v>680</v>
      </c>
      <c r="E2545" s="572">
        <v>36931</v>
      </c>
      <c r="F2545" s="572">
        <v>44249</v>
      </c>
      <c r="G2545" s="205" t="s">
        <v>10527</v>
      </c>
      <c r="H2545" s="205" t="s">
        <v>682</v>
      </c>
      <c r="I2545" s="205" t="s">
        <v>683</v>
      </c>
      <c r="J2545" s="205">
        <v>9767759636</v>
      </c>
      <c r="K2545" s="205" t="s">
        <v>684</v>
      </c>
      <c r="L2545" s="205" t="s">
        <v>10528</v>
      </c>
      <c r="M2545" s="205" t="s">
        <v>10529</v>
      </c>
      <c r="N2545" s="205" t="s">
        <v>684</v>
      </c>
      <c r="O2545" s="205" t="s">
        <v>686</v>
      </c>
      <c r="P2545" s="205" t="s">
        <v>687</v>
      </c>
      <c r="Q2545" s="205" t="s">
        <v>687</v>
      </c>
    </row>
    <row r="2546" spans="1:17" hidden="1">
      <c r="A2546" s="204">
        <v>101663701426</v>
      </c>
      <c r="B2546" s="205" t="s">
        <v>10506</v>
      </c>
      <c r="C2546" s="205" t="s">
        <v>10507</v>
      </c>
      <c r="D2546" s="205" t="s">
        <v>680</v>
      </c>
      <c r="E2546" s="572">
        <v>27130</v>
      </c>
      <c r="F2546" s="572">
        <v>44249</v>
      </c>
      <c r="G2546" s="205" t="s">
        <v>10508</v>
      </c>
      <c r="H2546" s="205" t="s">
        <v>682</v>
      </c>
      <c r="I2546" s="205" t="s">
        <v>708</v>
      </c>
      <c r="J2546" s="205">
        <v>7028094427</v>
      </c>
      <c r="K2546" s="205" t="s">
        <v>684</v>
      </c>
      <c r="L2546" s="205" t="s">
        <v>10509</v>
      </c>
      <c r="M2546" s="205" t="s">
        <v>10510</v>
      </c>
      <c r="N2546" s="205" t="s">
        <v>10511</v>
      </c>
      <c r="O2546" s="205" t="s">
        <v>686</v>
      </c>
      <c r="P2546" s="205" t="s">
        <v>687</v>
      </c>
      <c r="Q2546" s="205" t="s">
        <v>686</v>
      </c>
    </row>
    <row r="2547" spans="1:17" hidden="1">
      <c r="A2547" s="204">
        <v>101663849209</v>
      </c>
      <c r="B2547" s="205" t="s">
        <v>10512</v>
      </c>
      <c r="C2547" s="205" t="s">
        <v>10513</v>
      </c>
      <c r="D2547" s="205" t="s">
        <v>680</v>
      </c>
      <c r="E2547" s="572">
        <v>36703</v>
      </c>
      <c r="F2547" s="572">
        <v>44249</v>
      </c>
      <c r="G2547" s="205" t="s">
        <v>10514</v>
      </c>
      <c r="H2547" s="205" t="s">
        <v>682</v>
      </c>
      <c r="I2547" s="205" t="s">
        <v>683</v>
      </c>
      <c r="J2547" s="205">
        <v>9766157124</v>
      </c>
      <c r="K2547" s="205" t="s">
        <v>684</v>
      </c>
      <c r="L2547" s="205" t="s">
        <v>10515</v>
      </c>
      <c r="M2547" s="205" t="s">
        <v>684</v>
      </c>
      <c r="N2547" s="205" t="s">
        <v>684</v>
      </c>
      <c r="O2547" s="205" t="s">
        <v>686</v>
      </c>
      <c r="P2547" s="205" t="s">
        <v>687</v>
      </c>
      <c r="Q2547" s="205" t="s">
        <v>686</v>
      </c>
    </row>
    <row r="2548" spans="1:17" hidden="1">
      <c r="A2548" s="204">
        <v>101660720983</v>
      </c>
      <c r="B2548" s="205" t="s">
        <v>10533</v>
      </c>
      <c r="C2548" s="205" t="s">
        <v>10534</v>
      </c>
      <c r="D2548" s="205" t="s">
        <v>680</v>
      </c>
      <c r="E2548" s="572">
        <v>37154</v>
      </c>
      <c r="F2548" s="572">
        <v>44249</v>
      </c>
      <c r="G2548" s="205" t="s">
        <v>10535</v>
      </c>
      <c r="H2548" s="205" t="s">
        <v>682</v>
      </c>
      <c r="I2548" s="205" t="s">
        <v>683</v>
      </c>
      <c r="J2548" s="205">
        <v>8668916252</v>
      </c>
      <c r="K2548" s="205" t="s">
        <v>684</v>
      </c>
      <c r="L2548" s="205" t="s">
        <v>10536</v>
      </c>
      <c r="M2548" s="205" t="s">
        <v>10537</v>
      </c>
      <c r="N2548" s="205" t="s">
        <v>10538</v>
      </c>
      <c r="O2548" s="205" t="s">
        <v>686</v>
      </c>
      <c r="P2548" s="205" t="s">
        <v>687</v>
      </c>
      <c r="Q2548" s="205" t="s">
        <v>686</v>
      </c>
    </row>
    <row r="2549" spans="1:17" hidden="1">
      <c r="A2549" s="204">
        <v>101663680963</v>
      </c>
      <c r="B2549" s="205" t="s">
        <v>10516</v>
      </c>
      <c r="C2549" s="205" t="s">
        <v>10517</v>
      </c>
      <c r="D2549" s="205" t="s">
        <v>680</v>
      </c>
      <c r="E2549" s="572">
        <v>34127</v>
      </c>
      <c r="F2549" s="572">
        <v>44249</v>
      </c>
      <c r="G2549" s="205" t="s">
        <v>10518</v>
      </c>
      <c r="H2549" s="205" t="s">
        <v>682</v>
      </c>
      <c r="I2549" s="205" t="s">
        <v>683</v>
      </c>
      <c r="J2549" s="205" t="s">
        <v>684</v>
      </c>
      <c r="K2549" s="205" t="s">
        <v>684</v>
      </c>
      <c r="L2549" s="205" t="s">
        <v>10519</v>
      </c>
      <c r="M2549" s="205" t="s">
        <v>684</v>
      </c>
      <c r="N2549" s="205" t="s">
        <v>684</v>
      </c>
      <c r="O2549" s="205" t="s">
        <v>686</v>
      </c>
      <c r="P2549" s="205" t="s">
        <v>687</v>
      </c>
      <c r="Q2549" s="205" t="s">
        <v>686</v>
      </c>
    </row>
    <row r="2550" spans="1:17" hidden="1">
      <c r="A2550" s="204">
        <v>101542261563</v>
      </c>
      <c r="B2550" s="205" t="s">
        <v>10545</v>
      </c>
      <c r="C2550" s="205" t="s">
        <v>10546</v>
      </c>
      <c r="D2550" s="205" t="s">
        <v>680</v>
      </c>
      <c r="E2550" s="572">
        <v>26302</v>
      </c>
      <c r="F2550" s="572">
        <v>44246</v>
      </c>
      <c r="G2550" s="205" t="s">
        <v>10547</v>
      </c>
      <c r="H2550" s="205" t="s">
        <v>682</v>
      </c>
      <c r="I2550" s="205" t="s">
        <v>708</v>
      </c>
      <c r="J2550" s="205" t="s">
        <v>684</v>
      </c>
      <c r="K2550" s="205" t="s">
        <v>684</v>
      </c>
      <c r="L2550" s="205" t="s">
        <v>10548</v>
      </c>
      <c r="M2550" s="205" t="s">
        <v>684</v>
      </c>
      <c r="N2550" s="205" t="s">
        <v>684</v>
      </c>
      <c r="O2550" s="205" t="s">
        <v>686</v>
      </c>
      <c r="P2550" s="205" t="s">
        <v>687</v>
      </c>
      <c r="Q2550" s="205" t="s">
        <v>686</v>
      </c>
    </row>
    <row r="2551" spans="1:17" hidden="1">
      <c r="A2551" s="204">
        <v>101640761240</v>
      </c>
      <c r="B2551" s="205" t="s">
        <v>10549</v>
      </c>
      <c r="C2551" s="205" t="s">
        <v>10550</v>
      </c>
      <c r="D2551" s="205" t="s">
        <v>680</v>
      </c>
      <c r="E2551" s="572">
        <v>35463</v>
      </c>
      <c r="F2551" s="572">
        <v>44246</v>
      </c>
      <c r="G2551" s="205" t="s">
        <v>10551</v>
      </c>
      <c r="H2551" s="205" t="s">
        <v>682</v>
      </c>
      <c r="I2551" s="205" t="s">
        <v>683</v>
      </c>
      <c r="J2551" s="205">
        <v>8149999801</v>
      </c>
      <c r="K2551" s="205" t="s">
        <v>10552</v>
      </c>
      <c r="L2551" s="205" t="s">
        <v>10553</v>
      </c>
      <c r="M2551" s="205" t="s">
        <v>10554</v>
      </c>
      <c r="N2551" s="205" t="s">
        <v>10555</v>
      </c>
      <c r="O2551" s="205" t="s">
        <v>686</v>
      </c>
      <c r="P2551" s="205" t="s">
        <v>687</v>
      </c>
      <c r="Q2551" s="205" t="s">
        <v>686</v>
      </c>
    </row>
    <row r="2552" spans="1:17" hidden="1">
      <c r="A2552" s="204">
        <v>101666254413</v>
      </c>
      <c r="B2552" s="205" t="s">
        <v>10539</v>
      </c>
      <c r="C2552" s="205" t="s">
        <v>10540</v>
      </c>
      <c r="D2552" s="205" t="s">
        <v>680</v>
      </c>
      <c r="E2552" s="572">
        <v>37055</v>
      </c>
      <c r="F2552" s="572">
        <v>44246</v>
      </c>
      <c r="G2552" s="205" t="s">
        <v>10541</v>
      </c>
      <c r="H2552" s="205" t="s">
        <v>682</v>
      </c>
      <c r="I2552" s="205" t="s">
        <v>683</v>
      </c>
      <c r="J2552" s="205">
        <v>9322680062</v>
      </c>
      <c r="K2552" s="205" t="s">
        <v>20623</v>
      </c>
      <c r="L2552" s="205" t="s">
        <v>10542</v>
      </c>
      <c r="M2552" s="205" t="s">
        <v>10543</v>
      </c>
      <c r="N2552" s="205" t="s">
        <v>10544</v>
      </c>
      <c r="O2552" s="205" t="s">
        <v>686</v>
      </c>
      <c r="P2552" s="205" t="s">
        <v>687</v>
      </c>
      <c r="Q2552" s="205" t="s">
        <v>686</v>
      </c>
    </row>
    <row r="2553" spans="1:17" hidden="1">
      <c r="A2553" s="204">
        <v>101666254421</v>
      </c>
      <c r="B2553" s="205" t="s">
        <v>10556</v>
      </c>
      <c r="C2553" s="205" t="s">
        <v>10557</v>
      </c>
      <c r="D2553" s="205" t="s">
        <v>680</v>
      </c>
      <c r="E2553" s="572">
        <v>33839</v>
      </c>
      <c r="F2553" s="572">
        <v>44245</v>
      </c>
      <c r="G2553" s="205" t="s">
        <v>3816</v>
      </c>
      <c r="H2553" s="205" t="s">
        <v>682</v>
      </c>
      <c r="I2553" s="205" t="s">
        <v>683</v>
      </c>
      <c r="J2553" s="205">
        <v>9623115008</v>
      </c>
      <c r="K2553" s="205" t="s">
        <v>684</v>
      </c>
      <c r="L2553" s="205" t="s">
        <v>10558</v>
      </c>
      <c r="M2553" s="205" t="s">
        <v>684</v>
      </c>
      <c r="N2553" s="205" t="s">
        <v>684</v>
      </c>
      <c r="O2553" s="205" t="s">
        <v>686</v>
      </c>
      <c r="P2553" s="205" t="s">
        <v>687</v>
      </c>
      <c r="Q2553" s="205" t="s">
        <v>686</v>
      </c>
    </row>
    <row r="2554" spans="1:17" hidden="1">
      <c r="A2554" s="204">
        <v>101669197175</v>
      </c>
      <c r="B2554" s="205" t="s">
        <v>10563</v>
      </c>
      <c r="C2554" s="205" t="s">
        <v>6968</v>
      </c>
      <c r="D2554" s="205" t="s">
        <v>680</v>
      </c>
      <c r="E2554" s="572">
        <v>35920</v>
      </c>
      <c r="F2554" s="572">
        <v>44242</v>
      </c>
      <c r="G2554" s="205" t="s">
        <v>10564</v>
      </c>
      <c r="H2554" s="205" t="s">
        <v>682</v>
      </c>
      <c r="I2554" s="205" t="s">
        <v>683</v>
      </c>
      <c r="J2554" s="205" t="s">
        <v>684</v>
      </c>
      <c r="K2554" s="205" t="s">
        <v>684</v>
      </c>
      <c r="L2554" s="205" t="s">
        <v>10565</v>
      </c>
      <c r="M2554" s="205" t="s">
        <v>684</v>
      </c>
      <c r="N2554" s="205" t="s">
        <v>684</v>
      </c>
      <c r="O2554" s="205" t="s">
        <v>686</v>
      </c>
      <c r="P2554" s="205" t="s">
        <v>687</v>
      </c>
      <c r="Q2554" s="205" t="s">
        <v>686</v>
      </c>
    </row>
    <row r="2555" spans="1:17" hidden="1">
      <c r="A2555" s="204">
        <v>101307523570</v>
      </c>
      <c r="B2555" s="205" t="s">
        <v>10559</v>
      </c>
      <c r="C2555" s="205" t="s">
        <v>10560</v>
      </c>
      <c r="D2555" s="205" t="s">
        <v>680</v>
      </c>
      <c r="E2555" s="572">
        <v>32660</v>
      </c>
      <c r="F2555" s="572">
        <v>44242</v>
      </c>
      <c r="G2555" s="205" t="s">
        <v>1254</v>
      </c>
      <c r="H2555" s="205" t="s">
        <v>682</v>
      </c>
      <c r="I2555" s="205" t="s">
        <v>708</v>
      </c>
      <c r="J2555" s="205">
        <v>9022537727</v>
      </c>
      <c r="K2555" s="205" t="s">
        <v>684</v>
      </c>
      <c r="L2555" s="205" t="s">
        <v>10561</v>
      </c>
      <c r="M2555" s="205" t="s">
        <v>684</v>
      </c>
      <c r="N2555" s="205" t="s">
        <v>10562</v>
      </c>
      <c r="O2555" s="205" t="s">
        <v>686</v>
      </c>
      <c r="P2555" s="205" t="s">
        <v>687</v>
      </c>
      <c r="Q2555" s="205" t="s">
        <v>686</v>
      </c>
    </row>
    <row r="2556" spans="1:17" hidden="1">
      <c r="A2556" s="204">
        <v>101435990953</v>
      </c>
      <c r="B2556" s="205" t="s">
        <v>10570</v>
      </c>
      <c r="C2556" s="205" t="s">
        <v>10571</v>
      </c>
      <c r="D2556" s="205" t="s">
        <v>680</v>
      </c>
      <c r="E2556" s="572">
        <v>28491</v>
      </c>
      <c r="F2556" s="572">
        <v>44237</v>
      </c>
      <c r="G2556" s="205" t="s">
        <v>10572</v>
      </c>
      <c r="H2556" s="205" t="s">
        <v>682</v>
      </c>
      <c r="I2556" s="205" t="s">
        <v>683</v>
      </c>
      <c r="J2556" s="205" t="s">
        <v>684</v>
      </c>
      <c r="K2556" s="205" t="s">
        <v>684</v>
      </c>
      <c r="L2556" s="205" t="s">
        <v>10573</v>
      </c>
      <c r="M2556" s="205" t="s">
        <v>684</v>
      </c>
      <c r="N2556" s="205" t="s">
        <v>684</v>
      </c>
      <c r="O2556" s="205" t="s">
        <v>686</v>
      </c>
      <c r="P2556" s="205" t="s">
        <v>687</v>
      </c>
      <c r="Q2556" s="205" t="s">
        <v>686</v>
      </c>
    </row>
    <row r="2557" spans="1:17" hidden="1">
      <c r="A2557" s="204">
        <v>101198719147</v>
      </c>
      <c r="B2557" s="205" t="s">
        <v>10566</v>
      </c>
      <c r="C2557" s="205" t="s">
        <v>10567</v>
      </c>
      <c r="D2557" s="205" t="s">
        <v>680</v>
      </c>
      <c r="E2557" s="572">
        <v>35431</v>
      </c>
      <c r="F2557" s="572">
        <v>44237</v>
      </c>
      <c r="G2557" s="205" t="s">
        <v>10568</v>
      </c>
      <c r="H2557" s="205" t="s">
        <v>682</v>
      </c>
      <c r="I2557" s="205" t="s">
        <v>683</v>
      </c>
      <c r="J2557" s="205">
        <v>8423189723</v>
      </c>
      <c r="K2557" s="205" t="s">
        <v>684</v>
      </c>
      <c r="L2557" s="205" t="s">
        <v>10569</v>
      </c>
      <c r="M2557" s="205" t="s">
        <v>684</v>
      </c>
      <c r="N2557" s="205" t="s">
        <v>684</v>
      </c>
      <c r="O2557" s="205" t="s">
        <v>686</v>
      </c>
      <c r="P2557" s="205" t="s">
        <v>687</v>
      </c>
      <c r="Q2557" s="205" t="s">
        <v>686</v>
      </c>
    </row>
    <row r="2558" spans="1:17" hidden="1">
      <c r="A2558" s="204">
        <v>101638518217</v>
      </c>
      <c r="B2558" s="205" t="s">
        <v>10574</v>
      </c>
      <c r="C2558" s="205" t="s">
        <v>10575</v>
      </c>
      <c r="D2558" s="205" t="s">
        <v>680</v>
      </c>
      <c r="E2558" s="572">
        <v>34582</v>
      </c>
      <c r="F2558" s="572">
        <v>44237</v>
      </c>
      <c r="G2558" s="205" t="s">
        <v>1495</v>
      </c>
      <c r="H2558" s="205" t="s">
        <v>682</v>
      </c>
      <c r="I2558" s="205" t="s">
        <v>683</v>
      </c>
      <c r="J2558" s="205">
        <v>8856026667</v>
      </c>
      <c r="K2558" s="205" t="s">
        <v>684</v>
      </c>
      <c r="L2558" s="205" t="s">
        <v>10576</v>
      </c>
      <c r="M2558" s="205" t="s">
        <v>10577</v>
      </c>
      <c r="N2558" s="205" t="s">
        <v>10578</v>
      </c>
      <c r="O2558" s="205" t="s">
        <v>686</v>
      </c>
      <c r="P2558" s="205" t="s">
        <v>687</v>
      </c>
      <c r="Q2558" s="205" t="s">
        <v>686</v>
      </c>
    </row>
    <row r="2559" spans="1:17" hidden="1">
      <c r="A2559" s="204">
        <v>101656220825</v>
      </c>
      <c r="B2559" s="205" t="s">
        <v>10579</v>
      </c>
      <c r="C2559" s="205" t="s">
        <v>10580</v>
      </c>
      <c r="D2559" s="205" t="s">
        <v>680</v>
      </c>
      <c r="E2559" s="572">
        <v>36331</v>
      </c>
      <c r="F2559" s="572">
        <v>44234</v>
      </c>
      <c r="G2559" s="205" t="s">
        <v>7577</v>
      </c>
      <c r="H2559" s="205" t="s">
        <v>682</v>
      </c>
      <c r="I2559" s="205" t="s">
        <v>683</v>
      </c>
      <c r="J2559" s="205" t="s">
        <v>684</v>
      </c>
      <c r="K2559" s="205" t="s">
        <v>684</v>
      </c>
      <c r="L2559" s="205" t="s">
        <v>4341</v>
      </c>
      <c r="M2559" s="205" t="s">
        <v>684</v>
      </c>
      <c r="N2559" s="205" t="s">
        <v>684</v>
      </c>
      <c r="O2559" s="205" t="s">
        <v>686</v>
      </c>
      <c r="P2559" s="205" t="s">
        <v>687</v>
      </c>
      <c r="Q2559" s="205" t="s">
        <v>686</v>
      </c>
    </row>
    <row r="2560" spans="1:17" hidden="1">
      <c r="A2560" s="204">
        <v>101283357961</v>
      </c>
      <c r="B2560" s="205" t="s">
        <v>10581</v>
      </c>
      <c r="C2560" s="205" t="s">
        <v>10582</v>
      </c>
      <c r="D2560" s="205" t="s">
        <v>680</v>
      </c>
      <c r="E2560" s="572">
        <v>34643</v>
      </c>
      <c r="F2560" s="572">
        <v>44233</v>
      </c>
      <c r="G2560" s="205" t="s">
        <v>10583</v>
      </c>
      <c r="H2560" s="205" t="s">
        <v>682</v>
      </c>
      <c r="I2560" s="205" t="s">
        <v>708</v>
      </c>
      <c r="J2560" s="205">
        <v>9955046366</v>
      </c>
      <c r="K2560" s="205" t="s">
        <v>684</v>
      </c>
      <c r="L2560" s="205" t="s">
        <v>10584</v>
      </c>
      <c r="M2560" s="205" t="s">
        <v>10585</v>
      </c>
      <c r="N2560" s="205" t="s">
        <v>21767</v>
      </c>
      <c r="O2560" s="205" t="s">
        <v>686</v>
      </c>
      <c r="P2560" s="205" t="s">
        <v>687</v>
      </c>
      <c r="Q2560" s="205" t="s">
        <v>686</v>
      </c>
    </row>
    <row r="2561" spans="1:17" hidden="1">
      <c r="A2561" s="204">
        <v>101654906337</v>
      </c>
      <c r="B2561" s="205" t="s">
        <v>10586</v>
      </c>
      <c r="C2561" s="205" t="s">
        <v>10587</v>
      </c>
      <c r="D2561" s="205" t="s">
        <v>680</v>
      </c>
      <c r="E2561" s="572">
        <v>33838</v>
      </c>
      <c r="F2561" s="572">
        <v>44232</v>
      </c>
      <c r="G2561" s="205" t="s">
        <v>10588</v>
      </c>
      <c r="H2561" s="205" t="s">
        <v>682</v>
      </c>
      <c r="I2561" s="205" t="s">
        <v>683</v>
      </c>
      <c r="J2561" s="205">
        <v>7904786940</v>
      </c>
      <c r="K2561" s="205" t="s">
        <v>684</v>
      </c>
      <c r="L2561" s="205" t="s">
        <v>1891</v>
      </c>
      <c r="M2561" s="205" t="s">
        <v>684</v>
      </c>
      <c r="N2561" s="205" t="s">
        <v>684</v>
      </c>
      <c r="O2561" s="205" t="s">
        <v>686</v>
      </c>
      <c r="P2561" s="205" t="s">
        <v>687</v>
      </c>
      <c r="Q2561" s="205" t="s">
        <v>686</v>
      </c>
    </row>
    <row r="2562" spans="1:17" hidden="1">
      <c r="A2562" s="204">
        <v>101665990980</v>
      </c>
      <c r="B2562" s="205" t="s">
        <v>10593</v>
      </c>
      <c r="C2562" s="205" t="s">
        <v>10594</v>
      </c>
      <c r="D2562" s="205" t="s">
        <v>680</v>
      </c>
      <c r="E2562" s="572">
        <v>32519</v>
      </c>
      <c r="F2562" s="572">
        <v>44230</v>
      </c>
      <c r="G2562" s="205" t="s">
        <v>10595</v>
      </c>
      <c r="H2562" s="205" t="s">
        <v>682</v>
      </c>
      <c r="I2562" s="205" t="s">
        <v>708</v>
      </c>
      <c r="J2562" s="205">
        <v>9834000805</v>
      </c>
      <c r="K2562" s="205" t="s">
        <v>684</v>
      </c>
      <c r="L2562" s="205" t="s">
        <v>10596</v>
      </c>
      <c r="M2562" s="205" t="s">
        <v>10597</v>
      </c>
      <c r="N2562" s="205" t="s">
        <v>684</v>
      </c>
      <c r="O2562" s="205" t="s">
        <v>686</v>
      </c>
      <c r="P2562" s="205" t="s">
        <v>687</v>
      </c>
      <c r="Q2562" s="205" t="s">
        <v>686</v>
      </c>
    </row>
    <row r="2563" spans="1:17" hidden="1">
      <c r="A2563" s="204">
        <v>101654906344</v>
      </c>
      <c r="B2563" s="205" t="s">
        <v>10589</v>
      </c>
      <c r="C2563" s="205" t="s">
        <v>10590</v>
      </c>
      <c r="D2563" s="205" t="s">
        <v>680</v>
      </c>
      <c r="E2563" s="572">
        <v>35229</v>
      </c>
      <c r="F2563" s="572">
        <v>44230</v>
      </c>
      <c r="G2563" s="205" t="s">
        <v>10591</v>
      </c>
      <c r="H2563" s="205" t="s">
        <v>682</v>
      </c>
      <c r="I2563" s="205" t="s">
        <v>683</v>
      </c>
      <c r="J2563" s="205" t="s">
        <v>684</v>
      </c>
      <c r="K2563" s="205" t="s">
        <v>684</v>
      </c>
      <c r="L2563" s="205" t="s">
        <v>10592</v>
      </c>
      <c r="M2563" s="205" t="s">
        <v>684</v>
      </c>
      <c r="N2563" s="205" t="s">
        <v>684</v>
      </c>
      <c r="O2563" s="205" t="s">
        <v>686</v>
      </c>
      <c r="P2563" s="205" t="s">
        <v>687</v>
      </c>
      <c r="Q2563" s="205" t="s">
        <v>686</v>
      </c>
    </row>
    <row r="2564" spans="1:17" hidden="1">
      <c r="A2564" s="204">
        <v>101548568977</v>
      </c>
      <c r="B2564" s="205" t="s">
        <v>10600</v>
      </c>
      <c r="C2564" s="205" t="s">
        <v>10601</v>
      </c>
      <c r="D2564" s="205" t="s">
        <v>680</v>
      </c>
      <c r="E2564" s="572">
        <v>35509</v>
      </c>
      <c r="F2564" s="572">
        <v>44229</v>
      </c>
      <c r="G2564" s="205" t="s">
        <v>10602</v>
      </c>
      <c r="H2564" s="205" t="s">
        <v>682</v>
      </c>
      <c r="I2564" s="205" t="s">
        <v>683</v>
      </c>
      <c r="J2564" s="205">
        <v>9628896891</v>
      </c>
      <c r="K2564" s="205" t="s">
        <v>684</v>
      </c>
      <c r="L2564" s="205" t="s">
        <v>10603</v>
      </c>
      <c r="M2564" s="205" t="s">
        <v>684</v>
      </c>
      <c r="N2564" s="205" t="s">
        <v>10604</v>
      </c>
      <c r="O2564" s="205" t="s">
        <v>686</v>
      </c>
      <c r="P2564" s="205" t="s">
        <v>687</v>
      </c>
      <c r="Q2564" s="205" t="s">
        <v>686</v>
      </c>
    </row>
    <row r="2565" spans="1:17">
      <c r="A2565" s="204">
        <v>101641165278</v>
      </c>
      <c r="B2565" s="205" t="s">
        <v>10611</v>
      </c>
      <c r="C2565" s="205" t="s">
        <v>10612</v>
      </c>
      <c r="D2565" s="205" t="s">
        <v>680</v>
      </c>
      <c r="E2565" s="572">
        <v>34151</v>
      </c>
      <c r="F2565" s="572">
        <v>44229</v>
      </c>
      <c r="G2565" s="205" t="s">
        <v>8408</v>
      </c>
      <c r="H2565" s="205" t="s">
        <v>682</v>
      </c>
      <c r="I2565" s="205" t="s">
        <v>683</v>
      </c>
      <c r="J2565" s="205">
        <v>7840999631</v>
      </c>
      <c r="K2565" s="205" t="s">
        <v>684</v>
      </c>
      <c r="L2565" s="205" t="s">
        <v>10613</v>
      </c>
      <c r="M2565" s="205" t="s">
        <v>10614</v>
      </c>
      <c r="N2565" s="205" t="s">
        <v>10615</v>
      </c>
      <c r="O2565" s="205" t="s">
        <v>686</v>
      </c>
      <c r="P2565" s="205" t="s">
        <v>687</v>
      </c>
      <c r="Q2565" s="205" t="s">
        <v>686</v>
      </c>
    </row>
    <row r="2566" spans="1:17" hidden="1">
      <c r="A2566" s="204">
        <v>101657085500</v>
      </c>
      <c r="B2566" s="205" t="s">
        <v>10609</v>
      </c>
      <c r="C2566" s="205" t="s">
        <v>10610</v>
      </c>
      <c r="D2566" s="205" t="s">
        <v>680</v>
      </c>
      <c r="E2566" s="572">
        <v>37622</v>
      </c>
      <c r="F2566" s="572">
        <v>44229</v>
      </c>
      <c r="G2566" s="205" t="s">
        <v>2825</v>
      </c>
      <c r="H2566" s="205" t="s">
        <v>682</v>
      </c>
      <c r="I2566" s="205" t="s">
        <v>683</v>
      </c>
      <c r="J2566" s="205">
        <v>9519739807</v>
      </c>
      <c r="K2566" s="205" t="s">
        <v>684</v>
      </c>
      <c r="L2566" s="205" t="s">
        <v>4256</v>
      </c>
      <c r="M2566" s="205" t="s">
        <v>684</v>
      </c>
      <c r="N2566" s="205" t="s">
        <v>684</v>
      </c>
      <c r="O2566" s="205" t="s">
        <v>686</v>
      </c>
      <c r="P2566" s="205" t="s">
        <v>687</v>
      </c>
      <c r="Q2566" s="205" t="s">
        <v>686</v>
      </c>
    </row>
    <row r="2567" spans="1:17" hidden="1">
      <c r="A2567" s="204">
        <v>101666031889</v>
      </c>
      <c r="B2567" s="205" t="s">
        <v>10605</v>
      </c>
      <c r="C2567" s="205" t="s">
        <v>10606</v>
      </c>
      <c r="D2567" s="205" t="s">
        <v>680</v>
      </c>
      <c r="E2567" s="572">
        <v>37809</v>
      </c>
      <c r="F2567" s="572">
        <v>44229</v>
      </c>
      <c r="G2567" s="205" t="s">
        <v>10607</v>
      </c>
      <c r="H2567" s="205" t="s">
        <v>682</v>
      </c>
      <c r="I2567" s="205" t="s">
        <v>683</v>
      </c>
      <c r="J2567" s="205" t="s">
        <v>684</v>
      </c>
      <c r="K2567" s="205" t="s">
        <v>684</v>
      </c>
      <c r="L2567" s="205" t="s">
        <v>10608</v>
      </c>
      <c r="M2567" s="205" t="s">
        <v>684</v>
      </c>
      <c r="N2567" s="205" t="s">
        <v>684</v>
      </c>
      <c r="O2567" s="205" t="s">
        <v>686</v>
      </c>
      <c r="P2567" s="205" t="s">
        <v>687</v>
      </c>
      <c r="Q2567" s="205" t="s">
        <v>686</v>
      </c>
    </row>
    <row r="2568" spans="1:17" hidden="1">
      <c r="A2568" s="204">
        <v>101654211119</v>
      </c>
      <c r="B2568" s="205" t="s">
        <v>10598</v>
      </c>
      <c r="C2568" s="205" t="s">
        <v>7486</v>
      </c>
      <c r="D2568" s="205" t="s">
        <v>680</v>
      </c>
      <c r="E2568" s="572">
        <v>37257</v>
      </c>
      <c r="F2568" s="572">
        <v>44229</v>
      </c>
      <c r="G2568" s="205" t="s">
        <v>10599</v>
      </c>
      <c r="H2568" s="205" t="s">
        <v>682</v>
      </c>
      <c r="I2568" s="205" t="s">
        <v>683</v>
      </c>
      <c r="J2568" s="205" t="s">
        <v>684</v>
      </c>
      <c r="K2568" s="205" t="s">
        <v>684</v>
      </c>
      <c r="L2568" s="205" t="s">
        <v>2888</v>
      </c>
      <c r="M2568" s="205" t="s">
        <v>684</v>
      </c>
      <c r="N2568" s="205" t="s">
        <v>684</v>
      </c>
      <c r="O2568" s="205" t="s">
        <v>686</v>
      </c>
      <c r="P2568" s="205" t="s">
        <v>687</v>
      </c>
      <c r="Q2568" s="205" t="s">
        <v>686</v>
      </c>
    </row>
    <row r="2569" spans="1:17" hidden="1">
      <c r="A2569" s="204">
        <v>101632283502</v>
      </c>
      <c r="B2569" s="205" t="s">
        <v>10616</v>
      </c>
      <c r="C2569" s="205" t="s">
        <v>10617</v>
      </c>
      <c r="D2569" s="205" t="s">
        <v>680</v>
      </c>
      <c r="E2569" s="572">
        <v>35480</v>
      </c>
      <c r="F2569" s="572">
        <v>44229</v>
      </c>
      <c r="G2569" s="205" t="s">
        <v>10618</v>
      </c>
      <c r="H2569" s="205" t="s">
        <v>682</v>
      </c>
      <c r="I2569" s="205" t="s">
        <v>683</v>
      </c>
      <c r="J2569" s="205">
        <v>7040722158</v>
      </c>
      <c r="K2569" s="205" t="s">
        <v>10619</v>
      </c>
      <c r="L2569" s="205" t="s">
        <v>10620</v>
      </c>
      <c r="M2569" s="205" t="s">
        <v>10621</v>
      </c>
      <c r="N2569" s="205" t="s">
        <v>10622</v>
      </c>
      <c r="O2569" s="205" t="s">
        <v>686</v>
      </c>
      <c r="P2569" s="205" t="s">
        <v>687</v>
      </c>
      <c r="Q2569" s="205" t="s">
        <v>686</v>
      </c>
    </row>
    <row r="2570" spans="1:17" hidden="1">
      <c r="A2570" s="204">
        <v>101654451980</v>
      </c>
      <c r="B2570" s="205" t="s">
        <v>10623</v>
      </c>
      <c r="C2570" s="205" t="s">
        <v>10624</v>
      </c>
      <c r="D2570" s="205" t="s">
        <v>680</v>
      </c>
      <c r="E2570" s="572">
        <v>36162</v>
      </c>
      <c r="F2570" s="572">
        <v>44228</v>
      </c>
      <c r="G2570" s="205" t="s">
        <v>10625</v>
      </c>
      <c r="H2570" s="205" t="s">
        <v>682</v>
      </c>
      <c r="I2570" s="205" t="s">
        <v>683</v>
      </c>
      <c r="J2570" s="205">
        <v>7319109424</v>
      </c>
      <c r="K2570" s="205" t="s">
        <v>10626</v>
      </c>
      <c r="L2570" s="205" t="s">
        <v>10627</v>
      </c>
      <c r="M2570" s="205" t="s">
        <v>684</v>
      </c>
      <c r="N2570" s="205" t="s">
        <v>684</v>
      </c>
      <c r="O2570" s="205" t="s">
        <v>686</v>
      </c>
      <c r="P2570" s="205" t="s">
        <v>687</v>
      </c>
      <c r="Q2570" s="205" t="s">
        <v>686</v>
      </c>
    </row>
    <row r="2571" spans="1:17" hidden="1">
      <c r="A2571" s="204">
        <v>101654451979</v>
      </c>
      <c r="B2571" s="205" t="s">
        <v>10628</v>
      </c>
      <c r="C2571" s="205" t="s">
        <v>10629</v>
      </c>
      <c r="D2571" s="205" t="s">
        <v>680</v>
      </c>
      <c r="E2571" s="572">
        <v>35978</v>
      </c>
      <c r="F2571" s="572">
        <v>44228</v>
      </c>
      <c r="G2571" s="205" t="s">
        <v>10630</v>
      </c>
      <c r="H2571" s="205" t="s">
        <v>682</v>
      </c>
      <c r="I2571" s="205" t="s">
        <v>683</v>
      </c>
      <c r="J2571" s="205">
        <v>7908192271</v>
      </c>
      <c r="K2571" s="205" t="s">
        <v>684</v>
      </c>
      <c r="L2571" s="205" t="s">
        <v>10631</v>
      </c>
      <c r="M2571" s="205" t="s">
        <v>684</v>
      </c>
      <c r="N2571" s="205" t="s">
        <v>684</v>
      </c>
      <c r="O2571" s="205" t="s">
        <v>686</v>
      </c>
      <c r="P2571" s="205" t="s">
        <v>687</v>
      </c>
      <c r="Q2571" s="205" t="s">
        <v>686</v>
      </c>
    </row>
    <row r="2572" spans="1:17" hidden="1">
      <c r="A2572" s="204">
        <v>101452383537</v>
      </c>
      <c r="B2572" s="205" t="s">
        <v>10632</v>
      </c>
      <c r="C2572" s="205" t="s">
        <v>10633</v>
      </c>
      <c r="D2572" s="205" t="s">
        <v>680</v>
      </c>
      <c r="E2572" s="572">
        <v>35431</v>
      </c>
      <c r="F2572" s="572">
        <v>44223</v>
      </c>
      <c r="G2572" s="205" t="s">
        <v>1007</v>
      </c>
      <c r="H2572" s="205" t="s">
        <v>682</v>
      </c>
      <c r="I2572" s="205" t="s">
        <v>683</v>
      </c>
      <c r="J2572" s="205">
        <v>7083246725</v>
      </c>
      <c r="K2572" s="205" t="s">
        <v>684</v>
      </c>
      <c r="L2572" s="205" t="s">
        <v>962</v>
      </c>
      <c r="M2572" s="205" t="s">
        <v>684</v>
      </c>
      <c r="N2572" s="205" t="s">
        <v>684</v>
      </c>
      <c r="O2572" s="205" t="s">
        <v>686</v>
      </c>
      <c r="P2572" s="205" t="s">
        <v>687</v>
      </c>
      <c r="Q2572" s="205" t="s">
        <v>687</v>
      </c>
    </row>
    <row r="2573" spans="1:17" hidden="1">
      <c r="A2573" s="204">
        <v>101654729584</v>
      </c>
      <c r="B2573" s="205" t="s">
        <v>10634</v>
      </c>
      <c r="C2573" s="205" t="s">
        <v>10635</v>
      </c>
      <c r="D2573" s="205" t="s">
        <v>680</v>
      </c>
      <c r="E2573" s="572">
        <v>36378</v>
      </c>
      <c r="F2573" s="572">
        <v>44223</v>
      </c>
      <c r="G2573" s="205" t="s">
        <v>10636</v>
      </c>
      <c r="H2573" s="205" t="s">
        <v>682</v>
      </c>
      <c r="I2573" s="205" t="s">
        <v>683</v>
      </c>
      <c r="J2573" s="205">
        <v>8010950604</v>
      </c>
      <c r="K2573" s="205" t="s">
        <v>684</v>
      </c>
      <c r="L2573" s="205" t="s">
        <v>10637</v>
      </c>
      <c r="M2573" s="205" t="s">
        <v>10638</v>
      </c>
      <c r="N2573" s="205" t="s">
        <v>684</v>
      </c>
      <c r="O2573" s="205" t="s">
        <v>686</v>
      </c>
      <c r="P2573" s="205" t="s">
        <v>687</v>
      </c>
      <c r="Q2573" s="205" t="s">
        <v>686</v>
      </c>
    </row>
    <row r="2574" spans="1:17" hidden="1">
      <c r="A2574" s="204">
        <v>101652921016</v>
      </c>
      <c r="B2574" s="205" t="s">
        <v>10646</v>
      </c>
      <c r="C2574" s="205" t="s">
        <v>7586</v>
      </c>
      <c r="D2574" s="205" t="s">
        <v>680</v>
      </c>
      <c r="E2574" s="572">
        <v>35621</v>
      </c>
      <c r="F2574" s="572">
        <v>44221</v>
      </c>
      <c r="G2574" s="205" t="s">
        <v>2121</v>
      </c>
      <c r="H2574" s="205" t="s">
        <v>682</v>
      </c>
      <c r="I2574" s="205" t="s">
        <v>683</v>
      </c>
      <c r="J2574" s="205" t="s">
        <v>684</v>
      </c>
      <c r="K2574" s="205" t="s">
        <v>684</v>
      </c>
      <c r="L2574" s="205" t="s">
        <v>10647</v>
      </c>
      <c r="M2574" s="205" t="s">
        <v>684</v>
      </c>
      <c r="N2574" s="205" t="s">
        <v>684</v>
      </c>
      <c r="O2574" s="205" t="s">
        <v>686</v>
      </c>
      <c r="P2574" s="205" t="s">
        <v>687</v>
      </c>
      <c r="Q2574" s="205" t="s">
        <v>686</v>
      </c>
    </row>
    <row r="2575" spans="1:17" hidden="1">
      <c r="A2575" s="204">
        <v>101652926371</v>
      </c>
      <c r="B2575" s="205" t="s">
        <v>10642</v>
      </c>
      <c r="C2575" s="205" t="s">
        <v>10643</v>
      </c>
      <c r="D2575" s="205" t="s">
        <v>680</v>
      </c>
      <c r="E2575" s="572">
        <v>32752</v>
      </c>
      <c r="F2575" s="572">
        <v>44221</v>
      </c>
      <c r="G2575" s="205" t="s">
        <v>10644</v>
      </c>
      <c r="H2575" s="205" t="s">
        <v>682</v>
      </c>
      <c r="I2575" s="205" t="s">
        <v>683</v>
      </c>
      <c r="J2575" s="205" t="s">
        <v>684</v>
      </c>
      <c r="K2575" s="205" t="s">
        <v>684</v>
      </c>
      <c r="L2575" s="205" t="s">
        <v>10645</v>
      </c>
      <c r="M2575" s="205" t="s">
        <v>684</v>
      </c>
      <c r="N2575" s="205" t="s">
        <v>684</v>
      </c>
      <c r="O2575" s="205" t="s">
        <v>686</v>
      </c>
      <c r="P2575" s="205" t="s">
        <v>687</v>
      </c>
      <c r="Q2575" s="205" t="s">
        <v>686</v>
      </c>
    </row>
    <row r="2576" spans="1:17" hidden="1">
      <c r="A2576" s="204">
        <v>101652916752</v>
      </c>
      <c r="B2576" s="205" t="s">
        <v>10639</v>
      </c>
      <c r="C2576" s="205" t="s">
        <v>10640</v>
      </c>
      <c r="D2576" s="205" t="s">
        <v>680</v>
      </c>
      <c r="E2576" s="572">
        <v>33710</v>
      </c>
      <c r="F2576" s="572">
        <v>44221</v>
      </c>
      <c r="G2576" s="205" t="s">
        <v>4432</v>
      </c>
      <c r="H2576" s="205" t="s">
        <v>682</v>
      </c>
      <c r="I2576" s="205" t="s">
        <v>683</v>
      </c>
      <c r="J2576" s="205" t="s">
        <v>684</v>
      </c>
      <c r="K2576" s="205" t="s">
        <v>684</v>
      </c>
      <c r="L2576" s="205" t="s">
        <v>10641</v>
      </c>
      <c r="M2576" s="205" t="s">
        <v>684</v>
      </c>
      <c r="N2576" s="205" t="s">
        <v>684</v>
      </c>
      <c r="O2576" s="205" t="s">
        <v>686</v>
      </c>
      <c r="P2576" s="205" t="s">
        <v>687</v>
      </c>
      <c r="Q2576" s="205" t="s">
        <v>686</v>
      </c>
    </row>
    <row r="2577" spans="1:17" hidden="1">
      <c r="A2577" s="204">
        <v>101248240054</v>
      </c>
      <c r="B2577" s="205" t="s">
        <v>10648</v>
      </c>
      <c r="C2577" s="205" t="s">
        <v>10649</v>
      </c>
      <c r="D2577" s="205" t="s">
        <v>680</v>
      </c>
      <c r="E2577" s="572">
        <v>27164</v>
      </c>
      <c r="F2577" s="572">
        <v>44218</v>
      </c>
      <c r="G2577" s="205" t="s">
        <v>10650</v>
      </c>
      <c r="H2577" s="205" t="s">
        <v>682</v>
      </c>
      <c r="I2577" s="205" t="s">
        <v>708</v>
      </c>
      <c r="J2577" s="205" t="s">
        <v>684</v>
      </c>
      <c r="K2577" s="205" t="s">
        <v>684</v>
      </c>
      <c r="L2577" s="205" t="s">
        <v>10651</v>
      </c>
      <c r="M2577" s="205" t="s">
        <v>684</v>
      </c>
      <c r="N2577" s="205" t="s">
        <v>684</v>
      </c>
      <c r="O2577" s="205" t="s">
        <v>686</v>
      </c>
      <c r="P2577" s="205" t="s">
        <v>687</v>
      </c>
      <c r="Q2577" s="205" t="s">
        <v>686</v>
      </c>
    </row>
    <row r="2578" spans="1:17" hidden="1">
      <c r="A2578" s="204">
        <v>101389142305</v>
      </c>
      <c r="B2578" s="205" t="s">
        <v>10652</v>
      </c>
      <c r="C2578" s="205" t="s">
        <v>10653</v>
      </c>
      <c r="D2578" s="205" t="s">
        <v>680</v>
      </c>
      <c r="E2578" s="572">
        <v>35120</v>
      </c>
      <c r="F2578" s="572">
        <v>44217</v>
      </c>
      <c r="G2578" s="205" t="s">
        <v>10654</v>
      </c>
      <c r="H2578" s="205" t="s">
        <v>682</v>
      </c>
      <c r="I2578" s="205" t="s">
        <v>683</v>
      </c>
      <c r="J2578" s="205">
        <v>9113363290</v>
      </c>
      <c r="K2578" s="205" t="s">
        <v>10655</v>
      </c>
      <c r="L2578" s="205" t="s">
        <v>10656</v>
      </c>
      <c r="M2578" s="205" t="s">
        <v>10657</v>
      </c>
      <c r="N2578" s="205" t="s">
        <v>10658</v>
      </c>
      <c r="O2578" s="205" t="s">
        <v>686</v>
      </c>
      <c r="P2578" s="205" t="s">
        <v>687</v>
      </c>
      <c r="Q2578" s="205" t="s">
        <v>686</v>
      </c>
    </row>
    <row r="2579" spans="1:17" hidden="1">
      <c r="A2579" s="204">
        <v>101651274401</v>
      </c>
      <c r="B2579" s="205" t="s">
        <v>10659</v>
      </c>
      <c r="C2579" s="205" t="s">
        <v>10660</v>
      </c>
      <c r="D2579" s="205" t="s">
        <v>680</v>
      </c>
      <c r="E2579" s="572">
        <v>35079</v>
      </c>
      <c r="F2579" s="572">
        <v>44216</v>
      </c>
      <c r="G2579" s="205" t="s">
        <v>10661</v>
      </c>
      <c r="H2579" s="205" t="s">
        <v>682</v>
      </c>
      <c r="I2579" s="205" t="s">
        <v>683</v>
      </c>
      <c r="J2579" s="205" t="s">
        <v>684</v>
      </c>
      <c r="K2579" s="205" t="s">
        <v>684</v>
      </c>
      <c r="L2579" s="205" t="s">
        <v>10662</v>
      </c>
      <c r="M2579" s="205" t="s">
        <v>684</v>
      </c>
      <c r="N2579" s="205" t="s">
        <v>684</v>
      </c>
      <c r="O2579" s="205" t="s">
        <v>686</v>
      </c>
      <c r="P2579" s="205" t="s">
        <v>687</v>
      </c>
      <c r="Q2579" s="205" t="s">
        <v>686</v>
      </c>
    </row>
    <row r="2580" spans="1:17" hidden="1">
      <c r="A2580" s="204">
        <v>101523685091</v>
      </c>
      <c r="B2580" s="205" t="s">
        <v>10663</v>
      </c>
      <c r="C2580" s="205" t="s">
        <v>10664</v>
      </c>
      <c r="D2580" s="205" t="s">
        <v>680</v>
      </c>
      <c r="E2580" s="572">
        <v>33060</v>
      </c>
      <c r="F2580" s="572">
        <v>44216</v>
      </c>
      <c r="G2580" s="205" t="s">
        <v>6504</v>
      </c>
      <c r="H2580" s="205" t="s">
        <v>682</v>
      </c>
      <c r="I2580" s="205" t="s">
        <v>683</v>
      </c>
      <c r="J2580" s="205">
        <v>9794332862</v>
      </c>
      <c r="K2580" s="205" t="s">
        <v>684</v>
      </c>
      <c r="L2580" s="205" t="s">
        <v>10665</v>
      </c>
      <c r="M2580" s="205" t="s">
        <v>684</v>
      </c>
      <c r="N2580" s="205" t="s">
        <v>684</v>
      </c>
      <c r="O2580" s="205" t="s">
        <v>687</v>
      </c>
      <c r="P2580" s="205" t="s">
        <v>687</v>
      </c>
      <c r="Q2580" s="205" t="s">
        <v>686</v>
      </c>
    </row>
    <row r="2581" spans="1:17" hidden="1">
      <c r="A2581" s="204">
        <v>101654211126</v>
      </c>
      <c r="B2581" s="205" t="s">
        <v>10666</v>
      </c>
      <c r="C2581" s="205" t="s">
        <v>10667</v>
      </c>
      <c r="D2581" s="205" t="s">
        <v>680</v>
      </c>
      <c r="E2581" s="572">
        <v>35395</v>
      </c>
      <c r="F2581" s="572">
        <v>44214</v>
      </c>
      <c r="G2581" s="205" t="s">
        <v>10668</v>
      </c>
      <c r="H2581" s="205" t="s">
        <v>682</v>
      </c>
      <c r="I2581" s="205" t="s">
        <v>683</v>
      </c>
      <c r="J2581" s="205">
        <v>9021652169</v>
      </c>
      <c r="K2581" s="205" t="s">
        <v>684</v>
      </c>
      <c r="L2581" s="205" t="s">
        <v>820</v>
      </c>
      <c r="M2581" s="205" t="s">
        <v>10669</v>
      </c>
      <c r="N2581" s="205" t="s">
        <v>684</v>
      </c>
      <c r="O2581" s="205" t="s">
        <v>686</v>
      </c>
      <c r="P2581" s="205" t="s">
        <v>687</v>
      </c>
      <c r="Q2581" s="205" t="s">
        <v>686</v>
      </c>
    </row>
    <row r="2582" spans="1:17" hidden="1">
      <c r="A2582" s="204">
        <v>101648935913</v>
      </c>
      <c r="B2582" s="205" t="s">
        <v>10670</v>
      </c>
      <c r="C2582" s="205" t="s">
        <v>10671</v>
      </c>
      <c r="D2582" s="205" t="s">
        <v>680</v>
      </c>
      <c r="E2582" s="572">
        <v>36765</v>
      </c>
      <c r="F2582" s="572">
        <v>44212</v>
      </c>
      <c r="G2582" s="205" t="s">
        <v>10672</v>
      </c>
      <c r="H2582" s="205" t="s">
        <v>682</v>
      </c>
      <c r="I2582" s="205" t="s">
        <v>683</v>
      </c>
      <c r="J2582" s="205" t="s">
        <v>684</v>
      </c>
      <c r="K2582" s="205" t="s">
        <v>684</v>
      </c>
      <c r="L2582" s="205" t="s">
        <v>10673</v>
      </c>
      <c r="M2582" s="205" t="s">
        <v>684</v>
      </c>
      <c r="N2582" s="205" t="s">
        <v>684</v>
      </c>
      <c r="O2582" s="205" t="s">
        <v>686</v>
      </c>
      <c r="P2582" s="205" t="s">
        <v>687</v>
      </c>
      <c r="Q2582" s="205" t="s">
        <v>686</v>
      </c>
    </row>
    <row r="2583" spans="1:17" hidden="1">
      <c r="A2583" s="204">
        <v>100325743885</v>
      </c>
      <c r="B2583" s="205" t="s">
        <v>10674</v>
      </c>
      <c r="C2583" s="205" t="s">
        <v>10675</v>
      </c>
      <c r="D2583" s="205" t="s">
        <v>680</v>
      </c>
      <c r="E2583" s="572">
        <v>30889</v>
      </c>
      <c r="F2583" s="572">
        <v>44210</v>
      </c>
      <c r="G2583" s="205" t="s">
        <v>7691</v>
      </c>
      <c r="H2583" s="205" t="s">
        <v>682</v>
      </c>
      <c r="I2583" s="205" t="s">
        <v>708</v>
      </c>
      <c r="J2583" s="205">
        <v>9096714163</v>
      </c>
      <c r="K2583" s="205" t="s">
        <v>684</v>
      </c>
      <c r="L2583" s="205" t="s">
        <v>10676</v>
      </c>
      <c r="M2583" s="205" t="s">
        <v>684</v>
      </c>
      <c r="N2583" s="205" t="s">
        <v>10677</v>
      </c>
      <c r="O2583" s="205" t="s">
        <v>686</v>
      </c>
      <c r="P2583" s="205" t="s">
        <v>687</v>
      </c>
      <c r="Q2583" s="205" t="s">
        <v>686</v>
      </c>
    </row>
    <row r="2584" spans="1:17" hidden="1">
      <c r="A2584" s="204">
        <v>101645916456</v>
      </c>
      <c r="B2584" s="205" t="s">
        <v>10687</v>
      </c>
      <c r="C2584" s="205" t="s">
        <v>10688</v>
      </c>
      <c r="D2584" s="205" t="s">
        <v>680</v>
      </c>
      <c r="E2584" s="572">
        <v>34982</v>
      </c>
      <c r="F2584" s="572">
        <v>44207</v>
      </c>
      <c r="G2584" s="205" t="s">
        <v>10689</v>
      </c>
      <c r="H2584" s="205" t="s">
        <v>682</v>
      </c>
      <c r="I2584" s="205" t="s">
        <v>708</v>
      </c>
      <c r="J2584" s="205">
        <v>9730476325</v>
      </c>
      <c r="K2584" s="205" t="s">
        <v>10690</v>
      </c>
      <c r="L2584" s="205" t="s">
        <v>10691</v>
      </c>
      <c r="M2584" s="205" t="s">
        <v>684</v>
      </c>
      <c r="N2584" s="205" t="s">
        <v>684</v>
      </c>
      <c r="O2584" s="205" t="s">
        <v>686</v>
      </c>
      <c r="P2584" s="205" t="s">
        <v>687</v>
      </c>
      <c r="Q2584" s="205" t="s">
        <v>686</v>
      </c>
    </row>
    <row r="2585" spans="1:17" hidden="1">
      <c r="A2585" s="204">
        <v>101643211967</v>
      </c>
      <c r="B2585" s="205" t="s">
        <v>10692</v>
      </c>
      <c r="C2585" s="205" t="s">
        <v>8209</v>
      </c>
      <c r="D2585" s="205" t="s">
        <v>680</v>
      </c>
      <c r="E2585" s="572">
        <v>32874</v>
      </c>
      <c r="F2585" s="572">
        <v>44207</v>
      </c>
      <c r="G2585" s="205" t="s">
        <v>10693</v>
      </c>
      <c r="H2585" s="205" t="s">
        <v>682</v>
      </c>
      <c r="I2585" s="205" t="s">
        <v>708</v>
      </c>
      <c r="J2585" s="205">
        <v>9028209733</v>
      </c>
      <c r="K2585" s="205" t="s">
        <v>684</v>
      </c>
      <c r="L2585" s="205" t="s">
        <v>10694</v>
      </c>
      <c r="M2585" s="205" t="s">
        <v>684</v>
      </c>
      <c r="N2585" s="205" t="s">
        <v>684</v>
      </c>
      <c r="O2585" s="205" t="s">
        <v>686</v>
      </c>
      <c r="P2585" s="205" t="s">
        <v>687</v>
      </c>
      <c r="Q2585" s="205" t="s">
        <v>686</v>
      </c>
    </row>
    <row r="2586" spans="1:17" hidden="1">
      <c r="A2586" s="204">
        <v>101468563546</v>
      </c>
      <c r="B2586" s="205" t="s">
        <v>10678</v>
      </c>
      <c r="C2586" s="205" t="s">
        <v>10679</v>
      </c>
      <c r="D2586" s="205" t="s">
        <v>680</v>
      </c>
      <c r="E2586" s="572">
        <v>34376</v>
      </c>
      <c r="F2586" s="572">
        <v>44207</v>
      </c>
      <c r="G2586" s="205" t="s">
        <v>10680</v>
      </c>
      <c r="H2586" s="205" t="s">
        <v>682</v>
      </c>
      <c r="I2586" s="205" t="s">
        <v>683</v>
      </c>
      <c r="J2586" s="205" t="s">
        <v>684</v>
      </c>
      <c r="K2586" s="205" t="s">
        <v>684</v>
      </c>
      <c r="L2586" s="205" t="s">
        <v>10681</v>
      </c>
      <c r="M2586" s="205" t="s">
        <v>684</v>
      </c>
      <c r="N2586" s="205" t="s">
        <v>684</v>
      </c>
      <c r="O2586" s="205" t="s">
        <v>686</v>
      </c>
      <c r="P2586" s="205" t="s">
        <v>687</v>
      </c>
      <c r="Q2586" s="205" t="s">
        <v>686</v>
      </c>
    </row>
    <row r="2587" spans="1:17" hidden="1">
      <c r="A2587" s="204">
        <v>101511033716</v>
      </c>
      <c r="B2587" s="205" t="s">
        <v>10682</v>
      </c>
      <c r="C2587" s="205" t="s">
        <v>10683</v>
      </c>
      <c r="D2587" s="205" t="s">
        <v>680</v>
      </c>
      <c r="E2587" s="572">
        <v>36699</v>
      </c>
      <c r="F2587" s="572">
        <v>44207</v>
      </c>
      <c r="G2587" s="205" t="s">
        <v>10684</v>
      </c>
      <c r="H2587" s="205" t="s">
        <v>682</v>
      </c>
      <c r="I2587" s="205" t="s">
        <v>683</v>
      </c>
      <c r="J2587" s="205">
        <v>8551897539</v>
      </c>
      <c r="K2587" s="205" t="s">
        <v>684</v>
      </c>
      <c r="L2587" s="205" t="s">
        <v>7135</v>
      </c>
      <c r="M2587" s="205" t="s">
        <v>10685</v>
      </c>
      <c r="N2587" s="205" t="s">
        <v>10686</v>
      </c>
      <c r="O2587" s="205" t="s">
        <v>686</v>
      </c>
      <c r="P2587" s="205" t="s">
        <v>687</v>
      </c>
      <c r="Q2587" s="205" t="s">
        <v>686</v>
      </c>
    </row>
    <row r="2588" spans="1:17" hidden="1">
      <c r="A2588" s="204">
        <v>101383144095</v>
      </c>
      <c r="B2588" s="205" t="s">
        <v>10695</v>
      </c>
      <c r="C2588" s="205" t="s">
        <v>10696</v>
      </c>
      <c r="D2588" s="205" t="s">
        <v>680</v>
      </c>
      <c r="E2588" s="572">
        <v>34834</v>
      </c>
      <c r="F2588" s="572">
        <v>44204</v>
      </c>
      <c r="G2588" s="205" t="s">
        <v>2602</v>
      </c>
      <c r="H2588" s="205" t="s">
        <v>682</v>
      </c>
      <c r="I2588" s="205" t="s">
        <v>683</v>
      </c>
      <c r="J2588" s="205">
        <v>7057606439</v>
      </c>
      <c r="K2588" s="205" t="s">
        <v>10697</v>
      </c>
      <c r="L2588" s="205" t="s">
        <v>879</v>
      </c>
      <c r="M2588" s="205" t="s">
        <v>10698</v>
      </c>
      <c r="N2588" s="205" t="s">
        <v>10699</v>
      </c>
      <c r="O2588" s="205" t="s">
        <v>687</v>
      </c>
      <c r="P2588" s="205" t="s">
        <v>687</v>
      </c>
      <c r="Q2588" s="205" t="s">
        <v>686</v>
      </c>
    </row>
    <row r="2589" spans="1:17" hidden="1">
      <c r="A2589" s="204">
        <v>101647899242</v>
      </c>
      <c r="B2589" s="205" t="s">
        <v>10700</v>
      </c>
      <c r="C2589" s="205" t="s">
        <v>10701</v>
      </c>
      <c r="D2589" s="205" t="s">
        <v>680</v>
      </c>
      <c r="E2589" s="572">
        <v>32143</v>
      </c>
      <c r="F2589" s="572">
        <v>44201</v>
      </c>
      <c r="G2589" s="205" t="s">
        <v>10702</v>
      </c>
      <c r="H2589" s="205" t="s">
        <v>682</v>
      </c>
      <c r="I2589" s="205" t="s">
        <v>708</v>
      </c>
      <c r="J2589" s="205" t="s">
        <v>684</v>
      </c>
      <c r="K2589" s="205" t="s">
        <v>684</v>
      </c>
      <c r="L2589" s="205" t="s">
        <v>10703</v>
      </c>
      <c r="M2589" s="205" t="s">
        <v>684</v>
      </c>
      <c r="N2589" s="205" t="s">
        <v>684</v>
      </c>
      <c r="O2589" s="205" t="s">
        <v>686</v>
      </c>
      <c r="P2589" s="205" t="s">
        <v>687</v>
      </c>
      <c r="Q2589" s="205" t="s">
        <v>686</v>
      </c>
    </row>
    <row r="2590" spans="1:17" hidden="1">
      <c r="A2590" s="204">
        <v>101187133283</v>
      </c>
      <c r="B2590" s="205" t="s">
        <v>10705</v>
      </c>
      <c r="C2590" s="205" t="s">
        <v>10706</v>
      </c>
      <c r="D2590" s="205" t="s">
        <v>680</v>
      </c>
      <c r="E2590" s="572">
        <v>35981</v>
      </c>
      <c r="F2590" s="572">
        <v>44201</v>
      </c>
      <c r="G2590" s="205" t="s">
        <v>9913</v>
      </c>
      <c r="H2590" s="205" t="s">
        <v>682</v>
      </c>
      <c r="I2590" s="205" t="s">
        <v>683</v>
      </c>
      <c r="J2590" s="205">
        <v>9518704371</v>
      </c>
      <c r="K2590" s="205" t="s">
        <v>684</v>
      </c>
      <c r="L2590" s="205" t="s">
        <v>10707</v>
      </c>
      <c r="M2590" s="205" t="s">
        <v>684</v>
      </c>
      <c r="N2590" s="205" t="s">
        <v>684</v>
      </c>
      <c r="O2590" s="205" t="s">
        <v>686</v>
      </c>
      <c r="P2590" s="205" t="s">
        <v>687</v>
      </c>
      <c r="Q2590" s="205" t="s">
        <v>686</v>
      </c>
    </row>
    <row r="2591" spans="1:17" hidden="1">
      <c r="A2591" s="204">
        <v>101646517894</v>
      </c>
      <c r="B2591" s="205" t="s">
        <v>10708</v>
      </c>
      <c r="C2591" s="205" t="s">
        <v>10709</v>
      </c>
      <c r="D2591" s="205" t="s">
        <v>680</v>
      </c>
      <c r="E2591" s="572">
        <v>33093</v>
      </c>
      <c r="F2591" s="572">
        <v>44200</v>
      </c>
      <c r="G2591" s="205" t="s">
        <v>10710</v>
      </c>
      <c r="H2591" s="205" t="s">
        <v>682</v>
      </c>
      <c r="I2591" s="205" t="s">
        <v>683</v>
      </c>
      <c r="J2591" s="205">
        <v>9198043278</v>
      </c>
      <c r="K2591" s="205" t="s">
        <v>684</v>
      </c>
      <c r="L2591" s="205" t="s">
        <v>10711</v>
      </c>
      <c r="M2591" s="205" t="s">
        <v>10712</v>
      </c>
      <c r="N2591" s="205" t="s">
        <v>10713</v>
      </c>
      <c r="O2591" s="205" t="s">
        <v>686</v>
      </c>
      <c r="P2591" s="205" t="s">
        <v>687</v>
      </c>
      <c r="Q2591" s="205" t="s">
        <v>686</v>
      </c>
    </row>
    <row r="2592" spans="1:17" hidden="1">
      <c r="A2592" s="204">
        <v>100729043223</v>
      </c>
      <c r="B2592" s="205" t="s">
        <v>10717</v>
      </c>
      <c r="C2592" s="205" t="s">
        <v>10718</v>
      </c>
      <c r="D2592" s="205" t="s">
        <v>680</v>
      </c>
      <c r="E2592" s="572">
        <v>27760</v>
      </c>
      <c r="F2592" s="572">
        <v>44200</v>
      </c>
      <c r="G2592" s="205" t="s">
        <v>10719</v>
      </c>
      <c r="H2592" s="205" t="s">
        <v>682</v>
      </c>
      <c r="I2592" s="205" t="s">
        <v>708</v>
      </c>
      <c r="J2592" s="205">
        <v>7484093870</v>
      </c>
      <c r="K2592" s="205" t="s">
        <v>684</v>
      </c>
      <c r="L2592" s="205" t="s">
        <v>10720</v>
      </c>
      <c r="M2592" s="205" t="s">
        <v>684</v>
      </c>
      <c r="N2592" s="205" t="s">
        <v>10721</v>
      </c>
      <c r="O2592" s="205" t="s">
        <v>687</v>
      </c>
      <c r="P2592" s="205" t="s">
        <v>687</v>
      </c>
      <c r="Q2592" s="205" t="s">
        <v>686</v>
      </c>
    </row>
    <row r="2593" spans="1:17" hidden="1">
      <c r="A2593" s="204">
        <v>101646517887</v>
      </c>
      <c r="B2593" s="205" t="s">
        <v>10714</v>
      </c>
      <c r="C2593" s="205" t="s">
        <v>5496</v>
      </c>
      <c r="D2593" s="205" t="s">
        <v>680</v>
      </c>
      <c r="E2593" s="572">
        <v>34913</v>
      </c>
      <c r="F2593" s="572">
        <v>44200</v>
      </c>
      <c r="G2593" s="205" t="s">
        <v>10715</v>
      </c>
      <c r="H2593" s="205" t="s">
        <v>682</v>
      </c>
      <c r="I2593" s="205" t="s">
        <v>683</v>
      </c>
      <c r="J2593" s="205">
        <v>8172833571</v>
      </c>
      <c r="K2593" s="205" t="s">
        <v>684</v>
      </c>
      <c r="L2593" s="205" t="s">
        <v>10716</v>
      </c>
      <c r="M2593" s="205" t="s">
        <v>684</v>
      </c>
      <c r="N2593" s="205" t="s">
        <v>684</v>
      </c>
      <c r="O2593" s="205" t="s">
        <v>686</v>
      </c>
      <c r="P2593" s="205" t="s">
        <v>687</v>
      </c>
      <c r="Q2593" s="205" t="s">
        <v>686</v>
      </c>
    </row>
    <row r="2594" spans="1:17" hidden="1">
      <c r="A2594" s="204">
        <v>101647081212</v>
      </c>
      <c r="B2594" s="205" t="s">
        <v>10728</v>
      </c>
      <c r="C2594" s="205" t="s">
        <v>10729</v>
      </c>
      <c r="D2594" s="205" t="s">
        <v>680</v>
      </c>
      <c r="E2594" s="572">
        <v>24473</v>
      </c>
      <c r="F2594" s="572">
        <v>44199</v>
      </c>
      <c r="G2594" s="205" t="s">
        <v>10730</v>
      </c>
      <c r="H2594" s="205" t="s">
        <v>682</v>
      </c>
      <c r="I2594" s="205" t="s">
        <v>708</v>
      </c>
      <c r="J2594" s="205">
        <v>8600198438</v>
      </c>
      <c r="K2594" s="205" t="s">
        <v>684</v>
      </c>
      <c r="L2594" s="205" t="s">
        <v>10731</v>
      </c>
      <c r="M2594" s="205" t="s">
        <v>684</v>
      </c>
      <c r="N2594" s="205" t="s">
        <v>20624</v>
      </c>
      <c r="O2594" s="205" t="s">
        <v>686</v>
      </c>
      <c r="P2594" s="205" t="s">
        <v>687</v>
      </c>
      <c r="Q2594" s="205" t="s">
        <v>686</v>
      </c>
    </row>
    <row r="2595" spans="1:17" hidden="1">
      <c r="A2595" s="204">
        <v>101646624209</v>
      </c>
      <c r="B2595" s="205" t="s">
        <v>10738</v>
      </c>
      <c r="C2595" s="205" t="s">
        <v>10739</v>
      </c>
      <c r="D2595" s="205" t="s">
        <v>680</v>
      </c>
      <c r="E2595" s="572">
        <v>37257</v>
      </c>
      <c r="F2595" s="572">
        <v>44199</v>
      </c>
      <c r="G2595" s="205" t="s">
        <v>4464</v>
      </c>
      <c r="H2595" s="205" t="s">
        <v>682</v>
      </c>
      <c r="I2595" s="205" t="s">
        <v>683</v>
      </c>
      <c r="J2595" s="205" t="s">
        <v>684</v>
      </c>
      <c r="K2595" s="205" t="s">
        <v>684</v>
      </c>
      <c r="L2595" s="205" t="s">
        <v>917</v>
      </c>
      <c r="M2595" s="205" t="s">
        <v>684</v>
      </c>
      <c r="N2595" s="205" t="s">
        <v>684</v>
      </c>
      <c r="O2595" s="205" t="s">
        <v>686</v>
      </c>
      <c r="P2595" s="205" t="s">
        <v>687</v>
      </c>
      <c r="Q2595" s="205" t="s">
        <v>686</v>
      </c>
    </row>
    <row r="2596" spans="1:17" hidden="1">
      <c r="A2596" s="204">
        <v>101646624189</v>
      </c>
      <c r="B2596" s="205" t="s">
        <v>10742</v>
      </c>
      <c r="C2596" s="205" t="s">
        <v>10743</v>
      </c>
      <c r="D2596" s="205" t="s">
        <v>680</v>
      </c>
      <c r="E2596" s="572">
        <v>32509</v>
      </c>
      <c r="F2596" s="572">
        <v>44199</v>
      </c>
      <c r="G2596" s="205" t="s">
        <v>10744</v>
      </c>
      <c r="H2596" s="205" t="s">
        <v>682</v>
      </c>
      <c r="I2596" s="205" t="s">
        <v>708</v>
      </c>
      <c r="J2596" s="205" t="s">
        <v>684</v>
      </c>
      <c r="K2596" s="205" t="s">
        <v>684</v>
      </c>
      <c r="L2596" s="205" t="s">
        <v>10745</v>
      </c>
      <c r="M2596" s="205" t="s">
        <v>684</v>
      </c>
      <c r="N2596" s="205" t="s">
        <v>684</v>
      </c>
      <c r="O2596" s="205" t="s">
        <v>686</v>
      </c>
      <c r="P2596" s="205" t="s">
        <v>687</v>
      </c>
      <c r="Q2596" s="205" t="s">
        <v>686</v>
      </c>
    </row>
    <row r="2597" spans="1:17" hidden="1">
      <c r="A2597" s="204">
        <v>101646624191</v>
      </c>
      <c r="B2597" s="205" t="s">
        <v>10740</v>
      </c>
      <c r="C2597" s="205" t="s">
        <v>10741</v>
      </c>
      <c r="D2597" s="205" t="s">
        <v>680</v>
      </c>
      <c r="E2597" s="572">
        <v>26455</v>
      </c>
      <c r="F2597" s="572">
        <v>44199</v>
      </c>
      <c r="G2597" s="205" t="s">
        <v>4197</v>
      </c>
      <c r="H2597" s="205" t="s">
        <v>682</v>
      </c>
      <c r="I2597" s="205" t="s">
        <v>708</v>
      </c>
      <c r="J2597" s="205" t="s">
        <v>684</v>
      </c>
      <c r="K2597" s="205" t="s">
        <v>684</v>
      </c>
      <c r="L2597" s="205" t="s">
        <v>9612</v>
      </c>
      <c r="M2597" s="205" t="s">
        <v>684</v>
      </c>
      <c r="N2597" s="205" t="s">
        <v>684</v>
      </c>
      <c r="O2597" s="205" t="s">
        <v>686</v>
      </c>
      <c r="P2597" s="205" t="s">
        <v>687</v>
      </c>
      <c r="Q2597" s="205" t="s">
        <v>686</v>
      </c>
    </row>
    <row r="2598" spans="1:17" hidden="1">
      <c r="A2598" s="204">
        <v>101551611078</v>
      </c>
      <c r="B2598" s="205" t="s">
        <v>10732</v>
      </c>
      <c r="C2598" s="205" t="s">
        <v>10733</v>
      </c>
      <c r="D2598" s="205" t="s">
        <v>680</v>
      </c>
      <c r="E2598" s="572">
        <v>24473</v>
      </c>
      <c r="F2598" s="572">
        <v>44199</v>
      </c>
      <c r="G2598" s="205" t="s">
        <v>10734</v>
      </c>
      <c r="H2598" s="205" t="s">
        <v>682</v>
      </c>
      <c r="I2598" s="205" t="s">
        <v>708</v>
      </c>
      <c r="J2598" s="205">
        <v>9356894509</v>
      </c>
      <c r="K2598" s="205" t="s">
        <v>684</v>
      </c>
      <c r="L2598" s="205" t="s">
        <v>10735</v>
      </c>
      <c r="M2598" s="205" t="s">
        <v>10736</v>
      </c>
      <c r="N2598" s="205" t="s">
        <v>10737</v>
      </c>
      <c r="O2598" s="205" t="s">
        <v>686</v>
      </c>
      <c r="P2598" s="205" t="s">
        <v>687</v>
      </c>
      <c r="Q2598" s="205" t="s">
        <v>686</v>
      </c>
    </row>
    <row r="2599" spans="1:17" hidden="1">
      <c r="A2599" s="204">
        <v>101647199855</v>
      </c>
      <c r="B2599" s="205" t="s">
        <v>10722</v>
      </c>
      <c r="C2599" s="205" t="s">
        <v>10723</v>
      </c>
      <c r="D2599" s="205" t="s">
        <v>680</v>
      </c>
      <c r="E2599" s="572">
        <v>34454</v>
      </c>
      <c r="F2599" s="572">
        <v>44199</v>
      </c>
      <c r="G2599" s="205" t="s">
        <v>10724</v>
      </c>
      <c r="H2599" s="205" t="s">
        <v>682</v>
      </c>
      <c r="I2599" s="205" t="s">
        <v>683</v>
      </c>
      <c r="J2599" s="205">
        <v>8767417185</v>
      </c>
      <c r="K2599" s="205" t="s">
        <v>684</v>
      </c>
      <c r="L2599" s="205" t="s">
        <v>10725</v>
      </c>
      <c r="M2599" s="205" t="s">
        <v>10726</v>
      </c>
      <c r="N2599" s="205" t="s">
        <v>10727</v>
      </c>
      <c r="O2599" s="205" t="s">
        <v>686</v>
      </c>
      <c r="P2599" s="205" t="s">
        <v>687</v>
      </c>
      <c r="Q2599" s="205" t="s">
        <v>686</v>
      </c>
    </row>
    <row r="2600" spans="1:17" hidden="1">
      <c r="A2600" s="204">
        <v>101387442247</v>
      </c>
      <c r="B2600" s="205" t="s">
        <v>10746</v>
      </c>
      <c r="C2600" s="205" t="s">
        <v>10747</v>
      </c>
      <c r="D2600" s="205" t="s">
        <v>680</v>
      </c>
      <c r="E2600" s="572">
        <v>35981</v>
      </c>
      <c r="F2600" s="572">
        <v>44198</v>
      </c>
      <c r="G2600" s="205" t="s">
        <v>10748</v>
      </c>
      <c r="H2600" s="205" t="s">
        <v>682</v>
      </c>
      <c r="I2600" s="205" t="s">
        <v>683</v>
      </c>
      <c r="J2600" s="205">
        <v>7620190559</v>
      </c>
      <c r="K2600" s="205" t="s">
        <v>684</v>
      </c>
      <c r="L2600" s="205" t="s">
        <v>10749</v>
      </c>
      <c r="M2600" s="205" t="s">
        <v>10750</v>
      </c>
      <c r="N2600" s="205" t="s">
        <v>10751</v>
      </c>
      <c r="O2600" s="205" t="s">
        <v>687</v>
      </c>
      <c r="P2600" s="205" t="s">
        <v>687</v>
      </c>
      <c r="Q2600" s="205" t="s">
        <v>686</v>
      </c>
    </row>
    <row r="2601" spans="1:17" hidden="1">
      <c r="A2601" s="204">
        <v>101646359943</v>
      </c>
      <c r="B2601" s="205" t="s">
        <v>10763</v>
      </c>
      <c r="C2601" s="205" t="s">
        <v>10764</v>
      </c>
      <c r="D2601" s="205" t="s">
        <v>680</v>
      </c>
      <c r="E2601" s="572">
        <v>32143</v>
      </c>
      <c r="F2601" s="572">
        <v>44197</v>
      </c>
      <c r="G2601" s="205" t="s">
        <v>10765</v>
      </c>
      <c r="H2601" s="205" t="s">
        <v>682</v>
      </c>
      <c r="I2601" s="205" t="s">
        <v>708</v>
      </c>
      <c r="J2601" s="205">
        <v>8770663010</v>
      </c>
      <c r="K2601" s="205" t="s">
        <v>684</v>
      </c>
      <c r="L2601" s="205" t="s">
        <v>10766</v>
      </c>
      <c r="M2601" s="205" t="s">
        <v>10767</v>
      </c>
      <c r="N2601" s="205" t="s">
        <v>10768</v>
      </c>
      <c r="O2601" s="205" t="s">
        <v>686</v>
      </c>
      <c r="P2601" s="205" t="s">
        <v>687</v>
      </c>
      <c r="Q2601" s="205" t="s">
        <v>686</v>
      </c>
    </row>
    <row r="2602" spans="1:17" hidden="1">
      <c r="A2602" s="204">
        <v>101646264874</v>
      </c>
      <c r="B2602" s="205" t="s">
        <v>10759</v>
      </c>
      <c r="C2602" s="205" t="s">
        <v>10760</v>
      </c>
      <c r="D2602" s="205" t="s">
        <v>680</v>
      </c>
      <c r="E2602" s="572">
        <v>33793</v>
      </c>
      <c r="F2602" s="572">
        <v>44197</v>
      </c>
      <c r="G2602" s="205" t="s">
        <v>3896</v>
      </c>
      <c r="H2602" s="205" t="s">
        <v>682</v>
      </c>
      <c r="I2602" s="205" t="s">
        <v>708</v>
      </c>
      <c r="J2602" s="205" t="s">
        <v>684</v>
      </c>
      <c r="K2602" s="205" t="s">
        <v>684</v>
      </c>
      <c r="L2602" s="205" t="s">
        <v>3557</v>
      </c>
      <c r="M2602" s="205" t="s">
        <v>684</v>
      </c>
      <c r="N2602" s="205" t="s">
        <v>684</v>
      </c>
      <c r="O2602" s="205" t="s">
        <v>686</v>
      </c>
      <c r="P2602" s="205" t="s">
        <v>687</v>
      </c>
      <c r="Q2602" s="205" t="s">
        <v>686</v>
      </c>
    </row>
    <row r="2603" spans="1:17" hidden="1">
      <c r="A2603" s="204">
        <v>101642731599</v>
      </c>
      <c r="B2603" s="205" t="s">
        <v>10752</v>
      </c>
      <c r="C2603" s="205" t="s">
        <v>10753</v>
      </c>
      <c r="D2603" s="205" t="s">
        <v>680</v>
      </c>
      <c r="E2603" s="572">
        <v>36561</v>
      </c>
      <c r="F2603" s="572">
        <v>44197</v>
      </c>
      <c r="G2603" s="205" t="s">
        <v>10754</v>
      </c>
      <c r="H2603" s="205" t="s">
        <v>682</v>
      </c>
      <c r="I2603" s="205" t="s">
        <v>683</v>
      </c>
      <c r="J2603" s="205">
        <v>9011223291</v>
      </c>
      <c r="K2603" s="205" t="s">
        <v>10755</v>
      </c>
      <c r="L2603" s="205" t="s">
        <v>10756</v>
      </c>
      <c r="M2603" s="205" t="s">
        <v>10757</v>
      </c>
      <c r="N2603" s="205" t="s">
        <v>10758</v>
      </c>
      <c r="O2603" s="205" t="s">
        <v>686</v>
      </c>
      <c r="P2603" s="205" t="s">
        <v>687</v>
      </c>
      <c r="Q2603" s="205" t="s">
        <v>686</v>
      </c>
    </row>
    <row r="2604" spans="1:17" hidden="1">
      <c r="A2604" s="204">
        <v>101249480988</v>
      </c>
      <c r="B2604" s="205" t="s">
        <v>10761</v>
      </c>
      <c r="C2604" s="205" t="s">
        <v>4616</v>
      </c>
      <c r="D2604" s="205" t="s">
        <v>680</v>
      </c>
      <c r="E2604" s="572">
        <v>35796</v>
      </c>
      <c r="F2604" s="572">
        <v>44197</v>
      </c>
      <c r="G2604" s="205" t="s">
        <v>10715</v>
      </c>
      <c r="H2604" s="205" t="s">
        <v>682</v>
      </c>
      <c r="I2604" s="205" t="s">
        <v>683</v>
      </c>
      <c r="J2604" s="205" t="s">
        <v>684</v>
      </c>
      <c r="K2604" s="205" t="s">
        <v>684</v>
      </c>
      <c r="L2604" s="205" t="s">
        <v>10762</v>
      </c>
      <c r="M2604" s="205" t="s">
        <v>684</v>
      </c>
      <c r="N2604" s="205" t="s">
        <v>684</v>
      </c>
      <c r="O2604" s="205" t="s">
        <v>686</v>
      </c>
      <c r="P2604" s="205" t="s">
        <v>687</v>
      </c>
      <c r="Q2604" s="205" t="s">
        <v>686</v>
      </c>
    </row>
    <row r="2605" spans="1:17" hidden="1">
      <c r="A2605" s="204">
        <v>101646263656</v>
      </c>
      <c r="B2605" s="205" t="s">
        <v>10781</v>
      </c>
      <c r="C2605" s="205" t="s">
        <v>10782</v>
      </c>
      <c r="D2605" s="205" t="s">
        <v>680</v>
      </c>
      <c r="E2605" s="572">
        <v>27030</v>
      </c>
      <c r="F2605" s="572">
        <v>44196</v>
      </c>
      <c r="G2605" s="205" t="s">
        <v>10783</v>
      </c>
      <c r="H2605" s="205" t="s">
        <v>682</v>
      </c>
      <c r="I2605" s="205" t="s">
        <v>708</v>
      </c>
      <c r="J2605" s="205">
        <v>9617093029</v>
      </c>
      <c r="K2605" s="205" t="s">
        <v>684</v>
      </c>
      <c r="L2605" s="205" t="s">
        <v>10784</v>
      </c>
      <c r="M2605" s="205" t="s">
        <v>684</v>
      </c>
      <c r="N2605" s="205" t="s">
        <v>10785</v>
      </c>
      <c r="O2605" s="205" t="s">
        <v>686</v>
      </c>
      <c r="P2605" s="205" t="s">
        <v>687</v>
      </c>
      <c r="Q2605" s="205" t="s">
        <v>686</v>
      </c>
    </row>
    <row r="2606" spans="1:17" hidden="1">
      <c r="A2606" s="204">
        <v>101646222888</v>
      </c>
      <c r="B2606" s="205" t="s">
        <v>10805</v>
      </c>
      <c r="C2606" s="205" t="s">
        <v>10806</v>
      </c>
      <c r="D2606" s="205" t="s">
        <v>680</v>
      </c>
      <c r="E2606" s="572">
        <v>26665</v>
      </c>
      <c r="F2606" s="572">
        <v>44196</v>
      </c>
      <c r="G2606" s="205" t="s">
        <v>10807</v>
      </c>
      <c r="H2606" s="205" t="s">
        <v>682</v>
      </c>
      <c r="I2606" s="205" t="s">
        <v>708</v>
      </c>
      <c r="J2606" s="205">
        <v>9303028513</v>
      </c>
      <c r="K2606" s="205" t="s">
        <v>10808</v>
      </c>
      <c r="L2606" s="205" t="s">
        <v>10809</v>
      </c>
      <c r="M2606" s="205" t="s">
        <v>684</v>
      </c>
      <c r="N2606" s="205" t="s">
        <v>684</v>
      </c>
      <c r="O2606" s="205" t="s">
        <v>686</v>
      </c>
      <c r="P2606" s="205" t="s">
        <v>687</v>
      </c>
      <c r="Q2606" s="205" t="s">
        <v>686</v>
      </c>
    </row>
    <row r="2607" spans="1:17" hidden="1">
      <c r="A2607" s="204">
        <v>101646359962</v>
      </c>
      <c r="B2607" s="205" t="s">
        <v>10794</v>
      </c>
      <c r="C2607" s="205" t="s">
        <v>10795</v>
      </c>
      <c r="D2607" s="205" t="s">
        <v>680</v>
      </c>
      <c r="E2607" s="572">
        <v>21918</v>
      </c>
      <c r="F2607" s="572">
        <v>44196</v>
      </c>
      <c r="G2607" s="205" t="s">
        <v>10796</v>
      </c>
      <c r="H2607" s="205" t="s">
        <v>682</v>
      </c>
      <c r="I2607" s="205" t="s">
        <v>708</v>
      </c>
      <c r="J2607" s="205" t="s">
        <v>684</v>
      </c>
      <c r="K2607" s="205" t="s">
        <v>684</v>
      </c>
      <c r="L2607" s="205" t="s">
        <v>10797</v>
      </c>
      <c r="M2607" s="205" t="s">
        <v>684</v>
      </c>
      <c r="N2607" s="205" t="s">
        <v>684</v>
      </c>
      <c r="O2607" s="205" t="s">
        <v>686</v>
      </c>
      <c r="P2607" s="205" t="s">
        <v>687</v>
      </c>
      <c r="Q2607" s="205" t="s">
        <v>686</v>
      </c>
    </row>
    <row r="2608" spans="1:17" hidden="1">
      <c r="A2608" s="204">
        <v>101646359958</v>
      </c>
      <c r="B2608" s="205" t="s">
        <v>10798</v>
      </c>
      <c r="C2608" s="205" t="s">
        <v>10799</v>
      </c>
      <c r="D2608" s="205" t="s">
        <v>680</v>
      </c>
      <c r="E2608" s="572">
        <v>28491</v>
      </c>
      <c r="F2608" s="572">
        <v>44196</v>
      </c>
      <c r="G2608" s="205" t="s">
        <v>10800</v>
      </c>
      <c r="H2608" s="205" t="s">
        <v>682</v>
      </c>
      <c r="I2608" s="205" t="s">
        <v>708</v>
      </c>
      <c r="J2608" s="205" t="s">
        <v>684</v>
      </c>
      <c r="K2608" s="205" t="s">
        <v>684</v>
      </c>
      <c r="L2608" s="205" t="s">
        <v>10801</v>
      </c>
      <c r="M2608" s="205" t="s">
        <v>684</v>
      </c>
      <c r="N2608" s="205" t="s">
        <v>684</v>
      </c>
      <c r="O2608" s="205" t="s">
        <v>686</v>
      </c>
      <c r="P2608" s="205" t="s">
        <v>687</v>
      </c>
      <c r="Q2608" s="205" t="s">
        <v>686</v>
      </c>
    </row>
    <row r="2609" spans="1:17" hidden="1">
      <c r="A2609" s="204">
        <v>101646359936</v>
      </c>
      <c r="B2609" s="205" t="s">
        <v>10802</v>
      </c>
      <c r="C2609" s="205" t="s">
        <v>10803</v>
      </c>
      <c r="D2609" s="205" t="s">
        <v>680</v>
      </c>
      <c r="E2609" s="572">
        <v>36479</v>
      </c>
      <c r="F2609" s="572">
        <v>44196</v>
      </c>
      <c r="G2609" s="205" t="s">
        <v>10804</v>
      </c>
      <c r="H2609" s="205" t="s">
        <v>682</v>
      </c>
      <c r="I2609" s="205" t="s">
        <v>683</v>
      </c>
      <c r="J2609" s="205" t="s">
        <v>684</v>
      </c>
      <c r="K2609" s="205" t="s">
        <v>684</v>
      </c>
      <c r="L2609" s="205" t="s">
        <v>10676</v>
      </c>
      <c r="M2609" s="205" t="s">
        <v>684</v>
      </c>
      <c r="N2609" s="205" t="s">
        <v>684</v>
      </c>
      <c r="O2609" s="205" t="s">
        <v>686</v>
      </c>
      <c r="P2609" s="205" t="s">
        <v>687</v>
      </c>
      <c r="Q2609" s="205" t="s">
        <v>686</v>
      </c>
    </row>
    <row r="2610" spans="1:17" hidden="1">
      <c r="A2610" s="204">
        <v>101394668569</v>
      </c>
      <c r="B2610" s="205" t="s">
        <v>10769</v>
      </c>
      <c r="C2610" s="205" t="s">
        <v>10770</v>
      </c>
      <c r="D2610" s="205" t="s">
        <v>680</v>
      </c>
      <c r="E2610" s="572">
        <v>33368</v>
      </c>
      <c r="F2610" s="572">
        <v>44196</v>
      </c>
      <c r="G2610" s="205" t="s">
        <v>10771</v>
      </c>
      <c r="H2610" s="205" t="s">
        <v>682</v>
      </c>
      <c r="I2610" s="205" t="s">
        <v>708</v>
      </c>
      <c r="J2610" s="205">
        <v>8815587681</v>
      </c>
      <c r="K2610" s="205" t="s">
        <v>684</v>
      </c>
      <c r="L2610" s="205" t="s">
        <v>10772</v>
      </c>
      <c r="M2610" s="205" t="s">
        <v>10773</v>
      </c>
      <c r="N2610" s="205" t="s">
        <v>10774</v>
      </c>
      <c r="O2610" s="205" t="s">
        <v>686</v>
      </c>
      <c r="P2610" s="205" t="s">
        <v>687</v>
      </c>
      <c r="Q2610" s="205" t="s">
        <v>686</v>
      </c>
    </row>
    <row r="2611" spans="1:17" hidden="1">
      <c r="A2611" s="204">
        <v>101646517904</v>
      </c>
      <c r="B2611" s="205" t="s">
        <v>10786</v>
      </c>
      <c r="C2611" s="205" t="s">
        <v>10484</v>
      </c>
      <c r="D2611" s="205" t="s">
        <v>680</v>
      </c>
      <c r="E2611" s="572">
        <v>35621</v>
      </c>
      <c r="F2611" s="572">
        <v>44196</v>
      </c>
      <c r="G2611" s="205" t="s">
        <v>3427</v>
      </c>
      <c r="H2611" s="205" t="s">
        <v>682</v>
      </c>
      <c r="I2611" s="205" t="s">
        <v>683</v>
      </c>
      <c r="J2611" s="205">
        <v>8737080330</v>
      </c>
      <c r="K2611" s="205" t="s">
        <v>684</v>
      </c>
      <c r="L2611" s="205" t="s">
        <v>6370</v>
      </c>
      <c r="M2611" s="205" t="s">
        <v>10787</v>
      </c>
      <c r="N2611" s="205" t="s">
        <v>10788</v>
      </c>
      <c r="O2611" s="205" t="s">
        <v>686</v>
      </c>
      <c r="P2611" s="205" t="s">
        <v>687</v>
      </c>
      <c r="Q2611" s="205" t="s">
        <v>686</v>
      </c>
    </row>
    <row r="2612" spans="1:17" hidden="1">
      <c r="A2612" s="204">
        <v>101646263660</v>
      </c>
      <c r="B2612" s="205" t="s">
        <v>10775</v>
      </c>
      <c r="C2612" s="205" t="s">
        <v>10776</v>
      </c>
      <c r="D2612" s="205" t="s">
        <v>680</v>
      </c>
      <c r="E2612" s="572">
        <v>34490</v>
      </c>
      <c r="F2612" s="572">
        <v>44196</v>
      </c>
      <c r="G2612" s="205" t="s">
        <v>10777</v>
      </c>
      <c r="H2612" s="205" t="s">
        <v>682</v>
      </c>
      <c r="I2612" s="205" t="s">
        <v>708</v>
      </c>
      <c r="J2612" s="205">
        <v>8459530145</v>
      </c>
      <c r="K2612" s="205" t="s">
        <v>684</v>
      </c>
      <c r="L2612" s="205" t="s">
        <v>10778</v>
      </c>
      <c r="M2612" s="205" t="s">
        <v>10779</v>
      </c>
      <c r="N2612" s="205" t="s">
        <v>10780</v>
      </c>
      <c r="O2612" s="205" t="s">
        <v>686</v>
      </c>
      <c r="P2612" s="205" t="s">
        <v>687</v>
      </c>
      <c r="Q2612" s="205" t="s">
        <v>686</v>
      </c>
    </row>
    <row r="2613" spans="1:17" hidden="1">
      <c r="A2613" s="204">
        <v>101646263641</v>
      </c>
      <c r="B2613" s="205" t="s">
        <v>10789</v>
      </c>
      <c r="C2613" s="205" t="s">
        <v>10790</v>
      </c>
      <c r="D2613" s="205" t="s">
        <v>680</v>
      </c>
      <c r="E2613" s="572">
        <v>32267</v>
      </c>
      <c r="F2613" s="572">
        <v>44196</v>
      </c>
      <c r="G2613" s="205" t="s">
        <v>10791</v>
      </c>
      <c r="H2613" s="205" t="s">
        <v>682</v>
      </c>
      <c r="I2613" s="205" t="s">
        <v>708</v>
      </c>
      <c r="J2613" s="205">
        <v>9766493079</v>
      </c>
      <c r="K2613" s="205" t="s">
        <v>684</v>
      </c>
      <c r="L2613" s="205" t="s">
        <v>10792</v>
      </c>
      <c r="M2613" s="205" t="s">
        <v>684</v>
      </c>
      <c r="N2613" s="205" t="s">
        <v>10793</v>
      </c>
      <c r="O2613" s="205" t="s">
        <v>686</v>
      </c>
      <c r="P2613" s="205" t="s">
        <v>687</v>
      </c>
      <c r="Q2613" s="205" t="s">
        <v>686</v>
      </c>
    </row>
    <row r="2614" spans="1:17" hidden="1">
      <c r="A2614" s="204">
        <v>101542163054</v>
      </c>
      <c r="B2614" s="205" t="s">
        <v>10810</v>
      </c>
      <c r="C2614" s="205" t="s">
        <v>10811</v>
      </c>
      <c r="D2614" s="205" t="s">
        <v>680</v>
      </c>
      <c r="E2614" s="572">
        <v>35857</v>
      </c>
      <c r="F2614" s="572">
        <v>44195</v>
      </c>
      <c r="G2614" s="205" t="s">
        <v>10812</v>
      </c>
      <c r="H2614" s="205" t="s">
        <v>682</v>
      </c>
      <c r="I2614" s="205" t="s">
        <v>683</v>
      </c>
      <c r="J2614" s="205">
        <v>8969719493</v>
      </c>
      <c r="K2614" s="205" t="s">
        <v>684</v>
      </c>
      <c r="L2614" s="205" t="s">
        <v>10813</v>
      </c>
      <c r="M2614" s="205" t="s">
        <v>684</v>
      </c>
      <c r="N2614" s="205" t="s">
        <v>10814</v>
      </c>
      <c r="O2614" s="205" t="s">
        <v>686</v>
      </c>
      <c r="P2614" s="205" t="s">
        <v>687</v>
      </c>
      <c r="Q2614" s="205" t="s">
        <v>686</v>
      </c>
    </row>
    <row r="2615" spans="1:17" hidden="1">
      <c r="A2615" s="204">
        <v>101562691300</v>
      </c>
      <c r="B2615" s="205" t="s">
        <v>10834</v>
      </c>
      <c r="C2615" s="205" t="s">
        <v>10835</v>
      </c>
      <c r="D2615" s="205" t="s">
        <v>680</v>
      </c>
      <c r="E2615" s="572">
        <v>36076</v>
      </c>
      <c r="F2615" s="572">
        <v>44194</v>
      </c>
      <c r="G2615" s="205" t="s">
        <v>10836</v>
      </c>
      <c r="H2615" s="205" t="s">
        <v>682</v>
      </c>
      <c r="I2615" s="205" t="s">
        <v>683</v>
      </c>
      <c r="J2615" s="205">
        <v>9608687567</v>
      </c>
      <c r="K2615" s="205" t="s">
        <v>10837</v>
      </c>
      <c r="L2615" s="205" t="s">
        <v>10838</v>
      </c>
      <c r="M2615" s="205" t="s">
        <v>684</v>
      </c>
      <c r="N2615" s="205" t="s">
        <v>684</v>
      </c>
      <c r="O2615" s="205" t="s">
        <v>686</v>
      </c>
      <c r="P2615" s="205" t="s">
        <v>687</v>
      </c>
      <c r="Q2615" s="205" t="s">
        <v>686</v>
      </c>
    </row>
    <row r="2616" spans="1:17" hidden="1">
      <c r="A2616" s="204">
        <v>101199852397</v>
      </c>
      <c r="B2616" s="205" t="s">
        <v>10822</v>
      </c>
      <c r="C2616" s="205" t="s">
        <v>10823</v>
      </c>
      <c r="D2616" s="205" t="s">
        <v>680</v>
      </c>
      <c r="E2616" s="572">
        <v>34780</v>
      </c>
      <c r="F2616" s="572">
        <v>44194</v>
      </c>
      <c r="G2616" s="205" t="s">
        <v>2055</v>
      </c>
      <c r="H2616" s="205" t="s">
        <v>682</v>
      </c>
      <c r="I2616" s="205" t="s">
        <v>683</v>
      </c>
      <c r="J2616" s="205">
        <v>9860963026</v>
      </c>
      <c r="K2616" s="205" t="s">
        <v>10824</v>
      </c>
      <c r="L2616" s="205" t="s">
        <v>10825</v>
      </c>
      <c r="M2616" s="205" t="s">
        <v>10826</v>
      </c>
      <c r="N2616" s="205" t="s">
        <v>10827</v>
      </c>
      <c r="O2616" s="205" t="s">
        <v>686</v>
      </c>
      <c r="P2616" s="205" t="s">
        <v>687</v>
      </c>
      <c r="Q2616" s="205" t="s">
        <v>686</v>
      </c>
    </row>
    <row r="2617" spans="1:17" hidden="1">
      <c r="A2617" s="204">
        <v>101644768113</v>
      </c>
      <c r="B2617" s="205" t="s">
        <v>10828</v>
      </c>
      <c r="C2617" s="205" t="s">
        <v>10829</v>
      </c>
      <c r="D2617" s="205" t="s">
        <v>680</v>
      </c>
      <c r="E2617" s="572">
        <v>35482</v>
      </c>
      <c r="F2617" s="572">
        <v>44194</v>
      </c>
      <c r="G2617" s="205" t="s">
        <v>10830</v>
      </c>
      <c r="H2617" s="205" t="s">
        <v>682</v>
      </c>
      <c r="I2617" s="205" t="s">
        <v>683</v>
      </c>
      <c r="J2617" s="205">
        <v>7378694232</v>
      </c>
      <c r="K2617" s="205" t="s">
        <v>684</v>
      </c>
      <c r="L2617" s="205" t="s">
        <v>10831</v>
      </c>
      <c r="M2617" s="205" t="s">
        <v>10832</v>
      </c>
      <c r="N2617" s="205" t="s">
        <v>10833</v>
      </c>
      <c r="O2617" s="205" t="s">
        <v>687</v>
      </c>
      <c r="P2617" s="205" t="s">
        <v>687</v>
      </c>
      <c r="Q2617" s="205" t="s">
        <v>686</v>
      </c>
    </row>
    <row r="2618" spans="1:17" hidden="1">
      <c r="A2618" s="204">
        <v>101644768121</v>
      </c>
      <c r="B2618" s="205" t="s">
        <v>10815</v>
      </c>
      <c r="C2618" s="205" t="s">
        <v>10816</v>
      </c>
      <c r="D2618" s="205" t="s">
        <v>680</v>
      </c>
      <c r="E2618" s="572">
        <v>36626</v>
      </c>
      <c r="F2618" s="572">
        <v>44194</v>
      </c>
      <c r="G2618" s="205" t="s">
        <v>10817</v>
      </c>
      <c r="H2618" s="205" t="s">
        <v>682</v>
      </c>
      <c r="I2618" s="205" t="s">
        <v>683</v>
      </c>
      <c r="J2618" s="205">
        <v>9380070195</v>
      </c>
      <c r="K2618" s="205" t="s">
        <v>10818</v>
      </c>
      <c r="L2618" s="205" t="s">
        <v>10819</v>
      </c>
      <c r="M2618" s="205" t="s">
        <v>10820</v>
      </c>
      <c r="N2618" s="205" t="s">
        <v>10821</v>
      </c>
      <c r="O2618" s="205" t="s">
        <v>686</v>
      </c>
      <c r="P2618" s="205" t="s">
        <v>687</v>
      </c>
      <c r="Q2618" s="205" t="s">
        <v>686</v>
      </c>
    </row>
    <row r="2619" spans="1:17" hidden="1">
      <c r="A2619" s="204">
        <v>101550429746</v>
      </c>
      <c r="B2619" s="205" t="s">
        <v>10848</v>
      </c>
      <c r="C2619" s="205" t="s">
        <v>10849</v>
      </c>
      <c r="D2619" s="205" t="s">
        <v>680</v>
      </c>
      <c r="E2619" s="572">
        <v>35352</v>
      </c>
      <c r="F2619" s="572">
        <v>44193</v>
      </c>
      <c r="G2619" s="205" t="s">
        <v>10845</v>
      </c>
      <c r="H2619" s="205" t="s">
        <v>682</v>
      </c>
      <c r="I2619" s="205" t="s">
        <v>683</v>
      </c>
      <c r="J2619" s="205" t="s">
        <v>684</v>
      </c>
      <c r="K2619" s="205" t="s">
        <v>684</v>
      </c>
      <c r="L2619" s="205" t="s">
        <v>10850</v>
      </c>
      <c r="M2619" s="205" t="s">
        <v>684</v>
      </c>
      <c r="N2619" s="205" t="s">
        <v>10847</v>
      </c>
      <c r="O2619" s="205" t="s">
        <v>686</v>
      </c>
      <c r="P2619" s="205" t="s">
        <v>687</v>
      </c>
      <c r="Q2619" s="205" t="s">
        <v>686</v>
      </c>
    </row>
    <row r="2620" spans="1:17" hidden="1">
      <c r="A2620" s="204">
        <v>101512254153</v>
      </c>
      <c r="B2620" s="205" t="s">
        <v>10843</v>
      </c>
      <c r="C2620" s="205" t="s">
        <v>10844</v>
      </c>
      <c r="D2620" s="205" t="s">
        <v>680</v>
      </c>
      <c r="E2620" s="572">
        <v>34423</v>
      </c>
      <c r="F2620" s="572">
        <v>44193</v>
      </c>
      <c r="G2620" s="205" t="s">
        <v>10845</v>
      </c>
      <c r="H2620" s="205" t="s">
        <v>682</v>
      </c>
      <c r="I2620" s="205" t="s">
        <v>683</v>
      </c>
      <c r="J2620" s="205">
        <v>9064132174</v>
      </c>
      <c r="K2620" s="205" t="s">
        <v>684</v>
      </c>
      <c r="L2620" s="205" t="s">
        <v>1846</v>
      </c>
      <c r="M2620" s="205" t="s">
        <v>10846</v>
      </c>
      <c r="N2620" s="205" t="s">
        <v>10847</v>
      </c>
      <c r="O2620" s="205" t="s">
        <v>686</v>
      </c>
      <c r="P2620" s="205" t="s">
        <v>687</v>
      </c>
      <c r="Q2620" s="205" t="s">
        <v>686</v>
      </c>
    </row>
    <row r="2621" spans="1:17" hidden="1">
      <c r="A2621" s="204">
        <v>101641395867</v>
      </c>
      <c r="B2621" s="205" t="s">
        <v>10839</v>
      </c>
      <c r="C2621" s="205" t="s">
        <v>10840</v>
      </c>
      <c r="D2621" s="205" t="s">
        <v>680</v>
      </c>
      <c r="E2621" s="572">
        <v>35614</v>
      </c>
      <c r="F2621" s="572">
        <v>44193</v>
      </c>
      <c r="G2621" s="205" t="s">
        <v>10841</v>
      </c>
      <c r="H2621" s="205" t="s">
        <v>682</v>
      </c>
      <c r="I2621" s="205" t="s">
        <v>683</v>
      </c>
      <c r="J2621" s="205" t="s">
        <v>684</v>
      </c>
      <c r="K2621" s="205" t="s">
        <v>684</v>
      </c>
      <c r="L2621" s="205" t="s">
        <v>10842</v>
      </c>
      <c r="M2621" s="205" t="s">
        <v>684</v>
      </c>
      <c r="N2621" s="205" t="s">
        <v>684</v>
      </c>
      <c r="O2621" s="205" t="s">
        <v>686</v>
      </c>
      <c r="P2621" s="205" t="s">
        <v>687</v>
      </c>
      <c r="Q2621" s="205" t="s">
        <v>686</v>
      </c>
    </row>
    <row r="2622" spans="1:17" hidden="1">
      <c r="A2622" s="204">
        <v>101648847634</v>
      </c>
      <c r="B2622" s="205" t="s">
        <v>10851</v>
      </c>
      <c r="C2622" s="205" t="s">
        <v>10852</v>
      </c>
      <c r="D2622" s="205" t="s">
        <v>680</v>
      </c>
      <c r="E2622" s="572">
        <v>36345</v>
      </c>
      <c r="F2622" s="572">
        <v>44190</v>
      </c>
      <c r="G2622" s="205" t="s">
        <v>7253</v>
      </c>
      <c r="H2622" s="205" t="s">
        <v>682</v>
      </c>
      <c r="I2622" s="205" t="s">
        <v>683</v>
      </c>
      <c r="J2622" s="205">
        <v>9984860681</v>
      </c>
      <c r="K2622" s="205" t="s">
        <v>684</v>
      </c>
      <c r="L2622" s="205" t="s">
        <v>10853</v>
      </c>
      <c r="M2622" s="205" t="s">
        <v>10854</v>
      </c>
      <c r="N2622" s="205" t="s">
        <v>684</v>
      </c>
      <c r="O2622" s="205" t="s">
        <v>686</v>
      </c>
      <c r="P2622" s="205" t="s">
        <v>687</v>
      </c>
      <c r="Q2622" s="205" t="s">
        <v>686</v>
      </c>
    </row>
    <row r="2623" spans="1:17" hidden="1">
      <c r="A2623" s="204">
        <v>101648847623</v>
      </c>
      <c r="B2623" s="205" t="s">
        <v>10855</v>
      </c>
      <c r="C2623" s="205" t="s">
        <v>10856</v>
      </c>
      <c r="D2623" s="205" t="s">
        <v>680</v>
      </c>
      <c r="E2623" s="572">
        <v>37149</v>
      </c>
      <c r="F2623" s="572">
        <v>44190</v>
      </c>
      <c r="G2623" s="205" t="s">
        <v>10857</v>
      </c>
      <c r="H2623" s="205" t="s">
        <v>682</v>
      </c>
      <c r="I2623" s="205" t="s">
        <v>683</v>
      </c>
      <c r="J2623" s="205" t="s">
        <v>684</v>
      </c>
      <c r="K2623" s="205" t="s">
        <v>684</v>
      </c>
      <c r="L2623" s="205" t="s">
        <v>10858</v>
      </c>
      <c r="M2623" s="205" t="s">
        <v>684</v>
      </c>
      <c r="N2623" s="205" t="s">
        <v>684</v>
      </c>
      <c r="O2623" s="205" t="s">
        <v>686</v>
      </c>
      <c r="P2623" s="205" t="s">
        <v>687</v>
      </c>
      <c r="Q2623" s="205" t="s">
        <v>686</v>
      </c>
    </row>
    <row r="2624" spans="1:17" hidden="1">
      <c r="A2624" s="204">
        <v>101398688768</v>
      </c>
      <c r="B2624" s="205" t="s">
        <v>10867</v>
      </c>
      <c r="C2624" s="205" t="s">
        <v>10868</v>
      </c>
      <c r="D2624" s="205" t="s">
        <v>680</v>
      </c>
      <c r="E2624" s="572">
        <v>25813</v>
      </c>
      <c r="F2624" s="572">
        <v>44189</v>
      </c>
      <c r="G2624" s="205" t="s">
        <v>10869</v>
      </c>
      <c r="H2624" s="205" t="s">
        <v>682</v>
      </c>
      <c r="I2624" s="205" t="s">
        <v>708</v>
      </c>
      <c r="J2624" s="205">
        <v>9881029305</v>
      </c>
      <c r="K2624" s="205" t="s">
        <v>684</v>
      </c>
      <c r="L2624" s="205" t="s">
        <v>9825</v>
      </c>
      <c r="M2624" s="205" t="s">
        <v>10870</v>
      </c>
      <c r="N2624" s="205" t="s">
        <v>10871</v>
      </c>
      <c r="O2624" s="205" t="s">
        <v>687</v>
      </c>
      <c r="P2624" s="205" t="s">
        <v>687</v>
      </c>
      <c r="Q2624" s="205" t="s">
        <v>686</v>
      </c>
    </row>
    <row r="2625" spans="1:17" hidden="1">
      <c r="A2625" s="204">
        <v>101461099093</v>
      </c>
      <c r="B2625" s="205" t="s">
        <v>10861</v>
      </c>
      <c r="C2625" s="205" t="s">
        <v>10862</v>
      </c>
      <c r="D2625" s="205" t="s">
        <v>680</v>
      </c>
      <c r="E2625" s="572">
        <v>34604</v>
      </c>
      <c r="F2625" s="572">
        <v>44189</v>
      </c>
      <c r="G2625" s="205" t="s">
        <v>10863</v>
      </c>
      <c r="H2625" s="205" t="s">
        <v>682</v>
      </c>
      <c r="I2625" s="205" t="s">
        <v>683</v>
      </c>
      <c r="J2625" s="205">
        <v>8459024136</v>
      </c>
      <c r="K2625" s="205" t="s">
        <v>684</v>
      </c>
      <c r="L2625" s="205" t="s">
        <v>10864</v>
      </c>
      <c r="M2625" s="205" t="s">
        <v>10865</v>
      </c>
      <c r="N2625" s="205" t="s">
        <v>10866</v>
      </c>
      <c r="O2625" s="205" t="s">
        <v>686</v>
      </c>
      <c r="P2625" s="205" t="s">
        <v>687</v>
      </c>
      <c r="Q2625" s="205" t="s">
        <v>686</v>
      </c>
    </row>
    <row r="2626" spans="1:17" hidden="1">
      <c r="A2626" s="204">
        <v>101646933400</v>
      </c>
      <c r="B2626" s="205" t="s">
        <v>10881</v>
      </c>
      <c r="C2626" s="205" t="s">
        <v>10882</v>
      </c>
      <c r="D2626" s="205" t="s">
        <v>680</v>
      </c>
      <c r="E2626" s="572">
        <v>34669</v>
      </c>
      <c r="F2626" s="572">
        <v>44189</v>
      </c>
      <c r="G2626" s="205" t="s">
        <v>10883</v>
      </c>
      <c r="H2626" s="205" t="s">
        <v>682</v>
      </c>
      <c r="I2626" s="205" t="s">
        <v>708</v>
      </c>
      <c r="J2626" s="205">
        <v>9890452393</v>
      </c>
      <c r="K2626" s="205" t="s">
        <v>10884</v>
      </c>
      <c r="L2626" s="205" t="s">
        <v>10885</v>
      </c>
      <c r="M2626" s="205" t="s">
        <v>10886</v>
      </c>
      <c r="N2626" s="205" t="s">
        <v>10887</v>
      </c>
      <c r="O2626" s="205" t="s">
        <v>686</v>
      </c>
      <c r="P2626" s="205" t="s">
        <v>687</v>
      </c>
      <c r="Q2626" s="205" t="s">
        <v>686</v>
      </c>
    </row>
    <row r="2627" spans="1:17" hidden="1">
      <c r="A2627" s="204">
        <v>101642733610</v>
      </c>
      <c r="B2627" s="205" t="s">
        <v>10859</v>
      </c>
      <c r="C2627" s="205" t="s">
        <v>10860</v>
      </c>
      <c r="D2627" s="205" t="s">
        <v>680</v>
      </c>
      <c r="E2627" s="572">
        <v>33239</v>
      </c>
      <c r="F2627" s="572">
        <v>44189</v>
      </c>
      <c r="G2627" s="205" t="s">
        <v>916</v>
      </c>
      <c r="H2627" s="205" t="s">
        <v>682</v>
      </c>
      <c r="I2627" s="205" t="s">
        <v>683</v>
      </c>
      <c r="J2627" s="205">
        <v>9987499149</v>
      </c>
      <c r="K2627" s="205" t="s">
        <v>684</v>
      </c>
      <c r="L2627" s="205" t="s">
        <v>5686</v>
      </c>
      <c r="M2627" s="205" t="s">
        <v>684</v>
      </c>
      <c r="N2627" s="205" t="s">
        <v>684</v>
      </c>
      <c r="O2627" s="205" t="s">
        <v>686</v>
      </c>
      <c r="P2627" s="205" t="s">
        <v>687</v>
      </c>
      <c r="Q2627" s="205" t="s">
        <v>686</v>
      </c>
    </row>
    <row r="2628" spans="1:17" hidden="1">
      <c r="A2628" s="204">
        <v>101642733584</v>
      </c>
      <c r="B2628" s="205" t="s">
        <v>10908</v>
      </c>
      <c r="C2628" s="205" t="s">
        <v>10909</v>
      </c>
      <c r="D2628" s="205" t="s">
        <v>680</v>
      </c>
      <c r="E2628" s="572">
        <v>32782</v>
      </c>
      <c r="F2628" s="572">
        <v>44189</v>
      </c>
      <c r="G2628" s="205" t="s">
        <v>10470</v>
      </c>
      <c r="H2628" s="205" t="s">
        <v>682</v>
      </c>
      <c r="I2628" s="205" t="s">
        <v>708</v>
      </c>
      <c r="J2628" s="205">
        <v>7506911871</v>
      </c>
      <c r="K2628" s="205" t="s">
        <v>684</v>
      </c>
      <c r="L2628" s="205" t="s">
        <v>10910</v>
      </c>
      <c r="M2628" s="205" t="s">
        <v>684</v>
      </c>
      <c r="N2628" s="205" t="s">
        <v>684</v>
      </c>
      <c r="O2628" s="205" t="s">
        <v>686</v>
      </c>
      <c r="P2628" s="205" t="s">
        <v>687</v>
      </c>
      <c r="Q2628" s="205" t="s">
        <v>686</v>
      </c>
    </row>
    <row r="2629" spans="1:17" hidden="1">
      <c r="A2629" s="204">
        <v>101642733545</v>
      </c>
      <c r="B2629" s="205" t="s">
        <v>10903</v>
      </c>
      <c r="C2629" s="205" t="s">
        <v>10904</v>
      </c>
      <c r="D2629" s="205" t="s">
        <v>680</v>
      </c>
      <c r="E2629" s="572">
        <v>35557</v>
      </c>
      <c r="F2629" s="572">
        <v>44189</v>
      </c>
      <c r="G2629" s="205" t="s">
        <v>10905</v>
      </c>
      <c r="H2629" s="205" t="s">
        <v>682</v>
      </c>
      <c r="I2629" s="205" t="s">
        <v>683</v>
      </c>
      <c r="J2629" s="205">
        <v>9284171105</v>
      </c>
      <c r="K2629" s="205" t="s">
        <v>21501</v>
      </c>
      <c r="L2629" s="205" t="s">
        <v>10906</v>
      </c>
      <c r="M2629" s="205" t="s">
        <v>10907</v>
      </c>
      <c r="N2629" s="205" t="s">
        <v>21502</v>
      </c>
      <c r="O2629" s="205" t="s">
        <v>686</v>
      </c>
      <c r="P2629" s="205" t="s">
        <v>687</v>
      </c>
      <c r="Q2629" s="205" t="s">
        <v>687</v>
      </c>
    </row>
    <row r="2630" spans="1:17" hidden="1">
      <c r="A2630" s="204">
        <v>101642733509</v>
      </c>
      <c r="B2630" s="205" t="s">
        <v>10899</v>
      </c>
      <c r="C2630" s="205" t="s">
        <v>10900</v>
      </c>
      <c r="D2630" s="205" t="s">
        <v>680</v>
      </c>
      <c r="E2630" s="572">
        <v>37905</v>
      </c>
      <c r="F2630" s="572">
        <v>44189</v>
      </c>
      <c r="G2630" s="205" t="s">
        <v>10901</v>
      </c>
      <c r="H2630" s="205" t="s">
        <v>682</v>
      </c>
      <c r="I2630" s="205" t="s">
        <v>683</v>
      </c>
      <c r="J2630" s="205">
        <v>8180877317</v>
      </c>
      <c r="K2630" s="205" t="s">
        <v>684</v>
      </c>
      <c r="L2630" s="205" t="s">
        <v>10902</v>
      </c>
      <c r="M2630" s="205" t="s">
        <v>684</v>
      </c>
      <c r="N2630" s="205" t="s">
        <v>684</v>
      </c>
      <c r="O2630" s="205" t="s">
        <v>686</v>
      </c>
      <c r="P2630" s="205" t="s">
        <v>687</v>
      </c>
      <c r="Q2630" s="205" t="s">
        <v>686</v>
      </c>
    </row>
    <row r="2631" spans="1:17" hidden="1">
      <c r="A2631" s="204">
        <v>101642733495</v>
      </c>
      <c r="B2631" s="205" t="s">
        <v>10916</v>
      </c>
      <c r="C2631" s="205" t="s">
        <v>10917</v>
      </c>
      <c r="D2631" s="205" t="s">
        <v>680</v>
      </c>
      <c r="E2631" s="572">
        <v>32874</v>
      </c>
      <c r="F2631" s="572">
        <v>44189</v>
      </c>
      <c r="G2631" s="205" t="s">
        <v>797</v>
      </c>
      <c r="H2631" s="205" t="s">
        <v>682</v>
      </c>
      <c r="I2631" s="205" t="s">
        <v>683</v>
      </c>
      <c r="J2631" s="205" t="s">
        <v>684</v>
      </c>
      <c r="K2631" s="205" t="s">
        <v>684</v>
      </c>
      <c r="L2631" s="205" t="s">
        <v>10918</v>
      </c>
      <c r="M2631" s="205" t="s">
        <v>684</v>
      </c>
      <c r="N2631" s="205" t="s">
        <v>684</v>
      </c>
      <c r="O2631" s="205" t="s">
        <v>686</v>
      </c>
      <c r="P2631" s="205" t="s">
        <v>687</v>
      </c>
      <c r="Q2631" s="205" t="s">
        <v>686</v>
      </c>
    </row>
    <row r="2632" spans="1:17" hidden="1">
      <c r="A2632" s="204">
        <v>101300445284</v>
      </c>
      <c r="B2632" s="205" t="s">
        <v>10872</v>
      </c>
      <c r="C2632" s="205" t="s">
        <v>10873</v>
      </c>
      <c r="D2632" s="205" t="s">
        <v>680</v>
      </c>
      <c r="E2632" s="572">
        <v>29690</v>
      </c>
      <c r="F2632" s="572">
        <v>44189</v>
      </c>
      <c r="G2632" s="205" t="s">
        <v>5008</v>
      </c>
      <c r="H2632" s="205" t="s">
        <v>682</v>
      </c>
      <c r="I2632" s="205" t="s">
        <v>708</v>
      </c>
      <c r="J2632" s="205">
        <v>7559481118</v>
      </c>
      <c r="K2632" s="205" t="s">
        <v>684</v>
      </c>
      <c r="L2632" s="205" t="s">
        <v>10874</v>
      </c>
      <c r="M2632" s="205" t="s">
        <v>10875</v>
      </c>
      <c r="N2632" s="205" t="s">
        <v>10876</v>
      </c>
      <c r="O2632" s="205" t="s">
        <v>686</v>
      </c>
      <c r="P2632" s="205" t="s">
        <v>687</v>
      </c>
      <c r="Q2632" s="205" t="s">
        <v>686</v>
      </c>
    </row>
    <row r="2633" spans="1:17" hidden="1">
      <c r="A2633" s="204">
        <v>101086812309</v>
      </c>
      <c r="B2633" s="205" t="s">
        <v>10877</v>
      </c>
      <c r="C2633" s="205" t="s">
        <v>10878</v>
      </c>
      <c r="D2633" s="205" t="s">
        <v>680</v>
      </c>
      <c r="E2633" s="572">
        <v>34294</v>
      </c>
      <c r="F2633" s="572">
        <v>44189</v>
      </c>
      <c r="G2633" s="205" t="s">
        <v>3485</v>
      </c>
      <c r="H2633" s="205" t="s">
        <v>682</v>
      </c>
      <c r="I2633" s="205" t="s">
        <v>683</v>
      </c>
      <c r="J2633" s="205">
        <v>9359003263</v>
      </c>
      <c r="K2633" s="205" t="s">
        <v>684</v>
      </c>
      <c r="L2633" s="205" t="s">
        <v>7970</v>
      </c>
      <c r="M2633" s="205" t="s">
        <v>10879</v>
      </c>
      <c r="N2633" s="205" t="s">
        <v>10880</v>
      </c>
      <c r="O2633" s="205" t="s">
        <v>686</v>
      </c>
      <c r="P2633" s="205" t="s">
        <v>687</v>
      </c>
      <c r="Q2633" s="205" t="s">
        <v>686</v>
      </c>
    </row>
    <row r="2634" spans="1:17" hidden="1">
      <c r="A2634" s="204">
        <v>101642733482</v>
      </c>
      <c r="B2634" s="205" t="s">
        <v>10895</v>
      </c>
      <c r="C2634" s="205" t="s">
        <v>10896</v>
      </c>
      <c r="D2634" s="205" t="s">
        <v>680</v>
      </c>
      <c r="E2634" s="572">
        <v>36682</v>
      </c>
      <c r="F2634" s="572">
        <v>44189</v>
      </c>
      <c r="G2634" s="205" t="s">
        <v>10897</v>
      </c>
      <c r="H2634" s="205" t="s">
        <v>682</v>
      </c>
      <c r="I2634" s="205" t="s">
        <v>683</v>
      </c>
      <c r="J2634" s="205">
        <v>7026570156</v>
      </c>
      <c r="K2634" s="205" t="s">
        <v>684</v>
      </c>
      <c r="L2634" s="205" t="s">
        <v>10898</v>
      </c>
      <c r="M2634" s="205" t="s">
        <v>684</v>
      </c>
      <c r="N2634" s="205" t="s">
        <v>684</v>
      </c>
      <c r="O2634" s="205" t="s">
        <v>686</v>
      </c>
      <c r="P2634" s="205" t="s">
        <v>687</v>
      </c>
      <c r="Q2634" s="205" t="s">
        <v>686</v>
      </c>
    </row>
    <row r="2635" spans="1:17" hidden="1">
      <c r="A2635" s="204">
        <v>101538200699</v>
      </c>
      <c r="B2635" s="205" t="s">
        <v>10912</v>
      </c>
      <c r="C2635" s="205" t="s">
        <v>10913</v>
      </c>
      <c r="D2635" s="205" t="s">
        <v>680</v>
      </c>
      <c r="E2635" s="572">
        <v>35962</v>
      </c>
      <c r="F2635" s="572">
        <v>44189</v>
      </c>
      <c r="G2635" s="205" t="s">
        <v>10914</v>
      </c>
      <c r="H2635" s="205" t="s">
        <v>682</v>
      </c>
      <c r="I2635" s="205" t="s">
        <v>683</v>
      </c>
      <c r="J2635" s="205">
        <v>9309172371</v>
      </c>
      <c r="K2635" s="205" t="s">
        <v>684</v>
      </c>
      <c r="L2635" s="205" t="s">
        <v>10569</v>
      </c>
      <c r="M2635" s="205" t="s">
        <v>20783</v>
      </c>
      <c r="N2635" s="205" t="s">
        <v>10915</v>
      </c>
      <c r="O2635" s="205" t="s">
        <v>686</v>
      </c>
      <c r="P2635" s="205" t="s">
        <v>687</v>
      </c>
      <c r="Q2635" s="205" t="s">
        <v>686</v>
      </c>
    </row>
    <row r="2636" spans="1:17" hidden="1">
      <c r="A2636" s="204">
        <v>101415085575</v>
      </c>
      <c r="B2636" s="205" t="s">
        <v>10888</v>
      </c>
      <c r="C2636" s="205" t="s">
        <v>10889</v>
      </c>
      <c r="D2636" s="205" t="s">
        <v>680</v>
      </c>
      <c r="E2636" s="572">
        <v>36105</v>
      </c>
      <c r="F2636" s="572">
        <v>44189</v>
      </c>
      <c r="G2636" s="205" t="s">
        <v>10890</v>
      </c>
      <c r="H2636" s="205" t="s">
        <v>682</v>
      </c>
      <c r="I2636" s="205" t="s">
        <v>683</v>
      </c>
      <c r="J2636" s="205">
        <v>9322817267</v>
      </c>
      <c r="K2636" s="205" t="s">
        <v>10891</v>
      </c>
      <c r="L2636" s="205" t="s">
        <v>10892</v>
      </c>
      <c r="M2636" s="205" t="s">
        <v>10893</v>
      </c>
      <c r="N2636" s="205" t="s">
        <v>10894</v>
      </c>
      <c r="O2636" s="205" t="s">
        <v>686</v>
      </c>
      <c r="P2636" s="205" t="s">
        <v>687</v>
      </c>
      <c r="Q2636" s="205" t="s">
        <v>686</v>
      </c>
    </row>
    <row r="2637" spans="1:17" hidden="1">
      <c r="A2637" s="204">
        <v>101570723439</v>
      </c>
      <c r="B2637" s="205" t="s">
        <v>10919</v>
      </c>
      <c r="C2637" s="205" t="s">
        <v>10920</v>
      </c>
      <c r="D2637" s="205" t="s">
        <v>680</v>
      </c>
      <c r="E2637" s="572">
        <v>35268</v>
      </c>
      <c r="F2637" s="572">
        <v>44187</v>
      </c>
      <c r="G2637" s="205" t="s">
        <v>10921</v>
      </c>
      <c r="H2637" s="205" t="s">
        <v>682</v>
      </c>
      <c r="I2637" s="205" t="s">
        <v>708</v>
      </c>
      <c r="J2637" s="205">
        <v>9369358633</v>
      </c>
      <c r="K2637" s="205" t="s">
        <v>684</v>
      </c>
      <c r="L2637" s="205" t="s">
        <v>8040</v>
      </c>
      <c r="M2637" s="205" t="s">
        <v>684</v>
      </c>
      <c r="N2637" s="205" t="s">
        <v>684</v>
      </c>
      <c r="O2637" s="205" t="s">
        <v>686</v>
      </c>
      <c r="P2637" s="205" t="s">
        <v>687</v>
      </c>
      <c r="Q2637" s="205" t="s">
        <v>686</v>
      </c>
    </row>
    <row r="2638" spans="1:17" hidden="1">
      <c r="A2638" s="204">
        <v>101639984880</v>
      </c>
      <c r="B2638" s="205" t="s">
        <v>10922</v>
      </c>
      <c r="C2638" s="205" t="s">
        <v>10923</v>
      </c>
      <c r="D2638" s="205" t="s">
        <v>680</v>
      </c>
      <c r="E2638" s="572">
        <v>29391</v>
      </c>
      <c r="F2638" s="572">
        <v>44186</v>
      </c>
      <c r="G2638" s="205" t="s">
        <v>10924</v>
      </c>
      <c r="H2638" s="205" t="s">
        <v>682</v>
      </c>
      <c r="I2638" s="205" t="s">
        <v>708</v>
      </c>
      <c r="J2638" s="205" t="s">
        <v>684</v>
      </c>
      <c r="K2638" s="205" t="s">
        <v>684</v>
      </c>
      <c r="L2638" s="205" t="s">
        <v>6548</v>
      </c>
      <c r="M2638" s="205" t="s">
        <v>684</v>
      </c>
      <c r="N2638" s="205" t="s">
        <v>684</v>
      </c>
      <c r="O2638" s="205" t="s">
        <v>686</v>
      </c>
      <c r="P2638" s="205" t="s">
        <v>687</v>
      </c>
      <c r="Q2638" s="205" t="s">
        <v>686</v>
      </c>
    </row>
    <row r="2639" spans="1:17" hidden="1">
      <c r="A2639" s="204">
        <v>101243702959</v>
      </c>
      <c r="B2639" s="205" t="s">
        <v>10925</v>
      </c>
      <c r="C2639" s="205" t="s">
        <v>10926</v>
      </c>
      <c r="D2639" s="205" t="s">
        <v>680</v>
      </c>
      <c r="E2639" s="572">
        <v>27395</v>
      </c>
      <c r="F2639" s="572">
        <v>44183</v>
      </c>
      <c r="G2639" s="205" t="s">
        <v>10927</v>
      </c>
      <c r="H2639" s="205" t="s">
        <v>682</v>
      </c>
      <c r="I2639" s="205" t="s">
        <v>708</v>
      </c>
      <c r="J2639" s="205">
        <v>9579481084</v>
      </c>
      <c r="K2639" s="205" t="s">
        <v>684</v>
      </c>
      <c r="L2639" s="205" t="s">
        <v>9527</v>
      </c>
      <c r="M2639" s="205" t="s">
        <v>684</v>
      </c>
      <c r="N2639" s="205" t="s">
        <v>10928</v>
      </c>
      <c r="O2639" s="205" t="s">
        <v>686</v>
      </c>
      <c r="P2639" s="205" t="s">
        <v>687</v>
      </c>
      <c r="Q2639" s="205" t="s">
        <v>686</v>
      </c>
    </row>
    <row r="2640" spans="1:17" hidden="1">
      <c r="A2640" s="204">
        <v>101461416689</v>
      </c>
      <c r="B2640" s="205" t="s">
        <v>10929</v>
      </c>
      <c r="C2640" s="205" t="s">
        <v>10930</v>
      </c>
      <c r="D2640" s="205" t="s">
        <v>680</v>
      </c>
      <c r="E2640" s="572">
        <v>35836</v>
      </c>
      <c r="F2640" s="572">
        <v>44182</v>
      </c>
      <c r="G2640" s="205" t="s">
        <v>2781</v>
      </c>
      <c r="H2640" s="205" t="s">
        <v>682</v>
      </c>
      <c r="I2640" s="205" t="s">
        <v>683</v>
      </c>
      <c r="J2640" s="205" t="s">
        <v>684</v>
      </c>
      <c r="K2640" s="205" t="s">
        <v>684</v>
      </c>
      <c r="L2640" s="205" t="s">
        <v>10931</v>
      </c>
      <c r="M2640" s="205" t="s">
        <v>684</v>
      </c>
      <c r="N2640" s="205" t="s">
        <v>684</v>
      </c>
      <c r="O2640" s="205" t="s">
        <v>686</v>
      </c>
      <c r="P2640" s="205" t="s">
        <v>687</v>
      </c>
      <c r="Q2640" s="205" t="s">
        <v>686</v>
      </c>
    </row>
    <row r="2641" spans="1:17" hidden="1">
      <c r="A2641" s="204">
        <v>101466316311</v>
      </c>
      <c r="B2641" s="205" t="s">
        <v>10937</v>
      </c>
      <c r="C2641" s="205" t="s">
        <v>10938</v>
      </c>
      <c r="D2641" s="205" t="s">
        <v>680</v>
      </c>
      <c r="E2641" s="572">
        <v>35434</v>
      </c>
      <c r="F2641" s="572">
        <v>44181</v>
      </c>
      <c r="G2641" s="205" t="s">
        <v>10939</v>
      </c>
      <c r="H2641" s="205" t="s">
        <v>682</v>
      </c>
      <c r="I2641" s="205" t="s">
        <v>683</v>
      </c>
      <c r="J2641" s="205" t="s">
        <v>684</v>
      </c>
      <c r="K2641" s="205" t="s">
        <v>684</v>
      </c>
      <c r="L2641" s="205" t="s">
        <v>3479</v>
      </c>
      <c r="M2641" s="205" t="s">
        <v>684</v>
      </c>
      <c r="N2641" s="205" t="s">
        <v>684</v>
      </c>
      <c r="O2641" s="205" t="s">
        <v>686</v>
      </c>
      <c r="P2641" s="205" t="s">
        <v>687</v>
      </c>
      <c r="Q2641" s="205" t="s">
        <v>686</v>
      </c>
    </row>
    <row r="2642" spans="1:17" hidden="1">
      <c r="A2642" s="204">
        <v>100789510637</v>
      </c>
      <c r="B2642" s="205" t="s">
        <v>10932</v>
      </c>
      <c r="C2642" s="205" t="s">
        <v>10933</v>
      </c>
      <c r="D2642" s="205" t="s">
        <v>680</v>
      </c>
      <c r="E2642" s="572">
        <v>27912</v>
      </c>
      <c r="F2642" s="572">
        <v>44181</v>
      </c>
      <c r="G2642" s="205" t="s">
        <v>6611</v>
      </c>
      <c r="H2642" s="205" t="s">
        <v>682</v>
      </c>
      <c r="I2642" s="205" t="s">
        <v>684</v>
      </c>
      <c r="J2642" s="205">
        <v>8452883935</v>
      </c>
      <c r="K2642" s="205" t="s">
        <v>684</v>
      </c>
      <c r="L2642" s="205" t="s">
        <v>10934</v>
      </c>
      <c r="M2642" s="205" t="s">
        <v>10935</v>
      </c>
      <c r="N2642" s="205" t="s">
        <v>10936</v>
      </c>
      <c r="O2642" s="205" t="s">
        <v>686</v>
      </c>
      <c r="P2642" s="205" t="s">
        <v>687</v>
      </c>
      <c r="Q2642" s="205" t="s">
        <v>686</v>
      </c>
    </row>
    <row r="2643" spans="1:17" hidden="1">
      <c r="A2643" s="204">
        <v>101638312344</v>
      </c>
      <c r="B2643" s="205" t="s">
        <v>10941</v>
      </c>
      <c r="C2643" s="205" t="s">
        <v>10942</v>
      </c>
      <c r="D2643" s="205" t="s">
        <v>680</v>
      </c>
      <c r="E2643" s="572">
        <v>36269</v>
      </c>
      <c r="F2643" s="572">
        <v>44180</v>
      </c>
      <c r="G2643" s="205" t="s">
        <v>10943</v>
      </c>
      <c r="H2643" s="205" t="s">
        <v>682</v>
      </c>
      <c r="I2643" s="205" t="s">
        <v>683</v>
      </c>
      <c r="J2643" s="205">
        <v>9022883890</v>
      </c>
      <c r="K2643" s="205" t="s">
        <v>684</v>
      </c>
      <c r="L2643" s="205" t="s">
        <v>10944</v>
      </c>
      <c r="M2643" s="205" t="s">
        <v>684</v>
      </c>
      <c r="N2643" s="205" t="s">
        <v>684</v>
      </c>
      <c r="O2643" s="205" t="s">
        <v>686</v>
      </c>
      <c r="P2643" s="205" t="s">
        <v>687</v>
      </c>
      <c r="Q2643" s="205" t="s">
        <v>686</v>
      </c>
    </row>
    <row r="2644" spans="1:17" hidden="1">
      <c r="A2644" s="204">
        <v>101657824278</v>
      </c>
      <c r="B2644" s="205" t="s">
        <v>10951</v>
      </c>
      <c r="C2644" s="205" t="s">
        <v>10952</v>
      </c>
      <c r="D2644" s="205" t="s">
        <v>680</v>
      </c>
      <c r="E2644" s="572">
        <v>29587</v>
      </c>
      <c r="F2644" s="572">
        <v>44179</v>
      </c>
      <c r="G2644" s="205" t="s">
        <v>9682</v>
      </c>
      <c r="H2644" s="205" t="s">
        <v>682</v>
      </c>
      <c r="I2644" s="205" t="s">
        <v>683</v>
      </c>
      <c r="J2644" s="205" t="s">
        <v>684</v>
      </c>
      <c r="K2644" s="205" t="s">
        <v>684</v>
      </c>
      <c r="L2644" s="205" t="s">
        <v>10953</v>
      </c>
      <c r="M2644" s="205" t="s">
        <v>684</v>
      </c>
      <c r="N2644" s="205" t="s">
        <v>684</v>
      </c>
      <c r="O2644" s="205" t="s">
        <v>686</v>
      </c>
      <c r="P2644" s="205" t="s">
        <v>687</v>
      </c>
      <c r="Q2644" s="205" t="s">
        <v>686</v>
      </c>
    </row>
    <row r="2645" spans="1:17" hidden="1">
      <c r="A2645" s="204">
        <v>101648844042</v>
      </c>
      <c r="B2645" s="205" t="s">
        <v>10945</v>
      </c>
      <c r="C2645" s="205" t="s">
        <v>10946</v>
      </c>
      <c r="D2645" s="205" t="s">
        <v>680</v>
      </c>
      <c r="E2645" s="572">
        <v>31026</v>
      </c>
      <c r="F2645" s="572">
        <v>44179</v>
      </c>
      <c r="G2645" s="205" t="s">
        <v>10947</v>
      </c>
      <c r="H2645" s="205" t="s">
        <v>682</v>
      </c>
      <c r="I2645" s="205" t="s">
        <v>708</v>
      </c>
      <c r="J2645" s="205">
        <v>9119523142</v>
      </c>
      <c r="K2645" s="205" t="s">
        <v>684</v>
      </c>
      <c r="L2645" s="205" t="s">
        <v>10948</v>
      </c>
      <c r="M2645" s="205" t="s">
        <v>10949</v>
      </c>
      <c r="N2645" s="205" t="s">
        <v>10950</v>
      </c>
      <c r="O2645" s="205" t="s">
        <v>686</v>
      </c>
      <c r="P2645" s="205" t="s">
        <v>687</v>
      </c>
      <c r="Q2645" s="205" t="s">
        <v>686</v>
      </c>
    </row>
    <row r="2646" spans="1:17" hidden="1">
      <c r="A2646" s="204">
        <v>101428482253</v>
      </c>
      <c r="B2646" s="205" t="s">
        <v>10954</v>
      </c>
      <c r="C2646" s="205" t="s">
        <v>10955</v>
      </c>
      <c r="D2646" s="205" t="s">
        <v>680</v>
      </c>
      <c r="E2646" s="572">
        <v>31048</v>
      </c>
      <c r="F2646" s="572">
        <v>44175</v>
      </c>
      <c r="G2646" s="205" t="s">
        <v>10956</v>
      </c>
      <c r="H2646" s="205" t="s">
        <v>682</v>
      </c>
      <c r="I2646" s="205" t="s">
        <v>708</v>
      </c>
      <c r="J2646" s="205">
        <v>9975817657</v>
      </c>
      <c r="K2646" s="205" t="s">
        <v>684</v>
      </c>
      <c r="L2646" s="205" t="s">
        <v>10957</v>
      </c>
      <c r="M2646" s="205" t="s">
        <v>10958</v>
      </c>
      <c r="N2646" s="205" t="s">
        <v>10959</v>
      </c>
      <c r="O2646" s="205" t="s">
        <v>686</v>
      </c>
      <c r="P2646" s="205" t="s">
        <v>687</v>
      </c>
      <c r="Q2646" s="205" t="s">
        <v>686</v>
      </c>
    </row>
    <row r="2647" spans="1:17" hidden="1">
      <c r="A2647" s="204">
        <v>101201033020</v>
      </c>
      <c r="B2647" s="205" t="s">
        <v>10960</v>
      </c>
      <c r="C2647" s="205" t="s">
        <v>10961</v>
      </c>
      <c r="D2647" s="205" t="s">
        <v>680</v>
      </c>
      <c r="E2647" s="572">
        <v>34434</v>
      </c>
      <c r="F2647" s="572">
        <v>44175</v>
      </c>
      <c r="G2647" s="205" t="s">
        <v>10962</v>
      </c>
      <c r="H2647" s="205" t="s">
        <v>682</v>
      </c>
      <c r="I2647" s="205" t="s">
        <v>683</v>
      </c>
      <c r="J2647" s="205">
        <v>8626079472</v>
      </c>
      <c r="K2647" s="205" t="s">
        <v>684</v>
      </c>
      <c r="L2647" s="205" t="s">
        <v>10963</v>
      </c>
      <c r="M2647" s="205" t="s">
        <v>684</v>
      </c>
      <c r="N2647" s="205" t="s">
        <v>684</v>
      </c>
      <c r="O2647" s="205" t="s">
        <v>686</v>
      </c>
      <c r="P2647" s="205" t="s">
        <v>687</v>
      </c>
      <c r="Q2647" s="205" t="s">
        <v>686</v>
      </c>
    </row>
    <row r="2648" spans="1:17" hidden="1">
      <c r="A2648" s="204">
        <v>101423056205</v>
      </c>
      <c r="B2648" s="205" t="s">
        <v>10964</v>
      </c>
      <c r="C2648" s="205" t="s">
        <v>10965</v>
      </c>
      <c r="D2648" s="205" t="s">
        <v>680</v>
      </c>
      <c r="E2648" s="572">
        <v>35325</v>
      </c>
      <c r="F2648" s="572">
        <v>44174</v>
      </c>
      <c r="G2648" s="205" t="s">
        <v>10966</v>
      </c>
      <c r="H2648" s="205" t="s">
        <v>682</v>
      </c>
      <c r="I2648" s="205" t="s">
        <v>683</v>
      </c>
      <c r="J2648" s="205">
        <v>8016283020</v>
      </c>
      <c r="K2648" s="205" t="s">
        <v>684</v>
      </c>
      <c r="L2648" s="205" t="s">
        <v>10967</v>
      </c>
      <c r="M2648" s="205" t="s">
        <v>10968</v>
      </c>
      <c r="N2648" s="205" t="s">
        <v>10969</v>
      </c>
      <c r="O2648" s="205" t="s">
        <v>686</v>
      </c>
      <c r="P2648" s="205" t="s">
        <v>687</v>
      </c>
      <c r="Q2648" s="205" t="s">
        <v>686</v>
      </c>
    </row>
    <row r="2649" spans="1:17" hidden="1">
      <c r="A2649" s="204">
        <v>101639984912</v>
      </c>
      <c r="B2649" s="205" t="s">
        <v>10970</v>
      </c>
      <c r="C2649" s="205" t="s">
        <v>10971</v>
      </c>
      <c r="D2649" s="205" t="s">
        <v>680</v>
      </c>
      <c r="E2649" s="572">
        <v>33970</v>
      </c>
      <c r="F2649" s="572">
        <v>44174</v>
      </c>
      <c r="G2649" s="205" t="s">
        <v>10972</v>
      </c>
      <c r="H2649" s="205" t="s">
        <v>682</v>
      </c>
      <c r="I2649" s="205" t="s">
        <v>683</v>
      </c>
      <c r="J2649" s="205" t="s">
        <v>684</v>
      </c>
      <c r="K2649" s="205" t="s">
        <v>684</v>
      </c>
      <c r="L2649" s="205" t="s">
        <v>10973</v>
      </c>
      <c r="M2649" s="205" t="s">
        <v>684</v>
      </c>
      <c r="N2649" s="205" t="s">
        <v>684</v>
      </c>
      <c r="O2649" s="205" t="s">
        <v>686</v>
      </c>
      <c r="P2649" s="205" t="s">
        <v>687</v>
      </c>
      <c r="Q2649" s="205" t="s">
        <v>686</v>
      </c>
    </row>
    <row r="2650" spans="1:17" hidden="1">
      <c r="A2650" s="204">
        <v>101445078164</v>
      </c>
      <c r="B2650" s="205" t="s">
        <v>10979</v>
      </c>
      <c r="C2650" s="205" t="s">
        <v>9741</v>
      </c>
      <c r="D2650" s="205" t="s">
        <v>680</v>
      </c>
      <c r="E2650" s="572">
        <v>33239</v>
      </c>
      <c r="F2650" s="572">
        <v>44174</v>
      </c>
      <c r="G2650" s="205" t="s">
        <v>5501</v>
      </c>
      <c r="H2650" s="205" t="s">
        <v>682</v>
      </c>
      <c r="I2650" s="205" t="s">
        <v>683</v>
      </c>
      <c r="J2650" s="205" t="s">
        <v>684</v>
      </c>
      <c r="K2650" s="205" t="s">
        <v>684</v>
      </c>
      <c r="L2650" s="205" t="s">
        <v>10980</v>
      </c>
      <c r="M2650" s="205" t="s">
        <v>684</v>
      </c>
      <c r="N2650" s="205" t="s">
        <v>684</v>
      </c>
      <c r="O2650" s="205" t="s">
        <v>686</v>
      </c>
      <c r="P2650" s="205" t="s">
        <v>687</v>
      </c>
      <c r="Q2650" s="205" t="s">
        <v>686</v>
      </c>
    </row>
    <row r="2651" spans="1:17" hidden="1">
      <c r="A2651" s="204">
        <v>101558747479</v>
      </c>
      <c r="B2651" s="205" t="s">
        <v>10974</v>
      </c>
      <c r="C2651" s="205" t="s">
        <v>10975</v>
      </c>
      <c r="D2651" s="205" t="s">
        <v>680</v>
      </c>
      <c r="E2651" s="572">
        <v>36869</v>
      </c>
      <c r="F2651" s="572">
        <v>44174</v>
      </c>
      <c r="G2651" s="205" t="s">
        <v>10976</v>
      </c>
      <c r="H2651" s="205" t="s">
        <v>682</v>
      </c>
      <c r="I2651" s="205" t="s">
        <v>683</v>
      </c>
      <c r="J2651" s="205">
        <v>8604929828</v>
      </c>
      <c r="K2651" s="205" t="s">
        <v>684</v>
      </c>
      <c r="L2651" s="205" t="s">
        <v>10977</v>
      </c>
      <c r="M2651" s="205" t="s">
        <v>684</v>
      </c>
      <c r="N2651" s="205" t="s">
        <v>10978</v>
      </c>
      <c r="O2651" s="205" t="s">
        <v>686</v>
      </c>
      <c r="P2651" s="205" t="s">
        <v>687</v>
      </c>
      <c r="Q2651" s="205" t="s">
        <v>686</v>
      </c>
    </row>
    <row r="2652" spans="1:17" hidden="1">
      <c r="A2652" s="204">
        <v>101640435422</v>
      </c>
      <c r="B2652" s="205" t="s">
        <v>10981</v>
      </c>
      <c r="C2652" s="205" t="s">
        <v>10982</v>
      </c>
      <c r="D2652" s="205" t="s">
        <v>680</v>
      </c>
      <c r="E2652" s="572">
        <v>32147</v>
      </c>
      <c r="F2652" s="572">
        <v>44173</v>
      </c>
      <c r="G2652" s="205" t="s">
        <v>10983</v>
      </c>
      <c r="H2652" s="205" t="s">
        <v>682</v>
      </c>
      <c r="I2652" s="205" t="s">
        <v>708</v>
      </c>
      <c r="J2652" s="205" t="s">
        <v>684</v>
      </c>
      <c r="K2652" s="205" t="s">
        <v>684</v>
      </c>
      <c r="L2652" s="205" t="s">
        <v>10984</v>
      </c>
      <c r="M2652" s="205" t="s">
        <v>684</v>
      </c>
      <c r="N2652" s="205" t="s">
        <v>684</v>
      </c>
      <c r="O2652" s="205" t="s">
        <v>686</v>
      </c>
      <c r="P2652" s="205" t="s">
        <v>687</v>
      </c>
      <c r="Q2652" s="205" t="s">
        <v>686</v>
      </c>
    </row>
    <row r="2653" spans="1:17" hidden="1">
      <c r="A2653" s="204">
        <v>101607921591</v>
      </c>
      <c r="B2653" s="205" t="s">
        <v>10985</v>
      </c>
      <c r="C2653" s="205" t="s">
        <v>10986</v>
      </c>
      <c r="D2653" s="205" t="s">
        <v>680</v>
      </c>
      <c r="E2653" s="572">
        <v>36469</v>
      </c>
      <c r="F2653" s="572">
        <v>44166</v>
      </c>
      <c r="G2653" s="205" t="s">
        <v>1149</v>
      </c>
      <c r="H2653" s="205" t="s">
        <v>682</v>
      </c>
      <c r="I2653" s="205" t="s">
        <v>683</v>
      </c>
      <c r="J2653" s="205">
        <v>7620287327</v>
      </c>
      <c r="K2653" s="205" t="s">
        <v>10987</v>
      </c>
      <c r="L2653" s="205" t="s">
        <v>10988</v>
      </c>
      <c r="M2653" s="205" t="s">
        <v>10989</v>
      </c>
      <c r="N2653" s="205" t="s">
        <v>10990</v>
      </c>
      <c r="O2653" s="205" t="s">
        <v>686</v>
      </c>
      <c r="P2653" s="205" t="s">
        <v>687</v>
      </c>
      <c r="Q2653" s="205" t="s">
        <v>686</v>
      </c>
    </row>
    <row r="2654" spans="1:17" hidden="1">
      <c r="A2654" s="204">
        <v>101601771471</v>
      </c>
      <c r="B2654" s="205" t="s">
        <v>10991</v>
      </c>
      <c r="C2654" s="205" t="s">
        <v>10992</v>
      </c>
      <c r="D2654" s="205" t="s">
        <v>680</v>
      </c>
      <c r="E2654" s="572">
        <v>34931</v>
      </c>
      <c r="F2654" s="572">
        <v>44163</v>
      </c>
      <c r="G2654" s="205" t="s">
        <v>10993</v>
      </c>
      <c r="H2654" s="205" t="s">
        <v>682</v>
      </c>
      <c r="I2654" s="205" t="s">
        <v>683</v>
      </c>
      <c r="J2654" s="205">
        <v>7666268619</v>
      </c>
      <c r="K2654" s="205" t="s">
        <v>684</v>
      </c>
      <c r="L2654" s="205" t="s">
        <v>10994</v>
      </c>
      <c r="M2654" s="205" t="s">
        <v>684</v>
      </c>
      <c r="N2654" s="205" t="s">
        <v>10995</v>
      </c>
      <c r="O2654" s="205" t="s">
        <v>686</v>
      </c>
      <c r="P2654" s="205" t="s">
        <v>687</v>
      </c>
      <c r="Q2654" s="205" t="s">
        <v>686</v>
      </c>
    </row>
    <row r="2655" spans="1:17" hidden="1">
      <c r="A2655" s="204">
        <v>100341311066</v>
      </c>
      <c r="B2655" s="205" t="s">
        <v>10996</v>
      </c>
      <c r="C2655" s="205" t="s">
        <v>10997</v>
      </c>
      <c r="D2655" s="205" t="s">
        <v>680</v>
      </c>
      <c r="E2655" s="572">
        <v>33756</v>
      </c>
      <c r="F2655" s="572">
        <v>44162</v>
      </c>
      <c r="G2655" s="205" t="s">
        <v>10998</v>
      </c>
      <c r="H2655" s="205" t="s">
        <v>682</v>
      </c>
      <c r="I2655" s="205" t="s">
        <v>683</v>
      </c>
      <c r="J2655" s="205">
        <v>9689772114</v>
      </c>
      <c r="K2655" s="205" t="s">
        <v>6570</v>
      </c>
      <c r="L2655" s="205" t="s">
        <v>10999</v>
      </c>
      <c r="M2655" s="205" t="s">
        <v>11000</v>
      </c>
      <c r="N2655" s="205" t="s">
        <v>11001</v>
      </c>
      <c r="O2655" s="205" t="s">
        <v>686</v>
      </c>
      <c r="P2655" s="205" t="s">
        <v>687</v>
      </c>
      <c r="Q2655" s="205" t="s">
        <v>686</v>
      </c>
    </row>
    <row r="2656" spans="1:17" hidden="1">
      <c r="A2656" s="204">
        <v>101631928865</v>
      </c>
      <c r="B2656" s="205" t="s">
        <v>11009</v>
      </c>
      <c r="C2656" s="205" t="s">
        <v>11010</v>
      </c>
      <c r="D2656" s="205" t="s">
        <v>680</v>
      </c>
      <c r="E2656" s="572">
        <v>37289</v>
      </c>
      <c r="F2656" s="572">
        <v>44161</v>
      </c>
      <c r="G2656" s="205" t="s">
        <v>11011</v>
      </c>
      <c r="H2656" s="205" t="s">
        <v>682</v>
      </c>
      <c r="I2656" s="205" t="s">
        <v>683</v>
      </c>
      <c r="J2656" s="205">
        <v>7028292532</v>
      </c>
      <c r="K2656" s="205" t="s">
        <v>684</v>
      </c>
      <c r="L2656" s="205" t="s">
        <v>11012</v>
      </c>
      <c r="M2656" s="205" t="s">
        <v>684</v>
      </c>
      <c r="N2656" s="205" t="s">
        <v>684</v>
      </c>
      <c r="O2656" s="205" t="s">
        <v>686</v>
      </c>
      <c r="P2656" s="205" t="s">
        <v>687</v>
      </c>
      <c r="Q2656" s="205" t="s">
        <v>687</v>
      </c>
    </row>
    <row r="2657" spans="1:17" hidden="1">
      <c r="A2657" s="204">
        <v>101636699458</v>
      </c>
      <c r="B2657" s="205" t="s">
        <v>11013</v>
      </c>
      <c r="C2657" s="205" t="s">
        <v>11014</v>
      </c>
      <c r="D2657" s="205" t="s">
        <v>680</v>
      </c>
      <c r="E2657" s="572">
        <v>36284</v>
      </c>
      <c r="F2657" s="572">
        <v>44161</v>
      </c>
      <c r="G2657" s="205" t="s">
        <v>11015</v>
      </c>
      <c r="H2657" s="205" t="s">
        <v>682</v>
      </c>
      <c r="I2657" s="205" t="s">
        <v>683</v>
      </c>
      <c r="J2657" s="205" t="s">
        <v>684</v>
      </c>
      <c r="K2657" s="205" t="s">
        <v>684</v>
      </c>
      <c r="L2657" s="205" t="s">
        <v>11016</v>
      </c>
      <c r="M2657" s="205" t="s">
        <v>684</v>
      </c>
      <c r="N2657" s="205" t="s">
        <v>684</v>
      </c>
      <c r="O2657" s="205" t="s">
        <v>686</v>
      </c>
      <c r="P2657" s="205" t="s">
        <v>687</v>
      </c>
      <c r="Q2657" s="205" t="s">
        <v>686</v>
      </c>
    </row>
    <row r="2658" spans="1:17" hidden="1">
      <c r="A2658" s="204">
        <v>101636699404</v>
      </c>
      <c r="B2658" s="205" t="s">
        <v>11017</v>
      </c>
      <c r="C2658" s="205" t="s">
        <v>11018</v>
      </c>
      <c r="D2658" s="205" t="s">
        <v>680</v>
      </c>
      <c r="E2658" s="572">
        <v>36165</v>
      </c>
      <c r="F2658" s="572">
        <v>44161</v>
      </c>
      <c r="G2658" s="205" t="s">
        <v>6413</v>
      </c>
      <c r="H2658" s="205" t="s">
        <v>682</v>
      </c>
      <c r="I2658" s="205" t="s">
        <v>683</v>
      </c>
      <c r="J2658" s="205" t="s">
        <v>684</v>
      </c>
      <c r="K2658" s="205" t="s">
        <v>684</v>
      </c>
      <c r="L2658" s="205" t="s">
        <v>11019</v>
      </c>
      <c r="M2658" s="205" t="s">
        <v>684</v>
      </c>
      <c r="N2658" s="205" t="s">
        <v>684</v>
      </c>
      <c r="O2658" s="205" t="s">
        <v>686</v>
      </c>
      <c r="P2658" s="205" t="s">
        <v>687</v>
      </c>
      <c r="Q2658" s="205" t="s">
        <v>686</v>
      </c>
    </row>
    <row r="2659" spans="1:17" hidden="1">
      <c r="A2659" s="204">
        <v>101631929476</v>
      </c>
      <c r="B2659" s="205" t="s">
        <v>11005</v>
      </c>
      <c r="C2659" s="205" t="s">
        <v>11006</v>
      </c>
      <c r="D2659" s="205" t="s">
        <v>680</v>
      </c>
      <c r="E2659" s="572">
        <v>37077</v>
      </c>
      <c r="F2659" s="572">
        <v>44161</v>
      </c>
      <c r="G2659" s="205" t="s">
        <v>11007</v>
      </c>
      <c r="H2659" s="205" t="s">
        <v>682</v>
      </c>
      <c r="I2659" s="205" t="s">
        <v>683</v>
      </c>
      <c r="J2659" s="205">
        <v>7517081515</v>
      </c>
      <c r="K2659" s="205" t="s">
        <v>684</v>
      </c>
      <c r="L2659" s="205" t="s">
        <v>11008</v>
      </c>
      <c r="M2659" s="205" t="s">
        <v>684</v>
      </c>
      <c r="N2659" s="205" t="s">
        <v>684</v>
      </c>
      <c r="O2659" s="205" t="s">
        <v>686</v>
      </c>
      <c r="P2659" s="205" t="s">
        <v>687</v>
      </c>
      <c r="Q2659" s="205" t="s">
        <v>686</v>
      </c>
    </row>
    <row r="2660" spans="1:17" hidden="1">
      <c r="A2660" s="204">
        <v>101631928831</v>
      </c>
      <c r="B2660" s="205" t="s">
        <v>11002</v>
      </c>
      <c r="C2660" s="205" t="s">
        <v>11003</v>
      </c>
      <c r="D2660" s="205" t="s">
        <v>680</v>
      </c>
      <c r="E2660" s="572">
        <v>35242</v>
      </c>
      <c r="F2660" s="572">
        <v>44161</v>
      </c>
      <c r="G2660" s="205" t="s">
        <v>11004</v>
      </c>
      <c r="H2660" s="205" t="s">
        <v>682</v>
      </c>
      <c r="I2660" s="205" t="s">
        <v>683</v>
      </c>
      <c r="J2660" s="205">
        <v>8888658915</v>
      </c>
      <c r="K2660" s="205" t="s">
        <v>684</v>
      </c>
      <c r="L2660" s="205" t="s">
        <v>1016</v>
      </c>
      <c r="M2660" s="205" t="s">
        <v>684</v>
      </c>
      <c r="N2660" s="205" t="s">
        <v>684</v>
      </c>
      <c r="O2660" s="205" t="s">
        <v>686</v>
      </c>
      <c r="P2660" s="205" t="s">
        <v>687</v>
      </c>
      <c r="Q2660" s="205" t="s">
        <v>686</v>
      </c>
    </row>
    <row r="2661" spans="1:17" hidden="1">
      <c r="A2661" s="204">
        <v>101631928849</v>
      </c>
      <c r="B2661" s="205" t="s">
        <v>11020</v>
      </c>
      <c r="C2661" s="205" t="s">
        <v>11021</v>
      </c>
      <c r="D2661" s="205" t="s">
        <v>680</v>
      </c>
      <c r="E2661" s="572">
        <v>35217</v>
      </c>
      <c r="F2661" s="572">
        <v>44161</v>
      </c>
      <c r="G2661" s="205" t="s">
        <v>11022</v>
      </c>
      <c r="H2661" s="205" t="s">
        <v>682</v>
      </c>
      <c r="I2661" s="205" t="s">
        <v>683</v>
      </c>
      <c r="J2661" s="205">
        <v>7410555443</v>
      </c>
      <c r="K2661" s="205" t="s">
        <v>684</v>
      </c>
      <c r="L2661" s="205" t="s">
        <v>11023</v>
      </c>
      <c r="M2661" s="205" t="s">
        <v>684</v>
      </c>
      <c r="N2661" s="205" t="s">
        <v>684</v>
      </c>
      <c r="O2661" s="205" t="s">
        <v>686</v>
      </c>
      <c r="P2661" s="205" t="s">
        <v>687</v>
      </c>
      <c r="Q2661" s="205" t="s">
        <v>686</v>
      </c>
    </row>
    <row r="2662" spans="1:17" hidden="1">
      <c r="A2662" s="204">
        <v>101631928854</v>
      </c>
      <c r="B2662" s="205" t="s">
        <v>11024</v>
      </c>
      <c r="C2662" s="205" t="s">
        <v>11025</v>
      </c>
      <c r="D2662" s="205" t="s">
        <v>680</v>
      </c>
      <c r="E2662" s="572">
        <v>34409</v>
      </c>
      <c r="F2662" s="572">
        <v>44161</v>
      </c>
      <c r="G2662" s="205" t="s">
        <v>11026</v>
      </c>
      <c r="H2662" s="205" t="s">
        <v>682</v>
      </c>
      <c r="I2662" s="205" t="s">
        <v>683</v>
      </c>
      <c r="J2662" s="205">
        <v>9665310645</v>
      </c>
      <c r="K2662" s="205" t="s">
        <v>11027</v>
      </c>
      <c r="L2662" s="205" t="s">
        <v>11028</v>
      </c>
      <c r="M2662" s="205" t="s">
        <v>11029</v>
      </c>
      <c r="N2662" s="205" t="s">
        <v>5116</v>
      </c>
      <c r="O2662" s="205" t="s">
        <v>686</v>
      </c>
      <c r="P2662" s="205" t="s">
        <v>687</v>
      </c>
      <c r="Q2662" s="205" t="s">
        <v>686</v>
      </c>
    </row>
    <row r="2663" spans="1:17" hidden="1">
      <c r="A2663" s="204">
        <v>101562997339</v>
      </c>
      <c r="B2663" s="205" t="s">
        <v>11037</v>
      </c>
      <c r="C2663" s="205" t="s">
        <v>11038</v>
      </c>
      <c r="D2663" s="205" t="s">
        <v>680</v>
      </c>
      <c r="E2663" s="572">
        <v>34703</v>
      </c>
      <c r="F2663" s="572">
        <v>44160</v>
      </c>
      <c r="G2663" s="205" t="s">
        <v>11032</v>
      </c>
      <c r="H2663" s="205" t="s">
        <v>682</v>
      </c>
      <c r="I2663" s="205" t="s">
        <v>683</v>
      </c>
      <c r="J2663" s="205">
        <v>9749838929</v>
      </c>
      <c r="K2663" s="205" t="s">
        <v>11039</v>
      </c>
      <c r="L2663" s="205" t="s">
        <v>11040</v>
      </c>
      <c r="M2663" s="205" t="s">
        <v>11041</v>
      </c>
      <c r="N2663" s="205" t="s">
        <v>20625</v>
      </c>
      <c r="O2663" s="205" t="s">
        <v>687</v>
      </c>
      <c r="P2663" s="205" t="s">
        <v>687</v>
      </c>
      <c r="Q2663" s="205" t="s">
        <v>686</v>
      </c>
    </row>
    <row r="2664" spans="1:17" hidden="1">
      <c r="A2664" s="204">
        <v>101633675842</v>
      </c>
      <c r="B2664" s="205" t="s">
        <v>11030</v>
      </c>
      <c r="C2664" s="205" t="s">
        <v>11031</v>
      </c>
      <c r="D2664" s="205" t="s">
        <v>680</v>
      </c>
      <c r="E2664" s="572">
        <v>36566</v>
      </c>
      <c r="F2664" s="572">
        <v>44160</v>
      </c>
      <c r="G2664" s="205" t="s">
        <v>11032</v>
      </c>
      <c r="H2664" s="205" t="s">
        <v>682</v>
      </c>
      <c r="I2664" s="205" t="s">
        <v>683</v>
      </c>
      <c r="J2664" s="205">
        <v>8972338077</v>
      </c>
      <c r="K2664" s="205" t="s">
        <v>11033</v>
      </c>
      <c r="L2664" s="205" t="s">
        <v>11034</v>
      </c>
      <c r="M2664" s="205" t="s">
        <v>11035</v>
      </c>
      <c r="N2664" s="205" t="s">
        <v>11036</v>
      </c>
      <c r="O2664" s="205" t="s">
        <v>687</v>
      </c>
      <c r="P2664" s="205" t="s">
        <v>687</v>
      </c>
      <c r="Q2664" s="205" t="s">
        <v>686</v>
      </c>
    </row>
    <row r="2665" spans="1:17" hidden="1">
      <c r="A2665" s="204">
        <v>101575432173</v>
      </c>
      <c r="B2665" s="205" t="s">
        <v>11042</v>
      </c>
      <c r="C2665" s="205" t="s">
        <v>11043</v>
      </c>
      <c r="D2665" s="205" t="s">
        <v>680</v>
      </c>
      <c r="E2665" s="572">
        <v>34824</v>
      </c>
      <c r="F2665" s="572">
        <v>44159</v>
      </c>
      <c r="G2665" s="205" t="s">
        <v>11044</v>
      </c>
      <c r="H2665" s="205" t="s">
        <v>682</v>
      </c>
      <c r="I2665" s="205" t="s">
        <v>683</v>
      </c>
      <c r="J2665" s="205">
        <v>9175253582</v>
      </c>
      <c r="K2665" s="205" t="s">
        <v>11045</v>
      </c>
      <c r="L2665" s="205" t="s">
        <v>11046</v>
      </c>
      <c r="M2665" s="205" t="s">
        <v>11047</v>
      </c>
      <c r="N2665" s="205" t="s">
        <v>11048</v>
      </c>
      <c r="O2665" s="205" t="s">
        <v>686</v>
      </c>
      <c r="P2665" s="205" t="s">
        <v>687</v>
      </c>
      <c r="Q2665" s="205" t="s">
        <v>686</v>
      </c>
    </row>
    <row r="2666" spans="1:17" hidden="1">
      <c r="A2666" s="204">
        <v>101632198024</v>
      </c>
      <c r="B2666" s="205" t="s">
        <v>11049</v>
      </c>
      <c r="C2666" s="205" t="s">
        <v>11050</v>
      </c>
      <c r="D2666" s="205" t="s">
        <v>680</v>
      </c>
      <c r="E2666" s="572">
        <v>36380</v>
      </c>
      <c r="F2666" s="572">
        <v>44157</v>
      </c>
      <c r="G2666" s="205" t="s">
        <v>11051</v>
      </c>
      <c r="H2666" s="205" t="s">
        <v>682</v>
      </c>
      <c r="I2666" s="205" t="s">
        <v>683</v>
      </c>
      <c r="J2666" s="205" t="s">
        <v>684</v>
      </c>
      <c r="K2666" s="205" t="s">
        <v>684</v>
      </c>
      <c r="L2666" s="205" t="s">
        <v>11052</v>
      </c>
      <c r="M2666" s="205" t="s">
        <v>684</v>
      </c>
      <c r="N2666" s="205" t="s">
        <v>684</v>
      </c>
      <c r="O2666" s="205" t="s">
        <v>686</v>
      </c>
      <c r="P2666" s="205" t="s">
        <v>687</v>
      </c>
      <c r="Q2666" s="205" t="s">
        <v>686</v>
      </c>
    </row>
    <row r="2667" spans="1:17" hidden="1">
      <c r="A2667" s="204">
        <v>101636701489</v>
      </c>
      <c r="B2667" s="205" t="s">
        <v>11071</v>
      </c>
      <c r="C2667" s="205" t="s">
        <v>11072</v>
      </c>
      <c r="D2667" s="205" t="s">
        <v>680</v>
      </c>
      <c r="E2667" s="572">
        <v>35311</v>
      </c>
      <c r="F2667" s="572">
        <v>44156</v>
      </c>
      <c r="G2667" s="205" t="s">
        <v>11073</v>
      </c>
      <c r="H2667" s="205" t="s">
        <v>682</v>
      </c>
      <c r="I2667" s="205" t="s">
        <v>683</v>
      </c>
      <c r="J2667" s="205">
        <v>9648322753</v>
      </c>
      <c r="K2667" s="205" t="s">
        <v>684</v>
      </c>
      <c r="L2667" s="205" t="s">
        <v>11074</v>
      </c>
      <c r="M2667" s="205" t="s">
        <v>684</v>
      </c>
      <c r="N2667" s="205" t="s">
        <v>684</v>
      </c>
      <c r="O2667" s="205" t="s">
        <v>686</v>
      </c>
      <c r="P2667" s="205" t="s">
        <v>687</v>
      </c>
      <c r="Q2667" s="205" t="s">
        <v>686</v>
      </c>
    </row>
    <row r="2668" spans="1:17" hidden="1">
      <c r="A2668" s="204">
        <v>101636701470</v>
      </c>
      <c r="B2668" s="205" t="s">
        <v>11062</v>
      </c>
      <c r="C2668" s="205" t="s">
        <v>11063</v>
      </c>
      <c r="D2668" s="205" t="s">
        <v>680</v>
      </c>
      <c r="E2668" s="572">
        <v>36727</v>
      </c>
      <c r="F2668" s="572">
        <v>44156</v>
      </c>
      <c r="G2668" s="205" t="s">
        <v>11064</v>
      </c>
      <c r="H2668" s="205" t="s">
        <v>682</v>
      </c>
      <c r="I2668" s="205" t="s">
        <v>683</v>
      </c>
      <c r="J2668" s="205">
        <v>8007040783</v>
      </c>
      <c r="K2668" s="205" t="s">
        <v>11065</v>
      </c>
      <c r="L2668" s="205" t="s">
        <v>11066</v>
      </c>
      <c r="M2668" s="205" t="s">
        <v>684</v>
      </c>
      <c r="N2668" s="205" t="s">
        <v>684</v>
      </c>
      <c r="O2668" s="205" t="s">
        <v>686</v>
      </c>
      <c r="P2668" s="205" t="s">
        <v>687</v>
      </c>
      <c r="Q2668" s="205" t="s">
        <v>686</v>
      </c>
    </row>
    <row r="2669" spans="1:17" hidden="1">
      <c r="A2669" s="204">
        <v>101636699427</v>
      </c>
      <c r="B2669" s="205" t="s">
        <v>11053</v>
      </c>
      <c r="C2669" s="205" t="s">
        <v>11054</v>
      </c>
      <c r="D2669" s="205" t="s">
        <v>680</v>
      </c>
      <c r="E2669" s="572">
        <v>38114</v>
      </c>
      <c r="F2669" s="572">
        <v>44156</v>
      </c>
      <c r="G2669" s="205" t="s">
        <v>11055</v>
      </c>
      <c r="H2669" s="205" t="s">
        <v>682</v>
      </c>
      <c r="I2669" s="205" t="s">
        <v>683</v>
      </c>
      <c r="J2669" s="205" t="s">
        <v>684</v>
      </c>
      <c r="K2669" s="205" t="s">
        <v>684</v>
      </c>
      <c r="L2669" s="205" t="s">
        <v>11056</v>
      </c>
      <c r="M2669" s="205" t="s">
        <v>684</v>
      </c>
      <c r="N2669" s="205" t="s">
        <v>684</v>
      </c>
      <c r="O2669" s="205" t="s">
        <v>686</v>
      </c>
      <c r="P2669" s="205" t="s">
        <v>687</v>
      </c>
      <c r="Q2669" s="205" t="s">
        <v>686</v>
      </c>
    </row>
    <row r="2670" spans="1:17" hidden="1">
      <c r="A2670" s="204">
        <v>101636699381</v>
      </c>
      <c r="B2670" s="205" t="s">
        <v>11057</v>
      </c>
      <c r="C2670" s="205" t="s">
        <v>11058</v>
      </c>
      <c r="D2670" s="205" t="s">
        <v>680</v>
      </c>
      <c r="E2670" s="572">
        <v>33274</v>
      </c>
      <c r="F2670" s="572">
        <v>44156</v>
      </c>
      <c r="G2670" s="205" t="s">
        <v>11059</v>
      </c>
      <c r="H2670" s="205" t="s">
        <v>682</v>
      </c>
      <c r="I2670" s="205" t="s">
        <v>683</v>
      </c>
      <c r="J2670" s="205">
        <v>6394990894</v>
      </c>
      <c r="K2670" s="205" t="s">
        <v>11060</v>
      </c>
      <c r="L2670" s="205" t="s">
        <v>11061</v>
      </c>
      <c r="M2670" s="205" t="s">
        <v>684</v>
      </c>
      <c r="N2670" s="205" t="s">
        <v>684</v>
      </c>
      <c r="O2670" s="205" t="s">
        <v>686</v>
      </c>
      <c r="P2670" s="205" t="s">
        <v>687</v>
      </c>
      <c r="Q2670" s="205" t="s">
        <v>686</v>
      </c>
    </row>
    <row r="2671" spans="1:17" hidden="1">
      <c r="A2671" s="204">
        <v>101639984879</v>
      </c>
      <c r="B2671" s="205" t="s">
        <v>11075</v>
      </c>
      <c r="C2671" s="205" t="s">
        <v>11076</v>
      </c>
      <c r="D2671" s="205" t="s">
        <v>680</v>
      </c>
      <c r="E2671" s="572">
        <v>37143</v>
      </c>
      <c r="F2671" s="572">
        <v>44156</v>
      </c>
      <c r="G2671" s="205" t="s">
        <v>11077</v>
      </c>
      <c r="H2671" s="205" t="s">
        <v>682</v>
      </c>
      <c r="I2671" s="205" t="s">
        <v>683</v>
      </c>
      <c r="J2671" s="205" t="s">
        <v>684</v>
      </c>
      <c r="K2671" s="205" t="s">
        <v>684</v>
      </c>
      <c r="L2671" s="205" t="s">
        <v>11078</v>
      </c>
      <c r="M2671" s="205" t="s">
        <v>684</v>
      </c>
      <c r="N2671" s="205" t="s">
        <v>684</v>
      </c>
      <c r="O2671" s="205" t="s">
        <v>686</v>
      </c>
      <c r="P2671" s="205" t="s">
        <v>687</v>
      </c>
      <c r="Q2671" s="205" t="s">
        <v>686</v>
      </c>
    </row>
    <row r="2672" spans="1:17" hidden="1">
      <c r="A2672" s="204">
        <v>101646263639</v>
      </c>
      <c r="B2672" s="205" t="s">
        <v>11067</v>
      </c>
      <c r="C2672" s="205" t="s">
        <v>11068</v>
      </c>
      <c r="D2672" s="205" t="s">
        <v>680</v>
      </c>
      <c r="E2672" s="572">
        <v>38718</v>
      </c>
      <c r="F2672" s="572">
        <v>44156</v>
      </c>
      <c r="G2672" s="205" t="s">
        <v>11069</v>
      </c>
      <c r="H2672" s="205" t="s">
        <v>682</v>
      </c>
      <c r="I2672" s="205" t="s">
        <v>683</v>
      </c>
      <c r="J2672" s="205">
        <v>9860571895</v>
      </c>
      <c r="K2672" s="205" t="s">
        <v>684</v>
      </c>
      <c r="L2672" s="205" t="s">
        <v>11070</v>
      </c>
      <c r="M2672" s="205" t="s">
        <v>684</v>
      </c>
      <c r="N2672" s="205" t="s">
        <v>21503</v>
      </c>
      <c r="O2672" s="205" t="s">
        <v>686</v>
      </c>
      <c r="P2672" s="205" t="s">
        <v>687</v>
      </c>
      <c r="Q2672" s="205" t="s">
        <v>687</v>
      </c>
    </row>
    <row r="2673" spans="1:17" hidden="1">
      <c r="A2673" s="204">
        <v>101659241895</v>
      </c>
      <c r="B2673" s="205" t="s">
        <v>11092</v>
      </c>
      <c r="C2673" s="205" t="s">
        <v>11093</v>
      </c>
      <c r="D2673" s="205" t="s">
        <v>680</v>
      </c>
      <c r="E2673" s="572">
        <v>34335</v>
      </c>
      <c r="F2673" s="572">
        <v>44155</v>
      </c>
      <c r="G2673" s="205" t="s">
        <v>11094</v>
      </c>
      <c r="H2673" s="205" t="s">
        <v>682</v>
      </c>
      <c r="I2673" s="205" t="s">
        <v>683</v>
      </c>
      <c r="J2673" s="205" t="s">
        <v>684</v>
      </c>
      <c r="K2673" s="205" t="s">
        <v>684</v>
      </c>
      <c r="L2673" s="205" t="s">
        <v>11095</v>
      </c>
      <c r="M2673" s="205" t="s">
        <v>684</v>
      </c>
      <c r="N2673" s="205" t="s">
        <v>684</v>
      </c>
      <c r="O2673" s="205" t="s">
        <v>686</v>
      </c>
      <c r="P2673" s="205" t="s">
        <v>687</v>
      </c>
      <c r="Q2673" s="205" t="s">
        <v>686</v>
      </c>
    </row>
    <row r="2674" spans="1:17" hidden="1">
      <c r="A2674" s="204">
        <v>101482436360</v>
      </c>
      <c r="B2674" s="205" t="s">
        <v>11079</v>
      </c>
      <c r="C2674" s="205" t="s">
        <v>11080</v>
      </c>
      <c r="D2674" s="205" t="s">
        <v>680</v>
      </c>
      <c r="E2674" s="572">
        <v>36892</v>
      </c>
      <c r="F2674" s="572">
        <v>44155</v>
      </c>
      <c r="G2674" s="205" t="s">
        <v>11081</v>
      </c>
      <c r="H2674" s="205" t="s">
        <v>682</v>
      </c>
      <c r="I2674" s="205" t="s">
        <v>683</v>
      </c>
      <c r="J2674" s="205">
        <v>9170661895</v>
      </c>
      <c r="K2674" s="205" t="s">
        <v>684</v>
      </c>
      <c r="L2674" s="205" t="s">
        <v>11082</v>
      </c>
      <c r="M2674" s="205" t="s">
        <v>684</v>
      </c>
      <c r="N2674" s="205" t="s">
        <v>11083</v>
      </c>
      <c r="O2674" s="205" t="s">
        <v>686</v>
      </c>
      <c r="P2674" s="205" t="s">
        <v>687</v>
      </c>
      <c r="Q2674" s="205" t="s">
        <v>686</v>
      </c>
    </row>
    <row r="2675" spans="1:17" hidden="1">
      <c r="A2675" s="204">
        <v>101632564696</v>
      </c>
      <c r="B2675" s="205" t="s">
        <v>11084</v>
      </c>
      <c r="C2675" s="205" t="s">
        <v>11085</v>
      </c>
      <c r="D2675" s="205" t="s">
        <v>680</v>
      </c>
      <c r="E2675" s="572">
        <v>33970</v>
      </c>
      <c r="F2675" s="572">
        <v>44155</v>
      </c>
      <c r="G2675" s="205" t="s">
        <v>11086</v>
      </c>
      <c r="H2675" s="205" t="s">
        <v>682</v>
      </c>
      <c r="I2675" s="205" t="s">
        <v>683</v>
      </c>
      <c r="J2675" s="205" t="s">
        <v>684</v>
      </c>
      <c r="K2675" s="205" t="s">
        <v>684</v>
      </c>
      <c r="L2675" s="205" t="s">
        <v>11087</v>
      </c>
      <c r="M2675" s="205" t="s">
        <v>684</v>
      </c>
      <c r="N2675" s="205" t="s">
        <v>684</v>
      </c>
      <c r="O2675" s="205" t="s">
        <v>686</v>
      </c>
      <c r="P2675" s="205" t="s">
        <v>687</v>
      </c>
      <c r="Q2675" s="205" t="s">
        <v>686</v>
      </c>
    </row>
    <row r="2676" spans="1:17" hidden="1">
      <c r="A2676" s="204">
        <v>101646549856</v>
      </c>
      <c r="B2676" s="205" t="s">
        <v>11088</v>
      </c>
      <c r="C2676" s="205" t="s">
        <v>11089</v>
      </c>
      <c r="D2676" s="205" t="s">
        <v>680</v>
      </c>
      <c r="E2676" s="572">
        <v>37257</v>
      </c>
      <c r="F2676" s="572">
        <v>44155</v>
      </c>
      <c r="G2676" s="205" t="s">
        <v>11090</v>
      </c>
      <c r="H2676" s="205" t="s">
        <v>682</v>
      </c>
      <c r="I2676" s="205" t="s">
        <v>683</v>
      </c>
      <c r="J2676" s="205" t="s">
        <v>684</v>
      </c>
      <c r="K2676" s="205" t="s">
        <v>684</v>
      </c>
      <c r="L2676" s="205" t="s">
        <v>11091</v>
      </c>
      <c r="M2676" s="205" t="s">
        <v>684</v>
      </c>
      <c r="N2676" s="205" t="s">
        <v>684</v>
      </c>
      <c r="O2676" s="205" t="s">
        <v>686</v>
      </c>
      <c r="P2676" s="205" t="s">
        <v>687</v>
      </c>
      <c r="Q2676" s="205" t="s">
        <v>686</v>
      </c>
    </row>
    <row r="2677" spans="1:17" hidden="1">
      <c r="A2677" s="204">
        <v>101631376856</v>
      </c>
      <c r="B2677" s="205" t="s">
        <v>11096</v>
      </c>
      <c r="C2677" s="205" t="s">
        <v>907</v>
      </c>
      <c r="D2677" s="205" t="s">
        <v>680</v>
      </c>
      <c r="E2677" s="572">
        <v>35218</v>
      </c>
      <c r="F2677" s="572">
        <v>44155</v>
      </c>
      <c r="G2677" s="205" t="s">
        <v>11097</v>
      </c>
      <c r="H2677" s="205" t="s">
        <v>682</v>
      </c>
      <c r="I2677" s="205" t="s">
        <v>683</v>
      </c>
      <c r="J2677" s="205">
        <v>6386225984</v>
      </c>
      <c r="K2677" s="205" t="s">
        <v>11098</v>
      </c>
      <c r="L2677" s="205" t="s">
        <v>11099</v>
      </c>
      <c r="M2677" s="205" t="s">
        <v>11100</v>
      </c>
      <c r="N2677" s="205" t="s">
        <v>20626</v>
      </c>
      <c r="O2677" s="205" t="s">
        <v>687</v>
      </c>
      <c r="P2677" s="205" t="s">
        <v>687</v>
      </c>
      <c r="Q2677" s="205" t="s">
        <v>686</v>
      </c>
    </row>
    <row r="2678" spans="1:17" hidden="1">
      <c r="A2678" s="204">
        <v>101659241882</v>
      </c>
      <c r="B2678" s="205" t="s">
        <v>11101</v>
      </c>
      <c r="C2678" s="205" t="s">
        <v>11102</v>
      </c>
      <c r="D2678" s="205" t="s">
        <v>680</v>
      </c>
      <c r="E2678" s="572">
        <v>38416</v>
      </c>
      <c r="F2678" s="572">
        <v>44154</v>
      </c>
      <c r="G2678" s="205" t="s">
        <v>11103</v>
      </c>
      <c r="H2678" s="205" t="s">
        <v>682</v>
      </c>
      <c r="I2678" s="205" t="s">
        <v>683</v>
      </c>
      <c r="J2678" s="205" t="s">
        <v>684</v>
      </c>
      <c r="K2678" s="205" t="s">
        <v>684</v>
      </c>
      <c r="L2678" s="205" t="s">
        <v>11104</v>
      </c>
      <c r="M2678" s="205" t="s">
        <v>684</v>
      </c>
      <c r="N2678" s="205" t="s">
        <v>684</v>
      </c>
      <c r="O2678" s="205" t="s">
        <v>686</v>
      </c>
      <c r="P2678" s="205" t="s">
        <v>687</v>
      </c>
      <c r="Q2678" s="205" t="s">
        <v>686</v>
      </c>
    </row>
    <row r="2679" spans="1:17" hidden="1">
      <c r="A2679" s="204">
        <v>101632656856</v>
      </c>
      <c r="B2679" s="205" t="s">
        <v>11105</v>
      </c>
      <c r="C2679" s="205" t="s">
        <v>11106</v>
      </c>
      <c r="D2679" s="205" t="s">
        <v>680</v>
      </c>
      <c r="E2679" s="572">
        <v>36290</v>
      </c>
      <c r="F2679" s="572">
        <v>44154</v>
      </c>
      <c r="G2679" s="205" t="s">
        <v>11107</v>
      </c>
      <c r="H2679" s="205" t="s">
        <v>682</v>
      </c>
      <c r="I2679" s="205" t="s">
        <v>708</v>
      </c>
      <c r="J2679" s="205">
        <v>9117213465</v>
      </c>
      <c r="K2679" s="205" t="s">
        <v>11108</v>
      </c>
      <c r="L2679" s="205" t="s">
        <v>11109</v>
      </c>
      <c r="M2679" s="205" t="s">
        <v>11110</v>
      </c>
      <c r="N2679" s="205" t="s">
        <v>11111</v>
      </c>
      <c r="O2679" s="205" t="s">
        <v>686</v>
      </c>
      <c r="P2679" s="205" t="s">
        <v>687</v>
      </c>
      <c r="Q2679" s="205" t="s">
        <v>686</v>
      </c>
    </row>
    <row r="2680" spans="1:17" hidden="1">
      <c r="A2680" s="204">
        <v>101469305337</v>
      </c>
      <c r="B2680" s="205" t="s">
        <v>11112</v>
      </c>
      <c r="C2680" s="205" t="s">
        <v>11113</v>
      </c>
      <c r="D2680" s="205" t="s">
        <v>680</v>
      </c>
      <c r="E2680" s="572">
        <v>34043</v>
      </c>
      <c r="F2680" s="572">
        <v>44154</v>
      </c>
      <c r="G2680" s="205" t="s">
        <v>11114</v>
      </c>
      <c r="H2680" s="205" t="s">
        <v>682</v>
      </c>
      <c r="I2680" s="205" t="s">
        <v>683</v>
      </c>
      <c r="J2680" s="205">
        <v>7249595514</v>
      </c>
      <c r="K2680" s="205" t="s">
        <v>684</v>
      </c>
      <c r="L2680" s="205" t="s">
        <v>11115</v>
      </c>
      <c r="M2680" s="205" t="s">
        <v>684</v>
      </c>
      <c r="N2680" s="205" t="s">
        <v>684</v>
      </c>
      <c r="O2680" s="205" t="s">
        <v>686</v>
      </c>
      <c r="P2680" s="205" t="s">
        <v>687</v>
      </c>
      <c r="Q2680" s="205" t="s">
        <v>687</v>
      </c>
    </row>
    <row r="2681" spans="1:17" hidden="1">
      <c r="A2681" s="204">
        <v>101642757606</v>
      </c>
      <c r="B2681" s="205" t="s">
        <v>11123</v>
      </c>
      <c r="C2681" s="205" t="s">
        <v>11124</v>
      </c>
      <c r="D2681" s="205" t="s">
        <v>680</v>
      </c>
      <c r="E2681" s="572">
        <v>34814</v>
      </c>
      <c r="F2681" s="572">
        <v>44153</v>
      </c>
      <c r="G2681" s="205" t="s">
        <v>11125</v>
      </c>
      <c r="H2681" s="205" t="s">
        <v>682</v>
      </c>
      <c r="I2681" s="205" t="s">
        <v>683</v>
      </c>
      <c r="J2681" s="205">
        <v>8521483071</v>
      </c>
      <c r="K2681" s="205" t="s">
        <v>684</v>
      </c>
      <c r="L2681" s="205" t="s">
        <v>11126</v>
      </c>
      <c r="M2681" s="205" t="s">
        <v>21504</v>
      </c>
      <c r="N2681" s="205" t="s">
        <v>684</v>
      </c>
      <c r="O2681" s="205" t="s">
        <v>686</v>
      </c>
      <c r="P2681" s="205" t="s">
        <v>687</v>
      </c>
      <c r="Q2681" s="205" t="s">
        <v>686</v>
      </c>
    </row>
    <row r="2682" spans="1:17" hidden="1">
      <c r="A2682" s="204">
        <v>101639469912</v>
      </c>
      <c r="B2682" s="205" t="s">
        <v>11127</v>
      </c>
      <c r="C2682" s="205" t="s">
        <v>11128</v>
      </c>
      <c r="D2682" s="205" t="s">
        <v>680</v>
      </c>
      <c r="E2682" s="572">
        <v>32874</v>
      </c>
      <c r="F2682" s="572">
        <v>44153</v>
      </c>
      <c r="G2682" s="205" t="s">
        <v>11129</v>
      </c>
      <c r="H2682" s="205" t="s">
        <v>682</v>
      </c>
      <c r="I2682" s="205" t="s">
        <v>683</v>
      </c>
      <c r="J2682" s="205" t="s">
        <v>684</v>
      </c>
      <c r="K2682" s="205" t="s">
        <v>684</v>
      </c>
      <c r="L2682" s="205" t="s">
        <v>8654</v>
      </c>
      <c r="M2682" s="205" t="s">
        <v>684</v>
      </c>
      <c r="N2682" s="205" t="s">
        <v>684</v>
      </c>
      <c r="O2682" s="205" t="s">
        <v>686</v>
      </c>
      <c r="P2682" s="205" t="s">
        <v>687</v>
      </c>
      <c r="Q2682" s="205" t="s">
        <v>686</v>
      </c>
    </row>
    <row r="2683" spans="1:17" hidden="1">
      <c r="A2683" s="204">
        <v>101564755407</v>
      </c>
      <c r="B2683" s="205" t="s">
        <v>11116</v>
      </c>
      <c r="C2683" s="205" t="s">
        <v>11117</v>
      </c>
      <c r="D2683" s="205" t="s">
        <v>680</v>
      </c>
      <c r="E2683" s="572">
        <v>33916</v>
      </c>
      <c r="F2683" s="572">
        <v>44153</v>
      </c>
      <c r="G2683" s="205" t="s">
        <v>11118</v>
      </c>
      <c r="H2683" s="205" t="s">
        <v>682</v>
      </c>
      <c r="I2683" s="205" t="s">
        <v>683</v>
      </c>
      <c r="J2683" s="205">
        <v>7020269764</v>
      </c>
      <c r="K2683" s="205" t="s">
        <v>11119</v>
      </c>
      <c r="L2683" s="205" t="s">
        <v>11120</v>
      </c>
      <c r="M2683" s="205" t="s">
        <v>11121</v>
      </c>
      <c r="N2683" s="205" t="s">
        <v>11122</v>
      </c>
      <c r="O2683" s="205" t="s">
        <v>686</v>
      </c>
      <c r="P2683" s="205" t="s">
        <v>687</v>
      </c>
      <c r="Q2683" s="205" t="s">
        <v>686</v>
      </c>
    </row>
    <row r="2684" spans="1:17" hidden="1">
      <c r="A2684" s="204">
        <v>101639469920</v>
      </c>
      <c r="B2684" s="205" t="s">
        <v>11130</v>
      </c>
      <c r="C2684" s="205" t="s">
        <v>6049</v>
      </c>
      <c r="D2684" s="205" t="s">
        <v>680</v>
      </c>
      <c r="E2684" s="572">
        <v>34335</v>
      </c>
      <c r="F2684" s="572">
        <v>44153</v>
      </c>
      <c r="G2684" s="205" t="s">
        <v>11131</v>
      </c>
      <c r="H2684" s="205" t="s">
        <v>682</v>
      </c>
      <c r="I2684" s="205" t="s">
        <v>683</v>
      </c>
      <c r="J2684" s="205">
        <v>7058208804</v>
      </c>
      <c r="K2684" s="205" t="s">
        <v>684</v>
      </c>
      <c r="L2684" s="205" t="s">
        <v>1177</v>
      </c>
      <c r="M2684" s="205" t="s">
        <v>684</v>
      </c>
      <c r="N2684" s="205" t="s">
        <v>684</v>
      </c>
      <c r="O2684" s="205" t="s">
        <v>686</v>
      </c>
      <c r="P2684" s="205" t="s">
        <v>687</v>
      </c>
      <c r="Q2684" s="205" t="s">
        <v>686</v>
      </c>
    </row>
    <row r="2685" spans="1:17" hidden="1">
      <c r="A2685" s="204">
        <v>101542163083</v>
      </c>
      <c r="B2685" s="205" t="s">
        <v>11132</v>
      </c>
      <c r="C2685" s="205" t="s">
        <v>11133</v>
      </c>
      <c r="D2685" s="205" t="s">
        <v>680</v>
      </c>
      <c r="E2685" s="572">
        <v>36776</v>
      </c>
      <c r="F2685" s="572">
        <v>44152</v>
      </c>
      <c r="G2685" s="205" t="s">
        <v>11134</v>
      </c>
      <c r="H2685" s="205" t="s">
        <v>682</v>
      </c>
      <c r="I2685" s="205" t="s">
        <v>708</v>
      </c>
      <c r="J2685" s="205">
        <v>8858215554</v>
      </c>
      <c r="K2685" s="205" t="s">
        <v>684</v>
      </c>
      <c r="L2685" s="205" t="s">
        <v>5731</v>
      </c>
      <c r="M2685" s="205" t="s">
        <v>11135</v>
      </c>
      <c r="N2685" s="205" t="s">
        <v>11136</v>
      </c>
      <c r="O2685" s="205" t="s">
        <v>687</v>
      </c>
      <c r="P2685" s="205" t="s">
        <v>687</v>
      </c>
      <c r="Q2685" s="205" t="s">
        <v>686</v>
      </c>
    </row>
    <row r="2686" spans="1:17" hidden="1">
      <c r="A2686" s="204">
        <v>101637072225</v>
      </c>
      <c r="B2686" s="205" t="s">
        <v>11137</v>
      </c>
      <c r="C2686" s="205" t="s">
        <v>3334</v>
      </c>
      <c r="D2686" s="205" t="s">
        <v>680</v>
      </c>
      <c r="E2686" s="572">
        <v>36728</v>
      </c>
      <c r="F2686" s="572">
        <v>44149</v>
      </c>
      <c r="G2686" s="205" t="s">
        <v>2363</v>
      </c>
      <c r="H2686" s="205" t="s">
        <v>682</v>
      </c>
      <c r="I2686" s="205" t="s">
        <v>683</v>
      </c>
      <c r="J2686" s="205">
        <v>9335099083</v>
      </c>
      <c r="K2686" s="205" t="s">
        <v>11138</v>
      </c>
      <c r="L2686" s="205" t="s">
        <v>11139</v>
      </c>
      <c r="M2686" s="205" t="s">
        <v>684</v>
      </c>
      <c r="N2686" s="205" t="s">
        <v>684</v>
      </c>
      <c r="O2686" s="205" t="s">
        <v>686</v>
      </c>
      <c r="P2686" s="205" t="s">
        <v>687</v>
      </c>
      <c r="Q2686" s="205" t="s">
        <v>686</v>
      </c>
    </row>
    <row r="2687" spans="1:17" hidden="1">
      <c r="A2687" s="204">
        <v>101640782324</v>
      </c>
      <c r="B2687" s="205" t="s">
        <v>11143</v>
      </c>
      <c r="C2687" s="205" t="s">
        <v>11144</v>
      </c>
      <c r="D2687" s="205" t="s">
        <v>680</v>
      </c>
      <c r="E2687" s="572">
        <v>33834</v>
      </c>
      <c r="F2687" s="572">
        <v>44144</v>
      </c>
      <c r="G2687" s="205" t="s">
        <v>11145</v>
      </c>
      <c r="H2687" s="205" t="s">
        <v>682</v>
      </c>
      <c r="I2687" s="205" t="s">
        <v>708</v>
      </c>
      <c r="J2687" s="205">
        <v>7738247154</v>
      </c>
      <c r="K2687" s="205" t="s">
        <v>684</v>
      </c>
      <c r="L2687" s="205" t="s">
        <v>11146</v>
      </c>
      <c r="M2687" s="205" t="s">
        <v>21910</v>
      </c>
      <c r="N2687" s="205" t="s">
        <v>684</v>
      </c>
      <c r="O2687" s="205" t="s">
        <v>686</v>
      </c>
      <c r="P2687" s="205" t="s">
        <v>687</v>
      </c>
      <c r="Q2687" s="205" t="s">
        <v>686</v>
      </c>
    </row>
    <row r="2688" spans="1:17" hidden="1">
      <c r="A2688" s="204">
        <v>101630330730</v>
      </c>
      <c r="B2688" s="205" t="s">
        <v>11140</v>
      </c>
      <c r="C2688" s="205" t="s">
        <v>11141</v>
      </c>
      <c r="D2688" s="205" t="s">
        <v>680</v>
      </c>
      <c r="E2688" s="572">
        <v>31048</v>
      </c>
      <c r="F2688" s="572">
        <v>44144</v>
      </c>
      <c r="G2688" s="205" t="s">
        <v>11142</v>
      </c>
      <c r="H2688" s="205" t="s">
        <v>682</v>
      </c>
      <c r="I2688" s="205" t="s">
        <v>683</v>
      </c>
      <c r="J2688" s="205">
        <v>7321064635</v>
      </c>
      <c r="K2688" s="205" t="s">
        <v>684</v>
      </c>
      <c r="L2688" s="205" t="s">
        <v>6055</v>
      </c>
      <c r="M2688" s="205" t="s">
        <v>684</v>
      </c>
      <c r="N2688" s="205" t="s">
        <v>684</v>
      </c>
      <c r="O2688" s="205" t="s">
        <v>686</v>
      </c>
      <c r="P2688" s="205" t="s">
        <v>687</v>
      </c>
      <c r="Q2688" s="205" t="s">
        <v>686</v>
      </c>
    </row>
    <row r="2689" spans="1:17" hidden="1">
      <c r="A2689" s="204">
        <v>101630147177</v>
      </c>
      <c r="B2689" s="205" t="s">
        <v>11151</v>
      </c>
      <c r="C2689" s="205" t="s">
        <v>11152</v>
      </c>
      <c r="D2689" s="205" t="s">
        <v>680</v>
      </c>
      <c r="E2689" s="572">
        <v>36332</v>
      </c>
      <c r="F2689" s="572">
        <v>44136</v>
      </c>
      <c r="G2689" s="205" t="s">
        <v>11153</v>
      </c>
      <c r="H2689" s="205" t="s">
        <v>682</v>
      </c>
      <c r="I2689" s="205" t="s">
        <v>683</v>
      </c>
      <c r="J2689" s="205">
        <v>8787025221</v>
      </c>
      <c r="K2689" s="205" t="s">
        <v>11154</v>
      </c>
      <c r="L2689" s="205" t="s">
        <v>11155</v>
      </c>
      <c r="M2689" s="205" t="s">
        <v>11156</v>
      </c>
      <c r="N2689" s="205" t="s">
        <v>11157</v>
      </c>
      <c r="O2689" s="205" t="s">
        <v>686</v>
      </c>
      <c r="P2689" s="205" t="s">
        <v>687</v>
      </c>
      <c r="Q2689" s="205" t="s">
        <v>686</v>
      </c>
    </row>
    <row r="2690" spans="1:17" hidden="1">
      <c r="A2690" s="204">
        <v>101628335604</v>
      </c>
      <c r="B2690" s="205" t="s">
        <v>11181</v>
      </c>
      <c r="C2690" s="205" t="s">
        <v>11182</v>
      </c>
      <c r="D2690" s="205" t="s">
        <v>680</v>
      </c>
      <c r="E2690" s="572">
        <v>34851</v>
      </c>
      <c r="F2690" s="572">
        <v>44136</v>
      </c>
      <c r="G2690" s="205" t="s">
        <v>11183</v>
      </c>
      <c r="H2690" s="205" t="s">
        <v>682</v>
      </c>
      <c r="I2690" s="205" t="s">
        <v>683</v>
      </c>
      <c r="J2690" s="205" t="s">
        <v>684</v>
      </c>
      <c r="K2690" s="205" t="s">
        <v>684</v>
      </c>
      <c r="L2690" s="205" t="s">
        <v>8885</v>
      </c>
      <c r="M2690" s="205" t="s">
        <v>684</v>
      </c>
      <c r="N2690" s="205" t="s">
        <v>684</v>
      </c>
      <c r="O2690" s="205" t="s">
        <v>686</v>
      </c>
      <c r="P2690" s="205" t="s">
        <v>687</v>
      </c>
      <c r="Q2690" s="205" t="s">
        <v>686</v>
      </c>
    </row>
    <row r="2691" spans="1:17" hidden="1">
      <c r="A2691" s="204">
        <v>101636650978</v>
      </c>
      <c r="B2691" s="205" t="s">
        <v>11162</v>
      </c>
      <c r="C2691" s="205" t="s">
        <v>11163</v>
      </c>
      <c r="D2691" s="205" t="s">
        <v>680</v>
      </c>
      <c r="E2691" s="572">
        <v>37201</v>
      </c>
      <c r="F2691" s="572">
        <v>44136</v>
      </c>
      <c r="G2691" s="205" t="s">
        <v>11164</v>
      </c>
      <c r="H2691" s="205" t="s">
        <v>682</v>
      </c>
      <c r="I2691" s="205" t="s">
        <v>683</v>
      </c>
      <c r="J2691" s="205">
        <v>8788670265</v>
      </c>
      <c r="K2691" s="205" t="s">
        <v>684</v>
      </c>
      <c r="L2691" s="205" t="s">
        <v>11165</v>
      </c>
      <c r="M2691" s="205" t="s">
        <v>684</v>
      </c>
      <c r="N2691" s="205" t="s">
        <v>11166</v>
      </c>
      <c r="O2691" s="205" t="s">
        <v>686</v>
      </c>
      <c r="P2691" s="205" t="s">
        <v>687</v>
      </c>
      <c r="Q2691" s="205" t="s">
        <v>686</v>
      </c>
    </row>
    <row r="2692" spans="1:17" hidden="1">
      <c r="A2692" s="204">
        <v>101413950244</v>
      </c>
      <c r="B2692" s="205" t="s">
        <v>11167</v>
      </c>
      <c r="C2692" s="205" t="s">
        <v>11168</v>
      </c>
      <c r="D2692" s="205" t="s">
        <v>680</v>
      </c>
      <c r="E2692" s="572">
        <v>31491</v>
      </c>
      <c r="F2692" s="572">
        <v>44136</v>
      </c>
      <c r="G2692" s="205" t="s">
        <v>11169</v>
      </c>
      <c r="H2692" s="205" t="s">
        <v>682</v>
      </c>
      <c r="I2692" s="205" t="s">
        <v>708</v>
      </c>
      <c r="J2692" s="205">
        <v>9370570432</v>
      </c>
      <c r="K2692" s="205" t="s">
        <v>684</v>
      </c>
      <c r="L2692" s="205" t="s">
        <v>11170</v>
      </c>
      <c r="M2692" s="205" t="s">
        <v>11171</v>
      </c>
      <c r="N2692" s="205" t="s">
        <v>11172</v>
      </c>
      <c r="O2692" s="205" t="s">
        <v>687</v>
      </c>
      <c r="P2692" s="205" t="s">
        <v>687</v>
      </c>
      <c r="Q2692" s="205" t="s">
        <v>686</v>
      </c>
    </row>
    <row r="2693" spans="1:17" hidden="1">
      <c r="A2693" s="204">
        <v>101630147120</v>
      </c>
      <c r="B2693" s="205" t="s">
        <v>11158</v>
      </c>
      <c r="C2693" s="205" t="s">
        <v>11159</v>
      </c>
      <c r="D2693" s="205" t="s">
        <v>680</v>
      </c>
      <c r="E2693" s="572">
        <v>28044</v>
      </c>
      <c r="F2693" s="572">
        <v>44136</v>
      </c>
      <c r="G2693" s="205" t="s">
        <v>11160</v>
      </c>
      <c r="H2693" s="205" t="s">
        <v>682</v>
      </c>
      <c r="I2693" s="205" t="s">
        <v>708</v>
      </c>
      <c r="J2693" s="205" t="s">
        <v>684</v>
      </c>
      <c r="K2693" s="205" t="s">
        <v>684</v>
      </c>
      <c r="L2693" s="205" t="s">
        <v>11161</v>
      </c>
      <c r="M2693" s="205" t="s">
        <v>684</v>
      </c>
      <c r="N2693" s="205" t="s">
        <v>684</v>
      </c>
      <c r="O2693" s="205" t="s">
        <v>686</v>
      </c>
      <c r="P2693" s="205" t="s">
        <v>687</v>
      </c>
      <c r="Q2693" s="205" t="s">
        <v>686</v>
      </c>
    </row>
    <row r="2694" spans="1:17" hidden="1">
      <c r="A2694" s="204">
        <v>101630147165</v>
      </c>
      <c r="B2694" s="205" t="s">
        <v>11147</v>
      </c>
      <c r="C2694" s="205" t="s">
        <v>6848</v>
      </c>
      <c r="D2694" s="205" t="s">
        <v>680</v>
      </c>
      <c r="E2694" s="572">
        <v>33970</v>
      </c>
      <c r="F2694" s="572">
        <v>44136</v>
      </c>
      <c r="G2694" s="205" t="s">
        <v>11148</v>
      </c>
      <c r="H2694" s="205" t="s">
        <v>682</v>
      </c>
      <c r="I2694" s="205" t="s">
        <v>683</v>
      </c>
      <c r="J2694" s="205">
        <v>8081925696</v>
      </c>
      <c r="K2694" s="205" t="s">
        <v>11149</v>
      </c>
      <c r="L2694" s="205" t="s">
        <v>11150</v>
      </c>
      <c r="M2694" s="205" t="s">
        <v>684</v>
      </c>
      <c r="N2694" s="205" t="s">
        <v>684</v>
      </c>
      <c r="O2694" s="205" t="s">
        <v>686</v>
      </c>
      <c r="P2694" s="205" t="s">
        <v>687</v>
      </c>
      <c r="Q2694" s="205" t="s">
        <v>686</v>
      </c>
    </row>
    <row r="2695" spans="1:17" hidden="1">
      <c r="A2695" s="204">
        <v>101630147154</v>
      </c>
      <c r="B2695" s="205" t="s">
        <v>11173</v>
      </c>
      <c r="C2695" s="205" t="s">
        <v>11174</v>
      </c>
      <c r="D2695" s="205" t="s">
        <v>680</v>
      </c>
      <c r="E2695" s="572">
        <v>37396</v>
      </c>
      <c r="F2695" s="572">
        <v>44136</v>
      </c>
      <c r="G2695" s="205" t="s">
        <v>11175</v>
      </c>
      <c r="H2695" s="205" t="s">
        <v>682</v>
      </c>
      <c r="I2695" s="205" t="s">
        <v>683</v>
      </c>
      <c r="J2695" s="205">
        <v>9172703171</v>
      </c>
      <c r="K2695" s="205" t="s">
        <v>11176</v>
      </c>
      <c r="L2695" s="205" t="s">
        <v>9159</v>
      </c>
      <c r="M2695" s="205" t="s">
        <v>684</v>
      </c>
      <c r="N2695" s="205" t="s">
        <v>684</v>
      </c>
      <c r="O2695" s="205" t="s">
        <v>686</v>
      </c>
      <c r="P2695" s="205" t="s">
        <v>687</v>
      </c>
      <c r="Q2695" s="205" t="s">
        <v>686</v>
      </c>
    </row>
    <row r="2696" spans="1:17" hidden="1">
      <c r="A2696" s="204">
        <v>101630147149</v>
      </c>
      <c r="B2696" s="205" t="s">
        <v>11177</v>
      </c>
      <c r="C2696" s="205" t="s">
        <v>11178</v>
      </c>
      <c r="D2696" s="205" t="s">
        <v>680</v>
      </c>
      <c r="E2696" s="572">
        <v>34700</v>
      </c>
      <c r="F2696" s="572">
        <v>44136</v>
      </c>
      <c r="G2696" s="205" t="s">
        <v>11179</v>
      </c>
      <c r="H2696" s="205" t="s">
        <v>682</v>
      </c>
      <c r="I2696" s="205" t="s">
        <v>683</v>
      </c>
      <c r="J2696" s="205">
        <v>9702201271</v>
      </c>
      <c r="K2696" s="205" t="s">
        <v>684</v>
      </c>
      <c r="L2696" s="205" t="s">
        <v>11180</v>
      </c>
      <c r="M2696" s="205" t="s">
        <v>684</v>
      </c>
      <c r="N2696" s="205" t="s">
        <v>684</v>
      </c>
      <c r="O2696" s="205" t="s">
        <v>686</v>
      </c>
      <c r="P2696" s="205" t="s">
        <v>687</v>
      </c>
      <c r="Q2696" s="205" t="s">
        <v>686</v>
      </c>
    </row>
    <row r="2697" spans="1:17" hidden="1">
      <c r="A2697" s="204">
        <v>101627018006</v>
      </c>
      <c r="B2697" s="205" t="s">
        <v>11187</v>
      </c>
      <c r="C2697" s="205" t="s">
        <v>11188</v>
      </c>
      <c r="D2697" s="205" t="s">
        <v>680</v>
      </c>
      <c r="E2697" s="572">
        <v>37987</v>
      </c>
      <c r="F2697" s="572">
        <v>44135</v>
      </c>
      <c r="G2697" s="205" t="s">
        <v>11189</v>
      </c>
      <c r="H2697" s="205" t="s">
        <v>682</v>
      </c>
      <c r="I2697" s="205" t="s">
        <v>683</v>
      </c>
      <c r="J2697" s="205" t="s">
        <v>684</v>
      </c>
      <c r="K2697" s="205" t="s">
        <v>684</v>
      </c>
      <c r="L2697" s="205" t="s">
        <v>11190</v>
      </c>
      <c r="M2697" s="205" t="s">
        <v>684</v>
      </c>
      <c r="N2697" s="205" t="s">
        <v>684</v>
      </c>
      <c r="O2697" s="205" t="s">
        <v>686</v>
      </c>
      <c r="P2697" s="205" t="s">
        <v>687</v>
      </c>
      <c r="Q2697" s="205" t="s">
        <v>686</v>
      </c>
    </row>
    <row r="2698" spans="1:17" hidden="1">
      <c r="A2698" s="204">
        <v>101627912972</v>
      </c>
      <c r="B2698" s="205" t="s">
        <v>11212</v>
      </c>
      <c r="C2698" s="205" t="s">
        <v>11213</v>
      </c>
      <c r="D2698" s="205" t="s">
        <v>680</v>
      </c>
      <c r="E2698" s="572">
        <v>23012</v>
      </c>
      <c r="F2698" s="572">
        <v>44135</v>
      </c>
      <c r="G2698" s="205" t="s">
        <v>11214</v>
      </c>
      <c r="H2698" s="205" t="s">
        <v>682</v>
      </c>
      <c r="I2698" s="205" t="s">
        <v>683</v>
      </c>
      <c r="J2698" s="205" t="s">
        <v>684</v>
      </c>
      <c r="K2698" s="205" t="s">
        <v>684</v>
      </c>
      <c r="L2698" s="205" t="s">
        <v>11215</v>
      </c>
      <c r="M2698" s="205" t="s">
        <v>684</v>
      </c>
      <c r="N2698" s="205" t="s">
        <v>684</v>
      </c>
      <c r="O2698" s="205" t="s">
        <v>686</v>
      </c>
      <c r="P2698" s="205" t="s">
        <v>687</v>
      </c>
      <c r="Q2698" s="205" t="s">
        <v>686</v>
      </c>
    </row>
    <row r="2699" spans="1:17" hidden="1">
      <c r="A2699" s="204">
        <v>101627562386</v>
      </c>
      <c r="B2699" s="205" t="s">
        <v>11197</v>
      </c>
      <c r="C2699" s="205" t="s">
        <v>11198</v>
      </c>
      <c r="D2699" s="205" t="s">
        <v>680</v>
      </c>
      <c r="E2699" s="572">
        <v>35662</v>
      </c>
      <c r="F2699" s="572">
        <v>44135</v>
      </c>
      <c r="G2699" s="205" t="s">
        <v>11199</v>
      </c>
      <c r="H2699" s="205" t="s">
        <v>682</v>
      </c>
      <c r="I2699" s="205" t="s">
        <v>683</v>
      </c>
      <c r="J2699" s="205">
        <v>7385721338</v>
      </c>
      <c r="K2699" s="205" t="s">
        <v>684</v>
      </c>
      <c r="L2699" s="205" t="s">
        <v>11200</v>
      </c>
      <c r="M2699" s="205" t="s">
        <v>11201</v>
      </c>
      <c r="N2699" s="205" t="s">
        <v>684</v>
      </c>
      <c r="O2699" s="205" t="s">
        <v>686</v>
      </c>
      <c r="P2699" s="205" t="s">
        <v>687</v>
      </c>
      <c r="Q2699" s="205" t="s">
        <v>686</v>
      </c>
    </row>
    <row r="2700" spans="1:17" hidden="1">
      <c r="A2700" s="204">
        <v>101627562393</v>
      </c>
      <c r="B2700" s="205" t="s">
        <v>11202</v>
      </c>
      <c r="C2700" s="205" t="s">
        <v>11203</v>
      </c>
      <c r="D2700" s="205" t="s">
        <v>680</v>
      </c>
      <c r="E2700" s="572">
        <v>36290</v>
      </c>
      <c r="F2700" s="572">
        <v>44135</v>
      </c>
      <c r="G2700" s="205" t="s">
        <v>11204</v>
      </c>
      <c r="H2700" s="205" t="s">
        <v>682</v>
      </c>
      <c r="I2700" s="205" t="s">
        <v>683</v>
      </c>
      <c r="J2700" s="205">
        <v>9170301316</v>
      </c>
      <c r="K2700" s="205" t="s">
        <v>684</v>
      </c>
      <c r="L2700" s="205" t="s">
        <v>11205</v>
      </c>
      <c r="M2700" s="205" t="s">
        <v>684</v>
      </c>
      <c r="N2700" s="205" t="s">
        <v>684</v>
      </c>
      <c r="O2700" s="205" t="s">
        <v>686</v>
      </c>
      <c r="P2700" s="205" t="s">
        <v>687</v>
      </c>
      <c r="Q2700" s="205" t="s">
        <v>686</v>
      </c>
    </row>
    <row r="2701" spans="1:17" hidden="1">
      <c r="A2701" s="204">
        <v>100417161006</v>
      </c>
      <c r="B2701" s="205" t="s">
        <v>11191</v>
      </c>
      <c r="C2701" s="205" t="s">
        <v>11192</v>
      </c>
      <c r="D2701" s="205" t="s">
        <v>680</v>
      </c>
      <c r="E2701" s="572">
        <v>31940</v>
      </c>
      <c r="F2701" s="572">
        <v>44135</v>
      </c>
      <c r="G2701" s="205" t="s">
        <v>11193</v>
      </c>
      <c r="H2701" s="205" t="s">
        <v>682</v>
      </c>
      <c r="I2701" s="205" t="s">
        <v>708</v>
      </c>
      <c r="J2701" s="205">
        <v>7507436910</v>
      </c>
      <c r="K2701" s="205" t="s">
        <v>11194</v>
      </c>
      <c r="L2701" s="205" t="s">
        <v>10402</v>
      </c>
      <c r="M2701" s="205" t="s">
        <v>11195</v>
      </c>
      <c r="N2701" s="205" t="s">
        <v>11196</v>
      </c>
      <c r="O2701" s="205" t="s">
        <v>686</v>
      </c>
      <c r="P2701" s="205" t="s">
        <v>687</v>
      </c>
      <c r="Q2701" s="205" t="s">
        <v>686</v>
      </c>
    </row>
    <row r="2702" spans="1:17" hidden="1">
      <c r="A2702" s="204">
        <v>101306743135</v>
      </c>
      <c r="B2702" s="205" t="s">
        <v>11206</v>
      </c>
      <c r="C2702" s="205" t="s">
        <v>11207</v>
      </c>
      <c r="D2702" s="205" t="s">
        <v>680</v>
      </c>
      <c r="E2702" s="572">
        <v>27240</v>
      </c>
      <c r="F2702" s="572">
        <v>44135</v>
      </c>
      <c r="G2702" s="205" t="s">
        <v>11208</v>
      </c>
      <c r="H2702" s="205" t="s">
        <v>682</v>
      </c>
      <c r="I2702" s="205" t="s">
        <v>708</v>
      </c>
      <c r="J2702" s="205">
        <v>9972901248</v>
      </c>
      <c r="K2702" s="205" t="s">
        <v>11209</v>
      </c>
      <c r="L2702" s="205" t="s">
        <v>11210</v>
      </c>
      <c r="M2702" s="205" t="s">
        <v>684</v>
      </c>
      <c r="N2702" s="205" t="s">
        <v>11211</v>
      </c>
      <c r="O2702" s="205" t="s">
        <v>686</v>
      </c>
      <c r="P2702" s="205" t="s">
        <v>687</v>
      </c>
      <c r="Q2702" s="205" t="s">
        <v>686</v>
      </c>
    </row>
    <row r="2703" spans="1:17" hidden="1">
      <c r="A2703" s="204">
        <v>101627562364</v>
      </c>
      <c r="B2703" s="205" t="s">
        <v>11184</v>
      </c>
      <c r="C2703" s="205" t="s">
        <v>11185</v>
      </c>
      <c r="D2703" s="205" t="s">
        <v>680</v>
      </c>
      <c r="E2703" s="572">
        <v>36905</v>
      </c>
      <c r="F2703" s="572">
        <v>44135</v>
      </c>
      <c r="G2703" s="205" t="s">
        <v>11186</v>
      </c>
      <c r="H2703" s="205" t="s">
        <v>682</v>
      </c>
      <c r="I2703" s="205" t="s">
        <v>683</v>
      </c>
      <c r="J2703" s="205" t="s">
        <v>684</v>
      </c>
      <c r="K2703" s="205" t="s">
        <v>684</v>
      </c>
      <c r="L2703" s="205" t="s">
        <v>6598</v>
      </c>
      <c r="M2703" s="205" t="s">
        <v>684</v>
      </c>
      <c r="N2703" s="205" t="s">
        <v>684</v>
      </c>
      <c r="O2703" s="205" t="s">
        <v>686</v>
      </c>
      <c r="P2703" s="205" t="s">
        <v>687</v>
      </c>
      <c r="Q2703" s="205" t="s">
        <v>686</v>
      </c>
    </row>
    <row r="2704" spans="1:17" hidden="1">
      <c r="A2704" s="204">
        <v>101626446872</v>
      </c>
      <c r="B2704" s="205" t="s">
        <v>11238</v>
      </c>
      <c r="C2704" s="205" t="s">
        <v>11239</v>
      </c>
      <c r="D2704" s="205" t="s">
        <v>680</v>
      </c>
      <c r="E2704" s="572">
        <v>36874</v>
      </c>
      <c r="F2704" s="572">
        <v>44132</v>
      </c>
      <c r="G2704" s="205" t="s">
        <v>11240</v>
      </c>
      <c r="H2704" s="205" t="s">
        <v>682</v>
      </c>
      <c r="I2704" s="205" t="s">
        <v>683</v>
      </c>
      <c r="J2704" s="205" t="s">
        <v>684</v>
      </c>
      <c r="K2704" s="205" t="s">
        <v>684</v>
      </c>
      <c r="L2704" s="205" t="s">
        <v>11241</v>
      </c>
      <c r="M2704" s="205" t="s">
        <v>684</v>
      </c>
      <c r="N2704" s="205" t="s">
        <v>684</v>
      </c>
      <c r="O2704" s="205" t="s">
        <v>686</v>
      </c>
      <c r="P2704" s="205" t="s">
        <v>687</v>
      </c>
      <c r="Q2704" s="205" t="s">
        <v>686</v>
      </c>
    </row>
    <row r="2705" spans="1:17" hidden="1">
      <c r="A2705" s="204">
        <v>101626446665</v>
      </c>
      <c r="B2705" s="205" t="s">
        <v>11216</v>
      </c>
      <c r="C2705" s="205" t="s">
        <v>11217</v>
      </c>
      <c r="D2705" s="205" t="s">
        <v>680</v>
      </c>
      <c r="E2705" s="572">
        <v>37105</v>
      </c>
      <c r="F2705" s="572">
        <v>44132</v>
      </c>
      <c r="G2705" s="205" t="s">
        <v>11218</v>
      </c>
      <c r="H2705" s="205" t="s">
        <v>682</v>
      </c>
      <c r="I2705" s="205" t="s">
        <v>683</v>
      </c>
      <c r="J2705" s="205" t="s">
        <v>684</v>
      </c>
      <c r="K2705" s="205" t="s">
        <v>684</v>
      </c>
      <c r="L2705" s="205" t="s">
        <v>11219</v>
      </c>
      <c r="M2705" s="205" t="s">
        <v>684</v>
      </c>
      <c r="N2705" s="205" t="s">
        <v>684</v>
      </c>
      <c r="O2705" s="205" t="s">
        <v>686</v>
      </c>
      <c r="P2705" s="205" t="s">
        <v>687</v>
      </c>
      <c r="Q2705" s="205" t="s">
        <v>686</v>
      </c>
    </row>
    <row r="2706" spans="1:17" hidden="1">
      <c r="A2706" s="204">
        <v>101243685334</v>
      </c>
      <c r="B2706" s="205" t="s">
        <v>11227</v>
      </c>
      <c r="C2706" s="205" t="s">
        <v>11228</v>
      </c>
      <c r="D2706" s="205" t="s">
        <v>680</v>
      </c>
      <c r="E2706" s="572">
        <v>31596</v>
      </c>
      <c r="F2706" s="572">
        <v>44132</v>
      </c>
      <c r="G2706" s="205" t="s">
        <v>11229</v>
      </c>
      <c r="H2706" s="205" t="s">
        <v>682</v>
      </c>
      <c r="I2706" s="205" t="s">
        <v>683</v>
      </c>
      <c r="J2706" s="205">
        <v>7719000686</v>
      </c>
      <c r="K2706" s="205" t="s">
        <v>11230</v>
      </c>
      <c r="L2706" s="205" t="s">
        <v>11231</v>
      </c>
      <c r="M2706" s="205" t="s">
        <v>11232</v>
      </c>
      <c r="N2706" s="205" t="s">
        <v>11233</v>
      </c>
      <c r="O2706" s="205" t="s">
        <v>686</v>
      </c>
      <c r="P2706" s="205" t="s">
        <v>687</v>
      </c>
      <c r="Q2706" s="205" t="s">
        <v>686</v>
      </c>
    </row>
    <row r="2707" spans="1:17" hidden="1">
      <c r="A2707" s="204">
        <v>101626446631</v>
      </c>
      <c r="B2707" s="205" t="s">
        <v>11220</v>
      </c>
      <c r="C2707" s="205" t="s">
        <v>11221</v>
      </c>
      <c r="D2707" s="205" t="s">
        <v>680</v>
      </c>
      <c r="E2707" s="572">
        <v>34439</v>
      </c>
      <c r="F2707" s="572">
        <v>44132</v>
      </c>
      <c r="G2707" s="205" t="s">
        <v>11222</v>
      </c>
      <c r="H2707" s="205" t="s">
        <v>682</v>
      </c>
      <c r="I2707" s="205" t="s">
        <v>683</v>
      </c>
      <c r="J2707" s="205">
        <v>6392089559</v>
      </c>
      <c r="K2707" s="205" t="s">
        <v>11223</v>
      </c>
      <c r="L2707" s="205" t="s">
        <v>11224</v>
      </c>
      <c r="M2707" s="205" t="s">
        <v>11225</v>
      </c>
      <c r="N2707" s="205" t="s">
        <v>11226</v>
      </c>
      <c r="O2707" s="205" t="s">
        <v>686</v>
      </c>
      <c r="P2707" s="205" t="s">
        <v>687</v>
      </c>
      <c r="Q2707" s="205" t="s">
        <v>686</v>
      </c>
    </row>
    <row r="2708" spans="1:17" hidden="1">
      <c r="A2708" s="204">
        <v>101626446654</v>
      </c>
      <c r="B2708" s="205" t="s">
        <v>11242</v>
      </c>
      <c r="C2708" s="205" t="s">
        <v>11243</v>
      </c>
      <c r="D2708" s="205" t="s">
        <v>680</v>
      </c>
      <c r="E2708" s="572">
        <v>36911</v>
      </c>
      <c r="F2708" s="572">
        <v>44132</v>
      </c>
      <c r="G2708" s="205" t="s">
        <v>11244</v>
      </c>
      <c r="H2708" s="205" t="s">
        <v>682</v>
      </c>
      <c r="I2708" s="205" t="s">
        <v>683</v>
      </c>
      <c r="J2708" s="205">
        <v>8408898454</v>
      </c>
      <c r="K2708" s="205" t="s">
        <v>684</v>
      </c>
      <c r="L2708" s="205" t="s">
        <v>11245</v>
      </c>
      <c r="M2708" s="205" t="s">
        <v>684</v>
      </c>
      <c r="N2708" s="205" t="s">
        <v>684</v>
      </c>
      <c r="O2708" s="205" t="s">
        <v>686</v>
      </c>
      <c r="P2708" s="205" t="s">
        <v>687</v>
      </c>
      <c r="Q2708" s="205" t="s">
        <v>686</v>
      </c>
    </row>
    <row r="2709" spans="1:17" hidden="1">
      <c r="A2709" s="204">
        <v>101609119380</v>
      </c>
      <c r="B2709" s="205" t="s">
        <v>11246</v>
      </c>
      <c r="C2709" s="205" t="s">
        <v>11247</v>
      </c>
      <c r="D2709" s="205" t="s">
        <v>680</v>
      </c>
      <c r="E2709" s="572">
        <v>36962</v>
      </c>
      <c r="F2709" s="572">
        <v>44132</v>
      </c>
      <c r="G2709" s="205" t="s">
        <v>11248</v>
      </c>
      <c r="H2709" s="205" t="s">
        <v>682</v>
      </c>
      <c r="I2709" s="205" t="s">
        <v>683</v>
      </c>
      <c r="J2709" s="205">
        <v>8815994901</v>
      </c>
      <c r="K2709" s="205" t="s">
        <v>684</v>
      </c>
      <c r="L2709" s="205" t="s">
        <v>11249</v>
      </c>
      <c r="M2709" s="205" t="s">
        <v>684</v>
      </c>
      <c r="N2709" s="205" t="s">
        <v>684</v>
      </c>
      <c r="O2709" s="205" t="s">
        <v>686</v>
      </c>
      <c r="P2709" s="205" t="s">
        <v>687</v>
      </c>
      <c r="Q2709" s="205" t="s">
        <v>686</v>
      </c>
    </row>
    <row r="2710" spans="1:17" hidden="1">
      <c r="A2710" s="204">
        <v>101440215535</v>
      </c>
      <c r="B2710" s="205" t="s">
        <v>11234</v>
      </c>
      <c r="C2710" s="205" t="s">
        <v>11235</v>
      </c>
      <c r="D2710" s="205" t="s">
        <v>680</v>
      </c>
      <c r="E2710" s="572">
        <v>35511</v>
      </c>
      <c r="F2710" s="572">
        <v>44132</v>
      </c>
      <c r="G2710" s="205" t="s">
        <v>11236</v>
      </c>
      <c r="H2710" s="205" t="s">
        <v>682</v>
      </c>
      <c r="I2710" s="205" t="s">
        <v>683</v>
      </c>
      <c r="J2710" s="205">
        <v>7743963712</v>
      </c>
      <c r="K2710" s="205" t="s">
        <v>684</v>
      </c>
      <c r="L2710" s="205" t="s">
        <v>11237</v>
      </c>
      <c r="M2710" s="205" t="s">
        <v>684</v>
      </c>
      <c r="N2710" s="205" t="s">
        <v>684</v>
      </c>
      <c r="O2710" s="205" t="s">
        <v>686</v>
      </c>
      <c r="P2710" s="205" t="s">
        <v>687</v>
      </c>
      <c r="Q2710" s="205" t="s">
        <v>686</v>
      </c>
    </row>
    <row r="2711" spans="1:17" hidden="1">
      <c r="A2711" s="204">
        <v>101624388193</v>
      </c>
      <c r="B2711" s="205" t="s">
        <v>11263</v>
      </c>
      <c r="C2711" s="205" t="s">
        <v>11264</v>
      </c>
      <c r="D2711" s="205" t="s">
        <v>680</v>
      </c>
      <c r="E2711" s="572">
        <v>34173</v>
      </c>
      <c r="F2711" s="572">
        <v>44125</v>
      </c>
      <c r="G2711" s="205" t="s">
        <v>11265</v>
      </c>
      <c r="H2711" s="205" t="s">
        <v>682</v>
      </c>
      <c r="I2711" s="205" t="s">
        <v>683</v>
      </c>
      <c r="J2711" s="205" t="s">
        <v>684</v>
      </c>
      <c r="K2711" s="205" t="s">
        <v>684</v>
      </c>
      <c r="L2711" s="205" t="s">
        <v>6535</v>
      </c>
      <c r="M2711" s="205" t="s">
        <v>684</v>
      </c>
      <c r="N2711" s="205" t="s">
        <v>684</v>
      </c>
      <c r="O2711" s="205" t="s">
        <v>686</v>
      </c>
      <c r="P2711" s="205" t="s">
        <v>687</v>
      </c>
      <c r="Q2711" s="205" t="s">
        <v>686</v>
      </c>
    </row>
    <row r="2712" spans="1:17" hidden="1">
      <c r="A2712" s="204">
        <v>101555621432</v>
      </c>
      <c r="B2712" s="205" t="s">
        <v>11255</v>
      </c>
      <c r="C2712" s="205" t="s">
        <v>11256</v>
      </c>
      <c r="D2712" s="205" t="s">
        <v>680</v>
      </c>
      <c r="E2712" s="572">
        <v>36729</v>
      </c>
      <c r="F2712" s="572">
        <v>44125</v>
      </c>
      <c r="G2712" s="205" t="s">
        <v>11257</v>
      </c>
      <c r="H2712" s="205" t="s">
        <v>682</v>
      </c>
      <c r="I2712" s="205" t="s">
        <v>683</v>
      </c>
      <c r="J2712" s="205">
        <v>7365028878</v>
      </c>
      <c r="K2712" s="205" t="s">
        <v>11258</v>
      </c>
      <c r="L2712" s="205" t="s">
        <v>10293</v>
      </c>
      <c r="M2712" s="205" t="s">
        <v>11259</v>
      </c>
      <c r="N2712" s="205" t="s">
        <v>684</v>
      </c>
      <c r="O2712" s="205" t="s">
        <v>686</v>
      </c>
      <c r="P2712" s="205" t="s">
        <v>687</v>
      </c>
      <c r="Q2712" s="205" t="s">
        <v>686</v>
      </c>
    </row>
    <row r="2713" spans="1:17" hidden="1">
      <c r="A2713" s="204">
        <v>101263051917</v>
      </c>
      <c r="B2713" s="205" t="s">
        <v>11260</v>
      </c>
      <c r="C2713" s="205" t="s">
        <v>21911</v>
      </c>
      <c r="D2713" s="205" t="s">
        <v>680</v>
      </c>
      <c r="E2713" s="572">
        <v>35891</v>
      </c>
      <c r="F2713" s="572">
        <v>44125</v>
      </c>
      <c r="G2713" s="205" t="s">
        <v>11261</v>
      </c>
      <c r="H2713" s="205" t="s">
        <v>682</v>
      </c>
      <c r="I2713" s="205" t="s">
        <v>683</v>
      </c>
      <c r="J2713" s="205">
        <v>9623697942</v>
      </c>
      <c r="K2713" s="205" t="s">
        <v>684</v>
      </c>
      <c r="L2713" s="205" t="s">
        <v>11262</v>
      </c>
      <c r="M2713" s="205" t="s">
        <v>21912</v>
      </c>
      <c r="N2713" s="205" t="s">
        <v>22096</v>
      </c>
      <c r="O2713" s="205" t="s">
        <v>687</v>
      </c>
      <c r="P2713" s="205" t="s">
        <v>687</v>
      </c>
      <c r="Q2713" s="205" t="s">
        <v>686</v>
      </c>
    </row>
    <row r="2714" spans="1:17" hidden="1">
      <c r="A2714" s="204">
        <v>101640435446</v>
      </c>
      <c r="B2714" s="205" t="s">
        <v>11250</v>
      </c>
      <c r="C2714" s="205" t="s">
        <v>11251</v>
      </c>
      <c r="D2714" s="205" t="s">
        <v>680</v>
      </c>
      <c r="E2714" s="572">
        <v>36875</v>
      </c>
      <c r="F2714" s="572">
        <v>44125</v>
      </c>
      <c r="G2714" s="205" t="s">
        <v>11252</v>
      </c>
      <c r="H2714" s="205" t="s">
        <v>682</v>
      </c>
      <c r="I2714" s="205" t="s">
        <v>683</v>
      </c>
      <c r="J2714" s="205">
        <v>6394990894</v>
      </c>
      <c r="K2714" s="205" t="s">
        <v>11253</v>
      </c>
      <c r="L2714" s="205" t="s">
        <v>11254</v>
      </c>
      <c r="M2714" s="205" t="s">
        <v>684</v>
      </c>
      <c r="N2714" s="205" t="s">
        <v>684</v>
      </c>
      <c r="O2714" s="205" t="s">
        <v>686</v>
      </c>
      <c r="P2714" s="205" t="s">
        <v>687</v>
      </c>
      <c r="Q2714" s="205" t="s">
        <v>686</v>
      </c>
    </row>
    <row r="2715" spans="1:17" hidden="1">
      <c r="A2715" s="204">
        <v>101624029896</v>
      </c>
      <c r="B2715" s="205" t="s">
        <v>11270</v>
      </c>
      <c r="C2715" s="205" t="s">
        <v>11271</v>
      </c>
      <c r="D2715" s="205" t="s">
        <v>680</v>
      </c>
      <c r="E2715" s="572">
        <v>28856</v>
      </c>
      <c r="F2715" s="572">
        <v>44124</v>
      </c>
      <c r="G2715" s="205" t="s">
        <v>11272</v>
      </c>
      <c r="H2715" s="205" t="s">
        <v>682</v>
      </c>
      <c r="I2715" s="205" t="s">
        <v>683</v>
      </c>
      <c r="J2715" s="205">
        <v>8827951746</v>
      </c>
      <c r="K2715" s="205" t="s">
        <v>684</v>
      </c>
      <c r="L2715" s="205" t="s">
        <v>11273</v>
      </c>
      <c r="M2715" s="205" t="s">
        <v>11274</v>
      </c>
      <c r="N2715" s="205" t="s">
        <v>21505</v>
      </c>
      <c r="O2715" s="205" t="s">
        <v>686</v>
      </c>
      <c r="P2715" s="205" t="s">
        <v>687</v>
      </c>
      <c r="Q2715" s="205" t="s">
        <v>686</v>
      </c>
    </row>
    <row r="2716" spans="1:17" hidden="1">
      <c r="A2716" s="204">
        <v>101623901774</v>
      </c>
      <c r="B2716" s="205" t="s">
        <v>11266</v>
      </c>
      <c r="C2716" s="205" t="s">
        <v>11267</v>
      </c>
      <c r="D2716" s="205" t="s">
        <v>680</v>
      </c>
      <c r="E2716" s="572">
        <v>37622</v>
      </c>
      <c r="F2716" s="572">
        <v>44124</v>
      </c>
      <c r="G2716" s="205" t="s">
        <v>11268</v>
      </c>
      <c r="H2716" s="205" t="s">
        <v>682</v>
      </c>
      <c r="I2716" s="205" t="s">
        <v>683</v>
      </c>
      <c r="J2716" s="205">
        <v>9665698133</v>
      </c>
      <c r="K2716" s="205" t="s">
        <v>684</v>
      </c>
      <c r="L2716" s="205" t="s">
        <v>11269</v>
      </c>
      <c r="M2716" s="205" t="s">
        <v>684</v>
      </c>
      <c r="N2716" s="205" t="s">
        <v>684</v>
      </c>
      <c r="O2716" s="205" t="s">
        <v>686</v>
      </c>
      <c r="P2716" s="205" t="s">
        <v>687</v>
      </c>
      <c r="Q2716" s="205" t="s">
        <v>686</v>
      </c>
    </row>
    <row r="2717" spans="1:17" hidden="1">
      <c r="A2717" s="204">
        <v>101591824425</v>
      </c>
      <c r="B2717" s="205" t="s">
        <v>11284</v>
      </c>
      <c r="C2717" s="205" t="s">
        <v>11285</v>
      </c>
      <c r="D2717" s="205" t="s">
        <v>680</v>
      </c>
      <c r="E2717" s="572">
        <v>33359</v>
      </c>
      <c r="F2717" s="572">
        <v>44124</v>
      </c>
      <c r="G2717" s="205" t="s">
        <v>11286</v>
      </c>
      <c r="H2717" s="205" t="s">
        <v>682</v>
      </c>
      <c r="I2717" s="205" t="s">
        <v>683</v>
      </c>
      <c r="J2717" s="205">
        <v>7410542272</v>
      </c>
      <c r="K2717" s="205" t="s">
        <v>684</v>
      </c>
      <c r="L2717" s="205" t="s">
        <v>11287</v>
      </c>
      <c r="M2717" s="205" t="s">
        <v>11288</v>
      </c>
      <c r="N2717" s="205" t="s">
        <v>11289</v>
      </c>
      <c r="O2717" s="205" t="s">
        <v>687</v>
      </c>
      <c r="P2717" s="205" t="s">
        <v>687</v>
      </c>
      <c r="Q2717" s="205" t="s">
        <v>686</v>
      </c>
    </row>
    <row r="2718" spans="1:17" hidden="1">
      <c r="A2718" s="204">
        <v>101623327381</v>
      </c>
      <c r="B2718" s="205" t="s">
        <v>11275</v>
      </c>
      <c r="C2718" s="205" t="s">
        <v>11276</v>
      </c>
      <c r="D2718" s="205" t="s">
        <v>680</v>
      </c>
      <c r="E2718" s="572">
        <v>37987</v>
      </c>
      <c r="F2718" s="572">
        <v>44124</v>
      </c>
      <c r="G2718" s="205" t="s">
        <v>11277</v>
      </c>
      <c r="H2718" s="205" t="s">
        <v>682</v>
      </c>
      <c r="I2718" s="205" t="s">
        <v>683</v>
      </c>
      <c r="J2718" s="205" t="s">
        <v>684</v>
      </c>
      <c r="K2718" s="205" t="s">
        <v>684</v>
      </c>
      <c r="L2718" s="205" t="s">
        <v>4134</v>
      </c>
      <c r="M2718" s="205" t="s">
        <v>684</v>
      </c>
      <c r="N2718" s="205" t="s">
        <v>684</v>
      </c>
      <c r="O2718" s="205" t="s">
        <v>686</v>
      </c>
      <c r="P2718" s="205" t="s">
        <v>687</v>
      </c>
      <c r="Q2718" s="205" t="s">
        <v>686</v>
      </c>
    </row>
    <row r="2719" spans="1:17" hidden="1">
      <c r="A2719" s="204">
        <v>101506610211</v>
      </c>
      <c r="B2719" s="205" t="s">
        <v>11303</v>
      </c>
      <c r="C2719" s="205" t="s">
        <v>11304</v>
      </c>
      <c r="D2719" s="205" t="s">
        <v>680</v>
      </c>
      <c r="E2719" s="572">
        <v>34872</v>
      </c>
      <c r="F2719" s="572">
        <v>44124</v>
      </c>
      <c r="G2719" s="205" t="s">
        <v>6593</v>
      </c>
      <c r="H2719" s="205" t="s">
        <v>682</v>
      </c>
      <c r="I2719" s="205" t="s">
        <v>683</v>
      </c>
      <c r="J2719" s="205" t="s">
        <v>684</v>
      </c>
      <c r="K2719" s="205" t="s">
        <v>684</v>
      </c>
      <c r="L2719" s="205" t="s">
        <v>11305</v>
      </c>
      <c r="M2719" s="205" t="s">
        <v>684</v>
      </c>
      <c r="N2719" s="205" t="s">
        <v>684</v>
      </c>
      <c r="O2719" s="205" t="s">
        <v>686</v>
      </c>
      <c r="P2719" s="205" t="s">
        <v>687</v>
      </c>
      <c r="Q2719" s="205" t="s">
        <v>686</v>
      </c>
    </row>
    <row r="2720" spans="1:17" hidden="1">
      <c r="A2720" s="204">
        <v>101624004771</v>
      </c>
      <c r="B2720" s="205" t="s">
        <v>11306</v>
      </c>
      <c r="C2720" s="205" t="s">
        <v>11307</v>
      </c>
      <c r="D2720" s="205" t="s">
        <v>680</v>
      </c>
      <c r="E2720" s="572">
        <v>33433</v>
      </c>
      <c r="F2720" s="572">
        <v>44124</v>
      </c>
      <c r="G2720" s="205" t="s">
        <v>11308</v>
      </c>
      <c r="H2720" s="205" t="s">
        <v>682</v>
      </c>
      <c r="I2720" s="205" t="s">
        <v>683</v>
      </c>
      <c r="J2720" s="205" t="s">
        <v>684</v>
      </c>
      <c r="K2720" s="205" t="s">
        <v>684</v>
      </c>
      <c r="L2720" s="205" t="s">
        <v>11309</v>
      </c>
      <c r="M2720" s="205" t="s">
        <v>684</v>
      </c>
      <c r="N2720" s="205" t="s">
        <v>684</v>
      </c>
      <c r="O2720" s="205" t="s">
        <v>686</v>
      </c>
      <c r="P2720" s="205" t="s">
        <v>687</v>
      </c>
      <c r="Q2720" s="205" t="s">
        <v>686</v>
      </c>
    </row>
    <row r="2721" spans="1:17" hidden="1">
      <c r="A2721" s="204">
        <v>101624004763</v>
      </c>
      <c r="B2721" s="205" t="s">
        <v>11299</v>
      </c>
      <c r="C2721" s="205" t="s">
        <v>11300</v>
      </c>
      <c r="D2721" s="205" t="s">
        <v>680</v>
      </c>
      <c r="E2721" s="572">
        <v>36298</v>
      </c>
      <c r="F2721" s="572">
        <v>44124</v>
      </c>
      <c r="G2721" s="205" t="s">
        <v>11301</v>
      </c>
      <c r="H2721" s="205" t="s">
        <v>682</v>
      </c>
      <c r="I2721" s="205" t="s">
        <v>683</v>
      </c>
      <c r="J2721" s="205" t="s">
        <v>684</v>
      </c>
      <c r="K2721" s="205" t="s">
        <v>684</v>
      </c>
      <c r="L2721" s="205" t="s">
        <v>11302</v>
      </c>
      <c r="M2721" s="205" t="s">
        <v>684</v>
      </c>
      <c r="N2721" s="205" t="s">
        <v>684</v>
      </c>
      <c r="O2721" s="205" t="s">
        <v>686</v>
      </c>
      <c r="P2721" s="205" t="s">
        <v>687</v>
      </c>
      <c r="Q2721" s="205" t="s">
        <v>686</v>
      </c>
    </row>
    <row r="2722" spans="1:17" hidden="1">
      <c r="A2722" s="204">
        <v>101624004759</v>
      </c>
      <c r="B2722" s="205" t="s">
        <v>11290</v>
      </c>
      <c r="C2722" s="205" t="s">
        <v>11291</v>
      </c>
      <c r="D2722" s="205" t="s">
        <v>680</v>
      </c>
      <c r="E2722" s="572">
        <v>36161</v>
      </c>
      <c r="F2722" s="572">
        <v>44124</v>
      </c>
      <c r="G2722" s="205" t="s">
        <v>11292</v>
      </c>
      <c r="H2722" s="205" t="s">
        <v>682</v>
      </c>
      <c r="I2722" s="205" t="s">
        <v>683</v>
      </c>
      <c r="J2722" s="205" t="s">
        <v>684</v>
      </c>
      <c r="K2722" s="205" t="s">
        <v>684</v>
      </c>
      <c r="L2722" s="205" t="s">
        <v>11293</v>
      </c>
      <c r="M2722" s="205" t="s">
        <v>684</v>
      </c>
      <c r="N2722" s="205" t="s">
        <v>684</v>
      </c>
      <c r="O2722" s="205" t="s">
        <v>686</v>
      </c>
      <c r="P2722" s="205" t="s">
        <v>687</v>
      </c>
      <c r="Q2722" s="205" t="s">
        <v>686</v>
      </c>
    </row>
    <row r="2723" spans="1:17" hidden="1">
      <c r="A2723" s="204">
        <v>101517930570</v>
      </c>
      <c r="B2723" s="205" t="s">
        <v>11278</v>
      </c>
      <c r="C2723" s="205" t="s">
        <v>11279</v>
      </c>
      <c r="D2723" s="205" t="s">
        <v>680</v>
      </c>
      <c r="E2723" s="572">
        <v>36282</v>
      </c>
      <c r="F2723" s="572">
        <v>44124</v>
      </c>
      <c r="G2723" s="205" t="s">
        <v>720</v>
      </c>
      <c r="H2723" s="205" t="s">
        <v>682</v>
      </c>
      <c r="I2723" s="205" t="s">
        <v>683</v>
      </c>
      <c r="J2723" s="205">
        <v>7715864025</v>
      </c>
      <c r="K2723" s="205" t="s">
        <v>11280</v>
      </c>
      <c r="L2723" s="205" t="s">
        <v>11281</v>
      </c>
      <c r="M2723" s="205" t="s">
        <v>11282</v>
      </c>
      <c r="N2723" s="205" t="s">
        <v>11283</v>
      </c>
      <c r="O2723" s="205" t="s">
        <v>686</v>
      </c>
      <c r="P2723" s="205" t="s">
        <v>687</v>
      </c>
      <c r="Q2723" s="205" t="s">
        <v>686</v>
      </c>
    </row>
    <row r="2724" spans="1:17" hidden="1">
      <c r="A2724" s="204">
        <v>101541457701</v>
      </c>
      <c r="B2724" s="205" t="s">
        <v>11294</v>
      </c>
      <c r="C2724" s="205" t="s">
        <v>11295</v>
      </c>
      <c r="D2724" s="205" t="s">
        <v>680</v>
      </c>
      <c r="E2724" s="572">
        <v>27779</v>
      </c>
      <c r="F2724" s="572">
        <v>44124</v>
      </c>
      <c r="G2724" s="205" t="s">
        <v>11296</v>
      </c>
      <c r="H2724" s="205" t="s">
        <v>682</v>
      </c>
      <c r="I2724" s="205" t="s">
        <v>708</v>
      </c>
      <c r="J2724" s="205">
        <v>8390338472</v>
      </c>
      <c r="K2724" s="205" t="s">
        <v>684</v>
      </c>
      <c r="L2724" s="205" t="s">
        <v>11297</v>
      </c>
      <c r="M2724" s="205" t="s">
        <v>684</v>
      </c>
      <c r="N2724" s="205" t="s">
        <v>11298</v>
      </c>
      <c r="O2724" s="205" t="s">
        <v>686</v>
      </c>
      <c r="P2724" s="205" t="s">
        <v>687</v>
      </c>
      <c r="Q2724" s="205" t="s">
        <v>686</v>
      </c>
    </row>
    <row r="2725" spans="1:17" hidden="1">
      <c r="A2725" s="204">
        <v>101621530312</v>
      </c>
      <c r="B2725" s="205" t="s">
        <v>11310</v>
      </c>
      <c r="C2725" s="205" t="s">
        <v>11311</v>
      </c>
      <c r="D2725" s="205" t="s">
        <v>680</v>
      </c>
      <c r="E2725" s="572">
        <v>33025</v>
      </c>
      <c r="F2725" s="572">
        <v>44123</v>
      </c>
      <c r="G2725" s="205" t="s">
        <v>4961</v>
      </c>
      <c r="H2725" s="205" t="s">
        <v>682</v>
      </c>
      <c r="I2725" s="205" t="s">
        <v>683</v>
      </c>
      <c r="J2725" s="205">
        <v>9503544939</v>
      </c>
      <c r="K2725" s="205" t="s">
        <v>684</v>
      </c>
      <c r="L2725" s="205" t="s">
        <v>11312</v>
      </c>
      <c r="M2725" s="205" t="s">
        <v>11313</v>
      </c>
      <c r="N2725" s="205" t="s">
        <v>1981</v>
      </c>
      <c r="O2725" s="205" t="s">
        <v>686</v>
      </c>
      <c r="P2725" s="205" t="s">
        <v>687</v>
      </c>
      <c r="Q2725" s="205" t="s">
        <v>686</v>
      </c>
    </row>
    <row r="2726" spans="1:17" hidden="1">
      <c r="A2726" s="204">
        <v>101628764919</v>
      </c>
      <c r="B2726" s="205" t="s">
        <v>11327</v>
      </c>
      <c r="C2726" s="205" t="s">
        <v>11328</v>
      </c>
      <c r="D2726" s="205" t="s">
        <v>680</v>
      </c>
      <c r="E2726" s="572">
        <v>36892</v>
      </c>
      <c r="F2726" s="572">
        <v>44121</v>
      </c>
      <c r="G2726" s="205" t="s">
        <v>11329</v>
      </c>
      <c r="H2726" s="205" t="s">
        <v>682</v>
      </c>
      <c r="I2726" s="205" t="s">
        <v>683</v>
      </c>
      <c r="J2726" s="205">
        <v>8853257253</v>
      </c>
      <c r="K2726" s="205" t="s">
        <v>11330</v>
      </c>
      <c r="L2726" s="205" t="s">
        <v>11331</v>
      </c>
      <c r="M2726" s="205" t="s">
        <v>684</v>
      </c>
      <c r="N2726" s="205" t="s">
        <v>21768</v>
      </c>
      <c r="O2726" s="205" t="s">
        <v>687</v>
      </c>
      <c r="P2726" s="205" t="s">
        <v>687</v>
      </c>
      <c r="Q2726" s="205" t="s">
        <v>686</v>
      </c>
    </row>
    <row r="2727" spans="1:17" hidden="1">
      <c r="A2727" s="204">
        <v>101628764259</v>
      </c>
      <c r="B2727" s="205" t="s">
        <v>11323</v>
      </c>
      <c r="C2727" s="205" t="s">
        <v>11324</v>
      </c>
      <c r="D2727" s="205" t="s">
        <v>680</v>
      </c>
      <c r="E2727" s="572">
        <v>36016</v>
      </c>
      <c r="F2727" s="572">
        <v>44121</v>
      </c>
      <c r="G2727" s="205" t="s">
        <v>11325</v>
      </c>
      <c r="H2727" s="205" t="s">
        <v>682</v>
      </c>
      <c r="I2727" s="205" t="s">
        <v>683</v>
      </c>
      <c r="J2727" s="205" t="s">
        <v>684</v>
      </c>
      <c r="K2727" s="205" t="s">
        <v>684</v>
      </c>
      <c r="L2727" s="205" t="s">
        <v>11326</v>
      </c>
      <c r="M2727" s="205" t="s">
        <v>684</v>
      </c>
      <c r="N2727" s="205" t="s">
        <v>684</v>
      </c>
      <c r="O2727" s="205" t="s">
        <v>686</v>
      </c>
      <c r="P2727" s="205" t="s">
        <v>687</v>
      </c>
      <c r="Q2727" s="205" t="s">
        <v>686</v>
      </c>
    </row>
    <row r="2728" spans="1:17" hidden="1">
      <c r="A2728" s="204">
        <v>101628764886</v>
      </c>
      <c r="B2728" s="205" t="s">
        <v>11332</v>
      </c>
      <c r="C2728" s="205" t="s">
        <v>11333</v>
      </c>
      <c r="D2728" s="205" t="s">
        <v>680</v>
      </c>
      <c r="E2728" s="572">
        <v>32509</v>
      </c>
      <c r="F2728" s="572">
        <v>44121</v>
      </c>
      <c r="G2728" s="205" t="s">
        <v>11334</v>
      </c>
      <c r="H2728" s="205" t="s">
        <v>682</v>
      </c>
      <c r="I2728" s="205" t="s">
        <v>683</v>
      </c>
      <c r="J2728" s="205" t="s">
        <v>684</v>
      </c>
      <c r="K2728" s="205" t="s">
        <v>684</v>
      </c>
      <c r="L2728" s="205" t="s">
        <v>11335</v>
      </c>
      <c r="M2728" s="205" t="s">
        <v>684</v>
      </c>
      <c r="N2728" s="205" t="s">
        <v>684</v>
      </c>
      <c r="O2728" s="205" t="s">
        <v>686</v>
      </c>
      <c r="P2728" s="205" t="s">
        <v>687</v>
      </c>
      <c r="Q2728" s="205" t="s">
        <v>686</v>
      </c>
    </row>
    <row r="2729" spans="1:17" hidden="1">
      <c r="A2729" s="204">
        <v>101628764263</v>
      </c>
      <c r="B2729" s="205" t="s">
        <v>11316</v>
      </c>
      <c r="C2729" s="205" t="s">
        <v>11317</v>
      </c>
      <c r="D2729" s="205" t="s">
        <v>680</v>
      </c>
      <c r="E2729" s="572">
        <v>33438</v>
      </c>
      <c r="F2729" s="572">
        <v>44121</v>
      </c>
      <c r="G2729" s="205" t="s">
        <v>11318</v>
      </c>
      <c r="H2729" s="205" t="s">
        <v>682</v>
      </c>
      <c r="I2729" s="205" t="s">
        <v>683</v>
      </c>
      <c r="J2729" s="205">
        <v>9794250618</v>
      </c>
      <c r="K2729" s="205" t="s">
        <v>11319</v>
      </c>
      <c r="L2729" s="205" t="s">
        <v>11320</v>
      </c>
      <c r="M2729" s="205" t="s">
        <v>11321</v>
      </c>
      <c r="N2729" s="205" t="s">
        <v>11322</v>
      </c>
      <c r="O2729" s="205" t="s">
        <v>686</v>
      </c>
      <c r="P2729" s="205" t="s">
        <v>687</v>
      </c>
      <c r="Q2729" s="205" t="s">
        <v>686</v>
      </c>
    </row>
    <row r="2730" spans="1:17" hidden="1">
      <c r="A2730" s="204">
        <v>101639511122</v>
      </c>
      <c r="B2730" s="205" t="s">
        <v>11336</v>
      </c>
      <c r="C2730" s="205" t="s">
        <v>11337</v>
      </c>
      <c r="D2730" s="205" t="s">
        <v>680</v>
      </c>
      <c r="E2730" s="572">
        <v>38027</v>
      </c>
      <c r="F2730" s="572">
        <v>44119</v>
      </c>
      <c r="G2730" s="205" t="s">
        <v>3122</v>
      </c>
      <c r="H2730" s="205" t="s">
        <v>682</v>
      </c>
      <c r="I2730" s="205" t="s">
        <v>683</v>
      </c>
      <c r="J2730" s="205" t="s">
        <v>684</v>
      </c>
      <c r="K2730" s="205" t="s">
        <v>684</v>
      </c>
      <c r="L2730" s="205" t="s">
        <v>11338</v>
      </c>
      <c r="M2730" s="205" t="s">
        <v>684</v>
      </c>
      <c r="N2730" s="205" t="s">
        <v>684</v>
      </c>
      <c r="O2730" s="205" t="s">
        <v>686</v>
      </c>
      <c r="P2730" s="205" t="s">
        <v>687</v>
      </c>
      <c r="Q2730" s="205" t="s">
        <v>686</v>
      </c>
    </row>
    <row r="2731" spans="1:17" hidden="1">
      <c r="A2731" s="204">
        <v>101628111754</v>
      </c>
      <c r="B2731" s="205" t="s">
        <v>11339</v>
      </c>
      <c r="C2731" s="205" t="s">
        <v>11340</v>
      </c>
      <c r="D2731" s="205" t="s">
        <v>680</v>
      </c>
      <c r="E2731" s="572">
        <v>32874</v>
      </c>
      <c r="F2731" s="572">
        <v>44117</v>
      </c>
      <c r="G2731" s="205" t="s">
        <v>11341</v>
      </c>
      <c r="H2731" s="205" t="s">
        <v>682</v>
      </c>
      <c r="I2731" s="205" t="s">
        <v>683</v>
      </c>
      <c r="J2731" s="205" t="s">
        <v>684</v>
      </c>
      <c r="K2731" s="205" t="s">
        <v>684</v>
      </c>
      <c r="L2731" s="205" t="s">
        <v>11342</v>
      </c>
      <c r="M2731" s="205" t="s">
        <v>684</v>
      </c>
      <c r="N2731" s="205" t="s">
        <v>11211</v>
      </c>
      <c r="O2731" s="205" t="s">
        <v>686</v>
      </c>
      <c r="P2731" s="205" t="s">
        <v>687</v>
      </c>
      <c r="Q2731" s="205" t="s">
        <v>686</v>
      </c>
    </row>
    <row r="2732" spans="1:17" hidden="1">
      <c r="A2732" s="204">
        <v>101174843504</v>
      </c>
      <c r="B2732" s="205" t="s">
        <v>11343</v>
      </c>
      <c r="C2732" s="205" t="s">
        <v>11344</v>
      </c>
      <c r="D2732" s="205" t="s">
        <v>680</v>
      </c>
      <c r="E2732" s="572">
        <v>28126</v>
      </c>
      <c r="F2732" s="572">
        <v>44117</v>
      </c>
      <c r="G2732" s="205" t="s">
        <v>11345</v>
      </c>
      <c r="H2732" s="205" t="s">
        <v>682</v>
      </c>
      <c r="I2732" s="205" t="s">
        <v>708</v>
      </c>
      <c r="J2732" s="205">
        <v>7620874449</v>
      </c>
      <c r="K2732" s="205" t="s">
        <v>11346</v>
      </c>
      <c r="L2732" s="205" t="s">
        <v>11347</v>
      </c>
      <c r="M2732" s="205" t="s">
        <v>11348</v>
      </c>
      <c r="N2732" s="205" t="s">
        <v>21506</v>
      </c>
      <c r="O2732" s="205" t="s">
        <v>687</v>
      </c>
      <c r="P2732" s="205" t="s">
        <v>687</v>
      </c>
      <c r="Q2732" s="205" t="s">
        <v>686</v>
      </c>
    </row>
    <row r="2733" spans="1:17" hidden="1">
      <c r="A2733" s="204">
        <v>101623327375</v>
      </c>
      <c r="B2733" s="205" t="s">
        <v>11349</v>
      </c>
      <c r="C2733" s="205" t="s">
        <v>11350</v>
      </c>
      <c r="D2733" s="205" t="s">
        <v>680</v>
      </c>
      <c r="E2733" s="572">
        <v>29952</v>
      </c>
      <c r="F2733" s="572">
        <v>44117</v>
      </c>
      <c r="G2733" s="205" t="s">
        <v>11351</v>
      </c>
      <c r="H2733" s="205" t="s">
        <v>682</v>
      </c>
      <c r="I2733" s="205" t="s">
        <v>683</v>
      </c>
      <c r="J2733" s="205" t="s">
        <v>684</v>
      </c>
      <c r="K2733" s="205" t="s">
        <v>684</v>
      </c>
      <c r="L2733" s="205" t="s">
        <v>11352</v>
      </c>
      <c r="M2733" s="205" t="s">
        <v>684</v>
      </c>
      <c r="N2733" s="205" t="s">
        <v>684</v>
      </c>
      <c r="O2733" s="205" t="s">
        <v>686</v>
      </c>
      <c r="P2733" s="205" t="s">
        <v>687</v>
      </c>
      <c r="Q2733" s="205" t="s">
        <v>686</v>
      </c>
    </row>
    <row r="2734" spans="1:17" hidden="1">
      <c r="A2734" s="204">
        <v>101562063440</v>
      </c>
      <c r="B2734" s="205" t="s">
        <v>11353</v>
      </c>
      <c r="C2734" s="205" t="s">
        <v>11354</v>
      </c>
      <c r="D2734" s="205" t="s">
        <v>680</v>
      </c>
      <c r="E2734" s="572">
        <v>29221</v>
      </c>
      <c r="F2734" s="572">
        <v>44117</v>
      </c>
      <c r="G2734" s="205" t="s">
        <v>8631</v>
      </c>
      <c r="H2734" s="205" t="s">
        <v>682</v>
      </c>
      <c r="I2734" s="205" t="s">
        <v>708</v>
      </c>
      <c r="J2734" s="205">
        <v>7992042998</v>
      </c>
      <c r="K2734" s="205" t="s">
        <v>684</v>
      </c>
      <c r="L2734" s="205" t="s">
        <v>8899</v>
      </c>
      <c r="M2734" s="205" t="s">
        <v>684</v>
      </c>
      <c r="N2734" s="205" t="s">
        <v>11355</v>
      </c>
      <c r="O2734" s="205" t="s">
        <v>686</v>
      </c>
      <c r="P2734" s="205" t="s">
        <v>687</v>
      </c>
      <c r="Q2734" s="205" t="s">
        <v>686</v>
      </c>
    </row>
    <row r="2735" spans="1:17" hidden="1">
      <c r="A2735" s="204">
        <v>101623327399</v>
      </c>
      <c r="B2735" s="205" t="s">
        <v>11356</v>
      </c>
      <c r="C2735" s="205" t="s">
        <v>11357</v>
      </c>
      <c r="D2735" s="205" t="s">
        <v>680</v>
      </c>
      <c r="E2735" s="572">
        <v>37622</v>
      </c>
      <c r="F2735" s="572">
        <v>44116</v>
      </c>
      <c r="G2735" s="205" t="s">
        <v>11358</v>
      </c>
      <c r="H2735" s="205" t="s">
        <v>682</v>
      </c>
      <c r="I2735" s="205" t="s">
        <v>683</v>
      </c>
      <c r="J2735" s="205" t="s">
        <v>684</v>
      </c>
      <c r="K2735" s="205" t="s">
        <v>684</v>
      </c>
      <c r="L2735" s="205" t="s">
        <v>11359</v>
      </c>
      <c r="M2735" s="205" t="s">
        <v>684</v>
      </c>
      <c r="N2735" s="205" t="s">
        <v>684</v>
      </c>
      <c r="O2735" s="205" t="s">
        <v>686</v>
      </c>
      <c r="P2735" s="205" t="s">
        <v>687</v>
      </c>
      <c r="Q2735" s="205" t="s">
        <v>686</v>
      </c>
    </row>
    <row r="2736" spans="1:17" hidden="1">
      <c r="A2736" s="204">
        <v>101618073742</v>
      </c>
      <c r="B2736" s="205" t="s">
        <v>11360</v>
      </c>
      <c r="C2736" s="205" t="s">
        <v>11361</v>
      </c>
      <c r="D2736" s="205" t="s">
        <v>680</v>
      </c>
      <c r="E2736" s="572">
        <v>37442</v>
      </c>
      <c r="F2736" s="572">
        <v>44114</v>
      </c>
      <c r="G2736" s="205" t="s">
        <v>11362</v>
      </c>
      <c r="H2736" s="205" t="s">
        <v>682</v>
      </c>
      <c r="I2736" s="205" t="s">
        <v>683</v>
      </c>
      <c r="J2736" s="205">
        <v>7617872035</v>
      </c>
      <c r="K2736" s="205" t="s">
        <v>684</v>
      </c>
      <c r="L2736" s="205" t="s">
        <v>11363</v>
      </c>
      <c r="M2736" s="205" t="s">
        <v>11364</v>
      </c>
      <c r="N2736" s="205" t="s">
        <v>11365</v>
      </c>
      <c r="O2736" s="205" t="s">
        <v>687</v>
      </c>
      <c r="P2736" s="205" t="s">
        <v>687</v>
      </c>
      <c r="Q2736" s="205" t="s">
        <v>686</v>
      </c>
    </row>
    <row r="2737" spans="1:17" hidden="1">
      <c r="A2737" s="204">
        <v>101215083625</v>
      </c>
      <c r="B2737" s="205" t="s">
        <v>11366</v>
      </c>
      <c r="C2737" s="205" t="s">
        <v>11367</v>
      </c>
      <c r="D2737" s="205" t="s">
        <v>680</v>
      </c>
      <c r="E2737" s="572">
        <v>35110</v>
      </c>
      <c r="F2737" s="572">
        <v>44114</v>
      </c>
      <c r="G2737" s="205" t="s">
        <v>11368</v>
      </c>
      <c r="H2737" s="205" t="s">
        <v>682</v>
      </c>
      <c r="I2737" s="205" t="s">
        <v>683</v>
      </c>
      <c r="J2737" s="205">
        <v>7860515112</v>
      </c>
      <c r="K2737" s="205" t="s">
        <v>11369</v>
      </c>
      <c r="L2737" s="205" t="s">
        <v>11370</v>
      </c>
      <c r="M2737" s="205" t="s">
        <v>11371</v>
      </c>
      <c r="N2737" s="205" t="s">
        <v>11372</v>
      </c>
      <c r="O2737" s="205" t="s">
        <v>686</v>
      </c>
      <c r="P2737" s="205" t="s">
        <v>687</v>
      </c>
      <c r="Q2737" s="205" t="s">
        <v>686</v>
      </c>
    </row>
    <row r="2738" spans="1:17" hidden="1">
      <c r="A2738" s="204">
        <v>100241999074</v>
      </c>
      <c r="B2738" s="205" t="s">
        <v>11373</v>
      </c>
      <c r="C2738" s="205" t="s">
        <v>11374</v>
      </c>
      <c r="D2738" s="205" t="s">
        <v>680</v>
      </c>
      <c r="E2738" s="572">
        <v>32996</v>
      </c>
      <c r="F2738" s="572">
        <v>44113</v>
      </c>
      <c r="G2738" s="205" t="s">
        <v>2877</v>
      </c>
      <c r="H2738" s="205" t="s">
        <v>682</v>
      </c>
      <c r="I2738" s="205" t="s">
        <v>708</v>
      </c>
      <c r="J2738" s="205">
        <v>9893209355</v>
      </c>
      <c r="K2738" s="205" t="s">
        <v>684</v>
      </c>
      <c r="L2738" s="205" t="s">
        <v>11375</v>
      </c>
      <c r="M2738" s="205" t="s">
        <v>11376</v>
      </c>
      <c r="N2738" s="205" t="s">
        <v>11377</v>
      </c>
      <c r="O2738" s="205" t="s">
        <v>687</v>
      </c>
      <c r="P2738" s="205" t="s">
        <v>687</v>
      </c>
      <c r="Q2738" s="205" t="s">
        <v>686</v>
      </c>
    </row>
    <row r="2739" spans="1:17" hidden="1">
      <c r="A2739" s="204">
        <v>101615554283</v>
      </c>
      <c r="B2739" s="205" t="s">
        <v>11378</v>
      </c>
      <c r="C2739" s="205" t="s">
        <v>11379</v>
      </c>
      <c r="D2739" s="205" t="s">
        <v>680</v>
      </c>
      <c r="E2739" s="572">
        <v>20455</v>
      </c>
      <c r="F2739" s="572">
        <v>44109</v>
      </c>
      <c r="G2739" s="205" t="s">
        <v>11380</v>
      </c>
      <c r="H2739" s="205" t="s">
        <v>682</v>
      </c>
      <c r="I2739" s="205" t="s">
        <v>708</v>
      </c>
      <c r="J2739" s="205" t="s">
        <v>684</v>
      </c>
      <c r="K2739" s="205" t="s">
        <v>684</v>
      </c>
      <c r="L2739" s="205" t="s">
        <v>1173</v>
      </c>
      <c r="M2739" s="205" t="s">
        <v>684</v>
      </c>
      <c r="N2739" s="205" t="s">
        <v>684</v>
      </c>
      <c r="O2739" s="205" t="s">
        <v>686</v>
      </c>
      <c r="P2739" s="205" t="s">
        <v>687</v>
      </c>
      <c r="Q2739" s="205" t="s">
        <v>686</v>
      </c>
    </row>
    <row r="2740" spans="1:17" hidden="1">
      <c r="A2740" s="204">
        <v>101628511757</v>
      </c>
      <c r="B2740" s="205" t="s">
        <v>11381</v>
      </c>
      <c r="C2740" s="205" t="s">
        <v>11382</v>
      </c>
      <c r="D2740" s="205" t="s">
        <v>680</v>
      </c>
      <c r="E2740" s="572">
        <v>30512</v>
      </c>
      <c r="F2740" s="572">
        <v>44106</v>
      </c>
      <c r="G2740" s="205" t="s">
        <v>9121</v>
      </c>
      <c r="H2740" s="205" t="s">
        <v>682</v>
      </c>
      <c r="I2740" s="205" t="s">
        <v>683</v>
      </c>
      <c r="J2740" s="205" t="s">
        <v>684</v>
      </c>
      <c r="K2740" s="205" t="s">
        <v>684</v>
      </c>
      <c r="L2740" s="205" t="s">
        <v>9122</v>
      </c>
      <c r="M2740" s="205" t="s">
        <v>684</v>
      </c>
      <c r="N2740" s="205" t="s">
        <v>684</v>
      </c>
      <c r="O2740" s="205" t="s">
        <v>686</v>
      </c>
      <c r="P2740" s="205" t="s">
        <v>687</v>
      </c>
      <c r="Q2740" s="205" t="s">
        <v>686</v>
      </c>
    </row>
    <row r="2741" spans="1:17" hidden="1">
      <c r="A2741" s="204">
        <v>101330989153</v>
      </c>
      <c r="B2741" s="205" t="s">
        <v>11383</v>
      </c>
      <c r="C2741" s="205" t="s">
        <v>11384</v>
      </c>
      <c r="D2741" s="205" t="s">
        <v>680</v>
      </c>
      <c r="E2741" s="572">
        <v>27760</v>
      </c>
      <c r="F2741" s="572">
        <v>44104</v>
      </c>
      <c r="G2741" s="205" t="s">
        <v>1679</v>
      </c>
      <c r="H2741" s="205" t="s">
        <v>682</v>
      </c>
      <c r="I2741" s="205" t="s">
        <v>708</v>
      </c>
      <c r="J2741" s="205">
        <v>9309198521</v>
      </c>
      <c r="K2741" s="205" t="s">
        <v>684</v>
      </c>
      <c r="L2741" s="205" t="s">
        <v>11385</v>
      </c>
      <c r="M2741" s="205" t="s">
        <v>684</v>
      </c>
      <c r="N2741" s="205" t="s">
        <v>11386</v>
      </c>
      <c r="O2741" s="205" t="s">
        <v>687</v>
      </c>
      <c r="P2741" s="205" t="s">
        <v>687</v>
      </c>
      <c r="Q2741" s="205" t="s">
        <v>686</v>
      </c>
    </row>
    <row r="2742" spans="1:17" hidden="1">
      <c r="A2742" s="204">
        <v>101620722047</v>
      </c>
      <c r="B2742" s="205" t="s">
        <v>11387</v>
      </c>
      <c r="C2742" s="205" t="s">
        <v>11388</v>
      </c>
      <c r="D2742" s="205" t="s">
        <v>680</v>
      </c>
      <c r="E2742" s="572">
        <v>36161</v>
      </c>
      <c r="F2742" s="572">
        <v>44102</v>
      </c>
      <c r="G2742" s="205" t="s">
        <v>926</v>
      </c>
      <c r="H2742" s="205" t="s">
        <v>682</v>
      </c>
      <c r="I2742" s="205" t="s">
        <v>683</v>
      </c>
      <c r="J2742" s="205">
        <v>8817270128</v>
      </c>
      <c r="K2742" s="205" t="s">
        <v>684</v>
      </c>
      <c r="L2742" s="205" t="s">
        <v>11389</v>
      </c>
      <c r="M2742" s="205" t="s">
        <v>21769</v>
      </c>
      <c r="N2742" s="205" t="s">
        <v>12178</v>
      </c>
      <c r="O2742" s="205" t="s">
        <v>686</v>
      </c>
      <c r="P2742" s="205" t="s">
        <v>687</v>
      </c>
      <c r="Q2742" s="205" t="s">
        <v>687</v>
      </c>
    </row>
    <row r="2743" spans="1:17" hidden="1">
      <c r="A2743" s="204">
        <v>101593930957</v>
      </c>
      <c r="B2743" s="205" t="s">
        <v>11390</v>
      </c>
      <c r="C2743" s="205" t="s">
        <v>11391</v>
      </c>
      <c r="D2743" s="205" t="s">
        <v>680</v>
      </c>
      <c r="E2743" s="572">
        <v>37257</v>
      </c>
      <c r="F2743" s="572">
        <v>44099</v>
      </c>
      <c r="G2743" s="205" t="s">
        <v>11392</v>
      </c>
      <c r="H2743" s="205" t="s">
        <v>682</v>
      </c>
      <c r="I2743" s="205" t="s">
        <v>683</v>
      </c>
      <c r="J2743" s="205">
        <v>9319662348</v>
      </c>
      <c r="K2743" s="205" t="s">
        <v>684</v>
      </c>
      <c r="L2743" s="205" t="s">
        <v>7684</v>
      </c>
      <c r="M2743" s="205" t="s">
        <v>684</v>
      </c>
      <c r="N2743" s="205" t="s">
        <v>684</v>
      </c>
      <c r="O2743" s="205" t="s">
        <v>686</v>
      </c>
      <c r="P2743" s="205" t="s">
        <v>687</v>
      </c>
      <c r="Q2743" s="205" t="s">
        <v>686</v>
      </c>
    </row>
    <row r="2744" spans="1:17" hidden="1">
      <c r="A2744" s="204">
        <v>100435814884</v>
      </c>
      <c r="B2744" s="205" t="s">
        <v>11408</v>
      </c>
      <c r="C2744" s="205" t="s">
        <v>11409</v>
      </c>
      <c r="D2744" s="205" t="s">
        <v>680</v>
      </c>
      <c r="E2744" s="572">
        <v>34252</v>
      </c>
      <c r="F2744" s="572">
        <v>44097</v>
      </c>
      <c r="G2744" s="205" t="s">
        <v>1443</v>
      </c>
      <c r="H2744" s="205" t="s">
        <v>682</v>
      </c>
      <c r="I2744" s="205" t="s">
        <v>683</v>
      </c>
      <c r="J2744" s="205">
        <v>9552377428</v>
      </c>
      <c r="K2744" s="205" t="s">
        <v>684</v>
      </c>
      <c r="L2744" s="205" t="s">
        <v>8136</v>
      </c>
      <c r="M2744" s="205" t="s">
        <v>11410</v>
      </c>
      <c r="N2744" s="205" t="s">
        <v>11411</v>
      </c>
      <c r="O2744" s="205" t="s">
        <v>686</v>
      </c>
      <c r="P2744" s="205" t="s">
        <v>687</v>
      </c>
      <c r="Q2744" s="205" t="s">
        <v>686</v>
      </c>
    </row>
    <row r="2745" spans="1:17" hidden="1">
      <c r="A2745" s="204">
        <v>101619405712</v>
      </c>
      <c r="B2745" s="205" t="s">
        <v>11395</v>
      </c>
      <c r="C2745" s="205" t="s">
        <v>11396</v>
      </c>
      <c r="D2745" s="205" t="s">
        <v>680</v>
      </c>
      <c r="E2745" s="572">
        <v>36260</v>
      </c>
      <c r="F2745" s="572">
        <v>44097</v>
      </c>
      <c r="G2745" s="205" t="s">
        <v>11397</v>
      </c>
      <c r="H2745" s="205" t="s">
        <v>682</v>
      </c>
      <c r="I2745" s="205" t="s">
        <v>683</v>
      </c>
      <c r="J2745" s="205">
        <v>8127123938</v>
      </c>
      <c r="K2745" s="205" t="s">
        <v>684</v>
      </c>
      <c r="L2745" s="205" t="s">
        <v>11398</v>
      </c>
      <c r="M2745" s="205" t="s">
        <v>11399</v>
      </c>
      <c r="N2745" s="205" t="s">
        <v>684</v>
      </c>
      <c r="O2745" s="205" t="s">
        <v>686</v>
      </c>
      <c r="P2745" s="205" t="s">
        <v>687</v>
      </c>
      <c r="Q2745" s="205" t="s">
        <v>686</v>
      </c>
    </row>
    <row r="2746" spans="1:17" hidden="1">
      <c r="A2746" s="204">
        <v>101620899267</v>
      </c>
      <c r="B2746" s="205" t="s">
        <v>11393</v>
      </c>
      <c r="C2746" s="205" t="s">
        <v>11394</v>
      </c>
      <c r="D2746" s="205" t="s">
        <v>1212</v>
      </c>
      <c r="E2746" s="572">
        <v>37057</v>
      </c>
      <c r="F2746" s="572">
        <v>44097</v>
      </c>
      <c r="G2746" s="205" t="s">
        <v>9500</v>
      </c>
      <c r="H2746" s="205" t="s">
        <v>682</v>
      </c>
      <c r="I2746" s="205" t="s">
        <v>683</v>
      </c>
      <c r="J2746" s="205" t="s">
        <v>684</v>
      </c>
      <c r="K2746" s="205" t="s">
        <v>684</v>
      </c>
      <c r="L2746" s="205" t="s">
        <v>729</v>
      </c>
      <c r="M2746" s="205" t="s">
        <v>684</v>
      </c>
      <c r="N2746" s="205" t="s">
        <v>684</v>
      </c>
      <c r="O2746" s="205" t="s">
        <v>686</v>
      </c>
      <c r="P2746" s="205" t="s">
        <v>687</v>
      </c>
      <c r="Q2746" s="205" t="s">
        <v>686</v>
      </c>
    </row>
    <row r="2747" spans="1:17" hidden="1">
      <c r="A2747" s="204">
        <v>101620832287</v>
      </c>
      <c r="B2747" s="205" t="s">
        <v>11400</v>
      </c>
      <c r="C2747" s="205" t="s">
        <v>11401</v>
      </c>
      <c r="D2747" s="205" t="s">
        <v>680</v>
      </c>
      <c r="E2747" s="572">
        <v>37093</v>
      </c>
      <c r="F2747" s="572">
        <v>44097</v>
      </c>
      <c r="G2747" s="205" t="s">
        <v>11402</v>
      </c>
      <c r="H2747" s="205" t="s">
        <v>682</v>
      </c>
      <c r="I2747" s="205" t="s">
        <v>683</v>
      </c>
      <c r="J2747" s="205">
        <v>9970216828</v>
      </c>
      <c r="K2747" s="205" t="s">
        <v>684</v>
      </c>
      <c r="L2747" s="205" t="s">
        <v>11403</v>
      </c>
      <c r="M2747" s="205" t="s">
        <v>11404</v>
      </c>
      <c r="N2747" s="205" t="s">
        <v>11405</v>
      </c>
      <c r="O2747" s="205" t="s">
        <v>686</v>
      </c>
      <c r="P2747" s="205" t="s">
        <v>687</v>
      </c>
      <c r="Q2747" s="205" t="s">
        <v>686</v>
      </c>
    </row>
    <row r="2748" spans="1:17" hidden="1">
      <c r="A2748" s="204">
        <v>101017707336</v>
      </c>
      <c r="B2748" s="205" t="s">
        <v>11417</v>
      </c>
      <c r="C2748" s="205" t="s">
        <v>11418</v>
      </c>
      <c r="D2748" s="205" t="s">
        <v>680</v>
      </c>
      <c r="E2748" s="572">
        <v>35794</v>
      </c>
      <c r="F2748" s="572">
        <v>44096</v>
      </c>
      <c r="G2748" s="205" t="s">
        <v>11419</v>
      </c>
      <c r="H2748" s="205" t="s">
        <v>682</v>
      </c>
      <c r="I2748" s="205" t="s">
        <v>683</v>
      </c>
      <c r="J2748" s="205">
        <v>6360691873</v>
      </c>
      <c r="K2748" s="205" t="s">
        <v>684</v>
      </c>
      <c r="L2748" s="205" t="s">
        <v>11420</v>
      </c>
      <c r="M2748" s="205" t="s">
        <v>11421</v>
      </c>
      <c r="N2748" s="205" t="s">
        <v>11422</v>
      </c>
      <c r="O2748" s="205" t="s">
        <v>686</v>
      </c>
      <c r="P2748" s="205" t="s">
        <v>687</v>
      </c>
      <c r="Q2748" s="205" t="s">
        <v>686</v>
      </c>
    </row>
    <row r="2749" spans="1:17" hidden="1">
      <c r="A2749" s="204">
        <v>101620794810</v>
      </c>
      <c r="B2749" s="205" t="s">
        <v>11412</v>
      </c>
      <c r="C2749" s="205" t="s">
        <v>11413</v>
      </c>
      <c r="D2749" s="205" t="s">
        <v>680</v>
      </c>
      <c r="E2749" s="572">
        <v>35423</v>
      </c>
      <c r="F2749" s="572">
        <v>44096</v>
      </c>
      <c r="G2749" s="205" t="s">
        <v>1149</v>
      </c>
      <c r="H2749" s="205" t="s">
        <v>682</v>
      </c>
      <c r="I2749" s="205" t="s">
        <v>683</v>
      </c>
      <c r="J2749" s="205">
        <v>9762515631</v>
      </c>
      <c r="K2749" s="205" t="s">
        <v>21770</v>
      </c>
      <c r="L2749" s="205" t="s">
        <v>11414</v>
      </c>
      <c r="M2749" s="205" t="s">
        <v>11415</v>
      </c>
      <c r="N2749" s="205" t="s">
        <v>11416</v>
      </c>
      <c r="O2749" s="205" t="s">
        <v>687</v>
      </c>
      <c r="P2749" s="205" t="s">
        <v>687</v>
      </c>
      <c r="Q2749" s="205" t="s">
        <v>686</v>
      </c>
    </row>
    <row r="2750" spans="1:17" hidden="1">
      <c r="A2750" s="204">
        <v>101628332471</v>
      </c>
      <c r="B2750" s="205" t="s">
        <v>11428</v>
      </c>
      <c r="C2750" s="205" t="s">
        <v>11429</v>
      </c>
      <c r="D2750" s="205" t="s">
        <v>680</v>
      </c>
      <c r="E2750" s="572">
        <v>32361</v>
      </c>
      <c r="F2750" s="572">
        <v>44095</v>
      </c>
      <c r="G2750" s="205" t="s">
        <v>9263</v>
      </c>
      <c r="H2750" s="205" t="s">
        <v>682</v>
      </c>
      <c r="I2750" s="205" t="s">
        <v>683</v>
      </c>
      <c r="J2750" s="205">
        <v>7366038742</v>
      </c>
      <c r="K2750" s="205" t="s">
        <v>684</v>
      </c>
      <c r="L2750" s="205" t="s">
        <v>5253</v>
      </c>
      <c r="M2750" s="205" t="s">
        <v>11430</v>
      </c>
      <c r="N2750" s="205" t="s">
        <v>11431</v>
      </c>
      <c r="O2750" s="205" t="s">
        <v>686</v>
      </c>
      <c r="P2750" s="205" t="s">
        <v>687</v>
      </c>
      <c r="Q2750" s="205" t="s">
        <v>686</v>
      </c>
    </row>
    <row r="2751" spans="1:17" hidden="1">
      <c r="A2751" s="204">
        <v>101355046322</v>
      </c>
      <c r="B2751" s="205" t="s">
        <v>11423</v>
      </c>
      <c r="C2751" s="205" t="s">
        <v>11424</v>
      </c>
      <c r="D2751" s="205" t="s">
        <v>680</v>
      </c>
      <c r="E2751" s="572">
        <v>35585</v>
      </c>
      <c r="F2751" s="572">
        <v>44095</v>
      </c>
      <c r="G2751" s="205" t="s">
        <v>11425</v>
      </c>
      <c r="H2751" s="205" t="s">
        <v>682</v>
      </c>
      <c r="I2751" s="205" t="s">
        <v>683</v>
      </c>
      <c r="J2751" s="205">
        <v>7261974393</v>
      </c>
      <c r="K2751" s="205" t="s">
        <v>11426</v>
      </c>
      <c r="L2751" s="205" t="s">
        <v>7747</v>
      </c>
      <c r="M2751" s="205" t="s">
        <v>684</v>
      </c>
      <c r="N2751" s="205" t="s">
        <v>11427</v>
      </c>
      <c r="O2751" s="205" t="s">
        <v>686</v>
      </c>
      <c r="P2751" s="205" t="s">
        <v>687</v>
      </c>
      <c r="Q2751" s="205" t="s">
        <v>686</v>
      </c>
    </row>
    <row r="2752" spans="1:17" hidden="1">
      <c r="A2752" s="204">
        <v>101414807804</v>
      </c>
      <c r="B2752" s="205" t="s">
        <v>11451</v>
      </c>
      <c r="C2752" s="205" t="s">
        <v>3254</v>
      </c>
      <c r="D2752" s="205" t="s">
        <v>680</v>
      </c>
      <c r="E2752" s="572">
        <v>33604</v>
      </c>
      <c r="F2752" s="572">
        <v>44094</v>
      </c>
      <c r="G2752" s="205" t="s">
        <v>6413</v>
      </c>
      <c r="H2752" s="205" t="s">
        <v>682</v>
      </c>
      <c r="I2752" s="205" t="s">
        <v>683</v>
      </c>
      <c r="J2752" s="205" t="s">
        <v>684</v>
      </c>
      <c r="K2752" s="205" t="s">
        <v>684</v>
      </c>
      <c r="L2752" s="205" t="s">
        <v>11452</v>
      </c>
      <c r="M2752" s="205" t="s">
        <v>684</v>
      </c>
      <c r="N2752" s="205" t="s">
        <v>684</v>
      </c>
      <c r="O2752" s="205" t="s">
        <v>686</v>
      </c>
      <c r="P2752" s="205" t="s">
        <v>687</v>
      </c>
      <c r="Q2752" s="205" t="s">
        <v>686</v>
      </c>
    </row>
    <row r="2753" spans="1:17" hidden="1">
      <c r="A2753" s="204">
        <v>101467091132</v>
      </c>
      <c r="B2753" s="205" t="s">
        <v>11437</v>
      </c>
      <c r="C2753" s="205" t="s">
        <v>11438</v>
      </c>
      <c r="D2753" s="205" t="s">
        <v>680</v>
      </c>
      <c r="E2753" s="572">
        <v>34885</v>
      </c>
      <c r="F2753" s="572">
        <v>44094</v>
      </c>
      <c r="G2753" s="205" t="s">
        <v>11439</v>
      </c>
      <c r="H2753" s="205" t="s">
        <v>682</v>
      </c>
      <c r="I2753" s="205" t="s">
        <v>683</v>
      </c>
      <c r="J2753" s="205">
        <v>7050657936</v>
      </c>
      <c r="K2753" s="205" t="s">
        <v>11440</v>
      </c>
      <c r="L2753" s="205" t="s">
        <v>11441</v>
      </c>
      <c r="M2753" s="205" t="s">
        <v>11442</v>
      </c>
      <c r="N2753" s="205" t="s">
        <v>11443</v>
      </c>
      <c r="O2753" s="205" t="s">
        <v>687</v>
      </c>
      <c r="P2753" s="205" t="s">
        <v>687</v>
      </c>
      <c r="Q2753" s="205" t="s">
        <v>686</v>
      </c>
    </row>
    <row r="2754" spans="1:17" hidden="1">
      <c r="A2754" s="204">
        <v>101524604199</v>
      </c>
      <c r="B2754" s="205" t="s">
        <v>11461</v>
      </c>
      <c r="C2754" s="205" t="s">
        <v>11462</v>
      </c>
      <c r="D2754" s="205" t="s">
        <v>680</v>
      </c>
      <c r="E2754" s="572">
        <v>36712</v>
      </c>
      <c r="F2754" s="572">
        <v>44094</v>
      </c>
      <c r="G2754" s="205" t="s">
        <v>11463</v>
      </c>
      <c r="H2754" s="205" t="s">
        <v>682</v>
      </c>
      <c r="I2754" s="205" t="s">
        <v>683</v>
      </c>
      <c r="J2754" s="205">
        <v>9695130224</v>
      </c>
      <c r="K2754" s="205" t="s">
        <v>684</v>
      </c>
      <c r="L2754" s="205" t="s">
        <v>11464</v>
      </c>
      <c r="M2754" s="205" t="s">
        <v>11465</v>
      </c>
      <c r="N2754" s="205" t="s">
        <v>11466</v>
      </c>
      <c r="O2754" s="205" t="s">
        <v>686</v>
      </c>
      <c r="P2754" s="205" t="s">
        <v>687</v>
      </c>
      <c r="Q2754" s="205" t="s">
        <v>686</v>
      </c>
    </row>
    <row r="2755" spans="1:17" hidden="1">
      <c r="A2755" s="204">
        <v>101143133003</v>
      </c>
      <c r="B2755" s="205" t="s">
        <v>11467</v>
      </c>
      <c r="C2755" s="205" t="s">
        <v>11468</v>
      </c>
      <c r="D2755" s="205" t="s">
        <v>680</v>
      </c>
      <c r="E2755" s="572">
        <v>36337</v>
      </c>
      <c r="F2755" s="572">
        <v>44094</v>
      </c>
      <c r="G2755" s="205" t="s">
        <v>7833</v>
      </c>
      <c r="H2755" s="205" t="s">
        <v>682</v>
      </c>
      <c r="I2755" s="205" t="s">
        <v>683</v>
      </c>
      <c r="J2755" s="205" t="s">
        <v>684</v>
      </c>
      <c r="K2755" s="205" t="s">
        <v>684</v>
      </c>
      <c r="L2755" s="205" t="s">
        <v>11469</v>
      </c>
      <c r="M2755" s="205" t="s">
        <v>684</v>
      </c>
      <c r="N2755" s="205" t="s">
        <v>684</v>
      </c>
      <c r="O2755" s="205" t="s">
        <v>686</v>
      </c>
      <c r="P2755" s="205" t="s">
        <v>687</v>
      </c>
      <c r="Q2755" s="205" t="s">
        <v>686</v>
      </c>
    </row>
    <row r="2756" spans="1:17" hidden="1">
      <c r="A2756" s="204">
        <v>101620845737</v>
      </c>
      <c r="B2756" s="205" t="s">
        <v>11444</v>
      </c>
      <c r="C2756" s="205" t="s">
        <v>11445</v>
      </c>
      <c r="D2756" s="205" t="s">
        <v>680</v>
      </c>
      <c r="E2756" s="572">
        <v>36495</v>
      </c>
      <c r="F2756" s="572">
        <v>44094</v>
      </c>
      <c r="G2756" s="205" t="s">
        <v>11446</v>
      </c>
      <c r="H2756" s="205" t="s">
        <v>682</v>
      </c>
      <c r="I2756" s="205" t="s">
        <v>683</v>
      </c>
      <c r="J2756" s="205" t="s">
        <v>684</v>
      </c>
      <c r="K2756" s="205" t="s">
        <v>684</v>
      </c>
      <c r="L2756" s="205" t="s">
        <v>11447</v>
      </c>
      <c r="M2756" s="205" t="s">
        <v>684</v>
      </c>
      <c r="N2756" s="205" t="s">
        <v>684</v>
      </c>
      <c r="O2756" s="205" t="s">
        <v>686</v>
      </c>
      <c r="P2756" s="205" t="s">
        <v>687</v>
      </c>
      <c r="Q2756" s="205" t="s">
        <v>686</v>
      </c>
    </row>
    <row r="2757" spans="1:17" hidden="1">
      <c r="A2757" s="204">
        <v>101228739823</v>
      </c>
      <c r="B2757" s="205" t="s">
        <v>11432</v>
      </c>
      <c r="C2757" s="205" t="s">
        <v>11433</v>
      </c>
      <c r="D2757" s="205" t="s">
        <v>680</v>
      </c>
      <c r="E2757" s="572">
        <v>34002</v>
      </c>
      <c r="F2757" s="572">
        <v>44094</v>
      </c>
      <c r="G2757" s="205" t="s">
        <v>11434</v>
      </c>
      <c r="H2757" s="205" t="s">
        <v>682</v>
      </c>
      <c r="I2757" s="205" t="s">
        <v>708</v>
      </c>
      <c r="J2757" s="205">
        <v>8307663644</v>
      </c>
      <c r="K2757" s="205" t="s">
        <v>684</v>
      </c>
      <c r="L2757" s="205" t="s">
        <v>11435</v>
      </c>
      <c r="M2757" s="205" t="s">
        <v>684</v>
      </c>
      <c r="N2757" s="205" t="s">
        <v>11436</v>
      </c>
      <c r="O2757" s="205" t="s">
        <v>686</v>
      </c>
      <c r="P2757" s="205" t="s">
        <v>687</v>
      </c>
      <c r="Q2757" s="205" t="s">
        <v>686</v>
      </c>
    </row>
    <row r="2758" spans="1:17" hidden="1">
      <c r="A2758" s="204">
        <v>100700921961</v>
      </c>
      <c r="B2758" s="205" t="s">
        <v>11448</v>
      </c>
      <c r="C2758" s="205" t="s">
        <v>10982</v>
      </c>
      <c r="D2758" s="205" t="s">
        <v>680</v>
      </c>
      <c r="E2758" s="572">
        <v>27760</v>
      </c>
      <c r="F2758" s="572">
        <v>44094</v>
      </c>
      <c r="G2758" s="205" t="s">
        <v>11449</v>
      </c>
      <c r="H2758" s="205" t="s">
        <v>682</v>
      </c>
      <c r="I2758" s="205" t="s">
        <v>708</v>
      </c>
      <c r="J2758" s="205">
        <v>7219575585</v>
      </c>
      <c r="K2758" s="205" t="s">
        <v>684</v>
      </c>
      <c r="L2758" s="205" t="s">
        <v>11450</v>
      </c>
      <c r="M2758" s="205" t="s">
        <v>684</v>
      </c>
      <c r="N2758" s="205" t="s">
        <v>22097</v>
      </c>
      <c r="O2758" s="205" t="s">
        <v>686</v>
      </c>
      <c r="P2758" s="205" t="s">
        <v>687</v>
      </c>
      <c r="Q2758" s="205" t="s">
        <v>686</v>
      </c>
    </row>
    <row r="2759" spans="1:17">
      <c r="A2759" s="204">
        <v>101620877420</v>
      </c>
      <c r="B2759" s="205" t="s">
        <v>11457</v>
      </c>
      <c r="C2759" s="205" t="s">
        <v>11458</v>
      </c>
      <c r="D2759" s="205" t="s">
        <v>680</v>
      </c>
      <c r="E2759" s="572">
        <v>30834</v>
      </c>
      <c r="F2759" s="572">
        <v>44094</v>
      </c>
      <c r="G2759" s="205" t="s">
        <v>11459</v>
      </c>
      <c r="H2759" s="205" t="s">
        <v>682</v>
      </c>
      <c r="I2759" s="205" t="s">
        <v>708</v>
      </c>
      <c r="J2759" s="205" t="s">
        <v>684</v>
      </c>
      <c r="K2759" s="205" t="s">
        <v>684</v>
      </c>
      <c r="L2759" s="205" t="s">
        <v>11460</v>
      </c>
      <c r="M2759" s="205" t="s">
        <v>684</v>
      </c>
      <c r="N2759" s="205" t="s">
        <v>684</v>
      </c>
      <c r="O2759" s="205" t="s">
        <v>686</v>
      </c>
      <c r="P2759" s="205" t="s">
        <v>687</v>
      </c>
      <c r="Q2759" s="205" t="s">
        <v>686</v>
      </c>
    </row>
    <row r="2760" spans="1:17" hidden="1">
      <c r="A2760" s="204">
        <v>101628250844</v>
      </c>
      <c r="B2760" s="205" t="s">
        <v>11453</v>
      </c>
      <c r="C2760" s="205" t="s">
        <v>11454</v>
      </c>
      <c r="D2760" s="205" t="s">
        <v>680</v>
      </c>
      <c r="E2760" s="572">
        <v>33970</v>
      </c>
      <c r="F2760" s="572">
        <v>44094</v>
      </c>
      <c r="G2760" s="205" t="s">
        <v>11455</v>
      </c>
      <c r="H2760" s="205" t="s">
        <v>682</v>
      </c>
      <c r="I2760" s="205" t="s">
        <v>683</v>
      </c>
      <c r="J2760" s="205" t="s">
        <v>684</v>
      </c>
      <c r="K2760" s="205" t="s">
        <v>684</v>
      </c>
      <c r="L2760" s="205" t="s">
        <v>11456</v>
      </c>
      <c r="M2760" s="205" t="s">
        <v>684</v>
      </c>
      <c r="N2760" s="205" t="s">
        <v>684</v>
      </c>
      <c r="O2760" s="205" t="s">
        <v>686</v>
      </c>
      <c r="P2760" s="205" t="s">
        <v>687</v>
      </c>
      <c r="Q2760" s="205" t="s">
        <v>686</v>
      </c>
    </row>
    <row r="2761" spans="1:17" hidden="1">
      <c r="A2761" s="204">
        <v>101620794777</v>
      </c>
      <c r="B2761" s="205" t="s">
        <v>11470</v>
      </c>
      <c r="C2761" s="205" t="s">
        <v>11471</v>
      </c>
      <c r="D2761" s="205" t="s">
        <v>680</v>
      </c>
      <c r="E2761" s="572">
        <v>35920</v>
      </c>
      <c r="F2761" s="572">
        <v>44090</v>
      </c>
      <c r="G2761" s="205" t="s">
        <v>2167</v>
      </c>
      <c r="H2761" s="205" t="s">
        <v>682</v>
      </c>
      <c r="I2761" s="205" t="s">
        <v>683</v>
      </c>
      <c r="J2761" s="205" t="s">
        <v>684</v>
      </c>
      <c r="K2761" s="205" t="s">
        <v>684</v>
      </c>
      <c r="L2761" s="205" t="s">
        <v>4301</v>
      </c>
      <c r="M2761" s="205" t="s">
        <v>684</v>
      </c>
      <c r="N2761" s="205" t="s">
        <v>684</v>
      </c>
      <c r="O2761" s="205" t="s">
        <v>686</v>
      </c>
      <c r="P2761" s="205" t="s">
        <v>687</v>
      </c>
      <c r="Q2761" s="205" t="s">
        <v>686</v>
      </c>
    </row>
    <row r="2762" spans="1:17" hidden="1">
      <c r="A2762" s="204">
        <v>101612472248</v>
      </c>
      <c r="B2762" s="205" t="s">
        <v>11475</v>
      </c>
      <c r="C2762" s="205" t="s">
        <v>11476</v>
      </c>
      <c r="D2762" s="205" t="s">
        <v>680</v>
      </c>
      <c r="E2762" s="572">
        <v>36727</v>
      </c>
      <c r="F2762" s="572">
        <v>44089</v>
      </c>
      <c r="G2762" s="205" t="s">
        <v>11477</v>
      </c>
      <c r="H2762" s="205" t="s">
        <v>682</v>
      </c>
      <c r="I2762" s="205" t="s">
        <v>683</v>
      </c>
      <c r="J2762" s="205" t="s">
        <v>684</v>
      </c>
      <c r="K2762" s="205" t="s">
        <v>684</v>
      </c>
      <c r="L2762" s="205" t="s">
        <v>11478</v>
      </c>
      <c r="M2762" s="205" t="s">
        <v>684</v>
      </c>
      <c r="N2762" s="205" t="s">
        <v>684</v>
      </c>
      <c r="O2762" s="205" t="s">
        <v>686</v>
      </c>
      <c r="P2762" s="205" t="s">
        <v>687</v>
      </c>
      <c r="Q2762" s="205" t="s">
        <v>686</v>
      </c>
    </row>
    <row r="2763" spans="1:17" hidden="1">
      <c r="A2763" s="204">
        <v>101612472230</v>
      </c>
      <c r="B2763" s="205" t="s">
        <v>11479</v>
      </c>
      <c r="C2763" s="205" t="s">
        <v>5775</v>
      </c>
      <c r="D2763" s="205" t="s">
        <v>680</v>
      </c>
      <c r="E2763" s="572">
        <v>37276</v>
      </c>
      <c r="F2763" s="572">
        <v>44089</v>
      </c>
      <c r="G2763" s="205" t="s">
        <v>11480</v>
      </c>
      <c r="H2763" s="205" t="s">
        <v>682</v>
      </c>
      <c r="I2763" s="205" t="s">
        <v>683</v>
      </c>
      <c r="J2763" s="205" t="s">
        <v>684</v>
      </c>
      <c r="K2763" s="205" t="s">
        <v>684</v>
      </c>
      <c r="L2763" s="205" t="s">
        <v>11481</v>
      </c>
      <c r="M2763" s="205" t="s">
        <v>684</v>
      </c>
      <c r="N2763" s="205" t="s">
        <v>684</v>
      </c>
      <c r="O2763" s="205" t="s">
        <v>686</v>
      </c>
      <c r="P2763" s="205" t="s">
        <v>687</v>
      </c>
      <c r="Q2763" s="205" t="s">
        <v>686</v>
      </c>
    </row>
    <row r="2764" spans="1:17" hidden="1">
      <c r="A2764" s="204">
        <v>101612472253</v>
      </c>
      <c r="B2764" s="205" t="s">
        <v>11472</v>
      </c>
      <c r="C2764" s="205" t="s">
        <v>11473</v>
      </c>
      <c r="D2764" s="205" t="s">
        <v>680</v>
      </c>
      <c r="E2764" s="572">
        <v>36952</v>
      </c>
      <c r="F2764" s="572">
        <v>44089</v>
      </c>
      <c r="G2764" s="205" t="s">
        <v>11474</v>
      </c>
      <c r="H2764" s="205" t="s">
        <v>682</v>
      </c>
      <c r="I2764" s="205" t="s">
        <v>683</v>
      </c>
      <c r="J2764" s="205" t="s">
        <v>684</v>
      </c>
      <c r="K2764" s="205" t="s">
        <v>684</v>
      </c>
      <c r="L2764" s="205" t="s">
        <v>5391</v>
      </c>
      <c r="M2764" s="205" t="s">
        <v>684</v>
      </c>
      <c r="N2764" s="205" t="s">
        <v>684</v>
      </c>
      <c r="O2764" s="205" t="s">
        <v>686</v>
      </c>
      <c r="P2764" s="205" t="s">
        <v>687</v>
      </c>
      <c r="Q2764" s="205" t="s">
        <v>686</v>
      </c>
    </row>
    <row r="2765" spans="1:17" hidden="1">
      <c r="A2765" s="204">
        <v>101607366212</v>
      </c>
      <c r="B2765" s="205" t="s">
        <v>11482</v>
      </c>
      <c r="C2765" s="205" t="s">
        <v>11483</v>
      </c>
      <c r="D2765" s="205" t="s">
        <v>680</v>
      </c>
      <c r="E2765" s="572">
        <v>35982</v>
      </c>
      <c r="F2765" s="572">
        <v>44088</v>
      </c>
      <c r="G2765" s="205" t="s">
        <v>3464</v>
      </c>
      <c r="H2765" s="205" t="s">
        <v>682</v>
      </c>
      <c r="I2765" s="205" t="s">
        <v>683</v>
      </c>
      <c r="J2765" s="205" t="s">
        <v>684</v>
      </c>
      <c r="K2765" s="205" t="s">
        <v>684</v>
      </c>
      <c r="L2765" s="205" t="s">
        <v>11484</v>
      </c>
      <c r="M2765" s="205" t="s">
        <v>684</v>
      </c>
      <c r="N2765" s="205" t="s">
        <v>684</v>
      </c>
      <c r="O2765" s="205" t="s">
        <v>686</v>
      </c>
      <c r="P2765" s="205" t="s">
        <v>687</v>
      </c>
      <c r="Q2765" s="205" t="s">
        <v>686</v>
      </c>
    </row>
    <row r="2766" spans="1:17" hidden="1">
      <c r="A2766" s="204">
        <v>101612472269</v>
      </c>
      <c r="B2766" s="205" t="s">
        <v>11485</v>
      </c>
      <c r="C2766" s="205" t="s">
        <v>11486</v>
      </c>
      <c r="D2766" s="205" t="s">
        <v>680</v>
      </c>
      <c r="E2766" s="572">
        <v>30841</v>
      </c>
      <c r="F2766" s="572">
        <v>44084</v>
      </c>
      <c r="G2766" s="205" t="s">
        <v>11487</v>
      </c>
      <c r="H2766" s="205" t="s">
        <v>682</v>
      </c>
      <c r="I2766" s="205" t="s">
        <v>708</v>
      </c>
      <c r="J2766" s="205">
        <v>9793161728</v>
      </c>
      <c r="K2766" s="205" t="s">
        <v>11488</v>
      </c>
      <c r="L2766" s="205" t="s">
        <v>11489</v>
      </c>
      <c r="M2766" s="205" t="s">
        <v>11490</v>
      </c>
      <c r="N2766" s="205" t="s">
        <v>11491</v>
      </c>
      <c r="O2766" s="205" t="s">
        <v>686</v>
      </c>
      <c r="P2766" s="205" t="s">
        <v>687</v>
      </c>
      <c r="Q2766" s="205" t="s">
        <v>686</v>
      </c>
    </row>
    <row r="2767" spans="1:17" hidden="1">
      <c r="A2767" s="204">
        <v>101451532854</v>
      </c>
      <c r="B2767" s="205" t="s">
        <v>11492</v>
      </c>
      <c r="C2767" s="205" t="s">
        <v>11493</v>
      </c>
      <c r="D2767" s="205" t="s">
        <v>680</v>
      </c>
      <c r="E2767" s="572">
        <v>27409</v>
      </c>
      <c r="F2767" s="572">
        <v>44077</v>
      </c>
      <c r="G2767" s="205" t="s">
        <v>11494</v>
      </c>
      <c r="H2767" s="205" t="s">
        <v>682</v>
      </c>
      <c r="I2767" s="205" t="s">
        <v>708</v>
      </c>
      <c r="J2767" s="205">
        <v>6390278270</v>
      </c>
      <c r="K2767" s="205" t="s">
        <v>684</v>
      </c>
      <c r="L2767" s="205" t="s">
        <v>4271</v>
      </c>
      <c r="M2767" s="205" t="s">
        <v>11495</v>
      </c>
      <c r="N2767" s="205" t="s">
        <v>11496</v>
      </c>
      <c r="O2767" s="205" t="s">
        <v>686</v>
      </c>
      <c r="P2767" s="205" t="s">
        <v>687</v>
      </c>
      <c r="Q2767" s="205" t="s">
        <v>686</v>
      </c>
    </row>
    <row r="2768" spans="1:17" hidden="1">
      <c r="A2768" s="204">
        <v>101301078292</v>
      </c>
      <c r="B2768" s="205" t="s">
        <v>11506</v>
      </c>
      <c r="C2768" s="205" t="s">
        <v>11507</v>
      </c>
      <c r="D2768" s="205" t="s">
        <v>680</v>
      </c>
      <c r="E2768" s="572">
        <v>37021</v>
      </c>
      <c r="F2768" s="572">
        <v>44075</v>
      </c>
      <c r="G2768" s="205" t="s">
        <v>11508</v>
      </c>
      <c r="H2768" s="205" t="s">
        <v>682</v>
      </c>
      <c r="I2768" s="205" t="s">
        <v>683</v>
      </c>
      <c r="J2768" s="205" t="s">
        <v>684</v>
      </c>
      <c r="K2768" s="205" t="s">
        <v>684</v>
      </c>
      <c r="L2768" s="205" t="s">
        <v>10662</v>
      </c>
      <c r="M2768" s="205" t="s">
        <v>684</v>
      </c>
      <c r="N2768" s="205" t="s">
        <v>11509</v>
      </c>
      <c r="O2768" s="205" t="s">
        <v>686</v>
      </c>
      <c r="P2768" s="205" t="s">
        <v>687</v>
      </c>
      <c r="Q2768" s="205" t="s">
        <v>686</v>
      </c>
    </row>
    <row r="2769" spans="1:17" hidden="1">
      <c r="A2769" s="204">
        <v>101482457571</v>
      </c>
      <c r="B2769" s="205" t="s">
        <v>11497</v>
      </c>
      <c r="C2769" s="205" t="s">
        <v>11498</v>
      </c>
      <c r="D2769" s="205" t="s">
        <v>680</v>
      </c>
      <c r="E2769" s="572">
        <v>35720</v>
      </c>
      <c r="F2769" s="572">
        <v>44075</v>
      </c>
      <c r="G2769" s="205" t="s">
        <v>11499</v>
      </c>
      <c r="H2769" s="205" t="s">
        <v>682</v>
      </c>
      <c r="I2769" s="205" t="s">
        <v>683</v>
      </c>
      <c r="J2769" s="205" t="s">
        <v>684</v>
      </c>
      <c r="K2769" s="205" t="s">
        <v>684</v>
      </c>
      <c r="L2769" s="205" t="s">
        <v>3103</v>
      </c>
      <c r="M2769" s="205" t="s">
        <v>684</v>
      </c>
      <c r="N2769" s="205" t="s">
        <v>684</v>
      </c>
      <c r="O2769" s="205" t="s">
        <v>686</v>
      </c>
      <c r="P2769" s="205" t="s">
        <v>687</v>
      </c>
      <c r="Q2769" s="205" t="s">
        <v>686</v>
      </c>
    </row>
    <row r="2770" spans="1:17" hidden="1">
      <c r="A2770" s="204">
        <v>101453012834</v>
      </c>
      <c r="B2770" s="205" t="s">
        <v>11500</v>
      </c>
      <c r="C2770" s="205" t="s">
        <v>11501</v>
      </c>
      <c r="D2770" s="205" t="s">
        <v>680</v>
      </c>
      <c r="E2770" s="572">
        <v>36830</v>
      </c>
      <c r="F2770" s="572">
        <v>44075</v>
      </c>
      <c r="G2770" s="205" t="s">
        <v>11502</v>
      </c>
      <c r="H2770" s="205" t="s">
        <v>682</v>
      </c>
      <c r="I2770" s="205" t="s">
        <v>683</v>
      </c>
      <c r="J2770" s="205">
        <v>9021596649</v>
      </c>
      <c r="K2770" s="205" t="s">
        <v>684</v>
      </c>
      <c r="L2770" s="205" t="s">
        <v>11503</v>
      </c>
      <c r="M2770" s="205" t="s">
        <v>11504</v>
      </c>
      <c r="N2770" s="205" t="s">
        <v>11505</v>
      </c>
      <c r="O2770" s="205" t="s">
        <v>686</v>
      </c>
      <c r="P2770" s="205" t="s">
        <v>687</v>
      </c>
      <c r="Q2770" s="205" t="s">
        <v>686</v>
      </c>
    </row>
    <row r="2771" spans="1:17" hidden="1">
      <c r="A2771" s="204">
        <v>101606569381</v>
      </c>
      <c r="B2771" s="205" t="s">
        <v>11510</v>
      </c>
      <c r="C2771" s="205" t="s">
        <v>11511</v>
      </c>
      <c r="D2771" s="205" t="s">
        <v>680</v>
      </c>
      <c r="E2771" s="572">
        <v>34335</v>
      </c>
      <c r="F2771" s="572">
        <v>44067</v>
      </c>
      <c r="G2771" s="205" t="s">
        <v>11512</v>
      </c>
      <c r="H2771" s="205" t="s">
        <v>682</v>
      </c>
      <c r="I2771" s="205" t="s">
        <v>683</v>
      </c>
      <c r="J2771" s="205">
        <v>7219110761</v>
      </c>
      <c r="K2771" s="205" t="s">
        <v>684</v>
      </c>
      <c r="L2771" s="205" t="s">
        <v>11513</v>
      </c>
      <c r="M2771" s="205" t="s">
        <v>684</v>
      </c>
      <c r="N2771" s="205" t="s">
        <v>684</v>
      </c>
      <c r="O2771" s="205" t="s">
        <v>686</v>
      </c>
      <c r="P2771" s="205" t="s">
        <v>687</v>
      </c>
      <c r="Q2771" s="205" t="s">
        <v>686</v>
      </c>
    </row>
    <row r="2772" spans="1:17" hidden="1">
      <c r="A2772" s="204">
        <v>101609850909</v>
      </c>
      <c r="B2772" s="205" t="s">
        <v>11514</v>
      </c>
      <c r="C2772" s="205" t="s">
        <v>11515</v>
      </c>
      <c r="D2772" s="205" t="s">
        <v>680</v>
      </c>
      <c r="E2772" s="572">
        <v>36678</v>
      </c>
      <c r="F2772" s="572">
        <v>44064</v>
      </c>
      <c r="G2772" s="205" t="s">
        <v>11516</v>
      </c>
      <c r="H2772" s="205" t="s">
        <v>682</v>
      </c>
      <c r="I2772" s="205" t="s">
        <v>683</v>
      </c>
      <c r="J2772" s="205">
        <v>7803920165</v>
      </c>
      <c r="K2772" s="205" t="s">
        <v>684</v>
      </c>
      <c r="L2772" s="205" t="s">
        <v>11517</v>
      </c>
      <c r="M2772" s="205" t="s">
        <v>684</v>
      </c>
      <c r="N2772" s="205" t="s">
        <v>11518</v>
      </c>
      <c r="O2772" s="205" t="s">
        <v>686</v>
      </c>
      <c r="P2772" s="205" t="s">
        <v>687</v>
      </c>
      <c r="Q2772" s="205" t="s">
        <v>686</v>
      </c>
    </row>
    <row r="2773" spans="1:17" hidden="1">
      <c r="A2773" s="204">
        <v>101607762539</v>
      </c>
      <c r="B2773" s="205" t="s">
        <v>11519</v>
      </c>
      <c r="C2773" s="205" t="s">
        <v>11520</v>
      </c>
      <c r="D2773" s="205" t="s">
        <v>680</v>
      </c>
      <c r="E2773" s="572">
        <v>36161</v>
      </c>
      <c r="F2773" s="572">
        <v>44063</v>
      </c>
      <c r="G2773" s="205" t="s">
        <v>11521</v>
      </c>
      <c r="H2773" s="205" t="s">
        <v>682</v>
      </c>
      <c r="I2773" s="205" t="s">
        <v>683</v>
      </c>
      <c r="J2773" s="205" t="s">
        <v>684</v>
      </c>
      <c r="K2773" s="205" t="s">
        <v>684</v>
      </c>
      <c r="L2773" s="205" t="s">
        <v>11522</v>
      </c>
      <c r="M2773" s="205" t="s">
        <v>684</v>
      </c>
      <c r="N2773" s="205" t="s">
        <v>684</v>
      </c>
      <c r="O2773" s="205" t="s">
        <v>686</v>
      </c>
      <c r="P2773" s="205" t="s">
        <v>687</v>
      </c>
      <c r="Q2773" s="205" t="s">
        <v>686</v>
      </c>
    </row>
    <row r="2774" spans="1:17" hidden="1">
      <c r="A2774" s="204">
        <v>101607760928</v>
      </c>
      <c r="B2774" s="205" t="s">
        <v>11523</v>
      </c>
      <c r="C2774" s="205" t="s">
        <v>11524</v>
      </c>
      <c r="D2774" s="205" t="s">
        <v>680</v>
      </c>
      <c r="E2774" s="572">
        <v>36161</v>
      </c>
      <c r="F2774" s="572">
        <v>44063</v>
      </c>
      <c r="G2774" s="205" t="s">
        <v>11525</v>
      </c>
      <c r="H2774" s="205" t="s">
        <v>682</v>
      </c>
      <c r="I2774" s="205" t="s">
        <v>683</v>
      </c>
      <c r="J2774" s="205" t="s">
        <v>684</v>
      </c>
      <c r="K2774" s="205" t="s">
        <v>684</v>
      </c>
      <c r="L2774" s="205" t="s">
        <v>11526</v>
      </c>
      <c r="M2774" s="205" t="s">
        <v>684</v>
      </c>
      <c r="N2774" s="205" t="s">
        <v>684</v>
      </c>
      <c r="O2774" s="205" t="s">
        <v>686</v>
      </c>
      <c r="P2774" s="205" t="s">
        <v>687</v>
      </c>
      <c r="Q2774" s="205" t="s">
        <v>686</v>
      </c>
    </row>
    <row r="2775" spans="1:17" hidden="1">
      <c r="A2775" s="204">
        <v>101607760916</v>
      </c>
      <c r="B2775" s="205" t="s">
        <v>11527</v>
      </c>
      <c r="C2775" s="205" t="s">
        <v>11528</v>
      </c>
      <c r="D2775" s="205" t="s">
        <v>680</v>
      </c>
      <c r="E2775" s="572">
        <v>35983</v>
      </c>
      <c r="F2775" s="572">
        <v>44063</v>
      </c>
      <c r="G2775" s="205" t="s">
        <v>11529</v>
      </c>
      <c r="H2775" s="205" t="s">
        <v>682</v>
      </c>
      <c r="I2775" s="205" t="s">
        <v>683</v>
      </c>
      <c r="J2775" s="205" t="s">
        <v>684</v>
      </c>
      <c r="K2775" s="205" t="s">
        <v>684</v>
      </c>
      <c r="L2775" s="205" t="s">
        <v>7834</v>
      </c>
      <c r="M2775" s="205" t="s">
        <v>684</v>
      </c>
      <c r="N2775" s="205" t="s">
        <v>684</v>
      </c>
      <c r="O2775" s="205" t="s">
        <v>686</v>
      </c>
      <c r="P2775" s="205" t="s">
        <v>687</v>
      </c>
      <c r="Q2775" s="205" t="s">
        <v>686</v>
      </c>
    </row>
    <row r="2776" spans="1:17" hidden="1">
      <c r="A2776" s="204">
        <v>101609850899</v>
      </c>
      <c r="B2776" s="205" t="s">
        <v>11530</v>
      </c>
      <c r="C2776" s="205" t="s">
        <v>11531</v>
      </c>
      <c r="D2776" s="205" t="s">
        <v>680</v>
      </c>
      <c r="E2776" s="572">
        <v>34895</v>
      </c>
      <c r="F2776" s="572">
        <v>44062</v>
      </c>
      <c r="G2776" s="205" t="s">
        <v>11532</v>
      </c>
      <c r="H2776" s="205" t="s">
        <v>682</v>
      </c>
      <c r="I2776" s="205" t="s">
        <v>683</v>
      </c>
      <c r="J2776" s="205" t="s">
        <v>684</v>
      </c>
      <c r="K2776" s="205" t="s">
        <v>684</v>
      </c>
      <c r="L2776" s="205" t="s">
        <v>11533</v>
      </c>
      <c r="M2776" s="205" t="s">
        <v>684</v>
      </c>
      <c r="N2776" s="205" t="s">
        <v>684</v>
      </c>
      <c r="O2776" s="205" t="s">
        <v>686</v>
      </c>
      <c r="P2776" s="205" t="s">
        <v>687</v>
      </c>
      <c r="Q2776" s="205" t="s">
        <v>686</v>
      </c>
    </row>
    <row r="2777" spans="1:17" hidden="1">
      <c r="A2777" s="204">
        <v>101272893537</v>
      </c>
      <c r="B2777" s="205" t="s">
        <v>11597</v>
      </c>
      <c r="C2777" s="205" t="s">
        <v>11598</v>
      </c>
      <c r="D2777" s="205" t="s">
        <v>680</v>
      </c>
      <c r="E2777" s="572">
        <v>35986</v>
      </c>
      <c r="F2777" s="572">
        <v>44060</v>
      </c>
      <c r="G2777" s="205" t="s">
        <v>5593</v>
      </c>
      <c r="H2777" s="205" t="s">
        <v>682</v>
      </c>
      <c r="I2777" s="205" t="s">
        <v>683</v>
      </c>
      <c r="J2777" s="205">
        <v>7459930090</v>
      </c>
      <c r="K2777" s="205" t="s">
        <v>684</v>
      </c>
      <c r="L2777" s="205" t="s">
        <v>11599</v>
      </c>
      <c r="M2777" s="205" t="s">
        <v>11600</v>
      </c>
      <c r="N2777" s="205" t="s">
        <v>684</v>
      </c>
      <c r="O2777" s="205" t="s">
        <v>686</v>
      </c>
      <c r="P2777" s="205" t="s">
        <v>687</v>
      </c>
      <c r="Q2777" s="205" t="s">
        <v>686</v>
      </c>
    </row>
    <row r="2778" spans="1:17" hidden="1">
      <c r="A2778" s="204">
        <v>101413422628</v>
      </c>
      <c r="B2778" s="205" t="s">
        <v>11606</v>
      </c>
      <c r="C2778" s="205" t="s">
        <v>9741</v>
      </c>
      <c r="D2778" s="205" t="s">
        <v>680</v>
      </c>
      <c r="E2778" s="572">
        <v>36715</v>
      </c>
      <c r="F2778" s="572">
        <v>44060</v>
      </c>
      <c r="G2778" s="205" t="s">
        <v>11607</v>
      </c>
      <c r="H2778" s="205" t="s">
        <v>682</v>
      </c>
      <c r="I2778" s="205" t="s">
        <v>683</v>
      </c>
      <c r="J2778" s="205">
        <v>8320175362</v>
      </c>
      <c r="K2778" s="205" t="s">
        <v>684</v>
      </c>
      <c r="L2778" s="205" t="s">
        <v>11608</v>
      </c>
      <c r="M2778" s="205" t="s">
        <v>684</v>
      </c>
      <c r="N2778" s="205" t="s">
        <v>684</v>
      </c>
      <c r="O2778" s="205" t="s">
        <v>686</v>
      </c>
      <c r="P2778" s="205" t="s">
        <v>687</v>
      </c>
      <c r="Q2778" s="205" t="s">
        <v>686</v>
      </c>
    </row>
    <row r="2779" spans="1:17" hidden="1">
      <c r="A2779" s="204">
        <v>101606569399</v>
      </c>
      <c r="B2779" s="205" t="s">
        <v>11538</v>
      </c>
      <c r="C2779" s="205" t="s">
        <v>11539</v>
      </c>
      <c r="D2779" s="205" t="s">
        <v>680</v>
      </c>
      <c r="E2779" s="572">
        <v>37540</v>
      </c>
      <c r="F2779" s="572">
        <v>44060</v>
      </c>
      <c r="G2779" s="205" t="s">
        <v>11540</v>
      </c>
      <c r="H2779" s="205" t="s">
        <v>682</v>
      </c>
      <c r="I2779" s="205" t="s">
        <v>683</v>
      </c>
      <c r="J2779" s="205" t="s">
        <v>684</v>
      </c>
      <c r="K2779" s="205" t="s">
        <v>684</v>
      </c>
      <c r="L2779" s="205" t="s">
        <v>11541</v>
      </c>
      <c r="M2779" s="205" t="s">
        <v>684</v>
      </c>
      <c r="N2779" s="205" t="s">
        <v>684</v>
      </c>
      <c r="O2779" s="205" t="s">
        <v>686</v>
      </c>
      <c r="P2779" s="205" t="s">
        <v>687</v>
      </c>
      <c r="Q2779" s="205" t="s">
        <v>686</v>
      </c>
    </row>
    <row r="2780" spans="1:17" hidden="1">
      <c r="A2780" s="204">
        <v>101289605114</v>
      </c>
      <c r="B2780" s="205" t="s">
        <v>11534</v>
      </c>
      <c r="C2780" s="205" t="s">
        <v>11535</v>
      </c>
      <c r="D2780" s="205" t="s">
        <v>680</v>
      </c>
      <c r="E2780" s="572">
        <v>35796</v>
      </c>
      <c r="F2780" s="572">
        <v>44060</v>
      </c>
      <c r="G2780" s="205" t="s">
        <v>11536</v>
      </c>
      <c r="H2780" s="205" t="s">
        <v>682</v>
      </c>
      <c r="I2780" s="205" t="s">
        <v>683</v>
      </c>
      <c r="J2780" s="205">
        <v>8009524843</v>
      </c>
      <c r="K2780" s="205" t="s">
        <v>684</v>
      </c>
      <c r="L2780" s="205" t="s">
        <v>11537</v>
      </c>
      <c r="M2780" s="205" t="s">
        <v>684</v>
      </c>
      <c r="N2780" s="205" t="s">
        <v>684</v>
      </c>
      <c r="O2780" s="205" t="s">
        <v>686</v>
      </c>
      <c r="P2780" s="205" t="s">
        <v>687</v>
      </c>
      <c r="Q2780" s="205" t="s">
        <v>686</v>
      </c>
    </row>
    <row r="2781" spans="1:17" hidden="1">
      <c r="A2781" s="204">
        <v>101607200467</v>
      </c>
      <c r="B2781" s="205" t="s">
        <v>11609</v>
      </c>
      <c r="C2781" s="205" t="s">
        <v>3254</v>
      </c>
      <c r="D2781" s="205" t="s">
        <v>680</v>
      </c>
      <c r="E2781" s="572">
        <v>35431</v>
      </c>
      <c r="F2781" s="572">
        <v>44060</v>
      </c>
      <c r="G2781" s="205" t="s">
        <v>989</v>
      </c>
      <c r="H2781" s="205" t="s">
        <v>682</v>
      </c>
      <c r="I2781" s="205" t="s">
        <v>683</v>
      </c>
      <c r="J2781" s="205" t="s">
        <v>684</v>
      </c>
      <c r="K2781" s="205" t="s">
        <v>684</v>
      </c>
      <c r="L2781" s="205" t="s">
        <v>11610</v>
      </c>
      <c r="M2781" s="205" t="s">
        <v>684</v>
      </c>
      <c r="N2781" s="205" t="s">
        <v>684</v>
      </c>
      <c r="O2781" s="205" t="s">
        <v>686</v>
      </c>
      <c r="P2781" s="205" t="s">
        <v>687</v>
      </c>
      <c r="Q2781" s="205" t="s">
        <v>686</v>
      </c>
    </row>
    <row r="2782" spans="1:17" hidden="1">
      <c r="A2782" s="204">
        <v>101404261531</v>
      </c>
      <c r="B2782" s="205" t="s">
        <v>11634</v>
      </c>
      <c r="C2782" s="205" t="s">
        <v>6325</v>
      </c>
      <c r="D2782" s="205" t="s">
        <v>680</v>
      </c>
      <c r="E2782" s="572">
        <v>34771</v>
      </c>
      <c r="F2782" s="572">
        <v>44060</v>
      </c>
      <c r="G2782" s="205" t="s">
        <v>11635</v>
      </c>
      <c r="H2782" s="205" t="s">
        <v>682</v>
      </c>
      <c r="I2782" s="205" t="s">
        <v>683</v>
      </c>
      <c r="J2782" s="205">
        <v>9892623012</v>
      </c>
      <c r="K2782" s="205" t="s">
        <v>684</v>
      </c>
      <c r="L2782" s="205" t="s">
        <v>11636</v>
      </c>
      <c r="M2782" s="205" t="s">
        <v>11637</v>
      </c>
      <c r="N2782" s="205" t="s">
        <v>11638</v>
      </c>
      <c r="O2782" s="205" t="s">
        <v>686</v>
      </c>
      <c r="P2782" s="205" t="s">
        <v>687</v>
      </c>
      <c r="Q2782" s="205" t="s">
        <v>686</v>
      </c>
    </row>
    <row r="2783" spans="1:17" hidden="1">
      <c r="A2783" s="204">
        <v>101606568764</v>
      </c>
      <c r="B2783" s="205" t="s">
        <v>11622</v>
      </c>
      <c r="C2783" s="205" t="s">
        <v>11623</v>
      </c>
      <c r="D2783" s="205" t="s">
        <v>680</v>
      </c>
      <c r="E2783" s="572">
        <v>29050</v>
      </c>
      <c r="F2783" s="572">
        <v>44060</v>
      </c>
      <c r="G2783" s="205" t="s">
        <v>11624</v>
      </c>
      <c r="H2783" s="205" t="s">
        <v>682</v>
      </c>
      <c r="I2783" s="205" t="s">
        <v>708</v>
      </c>
      <c r="J2783" s="205" t="s">
        <v>684</v>
      </c>
      <c r="K2783" s="205" t="s">
        <v>684</v>
      </c>
      <c r="L2783" s="205" t="s">
        <v>5898</v>
      </c>
      <c r="M2783" s="205" t="s">
        <v>684</v>
      </c>
      <c r="N2783" s="205" t="s">
        <v>684</v>
      </c>
      <c r="O2783" s="205" t="s">
        <v>686</v>
      </c>
      <c r="P2783" s="205" t="s">
        <v>687</v>
      </c>
      <c r="Q2783" s="205" t="s">
        <v>686</v>
      </c>
    </row>
    <row r="2784" spans="1:17" hidden="1">
      <c r="A2784" s="204">
        <v>101606568772</v>
      </c>
      <c r="B2784" s="205" t="s">
        <v>11625</v>
      </c>
      <c r="C2784" s="205" t="s">
        <v>11626</v>
      </c>
      <c r="D2784" s="205" t="s">
        <v>680</v>
      </c>
      <c r="E2784" s="572">
        <v>34822</v>
      </c>
      <c r="F2784" s="572">
        <v>44060</v>
      </c>
      <c r="G2784" s="205" t="s">
        <v>11627</v>
      </c>
      <c r="H2784" s="205" t="s">
        <v>682</v>
      </c>
      <c r="I2784" s="205" t="s">
        <v>683</v>
      </c>
      <c r="J2784" s="205">
        <v>9316190763</v>
      </c>
      <c r="K2784" s="205" t="s">
        <v>684</v>
      </c>
      <c r="L2784" s="205" t="s">
        <v>11628</v>
      </c>
      <c r="M2784" s="205" t="s">
        <v>684</v>
      </c>
      <c r="N2784" s="205" t="s">
        <v>11629</v>
      </c>
      <c r="O2784" s="205" t="s">
        <v>686</v>
      </c>
      <c r="P2784" s="205" t="s">
        <v>687</v>
      </c>
      <c r="Q2784" s="205" t="s">
        <v>686</v>
      </c>
    </row>
    <row r="2785" spans="1:17" hidden="1">
      <c r="A2785" s="204">
        <v>101606568786</v>
      </c>
      <c r="B2785" s="205" t="s">
        <v>11630</v>
      </c>
      <c r="C2785" s="205" t="s">
        <v>11631</v>
      </c>
      <c r="D2785" s="205" t="s">
        <v>680</v>
      </c>
      <c r="E2785" s="572">
        <v>33788</v>
      </c>
      <c r="F2785" s="572">
        <v>44060</v>
      </c>
      <c r="G2785" s="205" t="s">
        <v>11632</v>
      </c>
      <c r="H2785" s="205" t="s">
        <v>682</v>
      </c>
      <c r="I2785" s="205" t="s">
        <v>683</v>
      </c>
      <c r="J2785" s="205" t="s">
        <v>684</v>
      </c>
      <c r="K2785" s="205" t="s">
        <v>684</v>
      </c>
      <c r="L2785" s="205" t="s">
        <v>11633</v>
      </c>
      <c r="M2785" s="205" t="s">
        <v>684</v>
      </c>
      <c r="N2785" s="205" t="s">
        <v>684</v>
      </c>
      <c r="O2785" s="205" t="s">
        <v>686</v>
      </c>
      <c r="P2785" s="205" t="s">
        <v>687</v>
      </c>
      <c r="Q2785" s="205" t="s">
        <v>686</v>
      </c>
    </row>
    <row r="2786" spans="1:17" hidden="1">
      <c r="A2786" s="204">
        <v>101606568793</v>
      </c>
      <c r="B2786" s="205" t="s">
        <v>11639</v>
      </c>
      <c r="C2786" s="205" t="s">
        <v>11640</v>
      </c>
      <c r="D2786" s="205" t="s">
        <v>680</v>
      </c>
      <c r="E2786" s="572">
        <v>35995</v>
      </c>
      <c r="F2786" s="572">
        <v>44060</v>
      </c>
      <c r="G2786" s="205" t="s">
        <v>11641</v>
      </c>
      <c r="H2786" s="205" t="s">
        <v>682</v>
      </c>
      <c r="I2786" s="205" t="s">
        <v>683</v>
      </c>
      <c r="J2786" s="205" t="s">
        <v>684</v>
      </c>
      <c r="K2786" s="205" t="s">
        <v>684</v>
      </c>
      <c r="L2786" s="205" t="s">
        <v>11642</v>
      </c>
      <c r="M2786" s="205" t="s">
        <v>684</v>
      </c>
      <c r="N2786" s="205" t="s">
        <v>684</v>
      </c>
      <c r="O2786" s="205" t="s">
        <v>686</v>
      </c>
      <c r="P2786" s="205" t="s">
        <v>687</v>
      </c>
      <c r="Q2786" s="205" t="s">
        <v>686</v>
      </c>
    </row>
    <row r="2787" spans="1:17" hidden="1">
      <c r="A2787" s="204">
        <v>101606568826</v>
      </c>
      <c r="B2787" s="205" t="s">
        <v>11594</v>
      </c>
      <c r="C2787" s="205" t="s">
        <v>11595</v>
      </c>
      <c r="D2787" s="205" t="s">
        <v>680</v>
      </c>
      <c r="E2787" s="572">
        <v>35187</v>
      </c>
      <c r="F2787" s="572">
        <v>44060</v>
      </c>
      <c r="G2787" s="205" t="s">
        <v>7393</v>
      </c>
      <c r="H2787" s="205" t="s">
        <v>682</v>
      </c>
      <c r="I2787" s="205" t="s">
        <v>683</v>
      </c>
      <c r="J2787" s="205" t="s">
        <v>684</v>
      </c>
      <c r="K2787" s="205" t="s">
        <v>684</v>
      </c>
      <c r="L2787" s="205" t="s">
        <v>11596</v>
      </c>
      <c r="M2787" s="205" t="s">
        <v>684</v>
      </c>
      <c r="N2787" s="205" t="s">
        <v>684</v>
      </c>
      <c r="O2787" s="205" t="s">
        <v>686</v>
      </c>
      <c r="P2787" s="205" t="s">
        <v>687</v>
      </c>
      <c r="Q2787" s="205" t="s">
        <v>686</v>
      </c>
    </row>
    <row r="2788" spans="1:17" hidden="1">
      <c r="A2788" s="204">
        <v>101606568842</v>
      </c>
      <c r="B2788" s="205" t="s">
        <v>11585</v>
      </c>
      <c r="C2788" s="205" t="s">
        <v>7694</v>
      </c>
      <c r="D2788" s="205" t="s">
        <v>680</v>
      </c>
      <c r="E2788" s="572">
        <v>37339</v>
      </c>
      <c r="F2788" s="572">
        <v>44060</v>
      </c>
      <c r="G2788" s="205" t="s">
        <v>11586</v>
      </c>
      <c r="H2788" s="205" t="s">
        <v>682</v>
      </c>
      <c r="I2788" s="205" t="s">
        <v>683</v>
      </c>
      <c r="J2788" s="205">
        <v>9892032866</v>
      </c>
      <c r="K2788" s="205" t="s">
        <v>684</v>
      </c>
      <c r="L2788" s="205" t="s">
        <v>11587</v>
      </c>
      <c r="M2788" s="205" t="s">
        <v>21507</v>
      </c>
      <c r="N2788" s="205" t="s">
        <v>684</v>
      </c>
      <c r="O2788" s="205" t="s">
        <v>686</v>
      </c>
      <c r="P2788" s="205" t="s">
        <v>687</v>
      </c>
      <c r="Q2788" s="205" t="s">
        <v>687</v>
      </c>
    </row>
    <row r="2789" spans="1:17" hidden="1">
      <c r="A2789" s="204">
        <v>101606568874</v>
      </c>
      <c r="B2789" s="205" t="s">
        <v>11575</v>
      </c>
      <c r="C2789" s="205" t="s">
        <v>11576</v>
      </c>
      <c r="D2789" s="205" t="s">
        <v>680</v>
      </c>
      <c r="E2789" s="572">
        <v>30657</v>
      </c>
      <c r="F2789" s="572">
        <v>44060</v>
      </c>
      <c r="G2789" s="205" t="s">
        <v>11577</v>
      </c>
      <c r="H2789" s="205" t="s">
        <v>682</v>
      </c>
      <c r="I2789" s="205" t="s">
        <v>708</v>
      </c>
      <c r="J2789" s="205">
        <v>8793424811</v>
      </c>
      <c r="K2789" s="205" t="s">
        <v>684</v>
      </c>
      <c r="L2789" s="205" t="s">
        <v>11578</v>
      </c>
      <c r="M2789" s="205" t="s">
        <v>11579</v>
      </c>
      <c r="N2789" s="205" t="s">
        <v>11580</v>
      </c>
      <c r="O2789" s="205" t="s">
        <v>686</v>
      </c>
      <c r="P2789" s="205" t="s">
        <v>687</v>
      </c>
      <c r="Q2789" s="205" t="s">
        <v>686</v>
      </c>
    </row>
    <row r="2790" spans="1:17" hidden="1">
      <c r="A2790" s="204">
        <v>101606568888</v>
      </c>
      <c r="B2790" s="205" t="s">
        <v>11573</v>
      </c>
      <c r="C2790" s="205" t="s">
        <v>10971</v>
      </c>
      <c r="D2790" s="205" t="s">
        <v>680</v>
      </c>
      <c r="E2790" s="572">
        <v>36161</v>
      </c>
      <c r="F2790" s="572">
        <v>44060</v>
      </c>
      <c r="G2790" s="205" t="s">
        <v>11574</v>
      </c>
      <c r="H2790" s="205" t="s">
        <v>682</v>
      </c>
      <c r="I2790" s="205" t="s">
        <v>683</v>
      </c>
      <c r="J2790" s="205">
        <v>9935370296</v>
      </c>
      <c r="K2790" s="205" t="s">
        <v>684</v>
      </c>
      <c r="L2790" s="205" t="s">
        <v>6605</v>
      </c>
      <c r="M2790" s="205" t="s">
        <v>684</v>
      </c>
      <c r="N2790" s="205" t="s">
        <v>684</v>
      </c>
      <c r="O2790" s="205" t="s">
        <v>686</v>
      </c>
      <c r="P2790" s="205" t="s">
        <v>687</v>
      </c>
      <c r="Q2790" s="205" t="s">
        <v>686</v>
      </c>
    </row>
    <row r="2791" spans="1:17" hidden="1">
      <c r="A2791" s="204">
        <v>101233726256</v>
      </c>
      <c r="B2791" s="205" t="s">
        <v>11588</v>
      </c>
      <c r="C2791" s="205" t="s">
        <v>11589</v>
      </c>
      <c r="D2791" s="205" t="s">
        <v>680</v>
      </c>
      <c r="E2791" s="572">
        <v>35561</v>
      </c>
      <c r="F2791" s="572">
        <v>44060</v>
      </c>
      <c r="G2791" s="205" t="s">
        <v>11590</v>
      </c>
      <c r="H2791" s="205" t="s">
        <v>682</v>
      </c>
      <c r="I2791" s="205" t="s">
        <v>683</v>
      </c>
      <c r="J2791" s="205">
        <v>7307341058</v>
      </c>
      <c r="K2791" s="205" t="s">
        <v>684</v>
      </c>
      <c r="L2791" s="205" t="s">
        <v>11591</v>
      </c>
      <c r="M2791" s="205" t="s">
        <v>11592</v>
      </c>
      <c r="N2791" s="205" t="s">
        <v>11593</v>
      </c>
      <c r="O2791" s="205" t="s">
        <v>686</v>
      </c>
      <c r="P2791" s="205" t="s">
        <v>687</v>
      </c>
      <c r="Q2791" s="205" t="s">
        <v>686</v>
      </c>
    </row>
    <row r="2792" spans="1:17" hidden="1">
      <c r="A2792" s="204">
        <v>101210149014</v>
      </c>
      <c r="B2792" s="205" t="s">
        <v>11581</v>
      </c>
      <c r="C2792" s="205" t="s">
        <v>6045</v>
      </c>
      <c r="D2792" s="205" t="s">
        <v>680</v>
      </c>
      <c r="E2792" s="572">
        <v>33710</v>
      </c>
      <c r="F2792" s="572">
        <v>44060</v>
      </c>
      <c r="G2792" s="205" t="s">
        <v>11582</v>
      </c>
      <c r="H2792" s="205" t="s">
        <v>682</v>
      </c>
      <c r="I2792" s="205" t="s">
        <v>683</v>
      </c>
      <c r="J2792" s="205">
        <v>7756008022</v>
      </c>
      <c r="K2792" s="205" t="s">
        <v>684</v>
      </c>
      <c r="L2792" s="205" t="s">
        <v>11583</v>
      </c>
      <c r="M2792" s="205" t="s">
        <v>684</v>
      </c>
      <c r="N2792" s="205" t="s">
        <v>11584</v>
      </c>
      <c r="O2792" s="205" t="s">
        <v>686</v>
      </c>
      <c r="P2792" s="205" t="s">
        <v>687</v>
      </c>
      <c r="Q2792" s="205" t="s">
        <v>686</v>
      </c>
    </row>
    <row r="2793" spans="1:17" hidden="1">
      <c r="A2793" s="204">
        <v>101602021717</v>
      </c>
      <c r="B2793" s="205" t="s">
        <v>11559</v>
      </c>
      <c r="C2793" s="205" t="s">
        <v>11560</v>
      </c>
      <c r="D2793" s="205" t="s">
        <v>680</v>
      </c>
      <c r="E2793" s="572">
        <v>37475</v>
      </c>
      <c r="F2793" s="572">
        <v>44060</v>
      </c>
      <c r="G2793" s="205" t="s">
        <v>11561</v>
      </c>
      <c r="H2793" s="205" t="s">
        <v>682</v>
      </c>
      <c r="I2793" s="205" t="s">
        <v>683</v>
      </c>
      <c r="J2793" s="205">
        <v>9695138753</v>
      </c>
      <c r="K2793" s="205" t="s">
        <v>684</v>
      </c>
      <c r="L2793" s="205" t="s">
        <v>11562</v>
      </c>
      <c r="M2793" s="205" t="s">
        <v>684</v>
      </c>
      <c r="N2793" s="205" t="s">
        <v>11563</v>
      </c>
      <c r="O2793" s="205" t="s">
        <v>686</v>
      </c>
      <c r="P2793" s="205" t="s">
        <v>687</v>
      </c>
      <c r="Q2793" s="205" t="s">
        <v>686</v>
      </c>
    </row>
    <row r="2794" spans="1:17" hidden="1">
      <c r="A2794" s="204">
        <v>101404266724</v>
      </c>
      <c r="B2794" s="205" t="s">
        <v>11542</v>
      </c>
      <c r="C2794" s="205" t="s">
        <v>7029</v>
      </c>
      <c r="D2794" s="205" t="s">
        <v>680</v>
      </c>
      <c r="E2794" s="572">
        <v>33239</v>
      </c>
      <c r="F2794" s="572">
        <v>44060</v>
      </c>
      <c r="G2794" s="205" t="s">
        <v>1765</v>
      </c>
      <c r="H2794" s="205" t="s">
        <v>682</v>
      </c>
      <c r="I2794" s="205" t="s">
        <v>683</v>
      </c>
      <c r="J2794" s="205">
        <v>9558060639</v>
      </c>
      <c r="K2794" s="205" t="s">
        <v>684</v>
      </c>
      <c r="L2794" s="205" t="s">
        <v>11543</v>
      </c>
      <c r="M2794" s="205" t="s">
        <v>11544</v>
      </c>
      <c r="N2794" s="205" t="s">
        <v>684</v>
      </c>
      <c r="O2794" s="205" t="s">
        <v>686</v>
      </c>
      <c r="P2794" s="205" t="s">
        <v>687</v>
      </c>
      <c r="Q2794" s="205" t="s">
        <v>686</v>
      </c>
    </row>
    <row r="2795" spans="1:17" hidden="1">
      <c r="A2795" s="204">
        <v>101203690248</v>
      </c>
      <c r="B2795" s="205" t="s">
        <v>11601</v>
      </c>
      <c r="C2795" s="205" t="s">
        <v>11602</v>
      </c>
      <c r="D2795" s="205" t="s">
        <v>680</v>
      </c>
      <c r="E2795" s="572">
        <v>29874</v>
      </c>
      <c r="F2795" s="572">
        <v>44060</v>
      </c>
      <c r="G2795" s="205" t="s">
        <v>11603</v>
      </c>
      <c r="H2795" s="205" t="s">
        <v>682</v>
      </c>
      <c r="I2795" s="205" t="s">
        <v>708</v>
      </c>
      <c r="J2795" s="205">
        <v>8805113376</v>
      </c>
      <c r="K2795" s="205" t="s">
        <v>684</v>
      </c>
      <c r="L2795" s="205" t="s">
        <v>9164</v>
      </c>
      <c r="M2795" s="205" t="s">
        <v>11604</v>
      </c>
      <c r="N2795" s="205" t="s">
        <v>11605</v>
      </c>
      <c r="O2795" s="205" t="s">
        <v>687</v>
      </c>
      <c r="P2795" s="205" t="s">
        <v>687</v>
      </c>
      <c r="Q2795" s="205" t="s">
        <v>686</v>
      </c>
    </row>
    <row r="2796" spans="1:17" hidden="1">
      <c r="A2796" s="204">
        <v>101503114585</v>
      </c>
      <c r="B2796" s="205" t="s">
        <v>11615</v>
      </c>
      <c r="C2796" s="205" t="s">
        <v>11616</v>
      </c>
      <c r="D2796" s="205" t="s">
        <v>680</v>
      </c>
      <c r="E2796" s="572">
        <v>35666</v>
      </c>
      <c r="F2796" s="572">
        <v>44060</v>
      </c>
      <c r="G2796" s="205" t="s">
        <v>11617</v>
      </c>
      <c r="H2796" s="205" t="s">
        <v>682</v>
      </c>
      <c r="I2796" s="205" t="s">
        <v>683</v>
      </c>
      <c r="J2796" s="205">
        <v>7753996486</v>
      </c>
      <c r="K2796" s="205" t="s">
        <v>11618</v>
      </c>
      <c r="L2796" s="205" t="s">
        <v>11619</v>
      </c>
      <c r="M2796" s="205" t="s">
        <v>11620</v>
      </c>
      <c r="N2796" s="205" t="s">
        <v>11621</v>
      </c>
      <c r="O2796" s="205" t="s">
        <v>687</v>
      </c>
      <c r="P2796" s="205" t="s">
        <v>687</v>
      </c>
      <c r="Q2796" s="205" t="s">
        <v>686</v>
      </c>
    </row>
    <row r="2797" spans="1:17" hidden="1">
      <c r="A2797" s="204">
        <v>101606568890</v>
      </c>
      <c r="B2797" s="205" t="s">
        <v>11568</v>
      </c>
      <c r="C2797" s="205" t="s">
        <v>11569</v>
      </c>
      <c r="D2797" s="205" t="s">
        <v>680</v>
      </c>
      <c r="E2797" s="572">
        <v>35796</v>
      </c>
      <c r="F2797" s="572">
        <v>44060</v>
      </c>
      <c r="G2797" s="205" t="s">
        <v>11570</v>
      </c>
      <c r="H2797" s="205" t="s">
        <v>682</v>
      </c>
      <c r="I2797" s="205" t="s">
        <v>683</v>
      </c>
      <c r="J2797" s="205">
        <v>6306835406</v>
      </c>
      <c r="K2797" s="205" t="s">
        <v>684</v>
      </c>
      <c r="L2797" s="205" t="s">
        <v>11571</v>
      </c>
      <c r="M2797" s="205" t="s">
        <v>684</v>
      </c>
      <c r="N2797" s="205" t="s">
        <v>11572</v>
      </c>
      <c r="O2797" s="205" t="s">
        <v>686</v>
      </c>
      <c r="P2797" s="205" t="s">
        <v>687</v>
      </c>
      <c r="Q2797" s="205" t="s">
        <v>686</v>
      </c>
    </row>
    <row r="2798" spans="1:17" hidden="1">
      <c r="A2798" s="204">
        <v>101606568900</v>
      </c>
      <c r="B2798" s="205" t="s">
        <v>11564</v>
      </c>
      <c r="C2798" s="205" t="s">
        <v>11565</v>
      </c>
      <c r="D2798" s="205" t="s">
        <v>680</v>
      </c>
      <c r="E2798" s="572">
        <v>34764</v>
      </c>
      <c r="F2798" s="572">
        <v>44060</v>
      </c>
      <c r="G2798" s="205" t="s">
        <v>11566</v>
      </c>
      <c r="H2798" s="205" t="s">
        <v>682</v>
      </c>
      <c r="I2798" s="205" t="s">
        <v>683</v>
      </c>
      <c r="J2798" s="205" t="s">
        <v>684</v>
      </c>
      <c r="K2798" s="205" t="s">
        <v>684</v>
      </c>
      <c r="L2798" s="205" t="s">
        <v>11567</v>
      </c>
      <c r="M2798" s="205" t="s">
        <v>684</v>
      </c>
      <c r="N2798" s="205" t="s">
        <v>684</v>
      </c>
      <c r="O2798" s="205" t="s">
        <v>686</v>
      </c>
      <c r="P2798" s="205" t="s">
        <v>687</v>
      </c>
      <c r="Q2798" s="205" t="s">
        <v>686</v>
      </c>
    </row>
    <row r="2799" spans="1:17" hidden="1">
      <c r="A2799" s="204">
        <v>101606568928</v>
      </c>
      <c r="B2799" s="205" t="s">
        <v>11554</v>
      </c>
      <c r="C2799" s="205" t="s">
        <v>11555</v>
      </c>
      <c r="D2799" s="205" t="s">
        <v>680</v>
      </c>
      <c r="E2799" s="572">
        <v>36727</v>
      </c>
      <c r="F2799" s="572">
        <v>44060</v>
      </c>
      <c r="G2799" s="205" t="s">
        <v>11556</v>
      </c>
      <c r="H2799" s="205" t="s">
        <v>682</v>
      </c>
      <c r="I2799" s="205" t="s">
        <v>683</v>
      </c>
      <c r="J2799" s="205">
        <v>7518182723</v>
      </c>
      <c r="K2799" s="205" t="s">
        <v>11557</v>
      </c>
      <c r="L2799" s="205" t="s">
        <v>11558</v>
      </c>
      <c r="M2799" s="205" t="s">
        <v>684</v>
      </c>
      <c r="N2799" s="205" t="s">
        <v>8221</v>
      </c>
      <c r="O2799" s="205" t="s">
        <v>686</v>
      </c>
      <c r="P2799" s="205" t="s">
        <v>687</v>
      </c>
      <c r="Q2799" s="205" t="s">
        <v>686</v>
      </c>
    </row>
    <row r="2800" spans="1:17" hidden="1">
      <c r="A2800" s="204">
        <v>101606569334</v>
      </c>
      <c r="B2800" s="205" t="s">
        <v>11550</v>
      </c>
      <c r="C2800" s="205" t="s">
        <v>11551</v>
      </c>
      <c r="D2800" s="205" t="s">
        <v>680</v>
      </c>
      <c r="E2800" s="572">
        <v>36282</v>
      </c>
      <c r="F2800" s="572">
        <v>44060</v>
      </c>
      <c r="G2800" s="205" t="s">
        <v>11552</v>
      </c>
      <c r="H2800" s="205" t="s">
        <v>682</v>
      </c>
      <c r="I2800" s="205" t="s">
        <v>683</v>
      </c>
      <c r="J2800" s="205" t="s">
        <v>684</v>
      </c>
      <c r="K2800" s="205" t="s">
        <v>684</v>
      </c>
      <c r="L2800" s="205" t="s">
        <v>11553</v>
      </c>
      <c r="M2800" s="205" t="s">
        <v>684</v>
      </c>
      <c r="N2800" s="205" t="s">
        <v>684</v>
      </c>
      <c r="O2800" s="205" t="s">
        <v>686</v>
      </c>
      <c r="P2800" s="205" t="s">
        <v>687</v>
      </c>
      <c r="Q2800" s="205" t="s">
        <v>686</v>
      </c>
    </row>
    <row r="2801" spans="1:17" hidden="1">
      <c r="A2801" s="204">
        <v>101606569347</v>
      </c>
      <c r="B2801" s="205" t="s">
        <v>11548</v>
      </c>
      <c r="C2801" s="205" t="s">
        <v>10332</v>
      </c>
      <c r="D2801" s="205" t="s">
        <v>680</v>
      </c>
      <c r="E2801" s="572">
        <v>36823</v>
      </c>
      <c r="F2801" s="572">
        <v>44060</v>
      </c>
      <c r="G2801" s="205" t="s">
        <v>11549</v>
      </c>
      <c r="H2801" s="205" t="s">
        <v>682</v>
      </c>
      <c r="I2801" s="205" t="s">
        <v>683</v>
      </c>
      <c r="J2801" s="205" t="s">
        <v>684</v>
      </c>
      <c r="K2801" s="205" t="s">
        <v>684</v>
      </c>
      <c r="L2801" s="205" t="s">
        <v>11254</v>
      </c>
      <c r="M2801" s="205" t="s">
        <v>684</v>
      </c>
      <c r="N2801" s="205" t="s">
        <v>684</v>
      </c>
      <c r="O2801" s="205" t="s">
        <v>686</v>
      </c>
      <c r="P2801" s="205" t="s">
        <v>687</v>
      </c>
      <c r="Q2801" s="205" t="s">
        <v>686</v>
      </c>
    </row>
    <row r="2802" spans="1:17" hidden="1">
      <c r="A2802" s="204">
        <v>101212318401</v>
      </c>
      <c r="B2802" s="205" t="s">
        <v>11545</v>
      </c>
      <c r="C2802" s="205" t="s">
        <v>11546</v>
      </c>
      <c r="D2802" s="205" t="s">
        <v>680</v>
      </c>
      <c r="E2802" s="572">
        <v>34830</v>
      </c>
      <c r="F2802" s="572">
        <v>44060</v>
      </c>
      <c r="G2802" s="205" t="s">
        <v>11540</v>
      </c>
      <c r="H2802" s="205" t="s">
        <v>682</v>
      </c>
      <c r="I2802" s="205" t="s">
        <v>683</v>
      </c>
      <c r="J2802" s="205" t="s">
        <v>684</v>
      </c>
      <c r="K2802" s="205" t="s">
        <v>684</v>
      </c>
      <c r="L2802" s="205" t="s">
        <v>11547</v>
      </c>
      <c r="M2802" s="205" t="s">
        <v>684</v>
      </c>
      <c r="N2802" s="205" t="s">
        <v>684</v>
      </c>
      <c r="O2802" s="205" t="s">
        <v>686</v>
      </c>
      <c r="P2802" s="205" t="s">
        <v>687</v>
      </c>
      <c r="Q2802" s="205" t="s">
        <v>686</v>
      </c>
    </row>
    <row r="2803" spans="1:17" hidden="1">
      <c r="A2803" s="204">
        <v>101330567223</v>
      </c>
      <c r="B2803" s="205" t="s">
        <v>11611</v>
      </c>
      <c r="C2803" s="205" t="s">
        <v>11612</v>
      </c>
      <c r="D2803" s="205" t="s">
        <v>680</v>
      </c>
      <c r="E2803" s="572">
        <v>36353</v>
      </c>
      <c r="F2803" s="572">
        <v>44060</v>
      </c>
      <c r="G2803" s="205" t="s">
        <v>11613</v>
      </c>
      <c r="H2803" s="205" t="s">
        <v>682</v>
      </c>
      <c r="I2803" s="205" t="s">
        <v>683</v>
      </c>
      <c r="J2803" s="205">
        <v>9175190387</v>
      </c>
      <c r="K2803" s="205" t="s">
        <v>684</v>
      </c>
      <c r="L2803" s="205" t="s">
        <v>11614</v>
      </c>
      <c r="M2803" s="205" t="s">
        <v>684</v>
      </c>
      <c r="N2803" s="205" t="s">
        <v>8221</v>
      </c>
      <c r="O2803" s="205" t="s">
        <v>686</v>
      </c>
      <c r="P2803" s="205" t="s">
        <v>687</v>
      </c>
      <c r="Q2803" s="205" t="s">
        <v>686</v>
      </c>
    </row>
    <row r="2804" spans="1:17" hidden="1">
      <c r="A2804" s="204">
        <v>101609201767</v>
      </c>
      <c r="B2804" s="205" t="s">
        <v>11656</v>
      </c>
      <c r="C2804" s="205" t="s">
        <v>11657</v>
      </c>
      <c r="D2804" s="205" t="s">
        <v>680</v>
      </c>
      <c r="E2804" s="572">
        <v>24473</v>
      </c>
      <c r="F2804" s="572">
        <v>44057</v>
      </c>
      <c r="G2804" s="205" t="s">
        <v>11658</v>
      </c>
      <c r="H2804" s="205" t="s">
        <v>682</v>
      </c>
      <c r="I2804" s="205" t="s">
        <v>708</v>
      </c>
      <c r="J2804" s="205" t="s">
        <v>684</v>
      </c>
      <c r="K2804" s="205" t="s">
        <v>684</v>
      </c>
      <c r="L2804" s="205" t="s">
        <v>11659</v>
      </c>
      <c r="M2804" s="205" t="s">
        <v>684</v>
      </c>
      <c r="N2804" s="205" t="s">
        <v>684</v>
      </c>
      <c r="O2804" s="205" t="s">
        <v>686</v>
      </c>
      <c r="P2804" s="205" t="s">
        <v>687</v>
      </c>
      <c r="Q2804" s="205" t="s">
        <v>686</v>
      </c>
    </row>
    <row r="2805" spans="1:17" hidden="1">
      <c r="A2805" s="204">
        <v>100331971083</v>
      </c>
      <c r="B2805" s="205" t="s">
        <v>11669</v>
      </c>
      <c r="C2805" s="205" t="s">
        <v>11670</v>
      </c>
      <c r="D2805" s="205" t="s">
        <v>680</v>
      </c>
      <c r="E2805" s="572">
        <v>33105</v>
      </c>
      <c r="F2805" s="572">
        <v>44057</v>
      </c>
      <c r="G2805" s="205" t="s">
        <v>8779</v>
      </c>
      <c r="H2805" s="205" t="s">
        <v>682</v>
      </c>
      <c r="I2805" s="205" t="s">
        <v>683</v>
      </c>
      <c r="J2805" s="205">
        <v>7385100150</v>
      </c>
      <c r="K2805" s="205" t="s">
        <v>11671</v>
      </c>
      <c r="L2805" s="205" t="s">
        <v>11672</v>
      </c>
      <c r="M2805" s="205" t="s">
        <v>11673</v>
      </c>
      <c r="N2805" s="205" t="s">
        <v>10048</v>
      </c>
      <c r="O2805" s="205" t="s">
        <v>686</v>
      </c>
      <c r="P2805" s="205" t="s">
        <v>687</v>
      </c>
      <c r="Q2805" s="205" t="s">
        <v>686</v>
      </c>
    </row>
    <row r="2806" spans="1:17" hidden="1">
      <c r="A2806" s="204">
        <v>101419208075</v>
      </c>
      <c r="B2806" s="205" t="s">
        <v>11674</v>
      </c>
      <c r="C2806" s="205" t="s">
        <v>11675</v>
      </c>
      <c r="D2806" s="205" t="s">
        <v>680</v>
      </c>
      <c r="E2806" s="572">
        <v>35504</v>
      </c>
      <c r="F2806" s="572">
        <v>44057</v>
      </c>
      <c r="G2806" s="205" t="s">
        <v>11676</v>
      </c>
      <c r="H2806" s="205" t="s">
        <v>682</v>
      </c>
      <c r="I2806" s="205" t="s">
        <v>683</v>
      </c>
      <c r="J2806" s="205">
        <v>9766696868</v>
      </c>
      <c r="K2806" s="205" t="s">
        <v>684</v>
      </c>
      <c r="L2806" s="205" t="s">
        <v>11677</v>
      </c>
      <c r="M2806" s="205" t="s">
        <v>684</v>
      </c>
      <c r="N2806" s="205" t="s">
        <v>684</v>
      </c>
      <c r="O2806" s="205" t="s">
        <v>686</v>
      </c>
      <c r="P2806" s="205" t="s">
        <v>687</v>
      </c>
      <c r="Q2806" s="205" t="s">
        <v>686</v>
      </c>
    </row>
    <row r="2807" spans="1:17" hidden="1">
      <c r="A2807" s="204">
        <v>101609228167</v>
      </c>
      <c r="B2807" s="205" t="s">
        <v>11648</v>
      </c>
      <c r="C2807" s="205" t="s">
        <v>11649</v>
      </c>
      <c r="D2807" s="205" t="s">
        <v>680</v>
      </c>
      <c r="E2807" s="572">
        <v>28126</v>
      </c>
      <c r="F2807" s="572">
        <v>44057</v>
      </c>
      <c r="G2807" s="205" t="s">
        <v>11650</v>
      </c>
      <c r="H2807" s="205" t="s">
        <v>682</v>
      </c>
      <c r="I2807" s="205" t="s">
        <v>708</v>
      </c>
      <c r="J2807" s="205" t="s">
        <v>684</v>
      </c>
      <c r="K2807" s="205" t="s">
        <v>684</v>
      </c>
      <c r="L2807" s="205" t="s">
        <v>11651</v>
      </c>
      <c r="M2807" s="205" t="s">
        <v>684</v>
      </c>
      <c r="N2807" s="205" t="s">
        <v>684</v>
      </c>
      <c r="O2807" s="205" t="s">
        <v>686</v>
      </c>
      <c r="P2807" s="205" t="s">
        <v>687</v>
      </c>
      <c r="Q2807" s="205" t="s">
        <v>686</v>
      </c>
    </row>
    <row r="2808" spans="1:17" hidden="1">
      <c r="A2808" s="204">
        <v>101609228151</v>
      </c>
      <c r="B2808" s="205" t="s">
        <v>11643</v>
      </c>
      <c r="C2808" s="205" t="s">
        <v>11644</v>
      </c>
      <c r="D2808" s="205" t="s">
        <v>680</v>
      </c>
      <c r="E2808" s="572">
        <v>36892</v>
      </c>
      <c r="F2808" s="572">
        <v>44057</v>
      </c>
      <c r="G2808" s="205" t="s">
        <v>11645</v>
      </c>
      <c r="H2808" s="205" t="s">
        <v>682</v>
      </c>
      <c r="I2808" s="205" t="s">
        <v>683</v>
      </c>
      <c r="J2808" s="205">
        <v>8149723381</v>
      </c>
      <c r="K2808" s="205" t="s">
        <v>684</v>
      </c>
      <c r="L2808" s="205" t="s">
        <v>11646</v>
      </c>
      <c r="M2808" s="205" t="s">
        <v>684</v>
      </c>
      <c r="N2808" s="205" t="s">
        <v>11647</v>
      </c>
      <c r="O2808" s="205" t="s">
        <v>687</v>
      </c>
      <c r="P2808" s="205" t="s">
        <v>687</v>
      </c>
      <c r="Q2808" s="205" t="s">
        <v>686</v>
      </c>
    </row>
    <row r="2809" spans="1:17" hidden="1">
      <c r="A2809" s="204">
        <v>101609228146</v>
      </c>
      <c r="B2809" s="205" t="s">
        <v>11660</v>
      </c>
      <c r="C2809" s="205" t="s">
        <v>11661</v>
      </c>
      <c r="D2809" s="205" t="s">
        <v>680</v>
      </c>
      <c r="E2809" s="572">
        <v>36313</v>
      </c>
      <c r="F2809" s="572">
        <v>44057</v>
      </c>
      <c r="G2809" s="205" t="s">
        <v>11662</v>
      </c>
      <c r="H2809" s="205" t="s">
        <v>682</v>
      </c>
      <c r="I2809" s="205" t="s">
        <v>683</v>
      </c>
      <c r="J2809" s="205">
        <v>9175840176</v>
      </c>
      <c r="K2809" s="205" t="s">
        <v>684</v>
      </c>
      <c r="L2809" s="205" t="s">
        <v>11663</v>
      </c>
      <c r="M2809" s="205" t="s">
        <v>11664</v>
      </c>
      <c r="N2809" s="205" t="s">
        <v>11665</v>
      </c>
      <c r="O2809" s="205" t="s">
        <v>686</v>
      </c>
      <c r="P2809" s="205" t="s">
        <v>687</v>
      </c>
      <c r="Q2809" s="205" t="s">
        <v>686</v>
      </c>
    </row>
    <row r="2810" spans="1:17" hidden="1">
      <c r="A2810" s="204">
        <v>101609228133</v>
      </c>
      <c r="B2810" s="205" t="s">
        <v>11666</v>
      </c>
      <c r="C2810" s="205" t="s">
        <v>11667</v>
      </c>
      <c r="D2810" s="205" t="s">
        <v>680</v>
      </c>
      <c r="E2810" s="572">
        <v>34335</v>
      </c>
      <c r="F2810" s="572">
        <v>44057</v>
      </c>
      <c r="G2810" s="205" t="s">
        <v>11668</v>
      </c>
      <c r="H2810" s="205" t="s">
        <v>682</v>
      </c>
      <c r="I2810" s="205" t="s">
        <v>708</v>
      </c>
      <c r="J2810" s="205" t="s">
        <v>684</v>
      </c>
      <c r="K2810" s="205" t="s">
        <v>684</v>
      </c>
      <c r="L2810" s="205" t="s">
        <v>3918</v>
      </c>
      <c r="M2810" s="205" t="s">
        <v>684</v>
      </c>
      <c r="N2810" s="205" t="s">
        <v>684</v>
      </c>
      <c r="O2810" s="205" t="s">
        <v>686</v>
      </c>
      <c r="P2810" s="205" t="s">
        <v>687</v>
      </c>
      <c r="Q2810" s="205" t="s">
        <v>686</v>
      </c>
    </row>
    <row r="2811" spans="1:17" hidden="1">
      <c r="A2811" s="204">
        <v>101609228180</v>
      </c>
      <c r="B2811" s="205" t="s">
        <v>11652</v>
      </c>
      <c r="C2811" s="205" t="s">
        <v>11653</v>
      </c>
      <c r="D2811" s="205" t="s">
        <v>680</v>
      </c>
      <c r="E2811" s="572">
        <v>38087</v>
      </c>
      <c r="F2811" s="572">
        <v>44057</v>
      </c>
      <c r="G2811" s="205" t="s">
        <v>11654</v>
      </c>
      <c r="H2811" s="205" t="s">
        <v>682</v>
      </c>
      <c r="I2811" s="205" t="s">
        <v>683</v>
      </c>
      <c r="J2811" s="205" t="s">
        <v>684</v>
      </c>
      <c r="K2811" s="205" t="s">
        <v>684</v>
      </c>
      <c r="L2811" s="205" t="s">
        <v>11655</v>
      </c>
      <c r="M2811" s="205" t="s">
        <v>684</v>
      </c>
      <c r="N2811" s="205" t="s">
        <v>684</v>
      </c>
      <c r="O2811" s="205" t="s">
        <v>686</v>
      </c>
      <c r="P2811" s="205" t="s">
        <v>687</v>
      </c>
      <c r="Q2811" s="205" t="s">
        <v>686</v>
      </c>
    </row>
    <row r="2812" spans="1:17" hidden="1">
      <c r="A2812" s="204">
        <v>101609225929</v>
      </c>
      <c r="B2812" s="205" t="s">
        <v>11678</v>
      </c>
      <c r="C2812" s="205" t="s">
        <v>11679</v>
      </c>
      <c r="D2812" s="205" t="s">
        <v>680</v>
      </c>
      <c r="E2812" s="572">
        <v>27030</v>
      </c>
      <c r="F2812" s="572">
        <v>44057</v>
      </c>
      <c r="G2812" s="205" t="s">
        <v>4015</v>
      </c>
      <c r="H2812" s="205" t="s">
        <v>682</v>
      </c>
      <c r="I2812" s="205" t="s">
        <v>708</v>
      </c>
      <c r="J2812" s="205" t="s">
        <v>684</v>
      </c>
      <c r="K2812" s="205" t="s">
        <v>684</v>
      </c>
      <c r="L2812" s="205" t="s">
        <v>11680</v>
      </c>
      <c r="M2812" s="205" t="s">
        <v>684</v>
      </c>
      <c r="N2812" s="205" t="s">
        <v>684</v>
      </c>
      <c r="O2812" s="205" t="s">
        <v>686</v>
      </c>
      <c r="P2812" s="205" t="s">
        <v>687</v>
      </c>
      <c r="Q2812" s="205" t="s">
        <v>686</v>
      </c>
    </row>
    <row r="2813" spans="1:17" hidden="1">
      <c r="A2813" s="204">
        <v>101609201751</v>
      </c>
      <c r="B2813" s="205" t="s">
        <v>11697</v>
      </c>
      <c r="C2813" s="205" t="s">
        <v>11698</v>
      </c>
      <c r="D2813" s="205" t="s">
        <v>680</v>
      </c>
      <c r="E2813" s="572">
        <v>27760</v>
      </c>
      <c r="F2813" s="572">
        <v>44056</v>
      </c>
      <c r="G2813" s="205" t="s">
        <v>7577</v>
      </c>
      <c r="H2813" s="205" t="s">
        <v>682</v>
      </c>
      <c r="I2813" s="205" t="s">
        <v>708</v>
      </c>
      <c r="J2813" s="205" t="s">
        <v>684</v>
      </c>
      <c r="K2813" s="205" t="s">
        <v>684</v>
      </c>
      <c r="L2813" s="205" t="s">
        <v>7191</v>
      </c>
      <c r="M2813" s="205" t="s">
        <v>684</v>
      </c>
      <c r="N2813" s="205" t="s">
        <v>684</v>
      </c>
      <c r="O2813" s="205" t="s">
        <v>686</v>
      </c>
      <c r="P2813" s="205" t="s">
        <v>687</v>
      </c>
      <c r="Q2813" s="205" t="s">
        <v>686</v>
      </c>
    </row>
    <row r="2814" spans="1:17" hidden="1">
      <c r="A2814" s="204">
        <v>101607451000</v>
      </c>
      <c r="B2814" s="205" t="s">
        <v>11681</v>
      </c>
      <c r="C2814" s="205" t="s">
        <v>11682</v>
      </c>
      <c r="D2814" s="205" t="s">
        <v>680</v>
      </c>
      <c r="E2814" s="572">
        <v>33799</v>
      </c>
      <c r="F2814" s="572">
        <v>44056</v>
      </c>
      <c r="G2814" s="205" t="s">
        <v>1345</v>
      </c>
      <c r="H2814" s="205" t="s">
        <v>682</v>
      </c>
      <c r="I2814" s="205" t="s">
        <v>708</v>
      </c>
      <c r="J2814" s="205">
        <v>8378092930</v>
      </c>
      <c r="K2814" s="205" t="s">
        <v>684</v>
      </c>
      <c r="L2814" s="205" t="s">
        <v>3440</v>
      </c>
      <c r="M2814" s="205" t="s">
        <v>21203</v>
      </c>
      <c r="N2814" s="205" t="s">
        <v>21508</v>
      </c>
      <c r="O2814" s="205" t="s">
        <v>686</v>
      </c>
      <c r="P2814" s="205" t="s">
        <v>687</v>
      </c>
      <c r="Q2814" s="205" t="s">
        <v>687</v>
      </c>
    </row>
    <row r="2815" spans="1:17" hidden="1">
      <c r="A2815" s="204">
        <v>101602925656</v>
      </c>
      <c r="B2815" s="205" t="s">
        <v>11687</v>
      </c>
      <c r="C2815" s="205" t="s">
        <v>11688</v>
      </c>
      <c r="D2815" s="205" t="s">
        <v>680</v>
      </c>
      <c r="E2815" s="572">
        <v>36161</v>
      </c>
      <c r="F2815" s="572">
        <v>44056</v>
      </c>
      <c r="G2815" s="205" t="s">
        <v>11689</v>
      </c>
      <c r="H2815" s="205" t="s">
        <v>682</v>
      </c>
      <c r="I2815" s="205" t="s">
        <v>683</v>
      </c>
      <c r="J2815" s="205">
        <v>8305465233</v>
      </c>
      <c r="K2815" s="205" t="s">
        <v>684</v>
      </c>
      <c r="L2815" s="205" t="s">
        <v>11690</v>
      </c>
      <c r="M2815" s="205" t="s">
        <v>684</v>
      </c>
      <c r="N2815" s="205" t="s">
        <v>11691</v>
      </c>
      <c r="O2815" s="205" t="s">
        <v>686</v>
      </c>
      <c r="P2815" s="205" t="s">
        <v>687</v>
      </c>
      <c r="Q2815" s="205" t="s">
        <v>686</v>
      </c>
    </row>
    <row r="2816" spans="1:17" hidden="1">
      <c r="A2816" s="204">
        <v>101609225917</v>
      </c>
      <c r="B2816" s="205" t="s">
        <v>11692</v>
      </c>
      <c r="C2816" s="205" t="s">
        <v>11693</v>
      </c>
      <c r="D2816" s="205" t="s">
        <v>680</v>
      </c>
      <c r="E2816" s="572">
        <v>32874</v>
      </c>
      <c r="F2816" s="572">
        <v>44056</v>
      </c>
      <c r="G2816" s="205" t="s">
        <v>11694</v>
      </c>
      <c r="H2816" s="205" t="s">
        <v>682</v>
      </c>
      <c r="I2816" s="205" t="s">
        <v>708</v>
      </c>
      <c r="J2816" s="205">
        <v>7988631474</v>
      </c>
      <c r="K2816" s="205" t="s">
        <v>684</v>
      </c>
      <c r="L2816" s="205" t="s">
        <v>11695</v>
      </c>
      <c r="M2816" s="205" t="s">
        <v>684</v>
      </c>
      <c r="N2816" s="205" t="s">
        <v>11696</v>
      </c>
      <c r="O2816" s="205" t="s">
        <v>686</v>
      </c>
      <c r="P2816" s="205" t="s">
        <v>687</v>
      </c>
      <c r="Q2816" s="205" t="s">
        <v>686</v>
      </c>
    </row>
    <row r="2817" spans="1:17" hidden="1">
      <c r="A2817" s="204">
        <v>101607451016</v>
      </c>
      <c r="B2817" s="205" t="s">
        <v>11683</v>
      </c>
      <c r="C2817" s="205" t="s">
        <v>11684</v>
      </c>
      <c r="D2817" s="205" t="s">
        <v>680</v>
      </c>
      <c r="E2817" s="572">
        <v>36563</v>
      </c>
      <c r="F2817" s="572">
        <v>44056</v>
      </c>
      <c r="G2817" s="205" t="s">
        <v>11685</v>
      </c>
      <c r="H2817" s="205" t="s">
        <v>682</v>
      </c>
      <c r="I2817" s="205" t="s">
        <v>683</v>
      </c>
      <c r="J2817" s="205">
        <v>9717747255</v>
      </c>
      <c r="K2817" s="205" t="s">
        <v>684</v>
      </c>
      <c r="L2817" s="205" t="s">
        <v>11686</v>
      </c>
      <c r="M2817" s="205" t="s">
        <v>684</v>
      </c>
      <c r="N2817" s="205" t="s">
        <v>684</v>
      </c>
      <c r="O2817" s="205" t="s">
        <v>686</v>
      </c>
      <c r="P2817" s="205" t="s">
        <v>687</v>
      </c>
      <c r="Q2817" s="205" t="s">
        <v>686</v>
      </c>
    </row>
    <row r="2818" spans="1:17" hidden="1">
      <c r="A2818" s="204">
        <v>101607976532</v>
      </c>
      <c r="B2818" s="205" t="s">
        <v>11704</v>
      </c>
      <c r="C2818" s="205" t="s">
        <v>11705</v>
      </c>
      <c r="D2818" s="205" t="s">
        <v>680</v>
      </c>
      <c r="E2818" s="572">
        <v>36998</v>
      </c>
      <c r="F2818" s="572">
        <v>44055</v>
      </c>
      <c r="G2818" s="205" t="s">
        <v>11706</v>
      </c>
      <c r="H2818" s="205" t="s">
        <v>682</v>
      </c>
      <c r="I2818" s="205" t="s">
        <v>683</v>
      </c>
      <c r="J2818" s="205" t="s">
        <v>684</v>
      </c>
      <c r="K2818" s="205" t="s">
        <v>684</v>
      </c>
      <c r="L2818" s="205" t="s">
        <v>11707</v>
      </c>
      <c r="M2818" s="205" t="s">
        <v>684</v>
      </c>
      <c r="N2818" s="205" t="s">
        <v>684</v>
      </c>
      <c r="O2818" s="205" t="s">
        <v>686</v>
      </c>
      <c r="P2818" s="205" t="s">
        <v>687</v>
      </c>
      <c r="Q2818" s="205" t="s">
        <v>686</v>
      </c>
    </row>
    <row r="2819" spans="1:17" hidden="1">
      <c r="A2819" s="204">
        <v>101197757242</v>
      </c>
      <c r="B2819" s="205" t="s">
        <v>11708</v>
      </c>
      <c r="C2819" s="205" t="s">
        <v>11709</v>
      </c>
      <c r="D2819" s="205" t="s">
        <v>680</v>
      </c>
      <c r="E2819" s="572">
        <v>34153</v>
      </c>
      <c r="F2819" s="572">
        <v>44055</v>
      </c>
      <c r="G2819" s="205" t="s">
        <v>2089</v>
      </c>
      <c r="H2819" s="205" t="s">
        <v>682</v>
      </c>
      <c r="I2819" s="205" t="s">
        <v>683</v>
      </c>
      <c r="J2819" s="205">
        <v>9922141636</v>
      </c>
      <c r="K2819" s="205" t="s">
        <v>684</v>
      </c>
      <c r="L2819" s="205" t="s">
        <v>11710</v>
      </c>
      <c r="M2819" s="205" t="s">
        <v>684</v>
      </c>
      <c r="N2819" s="205" t="s">
        <v>684</v>
      </c>
      <c r="O2819" s="205" t="s">
        <v>686</v>
      </c>
      <c r="P2819" s="205" t="s">
        <v>687</v>
      </c>
      <c r="Q2819" s="205" t="s">
        <v>686</v>
      </c>
    </row>
    <row r="2820" spans="1:17" hidden="1">
      <c r="A2820" s="204">
        <v>101051825951</v>
      </c>
      <c r="B2820" s="205" t="s">
        <v>11699</v>
      </c>
      <c r="C2820" s="205" t="s">
        <v>11700</v>
      </c>
      <c r="D2820" s="205" t="s">
        <v>680</v>
      </c>
      <c r="E2820" s="572">
        <v>32701</v>
      </c>
      <c r="F2820" s="572">
        <v>44055</v>
      </c>
      <c r="G2820" s="205" t="s">
        <v>11701</v>
      </c>
      <c r="H2820" s="205" t="s">
        <v>682</v>
      </c>
      <c r="I2820" s="205" t="s">
        <v>683</v>
      </c>
      <c r="J2820" s="205">
        <v>8528826189</v>
      </c>
      <c r="K2820" s="205" t="s">
        <v>684</v>
      </c>
      <c r="L2820" s="205" t="s">
        <v>11702</v>
      </c>
      <c r="M2820" s="205" t="s">
        <v>11703</v>
      </c>
      <c r="N2820" s="205" t="s">
        <v>10087</v>
      </c>
      <c r="O2820" s="205" t="s">
        <v>686</v>
      </c>
      <c r="P2820" s="205" t="s">
        <v>687</v>
      </c>
      <c r="Q2820" s="205" t="s">
        <v>686</v>
      </c>
    </row>
    <row r="2821" spans="1:17" hidden="1">
      <c r="A2821" s="204">
        <v>101602925639</v>
      </c>
      <c r="B2821" s="205" t="s">
        <v>11711</v>
      </c>
      <c r="C2821" s="205" t="s">
        <v>11712</v>
      </c>
      <c r="D2821" s="205" t="s">
        <v>680</v>
      </c>
      <c r="E2821" s="572">
        <v>33970</v>
      </c>
      <c r="F2821" s="572">
        <v>44054</v>
      </c>
      <c r="G2821" s="205" t="s">
        <v>11713</v>
      </c>
      <c r="H2821" s="205" t="s">
        <v>682</v>
      </c>
      <c r="I2821" s="205" t="s">
        <v>708</v>
      </c>
      <c r="J2821" s="205">
        <v>8247616922</v>
      </c>
      <c r="K2821" s="205" t="s">
        <v>684</v>
      </c>
      <c r="L2821" s="205" t="s">
        <v>11714</v>
      </c>
      <c r="M2821" s="205" t="s">
        <v>684</v>
      </c>
      <c r="N2821" s="205" t="s">
        <v>11715</v>
      </c>
      <c r="O2821" s="205" t="s">
        <v>686</v>
      </c>
      <c r="P2821" s="205" t="s">
        <v>687</v>
      </c>
      <c r="Q2821" s="205" t="s">
        <v>686</v>
      </c>
    </row>
    <row r="2822" spans="1:17" hidden="1">
      <c r="A2822" s="204">
        <v>101587797948</v>
      </c>
      <c r="B2822" s="205" t="s">
        <v>11721</v>
      </c>
      <c r="C2822" s="205" t="s">
        <v>11722</v>
      </c>
      <c r="D2822" s="205" t="s">
        <v>680</v>
      </c>
      <c r="E2822" s="572">
        <v>28856</v>
      </c>
      <c r="F2822" s="572">
        <v>44054</v>
      </c>
      <c r="G2822" s="205" t="s">
        <v>11723</v>
      </c>
      <c r="H2822" s="205" t="s">
        <v>682</v>
      </c>
      <c r="I2822" s="205" t="s">
        <v>683</v>
      </c>
      <c r="J2822" s="205">
        <v>7756049841</v>
      </c>
      <c r="K2822" s="205" t="s">
        <v>684</v>
      </c>
      <c r="L2822" s="205" t="s">
        <v>11724</v>
      </c>
      <c r="M2822" s="205" t="s">
        <v>11725</v>
      </c>
      <c r="N2822" s="205" t="s">
        <v>11726</v>
      </c>
      <c r="O2822" s="205" t="s">
        <v>686</v>
      </c>
      <c r="P2822" s="205" t="s">
        <v>687</v>
      </c>
      <c r="Q2822" s="205" t="s">
        <v>686</v>
      </c>
    </row>
    <row r="2823" spans="1:17" hidden="1">
      <c r="A2823" s="204">
        <v>101602925641</v>
      </c>
      <c r="B2823" s="205" t="s">
        <v>11716</v>
      </c>
      <c r="C2823" s="205" t="s">
        <v>11717</v>
      </c>
      <c r="D2823" s="205" t="s">
        <v>680</v>
      </c>
      <c r="E2823" s="572">
        <v>27030</v>
      </c>
      <c r="F2823" s="572">
        <v>44054</v>
      </c>
      <c r="G2823" s="205" t="s">
        <v>11718</v>
      </c>
      <c r="H2823" s="205" t="s">
        <v>682</v>
      </c>
      <c r="I2823" s="205" t="s">
        <v>708</v>
      </c>
      <c r="J2823" s="205">
        <v>9575206601</v>
      </c>
      <c r="K2823" s="205" t="s">
        <v>684</v>
      </c>
      <c r="L2823" s="205" t="s">
        <v>11719</v>
      </c>
      <c r="M2823" s="205" t="s">
        <v>684</v>
      </c>
      <c r="N2823" s="205" t="s">
        <v>11720</v>
      </c>
      <c r="O2823" s="205" t="s">
        <v>686</v>
      </c>
      <c r="P2823" s="205" t="s">
        <v>687</v>
      </c>
      <c r="Q2823" s="205" t="s">
        <v>686</v>
      </c>
    </row>
    <row r="2824" spans="1:17" hidden="1">
      <c r="A2824" s="204">
        <v>101606641897</v>
      </c>
      <c r="B2824" s="205" t="s">
        <v>11727</v>
      </c>
      <c r="C2824" s="205" t="s">
        <v>11728</v>
      </c>
      <c r="D2824" s="205" t="s">
        <v>680</v>
      </c>
      <c r="E2824" s="572">
        <v>37474</v>
      </c>
      <c r="F2824" s="572">
        <v>44053</v>
      </c>
      <c r="G2824" s="205" t="s">
        <v>11729</v>
      </c>
      <c r="H2824" s="205" t="s">
        <v>682</v>
      </c>
      <c r="I2824" s="205" t="s">
        <v>683</v>
      </c>
      <c r="J2824" s="205">
        <v>9322905991</v>
      </c>
      <c r="K2824" s="205" t="s">
        <v>684</v>
      </c>
      <c r="L2824" s="205" t="s">
        <v>11730</v>
      </c>
      <c r="M2824" s="205" t="s">
        <v>11731</v>
      </c>
      <c r="N2824" s="205" t="s">
        <v>684</v>
      </c>
      <c r="O2824" s="205" t="s">
        <v>686</v>
      </c>
      <c r="P2824" s="205" t="s">
        <v>687</v>
      </c>
      <c r="Q2824" s="205" t="s">
        <v>686</v>
      </c>
    </row>
    <row r="2825" spans="1:17" hidden="1">
      <c r="A2825" s="204">
        <v>101606641799</v>
      </c>
      <c r="B2825" s="205" t="s">
        <v>11751</v>
      </c>
      <c r="C2825" s="205" t="s">
        <v>11752</v>
      </c>
      <c r="D2825" s="205" t="s">
        <v>680</v>
      </c>
      <c r="E2825" s="572">
        <v>36508</v>
      </c>
      <c r="F2825" s="572">
        <v>44052</v>
      </c>
      <c r="G2825" s="205" t="s">
        <v>11753</v>
      </c>
      <c r="H2825" s="205" t="s">
        <v>682</v>
      </c>
      <c r="I2825" s="205" t="s">
        <v>683</v>
      </c>
      <c r="J2825" s="205">
        <v>6265673345</v>
      </c>
      <c r="K2825" s="205" t="s">
        <v>684</v>
      </c>
      <c r="L2825" s="205" t="s">
        <v>11754</v>
      </c>
      <c r="M2825" s="205" t="s">
        <v>684</v>
      </c>
      <c r="N2825" s="205" t="s">
        <v>684</v>
      </c>
      <c r="O2825" s="205" t="s">
        <v>686</v>
      </c>
      <c r="P2825" s="205" t="s">
        <v>687</v>
      </c>
      <c r="Q2825" s="205" t="s">
        <v>686</v>
      </c>
    </row>
    <row r="2826" spans="1:17" hidden="1">
      <c r="A2826" s="204">
        <v>101606641821</v>
      </c>
      <c r="B2826" s="205" t="s">
        <v>11743</v>
      </c>
      <c r="C2826" s="205" t="s">
        <v>11744</v>
      </c>
      <c r="D2826" s="205" t="s">
        <v>680</v>
      </c>
      <c r="E2826" s="572">
        <v>36206</v>
      </c>
      <c r="F2826" s="572">
        <v>44052</v>
      </c>
      <c r="G2826" s="205" t="s">
        <v>11745</v>
      </c>
      <c r="H2826" s="205" t="s">
        <v>682</v>
      </c>
      <c r="I2826" s="205" t="s">
        <v>683</v>
      </c>
      <c r="J2826" s="205" t="s">
        <v>684</v>
      </c>
      <c r="K2826" s="205" t="s">
        <v>684</v>
      </c>
      <c r="L2826" s="205" t="s">
        <v>11746</v>
      </c>
      <c r="M2826" s="205" t="s">
        <v>684</v>
      </c>
      <c r="N2826" s="205" t="s">
        <v>684</v>
      </c>
      <c r="O2826" s="205" t="s">
        <v>686</v>
      </c>
      <c r="P2826" s="205" t="s">
        <v>687</v>
      </c>
      <c r="Q2826" s="205" t="s">
        <v>686</v>
      </c>
    </row>
    <row r="2827" spans="1:17" hidden="1">
      <c r="A2827" s="204">
        <v>101606641813</v>
      </c>
      <c r="B2827" s="205" t="s">
        <v>11747</v>
      </c>
      <c r="C2827" s="205" t="s">
        <v>11748</v>
      </c>
      <c r="D2827" s="205" t="s">
        <v>680</v>
      </c>
      <c r="E2827" s="572">
        <v>37258</v>
      </c>
      <c r="F2827" s="572">
        <v>44052</v>
      </c>
      <c r="G2827" s="205" t="s">
        <v>11749</v>
      </c>
      <c r="H2827" s="205" t="s">
        <v>682</v>
      </c>
      <c r="I2827" s="205" t="s">
        <v>683</v>
      </c>
      <c r="J2827" s="205" t="s">
        <v>684</v>
      </c>
      <c r="K2827" s="205" t="s">
        <v>684</v>
      </c>
      <c r="L2827" s="205" t="s">
        <v>11750</v>
      </c>
      <c r="M2827" s="205" t="s">
        <v>684</v>
      </c>
      <c r="N2827" s="205" t="s">
        <v>684</v>
      </c>
      <c r="O2827" s="205" t="s">
        <v>686</v>
      </c>
      <c r="P2827" s="205" t="s">
        <v>687</v>
      </c>
      <c r="Q2827" s="205" t="s">
        <v>686</v>
      </c>
    </row>
    <row r="2828" spans="1:17" hidden="1">
      <c r="A2828" s="204">
        <v>101605182610</v>
      </c>
      <c r="B2828" s="205" t="s">
        <v>11732</v>
      </c>
      <c r="C2828" s="205" t="s">
        <v>11733</v>
      </c>
      <c r="D2828" s="205" t="s">
        <v>680</v>
      </c>
      <c r="E2828" s="572">
        <v>36319</v>
      </c>
      <c r="F2828" s="572">
        <v>44052</v>
      </c>
      <c r="G2828" s="205" t="s">
        <v>11734</v>
      </c>
      <c r="H2828" s="205" t="s">
        <v>682</v>
      </c>
      <c r="I2828" s="205" t="s">
        <v>683</v>
      </c>
      <c r="J2828" s="205" t="s">
        <v>684</v>
      </c>
      <c r="K2828" s="205" t="s">
        <v>684</v>
      </c>
      <c r="L2828" s="205" t="s">
        <v>11735</v>
      </c>
      <c r="M2828" s="205" t="s">
        <v>684</v>
      </c>
      <c r="N2828" s="205" t="s">
        <v>684</v>
      </c>
      <c r="O2828" s="205" t="s">
        <v>686</v>
      </c>
      <c r="P2828" s="205" t="s">
        <v>687</v>
      </c>
      <c r="Q2828" s="205" t="s">
        <v>686</v>
      </c>
    </row>
    <row r="2829" spans="1:17" hidden="1">
      <c r="A2829" s="204">
        <v>101606641781</v>
      </c>
      <c r="B2829" s="205" t="s">
        <v>11755</v>
      </c>
      <c r="C2829" s="205" t="s">
        <v>11756</v>
      </c>
      <c r="D2829" s="205" t="s">
        <v>680</v>
      </c>
      <c r="E2829" s="572">
        <v>37069</v>
      </c>
      <c r="F2829" s="572">
        <v>44052</v>
      </c>
      <c r="G2829" s="205" t="s">
        <v>11757</v>
      </c>
      <c r="H2829" s="205" t="s">
        <v>682</v>
      </c>
      <c r="I2829" s="205" t="s">
        <v>683</v>
      </c>
      <c r="J2829" s="205">
        <v>9644287557</v>
      </c>
      <c r="K2829" s="205" t="s">
        <v>684</v>
      </c>
      <c r="L2829" s="205" t="s">
        <v>11758</v>
      </c>
      <c r="M2829" s="205" t="s">
        <v>11759</v>
      </c>
      <c r="N2829" s="205" t="s">
        <v>11760</v>
      </c>
      <c r="O2829" s="205" t="s">
        <v>686</v>
      </c>
      <c r="P2829" s="205" t="s">
        <v>687</v>
      </c>
      <c r="Q2829" s="205" t="s">
        <v>686</v>
      </c>
    </row>
    <row r="2830" spans="1:17" hidden="1">
      <c r="A2830" s="204">
        <v>101606641907</v>
      </c>
      <c r="B2830" s="205" t="s">
        <v>11761</v>
      </c>
      <c r="C2830" s="205" t="s">
        <v>11762</v>
      </c>
      <c r="D2830" s="205" t="s">
        <v>680</v>
      </c>
      <c r="E2830" s="572">
        <v>37694</v>
      </c>
      <c r="F2830" s="572">
        <v>44052</v>
      </c>
      <c r="G2830" s="205" t="s">
        <v>11763</v>
      </c>
      <c r="H2830" s="205" t="s">
        <v>682</v>
      </c>
      <c r="I2830" s="205" t="s">
        <v>683</v>
      </c>
      <c r="J2830" s="205" t="s">
        <v>684</v>
      </c>
      <c r="K2830" s="205" t="s">
        <v>684</v>
      </c>
      <c r="L2830" s="205" t="s">
        <v>11764</v>
      </c>
      <c r="M2830" s="205" t="s">
        <v>684</v>
      </c>
      <c r="N2830" s="205" t="s">
        <v>684</v>
      </c>
      <c r="O2830" s="205" t="s">
        <v>686</v>
      </c>
      <c r="P2830" s="205" t="s">
        <v>687</v>
      </c>
      <c r="Q2830" s="205" t="s">
        <v>686</v>
      </c>
    </row>
    <row r="2831" spans="1:17" hidden="1">
      <c r="A2831" s="204">
        <v>101606641866</v>
      </c>
      <c r="B2831" s="205" t="s">
        <v>11736</v>
      </c>
      <c r="C2831" s="205" t="s">
        <v>11737</v>
      </c>
      <c r="D2831" s="205" t="s">
        <v>680</v>
      </c>
      <c r="E2831" s="572">
        <v>35595</v>
      </c>
      <c r="F2831" s="572">
        <v>44052</v>
      </c>
      <c r="G2831" s="205" t="s">
        <v>11738</v>
      </c>
      <c r="H2831" s="205" t="s">
        <v>682</v>
      </c>
      <c r="I2831" s="205" t="s">
        <v>683</v>
      </c>
      <c r="J2831" s="205" t="s">
        <v>684</v>
      </c>
      <c r="K2831" s="205" t="s">
        <v>684</v>
      </c>
      <c r="L2831" s="205" t="s">
        <v>11739</v>
      </c>
      <c r="M2831" s="205" t="s">
        <v>684</v>
      </c>
      <c r="N2831" s="205" t="s">
        <v>684</v>
      </c>
      <c r="O2831" s="205" t="s">
        <v>686</v>
      </c>
      <c r="P2831" s="205" t="s">
        <v>687</v>
      </c>
      <c r="Q2831" s="205" t="s">
        <v>686</v>
      </c>
    </row>
    <row r="2832" spans="1:17" hidden="1">
      <c r="A2832" s="204">
        <v>101606641768</v>
      </c>
      <c r="B2832" s="205" t="s">
        <v>11740</v>
      </c>
      <c r="C2832" s="205" t="s">
        <v>11741</v>
      </c>
      <c r="D2832" s="205" t="s">
        <v>680</v>
      </c>
      <c r="E2832" s="572">
        <v>36688</v>
      </c>
      <c r="F2832" s="572">
        <v>44052</v>
      </c>
      <c r="G2832" s="205" t="s">
        <v>7362</v>
      </c>
      <c r="H2832" s="205" t="s">
        <v>682</v>
      </c>
      <c r="I2832" s="205" t="s">
        <v>683</v>
      </c>
      <c r="J2832" s="205">
        <v>7067209755</v>
      </c>
      <c r="K2832" s="205" t="s">
        <v>684</v>
      </c>
      <c r="L2832" s="205" t="s">
        <v>11742</v>
      </c>
      <c r="M2832" s="205" t="s">
        <v>684</v>
      </c>
      <c r="N2832" s="205" t="s">
        <v>21771</v>
      </c>
      <c r="O2832" s="205" t="s">
        <v>687</v>
      </c>
      <c r="P2832" s="205" t="s">
        <v>687</v>
      </c>
      <c r="Q2832" s="205" t="s">
        <v>687</v>
      </c>
    </row>
    <row r="2833" spans="1:17" hidden="1">
      <c r="A2833" s="204">
        <v>101606641845</v>
      </c>
      <c r="B2833" s="205" t="s">
        <v>11765</v>
      </c>
      <c r="C2833" s="205" t="s">
        <v>11766</v>
      </c>
      <c r="D2833" s="205" t="s">
        <v>680</v>
      </c>
      <c r="E2833" s="572">
        <v>32666</v>
      </c>
      <c r="F2833" s="572">
        <v>44052</v>
      </c>
      <c r="G2833" s="205" t="s">
        <v>11767</v>
      </c>
      <c r="H2833" s="205" t="s">
        <v>682</v>
      </c>
      <c r="I2833" s="205" t="s">
        <v>683</v>
      </c>
      <c r="J2833" s="205" t="s">
        <v>684</v>
      </c>
      <c r="K2833" s="205" t="s">
        <v>684</v>
      </c>
      <c r="L2833" s="205" t="s">
        <v>2019</v>
      </c>
      <c r="M2833" s="205" t="s">
        <v>684</v>
      </c>
      <c r="N2833" s="205" t="s">
        <v>684</v>
      </c>
      <c r="O2833" s="205" t="s">
        <v>686</v>
      </c>
      <c r="P2833" s="205" t="s">
        <v>687</v>
      </c>
      <c r="Q2833" s="205" t="s">
        <v>686</v>
      </c>
    </row>
    <row r="2834" spans="1:17" hidden="1">
      <c r="A2834" s="204">
        <v>101517974040</v>
      </c>
      <c r="B2834" s="205" t="s">
        <v>11775</v>
      </c>
      <c r="C2834" s="205" t="s">
        <v>11776</v>
      </c>
      <c r="D2834" s="205" t="s">
        <v>680</v>
      </c>
      <c r="E2834" s="572">
        <v>32143</v>
      </c>
      <c r="F2834" s="572">
        <v>44050</v>
      </c>
      <c r="G2834" s="205" t="s">
        <v>11777</v>
      </c>
      <c r="H2834" s="205" t="s">
        <v>682</v>
      </c>
      <c r="I2834" s="205" t="s">
        <v>708</v>
      </c>
      <c r="J2834" s="205" t="s">
        <v>684</v>
      </c>
      <c r="K2834" s="205" t="s">
        <v>684</v>
      </c>
      <c r="L2834" s="205" t="s">
        <v>11778</v>
      </c>
      <c r="M2834" s="205" t="s">
        <v>684</v>
      </c>
      <c r="N2834" s="205" t="s">
        <v>684</v>
      </c>
      <c r="O2834" s="205" t="s">
        <v>686</v>
      </c>
      <c r="P2834" s="205" t="s">
        <v>687</v>
      </c>
      <c r="Q2834" s="205" t="s">
        <v>686</v>
      </c>
    </row>
    <row r="2835" spans="1:17" hidden="1">
      <c r="A2835" s="204">
        <v>101606662968</v>
      </c>
      <c r="B2835" s="205" t="s">
        <v>11768</v>
      </c>
      <c r="C2835" s="205" t="s">
        <v>11769</v>
      </c>
      <c r="D2835" s="205" t="s">
        <v>680</v>
      </c>
      <c r="E2835" s="572">
        <v>37370</v>
      </c>
      <c r="F2835" s="572">
        <v>44050</v>
      </c>
      <c r="G2835" s="205" t="s">
        <v>11770</v>
      </c>
      <c r="H2835" s="205" t="s">
        <v>682</v>
      </c>
      <c r="I2835" s="205" t="s">
        <v>683</v>
      </c>
      <c r="J2835" s="205" t="s">
        <v>684</v>
      </c>
      <c r="K2835" s="205" t="s">
        <v>684</v>
      </c>
      <c r="L2835" s="205" t="s">
        <v>10984</v>
      </c>
      <c r="M2835" s="205" t="s">
        <v>684</v>
      </c>
      <c r="N2835" s="205" t="s">
        <v>684</v>
      </c>
      <c r="O2835" s="205" t="s">
        <v>686</v>
      </c>
      <c r="P2835" s="205" t="s">
        <v>687</v>
      </c>
      <c r="Q2835" s="205" t="s">
        <v>686</v>
      </c>
    </row>
    <row r="2836" spans="1:17" hidden="1">
      <c r="A2836" s="204">
        <v>101195717902</v>
      </c>
      <c r="B2836" s="205" t="s">
        <v>11771</v>
      </c>
      <c r="C2836" s="205" t="s">
        <v>11772</v>
      </c>
      <c r="D2836" s="205" t="s">
        <v>680</v>
      </c>
      <c r="E2836" s="572">
        <v>35065</v>
      </c>
      <c r="F2836" s="572">
        <v>44050</v>
      </c>
      <c r="G2836" s="205" t="s">
        <v>11773</v>
      </c>
      <c r="H2836" s="205" t="s">
        <v>682</v>
      </c>
      <c r="I2836" s="205" t="s">
        <v>683</v>
      </c>
      <c r="J2836" s="205" t="s">
        <v>684</v>
      </c>
      <c r="K2836" s="205" t="s">
        <v>684</v>
      </c>
      <c r="L2836" s="205" t="s">
        <v>11774</v>
      </c>
      <c r="M2836" s="205" t="s">
        <v>684</v>
      </c>
      <c r="N2836" s="205" t="s">
        <v>684</v>
      </c>
      <c r="O2836" s="205" t="s">
        <v>686</v>
      </c>
      <c r="P2836" s="205" t="s">
        <v>687</v>
      </c>
      <c r="Q2836" s="205" t="s">
        <v>686</v>
      </c>
    </row>
    <row r="2837" spans="1:17" hidden="1">
      <c r="A2837" s="204">
        <v>101595096279</v>
      </c>
      <c r="B2837" s="205" t="s">
        <v>11785</v>
      </c>
      <c r="C2837" s="205" t="s">
        <v>11786</v>
      </c>
      <c r="D2837" s="205" t="s">
        <v>680</v>
      </c>
      <c r="E2837" s="572">
        <v>32274</v>
      </c>
      <c r="F2837" s="572">
        <v>44049</v>
      </c>
      <c r="G2837" s="205" t="s">
        <v>11787</v>
      </c>
      <c r="H2837" s="205" t="s">
        <v>682</v>
      </c>
      <c r="I2837" s="205" t="s">
        <v>708</v>
      </c>
      <c r="J2837" s="205">
        <v>8329940176</v>
      </c>
      <c r="K2837" s="205" t="s">
        <v>684</v>
      </c>
      <c r="L2837" s="205" t="s">
        <v>11464</v>
      </c>
      <c r="M2837" s="205" t="s">
        <v>684</v>
      </c>
      <c r="N2837" s="205" t="s">
        <v>684</v>
      </c>
      <c r="O2837" s="205" t="s">
        <v>686</v>
      </c>
      <c r="P2837" s="205" t="s">
        <v>687</v>
      </c>
      <c r="Q2837" s="205" t="s">
        <v>686</v>
      </c>
    </row>
    <row r="2838" spans="1:17" hidden="1">
      <c r="A2838" s="204">
        <v>101595104973</v>
      </c>
      <c r="B2838" s="205" t="s">
        <v>11779</v>
      </c>
      <c r="C2838" s="205" t="s">
        <v>11780</v>
      </c>
      <c r="D2838" s="205" t="s">
        <v>680</v>
      </c>
      <c r="E2838" s="572">
        <v>37355</v>
      </c>
      <c r="F2838" s="572">
        <v>44049</v>
      </c>
      <c r="G2838" s="205" t="s">
        <v>11781</v>
      </c>
      <c r="H2838" s="205" t="s">
        <v>682</v>
      </c>
      <c r="I2838" s="205" t="s">
        <v>683</v>
      </c>
      <c r="J2838" s="205">
        <v>9022181854</v>
      </c>
      <c r="K2838" s="205" t="s">
        <v>684</v>
      </c>
      <c r="L2838" s="205" t="s">
        <v>11782</v>
      </c>
      <c r="M2838" s="205" t="s">
        <v>11783</v>
      </c>
      <c r="N2838" s="205" t="s">
        <v>11784</v>
      </c>
      <c r="O2838" s="205" t="s">
        <v>686</v>
      </c>
      <c r="P2838" s="205" t="s">
        <v>687</v>
      </c>
      <c r="Q2838" s="205" t="s">
        <v>686</v>
      </c>
    </row>
    <row r="2839" spans="1:17" hidden="1">
      <c r="A2839" s="204">
        <v>101522138160</v>
      </c>
      <c r="B2839" s="205" t="s">
        <v>11806</v>
      </c>
      <c r="C2839" s="205" t="s">
        <v>498</v>
      </c>
      <c r="D2839" s="205" t="s">
        <v>680</v>
      </c>
      <c r="E2839" s="572">
        <v>28978</v>
      </c>
      <c r="F2839" s="572">
        <v>44048</v>
      </c>
      <c r="G2839" s="205" t="s">
        <v>11807</v>
      </c>
      <c r="H2839" s="205" t="s">
        <v>682</v>
      </c>
      <c r="I2839" s="205" t="s">
        <v>708</v>
      </c>
      <c r="J2839" s="205">
        <v>9767471363</v>
      </c>
      <c r="K2839" s="205" t="s">
        <v>684</v>
      </c>
      <c r="L2839" s="205" t="s">
        <v>2594</v>
      </c>
      <c r="M2839" s="205" t="s">
        <v>11808</v>
      </c>
      <c r="N2839" s="205" t="s">
        <v>11809</v>
      </c>
      <c r="O2839" s="205" t="s">
        <v>686</v>
      </c>
      <c r="P2839" s="205" t="s">
        <v>687</v>
      </c>
      <c r="Q2839" s="205" t="s">
        <v>686</v>
      </c>
    </row>
    <row r="2840" spans="1:17">
      <c r="A2840" s="204">
        <v>101441322564</v>
      </c>
      <c r="B2840" s="205" t="s">
        <v>11792</v>
      </c>
      <c r="C2840" s="205" t="s">
        <v>11793</v>
      </c>
      <c r="D2840" s="205" t="s">
        <v>680</v>
      </c>
      <c r="E2840" s="572">
        <v>33520</v>
      </c>
      <c r="F2840" s="572">
        <v>44048</v>
      </c>
      <c r="G2840" s="205" t="s">
        <v>11794</v>
      </c>
      <c r="H2840" s="205" t="s">
        <v>682</v>
      </c>
      <c r="I2840" s="205" t="s">
        <v>683</v>
      </c>
      <c r="J2840" s="205">
        <v>7741838699</v>
      </c>
      <c r="K2840" s="205" t="s">
        <v>11795</v>
      </c>
      <c r="L2840" s="205" t="s">
        <v>11796</v>
      </c>
      <c r="M2840" s="205" t="s">
        <v>11797</v>
      </c>
      <c r="N2840" s="205" t="s">
        <v>11798</v>
      </c>
      <c r="O2840" s="205" t="s">
        <v>686</v>
      </c>
      <c r="P2840" s="205" t="s">
        <v>687</v>
      </c>
      <c r="Q2840" s="205" t="s">
        <v>686</v>
      </c>
    </row>
    <row r="2841" spans="1:17" hidden="1">
      <c r="A2841" s="204">
        <v>101335930043</v>
      </c>
      <c r="B2841" s="205" t="s">
        <v>11802</v>
      </c>
      <c r="C2841" s="205" t="s">
        <v>11803</v>
      </c>
      <c r="D2841" s="205" t="s">
        <v>680</v>
      </c>
      <c r="E2841" s="572">
        <v>34700</v>
      </c>
      <c r="F2841" s="572">
        <v>44048</v>
      </c>
      <c r="G2841" s="205" t="s">
        <v>3917</v>
      </c>
      <c r="H2841" s="205" t="s">
        <v>682</v>
      </c>
      <c r="I2841" s="205" t="s">
        <v>683</v>
      </c>
      <c r="J2841" s="205">
        <v>7264030696</v>
      </c>
      <c r="K2841" s="205" t="s">
        <v>684</v>
      </c>
      <c r="L2841" s="205" t="s">
        <v>11804</v>
      </c>
      <c r="M2841" s="205" t="s">
        <v>11805</v>
      </c>
      <c r="N2841" s="205" t="s">
        <v>2139</v>
      </c>
      <c r="O2841" s="205" t="s">
        <v>686</v>
      </c>
      <c r="P2841" s="205" t="s">
        <v>687</v>
      </c>
      <c r="Q2841" s="205" t="s">
        <v>686</v>
      </c>
    </row>
    <row r="2842" spans="1:17" hidden="1">
      <c r="A2842" s="204">
        <v>101543273386</v>
      </c>
      <c r="B2842" s="205" t="s">
        <v>11799</v>
      </c>
      <c r="C2842" s="205" t="s">
        <v>11800</v>
      </c>
      <c r="D2842" s="205" t="s">
        <v>680</v>
      </c>
      <c r="E2842" s="572">
        <v>36007</v>
      </c>
      <c r="F2842" s="572">
        <v>44048</v>
      </c>
      <c r="G2842" s="205" t="s">
        <v>1409</v>
      </c>
      <c r="H2842" s="205" t="s">
        <v>682</v>
      </c>
      <c r="I2842" s="205" t="s">
        <v>683</v>
      </c>
      <c r="J2842" s="205" t="s">
        <v>684</v>
      </c>
      <c r="K2842" s="205" t="s">
        <v>684</v>
      </c>
      <c r="L2842" s="205" t="s">
        <v>2008</v>
      </c>
      <c r="M2842" s="205" t="s">
        <v>11801</v>
      </c>
      <c r="N2842" s="205" t="s">
        <v>684</v>
      </c>
      <c r="O2842" s="205" t="s">
        <v>686</v>
      </c>
      <c r="P2842" s="205" t="s">
        <v>687</v>
      </c>
      <c r="Q2842" s="205" t="s">
        <v>686</v>
      </c>
    </row>
    <row r="2843" spans="1:17" hidden="1">
      <c r="A2843" s="204">
        <v>101606641809</v>
      </c>
      <c r="B2843" s="205" t="s">
        <v>11788</v>
      </c>
      <c r="C2843" s="205" t="s">
        <v>11789</v>
      </c>
      <c r="D2843" s="205" t="s">
        <v>680</v>
      </c>
      <c r="E2843" s="572">
        <v>35789</v>
      </c>
      <c r="F2843" s="572">
        <v>44048</v>
      </c>
      <c r="G2843" s="205" t="s">
        <v>11790</v>
      </c>
      <c r="H2843" s="205" t="s">
        <v>682</v>
      </c>
      <c r="I2843" s="205" t="s">
        <v>683</v>
      </c>
      <c r="J2843" s="205" t="s">
        <v>684</v>
      </c>
      <c r="K2843" s="205" t="s">
        <v>684</v>
      </c>
      <c r="L2843" s="205" t="s">
        <v>11791</v>
      </c>
      <c r="M2843" s="205" t="s">
        <v>684</v>
      </c>
      <c r="N2843" s="205" t="s">
        <v>684</v>
      </c>
      <c r="O2843" s="205" t="s">
        <v>686</v>
      </c>
      <c r="P2843" s="205" t="s">
        <v>687</v>
      </c>
      <c r="Q2843" s="205" t="s">
        <v>686</v>
      </c>
    </row>
    <row r="2844" spans="1:17" hidden="1">
      <c r="A2844" s="204">
        <v>101238158169</v>
      </c>
      <c r="B2844" s="205" t="s">
        <v>11839</v>
      </c>
      <c r="C2844" s="205" t="s">
        <v>11840</v>
      </c>
      <c r="D2844" s="205" t="s">
        <v>680</v>
      </c>
      <c r="E2844" s="572">
        <v>35598</v>
      </c>
      <c r="F2844" s="572">
        <v>44047</v>
      </c>
      <c r="G2844" s="205" t="s">
        <v>11841</v>
      </c>
      <c r="H2844" s="205" t="s">
        <v>682</v>
      </c>
      <c r="I2844" s="205" t="s">
        <v>683</v>
      </c>
      <c r="J2844" s="205">
        <v>7776963091</v>
      </c>
      <c r="K2844" s="205" t="s">
        <v>11842</v>
      </c>
      <c r="L2844" s="205" t="s">
        <v>11843</v>
      </c>
      <c r="M2844" s="205" t="s">
        <v>684</v>
      </c>
      <c r="N2844" s="205" t="s">
        <v>684</v>
      </c>
      <c r="O2844" s="205" t="s">
        <v>686</v>
      </c>
      <c r="P2844" s="205" t="s">
        <v>687</v>
      </c>
      <c r="Q2844" s="205" t="s">
        <v>686</v>
      </c>
    </row>
    <row r="2845" spans="1:17" hidden="1">
      <c r="A2845" s="204">
        <v>101376692634</v>
      </c>
      <c r="B2845" s="205" t="s">
        <v>11827</v>
      </c>
      <c r="C2845" s="205" t="s">
        <v>11828</v>
      </c>
      <c r="D2845" s="205" t="s">
        <v>680</v>
      </c>
      <c r="E2845" s="572">
        <v>35529</v>
      </c>
      <c r="F2845" s="572">
        <v>44047</v>
      </c>
      <c r="G2845" s="205" t="s">
        <v>11829</v>
      </c>
      <c r="H2845" s="205" t="s">
        <v>682</v>
      </c>
      <c r="I2845" s="205" t="s">
        <v>683</v>
      </c>
      <c r="J2845" s="205">
        <v>9356362153</v>
      </c>
      <c r="K2845" s="205" t="s">
        <v>684</v>
      </c>
      <c r="L2845" s="205" t="s">
        <v>11830</v>
      </c>
      <c r="M2845" s="205" t="s">
        <v>21509</v>
      </c>
      <c r="N2845" s="205" t="s">
        <v>21772</v>
      </c>
      <c r="O2845" s="205" t="s">
        <v>686</v>
      </c>
      <c r="P2845" s="205" t="s">
        <v>687</v>
      </c>
      <c r="Q2845" s="205" t="s">
        <v>686</v>
      </c>
    </row>
    <row r="2846" spans="1:17" hidden="1">
      <c r="A2846" s="204">
        <v>101606641752</v>
      </c>
      <c r="B2846" s="205" t="s">
        <v>11810</v>
      </c>
      <c r="C2846" s="205" t="s">
        <v>11811</v>
      </c>
      <c r="D2846" s="205" t="s">
        <v>680</v>
      </c>
      <c r="E2846" s="572">
        <v>36281</v>
      </c>
      <c r="F2846" s="572">
        <v>44047</v>
      </c>
      <c r="G2846" s="205" t="s">
        <v>11812</v>
      </c>
      <c r="H2846" s="205" t="s">
        <v>682</v>
      </c>
      <c r="I2846" s="205" t="s">
        <v>683</v>
      </c>
      <c r="J2846" s="205" t="s">
        <v>684</v>
      </c>
      <c r="K2846" s="205" t="s">
        <v>684</v>
      </c>
      <c r="L2846" s="205" t="s">
        <v>11813</v>
      </c>
      <c r="M2846" s="205" t="s">
        <v>684</v>
      </c>
      <c r="N2846" s="205" t="s">
        <v>684</v>
      </c>
      <c r="O2846" s="205" t="s">
        <v>686</v>
      </c>
      <c r="P2846" s="205" t="s">
        <v>687</v>
      </c>
      <c r="Q2846" s="205" t="s">
        <v>686</v>
      </c>
    </row>
    <row r="2847" spans="1:17" hidden="1">
      <c r="A2847" s="204">
        <v>101606641884</v>
      </c>
      <c r="B2847" s="205" t="s">
        <v>11831</v>
      </c>
      <c r="C2847" s="205" t="s">
        <v>11832</v>
      </c>
      <c r="D2847" s="205" t="s">
        <v>680</v>
      </c>
      <c r="E2847" s="572">
        <v>35947</v>
      </c>
      <c r="F2847" s="572">
        <v>44047</v>
      </c>
      <c r="G2847" s="205" t="s">
        <v>11833</v>
      </c>
      <c r="H2847" s="205" t="s">
        <v>682</v>
      </c>
      <c r="I2847" s="205" t="s">
        <v>683</v>
      </c>
      <c r="J2847" s="205" t="s">
        <v>684</v>
      </c>
      <c r="K2847" s="205" t="s">
        <v>684</v>
      </c>
      <c r="L2847" s="205" t="s">
        <v>11834</v>
      </c>
      <c r="M2847" s="205" t="s">
        <v>684</v>
      </c>
      <c r="N2847" s="205" t="s">
        <v>684</v>
      </c>
      <c r="O2847" s="205" t="s">
        <v>686</v>
      </c>
      <c r="P2847" s="205" t="s">
        <v>687</v>
      </c>
      <c r="Q2847" s="205" t="s">
        <v>686</v>
      </c>
    </row>
    <row r="2848" spans="1:17" hidden="1">
      <c r="A2848" s="204">
        <v>101606641878</v>
      </c>
      <c r="B2848" s="205" t="s">
        <v>11835</v>
      </c>
      <c r="C2848" s="205" t="s">
        <v>11836</v>
      </c>
      <c r="D2848" s="205" t="s">
        <v>680</v>
      </c>
      <c r="E2848" s="572">
        <v>33608</v>
      </c>
      <c r="F2848" s="572">
        <v>44047</v>
      </c>
      <c r="G2848" s="205" t="s">
        <v>11837</v>
      </c>
      <c r="H2848" s="205" t="s">
        <v>682</v>
      </c>
      <c r="I2848" s="205" t="s">
        <v>683</v>
      </c>
      <c r="J2848" s="205" t="s">
        <v>684</v>
      </c>
      <c r="K2848" s="205" t="s">
        <v>684</v>
      </c>
      <c r="L2848" s="205" t="s">
        <v>11838</v>
      </c>
      <c r="M2848" s="205" t="s">
        <v>684</v>
      </c>
      <c r="N2848" s="205" t="s">
        <v>684</v>
      </c>
      <c r="O2848" s="205" t="s">
        <v>686</v>
      </c>
      <c r="P2848" s="205" t="s">
        <v>687</v>
      </c>
      <c r="Q2848" s="205" t="s">
        <v>686</v>
      </c>
    </row>
    <row r="2849" spans="1:17" hidden="1">
      <c r="A2849" s="204">
        <v>101606641850</v>
      </c>
      <c r="B2849" s="205" t="s">
        <v>11844</v>
      </c>
      <c r="C2849" s="205" t="s">
        <v>11845</v>
      </c>
      <c r="D2849" s="205" t="s">
        <v>680</v>
      </c>
      <c r="E2849" s="572">
        <v>35967</v>
      </c>
      <c r="F2849" s="572">
        <v>44047</v>
      </c>
      <c r="G2849" s="205" t="s">
        <v>11846</v>
      </c>
      <c r="H2849" s="205" t="s">
        <v>682</v>
      </c>
      <c r="I2849" s="205" t="s">
        <v>683</v>
      </c>
      <c r="J2849" s="205" t="s">
        <v>684</v>
      </c>
      <c r="K2849" s="205" t="s">
        <v>684</v>
      </c>
      <c r="L2849" s="205" t="s">
        <v>2527</v>
      </c>
      <c r="M2849" s="205" t="s">
        <v>684</v>
      </c>
      <c r="N2849" s="205" t="s">
        <v>684</v>
      </c>
      <c r="O2849" s="205" t="s">
        <v>686</v>
      </c>
      <c r="P2849" s="205" t="s">
        <v>687</v>
      </c>
      <c r="Q2849" s="205" t="s">
        <v>686</v>
      </c>
    </row>
    <row r="2850" spans="1:17" hidden="1">
      <c r="A2850" s="204">
        <v>101476409489</v>
      </c>
      <c r="B2850" s="205" t="s">
        <v>11847</v>
      </c>
      <c r="C2850" s="205" t="s">
        <v>11848</v>
      </c>
      <c r="D2850" s="205" t="s">
        <v>680</v>
      </c>
      <c r="E2850" s="572">
        <v>35792</v>
      </c>
      <c r="F2850" s="572">
        <v>44047</v>
      </c>
      <c r="G2850" s="205" t="s">
        <v>11849</v>
      </c>
      <c r="H2850" s="205" t="s">
        <v>682</v>
      </c>
      <c r="I2850" s="205" t="s">
        <v>683</v>
      </c>
      <c r="J2850" s="205">
        <v>9011164812</v>
      </c>
      <c r="K2850" s="205" t="s">
        <v>684</v>
      </c>
      <c r="L2850" s="205" t="s">
        <v>11850</v>
      </c>
      <c r="M2850" s="205" t="s">
        <v>11851</v>
      </c>
      <c r="N2850" s="205" t="s">
        <v>20955</v>
      </c>
      <c r="O2850" s="205" t="s">
        <v>686</v>
      </c>
      <c r="P2850" s="205" t="s">
        <v>687</v>
      </c>
      <c r="Q2850" s="205" t="s">
        <v>686</v>
      </c>
    </row>
    <row r="2851" spans="1:17" hidden="1">
      <c r="A2851" s="204">
        <v>101178373359</v>
      </c>
      <c r="B2851" s="205" t="s">
        <v>11821</v>
      </c>
      <c r="C2851" s="205" t="s">
        <v>11822</v>
      </c>
      <c r="D2851" s="205" t="s">
        <v>680</v>
      </c>
      <c r="E2851" s="572">
        <v>34878</v>
      </c>
      <c r="F2851" s="572">
        <v>44047</v>
      </c>
      <c r="G2851" s="205" t="s">
        <v>11816</v>
      </c>
      <c r="H2851" s="205" t="s">
        <v>682</v>
      </c>
      <c r="I2851" s="205" t="s">
        <v>683</v>
      </c>
      <c r="J2851" s="205">
        <v>9762188006</v>
      </c>
      <c r="K2851" s="205" t="s">
        <v>11823</v>
      </c>
      <c r="L2851" s="205" t="s">
        <v>11824</v>
      </c>
      <c r="M2851" s="205" t="s">
        <v>11825</v>
      </c>
      <c r="N2851" s="205" t="s">
        <v>11826</v>
      </c>
      <c r="O2851" s="205" t="s">
        <v>686</v>
      </c>
      <c r="P2851" s="205" t="s">
        <v>687</v>
      </c>
      <c r="Q2851" s="205" t="s">
        <v>686</v>
      </c>
    </row>
    <row r="2852" spans="1:17" hidden="1">
      <c r="A2852" s="204">
        <v>101594652680</v>
      </c>
      <c r="B2852" s="205" t="s">
        <v>11818</v>
      </c>
      <c r="C2852" s="205" t="s">
        <v>11819</v>
      </c>
      <c r="D2852" s="205" t="s">
        <v>680</v>
      </c>
      <c r="E2852" s="572">
        <v>33561</v>
      </c>
      <c r="F2852" s="572">
        <v>44047</v>
      </c>
      <c r="G2852" s="205" t="s">
        <v>11820</v>
      </c>
      <c r="H2852" s="205" t="s">
        <v>682</v>
      </c>
      <c r="I2852" s="205" t="s">
        <v>708</v>
      </c>
      <c r="J2852" s="205" t="s">
        <v>684</v>
      </c>
      <c r="K2852" s="205" t="s">
        <v>684</v>
      </c>
      <c r="L2852" s="205" t="s">
        <v>9743</v>
      </c>
      <c r="M2852" s="205" t="s">
        <v>684</v>
      </c>
      <c r="N2852" s="205" t="s">
        <v>684</v>
      </c>
      <c r="O2852" s="205" t="s">
        <v>686</v>
      </c>
      <c r="P2852" s="205" t="s">
        <v>687</v>
      </c>
      <c r="Q2852" s="205" t="s">
        <v>686</v>
      </c>
    </row>
    <row r="2853" spans="1:17" hidden="1">
      <c r="A2853" s="204">
        <v>101555088767</v>
      </c>
      <c r="B2853" s="205" t="s">
        <v>11852</v>
      </c>
      <c r="C2853" s="205" t="s">
        <v>11853</v>
      </c>
      <c r="D2853" s="205" t="s">
        <v>680</v>
      </c>
      <c r="E2853" s="572">
        <v>35932</v>
      </c>
      <c r="F2853" s="572">
        <v>44047</v>
      </c>
      <c r="G2853" s="205" t="s">
        <v>3776</v>
      </c>
      <c r="H2853" s="205" t="s">
        <v>682</v>
      </c>
      <c r="I2853" s="205" t="s">
        <v>683</v>
      </c>
      <c r="J2853" s="205">
        <v>8308621883</v>
      </c>
      <c r="K2853" s="205" t="s">
        <v>684</v>
      </c>
      <c r="L2853" s="205" t="s">
        <v>10716</v>
      </c>
      <c r="M2853" s="205" t="s">
        <v>11854</v>
      </c>
      <c r="N2853" s="205" t="s">
        <v>684</v>
      </c>
      <c r="O2853" s="205" t="s">
        <v>686</v>
      </c>
      <c r="P2853" s="205" t="s">
        <v>687</v>
      </c>
      <c r="Q2853" s="205" t="s">
        <v>686</v>
      </c>
    </row>
    <row r="2854" spans="1:17" hidden="1">
      <c r="A2854" s="204">
        <v>101594652651</v>
      </c>
      <c r="B2854" s="205" t="s">
        <v>11814</v>
      </c>
      <c r="C2854" s="205" t="s">
        <v>11815</v>
      </c>
      <c r="D2854" s="205" t="s">
        <v>680</v>
      </c>
      <c r="E2854" s="572">
        <v>32618</v>
      </c>
      <c r="F2854" s="572">
        <v>44047</v>
      </c>
      <c r="G2854" s="205" t="s">
        <v>11816</v>
      </c>
      <c r="H2854" s="205" t="s">
        <v>682</v>
      </c>
      <c r="I2854" s="205" t="s">
        <v>708</v>
      </c>
      <c r="J2854" s="205" t="s">
        <v>684</v>
      </c>
      <c r="K2854" s="205" t="s">
        <v>684</v>
      </c>
      <c r="L2854" s="205" t="s">
        <v>11817</v>
      </c>
      <c r="M2854" s="205" t="s">
        <v>684</v>
      </c>
      <c r="N2854" s="205" t="s">
        <v>684</v>
      </c>
      <c r="O2854" s="205" t="s">
        <v>686</v>
      </c>
      <c r="P2854" s="205" t="s">
        <v>687</v>
      </c>
      <c r="Q2854" s="205" t="s">
        <v>686</v>
      </c>
    </row>
    <row r="2855" spans="1:17" hidden="1">
      <c r="A2855" s="204">
        <v>101594652679</v>
      </c>
      <c r="B2855" s="205" t="s">
        <v>11864</v>
      </c>
      <c r="C2855" s="205" t="s">
        <v>11865</v>
      </c>
      <c r="D2855" s="205" t="s">
        <v>680</v>
      </c>
      <c r="E2855" s="572">
        <v>25934</v>
      </c>
      <c r="F2855" s="572">
        <v>44044</v>
      </c>
      <c r="G2855" s="205" t="s">
        <v>11866</v>
      </c>
      <c r="H2855" s="205" t="s">
        <v>682</v>
      </c>
      <c r="I2855" s="205" t="s">
        <v>708</v>
      </c>
      <c r="J2855" s="205">
        <v>9307494667</v>
      </c>
      <c r="K2855" s="205" t="s">
        <v>684</v>
      </c>
      <c r="L2855" s="205" t="s">
        <v>11867</v>
      </c>
      <c r="M2855" s="205" t="s">
        <v>11868</v>
      </c>
      <c r="N2855" s="205" t="s">
        <v>20627</v>
      </c>
      <c r="O2855" s="205" t="s">
        <v>686</v>
      </c>
      <c r="P2855" s="205" t="s">
        <v>687</v>
      </c>
      <c r="Q2855" s="205" t="s">
        <v>686</v>
      </c>
    </row>
    <row r="2856" spans="1:17" hidden="1">
      <c r="A2856" s="204">
        <v>101295860942</v>
      </c>
      <c r="B2856" s="205" t="s">
        <v>11881</v>
      </c>
      <c r="C2856" s="205" t="s">
        <v>11882</v>
      </c>
      <c r="D2856" s="205" t="s">
        <v>680</v>
      </c>
      <c r="E2856" s="572">
        <v>33970</v>
      </c>
      <c r="F2856" s="572">
        <v>44044</v>
      </c>
      <c r="G2856" s="205" t="s">
        <v>11883</v>
      </c>
      <c r="H2856" s="205" t="s">
        <v>682</v>
      </c>
      <c r="I2856" s="205" t="s">
        <v>683</v>
      </c>
      <c r="J2856" s="205" t="s">
        <v>684</v>
      </c>
      <c r="K2856" s="205" t="s">
        <v>684</v>
      </c>
      <c r="L2856" s="205" t="s">
        <v>10334</v>
      </c>
      <c r="M2856" s="205" t="s">
        <v>684</v>
      </c>
      <c r="N2856" s="205" t="s">
        <v>684</v>
      </c>
      <c r="O2856" s="205" t="s">
        <v>686</v>
      </c>
      <c r="P2856" s="205" t="s">
        <v>687</v>
      </c>
      <c r="Q2856" s="205" t="s">
        <v>686</v>
      </c>
    </row>
    <row r="2857" spans="1:17" hidden="1">
      <c r="A2857" s="204">
        <v>101606568803</v>
      </c>
      <c r="B2857" s="205" t="s">
        <v>11877</v>
      </c>
      <c r="C2857" s="205" t="s">
        <v>11878</v>
      </c>
      <c r="D2857" s="205" t="s">
        <v>680</v>
      </c>
      <c r="E2857" s="572">
        <v>36795</v>
      </c>
      <c r="F2857" s="572">
        <v>44044</v>
      </c>
      <c r="G2857" s="205" t="s">
        <v>11455</v>
      </c>
      <c r="H2857" s="205" t="s">
        <v>682</v>
      </c>
      <c r="I2857" s="205" t="s">
        <v>683</v>
      </c>
      <c r="J2857" s="205">
        <v>7709416453</v>
      </c>
      <c r="K2857" s="205" t="s">
        <v>684</v>
      </c>
      <c r="L2857" s="205" t="s">
        <v>11879</v>
      </c>
      <c r="M2857" s="205" t="s">
        <v>684</v>
      </c>
      <c r="N2857" s="205" t="s">
        <v>11880</v>
      </c>
      <c r="O2857" s="205" t="s">
        <v>686</v>
      </c>
      <c r="P2857" s="205" t="s">
        <v>687</v>
      </c>
      <c r="Q2857" s="205" t="s">
        <v>686</v>
      </c>
    </row>
    <row r="2858" spans="1:17" hidden="1">
      <c r="A2858" s="204">
        <v>101606569368</v>
      </c>
      <c r="B2858" s="205" t="s">
        <v>11869</v>
      </c>
      <c r="C2858" s="205" t="s">
        <v>11870</v>
      </c>
      <c r="D2858" s="205" t="s">
        <v>680</v>
      </c>
      <c r="E2858" s="572">
        <v>36520</v>
      </c>
      <c r="F2858" s="572">
        <v>44044</v>
      </c>
      <c r="G2858" s="205" t="s">
        <v>11871</v>
      </c>
      <c r="H2858" s="205" t="s">
        <v>682</v>
      </c>
      <c r="I2858" s="205" t="s">
        <v>683</v>
      </c>
      <c r="J2858" s="205" t="s">
        <v>684</v>
      </c>
      <c r="K2858" s="205" t="s">
        <v>684</v>
      </c>
      <c r="L2858" s="205" t="s">
        <v>11872</v>
      </c>
      <c r="M2858" s="205" t="s">
        <v>684</v>
      </c>
      <c r="N2858" s="205" t="s">
        <v>684</v>
      </c>
      <c r="O2858" s="205" t="s">
        <v>686</v>
      </c>
      <c r="P2858" s="205" t="s">
        <v>687</v>
      </c>
      <c r="Q2858" s="205" t="s">
        <v>686</v>
      </c>
    </row>
    <row r="2859" spans="1:17" hidden="1">
      <c r="A2859" s="204">
        <v>101606569352</v>
      </c>
      <c r="B2859" s="205" t="s">
        <v>11862</v>
      </c>
      <c r="C2859" s="205" t="s">
        <v>10332</v>
      </c>
      <c r="D2859" s="205" t="s">
        <v>680</v>
      </c>
      <c r="E2859" s="572">
        <v>37987</v>
      </c>
      <c r="F2859" s="572">
        <v>44044</v>
      </c>
      <c r="G2859" s="205" t="s">
        <v>11863</v>
      </c>
      <c r="H2859" s="205" t="s">
        <v>682</v>
      </c>
      <c r="I2859" s="205" t="s">
        <v>683</v>
      </c>
      <c r="J2859" s="205" t="s">
        <v>684</v>
      </c>
      <c r="K2859" s="205" t="s">
        <v>684</v>
      </c>
      <c r="L2859" s="205" t="s">
        <v>1008</v>
      </c>
      <c r="M2859" s="205" t="s">
        <v>684</v>
      </c>
      <c r="N2859" s="205" t="s">
        <v>684</v>
      </c>
      <c r="O2859" s="205" t="s">
        <v>686</v>
      </c>
      <c r="P2859" s="205" t="s">
        <v>687</v>
      </c>
      <c r="Q2859" s="205" t="s">
        <v>686</v>
      </c>
    </row>
    <row r="2860" spans="1:17" hidden="1">
      <c r="A2860" s="204">
        <v>101594652667</v>
      </c>
      <c r="B2860" s="205" t="s">
        <v>11873</v>
      </c>
      <c r="C2860" s="205" t="s">
        <v>11874</v>
      </c>
      <c r="D2860" s="205" t="s">
        <v>680</v>
      </c>
      <c r="E2860" s="572">
        <v>35612</v>
      </c>
      <c r="F2860" s="572">
        <v>44044</v>
      </c>
      <c r="G2860" s="205" t="s">
        <v>11875</v>
      </c>
      <c r="H2860" s="205" t="s">
        <v>682</v>
      </c>
      <c r="I2860" s="205" t="s">
        <v>683</v>
      </c>
      <c r="J2860" s="205" t="s">
        <v>684</v>
      </c>
      <c r="K2860" s="205" t="s">
        <v>684</v>
      </c>
      <c r="L2860" s="205" t="s">
        <v>11876</v>
      </c>
      <c r="M2860" s="205" t="s">
        <v>684</v>
      </c>
      <c r="N2860" s="205" t="s">
        <v>684</v>
      </c>
      <c r="O2860" s="205" t="s">
        <v>686</v>
      </c>
      <c r="P2860" s="205" t="s">
        <v>687</v>
      </c>
      <c r="Q2860" s="205" t="s">
        <v>686</v>
      </c>
    </row>
    <row r="2861" spans="1:17" hidden="1">
      <c r="A2861" s="204">
        <v>101606568819</v>
      </c>
      <c r="B2861" s="205" t="s">
        <v>11855</v>
      </c>
      <c r="C2861" s="205" t="s">
        <v>11856</v>
      </c>
      <c r="D2861" s="205" t="s">
        <v>680</v>
      </c>
      <c r="E2861" s="572">
        <v>34885</v>
      </c>
      <c r="F2861" s="572">
        <v>44044</v>
      </c>
      <c r="G2861" s="205" t="s">
        <v>11455</v>
      </c>
      <c r="H2861" s="205" t="s">
        <v>682</v>
      </c>
      <c r="I2861" s="205" t="s">
        <v>683</v>
      </c>
      <c r="J2861" s="205">
        <v>9503978718</v>
      </c>
      <c r="K2861" s="205" t="s">
        <v>684</v>
      </c>
      <c r="L2861" s="205" t="s">
        <v>11857</v>
      </c>
      <c r="M2861" s="205" t="s">
        <v>684</v>
      </c>
      <c r="N2861" s="205" t="s">
        <v>684</v>
      </c>
      <c r="O2861" s="205" t="s">
        <v>686</v>
      </c>
      <c r="P2861" s="205" t="s">
        <v>687</v>
      </c>
      <c r="Q2861" s="205" t="s">
        <v>686</v>
      </c>
    </row>
    <row r="2862" spans="1:17" hidden="1">
      <c r="A2862" s="204">
        <v>101602021701</v>
      </c>
      <c r="B2862" s="205" t="s">
        <v>11858</v>
      </c>
      <c r="C2862" s="205" t="s">
        <v>11859</v>
      </c>
      <c r="D2862" s="205" t="s">
        <v>680</v>
      </c>
      <c r="E2862" s="572">
        <v>35900</v>
      </c>
      <c r="F2862" s="572">
        <v>44044</v>
      </c>
      <c r="G2862" s="205" t="s">
        <v>11860</v>
      </c>
      <c r="H2862" s="205" t="s">
        <v>682</v>
      </c>
      <c r="I2862" s="205" t="s">
        <v>683</v>
      </c>
      <c r="J2862" s="205" t="s">
        <v>684</v>
      </c>
      <c r="K2862" s="205" t="s">
        <v>684</v>
      </c>
      <c r="L2862" s="205" t="s">
        <v>5502</v>
      </c>
      <c r="M2862" s="205" t="s">
        <v>684</v>
      </c>
      <c r="N2862" s="205" t="s">
        <v>11861</v>
      </c>
      <c r="O2862" s="205" t="s">
        <v>686</v>
      </c>
      <c r="P2862" s="205" t="s">
        <v>687</v>
      </c>
      <c r="Q2862" s="205" t="s">
        <v>686</v>
      </c>
    </row>
    <row r="2863" spans="1:17" hidden="1">
      <c r="A2863" s="204">
        <v>101457399440</v>
      </c>
      <c r="B2863" s="205" t="s">
        <v>11884</v>
      </c>
      <c r="C2863" s="205" t="s">
        <v>11885</v>
      </c>
      <c r="D2863" s="205" t="s">
        <v>680</v>
      </c>
      <c r="E2863" s="572">
        <v>37211</v>
      </c>
      <c r="F2863" s="572">
        <v>44042</v>
      </c>
      <c r="G2863" s="205" t="s">
        <v>11886</v>
      </c>
      <c r="H2863" s="205" t="s">
        <v>682</v>
      </c>
      <c r="I2863" s="205" t="s">
        <v>683</v>
      </c>
      <c r="J2863" s="205">
        <v>9651645615</v>
      </c>
      <c r="K2863" s="205" t="s">
        <v>684</v>
      </c>
      <c r="L2863" s="205" t="s">
        <v>11887</v>
      </c>
      <c r="M2863" s="205" t="s">
        <v>21510</v>
      </c>
      <c r="N2863" s="205" t="s">
        <v>11888</v>
      </c>
      <c r="O2863" s="205" t="s">
        <v>686</v>
      </c>
      <c r="P2863" s="205" t="s">
        <v>687</v>
      </c>
      <c r="Q2863" s="205" t="s">
        <v>686</v>
      </c>
    </row>
    <row r="2864" spans="1:17" hidden="1">
      <c r="A2864" s="204">
        <v>101594652646</v>
      </c>
      <c r="B2864" s="205" t="s">
        <v>11889</v>
      </c>
      <c r="C2864" s="205" t="s">
        <v>11890</v>
      </c>
      <c r="D2864" s="205" t="s">
        <v>680</v>
      </c>
      <c r="E2864" s="572">
        <v>33970</v>
      </c>
      <c r="F2864" s="572">
        <v>44040</v>
      </c>
      <c r="G2864" s="205" t="s">
        <v>11891</v>
      </c>
      <c r="H2864" s="205" t="s">
        <v>682</v>
      </c>
      <c r="I2864" s="205" t="s">
        <v>708</v>
      </c>
      <c r="J2864" s="205">
        <v>9316431465</v>
      </c>
      <c r="K2864" s="205" t="s">
        <v>684</v>
      </c>
      <c r="L2864" s="205" t="s">
        <v>11892</v>
      </c>
      <c r="M2864" s="205" t="s">
        <v>684</v>
      </c>
      <c r="N2864" s="205" t="s">
        <v>684</v>
      </c>
      <c r="O2864" s="205" t="s">
        <v>686</v>
      </c>
      <c r="P2864" s="205" t="s">
        <v>687</v>
      </c>
      <c r="Q2864" s="205" t="s">
        <v>686</v>
      </c>
    </row>
    <row r="2865" spans="1:17" hidden="1">
      <c r="A2865" s="204">
        <v>101379932675</v>
      </c>
      <c r="B2865" s="205" t="s">
        <v>11893</v>
      </c>
      <c r="C2865" s="205" t="s">
        <v>11894</v>
      </c>
      <c r="D2865" s="205" t="s">
        <v>680</v>
      </c>
      <c r="E2865" s="572">
        <v>30317</v>
      </c>
      <c r="F2865" s="572">
        <v>44039</v>
      </c>
      <c r="G2865" s="205" t="s">
        <v>11895</v>
      </c>
      <c r="H2865" s="205" t="s">
        <v>682</v>
      </c>
      <c r="I2865" s="205" t="s">
        <v>708</v>
      </c>
      <c r="J2865" s="205" t="s">
        <v>684</v>
      </c>
      <c r="K2865" s="205" t="s">
        <v>684</v>
      </c>
      <c r="L2865" s="205" t="s">
        <v>11896</v>
      </c>
      <c r="M2865" s="205" t="s">
        <v>684</v>
      </c>
      <c r="N2865" s="205" t="s">
        <v>684</v>
      </c>
      <c r="O2865" s="205" t="s">
        <v>686</v>
      </c>
      <c r="P2865" s="205" t="s">
        <v>687</v>
      </c>
      <c r="Q2865" s="205" t="s">
        <v>686</v>
      </c>
    </row>
    <row r="2866" spans="1:17" hidden="1">
      <c r="A2866" s="204">
        <v>101516313691</v>
      </c>
      <c r="B2866" s="205" t="s">
        <v>11897</v>
      </c>
      <c r="C2866" s="205" t="s">
        <v>11898</v>
      </c>
      <c r="D2866" s="205" t="s">
        <v>680</v>
      </c>
      <c r="E2866" s="572">
        <v>35693</v>
      </c>
      <c r="F2866" s="572">
        <v>44031</v>
      </c>
      <c r="G2866" s="205" t="s">
        <v>11899</v>
      </c>
      <c r="H2866" s="205" t="s">
        <v>682</v>
      </c>
      <c r="I2866" s="205" t="s">
        <v>683</v>
      </c>
      <c r="J2866" s="205" t="s">
        <v>684</v>
      </c>
      <c r="K2866" s="205" t="s">
        <v>684</v>
      </c>
      <c r="L2866" s="205" t="s">
        <v>9474</v>
      </c>
      <c r="M2866" s="205" t="s">
        <v>684</v>
      </c>
      <c r="N2866" s="205" t="s">
        <v>684</v>
      </c>
      <c r="O2866" s="205" t="s">
        <v>686</v>
      </c>
      <c r="P2866" s="205" t="s">
        <v>687</v>
      </c>
      <c r="Q2866" s="205" t="s">
        <v>686</v>
      </c>
    </row>
    <row r="2867" spans="1:17" hidden="1">
      <c r="A2867" s="204">
        <v>101593162863</v>
      </c>
      <c r="B2867" s="205" t="s">
        <v>11909</v>
      </c>
      <c r="C2867" s="205" t="s">
        <v>11910</v>
      </c>
      <c r="D2867" s="205" t="s">
        <v>680</v>
      </c>
      <c r="E2867" s="572">
        <v>30215</v>
      </c>
      <c r="F2867" s="572">
        <v>44031</v>
      </c>
      <c r="G2867" s="205" t="s">
        <v>11911</v>
      </c>
      <c r="H2867" s="205" t="s">
        <v>682</v>
      </c>
      <c r="I2867" s="205" t="s">
        <v>708</v>
      </c>
      <c r="J2867" s="205">
        <v>6394405809</v>
      </c>
      <c r="K2867" s="205" t="s">
        <v>684</v>
      </c>
      <c r="L2867" s="205" t="s">
        <v>11912</v>
      </c>
      <c r="M2867" s="205" t="s">
        <v>21204</v>
      </c>
      <c r="N2867" s="205" t="s">
        <v>684</v>
      </c>
      <c r="O2867" s="205" t="s">
        <v>686</v>
      </c>
      <c r="P2867" s="205" t="s">
        <v>687</v>
      </c>
      <c r="Q2867" s="205" t="s">
        <v>686</v>
      </c>
    </row>
    <row r="2868" spans="1:17" hidden="1">
      <c r="A2868" s="204">
        <v>101239406600</v>
      </c>
      <c r="B2868" s="205" t="s">
        <v>11904</v>
      </c>
      <c r="C2868" s="205" t="s">
        <v>1091</v>
      </c>
      <c r="D2868" s="205" t="s">
        <v>680</v>
      </c>
      <c r="E2868" s="572">
        <v>34155</v>
      </c>
      <c r="F2868" s="572">
        <v>44031</v>
      </c>
      <c r="G2868" s="205" t="s">
        <v>11905</v>
      </c>
      <c r="H2868" s="205" t="s">
        <v>682</v>
      </c>
      <c r="I2868" s="205" t="s">
        <v>708</v>
      </c>
      <c r="J2868" s="205">
        <v>7880396492</v>
      </c>
      <c r="K2868" s="205" t="s">
        <v>11906</v>
      </c>
      <c r="L2868" s="205" t="s">
        <v>11907</v>
      </c>
      <c r="M2868" s="205" t="s">
        <v>11908</v>
      </c>
      <c r="N2868" s="205" t="s">
        <v>11157</v>
      </c>
      <c r="O2868" s="205" t="s">
        <v>687</v>
      </c>
      <c r="P2868" s="205" t="s">
        <v>687</v>
      </c>
      <c r="Q2868" s="205" t="s">
        <v>686</v>
      </c>
    </row>
    <row r="2869" spans="1:17" hidden="1">
      <c r="A2869" s="204">
        <v>101593162859</v>
      </c>
      <c r="B2869" s="205" t="s">
        <v>11900</v>
      </c>
      <c r="C2869" s="205" t="s">
        <v>11901</v>
      </c>
      <c r="D2869" s="205" t="s">
        <v>680</v>
      </c>
      <c r="E2869" s="572">
        <v>36266</v>
      </c>
      <c r="F2869" s="572">
        <v>44031</v>
      </c>
      <c r="G2869" s="205" t="s">
        <v>11902</v>
      </c>
      <c r="H2869" s="205" t="s">
        <v>682</v>
      </c>
      <c r="I2869" s="205" t="s">
        <v>683</v>
      </c>
      <c r="J2869" s="205" t="s">
        <v>684</v>
      </c>
      <c r="K2869" s="205" t="s">
        <v>684</v>
      </c>
      <c r="L2869" s="205" t="s">
        <v>11903</v>
      </c>
      <c r="M2869" s="205" t="s">
        <v>684</v>
      </c>
      <c r="N2869" s="205" t="s">
        <v>684</v>
      </c>
      <c r="O2869" s="205" t="s">
        <v>686</v>
      </c>
      <c r="P2869" s="205" t="s">
        <v>687</v>
      </c>
      <c r="Q2869" s="205" t="s">
        <v>686</v>
      </c>
    </row>
    <row r="2870" spans="1:17" hidden="1">
      <c r="A2870" s="204">
        <v>101548705519</v>
      </c>
      <c r="B2870" s="205" t="s">
        <v>11914</v>
      </c>
      <c r="C2870" s="205" t="s">
        <v>7586</v>
      </c>
      <c r="D2870" s="205" t="s">
        <v>680</v>
      </c>
      <c r="E2870" s="572">
        <v>35900</v>
      </c>
      <c r="F2870" s="572">
        <v>44029</v>
      </c>
      <c r="G2870" s="205" t="s">
        <v>7524</v>
      </c>
      <c r="H2870" s="205" t="s">
        <v>682</v>
      </c>
      <c r="I2870" s="205" t="s">
        <v>683</v>
      </c>
      <c r="J2870" s="205">
        <v>6306417134</v>
      </c>
      <c r="K2870" s="205" t="s">
        <v>684</v>
      </c>
      <c r="L2870" s="205" t="s">
        <v>11915</v>
      </c>
      <c r="M2870" s="205" t="s">
        <v>11916</v>
      </c>
      <c r="N2870" s="205" t="s">
        <v>11917</v>
      </c>
      <c r="O2870" s="205" t="s">
        <v>687</v>
      </c>
      <c r="P2870" s="205" t="s">
        <v>687</v>
      </c>
      <c r="Q2870" s="205" t="s">
        <v>686</v>
      </c>
    </row>
    <row r="2871" spans="1:17" hidden="1">
      <c r="A2871" s="204">
        <v>101592695030</v>
      </c>
      <c r="B2871" s="205" t="s">
        <v>11918</v>
      </c>
      <c r="C2871" s="205" t="s">
        <v>11919</v>
      </c>
      <c r="D2871" s="205" t="s">
        <v>680</v>
      </c>
      <c r="E2871" s="572">
        <v>29285</v>
      </c>
      <c r="F2871" s="572">
        <v>44029</v>
      </c>
      <c r="G2871" s="205" t="s">
        <v>11920</v>
      </c>
      <c r="H2871" s="205" t="s">
        <v>682</v>
      </c>
      <c r="I2871" s="205" t="s">
        <v>683</v>
      </c>
      <c r="J2871" s="205">
        <v>8115057067</v>
      </c>
      <c r="K2871" s="205" t="s">
        <v>11921</v>
      </c>
      <c r="L2871" s="205" t="s">
        <v>1020</v>
      </c>
      <c r="M2871" s="205" t="s">
        <v>684</v>
      </c>
      <c r="N2871" s="205" t="s">
        <v>684</v>
      </c>
      <c r="O2871" s="205" t="s">
        <v>686</v>
      </c>
      <c r="P2871" s="205" t="s">
        <v>687</v>
      </c>
      <c r="Q2871" s="205" t="s">
        <v>686</v>
      </c>
    </row>
    <row r="2872" spans="1:17" hidden="1">
      <c r="A2872" s="204">
        <v>101592695011</v>
      </c>
      <c r="B2872" s="205" t="s">
        <v>11926</v>
      </c>
      <c r="C2872" s="205" t="s">
        <v>11927</v>
      </c>
      <c r="D2872" s="205" t="s">
        <v>680</v>
      </c>
      <c r="E2872" s="572">
        <v>34700</v>
      </c>
      <c r="F2872" s="572">
        <v>44029</v>
      </c>
      <c r="G2872" s="205" t="s">
        <v>11928</v>
      </c>
      <c r="H2872" s="205" t="s">
        <v>682</v>
      </c>
      <c r="I2872" s="205" t="s">
        <v>683</v>
      </c>
      <c r="J2872" s="205" t="s">
        <v>684</v>
      </c>
      <c r="K2872" s="205" t="s">
        <v>684</v>
      </c>
      <c r="L2872" s="205" t="s">
        <v>11929</v>
      </c>
      <c r="M2872" s="205" t="s">
        <v>684</v>
      </c>
      <c r="N2872" s="205" t="s">
        <v>684</v>
      </c>
      <c r="O2872" s="205" t="s">
        <v>686</v>
      </c>
      <c r="P2872" s="205" t="s">
        <v>687</v>
      </c>
      <c r="Q2872" s="205" t="s">
        <v>686</v>
      </c>
    </row>
    <row r="2873" spans="1:17" hidden="1">
      <c r="A2873" s="204">
        <v>101592695024</v>
      </c>
      <c r="B2873" s="205" t="s">
        <v>11922</v>
      </c>
      <c r="C2873" s="205" t="s">
        <v>11923</v>
      </c>
      <c r="D2873" s="205" t="s">
        <v>680</v>
      </c>
      <c r="E2873" s="572">
        <v>33239</v>
      </c>
      <c r="F2873" s="572">
        <v>44029</v>
      </c>
      <c r="G2873" s="205" t="s">
        <v>11924</v>
      </c>
      <c r="H2873" s="205" t="s">
        <v>682</v>
      </c>
      <c r="I2873" s="205" t="s">
        <v>683</v>
      </c>
      <c r="J2873" s="205">
        <v>9633415081</v>
      </c>
      <c r="K2873" s="205" t="s">
        <v>684</v>
      </c>
      <c r="L2873" s="205" t="s">
        <v>10238</v>
      </c>
      <c r="M2873" s="205" t="s">
        <v>684</v>
      </c>
      <c r="N2873" s="205" t="s">
        <v>11925</v>
      </c>
      <c r="O2873" s="205" t="s">
        <v>687</v>
      </c>
      <c r="P2873" s="205" t="s">
        <v>687</v>
      </c>
      <c r="Q2873" s="205" t="s">
        <v>686</v>
      </c>
    </row>
    <row r="2874" spans="1:17" hidden="1">
      <c r="A2874" s="204">
        <v>101586800756</v>
      </c>
      <c r="B2874" s="205" t="s">
        <v>11930</v>
      </c>
      <c r="C2874" s="205" t="s">
        <v>11931</v>
      </c>
      <c r="D2874" s="205" t="s">
        <v>680</v>
      </c>
      <c r="E2874" s="572">
        <v>33498</v>
      </c>
      <c r="F2874" s="572">
        <v>44013</v>
      </c>
      <c r="G2874" s="205" t="s">
        <v>11932</v>
      </c>
      <c r="H2874" s="205" t="s">
        <v>682</v>
      </c>
      <c r="I2874" s="205" t="s">
        <v>683</v>
      </c>
      <c r="J2874" s="205">
        <v>9702052897</v>
      </c>
      <c r="K2874" s="205" t="s">
        <v>684</v>
      </c>
      <c r="L2874" s="205" t="s">
        <v>11933</v>
      </c>
      <c r="M2874" s="205" t="s">
        <v>11934</v>
      </c>
      <c r="N2874" s="205" t="s">
        <v>11935</v>
      </c>
      <c r="O2874" s="205" t="s">
        <v>686</v>
      </c>
      <c r="P2874" s="205" t="s">
        <v>687</v>
      </c>
      <c r="Q2874" s="205" t="s">
        <v>686</v>
      </c>
    </row>
    <row r="2875" spans="1:17" hidden="1">
      <c r="A2875" s="204">
        <v>101684715072</v>
      </c>
      <c r="B2875" s="205" t="s">
        <v>11936</v>
      </c>
      <c r="C2875" s="205" t="s">
        <v>11937</v>
      </c>
      <c r="D2875" s="205" t="s">
        <v>680</v>
      </c>
      <c r="E2875" s="572">
        <v>37469</v>
      </c>
      <c r="F2875" s="572">
        <v>44013</v>
      </c>
      <c r="G2875" s="205" t="s">
        <v>11938</v>
      </c>
      <c r="H2875" s="205" t="s">
        <v>682</v>
      </c>
      <c r="I2875" s="205" t="s">
        <v>683</v>
      </c>
      <c r="J2875" s="205">
        <v>7498532688</v>
      </c>
      <c r="K2875" s="205" t="s">
        <v>11939</v>
      </c>
      <c r="L2875" s="205" t="s">
        <v>11940</v>
      </c>
      <c r="M2875" s="205" t="s">
        <v>11941</v>
      </c>
      <c r="N2875" s="205" t="s">
        <v>11942</v>
      </c>
      <c r="O2875" s="205" t="s">
        <v>687</v>
      </c>
      <c r="P2875" s="205" t="s">
        <v>687</v>
      </c>
      <c r="Q2875" s="205" t="s">
        <v>686</v>
      </c>
    </row>
    <row r="2876" spans="1:17" hidden="1">
      <c r="A2876" s="204">
        <v>101172783978</v>
      </c>
      <c r="B2876" s="205" t="s">
        <v>11949</v>
      </c>
      <c r="C2876" s="205" t="s">
        <v>11950</v>
      </c>
      <c r="D2876" s="205" t="s">
        <v>680</v>
      </c>
      <c r="E2876" s="572">
        <v>32509</v>
      </c>
      <c r="F2876" s="572">
        <v>44000</v>
      </c>
      <c r="G2876" s="205" t="s">
        <v>11951</v>
      </c>
      <c r="H2876" s="205" t="s">
        <v>682</v>
      </c>
      <c r="I2876" s="205" t="s">
        <v>683</v>
      </c>
      <c r="J2876" s="205">
        <v>9156214735</v>
      </c>
      <c r="K2876" s="205" t="s">
        <v>684</v>
      </c>
      <c r="L2876" s="205" t="s">
        <v>11952</v>
      </c>
      <c r="M2876" s="205" t="s">
        <v>11953</v>
      </c>
      <c r="N2876" s="205" t="s">
        <v>11954</v>
      </c>
      <c r="O2876" s="205" t="s">
        <v>687</v>
      </c>
      <c r="P2876" s="205" t="s">
        <v>687</v>
      </c>
      <c r="Q2876" s="205" t="s">
        <v>686</v>
      </c>
    </row>
    <row r="2877" spans="1:17" hidden="1">
      <c r="A2877" s="204">
        <v>101584722407</v>
      </c>
      <c r="B2877" s="205" t="s">
        <v>11955</v>
      </c>
      <c r="C2877" s="205" t="s">
        <v>11956</v>
      </c>
      <c r="D2877" s="205" t="s">
        <v>680</v>
      </c>
      <c r="E2877" s="572">
        <v>33970</v>
      </c>
      <c r="F2877" s="572">
        <v>44000</v>
      </c>
      <c r="G2877" s="205" t="s">
        <v>11957</v>
      </c>
      <c r="H2877" s="205" t="s">
        <v>682</v>
      </c>
      <c r="I2877" s="205" t="s">
        <v>683</v>
      </c>
      <c r="J2877" s="205">
        <v>8482937218</v>
      </c>
      <c r="K2877" s="205" t="s">
        <v>684</v>
      </c>
      <c r="L2877" s="205" t="s">
        <v>11958</v>
      </c>
      <c r="M2877" s="205" t="s">
        <v>684</v>
      </c>
      <c r="N2877" s="205" t="s">
        <v>684</v>
      </c>
      <c r="O2877" s="205" t="s">
        <v>686</v>
      </c>
      <c r="P2877" s="205" t="s">
        <v>687</v>
      </c>
      <c r="Q2877" s="205" t="s">
        <v>686</v>
      </c>
    </row>
    <row r="2878" spans="1:17" hidden="1">
      <c r="A2878" s="204">
        <v>101451007678</v>
      </c>
      <c r="B2878" s="205" t="s">
        <v>11943</v>
      </c>
      <c r="C2878" s="205" t="s">
        <v>11944</v>
      </c>
      <c r="D2878" s="205" t="s">
        <v>680</v>
      </c>
      <c r="E2878" s="572">
        <v>36535</v>
      </c>
      <c r="F2878" s="572">
        <v>44000</v>
      </c>
      <c r="G2878" s="205" t="s">
        <v>11945</v>
      </c>
      <c r="H2878" s="205" t="s">
        <v>682</v>
      </c>
      <c r="I2878" s="205" t="s">
        <v>683</v>
      </c>
      <c r="J2878" s="205">
        <v>9890798228</v>
      </c>
      <c r="K2878" s="205" t="s">
        <v>684</v>
      </c>
      <c r="L2878" s="205" t="s">
        <v>11946</v>
      </c>
      <c r="M2878" s="205" t="s">
        <v>11947</v>
      </c>
      <c r="N2878" s="205" t="s">
        <v>11948</v>
      </c>
      <c r="O2878" s="205" t="s">
        <v>687</v>
      </c>
      <c r="P2878" s="205" t="s">
        <v>687</v>
      </c>
      <c r="Q2878" s="205" t="s">
        <v>686</v>
      </c>
    </row>
    <row r="2879" spans="1:17" hidden="1">
      <c r="A2879" s="204">
        <v>101584583951</v>
      </c>
      <c r="B2879" s="205" t="s">
        <v>11967</v>
      </c>
      <c r="C2879" s="205" t="s">
        <v>11968</v>
      </c>
      <c r="D2879" s="205" t="s">
        <v>680</v>
      </c>
      <c r="E2879" s="572">
        <v>32786</v>
      </c>
      <c r="F2879" s="572">
        <v>43999</v>
      </c>
      <c r="G2879" s="205" t="s">
        <v>11969</v>
      </c>
      <c r="H2879" s="205" t="s">
        <v>682</v>
      </c>
      <c r="I2879" s="205" t="s">
        <v>708</v>
      </c>
      <c r="J2879" s="205">
        <v>8380816521</v>
      </c>
      <c r="K2879" s="205" t="s">
        <v>684</v>
      </c>
      <c r="L2879" s="205" t="s">
        <v>11970</v>
      </c>
      <c r="M2879" s="205" t="s">
        <v>11971</v>
      </c>
      <c r="N2879" s="205" t="s">
        <v>20784</v>
      </c>
      <c r="O2879" s="205" t="s">
        <v>687</v>
      </c>
      <c r="P2879" s="205" t="s">
        <v>687</v>
      </c>
      <c r="Q2879" s="205" t="s">
        <v>686</v>
      </c>
    </row>
    <row r="2880" spans="1:17" hidden="1">
      <c r="A2880" s="204">
        <v>101505607880</v>
      </c>
      <c r="B2880" s="205" t="s">
        <v>11959</v>
      </c>
      <c r="C2880" s="205" t="s">
        <v>11960</v>
      </c>
      <c r="D2880" s="205" t="s">
        <v>680</v>
      </c>
      <c r="E2880" s="572">
        <v>33012</v>
      </c>
      <c r="F2880" s="572">
        <v>43999</v>
      </c>
      <c r="G2880" s="205" t="s">
        <v>11961</v>
      </c>
      <c r="H2880" s="205" t="s">
        <v>682</v>
      </c>
      <c r="I2880" s="205" t="s">
        <v>708</v>
      </c>
      <c r="J2880" s="205">
        <v>7977873960</v>
      </c>
      <c r="K2880" s="205" t="s">
        <v>684</v>
      </c>
      <c r="L2880" s="205" t="s">
        <v>11962</v>
      </c>
      <c r="M2880" s="205" t="s">
        <v>11963</v>
      </c>
      <c r="N2880" s="205" t="s">
        <v>11964</v>
      </c>
      <c r="O2880" s="205" t="s">
        <v>687</v>
      </c>
      <c r="P2880" s="205" t="s">
        <v>687</v>
      </c>
      <c r="Q2880" s="205" t="s">
        <v>686</v>
      </c>
    </row>
    <row r="2881" spans="1:17" hidden="1">
      <c r="A2881" s="204">
        <v>101584583967</v>
      </c>
      <c r="B2881" s="205" t="s">
        <v>11965</v>
      </c>
      <c r="C2881" s="205" t="s">
        <v>11966</v>
      </c>
      <c r="D2881" s="205" t="s">
        <v>680</v>
      </c>
      <c r="E2881" s="572">
        <v>30386</v>
      </c>
      <c r="F2881" s="572">
        <v>43999</v>
      </c>
      <c r="G2881" s="205" t="s">
        <v>5603</v>
      </c>
      <c r="H2881" s="205" t="s">
        <v>682</v>
      </c>
      <c r="I2881" s="205" t="s">
        <v>708</v>
      </c>
      <c r="J2881" s="205">
        <v>8082581212</v>
      </c>
      <c r="K2881" s="205" t="s">
        <v>684</v>
      </c>
      <c r="L2881" s="205" t="s">
        <v>8472</v>
      </c>
      <c r="M2881" s="205" t="s">
        <v>684</v>
      </c>
      <c r="N2881" s="205" t="s">
        <v>684</v>
      </c>
      <c r="O2881" s="205" t="s">
        <v>686</v>
      </c>
      <c r="P2881" s="205" t="s">
        <v>687</v>
      </c>
      <c r="Q2881" s="205" t="s">
        <v>686</v>
      </c>
    </row>
    <row r="2882" spans="1:17" hidden="1">
      <c r="A2882" s="204">
        <v>101584244089</v>
      </c>
      <c r="B2882" s="205" t="s">
        <v>11972</v>
      </c>
      <c r="C2882" s="205" t="s">
        <v>11973</v>
      </c>
      <c r="D2882" s="205" t="s">
        <v>680</v>
      </c>
      <c r="E2882" s="572">
        <v>33784</v>
      </c>
      <c r="F2882" s="572">
        <v>43997</v>
      </c>
      <c r="G2882" s="205" t="s">
        <v>1243</v>
      </c>
      <c r="H2882" s="205" t="s">
        <v>682</v>
      </c>
      <c r="I2882" s="205" t="s">
        <v>708</v>
      </c>
      <c r="J2882" s="205">
        <v>7775841365</v>
      </c>
      <c r="K2882" s="205" t="s">
        <v>684</v>
      </c>
      <c r="L2882" s="205" t="s">
        <v>11974</v>
      </c>
      <c r="M2882" s="205" t="s">
        <v>684</v>
      </c>
      <c r="N2882" s="205" t="s">
        <v>684</v>
      </c>
      <c r="O2882" s="205" t="s">
        <v>686</v>
      </c>
      <c r="P2882" s="205" t="s">
        <v>687</v>
      </c>
      <c r="Q2882" s="205" t="s">
        <v>686</v>
      </c>
    </row>
    <row r="2883" spans="1:17" hidden="1">
      <c r="A2883" s="204">
        <v>101583508442</v>
      </c>
      <c r="B2883" s="205" t="s">
        <v>11975</v>
      </c>
      <c r="C2883" s="205" t="s">
        <v>11976</v>
      </c>
      <c r="D2883" s="205" t="s">
        <v>680</v>
      </c>
      <c r="E2883" s="572">
        <v>29221</v>
      </c>
      <c r="F2883" s="572">
        <v>43994</v>
      </c>
      <c r="G2883" s="205" t="s">
        <v>11977</v>
      </c>
      <c r="H2883" s="205" t="s">
        <v>682</v>
      </c>
      <c r="I2883" s="205" t="s">
        <v>708</v>
      </c>
      <c r="J2883" s="205">
        <v>8263939040</v>
      </c>
      <c r="K2883" s="205" t="s">
        <v>684</v>
      </c>
      <c r="L2883" s="205" t="s">
        <v>11978</v>
      </c>
      <c r="M2883" s="205" t="s">
        <v>11979</v>
      </c>
      <c r="N2883" s="205" t="s">
        <v>11980</v>
      </c>
      <c r="O2883" s="205" t="s">
        <v>687</v>
      </c>
      <c r="P2883" s="205" t="s">
        <v>687</v>
      </c>
      <c r="Q2883" s="205" t="s">
        <v>686</v>
      </c>
    </row>
    <row r="2884" spans="1:17" hidden="1">
      <c r="A2884" s="204">
        <v>101265082546</v>
      </c>
      <c r="B2884" s="205" t="s">
        <v>11985</v>
      </c>
      <c r="C2884" s="205" t="s">
        <v>11986</v>
      </c>
      <c r="D2884" s="205" t="s">
        <v>680</v>
      </c>
      <c r="E2884" s="572">
        <v>35147</v>
      </c>
      <c r="F2884" s="572">
        <v>43993</v>
      </c>
      <c r="G2884" s="205" t="s">
        <v>11987</v>
      </c>
      <c r="H2884" s="205" t="s">
        <v>682</v>
      </c>
      <c r="I2884" s="205" t="s">
        <v>683</v>
      </c>
      <c r="J2884" s="205">
        <v>7043973999</v>
      </c>
      <c r="K2884" s="205" t="s">
        <v>684</v>
      </c>
      <c r="L2884" s="205" t="s">
        <v>6558</v>
      </c>
      <c r="M2884" s="205" t="s">
        <v>684</v>
      </c>
      <c r="N2884" s="205" t="s">
        <v>684</v>
      </c>
      <c r="O2884" s="205" t="s">
        <v>686</v>
      </c>
      <c r="P2884" s="205" t="s">
        <v>687</v>
      </c>
      <c r="Q2884" s="205" t="s">
        <v>686</v>
      </c>
    </row>
    <row r="2885" spans="1:17" hidden="1">
      <c r="A2885" s="204">
        <v>101583362672</v>
      </c>
      <c r="B2885" s="205" t="s">
        <v>11981</v>
      </c>
      <c r="C2885" s="205" t="s">
        <v>11982</v>
      </c>
      <c r="D2885" s="205" t="s">
        <v>680</v>
      </c>
      <c r="E2885" s="572">
        <v>33604</v>
      </c>
      <c r="F2885" s="572">
        <v>43993</v>
      </c>
      <c r="G2885" s="205" t="s">
        <v>11983</v>
      </c>
      <c r="H2885" s="205" t="s">
        <v>682</v>
      </c>
      <c r="I2885" s="205" t="s">
        <v>683</v>
      </c>
      <c r="J2885" s="205">
        <v>9979033622</v>
      </c>
      <c r="K2885" s="205" t="s">
        <v>684</v>
      </c>
      <c r="L2885" s="205" t="s">
        <v>11984</v>
      </c>
      <c r="M2885" s="205" t="s">
        <v>684</v>
      </c>
      <c r="N2885" s="205" t="s">
        <v>684</v>
      </c>
      <c r="O2885" s="205" t="s">
        <v>686</v>
      </c>
      <c r="P2885" s="205" t="s">
        <v>687</v>
      </c>
      <c r="Q2885" s="205" t="s">
        <v>686</v>
      </c>
    </row>
    <row r="2886" spans="1:17" hidden="1">
      <c r="A2886" s="204">
        <v>101540070377</v>
      </c>
      <c r="B2886" s="205" t="s">
        <v>11988</v>
      </c>
      <c r="C2886" s="205" t="s">
        <v>499</v>
      </c>
      <c r="D2886" s="205" t="s">
        <v>680</v>
      </c>
      <c r="E2886" s="572">
        <v>35327</v>
      </c>
      <c r="F2886" s="572">
        <v>43988</v>
      </c>
      <c r="G2886" s="205" t="s">
        <v>8358</v>
      </c>
      <c r="H2886" s="205" t="s">
        <v>682</v>
      </c>
      <c r="I2886" s="205" t="s">
        <v>683</v>
      </c>
      <c r="J2886" s="205">
        <v>7264883537</v>
      </c>
      <c r="K2886" s="205" t="s">
        <v>684</v>
      </c>
      <c r="L2886" s="205" t="s">
        <v>3621</v>
      </c>
      <c r="M2886" s="205" t="s">
        <v>11989</v>
      </c>
      <c r="N2886" s="205" t="s">
        <v>11990</v>
      </c>
      <c r="O2886" s="205" t="s">
        <v>687</v>
      </c>
      <c r="P2886" s="205" t="s">
        <v>687</v>
      </c>
      <c r="Q2886" s="205" t="s">
        <v>686</v>
      </c>
    </row>
    <row r="2887" spans="1:17" hidden="1">
      <c r="A2887" s="204">
        <v>101424675655</v>
      </c>
      <c r="B2887" s="205" t="s">
        <v>11991</v>
      </c>
      <c r="C2887" s="205" t="s">
        <v>500</v>
      </c>
      <c r="D2887" s="205" t="s">
        <v>680</v>
      </c>
      <c r="E2887" s="572">
        <v>34335</v>
      </c>
      <c r="F2887" s="572">
        <v>43988</v>
      </c>
      <c r="G2887" s="205" t="s">
        <v>11992</v>
      </c>
      <c r="H2887" s="205" t="s">
        <v>682</v>
      </c>
      <c r="I2887" s="205" t="s">
        <v>708</v>
      </c>
      <c r="J2887" s="205">
        <v>8379931853</v>
      </c>
      <c r="K2887" s="205" t="s">
        <v>684</v>
      </c>
      <c r="L2887" s="205" t="s">
        <v>6453</v>
      </c>
      <c r="M2887" s="205" t="s">
        <v>11993</v>
      </c>
      <c r="N2887" s="205" t="s">
        <v>2124</v>
      </c>
      <c r="O2887" s="205" t="s">
        <v>686</v>
      </c>
      <c r="P2887" s="205" t="s">
        <v>687</v>
      </c>
      <c r="Q2887" s="205" t="s">
        <v>686</v>
      </c>
    </row>
    <row r="2888" spans="1:17" hidden="1">
      <c r="A2888" s="204">
        <v>101036574571</v>
      </c>
      <c r="B2888" s="205" t="s">
        <v>11994</v>
      </c>
      <c r="C2888" s="205" t="s">
        <v>11995</v>
      </c>
      <c r="D2888" s="205" t="s">
        <v>680</v>
      </c>
      <c r="E2888" s="572">
        <v>34490</v>
      </c>
      <c r="F2888" s="572">
        <v>43974</v>
      </c>
      <c r="G2888" s="205" t="s">
        <v>11996</v>
      </c>
      <c r="H2888" s="205" t="s">
        <v>682</v>
      </c>
      <c r="I2888" s="205" t="s">
        <v>683</v>
      </c>
      <c r="J2888" s="205">
        <v>7350739952</v>
      </c>
      <c r="K2888" s="205" t="s">
        <v>684</v>
      </c>
      <c r="L2888" s="205" t="s">
        <v>11997</v>
      </c>
      <c r="M2888" s="205" t="s">
        <v>11998</v>
      </c>
      <c r="N2888" s="205" t="s">
        <v>11999</v>
      </c>
      <c r="O2888" s="205" t="s">
        <v>686</v>
      </c>
      <c r="P2888" s="205" t="s">
        <v>687</v>
      </c>
      <c r="Q2888" s="205" t="s">
        <v>686</v>
      </c>
    </row>
    <row r="2889" spans="1:17" hidden="1">
      <c r="A2889" s="204">
        <v>101580624513</v>
      </c>
      <c r="B2889" s="205" t="s">
        <v>12000</v>
      </c>
      <c r="C2889" s="205" t="s">
        <v>12001</v>
      </c>
      <c r="D2889" s="205" t="s">
        <v>680</v>
      </c>
      <c r="E2889" s="572">
        <v>33917</v>
      </c>
      <c r="F2889" s="572">
        <v>43974</v>
      </c>
      <c r="G2889" s="205" t="s">
        <v>12002</v>
      </c>
      <c r="H2889" s="205" t="s">
        <v>682</v>
      </c>
      <c r="I2889" s="205" t="s">
        <v>708</v>
      </c>
      <c r="J2889" s="205" t="s">
        <v>684</v>
      </c>
      <c r="K2889" s="205" t="s">
        <v>684</v>
      </c>
      <c r="L2889" s="205" t="s">
        <v>2740</v>
      </c>
      <c r="M2889" s="205" t="s">
        <v>684</v>
      </c>
      <c r="N2889" s="205" t="s">
        <v>684</v>
      </c>
      <c r="O2889" s="205" t="s">
        <v>686</v>
      </c>
      <c r="P2889" s="205" t="s">
        <v>687</v>
      </c>
      <c r="Q2889" s="205" t="s">
        <v>686</v>
      </c>
    </row>
    <row r="2890" spans="1:17" hidden="1">
      <c r="A2890" s="204">
        <v>101276977177</v>
      </c>
      <c r="B2890" s="205" t="s">
        <v>12003</v>
      </c>
      <c r="C2890" s="205" t="s">
        <v>12004</v>
      </c>
      <c r="D2890" s="205" t="s">
        <v>680</v>
      </c>
      <c r="E2890" s="572">
        <v>35837</v>
      </c>
      <c r="F2890" s="572">
        <v>43973</v>
      </c>
      <c r="G2890" s="205" t="s">
        <v>12005</v>
      </c>
      <c r="H2890" s="205" t="s">
        <v>682</v>
      </c>
      <c r="I2890" s="205" t="s">
        <v>683</v>
      </c>
      <c r="J2890" s="205">
        <v>8207558830</v>
      </c>
      <c r="K2890" s="205" t="s">
        <v>684</v>
      </c>
      <c r="L2890" s="205" t="s">
        <v>12006</v>
      </c>
      <c r="M2890" s="205" t="s">
        <v>12007</v>
      </c>
      <c r="N2890" s="205" t="s">
        <v>12008</v>
      </c>
      <c r="O2890" s="205" t="s">
        <v>686</v>
      </c>
      <c r="P2890" s="205" t="s">
        <v>687</v>
      </c>
      <c r="Q2890" s="205" t="s">
        <v>686</v>
      </c>
    </row>
    <row r="2891" spans="1:17" hidden="1">
      <c r="A2891" s="204">
        <v>101580518260</v>
      </c>
      <c r="B2891" s="205" t="s">
        <v>12009</v>
      </c>
      <c r="C2891" s="205" t="s">
        <v>12010</v>
      </c>
      <c r="D2891" s="205" t="s">
        <v>680</v>
      </c>
      <c r="E2891" s="572">
        <v>21186</v>
      </c>
      <c r="F2891" s="572">
        <v>43973</v>
      </c>
      <c r="G2891" s="205" t="s">
        <v>12011</v>
      </c>
      <c r="H2891" s="205" t="s">
        <v>682</v>
      </c>
      <c r="I2891" s="205" t="s">
        <v>708</v>
      </c>
      <c r="J2891" s="205" t="s">
        <v>684</v>
      </c>
      <c r="K2891" s="205" t="s">
        <v>684</v>
      </c>
      <c r="L2891" s="205" t="s">
        <v>12012</v>
      </c>
      <c r="M2891" s="205" t="s">
        <v>684</v>
      </c>
      <c r="N2891" s="205" t="s">
        <v>684</v>
      </c>
      <c r="O2891" s="205" t="s">
        <v>686</v>
      </c>
      <c r="P2891" s="205" t="s">
        <v>687</v>
      </c>
      <c r="Q2891" s="205" t="s">
        <v>686</v>
      </c>
    </row>
    <row r="2892" spans="1:17" hidden="1">
      <c r="A2892" s="204">
        <v>101264680388</v>
      </c>
      <c r="B2892" s="205" t="s">
        <v>12013</v>
      </c>
      <c r="C2892" s="205" t="s">
        <v>12014</v>
      </c>
      <c r="D2892" s="205" t="s">
        <v>680</v>
      </c>
      <c r="E2892" s="572">
        <v>27581</v>
      </c>
      <c r="F2892" s="572">
        <v>43968</v>
      </c>
      <c r="G2892" s="205" t="s">
        <v>12015</v>
      </c>
      <c r="H2892" s="205" t="s">
        <v>682</v>
      </c>
      <c r="I2892" s="205" t="s">
        <v>708</v>
      </c>
      <c r="J2892" s="205">
        <v>8605043947</v>
      </c>
      <c r="K2892" s="205" t="s">
        <v>684</v>
      </c>
      <c r="L2892" s="205" t="s">
        <v>4704</v>
      </c>
      <c r="M2892" s="205" t="s">
        <v>12016</v>
      </c>
      <c r="N2892" s="205" t="s">
        <v>12017</v>
      </c>
      <c r="O2892" s="205" t="s">
        <v>687</v>
      </c>
      <c r="P2892" s="205" t="s">
        <v>687</v>
      </c>
      <c r="Q2892" s="205" t="s">
        <v>686</v>
      </c>
    </row>
    <row r="2893" spans="1:17" hidden="1">
      <c r="A2893" s="204">
        <v>101579361992</v>
      </c>
      <c r="B2893" s="205" t="s">
        <v>12018</v>
      </c>
      <c r="C2893" s="205" t="s">
        <v>12019</v>
      </c>
      <c r="D2893" s="205" t="s">
        <v>680</v>
      </c>
      <c r="E2893" s="572">
        <v>34700</v>
      </c>
      <c r="F2893" s="572">
        <v>43952</v>
      </c>
      <c r="G2893" s="205" t="s">
        <v>12020</v>
      </c>
      <c r="H2893" s="205" t="s">
        <v>682</v>
      </c>
      <c r="I2893" s="205" t="s">
        <v>683</v>
      </c>
      <c r="J2893" s="205">
        <v>6267521646</v>
      </c>
      <c r="K2893" s="205" t="s">
        <v>684</v>
      </c>
      <c r="L2893" s="205" t="s">
        <v>12021</v>
      </c>
      <c r="M2893" s="205" t="s">
        <v>684</v>
      </c>
      <c r="N2893" s="205" t="s">
        <v>684</v>
      </c>
      <c r="O2893" s="205" t="s">
        <v>686</v>
      </c>
      <c r="P2893" s="205" t="s">
        <v>687</v>
      </c>
      <c r="Q2893" s="205" t="s">
        <v>686</v>
      </c>
    </row>
    <row r="2894" spans="1:17" hidden="1">
      <c r="A2894" s="204">
        <v>101504472623</v>
      </c>
      <c r="B2894" s="205" t="s">
        <v>12022</v>
      </c>
      <c r="C2894" s="205" t="s">
        <v>12023</v>
      </c>
      <c r="D2894" s="205" t="s">
        <v>680</v>
      </c>
      <c r="E2894" s="572">
        <v>37100</v>
      </c>
      <c r="F2894" s="572">
        <v>43910</v>
      </c>
      <c r="G2894" s="205" t="s">
        <v>12024</v>
      </c>
      <c r="H2894" s="205" t="s">
        <v>682</v>
      </c>
      <c r="I2894" s="205" t="s">
        <v>683</v>
      </c>
      <c r="J2894" s="205">
        <v>7410147507</v>
      </c>
      <c r="K2894" s="205" t="s">
        <v>684</v>
      </c>
      <c r="L2894" s="205" t="s">
        <v>12025</v>
      </c>
      <c r="M2894" s="205" t="s">
        <v>684</v>
      </c>
      <c r="N2894" s="205" t="s">
        <v>684</v>
      </c>
      <c r="O2894" s="205" t="s">
        <v>686</v>
      </c>
      <c r="P2894" s="205" t="s">
        <v>687</v>
      </c>
      <c r="Q2894" s="205" t="s">
        <v>686</v>
      </c>
    </row>
    <row r="2895" spans="1:17" hidden="1">
      <c r="A2895" s="204">
        <v>101572687797</v>
      </c>
      <c r="B2895" s="205" t="s">
        <v>12026</v>
      </c>
      <c r="C2895" s="205" t="s">
        <v>12027</v>
      </c>
      <c r="D2895" s="205" t="s">
        <v>680</v>
      </c>
      <c r="E2895" s="572">
        <v>26573</v>
      </c>
      <c r="F2895" s="572">
        <v>43909</v>
      </c>
      <c r="G2895" s="205" t="s">
        <v>12028</v>
      </c>
      <c r="H2895" s="205" t="s">
        <v>682</v>
      </c>
      <c r="I2895" s="205" t="s">
        <v>708</v>
      </c>
      <c r="J2895" s="205">
        <v>7406326861</v>
      </c>
      <c r="K2895" s="205" t="s">
        <v>684</v>
      </c>
      <c r="L2895" s="205" t="s">
        <v>12029</v>
      </c>
      <c r="M2895" s="205" t="s">
        <v>684</v>
      </c>
      <c r="N2895" s="205" t="s">
        <v>684</v>
      </c>
      <c r="O2895" s="205" t="s">
        <v>686</v>
      </c>
      <c r="P2895" s="205" t="s">
        <v>687</v>
      </c>
      <c r="Q2895" s="205" t="s">
        <v>686</v>
      </c>
    </row>
    <row r="2896" spans="1:17" hidden="1">
      <c r="A2896" s="204">
        <v>101517091635</v>
      </c>
      <c r="B2896" s="205" t="s">
        <v>12030</v>
      </c>
      <c r="C2896" s="205" t="s">
        <v>8700</v>
      </c>
      <c r="D2896" s="205" t="s">
        <v>680</v>
      </c>
      <c r="E2896" s="572">
        <v>30317</v>
      </c>
      <c r="F2896" s="572">
        <v>43908</v>
      </c>
      <c r="G2896" s="205" t="s">
        <v>12031</v>
      </c>
      <c r="H2896" s="205" t="s">
        <v>682</v>
      </c>
      <c r="I2896" s="205" t="s">
        <v>708</v>
      </c>
      <c r="J2896" s="205">
        <v>9322348918</v>
      </c>
      <c r="K2896" s="205" t="s">
        <v>684</v>
      </c>
      <c r="L2896" s="205" t="s">
        <v>12032</v>
      </c>
      <c r="M2896" s="205" t="s">
        <v>684</v>
      </c>
      <c r="N2896" s="205" t="s">
        <v>12033</v>
      </c>
      <c r="O2896" s="205" t="s">
        <v>686</v>
      </c>
      <c r="P2896" s="205" t="s">
        <v>687</v>
      </c>
      <c r="Q2896" s="205" t="s">
        <v>686</v>
      </c>
    </row>
    <row r="2897" spans="1:17" hidden="1">
      <c r="A2897" s="204">
        <v>101183764960</v>
      </c>
      <c r="B2897" s="205" t="s">
        <v>12034</v>
      </c>
      <c r="C2897" s="205" t="s">
        <v>12035</v>
      </c>
      <c r="D2897" s="205" t="s">
        <v>680</v>
      </c>
      <c r="E2897" s="572">
        <v>33555</v>
      </c>
      <c r="F2897" s="572">
        <v>43907</v>
      </c>
      <c r="G2897" s="205" t="s">
        <v>12036</v>
      </c>
      <c r="H2897" s="205" t="s">
        <v>682</v>
      </c>
      <c r="I2897" s="205" t="s">
        <v>683</v>
      </c>
      <c r="J2897" s="205" t="s">
        <v>684</v>
      </c>
      <c r="K2897" s="205" t="s">
        <v>684</v>
      </c>
      <c r="L2897" s="205" t="s">
        <v>12037</v>
      </c>
      <c r="M2897" s="205" t="s">
        <v>684</v>
      </c>
      <c r="N2897" s="205" t="s">
        <v>684</v>
      </c>
      <c r="O2897" s="205" t="s">
        <v>686</v>
      </c>
      <c r="P2897" s="205" t="s">
        <v>687</v>
      </c>
      <c r="Q2897" s="205" t="s">
        <v>686</v>
      </c>
    </row>
    <row r="2898" spans="1:17" hidden="1">
      <c r="A2898" s="204">
        <v>101354529464</v>
      </c>
      <c r="B2898" s="205" t="s">
        <v>12038</v>
      </c>
      <c r="C2898" s="205" t="s">
        <v>12039</v>
      </c>
      <c r="D2898" s="205" t="s">
        <v>680</v>
      </c>
      <c r="E2898" s="572">
        <v>23560</v>
      </c>
      <c r="F2898" s="572">
        <v>43907</v>
      </c>
      <c r="G2898" s="205" t="s">
        <v>12040</v>
      </c>
      <c r="H2898" s="205" t="s">
        <v>682</v>
      </c>
      <c r="I2898" s="205" t="s">
        <v>708</v>
      </c>
      <c r="J2898" s="205" t="s">
        <v>684</v>
      </c>
      <c r="K2898" s="205" t="s">
        <v>684</v>
      </c>
      <c r="L2898" s="205" t="s">
        <v>827</v>
      </c>
      <c r="M2898" s="205" t="s">
        <v>684</v>
      </c>
      <c r="N2898" s="205" t="s">
        <v>684</v>
      </c>
      <c r="O2898" s="205" t="s">
        <v>686</v>
      </c>
      <c r="P2898" s="205" t="s">
        <v>687</v>
      </c>
      <c r="Q2898" s="205" t="s">
        <v>686</v>
      </c>
    </row>
    <row r="2899" spans="1:17" hidden="1">
      <c r="A2899" s="204">
        <v>101571659388</v>
      </c>
      <c r="B2899" s="205" t="s">
        <v>12041</v>
      </c>
      <c r="C2899" s="205" t="s">
        <v>12042</v>
      </c>
      <c r="D2899" s="205" t="s">
        <v>680</v>
      </c>
      <c r="E2899" s="572">
        <v>30147</v>
      </c>
      <c r="F2899" s="572">
        <v>43906</v>
      </c>
      <c r="G2899" s="205" t="s">
        <v>12043</v>
      </c>
      <c r="H2899" s="205" t="s">
        <v>682</v>
      </c>
      <c r="I2899" s="205" t="s">
        <v>708</v>
      </c>
      <c r="J2899" s="205">
        <v>7499874783</v>
      </c>
      <c r="K2899" s="205" t="s">
        <v>684</v>
      </c>
      <c r="L2899" s="205" t="s">
        <v>12044</v>
      </c>
      <c r="M2899" s="205" t="s">
        <v>684</v>
      </c>
      <c r="N2899" s="205" t="s">
        <v>684</v>
      </c>
      <c r="O2899" s="205" t="s">
        <v>686</v>
      </c>
      <c r="P2899" s="205" t="s">
        <v>687</v>
      </c>
      <c r="Q2899" s="205" t="s">
        <v>686</v>
      </c>
    </row>
    <row r="2900" spans="1:17" hidden="1">
      <c r="A2900" s="204">
        <v>101571660116</v>
      </c>
      <c r="B2900" s="205" t="s">
        <v>12045</v>
      </c>
      <c r="C2900" s="205" t="s">
        <v>12046</v>
      </c>
      <c r="D2900" s="205" t="s">
        <v>680</v>
      </c>
      <c r="E2900" s="572">
        <v>37257</v>
      </c>
      <c r="F2900" s="572">
        <v>43906</v>
      </c>
      <c r="G2900" s="205" t="s">
        <v>12047</v>
      </c>
      <c r="H2900" s="205" t="s">
        <v>682</v>
      </c>
      <c r="I2900" s="205" t="s">
        <v>683</v>
      </c>
      <c r="J2900" s="205">
        <v>7499874783</v>
      </c>
      <c r="K2900" s="205" t="s">
        <v>684</v>
      </c>
      <c r="L2900" s="205" t="s">
        <v>12048</v>
      </c>
      <c r="M2900" s="205" t="s">
        <v>12049</v>
      </c>
      <c r="N2900" s="205" t="s">
        <v>12050</v>
      </c>
      <c r="O2900" s="205" t="s">
        <v>686</v>
      </c>
      <c r="P2900" s="205" t="s">
        <v>687</v>
      </c>
      <c r="Q2900" s="205" t="s">
        <v>687</v>
      </c>
    </row>
    <row r="2901" spans="1:17" hidden="1">
      <c r="A2901" s="204">
        <v>101573050118</v>
      </c>
      <c r="B2901" s="205" t="s">
        <v>12051</v>
      </c>
      <c r="C2901" s="205" t="s">
        <v>12052</v>
      </c>
      <c r="D2901" s="205" t="s">
        <v>680</v>
      </c>
      <c r="E2901" s="572">
        <v>36161</v>
      </c>
      <c r="F2901" s="572">
        <v>43905</v>
      </c>
      <c r="G2901" s="205" t="s">
        <v>12053</v>
      </c>
      <c r="H2901" s="205" t="s">
        <v>682</v>
      </c>
      <c r="I2901" s="205" t="s">
        <v>683</v>
      </c>
      <c r="J2901" s="205" t="s">
        <v>684</v>
      </c>
      <c r="K2901" s="205" t="s">
        <v>684</v>
      </c>
      <c r="L2901" s="205" t="s">
        <v>12054</v>
      </c>
      <c r="M2901" s="205" t="s">
        <v>684</v>
      </c>
      <c r="N2901" s="205" t="s">
        <v>684</v>
      </c>
      <c r="O2901" s="205" t="s">
        <v>686</v>
      </c>
      <c r="P2901" s="205" t="s">
        <v>687</v>
      </c>
      <c r="Q2901" s="205" t="s">
        <v>686</v>
      </c>
    </row>
    <row r="2902" spans="1:17" hidden="1">
      <c r="A2902" s="204">
        <v>101570887650</v>
      </c>
      <c r="B2902" s="205" t="s">
        <v>12055</v>
      </c>
      <c r="C2902" s="205" t="s">
        <v>12056</v>
      </c>
      <c r="D2902" s="205" t="s">
        <v>680</v>
      </c>
      <c r="E2902" s="572">
        <v>22068</v>
      </c>
      <c r="F2902" s="572">
        <v>43903</v>
      </c>
      <c r="G2902" s="205" t="s">
        <v>12057</v>
      </c>
      <c r="H2902" s="205" t="s">
        <v>682</v>
      </c>
      <c r="I2902" s="205" t="s">
        <v>708</v>
      </c>
      <c r="J2902" s="205">
        <v>9665258561</v>
      </c>
      <c r="K2902" s="205" t="s">
        <v>684</v>
      </c>
      <c r="L2902" s="205" t="s">
        <v>12058</v>
      </c>
      <c r="M2902" s="205" t="s">
        <v>684</v>
      </c>
      <c r="N2902" s="205" t="s">
        <v>684</v>
      </c>
      <c r="O2902" s="205" t="s">
        <v>686</v>
      </c>
      <c r="P2902" s="205" t="s">
        <v>687</v>
      </c>
      <c r="Q2902" s="205" t="s">
        <v>686</v>
      </c>
    </row>
    <row r="2903" spans="1:17" hidden="1">
      <c r="A2903" s="204">
        <v>101461162543</v>
      </c>
      <c r="B2903" s="205" t="s">
        <v>12063</v>
      </c>
      <c r="C2903" s="205" t="s">
        <v>12064</v>
      </c>
      <c r="D2903" s="205" t="s">
        <v>680</v>
      </c>
      <c r="E2903" s="572">
        <v>36886</v>
      </c>
      <c r="F2903" s="572">
        <v>43897</v>
      </c>
      <c r="G2903" s="205" t="s">
        <v>12065</v>
      </c>
      <c r="H2903" s="205" t="s">
        <v>682</v>
      </c>
      <c r="I2903" s="205" t="s">
        <v>683</v>
      </c>
      <c r="J2903" s="205">
        <v>9130854225</v>
      </c>
      <c r="K2903" s="205" t="s">
        <v>12066</v>
      </c>
      <c r="L2903" s="205" t="s">
        <v>10885</v>
      </c>
      <c r="M2903" s="205" t="s">
        <v>684</v>
      </c>
      <c r="N2903" s="205" t="s">
        <v>12067</v>
      </c>
      <c r="O2903" s="205" t="s">
        <v>686</v>
      </c>
      <c r="P2903" s="205" t="s">
        <v>687</v>
      </c>
      <c r="Q2903" s="205" t="s">
        <v>686</v>
      </c>
    </row>
    <row r="2904" spans="1:17" hidden="1">
      <c r="A2904" s="204">
        <v>101568562669</v>
      </c>
      <c r="B2904" s="205" t="s">
        <v>12059</v>
      </c>
      <c r="C2904" s="205" t="s">
        <v>12060</v>
      </c>
      <c r="D2904" s="205" t="s">
        <v>680</v>
      </c>
      <c r="E2904" s="572">
        <v>36923</v>
      </c>
      <c r="F2904" s="572">
        <v>43897</v>
      </c>
      <c r="G2904" s="205" t="s">
        <v>12061</v>
      </c>
      <c r="H2904" s="205" t="s">
        <v>682</v>
      </c>
      <c r="I2904" s="205" t="s">
        <v>683</v>
      </c>
      <c r="J2904" s="205" t="s">
        <v>684</v>
      </c>
      <c r="K2904" s="205" t="s">
        <v>684</v>
      </c>
      <c r="L2904" s="205" t="s">
        <v>12062</v>
      </c>
      <c r="M2904" s="205" t="s">
        <v>684</v>
      </c>
      <c r="N2904" s="205" t="s">
        <v>684</v>
      </c>
      <c r="O2904" s="205" t="s">
        <v>686</v>
      </c>
      <c r="P2904" s="205" t="s">
        <v>687</v>
      </c>
      <c r="Q2904" s="205" t="s">
        <v>686</v>
      </c>
    </row>
    <row r="2905" spans="1:17">
      <c r="A2905" s="204">
        <v>101191692812</v>
      </c>
      <c r="B2905" s="205" t="s">
        <v>12068</v>
      </c>
      <c r="C2905" s="205" t="s">
        <v>12069</v>
      </c>
      <c r="D2905" s="205" t="s">
        <v>680</v>
      </c>
      <c r="E2905" s="572">
        <v>31965</v>
      </c>
      <c r="F2905" s="572">
        <v>43896</v>
      </c>
      <c r="G2905" s="205" t="s">
        <v>12070</v>
      </c>
      <c r="H2905" s="205" t="s">
        <v>682</v>
      </c>
      <c r="I2905" s="205" t="s">
        <v>708</v>
      </c>
      <c r="J2905" s="205">
        <v>9823550260</v>
      </c>
      <c r="K2905" s="205" t="s">
        <v>684</v>
      </c>
      <c r="L2905" s="205" t="s">
        <v>1186</v>
      </c>
      <c r="M2905" s="205" t="s">
        <v>9475</v>
      </c>
      <c r="N2905" s="205" t="s">
        <v>12071</v>
      </c>
      <c r="O2905" s="205" t="s">
        <v>687</v>
      </c>
      <c r="P2905" s="205" t="s">
        <v>687</v>
      </c>
      <c r="Q2905" s="205" t="s">
        <v>686</v>
      </c>
    </row>
    <row r="2906" spans="1:17" hidden="1">
      <c r="A2906" s="204">
        <v>101353498183</v>
      </c>
      <c r="B2906" s="205" t="s">
        <v>12076</v>
      </c>
      <c r="C2906" s="205" t="s">
        <v>12077</v>
      </c>
      <c r="D2906" s="205" t="s">
        <v>680</v>
      </c>
      <c r="E2906" s="572">
        <v>33830</v>
      </c>
      <c r="F2906" s="572">
        <v>43895</v>
      </c>
      <c r="G2906" s="205" t="s">
        <v>12078</v>
      </c>
      <c r="H2906" s="205" t="s">
        <v>682</v>
      </c>
      <c r="I2906" s="205" t="s">
        <v>708</v>
      </c>
      <c r="J2906" s="205">
        <v>8308070972</v>
      </c>
      <c r="K2906" s="205" t="s">
        <v>684</v>
      </c>
      <c r="L2906" s="205" t="s">
        <v>12079</v>
      </c>
      <c r="M2906" s="205" t="s">
        <v>12080</v>
      </c>
      <c r="N2906" s="205" t="s">
        <v>12081</v>
      </c>
      <c r="O2906" s="205" t="s">
        <v>686</v>
      </c>
      <c r="P2906" s="205" t="s">
        <v>687</v>
      </c>
      <c r="Q2906" s="205" t="s">
        <v>687</v>
      </c>
    </row>
    <row r="2907" spans="1:17" hidden="1">
      <c r="A2907" s="204">
        <v>101546370896</v>
      </c>
      <c r="B2907" s="205" t="s">
        <v>12072</v>
      </c>
      <c r="C2907" s="205" t="s">
        <v>12073</v>
      </c>
      <c r="D2907" s="205" t="s">
        <v>680</v>
      </c>
      <c r="E2907" s="572">
        <v>35861</v>
      </c>
      <c r="F2907" s="572">
        <v>43895</v>
      </c>
      <c r="G2907" s="205" t="s">
        <v>12074</v>
      </c>
      <c r="H2907" s="205" t="s">
        <v>682</v>
      </c>
      <c r="I2907" s="205" t="s">
        <v>683</v>
      </c>
      <c r="J2907" s="205" t="s">
        <v>684</v>
      </c>
      <c r="K2907" s="205" t="s">
        <v>684</v>
      </c>
      <c r="L2907" s="205" t="s">
        <v>12075</v>
      </c>
      <c r="M2907" s="205" t="s">
        <v>684</v>
      </c>
      <c r="N2907" s="205" t="s">
        <v>684</v>
      </c>
      <c r="O2907" s="205" t="s">
        <v>686</v>
      </c>
      <c r="P2907" s="205" t="s">
        <v>687</v>
      </c>
      <c r="Q2907" s="205" t="s">
        <v>686</v>
      </c>
    </row>
    <row r="2908" spans="1:17" hidden="1">
      <c r="A2908" s="204">
        <v>101238729313</v>
      </c>
      <c r="B2908" s="205" t="s">
        <v>12082</v>
      </c>
      <c r="C2908" s="205" t="s">
        <v>12083</v>
      </c>
      <c r="D2908" s="205" t="s">
        <v>680</v>
      </c>
      <c r="E2908" s="572">
        <v>35040</v>
      </c>
      <c r="F2908" s="572">
        <v>43893</v>
      </c>
      <c r="G2908" s="205" t="s">
        <v>12084</v>
      </c>
      <c r="H2908" s="205" t="s">
        <v>682</v>
      </c>
      <c r="I2908" s="205" t="s">
        <v>708</v>
      </c>
      <c r="J2908" s="205">
        <v>9960896830</v>
      </c>
      <c r="K2908" s="205" t="s">
        <v>684</v>
      </c>
      <c r="L2908" s="205" t="s">
        <v>10375</v>
      </c>
      <c r="M2908" s="205" t="s">
        <v>684</v>
      </c>
      <c r="N2908" s="205" t="s">
        <v>12085</v>
      </c>
      <c r="O2908" s="205" t="s">
        <v>686</v>
      </c>
      <c r="P2908" s="205" t="s">
        <v>687</v>
      </c>
      <c r="Q2908" s="205" t="s">
        <v>686</v>
      </c>
    </row>
    <row r="2909" spans="1:17" hidden="1">
      <c r="A2909" s="204">
        <v>101213658852</v>
      </c>
      <c r="B2909" s="205" t="s">
        <v>12086</v>
      </c>
      <c r="C2909" s="205" t="s">
        <v>12087</v>
      </c>
      <c r="D2909" s="205" t="s">
        <v>680</v>
      </c>
      <c r="E2909" s="572">
        <v>36017</v>
      </c>
      <c r="F2909" s="572">
        <v>43892</v>
      </c>
      <c r="G2909" s="205" t="s">
        <v>12088</v>
      </c>
      <c r="H2909" s="205" t="s">
        <v>682</v>
      </c>
      <c r="I2909" s="205" t="s">
        <v>683</v>
      </c>
      <c r="J2909" s="205">
        <v>9325463527</v>
      </c>
      <c r="K2909" s="205" t="s">
        <v>684</v>
      </c>
      <c r="L2909" s="205" t="s">
        <v>3881</v>
      </c>
      <c r="M2909" s="205" t="s">
        <v>684</v>
      </c>
      <c r="N2909" s="205" t="s">
        <v>684</v>
      </c>
      <c r="O2909" s="205" t="s">
        <v>686</v>
      </c>
      <c r="P2909" s="205" t="s">
        <v>687</v>
      </c>
      <c r="Q2909" s="205" t="s">
        <v>686</v>
      </c>
    </row>
    <row r="2910" spans="1:17" hidden="1">
      <c r="A2910" s="204">
        <v>101566811684</v>
      </c>
      <c r="B2910" s="205" t="s">
        <v>12089</v>
      </c>
      <c r="C2910" s="205" t="s">
        <v>12090</v>
      </c>
      <c r="D2910" s="205" t="s">
        <v>680</v>
      </c>
      <c r="E2910" s="572">
        <v>35655</v>
      </c>
      <c r="F2910" s="572">
        <v>43891</v>
      </c>
      <c r="G2910" s="205" t="s">
        <v>12091</v>
      </c>
      <c r="H2910" s="205" t="s">
        <v>682</v>
      </c>
      <c r="I2910" s="205" t="s">
        <v>683</v>
      </c>
      <c r="J2910" s="205" t="s">
        <v>684</v>
      </c>
      <c r="K2910" s="205" t="s">
        <v>684</v>
      </c>
      <c r="L2910" s="205" t="s">
        <v>12092</v>
      </c>
      <c r="M2910" s="205" t="s">
        <v>684</v>
      </c>
      <c r="N2910" s="205" t="s">
        <v>684</v>
      </c>
      <c r="O2910" s="205" t="s">
        <v>686</v>
      </c>
      <c r="P2910" s="205" t="s">
        <v>687</v>
      </c>
      <c r="Q2910" s="205" t="s">
        <v>686</v>
      </c>
    </row>
    <row r="2911" spans="1:17" hidden="1">
      <c r="A2911" s="204">
        <v>101570375495</v>
      </c>
      <c r="B2911" s="205" t="s">
        <v>12093</v>
      </c>
      <c r="C2911" s="205" t="s">
        <v>12094</v>
      </c>
      <c r="D2911" s="205" t="s">
        <v>680</v>
      </c>
      <c r="E2911" s="572">
        <v>36161</v>
      </c>
      <c r="F2911" s="572">
        <v>43886</v>
      </c>
      <c r="G2911" s="205" t="s">
        <v>12095</v>
      </c>
      <c r="H2911" s="205" t="s">
        <v>682</v>
      </c>
      <c r="I2911" s="205" t="s">
        <v>683</v>
      </c>
      <c r="J2911" s="205">
        <v>8840134445</v>
      </c>
      <c r="K2911" s="205" t="s">
        <v>684</v>
      </c>
      <c r="L2911" s="205" t="s">
        <v>12096</v>
      </c>
      <c r="M2911" s="205" t="s">
        <v>684</v>
      </c>
      <c r="N2911" s="205" t="s">
        <v>21773</v>
      </c>
      <c r="O2911" s="205" t="s">
        <v>686</v>
      </c>
      <c r="P2911" s="205" t="s">
        <v>687</v>
      </c>
      <c r="Q2911" s="205" t="s">
        <v>686</v>
      </c>
    </row>
    <row r="2912" spans="1:17" hidden="1">
      <c r="A2912" s="204">
        <v>101564254154</v>
      </c>
      <c r="B2912" s="205" t="s">
        <v>12097</v>
      </c>
      <c r="C2912" s="205" t="s">
        <v>12098</v>
      </c>
      <c r="D2912" s="205" t="s">
        <v>680</v>
      </c>
      <c r="E2912" s="572">
        <v>36688</v>
      </c>
      <c r="F2912" s="572">
        <v>43885</v>
      </c>
      <c r="G2912" s="205" t="s">
        <v>12099</v>
      </c>
      <c r="H2912" s="205" t="s">
        <v>682</v>
      </c>
      <c r="I2912" s="205" t="s">
        <v>683</v>
      </c>
      <c r="J2912" s="205">
        <v>9307774502</v>
      </c>
      <c r="K2912" s="205" t="s">
        <v>684</v>
      </c>
      <c r="L2912" s="205" t="s">
        <v>12100</v>
      </c>
      <c r="M2912" s="205" t="s">
        <v>684</v>
      </c>
      <c r="N2912" s="205" t="s">
        <v>684</v>
      </c>
      <c r="O2912" s="205" t="s">
        <v>686</v>
      </c>
      <c r="P2912" s="205" t="s">
        <v>687</v>
      </c>
      <c r="Q2912" s="205" t="s">
        <v>686</v>
      </c>
    </row>
    <row r="2913" spans="1:17" hidden="1">
      <c r="A2913" s="204">
        <v>101228137649</v>
      </c>
      <c r="B2913" s="205" t="s">
        <v>12101</v>
      </c>
      <c r="C2913" s="205" t="s">
        <v>12102</v>
      </c>
      <c r="D2913" s="205" t="s">
        <v>680</v>
      </c>
      <c r="E2913" s="572">
        <v>27030</v>
      </c>
      <c r="F2913" s="572">
        <v>43885</v>
      </c>
      <c r="G2913" s="205" t="s">
        <v>12103</v>
      </c>
      <c r="H2913" s="205" t="s">
        <v>682</v>
      </c>
      <c r="I2913" s="205" t="s">
        <v>708</v>
      </c>
      <c r="J2913" s="205">
        <v>8806213720</v>
      </c>
      <c r="K2913" s="205" t="s">
        <v>12104</v>
      </c>
      <c r="L2913" s="205" t="s">
        <v>12105</v>
      </c>
      <c r="M2913" s="205" t="s">
        <v>12106</v>
      </c>
      <c r="N2913" s="205" t="s">
        <v>12107</v>
      </c>
      <c r="O2913" s="205" t="s">
        <v>686</v>
      </c>
      <c r="P2913" s="205" t="s">
        <v>687</v>
      </c>
      <c r="Q2913" s="205" t="s">
        <v>686</v>
      </c>
    </row>
    <row r="2914" spans="1:17" hidden="1">
      <c r="A2914" s="204">
        <v>101388751434</v>
      </c>
      <c r="B2914" s="205" t="s">
        <v>12108</v>
      </c>
      <c r="C2914" s="205" t="s">
        <v>12109</v>
      </c>
      <c r="D2914" s="205" t="s">
        <v>680</v>
      </c>
      <c r="E2914" s="572">
        <v>33772</v>
      </c>
      <c r="F2914" s="572">
        <v>43882</v>
      </c>
      <c r="G2914" s="205" t="s">
        <v>12110</v>
      </c>
      <c r="H2914" s="205" t="s">
        <v>682</v>
      </c>
      <c r="I2914" s="205" t="s">
        <v>708</v>
      </c>
      <c r="J2914" s="205">
        <v>9762979006</v>
      </c>
      <c r="K2914" s="205" t="s">
        <v>12111</v>
      </c>
      <c r="L2914" s="205" t="s">
        <v>5451</v>
      </c>
      <c r="M2914" s="205" t="s">
        <v>12112</v>
      </c>
      <c r="N2914" s="205" t="s">
        <v>21774</v>
      </c>
      <c r="O2914" s="205" t="s">
        <v>686</v>
      </c>
      <c r="P2914" s="205" t="s">
        <v>687</v>
      </c>
      <c r="Q2914" s="205" t="s">
        <v>686</v>
      </c>
    </row>
    <row r="2915" spans="1:17" hidden="1">
      <c r="A2915" s="204">
        <v>101298840042</v>
      </c>
      <c r="B2915" s="205" t="s">
        <v>12124</v>
      </c>
      <c r="C2915" s="205" t="s">
        <v>12125</v>
      </c>
      <c r="D2915" s="205" t="s">
        <v>680</v>
      </c>
      <c r="E2915" s="572">
        <v>33398</v>
      </c>
      <c r="F2915" s="572">
        <v>43881</v>
      </c>
      <c r="G2915" s="205" t="s">
        <v>12126</v>
      </c>
      <c r="H2915" s="205" t="s">
        <v>682</v>
      </c>
      <c r="I2915" s="205" t="s">
        <v>683</v>
      </c>
      <c r="J2915" s="205">
        <v>8605997587</v>
      </c>
      <c r="K2915" s="205" t="s">
        <v>684</v>
      </c>
      <c r="L2915" s="205" t="s">
        <v>12127</v>
      </c>
      <c r="M2915" s="205" t="s">
        <v>12128</v>
      </c>
      <c r="N2915" s="205" t="s">
        <v>12129</v>
      </c>
      <c r="O2915" s="205" t="s">
        <v>686</v>
      </c>
      <c r="P2915" s="205" t="s">
        <v>687</v>
      </c>
      <c r="Q2915" s="205" t="s">
        <v>686</v>
      </c>
    </row>
    <row r="2916" spans="1:17" hidden="1">
      <c r="A2916" s="204">
        <v>101545382193</v>
      </c>
      <c r="B2916" s="205" t="s">
        <v>12115</v>
      </c>
      <c r="C2916" s="205" t="s">
        <v>12116</v>
      </c>
      <c r="D2916" s="205" t="s">
        <v>680</v>
      </c>
      <c r="E2916" s="572">
        <v>33790</v>
      </c>
      <c r="F2916" s="572">
        <v>43881</v>
      </c>
      <c r="G2916" s="205" t="s">
        <v>12117</v>
      </c>
      <c r="H2916" s="205" t="s">
        <v>682</v>
      </c>
      <c r="I2916" s="205" t="s">
        <v>683</v>
      </c>
      <c r="J2916" s="205">
        <v>7387733485</v>
      </c>
      <c r="K2916" s="205" t="s">
        <v>20785</v>
      </c>
      <c r="L2916" s="205" t="s">
        <v>12118</v>
      </c>
      <c r="M2916" s="205" t="s">
        <v>684</v>
      </c>
      <c r="N2916" s="205" t="s">
        <v>12119</v>
      </c>
      <c r="O2916" s="205" t="s">
        <v>686</v>
      </c>
      <c r="P2916" s="205" t="s">
        <v>687</v>
      </c>
      <c r="Q2916" s="205" t="s">
        <v>686</v>
      </c>
    </row>
    <row r="2917" spans="1:17" hidden="1">
      <c r="A2917" s="204">
        <v>101487843088</v>
      </c>
      <c r="B2917" s="205" t="s">
        <v>12120</v>
      </c>
      <c r="C2917" s="205" t="s">
        <v>12121</v>
      </c>
      <c r="D2917" s="205" t="s">
        <v>680</v>
      </c>
      <c r="E2917" s="572">
        <v>35431</v>
      </c>
      <c r="F2917" s="572">
        <v>43881</v>
      </c>
      <c r="G2917" s="205" t="s">
        <v>3960</v>
      </c>
      <c r="H2917" s="205" t="s">
        <v>682</v>
      </c>
      <c r="I2917" s="205" t="s">
        <v>683</v>
      </c>
      <c r="J2917" s="205">
        <v>7756089603</v>
      </c>
      <c r="K2917" s="205" t="s">
        <v>684</v>
      </c>
      <c r="L2917" s="205" t="s">
        <v>12122</v>
      </c>
      <c r="M2917" s="205" t="s">
        <v>684</v>
      </c>
      <c r="N2917" s="205" t="s">
        <v>12123</v>
      </c>
      <c r="O2917" s="205" t="s">
        <v>686</v>
      </c>
      <c r="P2917" s="205" t="s">
        <v>687</v>
      </c>
      <c r="Q2917" s="205" t="s">
        <v>687</v>
      </c>
    </row>
    <row r="2918" spans="1:17" hidden="1">
      <c r="A2918" s="204">
        <v>101567889303</v>
      </c>
      <c r="B2918" s="205" t="s">
        <v>12113</v>
      </c>
      <c r="C2918" s="205" t="s">
        <v>6325</v>
      </c>
      <c r="D2918" s="205" t="s">
        <v>680</v>
      </c>
      <c r="E2918" s="572">
        <v>37257</v>
      </c>
      <c r="F2918" s="572">
        <v>43881</v>
      </c>
      <c r="G2918" s="205" t="s">
        <v>2055</v>
      </c>
      <c r="H2918" s="205" t="s">
        <v>682</v>
      </c>
      <c r="I2918" s="205" t="s">
        <v>683</v>
      </c>
      <c r="J2918" s="205" t="s">
        <v>684</v>
      </c>
      <c r="K2918" s="205" t="s">
        <v>684</v>
      </c>
      <c r="L2918" s="205" t="s">
        <v>12114</v>
      </c>
      <c r="M2918" s="205" t="s">
        <v>684</v>
      </c>
      <c r="N2918" s="205" t="s">
        <v>684</v>
      </c>
      <c r="O2918" s="205" t="s">
        <v>686</v>
      </c>
      <c r="P2918" s="205" t="s">
        <v>687</v>
      </c>
      <c r="Q2918" s="205" t="s">
        <v>686</v>
      </c>
    </row>
    <row r="2919" spans="1:17" hidden="1">
      <c r="A2919" s="204">
        <v>101562874199</v>
      </c>
      <c r="B2919" s="205" t="s">
        <v>12135</v>
      </c>
      <c r="C2919" s="205" t="s">
        <v>12136</v>
      </c>
      <c r="D2919" s="205" t="s">
        <v>680</v>
      </c>
      <c r="E2919" s="572">
        <v>34540</v>
      </c>
      <c r="F2919" s="572">
        <v>43878</v>
      </c>
      <c r="G2919" s="205" t="s">
        <v>12137</v>
      </c>
      <c r="H2919" s="205" t="s">
        <v>682</v>
      </c>
      <c r="I2919" s="205" t="s">
        <v>708</v>
      </c>
      <c r="J2919" s="205">
        <v>9763653814</v>
      </c>
      <c r="K2919" s="205" t="s">
        <v>12138</v>
      </c>
      <c r="L2919" s="205" t="s">
        <v>12139</v>
      </c>
      <c r="M2919" s="205" t="s">
        <v>20628</v>
      </c>
      <c r="N2919" s="205" t="s">
        <v>20581</v>
      </c>
      <c r="O2919" s="205" t="s">
        <v>686</v>
      </c>
      <c r="P2919" s="205" t="s">
        <v>687</v>
      </c>
      <c r="Q2919" s="205" t="s">
        <v>686</v>
      </c>
    </row>
    <row r="2920" spans="1:17" hidden="1">
      <c r="A2920" s="204">
        <v>101421981467</v>
      </c>
      <c r="B2920" s="205" t="s">
        <v>12130</v>
      </c>
      <c r="C2920" s="205" t="s">
        <v>12131</v>
      </c>
      <c r="D2920" s="205" t="s">
        <v>680</v>
      </c>
      <c r="E2920" s="572">
        <v>29952</v>
      </c>
      <c r="F2920" s="572">
        <v>43878</v>
      </c>
      <c r="G2920" s="205" t="s">
        <v>12132</v>
      </c>
      <c r="H2920" s="205" t="s">
        <v>682</v>
      </c>
      <c r="I2920" s="205" t="s">
        <v>708</v>
      </c>
      <c r="J2920" s="205" t="s">
        <v>684</v>
      </c>
      <c r="K2920" s="205" t="s">
        <v>684</v>
      </c>
      <c r="L2920" s="205" t="s">
        <v>12133</v>
      </c>
      <c r="M2920" s="205" t="s">
        <v>684</v>
      </c>
      <c r="N2920" s="205" t="s">
        <v>12134</v>
      </c>
      <c r="O2920" s="205" t="s">
        <v>686</v>
      </c>
      <c r="P2920" s="205" t="s">
        <v>687</v>
      </c>
      <c r="Q2920" s="205" t="s">
        <v>686</v>
      </c>
    </row>
    <row r="2921" spans="1:17" hidden="1">
      <c r="A2921" s="204">
        <v>101462568244</v>
      </c>
      <c r="B2921" s="205" t="s">
        <v>12140</v>
      </c>
      <c r="C2921" s="205" t="s">
        <v>12141</v>
      </c>
      <c r="D2921" s="205" t="s">
        <v>680</v>
      </c>
      <c r="E2921" s="572">
        <v>34962</v>
      </c>
      <c r="F2921" s="572">
        <v>43875</v>
      </c>
      <c r="G2921" s="205" t="s">
        <v>3737</v>
      </c>
      <c r="H2921" s="205" t="s">
        <v>682</v>
      </c>
      <c r="I2921" s="205" t="s">
        <v>683</v>
      </c>
      <c r="J2921" s="205">
        <v>7558747416</v>
      </c>
      <c r="K2921" s="205" t="s">
        <v>684</v>
      </c>
      <c r="L2921" s="205" t="s">
        <v>12142</v>
      </c>
      <c r="M2921" s="205" t="s">
        <v>12143</v>
      </c>
      <c r="N2921" s="205" t="s">
        <v>12144</v>
      </c>
      <c r="O2921" s="205" t="s">
        <v>686</v>
      </c>
      <c r="P2921" s="205" t="s">
        <v>687</v>
      </c>
      <c r="Q2921" s="205" t="s">
        <v>686</v>
      </c>
    </row>
    <row r="2922" spans="1:17" hidden="1">
      <c r="A2922" s="204">
        <v>101561111987</v>
      </c>
      <c r="B2922" s="205" t="s">
        <v>12145</v>
      </c>
      <c r="C2922" s="205" t="s">
        <v>12146</v>
      </c>
      <c r="D2922" s="205" t="s">
        <v>680</v>
      </c>
      <c r="E2922" s="572">
        <v>31929</v>
      </c>
      <c r="F2922" s="572">
        <v>43874</v>
      </c>
      <c r="G2922" s="205" t="s">
        <v>12147</v>
      </c>
      <c r="H2922" s="205" t="s">
        <v>682</v>
      </c>
      <c r="I2922" s="205" t="s">
        <v>708</v>
      </c>
      <c r="J2922" s="205">
        <v>8857812001</v>
      </c>
      <c r="K2922" s="205" t="s">
        <v>684</v>
      </c>
      <c r="L2922" s="205" t="s">
        <v>12148</v>
      </c>
      <c r="M2922" s="205" t="s">
        <v>684</v>
      </c>
      <c r="N2922" s="205" t="s">
        <v>684</v>
      </c>
      <c r="O2922" s="205" t="s">
        <v>686</v>
      </c>
      <c r="P2922" s="205" t="s">
        <v>687</v>
      </c>
      <c r="Q2922" s="205" t="s">
        <v>686</v>
      </c>
    </row>
    <row r="2923" spans="1:17" hidden="1">
      <c r="A2923" s="204">
        <v>101384974717</v>
      </c>
      <c r="B2923" s="205" t="s">
        <v>12149</v>
      </c>
      <c r="C2923" s="205" t="s">
        <v>12150</v>
      </c>
      <c r="D2923" s="205" t="s">
        <v>680</v>
      </c>
      <c r="E2923" s="572">
        <v>35085</v>
      </c>
      <c r="F2923" s="572">
        <v>43873</v>
      </c>
      <c r="G2923" s="205" t="s">
        <v>12151</v>
      </c>
      <c r="H2923" s="205" t="s">
        <v>682</v>
      </c>
      <c r="I2923" s="205" t="s">
        <v>683</v>
      </c>
      <c r="J2923" s="205" t="s">
        <v>684</v>
      </c>
      <c r="K2923" s="205" t="s">
        <v>684</v>
      </c>
      <c r="L2923" s="205" t="s">
        <v>9765</v>
      </c>
      <c r="M2923" s="205" t="s">
        <v>684</v>
      </c>
      <c r="N2923" s="205" t="s">
        <v>684</v>
      </c>
      <c r="O2923" s="205" t="s">
        <v>686</v>
      </c>
      <c r="P2923" s="205" t="s">
        <v>687</v>
      </c>
      <c r="Q2923" s="205" t="s">
        <v>686</v>
      </c>
    </row>
    <row r="2924" spans="1:17" hidden="1">
      <c r="A2924" s="204">
        <v>101547358106</v>
      </c>
      <c r="B2924" s="205" t="s">
        <v>12152</v>
      </c>
      <c r="C2924" s="205" t="s">
        <v>12153</v>
      </c>
      <c r="D2924" s="205" t="s">
        <v>680</v>
      </c>
      <c r="E2924" s="572">
        <v>32143</v>
      </c>
      <c r="F2924" s="572">
        <v>43869</v>
      </c>
      <c r="G2924" s="205" t="s">
        <v>9464</v>
      </c>
      <c r="H2924" s="205" t="s">
        <v>682</v>
      </c>
      <c r="I2924" s="205" t="s">
        <v>708</v>
      </c>
      <c r="J2924" s="205">
        <v>9651042935</v>
      </c>
      <c r="K2924" s="205" t="s">
        <v>684</v>
      </c>
      <c r="L2924" s="205" t="s">
        <v>12154</v>
      </c>
      <c r="M2924" s="205" t="s">
        <v>684</v>
      </c>
      <c r="N2924" s="205" t="s">
        <v>684</v>
      </c>
      <c r="O2924" s="205" t="s">
        <v>686</v>
      </c>
      <c r="P2924" s="205" t="s">
        <v>687</v>
      </c>
      <c r="Q2924" s="205" t="s">
        <v>687</v>
      </c>
    </row>
    <row r="2925" spans="1:17" hidden="1">
      <c r="A2925" s="204">
        <v>101545382537</v>
      </c>
      <c r="B2925" s="205" t="s">
        <v>12155</v>
      </c>
      <c r="C2925" s="205" t="s">
        <v>12156</v>
      </c>
      <c r="D2925" s="205" t="s">
        <v>680</v>
      </c>
      <c r="E2925" s="572">
        <v>35652</v>
      </c>
      <c r="F2925" s="572">
        <v>43865</v>
      </c>
      <c r="G2925" s="205" t="s">
        <v>12157</v>
      </c>
      <c r="H2925" s="205" t="s">
        <v>682</v>
      </c>
      <c r="I2925" s="205" t="s">
        <v>708</v>
      </c>
      <c r="J2925" s="205">
        <v>7066092988</v>
      </c>
      <c r="K2925" s="205" t="s">
        <v>12158</v>
      </c>
      <c r="L2925" s="205" t="s">
        <v>12159</v>
      </c>
      <c r="M2925" s="205" t="s">
        <v>12160</v>
      </c>
      <c r="N2925" s="205" t="s">
        <v>12161</v>
      </c>
      <c r="O2925" s="205" t="s">
        <v>686</v>
      </c>
      <c r="P2925" s="205" t="s">
        <v>687</v>
      </c>
      <c r="Q2925" s="205" t="s">
        <v>686</v>
      </c>
    </row>
    <row r="2926" spans="1:17" hidden="1">
      <c r="A2926" s="204">
        <v>101467559686</v>
      </c>
      <c r="B2926" s="205" t="s">
        <v>12165</v>
      </c>
      <c r="C2926" s="205" t="s">
        <v>12166</v>
      </c>
      <c r="D2926" s="205" t="s">
        <v>680</v>
      </c>
      <c r="E2926" s="572">
        <v>23377</v>
      </c>
      <c r="F2926" s="572">
        <v>43865</v>
      </c>
      <c r="G2926" s="205" t="s">
        <v>12167</v>
      </c>
      <c r="H2926" s="205" t="s">
        <v>682</v>
      </c>
      <c r="I2926" s="205" t="s">
        <v>708</v>
      </c>
      <c r="J2926" s="205">
        <v>9420079461</v>
      </c>
      <c r="K2926" s="205" t="s">
        <v>684</v>
      </c>
      <c r="L2926" s="205" t="s">
        <v>8550</v>
      </c>
      <c r="M2926" s="205" t="s">
        <v>12168</v>
      </c>
      <c r="N2926" s="205" t="s">
        <v>12169</v>
      </c>
      <c r="O2926" s="205" t="s">
        <v>686</v>
      </c>
      <c r="P2926" s="205" t="s">
        <v>687</v>
      </c>
      <c r="Q2926" s="205" t="s">
        <v>686</v>
      </c>
    </row>
    <row r="2927" spans="1:17" hidden="1">
      <c r="A2927" s="204">
        <v>101556884199</v>
      </c>
      <c r="B2927" s="205" t="s">
        <v>12162</v>
      </c>
      <c r="C2927" s="205" t="s">
        <v>12163</v>
      </c>
      <c r="D2927" s="205" t="s">
        <v>680</v>
      </c>
      <c r="E2927" s="572">
        <v>32874</v>
      </c>
      <c r="F2927" s="572">
        <v>43865</v>
      </c>
      <c r="G2927" s="205" t="s">
        <v>12164</v>
      </c>
      <c r="H2927" s="205" t="s">
        <v>682</v>
      </c>
      <c r="I2927" s="205" t="s">
        <v>708</v>
      </c>
      <c r="J2927" s="205">
        <v>8805118550</v>
      </c>
      <c r="K2927" s="205" t="s">
        <v>684</v>
      </c>
      <c r="L2927" s="205" t="s">
        <v>7879</v>
      </c>
      <c r="M2927" s="205" t="s">
        <v>684</v>
      </c>
      <c r="N2927" s="205" t="s">
        <v>684</v>
      </c>
      <c r="O2927" s="205" t="s">
        <v>686</v>
      </c>
      <c r="P2927" s="205" t="s">
        <v>687</v>
      </c>
      <c r="Q2927" s="205" t="s">
        <v>686</v>
      </c>
    </row>
    <row r="2928" spans="1:17" hidden="1">
      <c r="A2928" s="204">
        <v>101560478411</v>
      </c>
      <c r="B2928" s="205" t="s">
        <v>12170</v>
      </c>
      <c r="C2928" s="205" t="s">
        <v>12171</v>
      </c>
      <c r="D2928" s="205" t="s">
        <v>680</v>
      </c>
      <c r="E2928" s="572">
        <v>30232</v>
      </c>
      <c r="F2928" s="572">
        <v>43864</v>
      </c>
      <c r="G2928" s="205" t="s">
        <v>12172</v>
      </c>
      <c r="H2928" s="205" t="s">
        <v>682</v>
      </c>
      <c r="I2928" s="205" t="s">
        <v>708</v>
      </c>
      <c r="J2928" s="205" t="s">
        <v>684</v>
      </c>
      <c r="K2928" s="205" t="s">
        <v>684</v>
      </c>
      <c r="L2928" s="205" t="s">
        <v>12173</v>
      </c>
      <c r="M2928" s="205" t="s">
        <v>684</v>
      </c>
      <c r="N2928" s="205" t="s">
        <v>684</v>
      </c>
      <c r="O2928" s="205" t="s">
        <v>686</v>
      </c>
      <c r="P2928" s="205" t="s">
        <v>687</v>
      </c>
      <c r="Q2928" s="205" t="s">
        <v>686</v>
      </c>
    </row>
    <row r="2929" spans="1:17" hidden="1">
      <c r="A2929" s="204">
        <v>101559493035</v>
      </c>
      <c r="B2929" s="205" t="s">
        <v>12184</v>
      </c>
      <c r="C2929" s="205" t="s">
        <v>12185</v>
      </c>
      <c r="D2929" s="205" t="s">
        <v>680</v>
      </c>
      <c r="E2929" s="572">
        <v>36804</v>
      </c>
      <c r="F2929" s="572">
        <v>43863</v>
      </c>
      <c r="G2929" s="205" t="s">
        <v>12186</v>
      </c>
      <c r="H2929" s="205" t="s">
        <v>682</v>
      </c>
      <c r="I2929" s="205" t="s">
        <v>683</v>
      </c>
      <c r="J2929" s="205" t="s">
        <v>684</v>
      </c>
      <c r="K2929" s="205" t="s">
        <v>684</v>
      </c>
      <c r="L2929" s="205" t="s">
        <v>12187</v>
      </c>
      <c r="M2929" s="205" t="s">
        <v>684</v>
      </c>
      <c r="N2929" s="205" t="s">
        <v>684</v>
      </c>
      <c r="O2929" s="205" t="s">
        <v>686</v>
      </c>
      <c r="P2929" s="205" t="s">
        <v>687</v>
      </c>
      <c r="Q2929" s="205" t="s">
        <v>686</v>
      </c>
    </row>
    <row r="2930" spans="1:17" hidden="1">
      <c r="A2930" s="204">
        <v>101551217746</v>
      </c>
      <c r="B2930" s="205" t="s">
        <v>12188</v>
      </c>
      <c r="C2930" s="205" t="s">
        <v>12189</v>
      </c>
      <c r="D2930" s="205" t="s">
        <v>680</v>
      </c>
      <c r="E2930" s="572">
        <v>33970</v>
      </c>
      <c r="F2930" s="572">
        <v>43863</v>
      </c>
      <c r="G2930" s="205" t="s">
        <v>2781</v>
      </c>
      <c r="H2930" s="205" t="s">
        <v>682</v>
      </c>
      <c r="I2930" s="205" t="s">
        <v>683</v>
      </c>
      <c r="J2930" s="205" t="s">
        <v>684</v>
      </c>
      <c r="K2930" s="205" t="s">
        <v>684</v>
      </c>
      <c r="L2930" s="205" t="s">
        <v>3562</v>
      </c>
      <c r="M2930" s="205" t="s">
        <v>684</v>
      </c>
      <c r="N2930" s="205" t="s">
        <v>684</v>
      </c>
      <c r="O2930" s="205" t="s">
        <v>686</v>
      </c>
      <c r="P2930" s="205" t="s">
        <v>687</v>
      </c>
      <c r="Q2930" s="205" t="s">
        <v>686</v>
      </c>
    </row>
    <row r="2931" spans="1:17" hidden="1">
      <c r="A2931" s="204">
        <v>100491308598</v>
      </c>
      <c r="B2931" s="205" t="s">
        <v>12174</v>
      </c>
      <c r="C2931" s="205" t="s">
        <v>12175</v>
      </c>
      <c r="D2931" s="205" t="s">
        <v>680</v>
      </c>
      <c r="E2931" s="572">
        <v>34915</v>
      </c>
      <c r="F2931" s="572">
        <v>43863</v>
      </c>
      <c r="G2931" s="205" t="s">
        <v>12176</v>
      </c>
      <c r="H2931" s="205" t="s">
        <v>682</v>
      </c>
      <c r="I2931" s="205" t="s">
        <v>683</v>
      </c>
      <c r="J2931" s="205">
        <v>7691926068</v>
      </c>
      <c r="K2931" s="205" t="s">
        <v>684</v>
      </c>
      <c r="L2931" s="205" t="s">
        <v>12177</v>
      </c>
      <c r="M2931" s="205" t="s">
        <v>684</v>
      </c>
      <c r="N2931" s="205" t="s">
        <v>12178</v>
      </c>
      <c r="O2931" s="205" t="s">
        <v>686</v>
      </c>
      <c r="P2931" s="205" t="s">
        <v>687</v>
      </c>
      <c r="Q2931" s="205" t="s">
        <v>686</v>
      </c>
    </row>
    <row r="2932" spans="1:17" hidden="1">
      <c r="A2932" s="204">
        <v>101559500110</v>
      </c>
      <c r="B2932" s="205" t="s">
        <v>12179</v>
      </c>
      <c r="C2932" s="205" t="s">
        <v>12180</v>
      </c>
      <c r="D2932" s="205" t="s">
        <v>680</v>
      </c>
      <c r="E2932" s="572">
        <v>33258</v>
      </c>
      <c r="F2932" s="572">
        <v>43863</v>
      </c>
      <c r="G2932" s="205" t="s">
        <v>12181</v>
      </c>
      <c r="H2932" s="205" t="s">
        <v>682</v>
      </c>
      <c r="I2932" s="205" t="s">
        <v>708</v>
      </c>
      <c r="J2932" s="205">
        <v>8600289609</v>
      </c>
      <c r="K2932" s="205" t="s">
        <v>684</v>
      </c>
      <c r="L2932" s="205" t="s">
        <v>11484</v>
      </c>
      <c r="M2932" s="205" t="s">
        <v>12182</v>
      </c>
      <c r="N2932" s="205" t="s">
        <v>12183</v>
      </c>
      <c r="O2932" s="205" t="s">
        <v>686</v>
      </c>
      <c r="P2932" s="205" t="s">
        <v>687</v>
      </c>
      <c r="Q2932" s="205" t="s">
        <v>686</v>
      </c>
    </row>
    <row r="2933" spans="1:17" hidden="1">
      <c r="A2933" s="204">
        <v>101559493694</v>
      </c>
      <c r="B2933" s="205" t="s">
        <v>12190</v>
      </c>
      <c r="C2933" s="205" t="s">
        <v>12191</v>
      </c>
      <c r="D2933" s="205" t="s">
        <v>680</v>
      </c>
      <c r="E2933" s="572">
        <v>29253</v>
      </c>
      <c r="F2933" s="572">
        <v>43863</v>
      </c>
      <c r="G2933" s="205" t="s">
        <v>10366</v>
      </c>
      <c r="H2933" s="205" t="s">
        <v>682</v>
      </c>
      <c r="I2933" s="205" t="s">
        <v>708</v>
      </c>
      <c r="J2933" s="205">
        <v>7499329463</v>
      </c>
      <c r="K2933" s="205" t="s">
        <v>684</v>
      </c>
      <c r="L2933" s="205" t="s">
        <v>12192</v>
      </c>
      <c r="M2933" s="205" t="s">
        <v>12193</v>
      </c>
      <c r="N2933" s="205" t="s">
        <v>12194</v>
      </c>
      <c r="O2933" s="205" t="s">
        <v>686</v>
      </c>
      <c r="P2933" s="205" t="s">
        <v>687</v>
      </c>
      <c r="Q2933" s="205" t="s">
        <v>686</v>
      </c>
    </row>
    <row r="2934" spans="1:17" hidden="1">
      <c r="A2934" s="204">
        <v>101525015009</v>
      </c>
      <c r="B2934" s="205" t="s">
        <v>12195</v>
      </c>
      <c r="C2934" s="205" t="s">
        <v>12196</v>
      </c>
      <c r="D2934" s="205" t="s">
        <v>680</v>
      </c>
      <c r="E2934" s="572">
        <v>35940</v>
      </c>
      <c r="F2934" s="572">
        <v>43863</v>
      </c>
      <c r="G2934" s="205" t="s">
        <v>12197</v>
      </c>
      <c r="H2934" s="205" t="s">
        <v>682</v>
      </c>
      <c r="I2934" s="205" t="s">
        <v>683</v>
      </c>
      <c r="J2934" s="205" t="s">
        <v>684</v>
      </c>
      <c r="K2934" s="205" t="s">
        <v>684</v>
      </c>
      <c r="L2934" s="205" t="s">
        <v>12198</v>
      </c>
      <c r="M2934" s="205" t="s">
        <v>684</v>
      </c>
      <c r="N2934" s="205" t="s">
        <v>684</v>
      </c>
      <c r="O2934" s="205" t="s">
        <v>686</v>
      </c>
      <c r="P2934" s="205" t="s">
        <v>687</v>
      </c>
      <c r="Q2934" s="205" t="s">
        <v>686</v>
      </c>
    </row>
    <row r="2935" spans="1:17" hidden="1">
      <c r="A2935" s="204">
        <v>101564260476</v>
      </c>
      <c r="B2935" s="205" t="s">
        <v>12199</v>
      </c>
      <c r="C2935" s="205" t="s">
        <v>12200</v>
      </c>
      <c r="D2935" s="205" t="s">
        <v>680</v>
      </c>
      <c r="E2935" s="572">
        <v>29995</v>
      </c>
      <c r="F2935" s="572">
        <v>43862</v>
      </c>
      <c r="G2935" s="205" t="s">
        <v>4961</v>
      </c>
      <c r="H2935" s="205" t="s">
        <v>682</v>
      </c>
      <c r="I2935" s="205" t="s">
        <v>708</v>
      </c>
      <c r="J2935" s="205">
        <v>7823879722</v>
      </c>
      <c r="K2935" s="205" t="s">
        <v>684</v>
      </c>
      <c r="L2935" s="205" t="s">
        <v>12201</v>
      </c>
      <c r="M2935" s="205" t="s">
        <v>684</v>
      </c>
      <c r="N2935" s="205" t="s">
        <v>684</v>
      </c>
      <c r="O2935" s="205" t="s">
        <v>686</v>
      </c>
      <c r="P2935" s="205" t="s">
        <v>687</v>
      </c>
      <c r="Q2935" s="205" t="s">
        <v>686</v>
      </c>
    </row>
    <row r="2936" spans="1:17" hidden="1">
      <c r="A2936" s="204">
        <v>101555351467</v>
      </c>
      <c r="B2936" s="205" t="s">
        <v>12202</v>
      </c>
      <c r="C2936" s="205" t="s">
        <v>12203</v>
      </c>
      <c r="D2936" s="205" t="s">
        <v>680</v>
      </c>
      <c r="E2936" s="572">
        <v>33604</v>
      </c>
      <c r="F2936" s="572">
        <v>43860</v>
      </c>
      <c r="G2936" s="205" t="s">
        <v>12204</v>
      </c>
      <c r="H2936" s="205" t="s">
        <v>682</v>
      </c>
      <c r="I2936" s="205" t="s">
        <v>708</v>
      </c>
      <c r="J2936" s="205">
        <v>9763531135</v>
      </c>
      <c r="K2936" s="205" t="s">
        <v>684</v>
      </c>
      <c r="L2936" s="205" t="s">
        <v>12105</v>
      </c>
      <c r="M2936" s="205" t="s">
        <v>684</v>
      </c>
      <c r="N2936" s="205" t="s">
        <v>684</v>
      </c>
      <c r="O2936" s="205" t="s">
        <v>686</v>
      </c>
      <c r="P2936" s="205" t="s">
        <v>687</v>
      </c>
      <c r="Q2936" s="205" t="s">
        <v>686</v>
      </c>
    </row>
    <row r="2937" spans="1:17" hidden="1">
      <c r="A2937" s="204">
        <v>101261858452</v>
      </c>
      <c r="B2937" s="205" t="s">
        <v>12209</v>
      </c>
      <c r="C2937" s="205" t="s">
        <v>12210</v>
      </c>
      <c r="D2937" s="205" t="s">
        <v>680</v>
      </c>
      <c r="E2937" s="572">
        <v>36222</v>
      </c>
      <c r="F2937" s="572">
        <v>43859</v>
      </c>
      <c r="G2937" s="205" t="s">
        <v>12211</v>
      </c>
      <c r="H2937" s="205" t="s">
        <v>682</v>
      </c>
      <c r="I2937" s="205" t="s">
        <v>683</v>
      </c>
      <c r="J2937" s="205">
        <v>9148151319</v>
      </c>
      <c r="K2937" s="205" t="s">
        <v>12212</v>
      </c>
      <c r="L2937" s="205" t="s">
        <v>10428</v>
      </c>
      <c r="M2937" s="205" t="s">
        <v>12213</v>
      </c>
      <c r="N2937" s="205" t="s">
        <v>12214</v>
      </c>
      <c r="O2937" s="205" t="s">
        <v>686</v>
      </c>
      <c r="P2937" s="205" t="s">
        <v>687</v>
      </c>
      <c r="Q2937" s="205" t="s">
        <v>686</v>
      </c>
    </row>
    <row r="2938" spans="1:17" hidden="1">
      <c r="A2938" s="204">
        <v>101257148141</v>
      </c>
      <c r="B2938" s="205" t="s">
        <v>12205</v>
      </c>
      <c r="C2938" s="205" t="s">
        <v>12206</v>
      </c>
      <c r="D2938" s="205" t="s">
        <v>680</v>
      </c>
      <c r="E2938" s="572">
        <v>35977</v>
      </c>
      <c r="F2938" s="572">
        <v>43859</v>
      </c>
      <c r="G2938" s="205" t="s">
        <v>12207</v>
      </c>
      <c r="H2938" s="205" t="s">
        <v>682</v>
      </c>
      <c r="I2938" s="205" t="s">
        <v>708</v>
      </c>
      <c r="J2938" s="205">
        <v>9673463988</v>
      </c>
      <c r="K2938" s="205" t="s">
        <v>684</v>
      </c>
      <c r="L2938" s="205" t="s">
        <v>5768</v>
      </c>
      <c r="M2938" s="205" t="s">
        <v>684</v>
      </c>
      <c r="N2938" s="205" t="s">
        <v>12208</v>
      </c>
      <c r="O2938" s="205" t="s">
        <v>686</v>
      </c>
      <c r="P2938" s="205" t="s">
        <v>687</v>
      </c>
      <c r="Q2938" s="205" t="s">
        <v>686</v>
      </c>
    </row>
    <row r="2939" spans="1:17" hidden="1">
      <c r="A2939" s="204">
        <v>101555269462</v>
      </c>
      <c r="B2939" s="205" t="s">
        <v>12215</v>
      </c>
      <c r="C2939" s="205" t="s">
        <v>12216</v>
      </c>
      <c r="D2939" s="205" t="s">
        <v>680</v>
      </c>
      <c r="E2939" s="572">
        <v>36772</v>
      </c>
      <c r="F2939" s="572">
        <v>43859</v>
      </c>
      <c r="G2939" s="205" t="s">
        <v>12217</v>
      </c>
      <c r="H2939" s="205" t="s">
        <v>682</v>
      </c>
      <c r="I2939" s="205" t="s">
        <v>683</v>
      </c>
      <c r="J2939" s="205">
        <v>9637552895</v>
      </c>
      <c r="K2939" s="205" t="s">
        <v>684</v>
      </c>
      <c r="L2939" s="205" t="s">
        <v>1398</v>
      </c>
      <c r="M2939" s="205" t="s">
        <v>20956</v>
      </c>
      <c r="N2939" s="205" t="s">
        <v>684</v>
      </c>
      <c r="O2939" s="205" t="s">
        <v>686</v>
      </c>
      <c r="P2939" s="205" t="s">
        <v>687</v>
      </c>
      <c r="Q2939" s="205" t="s">
        <v>686</v>
      </c>
    </row>
    <row r="2940" spans="1:17" hidden="1">
      <c r="A2940" s="204">
        <v>101363214373</v>
      </c>
      <c r="B2940" s="205" t="s">
        <v>12222</v>
      </c>
      <c r="C2940" s="205" t="s">
        <v>12223</v>
      </c>
      <c r="D2940" s="205" t="s">
        <v>680</v>
      </c>
      <c r="E2940" s="572">
        <v>36345</v>
      </c>
      <c r="F2940" s="572">
        <v>43851</v>
      </c>
      <c r="G2940" s="205" t="s">
        <v>12224</v>
      </c>
      <c r="H2940" s="205" t="s">
        <v>682</v>
      </c>
      <c r="I2940" s="205" t="s">
        <v>683</v>
      </c>
      <c r="J2940" s="205">
        <v>9244099743</v>
      </c>
      <c r="K2940" s="205" t="s">
        <v>684</v>
      </c>
      <c r="L2940" s="205" t="s">
        <v>12225</v>
      </c>
      <c r="M2940" s="205" t="s">
        <v>684</v>
      </c>
      <c r="N2940" s="205" t="s">
        <v>684</v>
      </c>
      <c r="O2940" s="205" t="s">
        <v>686</v>
      </c>
      <c r="P2940" s="205" t="s">
        <v>687</v>
      </c>
      <c r="Q2940" s="205" t="s">
        <v>686</v>
      </c>
    </row>
    <row r="2941" spans="1:17" hidden="1">
      <c r="A2941" s="204">
        <v>101555087957</v>
      </c>
      <c r="B2941" s="205" t="s">
        <v>12218</v>
      </c>
      <c r="C2941" s="205" t="s">
        <v>12219</v>
      </c>
      <c r="D2941" s="205" t="s">
        <v>680</v>
      </c>
      <c r="E2941" s="572">
        <v>34851</v>
      </c>
      <c r="F2941" s="572">
        <v>43851</v>
      </c>
      <c r="G2941" s="205" t="s">
        <v>12220</v>
      </c>
      <c r="H2941" s="205" t="s">
        <v>682</v>
      </c>
      <c r="I2941" s="205" t="s">
        <v>683</v>
      </c>
      <c r="J2941" s="205">
        <v>8208589497</v>
      </c>
      <c r="K2941" s="205" t="s">
        <v>684</v>
      </c>
      <c r="L2941" s="205" t="s">
        <v>12221</v>
      </c>
      <c r="M2941" s="205" t="s">
        <v>684</v>
      </c>
      <c r="N2941" s="205" t="s">
        <v>684</v>
      </c>
      <c r="O2941" s="205" t="s">
        <v>686</v>
      </c>
      <c r="P2941" s="205" t="s">
        <v>687</v>
      </c>
      <c r="Q2941" s="205" t="s">
        <v>686</v>
      </c>
    </row>
    <row r="2942" spans="1:17" hidden="1">
      <c r="A2942" s="204">
        <v>101559308221</v>
      </c>
      <c r="B2942" s="205" t="s">
        <v>12239</v>
      </c>
      <c r="C2942" s="205" t="s">
        <v>12240</v>
      </c>
      <c r="D2942" s="205" t="s">
        <v>680</v>
      </c>
      <c r="E2942" s="572">
        <v>36892</v>
      </c>
      <c r="F2942" s="572">
        <v>43850</v>
      </c>
      <c r="G2942" s="205" t="s">
        <v>12241</v>
      </c>
      <c r="H2942" s="205" t="s">
        <v>682</v>
      </c>
      <c r="I2942" s="205" t="s">
        <v>683</v>
      </c>
      <c r="J2942" s="205" t="s">
        <v>684</v>
      </c>
      <c r="K2942" s="205" t="s">
        <v>684</v>
      </c>
      <c r="L2942" s="205" t="s">
        <v>12242</v>
      </c>
      <c r="M2942" s="205" t="s">
        <v>684</v>
      </c>
      <c r="N2942" s="205" t="s">
        <v>684</v>
      </c>
      <c r="O2942" s="205" t="s">
        <v>686</v>
      </c>
      <c r="P2942" s="205" t="s">
        <v>687</v>
      </c>
      <c r="Q2942" s="205" t="s">
        <v>686</v>
      </c>
    </row>
    <row r="2943" spans="1:17" hidden="1">
      <c r="A2943" s="204">
        <v>101540303405</v>
      </c>
      <c r="B2943" s="205" t="s">
        <v>12267</v>
      </c>
      <c r="C2943" s="205" t="s">
        <v>12268</v>
      </c>
      <c r="D2943" s="205" t="s">
        <v>680</v>
      </c>
      <c r="E2943" s="572">
        <v>35065</v>
      </c>
      <c r="F2943" s="572">
        <v>43850</v>
      </c>
      <c r="G2943" s="205" t="s">
        <v>12269</v>
      </c>
      <c r="H2943" s="205" t="s">
        <v>682</v>
      </c>
      <c r="I2943" s="205" t="s">
        <v>683</v>
      </c>
      <c r="J2943" s="205" t="s">
        <v>684</v>
      </c>
      <c r="K2943" s="205" t="s">
        <v>684</v>
      </c>
      <c r="L2943" s="205" t="s">
        <v>12270</v>
      </c>
      <c r="M2943" s="205" t="s">
        <v>684</v>
      </c>
      <c r="N2943" s="205" t="s">
        <v>684</v>
      </c>
      <c r="O2943" s="205" t="s">
        <v>686</v>
      </c>
      <c r="P2943" s="205" t="s">
        <v>687</v>
      </c>
      <c r="Q2943" s="205" t="s">
        <v>686</v>
      </c>
    </row>
    <row r="2944" spans="1:17" hidden="1">
      <c r="A2944" s="204">
        <v>101540303414</v>
      </c>
      <c r="B2944" s="205" t="s">
        <v>12264</v>
      </c>
      <c r="C2944" s="205" t="s">
        <v>3717</v>
      </c>
      <c r="D2944" s="205" t="s">
        <v>680</v>
      </c>
      <c r="E2944" s="572">
        <v>35713</v>
      </c>
      <c r="F2944" s="572">
        <v>43850</v>
      </c>
      <c r="G2944" s="205" t="s">
        <v>12265</v>
      </c>
      <c r="H2944" s="205" t="s">
        <v>682</v>
      </c>
      <c r="I2944" s="205" t="s">
        <v>683</v>
      </c>
      <c r="J2944" s="205" t="s">
        <v>684</v>
      </c>
      <c r="K2944" s="205" t="s">
        <v>684</v>
      </c>
      <c r="L2944" s="205" t="s">
        <v>12266</v>
      </c>
      <c r="M2944" s="205" t="s">
        <v>684</v>
      </c>
      <c r="N2944" s="205" t="s">
        <v>684</v>
      </c>
      <c r="O2944" s="205" t="s">
        <v>686</v>
      </c>
      <c r="P2944" s="205" t="s">
        <v>687</v>
      </c>
      <c r="Q2944" s="205" t="s">
        <v>686</v>
      </c>
    </row>
    <row r="2945" spans="1:17" hidden="1">
      <c r="A2945" s="204">
        <v>101398218375</v>
      </c>
      <c r="B2945" s="205" t="s">
        <v>12243</v>
      </c>
      <c r="C2945" s="205" t="s">
        <v>12244</v>
      </c>
      <c r="D2945" s="205" t="s">
        <v>680</v>
      </c>
      <c r="E2945" s="572">
        <v>34895</v>
      </c>
      <c r="F2945" s="572">
        <v>43850</v>
      </c>
      <c r="G2945" s="205" t="s">
        <v>12245</v>
      </c>
      <c r="H2945" s="205" t="s">
        <v>682</v>
      </c>
      <c r="I2945" s="205" t="s">
        <v>683</v>
      </c>
      <c r="J2945" s="205">
        <v>9762310981</v>
      </c>
      <c r="K2945" s="205" t="s">
        <v>684</v>
      </c>
      <c r="L2945" s="205" t="s">
        <v>12246</v>
      </c>
      <c r="M2945" s="205" t="s">
        <v>684</v>
      </c>
      <c r="N2945" s="205" t="s">
        <v>12247</v>
      </c>
      <c r="O2945" s="205" t="s">
        <v>686</v>
      </c>
      <c r="P2945" s="205" t="s">
        <v>687</v>
      </c>
      <c r="Q2945" s="205" t="s">
        <v>686</v>
      </c>
    </row>
    <row r="2946" spans="1:17" hidden="1">
      <c r="A2946" s="204">
        <v>101560411634</v>
      </c>
      <c r="B2946" s="205" t="s">
        <v>12234</v>
      </c>
      <c r="C2946" s="205" t="s">
        <v>12219</v>
      </c>
      <c r="D2946" s="205" t="s">
        <v>680</v>
      </c>
      <c r="E2946" s="572">
        <v>32874</v>
      </c>
      <c r="F2946" s="572">
        <v>43850</v>
      </c>
      <c r="G2946" s="205" t="s">
        <v>12235</v>
      </c>
      <c r="H2946" s="205" t="s">
        <v>682</v>
      </c>
      <c r="I2946" s="205" t="s">
        <v>683</v>
      </c>
      <c r="J2946" s="205" t="s">
        <v>684</v>
      </c>
      <c r="K2946" s="205" t="s">
        <v>684</v>
      </c>
      <c r="L2946" s="205" t="s">
        <v>3897</v>
      </c>
      <c r="M2946" s="205" t="s">
        <v>684</v>
      </c>
      <c r="N2946" s="205" t="s">
        <v>684</v>
      </c>
      <c r="O2946" s="205" t="s">
        <v>686</v>
      </c>
      <c r="P2946" s="205" t="s">
        <v>687</v>
      </c>
      <c r="Q2946" s="205" t="s">
        <v>686</v>
      </c>
    </row>
    <row r="2947" spans="1:17" hidden="1">
      <c r="A2947" s="204">
        <v>101345316834</v>
      </c>
      <c r="B2947" s="205" t="s">
        <v>12236</v>
      </c>
      <c r="C2947" s="205" t="s">
        <v>12237</v>
      </c>
      <c r="D2947" s="205" t="s">
        <v>680</v>
      </c>
      <c r="E2947" s="572">
        <v>34700</v>
      </c>
      <c r="F2947" s="572">
        <v>43850</v>
      </c>
      <c r="G2947" s="205" t="s">
        <v>2637</v>
      </c>
      <c r="H2947" s="205" t="s">
        <v>682</v>
      </c>
      <c r="I2947" s="205" t="s">
        <v>708</v>
      </c>
      <c r="J2947" s="205" t="s">
        <v>684</v>
      </c>
      <c r="K2947" s="205" t="s">
        <v>684</v>
      </c>
      <c r="L2947" s="205" t="s">
        <v>12238</v>
      </c>
      <c r="M2947" s="205" t="s">
        <v>684</v>
      </c>
      <c r="N2947" s="205" t="s">
        <v>684</v>
      </c>
      <c r="O2947" s="205" t="s">
        <v>686</v>
      </c>
      <c r="P2947" s="205" t="s">
        <v>687</v>
      </c>
      <c r="Q2947" s="205" t="s">
        <v>686</v>
      </c>
    </row>
    <row r="2948" spans="1:17" hidden="1">
      <c r="A2948" s="204">
        <v>101560434458</v>
      </c>
      <c r="B2948" s="205" t="s">
        <v>12226</v>
      </c>
      <c r="C2948" s="205" t="s">
        <v>12227</v>
      </c>
      <c r="D2948" s="205" t="s">
        <v>680</v>
      </c>
      <c r="E2948" s="572">
        <v>33604</v>
      </c>
      <c r="F2948" s="572">
        <v>43850</v>
      </c>
      <c r="G2948" s="205" t="s">
        <v>12228</v>
      </c>
      <c r="H2948" s="205" t="s">
        <v>682</v>
      </c>
      <c r="I2948" s="205" t="s">
        <v>683</v>
      </c>
      <c r="J2948" s="205" t="s">
        <v>684</v>
      </c>
      <c r="K2948" s="205" t="s">
        <v>684</v>
      </c>
      <c r="L2948" s="205" t="s">
        <v>2071</v>
      </c>
      <c r="M2948" s="205" t="s">
        <v>684</v>
      </c>
      <c r="N2948" s="205" t="s">
        <v>684</v>
      </c>
      <c r="O2948" s="205" t="s">
        <v>686</v>
      </c>
      <c r="P2948" s="205" t="s">
        <v>687</v>
      </c>
      <c r="Q2948" s="205" t="s">
        <v>686</v>
      </c>
    </row>
    <row r="2949" spans="1:17" hidden="1">
      <c r="A2949" s="204">
        <v>100709928970</v>
      </c>
      <c r="B2949" s="205" t="s">
        <v>12229</v>
      </c>
      <c r="C2949" s="205" t="s">
        <v>12230</v>
      </c>
      <c r="D2949" s="205" t="s">
        <v>680</v>
      </c>
      <c r="E2949" s="572">
        <v>23377</v>
      </c>
      <c r="F2949" s="572">
        <v>43850</v>
      </c>
      <c r="G2949" s="205" t="s">
        <v>5644</v>
      </c>
      <c r="H2949" s="205" t="s">
        <v>682</v>
      </c>
      <c r="I2949" s="205" t="s">
        <v>708</v>
      </c>
      <c r="J2949" s="205">
        <v>8378807490</v>
      </c>
      <c r="K2949" s="205" t="s">
        <v>684</v>
      </c>
      <c r="L2949" s="205" t="s">
        <v>12231</v>
      </c>
      <c r="M2949" s="205" t="s">
        <v>12232</v>
      </c>
      <c r="N2949" s="205" t="s">
        <v>12233</v>
      </c>
      <c r="O2949" s="205" t="s">
        <v>686</v>
      </c>
      <c r="P2949" s="205" t="s">
        <v>687</v>
      </c>
      <c r="Q2949" s="205" t="s">
        <v>686</v>
      </c>
    </row>
    <row r="2950" spans="1:17" hidden="1">
      <c r="A2950" s="204">
        <v>101553025384</v>
      </c>
      <c r="B2950" s="205" t="s">
        <v>12249</v>
      </c>
      <c r="C2950" s="205" t="s">
        <v>12250</v>
      </c>
      <c r="D2950" s="205" t="s">
        <v>680</v>
      </c>
      <c r="E2950" s="572">
        <v>32949</v>
      </c>
      <c r="F2950" s="572">
        <v>43850</v>
      </c>
      <c r="G2950" s="205" t="s">
        <v>12251</v>
      </c>
      <c r="H2950" s="205" t="s">
        <v>682</v>
      </c>
      <c r="I2950" s="205" t="s">
        <v>708</v>
      </c>
      <c r="J2950" s="205" t="s">
        <v>684</v>
      </c>
      <c r="K2950" s="205" t="s">
        <v>684</v>
      </c>
      <c r="L2950" s="205" t="s">
        <v>12252</v>
      </c>
      <c r="M2950" s="205" t="s">
        <v>684</v>
      </c>
      <c r="N2950" s="205" t="s">
        <v>684</v>
      </c>
      <c r="O2950" s="205" t="s">
        <v>686</v>
      </c>
      <c r="P2950" s="205" t="s">
        <v>687</v>
      </c>
      <c r="Q2950" s="205" t="s">
        <v>686</v>
      </c>
    </row>
    <row r="2951" spans="1:17" hidden="1">
      <c r="A2951" s="204">
        <v>101553025378</v>
      </c>
      <c r="B2951" s="205" t="s">
        <v>12253</v>
      </c>
      <c r="C2951" s="205" t="s">
        <v>12254</v>
      </c>
      <c r="D2951" s="205" t="s">
        <v>680</v>
      </c>
      <c r="E2951" s="572">
        <v>32964</v>
      </c>
      <c r="F2951" s="572">
        <v>43850</v>
      </c>
      <c r="G2951" s="205" t="s">
        <v>12255</v>
      </c>
      <c r="H2951" s="205" t="s">
        <v>682</v>
      </c>
      <c r="I2951" s="205" t="s">
        <v>708</v>
      </c>
      <c r="J2951" s="205" t="s">
        <v>684</v>
      </c>
      <c r="K2951" s="205" t="s">
        <v>684</v>
      </c>
      <c r="L2951" s="205" t="s">
        <v>12256</v>
      </c>
      <c r="M2951" s="205" t="s">
        <v>684</v>
      </c>
      <c r="N2951" s="205" t="s">
        <v>684</v>
      </c>
      <c r="O2951" s="205" t="s">
        <v>686</v>
      </c>
      <c r="P2951" s="205" t="s">
        <v>687</v>
      </c>
      <c r="Q2951" s="205" t="s">
        <v>686</v>
      </c>
    </row>
    <row r="2952" spans="1:17" hidden="1">
      <c r="A2952" s="204">
        <v>101178456153</v>
      </c>
      <c r="B2952" s="205" t="s">
        <v>12257</v>
      </c>
      <c r="C2952" s="205" t="s">
        <v>12258</v>
      </c>
      <c r="D2952" s="205" t="s">
        <v>680</v>
      </c>
      <c r="E2952" s="572">
        <v>33626</v>
      </c>
      <c r="F2952" s="572">
        <v>43850</v>
      </c>
      <c r="G2952" s="205" t="s">
        <v>12259</v>
      </c>
      <c r="H2952" s="205" t="s">
        <v>682</v>
      </c>
      <c r="I2952" s="205" t="s">
        <v>683</v>
      </c>
      <c r="J2952" s="205">
        <v>8668322375</v>
      </c>
      <c r="K2952" s="205" t="s">
        <v>12260</v>
      </c>
      <c r="L2952" s="205" t="s">
        <v>12261</v>
      </c>
      <c r="M2952" s="205" t="s">
        <v>12262</v>
      </c>
      <c r="N2952" s="205" t="s">
        <v>12263</v>
      </c>
      <c r="O2952" s="205" t="s">
        <v>687</v>
      </c>
      <c r="P2952" s="205" t="s">
        <v>687</v>
      </c>
      <c r="Q2952" s="205" t="s">
        <v>686</v>
      </c>
    </row>
    <row r="2953" spans="1:17" hidden="1">
      <c r="A2953" s="204">
        <v>101558662868</v>
      </c>
      <c r="B2953" s="205" t="s">
        <v>12271</v>
      </c>
      <c r="C2953" s="205" t="s">
        <v>12272</v>
      </c>
      <c r="D2953" s="205" t="s">
        <v>680</v>
      </c>
      <c r="E2953" s="572">
        <v>36685</v>
      </c>
      <c r="F2953" s="572">
        <v>43850</v>
      </c>
      <c r="G2953" s="205" t="s">
        <v>12273</v>
      </c>
      <c r="H2953" s="205" t="s">
        <v>682</v>
      </c>
      <c r="I2953" s="205" t="s">
        <v>683</v>
      </c>
      <c r="J2953" s="205" t="s">
        <v>684</v>
      </c>
      <c r="K2953" s="205" t="s">
        <v>684</v>
      </c>
      <c r="L2953" s="205" t="s">
        <v>12274</v>
      </c>
      <c r="M2953" s="205" t="s">
        <v>684</v>
      </c>
      <c r="N2953" s="205" t="s">
        <v>684</v>
      </c>
      <c r="O2953" s="205" t="s">
        <v>686</v>
      </c>
      <c r="P2953" s="205" t="s">
        <v>687</v>
      </c>
      <c r="Q2953" s="205" t="s">
        <v>686</v>
      </c>
    </row>
    <row r="2954" spans="1:17" hidden="1">
      <c r="A2954" s="204">
        <v>101552745066</v>
      </c>
      <c r="B2954" s="205" t="s">
        <v>12275</v>
      </c>
      <c r="C2954" s="205" t="s">
        <v>12276</v>
      </c>
      <c r="D2954" s="205" t="s">
        <v>680</v>
      </c>
      <c r="E2954" s="572">
        <v>35107</v>
      </c>
      <c r="F2954" s="572">
        <v>43848</v>
      </c>
      <c r="G2954" s="205" t="s">
        <v>12277</v>
      </c>
      <c r="H2954" s="205" t="s">
        <v>682</v>
      </c>
      <c r="I2954" s="205" t="s">
        <v>683</v>
      </c>
      <c r="J2954" s="205" t="s">
        <v>684</v>
      </c>
      <c r="K2954" s="205" t="s">
        <v>684</v>
      </c>
      <c r="L2954" s="205" t="s">
        <v>12278</v>
      </c>
      <c r="M2954" s="205" t="s">
        <v>684</v>
      </c>
      <c r="N2954" s="205" t="s">
        <v>684</v>
      </c>
      <c r="O2954" s="205" t="s">
        <v>686</v>
      </c>
      <c r="P2954" s="205" t="s">
        <v>687</v>
      </c>
      <c r="Q2954" s="205" t="s">
        <v>686</v>
      </c>
    </row>
    <row r="2955" spans="1:17" hidden="1">
      <c r="A2955" s="204">
        <v>101552752243</v>
      </c>
      <c r="B2955" s="205" t="s">
        <v>12279</v>
      </c>
      <c r="C2955" s="205" t="s">
        <v>12280</v>
      </c>
      <c r="D2955" s="205" t="s">
        <v>680</v>
      </c>
      <c r="E2955" s="572">
        <v>36161</v>
      </c>
      <c r="F2955" s="572">
        <v>43848</v>
      </c>
      <c r="G2955" s="205" t="s">
        <v>12281</v>
      </c>
      <c r="H2955" s="205" t="s">
        <v>682</v>
      </c>
      <c r="I2955" s="205" t="s">
        <v>683</v>
      </c>
      <c r="J2955" s="205" t="s">
        <v>684</v>
      </c>
      <c r="K2955" s="205" t="s">
        <v>684</v>
      </c>
      <c r="L2955" s="205" t="s">
        <v>12282</v>
      </c>
      <c r="M2955" s="205" t="s">
        <v>684</v>
      </c>
      <c r="N2955" s="205" t="s">
        <v>684</v>
      </c>
      <c r="O2955" s="205" t="s">
        <v>686</v>
      </c>
      <c r="P2955" s="205" t="s">
        <v>687</v>
      </c>
      <c r="Q2955" s="205" t="s">
        <v>686</v>
      </c>
    </row>
    <row r="2956" spans="1:17" hidden="1">
      <c r="A2956" s="204">
        <v>101552358507</v>
      </c>
      <c r="B2956" s="205" t="s">
        <v>12283</v>
      </c>
      <c r="C2956" s="205" t="s">
        <v>12284</v>
      </c>
      <c r="D2956" s="205" t="s">
        <v>680</v>
      </c>
      <c r="E2956" s="572">
        <v>34127</v>
      </c>
      <c r="F2956" s="572">
        <v>43847</v>
      </c>
      <c r="G2956" s="205" t="s">
        <v>5501</v>
      </c>
      <c r="H2956" s="205" t="s">
        <v>682</v>
      </c>
      <c r="I2956" s="205" t="s">
        <v>708</v>
      </c>
      <c r="J2956" s="205" t="s">
        <v>684</v>
      </c>
      <c r="K2956" s="205" t="s">
        <v>684</v>
      </c>
      <c r="L2956" s="205" t="s">
        <v>3111</v>
      </c>
      <c r="M2956" s="205" t="s">
        <v>684</v>
      </c>
      <c r="N2956" s="205" t="s">
        <v>684</v>
      </c>
      <c r="O2956" s="205" t="s">
        <v>686</v>
      </c>
      <c r="P2956" s="205" t="s">
        <v>687</v>
      </c>
      <c r="Q2956" s="205" t="s">
        <v>686</v>
      </c>
    </row>
    <row r="2957" spans="1:17" hidden="1">
      <c r="A2957" s="204">
        <v>101335495563</v>
      </c>
      <c r="B2957" s="205" t="s">
        <v>12285</v>
      </c>
      <c r="C2957" s="205" t="s">
        <v>12286</v>
      </c>
      <c r="D2957" s="205" t="s">
        <v>680</v>
      </c>
      <c r="E2957" s="572">
        <v>36694</v>
      </c>
      <c r="F2957" s="572">
        <v>43847</v>
      </c>
      <c r="G2957" s="205" t="s">
        <v>12228</v>
      </c>
      <c r="H2957" s="205" t="s">
        <v>682</v>
      </c>
      <c r="I2957" s="205" t="s">
        <v>683</v>
      </c>
      <c r="J2957" s="205">
        <v>8083529284</v>
      </c>
      <c r="K2957" s="205" t="s">
        <v>684</v>
      </c>
      <c r="L2957" s="205" t="s">
        <v>3420</v>
      </c>
      <c r="M2957" s="205" t="s">
        <v>684</v>
      </c>
      <c r="N2957" s="205" t="s">
        <v>684</v>
      </c>
      <c r="O2957" s="205" t="s">
        <v>686</v>
      </c>
      <c r="P2957" s="205" t="s">
        <v>687</v>
      </c>
      <c r="Q2957" s="205" t="s">
        <v>686</v>
      </c>
    </row>
    <row r="2958" spans="1:17" hidden="1">
      <c r="A2958" s="204">
        <v>101552298530</v>
      </c>
      <c r="B2958" s="205" t="s">
        <v>12287</v>
      </c>
      <c r="C2958" s="205" t="s">
        <v>12288</v>
      </c>
      <c r="D2958" s="205" t="s">
        <v>680</v>
      </c>
      <c r="E2958" s="572">
        <v>34335</v>
      </c>
      <c r="F2958" s="572">
        <v>43846</v>
      </c>
      <c r="G2958" s="205" t="s">
        <v>12289</v>
      </c>
      <c r="H2958" s="205" t="s">
        <v>682</v>
      </c>
      <c r="I2958" s="205" t="s">
        <v>683</v>
      </c>
      <c r="J2958" s="205" t="s">
        <v>684</v>
      </c>
      <c r="K2958" s="205" t="s">
        <v>684</v>
      </c>
      <c r="L2958" s="205" t="s">
        <v>12290</v>
      </c>
      <c r="M2958" s="205" t="s">
        <v>684</v>
      </c>
      <c r="N2958" s="205" t="s">
        <v>684</v>
      </c>
      <c r="O2958" s="205" t="s">
        <v>686</v>
      </c>
      <c r="P2958" s="205" t="s">
        <v>687</v>
      </c>
      <c r="Q2958" s="205" t="s">
        <v>686</v>
      </c>
    </row>
    <row r="2959" spans="1:17" hidden="1">
      <c r="A2959" s="204">
        <v>101552293186</v>
      </c>
      <c r="B2959" s="205" t="s">
        <v>12291</v>
      </c>
      <c r="C2959" s="205" t="s">
        <v>12292</v>
      </c>
      <c r="D2959" s="205" t="s">
        <v>680</v>
      </c>
      <c r="E2959" s="572">
        <v>34176</v>
      </c>
      <c r="F2959" s="572">
        <v>43846</v>
      </c>
      <c r="G2959" s="205" t="s">
        <v>12293</v>
      </c>
      <c r="H2959" s="205" t="s">
        <v>682</v>
      </c>
      <c r="I2959" s="205" t="s">
        <v>708</v>
      </c>
      <c r="J2959" s="205" t="s">
        <v>684</v>
      </c>
      <c r="K2959" s="205" t="s">
        <v>684</v>
      </c>
      <c r="L2959" s="205" t="s">
        <v>12294</v>
      </c>
      <c r="M2959" s="205" t="s">
        <v>684</v>
      </c>
      <c r="N2959" s="205" t="s">
        <v>684</v>
      </c>
      <c r="O2959" s="205" t="s">
        <v>686</v>
      </c>
      <c r="P2959" s="205" t="s">
        <v>687</v>
      </c>
      <c r="Q2959" s="205" t="s">
        <v>686</v>
      </c>
    </row>
    <row r="2960" spans="1:17" hidden="1">
      <c r="A2960" s="204">
        <v>101552293172</v>
      </c>
      <c r="B2960" s="205" t="s">
        <v>12295</v>
      </c>
      <c r="C2960" s="205" t="s">
        <v>12296</v>
      </c>
      <c r="D2960" s="205" t="s">
        <v>680</v>
      </c>
      <c r="E2960" s="572">
        <v>33731</v>
      </c>
      <c r="F2960" s="572">
        <v>43846</v>
      </c>
      <c r="G2960" s="205" t="s">
        <v>12297</v>
      </c>
      <c r="H2960" s="205" t="s">
        <v>682</v>
      </c>
      <c r="I2960" s="205" t="s">
        <v>708</v>
      </c>
      <c r="J2960" s="205" t="s">
        <v>684</v>
      </c>
      <c r="K2960" s="205" t="s">
        <v>684</v>
      </c>
      <c r="L2960" s="205" t="s">
        <v>12298</v>
      </c>
      <c r="M2960" s="205" t="s">
        <v>684</v>
      </c>
      <c r="N2960" s="205" t="s">
        <v>684</v>
      </c>
      <c r="O2960" s="205" t="s">
        <v>686</v>
      </c>
      <c r="P2960" s="205" t="s">
        <v>687</v>
      </c>
      <c r="Q2960" s="205" t="s">
        <v>686</v>
      </c>
    </row>
    <row r="2961" spans="1:17" hidden="1">
      <c r="A2961" s="204">
        <v>100984706060</v>
      </c>
      <c r="B2961" s="205" t="s">
        <v>12299</v>
      </c>
      <c r="C2961" s="205" t="s">
        <v>12300</v>
      </c>
      <c r="D2961" s="205" t="s">
        <v>680</v>
      </c>
      <c r="E2961" s="572">
        <v>33026</v>
      </c>
      <c r="F2961" s="572">
        <v>43845</v>
      </c>
      <c r="G2961" s="205" t="s">
        <v>12301</v>
      </c>
      <c r="H2961" s="205" t="s">
        <v>682</v>
      </c>
      <c r="I2961" s="205" t="s">
        <v>683</v>
      </c>
      <c r="J2961" s="205">
        <v>7741051158</v>
      </c>
      <c r="K2961" s="205" t="s">
        <v>684</v>
      </c>
      <c r="L2961" s="205" t="s">
        <v>12302</v>
      </c>
      <c r="M2961" s="205" t="s">
        <v>12303</v>
      </c>
      <c r="N2961" s="205" t="s">
        <v>12304</v>
      </c>
      <c r="O2961" s="205" t="s">
        <v>686</v>
      </c>
      <c r="P2961" s="205" t="s">
        <v>687</v>
      </c>
      <c r="Q2961" s="205" t="s">
        <v>686</v>
      </c>
    </row>
    <row r="2962" spans="1:17" hidden="1">
      <c r="A2962" s="204">
        <v>101553772329</v>
      </c>
      <c r="B2962" s="205" t="s">
        <v>12305</v>
      </c>
      <c r="C2962" s="205" t="s">
        <v>12306</v>
      </c>
      <c r="D2962" s="205" t="s">
        <v>680</v>
      </c>
      <c r="E2962" s="572">
        <v>31568</v>
      </c>
      <c r="F2962" s="572">
        <v>43844</v>
      </c>
      <c r="G2962" s="205" t="s">
        <v>12307</v>
      </c>
      <c r="H2962" s="205" t="s">
        <v>682</v>
      </c>
      <c r="I2962" s="205" t="s">
        <v>708</v>
      </c>
      <c r="J2962" s="205" t="s">
        <v>684</v>
      </c>
      <c r="K2962" s="205" t="s">
        <v>684</v>
      </c>
      <c r="L2962" s="205" t="s">
        <v>12308</v>
      </c>
      <c r="M2962" s="205" t="s">
        <v>684</v>
      </c>
      <c r="N2962" s="205" t="s">
        <v>684</v>
      </c>
      <c r="O2962" s="205" t="s">
        <v>686</v>
      </c>
      <c r="P2962" s="205" t="s">
        <v>687</v>
      </c>
      <c r="Q2962" s="205" t="s">
        <v>686</v>
      </c>
    </row>
    <row r="2963" spans="1:17" hidden="1">
      <c r="A2963" s="204">
        <v>101551260465</v>
      </c>
      <c r="B2963" s="205" t="s">
        <v>12329</v>
      </c>
      <c r="C2963" s="205" t="s">
        <v>12330</v>
      </c>
      <c r="D2963" s="205" t="s">
        <v>680</v>
      </c>
      <c r="E2963" s="572">
        <v>34738</v>
      </c>
      <c r="F2963" s="572">
        <v>43844</v>
      </c>
      <c r="G2963" s="205" t="s">
        <v>12331</v>
      </c>
      <c r="H2963" s="205" t="s">
        <v>682</v>
      </c>
      <c r="I2963" s="205" t="s">
        <v>683</v>
      </c>
      <c r="J2963" s="205">
        <v>9998209156</v>
      </c>
      <c r="K2963" s="205" t="s">
        <v>684</v>
      </c>
      <c r="L2963" s="205" t="s">
        <v>12332</v>
      </c>
      <c r="M2963" s="205" t="s">
        <v>12333</v>
      </c>
      <c r="N2963" s="205" t="s">
        <v>12334</v>
      </c>
      <c r="O2963" s="205" t="s">
        <v>687</v>
      </c>
      <c r="P2963" s="205" t="s">
        <v>687</v>
      </c>
      <c r="Q2963" s="205" t="s">
        <v>687</v>
      </c>
    </row>
    <row r="2964" spans="1:17" hidden="1">
      <c r="A2964" s="204">
        <v>101193790243</v>
      </c>
      <c r="B2964" s="205" t="s">
        <v>12320</v>
      </c>
      <c r="C2964" s="205" t="s">
        <v>12321</v>
      </c>
      <c r="D2964" s="205" t="s">
        <v>680</v>
      </c>
      <c r="E2964" s="572">
        <v>36594</v>
      </c>
      <c r="F2964" s="572">
        <v>43844</v>
      </c>
      <c r="G2964" s="205" t="s">
        <v>12322</v>
      </c>
      <c r="H2964" s="205" t="s">
        <v>682</v>
      </c>
      <c r="I2964" s="205" t="s">
        <v>683</v>
      </c>
      <c r="J2964" s="205">
        <v>9714142088</v>
      </c>
      <c r="K2964" s="205" t="s">
        <v>684</v>
      </c>
      <c r="L2964" s="205" t="s">
        <v>12323</v>
      </c>
      <c r="M2964" s="205" t="s">
        <v>684</v>
      </c>
      <c r="N2964" s="205" t="s">
        <v>12324</v>
      </c>
      <c r="O2964" s="205" t="s">
        <v>686</v>
      </c>
      <c r="P2964" s="205" t="s">
        <v>687</v>
      </c>
      <c r="Q2964" s="205" t="s">
        <v>686</v>
      </c>
    </row>
    <row r="2965" spans="1:17" hidden="1">
      <c r="A2965" s="204">
        <v>101185947369</v>
      </c>
      <c r="B2965" s="205" t="s">
        <v>12309</v>
      </c>
      <c r="C2965" s="205" t="s">
        <v>12310</v>
      </c>
      <c r="D2965" s="205" t="s">
        <v>680</v>
      </c>
      <c r="E2965" s="572">
        <v>36407</v>
      </c>
      <c r="F2965" s="572">
        <v>43844</v>
      </c>
      <c r="G2965" s="205" t="s">
        <v>12311</v>
      </c>
      <c r="H2965" s="205" t="s">
        <v>682</v>
      </c>
      <c r="I2965" s="205" t="s">
        <v>708</v>
      </c>
      <c r="J2965" s="205">
        <v>7202938456</v>
      </c>
      <c r="K2965" s="205" t="s">
        <v>684</v>
      </c>
      <c r="L2965" s="205" t="s">
        <v>12312</v>
      </c>
      <c r="M2965" s="205" t="s">
        <v>684</v>
      </c>
      <c r="N2965" s="205" t="s">
        <v>12313</v>
      </c>
      <c r="O2965" s="205" t="s">
        <v>686</v>
      </c>
      <c r="P2965" s="205" t="s">
        <v>687</v>
      </c>
      <c r="Q2965" s="205" t="s">
        <v>686</v>
      </c>
    </row>
    <row r="2966" spans="1:17" hidden="1">
      <c r="A2966" s="204">
        <v>101551260454</v>
      </c>
      <c r="B2966" s="205" t="s">
        <v>12314</v>
      </c>
      <c r="C2966" s="205" t="s">
        <v>12315</v>
      </c>
      <c r="D2966" s="205" t="s">
        <v>680</v>
      </c>
      <c r="E2966" s="572">
        <v>36986</v>
      </c>
      <c r="F2966" s="572">
        <v>43844</v>
      </c>
      <c r="G2966" s="205" t="s">
        <v>12316</v>
      </c>
      <c r="H2966" s="205" t="s">
        <v>682</v>
      </c>
      <c r="I2966" s="205" t="s">
        <v>683</v>
      </c>
      <c r="J2966" s="205">
        <v>9054179244</v>
      </c>
      <c r="K2966" s="205" t="s">
        <v>684</v>
      </c>
      <c r="L2966" s="205" t="s">
        <v>12317</v>
      </c>
      <c r="M2966" s="205" t="s">
        <v>12318</v>
      </c>
      <c r="N2966" s="205" t="s">
        <v>12319</v>
      </c>
      <c r="O2966" s="205" t="s">
        <v>686</v>
      </c>
      <c r="P2966" s="205" t="s">
        <v>687</v>
      </c>
      <c r="Q2966" s="205" t="s">
        <v>686</v>
      </c>
    </row>
    <row r="2967" spans="1:17" hidden="1">
      <c r="A2967" s="204">
        <v>101397433970</v>
      </c>
      <c r="B2967" s="205" t="s">
        <v>12325</v>
      </c>
      <c r="C2967" s="205" t="s">
        <v>12326</v>
      </c>
      <c r="D2967" s="205" t="s">
        <v>680</v>
      </c>
      <c r="E2967" s="572">
        <v>36786</v>
      </c>
      <c r="F2967" s="572">
        <v>43844</v>
      </c>
      <c r="G2967" s="205" t="s">
        <v>12327</v>
      </c>
      <c r="H2967" s="205" t="s">
        <v>682</v>
      </c>
      <c r="I2967" s="205" t="s">
        <v>683</v>
      </c>
      <c r="J2967" s="205">
        <v>9054958446</v>
      </c>
      <c r="K2967" s="205" t="s">
        <v>684</v>
      </c>
      <c r="L2967" s="205" t="s">
        <v>10425</v>
      </c>
      <c r="M2967" s="205" t="s">
        <v>684</v>
      </c>
      <c r="N2967" s="205" t="s">
        <v>12328</v>
      </c>
      <c r="O2967" s="205" t="s">
        <v>686</v>
      </c>
      <c r="P2967" s="205" t="s">
        <v>687</v>
      </c>
      <c r="Q2967" s="205" t="s">
        <v>686</v>
      </c>
    </row>
    <row r="2968" spans="1:17" hidden="1">
      <c r="A2968" s="204">
        <v>101551032952</v>
      </c>
      <c r="B2968" s="205" t="s">
        <v>12335</v>
      </c>
      <c r="C2968" s="205" t="s">
        <v>12336</v>
      </c>
      <c r="D2968" s="205" t="s">
        <v>680</v>
      </c>
      <c r="E2968" s="572">
        <v>34343</v>
      </c>
      <c r="F2968" s="572">
        <v>43843</v>
      </c>
      <c r="G2968" s="205" t="s">
        <v>12337</v>
      </c>
      <c r="H2968" s="205" t="s">
        <v>682</v>
      </c>
      <c r="I2968" s="205" t="s">
        <v>683</v>
      </c>
      <c r="J2968" s="205" t="s">
        <v>684</v>
      </c>
      <c r="K2968" s="205" t="s">
        <v>684</v>
      </c>
      <c r="L2968" s="205" t="s">
        <v>12338</v>
      </c>
      <c r="M2968" s="205" t="s">
        <v>684</v>
      </c>
      <c r="N2968" s="205" t="s">
        <v>684</v>
      </c>
      <c r="O2968" s="205" t="s">
        <v>686</v>
      </c>
      <c r="P2968" s="205" t="s">
        <v>687</v>
      </c>
      <c r="Q2968" s="205" t="s">
        <v>686</v>
      </c>
    </row>
    <row r="2969" spans="1:17" hidden="1">
      <c r="A2969" s="204">
        <v>101551231127</v>
      </c>
      <c r="B2969" s="205" t="s">
        <v>12349</v>
      </c>
      <c r="C2969" s="205" t="s">
        <v>12350</v>
      </c>
      <c r="D2969" s="205" t="s">
        <v>680</v>
      </c>
      <c r="E2969" s="572">
        <v>37007</v>
      </c>
      <c r="F2969" s="572">
        <v>43843</v>
      </c>
      <c r="G2969" s="205" t="s">
        <v>12351</v>
      </c>
      <c r="H2969" s="205" t="s">
        <v>682</v>
      </c>
      <c r="I2969" s="205" t="s">
        <v>683</v>
      </c>
      <c r="J2969" s="205" t="s">
        <v>684</v>
      </c>
      <c r="K2969" s="205" t="s">
        <v>684</v>
      </c>
      <c r="L2969" s="205" t="s">
        <v>12352</v>
      </c>
      <c r="M2969" s="205" t="s">
        <v>684</v>
      </c>
      <c r="N2969" s="205" t="s">
        <v>684</v>
      </c>
      <c r="O2969" s="205" t="s">
        <v>686</v>
      </c>
      <c r="P2969" s="205" t="s">
        <v>687</v>
      </c>
      <c r="Q2969" s="205" t="s">
        <v>686</v>
      </c>
    </row>
    <row r="2970" spans="1:17" hidden="1">
      <c r="A2970" s="204">
        <v>101444822829</v>
      </c>
      <c r="B2970" s="205" t="s">
        <v>12346</v>
      </c>
      <c r="C2970" s="205" t="s">
        <v>12347</v>
      </c>
      <c r="D2970" s="205" t="s">
        <v>680</v>
      </c>
      <c r="E2970" s="572">
        <v>33239</v>
      </c>
      <c r="F2970" s="572">
        <v>43843</v>
      </c>
      <c r="G2970" s="205" t="s">
        <v>197</v>
      </c>
      <c r="H2970" s="205" t="s">
        <v>682</v>
      </c>
      <c r="I2970" s="205" t="s">
        <v>683</v>
      </c>
      <c r="J2970" s="205" t="s">
        <v>684</v>
      </c>
      <c r="K2970" s="205" t="s">
        <v>684</v>
      </c>
      <c r="L2970" s="205" t="s">
        <v>12348</v>
      </c>
      <c r="M2970" s="205" t="s">
        <v>684</v>
      </c>
      <c r="N2970" s="205" t="s">
        <v>684</v>
      </c>
      <c r="O2970" s="205" t="s">
        <v>686</v>
      </c>
      <c r="P2970" s="205" t="s">
        <v>687</v>
      </c>
      <c r="Q2970" s="205" t="s">
        <v>686</v>
      </c>
    </row>
    <row r="2971" spans="1:17" hidden="1">
      <c r="A2971" s="204">
        <v>101551032947</v>
      </c>
      <c r="B2971" s="205" t="s">
        <v>12339</v>
      </c>
      <c r="C2971" s="205" t="s">
        <v>12340</v>
      </c>
      <c r="D2971" s="205" t="s">
        <v>680</v>
      </c>
      <c r="E2971" s="572">
        <v>32690</v>
      </c>
      <c r="F2971" s="572">
        <v>43843</v>
      </c>
      <c r="G2971" s="205" t="s">
        <v>1417</v>
      </c>
      <c r="H2971" s="205" t="s">
        <v>682</v>
      </c>
      <c r="I2971" s="205" t="s">
        <v>708</v>
      </c>
      <c r="J2971" s="205" t="s">
        <v>684</v>
      </c>
      <c r="K2971" s="205" t="s">
        <v>684</v>
      </c>
      <c r="L2971" s="205" t="s">
        <v>12341</v>
      </c>
      <c r="M2971" s="205" t="s">
        <v>684</v>
      </c>
      <c r="N2971" s="205" t="s">
        <v>684</v>
      </c>
      <c r="O2971" s="205" t="s">
        <v>686</v>
      </c>
      <c r="P2971" s="205" t="s">
        <v>687</v>
      </c>
      <c r="Q2971" s="205" t="s">
        <v>686</v>
      </c>
    </row>
    <row r="2972" spans="1:17" hidden="1">
      <c r="A2972" s="204">
        <v>101354180361</v>
      </c>
      <c r="B2972" s="205" t="s">
        <v>12342</v>
      </c>
      <c r="C2972" s="205" t="s">
        <v>12343</v>
      </c>
      <c r="D2972" s="205" t="s">
        <v>680</v>
      </c>
      <c r="E2972" s="572">
        <v>32509</v>
      </c>
      <c r="F2972" s="572">
        <v>43843</v>
      </c>
      <c r="G2972" s="205" t="s">
        <v>12344</v>
      </c>
      <c r="H2972" s="205" t="s">
        <v>682</v>
      </c>
      <c r="I2972" s="205" t="s">
        <v>708</v>
      </c>
      <c r="J2972" s="205" t="s">
        <v>684</v>
      </c>
      <c r="K2972" s="205" t="s">
        <v>684</v>
      </c>
      <c r="L2972" s="205" t="s">
        <v>798</v>
      </c>
      <c r="M2972" s="205" t="s">
        <v>684</v>
      </c>
      <c r="N2972" s="205" t="s">
        <v>12345</v>
      </c>
      <c r="O2972" s="205" t="s">
        <v>686</v>
      </c>
      <c r="P2972" s="205" t="s">
        <v>687</v>
      </c>
      <c r="Q2972" s="205" t="s">
        <v>686</v>
      </c>
    </row>
    <row r="2973" spans="1:17" hidden="1">
      <c r="A2973" s="204">
        <v>101549962088</v>
      </c>
      <c r="B2973" s="205" t="s">
        <v>12353</v>
      </c>
      <c r="C2973" s="205" t="s">
        <v>12354</v>
      </c>
      <c r="D2973" s="205" t="s">
        <v>680</v>
      </c>
      <c r="E2973" s="572">
        <v>31928</v>
      </c>
      <c r="F2973" s="572">
        <v>43841</v>
      </c>
      <c r="G2973" s="205" t="s">
        <v>12355</v>
      </c>
      <c r="H2973" s="205" t="s">
        <v>682</v>
      </c>
      <c r="I2973" s="205" t="s">
        <v>708</v>
      </c>
      <c r="J2973" s="205">
        <v>7896172382</v>
      </c>
      <c r="K2973" s="205" t="s">
        <v>684</v>
      </c>
      <c r="L2973" s="205" t="s">
        <v>12356</v>
      </c>
      <c r="M2973" s="205" t="s">
        <v>684</v>
      </c>
      <c r="N2973" s="205" t="s">
        <v>684</v>
      </c>
      <c r="O2973" s="205" t="s">
        <v>686</v>
      </c>
      <c r="P2973" s="205" t="s">
        <v>687</v>
      </c>
      <c r="Q2973" s="205" t="s">
        <v>686</v>
      </c>
    </row>
    <row r="2974" spans="1:17" hidden="1">
      <c r="A2974" s="204">
        <v>101550379754</v>
      </c>
      <c r="B2974" s="205" t="s">
        <v>12357</v>
      </c>
      <c r="C2974" s="205" t="s">
        <v>12358</v>
      </c>
      <c r="D2974" s="205" t="s">
        <v>680</v>
      </c>
      <c r="E2974" s="572">
        <v>33012</v>
      </c>
      <c r="F2974" s="572">
        <v>43841</v>
      </c>
      <c r="G2974" s="205" t="s">
        <v>12359</v>
      </c>
      <c r="H2974" s="205" t="s">
        <v>682</v>
      </c>
      <c r="I2974" s="205" t="s">
        <v>708</v>
      </c>
      <c r="J2974" s="205">
        <v>9960008082</v>
      </c>
      <c r="K2974" s="205" t="s">
        <v>684</v>
      </c>
      <c r="L2974" s="205" t="s">
        <v>12360</v>
      </c>
      <c r="M2974" s="205" t="s">
        <v>684</v>
      </c>
      <c r="N2974" s="205" t="s">
        <v>684</v>
      </c>
      <c r="O2974" s="205" t="s">
        <v>686</v>
      </c>
      <c r="P2974" s="205" t="s">
        <v>687</v>
      </c>
      <c r="Q2974" s="205" t="s">
        <v>686</v>
      </c>
    </row>
    <row r="2975" spans="1:17" hidden="1">
      <c r="A2975" s="204">
        <v>101549356734</v>
      </c>
      <c r="B2975" s="205" t="s">
        <v>12364</v>
      </c>
      <c r="C2975" s="205" t="s">
        <v>12365</v>
      </c>
      <c r="D2975" s="205" t="s">
        <v>680</v>
      </c>
      <c r="E2975" s="572">
        <v>36144</v>
      </c>
      <c r="F2975" s="572">
        <v>43840</v>
      </c>
      <c r="G2975" s="205" t="s">
        <v>1254</v>
      </c>
      <c r="H2975" s="205" t="s">
        <v>682</v>
      </c>
      <c r="I2975" s="205" t="s">
        <v>708</v>
      </c>
      <c r="J2975" s="205">
        <v>9370466266</v>
      </c>
      <c r="K2975" s="205" t="s">
        <v>684</v>
      </c>
      <c r="L2975" s="205" t="s">
        <v>12366</v>
      </c>
      <c r="M2975" s="205" t="s">
        <v>12367</v>
      </c>
      <c r="N2975" s="205" t="s">
        <v>12368</v>
      </c>
      <c r="O2975" s="205" t="s">
        <v>686</v>
      </c>
      <c r="P2975" s="205" t="s">
        <v>687</v>
      </c>
      <c r="Q2975" s="205" t="s">
        <v>686</v>
      </c>
    </row>
    <row r="2976" spans="1:17" hidden="1">
      <c r="A2976" s="204">
        <v>101541937750</v>
      </c>
      <c r="B2976" s="205" t="s">
        <v>12361</v>
      </c>
      <c r="C2976" s="205" t="s">
        <v>12362</v>
      </c>
      <c r="D2976" s="205" t="s">
        <v>680</v>
      </c>
      <c r="E2976" s="572">
        <v>31633</v>
      </c>
      <c r="F2976" s="572">
        <v>43840</v>
      </c>
      <c r="G2976" s="205" t="s">
        <v>12363</v>
      </c>
      <c r="H2976" s="205" t="s">
        <v>682</v>
      </c>
      <c r="I2976" s="205" t="s">
        <v>683</v>
      </c>
      <c r="J2976" s="205" t="s">
        <v>684</v>
      </c>
      <c r="K2976" s="205" t="s">
        <v>684</v>
      </c>
      <c r="L2976" s="205" t="s">
        <v>11165</v>
      </c>
      <c r="M2976" s="205" t="s">
        <v>684</v>
      </c>
      <c r="N2976" s="205" t="s">
        <v>684</v>
      </c>
      <c r="O2976" s="205" t="s">
        <v>686</v>
      </c>
      <c r="P2976" s="205" t="s">
        <v>687</v>
      </c>
      <c r="Q2976" s="205" t="s">
        <v>686</v>
      </c>
    </row>
    <row r="2977" spans="1:17" hidden="1">
      <c r="A2977" s="204">
        <v>101549356723</v>
      </c>
      <c r="B2977" s="205" t="s">
        <v>12369</v>
      </c>
      <c r="C2977" s="205" t="s">
        <v>12370</v>
      </c>
      <c r="D2977" s="205" t="s">
        <v>680</v>
      </c>
      <c r="E2977" s="572">
        <v>33970</v>
      </c>
      <c r="F2977" s="572">
        <v>43840</v>
      </c>
      <c r="G2977" s="205" t="s">
        <v>1299</v>
      </c>
      <c r="H2977" s="205" t="s">
        <v>682</v>
      </c>
      <c r="I2977" s="205" t="s">
        <v>683</v>
      </c>
      <c r="J2977" s="205" t="s">
        <v>684</v>
      </c>
      <c r="K2977" s="205" t="s">
        <v>684</v>
      </c>
      <c r="L2977" s="205" t="s">
        <v>12371</v>
      </c>
      <c r="M2977" s="205" t="s">
        <v>684</v>
      </c>
      <c r="N2977" s="205" t="s">
        <v>684</v>
      </c>
      <c r="O2977" s="205" t="s">
        <v>686</v>
      </c>
      <c r="P2977" s="205" t="s">
        <v>687</v>
      </c>
      <c r="Q2977" s="205" t="s">
        <v>686</v>
      </c>
    </row>
    <row r="2978" spans="1:17" hidden="1">
      <c r="A2978" s="204">
        <v>101552653840</v>
      </c>
      <c r="B2978" s="205" t="s">
        <v>12372</v>
      </c>
      <c r="C2978" s="205" t="s">
        <v>12373</v>
      </c>
      <c r="D2978" s="205" t="s">
        <v>680</v>
      </c>
      <c r="E2978" s="572">
        <v>26665</v>
      </c>
      <c r="F2978" s="572">
        <v>43840</v>
      </c>
      <c r="G2978" s="205" t="s">
        <v>12374</v>
      </c>
      <c r="H2978" s="205" t="s">
        <v>682</v>
      </c>
      <c r="I2978" s="205" t="s">
        <v>708</v>
      </c>
      <c r="J2978" s="205" t="s">
        <v>684</v>
      </c>
      <c r="K2978" s="205" t="s">
        <v>684</v>
      </c>
      <c r="L2978" s="205" t="s">
        <v>12375</v>
      </c>
      <c r="M2978" s="205" t="s">
        <v>684</v>
      </c>
      <c r="N2978" s="205" t="s">
        <v>684</v>
      </c>
      <c r="O2978" s="205" t="s">
        <v>686</v>
      </c>
      <c r="P2978" s="205" t="s">
        <v>687</v>
      </c>
      <c r="Q2978" s="205" t="s">
        <v>686</v>
      </c>
    </row>
    <row r="2979" spans="1:17" hidden="1">
      <c r="A2979" s="204">
        <v>101552689089</v>
      </c>
      <c r="B2979" s="205" t="s">
        <v>12376</v>
      </c>
      <c r="C2979" s="205" t="s">
        <v>12377</v>
      </c>
      <c r="D2979" s="205" t="s">
        <v>680</v>
      </c>
      <c r="E2979" s="572">
        <v>32315</v>
      </c>
      <c r="F2979" s="572">
        <v>43839</v>
      </c>
      <c r="G2979" s="205" t="s">
        <v>12378</v>
      </c>
      <c r="H2979" s="205" t="s">
        <v>682</v>
      </c>
      <c r="I2979" s="205" t="s">
        <v>708</v>
      </c>
      <c r="J2979" s="205" t="s">
        <v>684</v>
      </c>
      <c r="K2979" s="205" t="s">
        <v>684</v>
      </c>
      <c r="L2979" s="205" t="s">
        <v>12379</v>
      </c>
      <c r="M2979" s="205" t="s">
        <v>684</v>
      </c>
      <c r="N2979" s="205" t="s">
        <v>684</v>
      </c>
      <c r="O2979" s="205" t="s">
        <v>686</v>
      </c>
      <c r="P2979" s="205" t="s">
        <v>687</v>
      </c>
      <c r="Q2979" s="205" t="s">
        <v>686</v>
      </c>
    </row>
    <row r="2980" spans="1:17" hidden="1">
      <c r="A2980" s="204">
        <v>101552525969</v>
      </c>
      <c r="B2980" s="205" t="s">
        <v>12383</v>
      </c>
      <c r="C2980" s="205" t="s">
        <v>12384</v>
      </c>
      <c r="D2980" s="205" t="s">
        <v>680</v>
      </c>
      <c r="E2980" s="572">
        <v>34118</v>
      </c>
      <c r="F2980" s="572">
        <v>43838</v>
      </c>
      <c r="G2980" s="205" t="s">
        <v>12385</v>
      </c>
      <c r="H2980" s="205" t="s">
        <v>682</v>
      </c>
      <c r="I2980" s="205" t="s">
        <v>683</v>
      </c>
      <c r="J2980" s="205">
        <v>8103046458</v>
      </c>
      <c r="K2980" s="205" t="s">
        <v>684</v>
      </c>
      <c r="L2980" s="205" t="s">
        <v>12386</v>
      </c>
      <c r="M2980" s="205" t="s">
        <v>684</v>
      </c>
      <c r="N2980" s="205" t="s">
        <v>684</v>
      </c>
      <c r="O2980" s="205" t="s">
        <v>686</v>
      </c>
      <c r="P2980" s="205" t="s">
        <v>687</v>
      </c>
      <c r="Q2980" s="205" t="s">
        <v>686</v>
      </c>
    </row>
    <row r="2981" spans="1:17" hidden="1">
      <c r="A2981" s="204">
        <v>101552525953</v>
      </c>
      <c r="B2981" s="205" t="s">
        <v>12380</v>
      </c>
      <c r="C2981" s="205" t="s">
        <v>12381</v>
      </c>
      <c r="D2981" s="205" t="s">
        <v>680</v>
      </c>
      <c r="E2981" s="572">
        <v>33708</v>
      </c>
      <c r="F2981" s="572">
        <v>43838</v>
      </c>
      <c r="G2981" s="205" t="s">
        <v>12382</v>
      </c>
      <c r="H2981" s="205" t="s">
        <v>682</v>
      </c>
      <c r="I2981" s="205" t="s">
        <v>708</v>
      </c>
      <c r="J2981" s="205">
        <v>8839984511</v>
      </c>
      <c r="K2981" s="205" t="s">
        <v>684</v>
      </c>
      <c r="L2981" s="205" t="s">
        <v>4016</v>
      </c>
      <c r="M2981" s="205" t="s">
        <v>684</v>
      </c>
      <c r="N2981" s="205" t="s">
        <v>684</v>
      </c>
      <c r="O2981" s="205" t="s">
        <v>686</v>
      </c>
      <c r="P2981" s="205" t="s">
        <v>687</v>
      </c>
      <c r="Q2981" s="205" t="s">
        <v>686</v>
      </c>
    </row>
    <row r="2982" spans="1:17" hidden="1">
      <c r="A2982" s="204">
        <v>101552525948</v>
      </c>
      <c r="B2982" s="205" t="s">
        <v>12387</v>
      </c>
      <c r="C2982" s="205" t="s">
        <v>12388</v>
      </c>
      <c r="D2982" s="205" t="s">
        <v>680</v>
      </c>
      <c r="E2982" s="572">
        <v>33970</v>
      </c>
      <c r="F2982" s="572">
        <v>43838</v>
      </c>
      <c r="G2982" s="205" t="s">
        <v>12389</v>
      </c>
      <c r="H2982" s="205" t="s">
        <v>682</v>
      </c>
      <c r="I2982" s="205" t="s">
        <v>683</v>
      </c>
      <c r="J2982" s="205">
        <v>7067741859</v>
      </c>
      <c r="K2982" s="205" t="s">
        <v>684</v>
      </c>
      <c r="L2982" s="205" t="s">
        <v>12390</v>
      </c>
      <c r="M2982" s="205" t="s">
        <v>684</v>
      </c>
      <c r="N2982" s="205" t="s">
        <v>684</v>
      </c>
      <c r="O2982" s="205" t="s">
        <v>686</v>
      </c>
      <c r="P2982" s="205" t="s">
        <v>687</v>
      </c>
      <c r="Q2982" s="205" t="s">
        <v>686</v>
      </c>
    </row>
    <row r="2983" spans="1:17" hidden="1">
      <c r="A2983" s="204">
        <v>101549730507</v>
      </c>
      <c r="B2983" s="205" t="s">
        <v>12391</v>
      </c>
      <c r="C2983" s="205" t="s">
        <v>12392</v>
      </c>
      <c r="D2983" s="205" t="s">
        <v>680</v>
      </c>
      <c r="E2983" s="572">
        <v>24108</v>
      </c>
      <c r="F2983" s="572">
        <v>43835</v>
      </c>
      <c r="G2983" s="205" t="s">
        <v>12393</v>
      </c>
      <c r="H2983" s="205" t="s">
        <v>682</v>
      </c>
      <c r="I2983" s="205" t="s">
        <v>708</v>
      </c>
      <c r="J2983" s="205" t="s">
        <v>684</v>
      </c>
      <c r="K2983" s="205" t="s">
        <v>684</v>
      </c>
      <c r="L2983" s="205" t="s">
        <v>12394</v>
      </c>
      <c r="M2983" s="205" t="s">
        <v>684</v>
      </c>
      <c r="N2983" s="205" t="s">
        <v>684</v>
      </c>
      <c r="O2983" s="205" t="s">
        <v>686</v>
      </c>
      <c r="P2983" s="205" t="s">
        <v>687</v>
      </c>
      <c r="Q2983" s="205" t="s">
        <v>686</v>
      </c>
    </row>
    <row r="2984" spans="1:17" hidden="1">
      <c r="A2984" s="204">
        <v>101473471255</v>
      </c>
      <c r="B2984" s="205" t="s">
        <v>12395</v>
      </c>
      <c r="C2984" s="205" t="s">
        <v>12396</v>
      </c>
      <c r="D2984" s="205" t="s">
        <v>680</v>
      </c>
      <c r="E2984" s="572">
        <v>31778</v>
      </c>
      <c r="F2984" s="572">
        <v>43834</v>
      </c>
      <c r="G2984" s="205" t="s">
        <v>12397</v>
      </c>
      <c r="H2984" s="205" t="s">
        <v>682</v>
      </c>
      <c r="I2984" s="205" t="s">
        <v>683</v>
      </c>
      <c r="J2984" s="205">
        <v>9623339763</v>
      </c>
      <c r="K2984" s="205" t="s">
        <v>684</v>
      </c>
      <c r="L2984" s="205" t="s">
        <v>12398</v>
      </c>
      <c r="M2984" s="205" t="s">
        <v>21205</v>
      </c>
      <c r="N2984" s="205" t="s">
        <v>763</v>
      </c>
      <c r="O2984" s="205" t="s">
        <v>686</v>
      </c>
      <c r="P2984" s="205" t="s">
        <v>687</v>
      </c>
      <c r="Q2984" s="205" t="s">
        <v>687</v>
      </c>
    </row>
    <row r="2985" spans="1:17" hidden="1">
      <c r="A2985" s="204">
        <v>101391680193</v>
      </c>
      <c r="B2985" s="205" t="s">
        <v>12402</v>
      </c>
      <c r="C2985" s="205" t="s">
        <v>12403</v>
      </c>
      <c r="D2985" s="205" t="s">
        <v>680</v>
      </c>
      <c r="E2985" s="572">
        <v>32888</v>
      </c>
      <c r="F2985" s="572">
        <v>43834</v>
      </c>
      <c r="G2985" s="205" t="s">
        <v>12404</v>
      </c>
      <c r="H2985" s="205" t="s">
        <v>682</v>
      </c>
      <c r="I2985" s="205" t="s">
        <v>708</v>
      </c>
      <c r="J2985" s="205">
        <v>7709689750</v>
      </c>
      <c r="K2985" s="205" t="s">
        <v>684</v>
      </c>
      <c r="L2985" s="205" t="s">
        <v>12405</v>
      </c>
      <c r="M2985" s="205" t="s">
        <v>12406</v>
      </c>
      <c r="N2985" s="205" t="s">
        <v>2124</v>
      </c>
      <c r="O2985" s="205" t="s">
        <v>687</v>
      </c>
      <c r="P2985" s="205" t="s">
        <v>687</v>
      </c>
      <c r="Q2985" s="205" t="s">
        <v>686</v>
      </c>
    </row>
    <row r="2986" spans="1:17" hidden="1">
      <c r="A2986" s="204">
        <v>101373078654</v>
      </c>
      <c r="B2986" s="205" t="s">
        <v>12399</v>
      </c>
      <c r="C2986" s="205" t="s">
        <v>501</v>
      </c>
      <c r="D2986" s="205" t="s">
        <v>680</v>
      </c>
      <c r="E2986" s="572">
        <v>36161</v>
      </c>
      <c r="F2986" s="572">
        <v>43834</v>
      </c>
      <c r="G2986" s="205" t="s">
        <v>12400</v>
      </c>
      <c r="H2986" s="205" t="s">
        <v>682</v>
      </c>
      <c r="I2986" s="205" t="s">
        <v>708</v>
      </c>
      <c r="J2986" s="205">
        <v>9373826700</v>
      </c>
      <c r="K2986" s="205" t="s">
        <v>684</v>
      </c>
      <c r="L2986" s="205" t="s">
        <v>12401</v>
      </c>
      <c r="M2986" s="205" t="s">
        <v>684</v>
      </c>
      <c r="N2986" s="205" t="s">
        <v>2067</v>
      </c>
      <c r="O2986" s="205" t="s">
        <v>686</v>
      </c>
      <c r="P2986" s="205" t="s">
        <v>687</v>
      </c>
      <c r="Q2986" s="205" t="s">
        <v>686</v>
      </c>
    </row>
    <row r="2987" spans="1:17" hidden="1">
      <c r="A2987" s="204">
        <v>101559486767</v>
      </c>
      <c r="B2987" s="205" t="s">
        <v>12407</v>
      </c>
      <c r="C2987" s="205" t="s">
        <v>12408</v>
      </c>
      <c r="D2987" s="205" t="s">
        <v>680</v>
      </c>
      <c r="E2987" s="572">
        <v>33855</v>
      </c>
      <c r="F2987" s="572">
        <v>43832</v>
      </c>
      <c r="G2987" s="205" t="s">
        <v>5421</v>
      </c>
      <c r="H2987" s="205" t="s">
        <v>682</v>
      </c>
      <c r="I2987" s="205" t="s">
        <v>708</v>
      </c>
      <c r="J2987" s="205" t="s">
        <v>684</v>
      </c>
      <c r="K2987" s="205" t="s">
        <v>684</v>
      </c>
      <c r="L2987" s="205" t="s">
        <v>3824</v>
      </c>
      <c r="M2987" s="205" t="s">
        <v>684</v>
      </c>
      <c r="N2987" s="205" t="s">
        <v>684</v>
      </c>
      <c r="O2987" s="205" t="s">
        <v>686</v>
      </c>
      <c r="P2987" s="205" t="s">
        <v>687</v>
      </c>
      <c r="Q2987" s="205" t="s">
        <v>686</v>
      </c>
    </row>
    <row r="2988" spans="1:17" hidden="1">
      <c r="A2988" s="204">
        <v>101228833256</v>
      </c>
      <c r="B2988" s="205" t="s">
        <v>12409</v>
      </c>
      <c r="C2988" s="205" t="s">
        <v>12410</v>
      </c>
      <c r="D2988" s="205" t="s">
        <v>680</v>
      </c>
      <c r="E2988" s="572">
        <v>31199</v>
      </c>
      <c r="F2988" s="572">
        <v>43832</v>
      </c>
      <c r="G2988" s="205" t="s">
        <v>1149</v>
      </c>
      <c r="H2988" s="205" t="s">
        <v>682</v>
      </c>
      <c r="I2988" s="205" t="s">
        <v>708</v>
      </c>
      <c r="J2988" s="205">
        <v>7498025610</v>
      </c>
      <c r="K2988" s="205" t="s">
        <v>684</v>
      </c>
      <c r="L2988" s="205" t="s">
        <v>12411</v>
      </c>
      <c r="M2988" s="205" t="s">
        <v>12412</v>
      </c>
      <c r="N2988" s="205" t="s">
        <v>12413</v>
      </c>
      <c r="O2988" s="205" t="s">
        <v>686</v>
      </c>
      <c r="P2988" s="205" t="s">
        <v>687</v>
      </c>
      <c r="Q2988" s="205" t="s">
        <v>686</v>
      </c>
    </row>
    <row r="2989" spans="1:17" hidden="1">
      <c r="A2989" s="204">
        <v>101793485312</v>
      </c>
      <c r="B2989" s="205" t="s">
        <v>12414</v>
      </c>
      <c r="C2989" s="205" t="s">
        <v>12415</v>
      </c>
      <c r="D2989" s="205" t="s">
        <v>1212</v>
      </c>
      <c r="E2989" s="572">
        <v>32412</v>
      </c>
      <c r="F2989" s="572">
        <v>43831</v>
      </c>
      <c r="G2989" s="205" t="s">
        <v>3467</v>
      </c>
      <c r="H2989" s="205" t="s">
        <v>1214</v>
      </c>
      <c r="I2989" s="205" t="s">
        <v>708</v>
      </c>
      <c r="J2989" s="205" t="s">
        <v>684</v>
      </c>
      <c r="K2989" s="205" t="s">
        <v>684</v>
      </c>
      <c r="L2989" s="205" t="s">
        <v>12416</v>
      </c>
      <c r="M2989" s="205" t="s">
        <v>684</v>
      </c>
      <c r="N2989" s="205" t="s">
        <v>684</v>
      </c>
      <c r="O2989" s="205" t="s">
        <v>686</v>
      </c>
      <c r="P2989" s="205" t="s">
        <v>687</v>
      </c>
      <c r="Q2989" s="205" t="s">
        <v>686</v>
      </c>
    </row>
    <row r="2990" spans="1:17" hidden="1">
      <c r="A2990" s="204">
        <v>101544863761</v>
      </c>
      <c r="B2990" s="205" t="s">
        <v>12423</v>
      </c>
      <c r="C2990" s="205" t="s">
        <v>12424</v>
      </c>
      <c r="D2990" s="205" t="s">
        <v>680</v>
      </c>
      <c r="E2990" s="572">
        <v>33770</v>
      </c>
      <c r="F2990" s="572">
        <v>43828</v>
      </c>
      <c r="G2990" s="205" t="s">
        <v>12425</v>
      </c>
      <c r="H2990" s="205" t="s">
        <v>682</v>
      </c>
      <c r="I2990" s="205" t="s">
        <v>683</v>
      </c>
      <c r="J2990" s="205" t="s">
        <v>684</v>
      </c>
      <c r="K2990" s="205" t="s">
        <v>684</v>
      </c>
      <c r="L2990" s="205" t="s">
        <v>12426</v>
      </c>
      <c r="M2990" s="205" t="s">
        <v>12427</v>
      </c>
      <c r="N2990" s="205" t="s">
        <v>684</v>
      </c>
      <c r="O2990" s="205" t="s">
        <v>686</v>
      </c>
      <c r="P2990" s="205" t="s">
        <v>687</v>
      </c>
      <c r="Q2990" s="205" t="s">
        <v>686</v>
      </c>
    </row>
    <row r="2991" spans="1:17" hidden="1">
      <c r="A2991" s="204">
        <v>101544853639</v>
      </c>
      <c r="B2991" s="205" t="s">
        <v>12417</v>
      </c>
      <c r="C2991" s="205" t="s">
        <v>12418</v>
      </c>
      <c r="D2991" s="205" t="s">
        <v>680</v>
      </c>
      <c r="E2991" s="572">
        <v>31413</v>
      </c>
      <c r="F2991" s="572">
        <v>43828</v>
      </c>
      <c r="G2991" s="205" t="s">
        <v>12419</v>
      </c>
      <c r="H2991" s="205" t="s">
        <v>682</v>
      </c>
      <c r="I2991" s="205" t="s">
        <v>708</v>
      </c>
      <c r="J2991" s="205">
        <v>7387063661</v>
      </c>
      <c r="K2991" s="205" t="s">
        <v>684</v>
      </c>
      <c r="L2991" s="205" t="s">
        <v>12420</v>
      </c>
      <c r="M2991" s="205" t="s">
        <v>12421</v>
      </c>
      <c r="N2991" s="205" t="s">
        <v>12422</v>
      </c>
      <c r="O2991" s="205" t="s">
        <v>686</v>
      </c>
      <c r="P2991" s="205" t="s">
        <v>687</v>
      </c>
      <c r="Q2991" s="205" t="s">
        <v>686</v>
      </c>
    </row>
    <row r="2992" spans="1:17" hidden="1">
      <c r="A2992" s="204">
        <v>101544427898</v>
      </c>
      <c r="B2992" s="205" t="s">
        <v>12431</v>
      </c>
      <c r="C2992" s="205" t="s">
        <v>12432</v>
      </c>
      <c r="D2992" s="205" t="s">
        <v>680</v>
      </c>
      <c r="E2992" s="572">
        <v>30054</v>
      </c>
      <c r="F2992" s="572">
        <v>43825</v>
      </c>
      <c r="G2992" s="205" t="s">
        <v>12433</v>
      </c>
      <c r="H2992" s="205" t="s">
        <v>682</v>
      </c>
      <c r="I2992" s="205" t="s">
        <v>708</v>
      </c>
      <c r="J2992" s="205" t="s">
        <v>684</v>
      </c>
      <c r="K2992" s="205" t="s">
        <v>684</v>
      </c>
      <c r="L2992" s="205" t="s">
        <v>12434</v>
      </c>
      <c r="M2992" s="205" t="s">
        <v>684</v>
      </c>
      <c r="N2992" s="205" t="s">
        <v>684</v>
      </c>
      <c r="O2992" s="205" t="s">
        <v>686</v>
      </c>
      <c r="P2992" s="205" t="s">
        <v>687</v>
      </c>
      <c r="Q2992" s="205" t="s">
        <v>686</v>
      </c>
    </row>
    <row r="2993" spans="1:17" hidden="1">
      <c r="A2993" s="204">
        <v>101544430317</v>
      </c>
      <c r="B2993" s="205" t="s">
        <v>12435</v>
      </c>
      <c r="C2993" s="205" t="s">
        <v>12436</v>
      </c>
      <c r="D2993" s="205" t="s">
        <v>680</v>
      </c>
      <c r="E2993" s="572">
        <v>34700</v>
      </c>
      <c r="F2993" s="572">
        <v>43825</v>
      </c>
      <c r="G2993" s="205" t="s">
        <v>12437</v>
      </c>
      <c r="H2993" s="205" t="s">
        <v>682</v>
      </c>
      <c r="I2993" s="205" t="s">
        <v>683</v>
      </c>
      <c r="J2993" s="205">
        <v>7873249403</v>
      </c>
      <c r="K2993" s="205" t="s">
        <v>684</v>
      </c>
      <c r="L2993" s="205" t="s">
        <v>12438</v>
      </c>
      <c r="M2993" s="205" t="s">
        <v>12439</v>
      </c>
      <c r="N2993" s="205" t="s">
        <v>20629</v>
      </c>
      <c r="O2993" s="205" t="s">
        <v>686</v>
      </c>
      <c r="P2993" s="205" t="s">
        <v>687</v>
      </c>
      <c r="Q2993" s="205" t="s">
        <v>686</v>
      </c>
    </row>
    <row r="2994" spans="1:17" hidden="1">
      <c r="A2994" s="204">
        <v>101544430301</v>
      </c>
      <c r="B2994" s="205" t="s">
        <v>12428</v>
      </c>
      <c r="C2994" s="205" t="s">
        <v>12429</v>
      </c>
      <c r="D2994" s="205" t="s">
        <v>680</v>
      </c>
      <c r="E2994" s="572">
        <v>36892</v>
      </c>
      <c r="F2994" s="572">
        <v>43825</v>
      </c>
      <c r="G2994" s="205" t="s">
        <v>12430</v>
      </c>
      <c r="H2994" s="205" t="s">
        <v>682</v>
      </c>
      <c r="I2994" s="205" t="s">
        <v>683</v>
      </c>
      <c r="J2994" s="205" t="s">
        <v>684</v>
      </c>
      <c r="K2994" s="205" t="s">
        <v>684</v>
      </c>
      <c r="L2994" s="205" t="s">
        <v>4811</v>
      </c>
      <c r="M2994" s="205" t="s">
        <v>684</v>
      </c>
      <c r="N2994" s="205" t="s">
        <v>684</v>
      </c>
      <c r="O2994" s="205" t="s">
        <v>686</v>
      </c>
      <c r="P2994" s="205" t="s">
        <v>687</v>
      </c>
      <c r="Q2994" s="205" t="s">
        <v>686</v>
      </c>
    </row>
    <row r="2995" spans="1:17" hidden="1">
      <c r="A2995" s="204">
        <v>101424068934</v>
      </c>
      <c r="B2995" s="205" t="s">
        <v>12440</v>
      </c>
      <c r="C2995" s="205" t="s">
        <v>3334</v>
      </c>
      <c r="D2995" s="205" t="s">
        <v>680</v>
      </c>
      <c r="E2995" s="572">
        <v>33061</v>
      </c>
      <c r="F2995" s="572">
        <v>43823</v>
      </c>
      <c r="G2995" s="205" t="s">
        <v>12441</v>
      </c>
      <c r="H2995" s="205" t="s">
        <v>682</v>
      </c>
      <c r="I2995" s="205" t="s">
        <v>708</v>
      </c>
      <c r="J2995" s="205">
        <v>9265368298</v>
      </c>
      <c r="K2995" s="205" t="s">
        <v>684</v>
      </c>
      <c r="L2995" s="205" t="s">
        <v>12442</v>
      </c>
      <c r="M2995" s="205" t="s">
        <v>684</v>
      </c>
      <c r="N2995" s="205" t="s">
        <v>12443</v>
      </c>
      <c r="O2995" s="205" t="s">
        <v>686</v>
      </c>
      <c r="P2995" s="205" t="s">
        <v>687</v>
      </c>
      <c r="Q2995" s="205" t="s">
        <v>686</v>
      </c>
    </row>
    <row r="2996" spans="1:17" hidden="1">
      <c r="A2996" s="204">
        <v>101544884470</v>
      </c>
      <c r="B2996" s="205" t="s">
        <v>12448</v>
      </c>
      <c r="C2996" s="205" t="s">
        <v>12449</v>
      </c>
      <c r="D2996" s="205" t="s">
        <v>680</v>
      </c>
      <c r="E2996" s="572">
        <v>24838</v>
      </c>
      <c r="F2996" s="572">
        <v>43820</v>
      </c>
      <c r="G2996" s="205" t="s">
        <v>12450</v>
      </c>
      <c r="H2996" s="205" t="s">
        <v>682</v>
      </c>
      <c r="I2996" s="205" t="s">
        <v>708</v>
      </c>
      <c r="J2996" s="205" t="s">
        <v>684</v>
      </c>
      <c r="K2996" s="205" t="s">
        <v>684</v>
      </c>
      <c r="L2996" s="205" t="s">
        <v>12451</v>
      </c>
      <c r="M2996" s="205" t="s">
        <v>684</v>
      </c>
      <c r="N2996" s="205" t="s">
        <v>684</v>
      </c>
      <c r="O2996" s="205" t="s">
        <v>686</v>
      </c>
      <c r="P2996" s="205" t="s">
        <v>687</v>
      </c>
      <c r="Q2996" s="205" t="s">
        <v>686</v>
      </c>
    </row>
    <row r="2997" spans="1:17" hidden="1">
      <c r="A2997" s="204">
        <v>101544884458</v>
      </c>
      <c r="B2997" s="205" t="s">
        <v>12452</v>
      </c>
      <c r="C2997" s="205" t="s">
        <v>12453</v>
      </c>
      <c r="D2997" s="205" t="s">
        <v>680</v>
      </c>
      <c r="E2997" s="572">
        <v>30317</v>
      </c>
      <c r="F2997" s="572">
        <v>43820</v>
      </c>
      <c r="G2997" s="205" t="s">
        <v>12454</v>
      </c>
      <c r="H2997" s="205" t="s">
        <v>682</v>
      </c>
      <c r="I2997" s="205" t="s">
        <v>708</v>
      </c>
      <c r="J2997" s="205" t="s">
        <v>684</v>
      </c>
      <c r="K2997" s="205" t="s">
        <v>684</v>
      </c>
      <c r="L2997" s="205" t="s">
        <v>12455</v>
      </c>
      <c r="M2997" s="205" t="s">
        <v>684</v>
      </c>
      <c r="N2997" s="205" t="s">
        <v>684</v>
      </c>
      <c r="O2997" s="205" t="s">
        <v>686</v>
      </c>
      <c r="P2997" s="205" t="s">
        <v>687</v>
      </c>
      <c r="Q2997" s="205" t="s">
        <v>686</v>
      </c>
    </row>
    <row r="2998" spans="1:17" hidden="1">
      <c r="A2998" s="204">
        <v>101284327013</v>
      </c>
      <c r="B2998" s="205" t="s">
        <v>12444</v>
      </c>
      <c r="C2998" s="205" t="s">
        <v>12445</v>
      </c>
      <c r="D2998" s="205" t="s">
        <v>680</v>
      </c>
      <c r="E2998" s="572">
        <v>35431</v>
      </c>
      <c r="F2998" s="572">
        <v>43820</v>
      </c>
      <c r="G2998" s="205" t="s">
        <v>12446</v>
      </c>
      <c r="H2998" s="205" t="s">
        <v>682</v>
      </c>
      <c r="I2998" s="205" t="s">
        <v>683</v>
      </c>
      <c r="J2998" s="205" t="s">
        <v>684</v>
      </c>
      <c r="K2998" s="205" t="s">
        <v>684</v>
      </c>
      <c r="L2998" s="205" t="s">
        <v>12447</v>
      </c>
      <c r="M2998" s="205" t="s">
        <v>684</v>
      </c>
      <c r="N2998" s="205" t="s">
        <v>684</v>
      </c>
      <c r="O2998" s="205" t="s">
        <v>686</v>
      </c>
      <c r="P2998" s="205" t="s">
        <v>687</v>
      </c>
      <c r="Q2998" s="205" t="s">
        <v>686</v>
      </c>
    </row>
    <row r="2999" spans="1:17" hidden="1">
      <c r="A2999" s="204">
        <v>101544116180</v>
      </c>
      <c r="B2999" s="205" t="s">
        <v>12456</v>
      </c>
      <c r="C2999" s="205" t="s">
        <v>12457</v>
      </c>
      <c r="D2999" s="205" t="s">
        <v>680</v>
      </c>
      <c r="E2999" s="572">
        <v>34335</v>
      </c>
      <c r="F2999" s="572">
        <v>43819</v>
      </c>
      <c r="G2999" s="205" t="s">
        <v>12458</v>
      </c>
      <c r="H2999" s="205" t="s">
        <v>682</v>
      </c>
      <c r="I2999" s="205" t="s">
        <v>683</v>
      </c>
      <c r="J2999" s="205">
        <v>9310850526</v>
      </c>
      <c r="K2999" s="205" t="s">
        <v>684</v>
      </c>
      <c r="L2999" s="205" t="s">
        <v>12459</v>
      </c>
      <c r="M2999" s="205" t="s">
        <v>684</v>
      </c>
      <c r="N2999" s="205" t="s">
        <v>684</v>
      </c>
      <c r="O2999" s="205" t="s">
        <v>686</v>
      </c>
      <c r="P2999" s="205" t="s">
        <v>687</v>
      </c>
      <c r="Q2999" s="205" t="s">
        <v>686</v>
      </c>
    </row>
    <row r="3000" spans="1:17" hidden="1">
      <c r="A3000" s="204">
        <v>101542914290</v>
      </c>
      <c r="B3000" s="205" t="s">
        <v>12482</v>
      </c>
      <c r="C3000" s="205" t="s">
        <v>12483</v>
      </c>
      <c r="D3000" s="205" t="s">
        <v>680</v>
      </c>
      <c r="E3000" s="572">
        <v>37152</v>
      </c>
      <c r="F3000" s="572">
        <v>43819</v>
      </c>
      <c r="G3000" s="205" t="s">
        <v>12468</v>
      </c>
      <c r="H3000" s="205" t="s">
        <v>682</v>
      </c>
      <c r="I3000" s="205" t="s">
        <v>683</v>
      </c>
      <c r="J3000" s="205">
        <v>7780007932</v>
      </c>
      <c r="K3000" s="205" t="s">
        <v>684</v>
      </c>
      <c r="L3000" s="205" t="s">
        <v>12484</v>
      </c>
      <c r="M3000" s="205" t="s">
        <v>684</v>
      </c>
      <c r="N3000" s="205" t="s">
        <v>12485</v>
      </c>
      <c r="O3000" s="205" t="s">
        <v>686</v>
      </c>
      <c r="P3000" s="205" t="s">
        <v>687</v>
      </c>
      <c r="Q3000" s="205" t="s">
        <v>686</v>
      </c>
    </row>
    <row r="3001" spans="1:17" hidden="1">
      <c r="A3001" s="204">
        <v>101371819117</v>
      </c>
      <c r="B3001" s="205" t="s">
        <v>12471</v>
      </c>
      <c r="C3001" s="205" t="s">
        <v>12472</v>
      </c>
      <c r="D3001" s="205" t="s">
        <v>680</v>
      </c>
      <c r="E3001" s="572">
        <v>35431</v>
      </c>
      <c r="F3001" s="572">
        <v>43819</v>
      </c>
      <c r="G3001" s="205" t="s">
        <v>12473</v>
      </c>
      <c r="H3001" s="205" t="s">
        <v>682</v>
      </c>
      <c r="I3001" s="205" t="s">
        <v>708</v>
      </c>
      <c r="J3001" s="205">
        <v>8459984947</v>
      </c>
      <c r="K3001" s="205" t="s">
        <v>12474</v>
      </c>
      <c r="L3001" s="205" t="s">
        <v>9743</v>
      </c>
      <c r="M3001" s="205" t="s">
        <v>12475</v>
      </c>
      <c r="N3001" s="205" t="s">
        <v>21206</v>
      </c>
      <c r="O3001" s="205" t="s">
        <v>687</v>
      </c>
      <c r="P3001" s="205" t="s">
        <v>687</v>
      </c>
      <c r="Q3001" s="205" t="s">
        <v>686</v>
      </c>
    </row>
    <row r="3002" spans="1:17" hidden="1">
      <c r="A3002" s="204">
        <v>101542914288</v>
      </c>
      <c r="B3002" s="205" t="s">
        <v>12466</v>
      </c>
      <c r="C3002" s="205" t="s">
        <v>12467</v>
      </c>
      <c r="D3002" s="205" t="s">
        <v>680</v>
      </c>
      <c r="E3002" s="572">
        <v>36426</v>
      </c>
      <c r="F3002" s="572">
        <v>43819</v>
      </c>
      <c r="G3002" s="205" t="s">
        <v>12468</v>
      </c>
      <c r="H3002" s="205" t="s">
        <v>682</v>
      </c>
      <c r="I3002" s="205" t="s">
        <v>683</v>
      </c>
      <c r="J3002" s="205">
        <v>6203493961</v>
      </c>
      <c r="K3002" s="205" t="s">
        <v>684</v>
      </c>
      <c r="L3002" s="205" t="s">
        <v>12469</v>
      </c>
      <c r="M3002" s="205" t="s">
        <v>684</v>
      </c>
      <c r="N3002" s="205" t="s">
        <v>12470</v>
      </c>
      <c r="O3002" s="205" t="s">
        <v>686</v>
      </c>
      <c r="P3002" s="205" t="s">
        <v>687</v>
      </c>
      <c r="Q3002" s="205" t="s">
        <v>686</v>
      </c>
    </row>
    <row r="3003" spans="1:17" hidden="1">
      <c r="A3003" s="204">
        <v>101481337085</v>
      </c>
      <c r="B3003" s="205" t="s">
        <v>12460</v>
      </c>
      <c r="C3003" s="205" t="s">
        <v>3214</v>
      </c>
      <c r="D3003" s="205" t="s">
        <v>680</v>
      </c>
      <c r="E3003" s="572">
        <v>37207</v>
      </c>
      <c r="F3003" s="572">
        <v>43819</v>
      </c>
      <c r="G3003" s="205" t="s">
        <v>12461</v>
      </c>
      <c r="H3003" s="205" t="s">
        <v>682</v>
      </c>
      <c r="I3003" s="205" t="s">
        <v>683</v>
      </c>
      <c r="J3003" s="205">
        <v>8726446358</v>
      </c>
      <c r="K3003" s="205" t="s">
        <v>12462</v>
      </c>
      <c r="L3003" s="205" t="s">
        <v>12463</v>
      </c>
      <c r="M3003" s="205" t="s">
        <v>12464</v>
      </c>
      <c r="N3003" s="205" t="s">
        <v>12465</v>
      </c>
      <c r="O3003" s="205" t="s">
        <v>687</v>
      </c>
      <c r="P3003" s="205" t="s">
        <v>687</v>
      </c>
      <c r="Q3003" s="205" t="s">
        <v>686</v>
      </c>
    </row>
    <row r="3004" spans="1:17" hidden="1">
      <c r="A3004" s="204">
        <v>101478875836</v>
      </c>
      <c r="B3004" s="205" t="s">
        <v>12476</v>
      </c>
      <c r="C3004" s="205" t="s">
        <v>12477</v>
      </c>
      <c r="D3004" s="205" t="s">
        <v>680</v>
      </c>
      <c r="E3004" s="572">
        <v>36186</v>
      </c>
      <c r="F3004" s="572">
        <v>43819</v>
      </c>
      <c r="G3004" s="205" t="s">
        <v>12478</v>
      </c>
      <c r="H3004" s="205" t="s">
        <v>682</v>
      </c>
      <c r="I3004" s="205" t="s">
        <v>683</v>
      </c>
      <c r="J3004" s="205">
        <v>7704070409</v>
      </c>
      <c r="K3004" s="205" t="s">
        <v>12479</v>
      </c>
      <c r="L3004" s="205" t="s">
        <v>10984</v>
      </c>
      <c r="M3004" s="205" t="s">
        <v>12480</v>
      </c>
      <c r="N3004" s="205" t="s">
        <v>12481</v>
      </c>
      <c r="O3004" s="205" t="s">
        <v>686</v>
      </c>
      <c r="P3004" s="205" t="s">
        <v>687</v>
      </c>
      <c r="Q3004" s="205" t="s">
        <v>686</v>
      </c>
    </row>
    <row r="3005" spans="1:17" hidden="1">
      <c r="A3005" s="204">
        <v>101544884462</v>
      </c>
      <c r="B3005" s="205" t="s">
        <v>12490</v>
      </c>
      <c r="C3005" s="205" t="s">
        <v>3304</v>
      </c>
      <c r="D3005" s="205" t="s">
        <v>680</v>
      </c>
      <c r="E3005" s="572">
        <v>35065</v>
      </c>
      <c r="F3005" s="572">
        <v>43818</v>
      </c>
      <c r="G3005" s="205" t="s">
        <v>12491</v>
      </c>
      <c r="H3005" s="205" t="s">
        <v>682</v>
      </c>
      <c r="I3005" s="205" t="s">
        <v>683</v>
      </c>
      <c r="J3005" s="205" t="s">
        <v>684</v>
      </c>
      <c r="K3005" s="205" t="s">
        <v>684</v>
      </c>
      <c r="L3005" s="205" t="s">
        <v>9016</v>
      </c>
      <c r="M3005" s="205" t="s">
        <v>684</v>
      </c>
      <c r="N3005" s="205" t="s">
        <v>684</v>
      </c>
      <c r="O3005" s="205" t="s">
        <v>686</v>
      </c>
      <c r="P3005" s="205" t="s">
        <v>687</v>
      </c>
      <c r="Q3005" s="205" t="s">
        <v>686</v>
      </c>
    </row>
    <row r="3006" spans="1:17" hidden="1">
      <c r="A3006" s="204">
        <v>101542728893</v>
      </c>
      <c r="B3006" s="205" t="s">
        <v>12486</v>
      </c>
      <c r="C3006" s="205" t="s">
        <v>12487</v>
      </c>
      <c r="D3006" s="205" t="s">
        <v>680</v>
      </c>
      <c r="E3006" s="572">
        <v>32509</v>
      </c>
      <c r="F3006" s="572">
        <v>43818</v>
      </c>
      <c r="G3006" s="205" t="s">
        <v>12488</v>
      </c>
      <c r="H3006" s="205" t="s">
        <v>682</v>
      </c>
      <c r="I3006" s="205" t="s">
        <v>708</v>
      </c>
      <c r="J3006" s="205" t="s">
        <v>684</v>
      </c>
      <c r="K3006" s="205" t="s">
        <v>684</v>
      </c>
      <c r="L3006" s="205" t="s">
        <v>12489</v>
      </c>
      <c r="M3006" s="205" t="s">
        <v>684</v>
      </c>
      <c r="N3006" s="205" t="s">
        <v>684</v>
      </c>
      <c r="O3006" s="205" t="s">
        <v>686</v>
      </c>
      <c r="P3006" s="205" t="s">
        <v>687</v>
      </c>
      <c r="Q3006" s="205" t="s">
        <v>686</v>
      </c>
    </row>
    <row r="3007" spans="1:17" hidden="1">
      <c r="A3007" s="204">
        <v>101542644757</v>
      </c>
      <c r="B3007" s="205" t="s">
        <v>12492</v>
      </c>
      <c r="C3007" s="205" t="s">
        <v>12493</v>
      </c>
      <c r="D3007" s="205" t="s">
        <v>680</v>
      </c>
      <c r="E3007" s="572">
        <v>31778</v>
      </c>
      <c r="F3007" s="572">
        <v>43818</v>
      </c>
      <c r="G3007" s="205" t="s">
        <v>12494</v>
      </c>
      <c r="H3007" s="205" t="s">
        <v>682</v>
      </c>
      <c r="I3007" s="205" t="s">
        <v>708</v>
      </c>
      <c r="J3007" s="205" t="s">
        <v>684</v>
      </c>
      <c r="K3007" s="205" t="s">
        <v>684</v>
      </c>
      <c r="L3007" s="205" t="s">
        <v>2539</v>
      </c>
      <c r="M3007" s="205" t="s">
        <v>684</v>
      </c>
      <c r="N3007" s="205" t="s">
        <v>684</v>
      </c>
      <c r="O3007" s="205" t="s">
        <v>686</v>
      </c>
      <c r="P3007" s="205" t="s">
        <v>687</v>
      </c>
      <c r="Q3007" s="205" t="s">
        <v>686</v>
      </c>
    </row>
    <row r="3008" spans="1:17" hidden="1">
      <c r="A3008" s="204">
        <v>101542847968</v>
      </c>
      <c r="B3008" s="205" t="s">
        <v>12499</v>
      </c>
      <c r="C3008" s="205" t="s">
        <v>8257</v>
      </c>
      <c r="D3008" s="205" t="s">
        <v>680</v>
      </c>
      <c r="E3008" s="572">
        <v>32268</v>
      </c>
      <c r="F3008" s="572">
        <v>43817</v>
      </c>
      <c r="G3008" s="205" t="s">
        <v>12500</v>
      </c>
      <c r="H3008" s="205" t="s">
        <v>682</v>
      </c>
      <c r="I3008" s="205" t="s">
        <v>708</v>
      </c>
      <c r="J3008" s="205" t="s">
        <v>684</v>
      </c>
      <c r="K3008" s="205" t="s">
        <v>684</v>
      </c>
      <c r="L3008" s="205" t="s">
        <v>12501</v>
      </c>
      <c r="M3008" s="205" t="s">
        <v>684</v>
      </c>
      <c r="N3008" s="205" t="s">
        <v>684</v>
      </c>
      <c r="O3008" s="205" t="s">
        <v>686</v>
      </c>
      <c r="P3008" s="205" t="s">
        <v>687</v>
      </c>
      <c r="Q3008" s="205" t="s">
        <v>686</v>
      </c>
    </row>
    <row r="3009" spans="1:17" hidden="1">
      <c r="A3009" s="204">
        <v>101276079584</v>
      </c>
      <c r="B3009" s="205" t="s">
        <v>12502</v>
      </c>
      <c r="C3009" s="205" t="s">
        <v>12503</v>
      </c>
      <c r="D3009" s="205" t="s">
        <v>680</v>
      </c>
      <c r="E3009" s="572">
        <v>25203</v>
      </c>
      <c r="F3009" s="572">
        <v>43817</v>
      </c>
      <c r="G3009" s="205" t="s">
        <v>12504</v>
      </c>
      <c r="H3009" s="205" t="s">
        <v>682</v>
      </c>
      <c r="I3009" s="205" t="s">
        <v>708</v>
      </c>
      <c r="J3009" s="205" t="s">
        <v>684</v>
      </c>
      <c r="K3009" s="205" t="s">
        <v>684</v>
      </c>
      <c r="L3009" s="205" t="s">
        <v>12505</v>
      </c>
      <c r="M3009" s="205" t="s">
        <v>12506</v>
      </c>
      <c r="N3009" s="205" t="s">
        <v>684</v>
      </c>
      <c r="O3009" s="205" t="s">
        <v>686</v>
      </c>
      <c r="P3009" s="205" t="s">
        <v>687</v>
      </c>
      <c r="Q3009" s="205" t="s">
        <v>686</v>
      </c>
    </row>
    <row r="3010" spans="1:17" hidden="1">
      <c r="A3010" s="204">
        <v>101542227882</v>
      </c>
      <c r="B3010" s="205" t="s">
        <v>12495</v>
      </c>
      <c r="C3010" s="205" t="s">
        <v>12496</v>
      </c>
      <c r="D3010" s="205" t="s">
        <v>680</v>
      </c>
      <c r="E3010" s="572">
        <v>31778</v>
      </c>
      <c r="F3010" s="572">
        <v>43817</v>
      </c>
      <c r="G3010" s="205" t="s">
        <v>12497</v>
      </c>
      <c r="H3010" s="205" t="s">
        <v>682</v>
      </c>
      <c r="I3010" s="205" t="s">
        <v>708</v>
      </c>
      <c r="J3010" s="205" t="s">
        <v>684</v>
      </c>
      <c r="K3010" s="205" t="s">
        <v>684</v>
      </c>
      <c r="L3010" s="205" t="s">
        <v>12498</v>
      </c>
      <c r="M3010" s="205" t="s">
        <v>684</v>
      </c>
      <c r="N3010" s="205" t="s">
        <v>684</v>
      </c>
      <c r="O3010" s="205" t="s">
        <v>686</v>
      </c>
      <c r="P3010" s="205" t="s">
        <v>687</v>
      </c>
      <c r="Q3010" s="205" t="s">
        <v>686</v>
      </c>
    </row>
    <row r="3011" spans="1:17" hidden="1">
      <c r="A3011" s="204">
        <v>101339635689</v>
      </c>
      <c r="B3011" s="205" t="s">
        <v>12529</v>
      </c>
      <c r="C3011" s="205" t="s">
        <v>12530</v>
      </c>
      <c r="D3011" s="205" t="s">
        <v>680</v>
      </c>
      <c r="E3011" s="572">
        <v>31687</v>
      </c>
      <c r="F3011" s="572">
        <v>43816</v>
      </c>
      <c r="G3011" s="205" t="s">
        <v>12531</v>
      </c>
      <c r="H3011" s="205" t="s">
        <v>682</v>
      </c>
      <c r="I3011" s="205" t="s">
        <v>708</v>
      </c>
      <c r="J3011" s="205" t="s">
        <v>684</v>
      </c>
      <c r="K3011" s="205" t="s">
        <v>684</v>
      </c>
      <c r="L3011" s="205" t="s">
        <v>12532</v>
      </c>
      <c r="M3011" s="205" t="s">
        <v>684</v>
      </c>
      <c r="N3011" s="205" t="s">
        <v>684</v>
      </c>
      <c r="O3011" s="205" t="s">
        <v>686</v>
      </c>
      <c r="P3011" s="205" t="s">
        <v>687</v>
      </c>
      <c r="Q3011" s="205" t="s">
        <v>686</v>
      </c>
    </row>
    <row r="3012" spans="1:17" hidden="1">
      <c r="A3012" s="204">
        <v>101395281090</v>
      </c>
      <c r="B3012" s="205" t="s">
        <v>12520</v>
      </c>
      <c r="C3012" s="205" t="s">
        <v>12521</v>
      </c>
      <c r="D3012" s="205" t="s">
        <v>680</v>
      </c>
      <c r="E3012" s="572">
        <v>35431</v>
      </c>
      <c r="F3012" s="572">
        <v>43816</v>
      </c>
      <c r="G3012" s="205" t="s">
        <v>12522</v>
      </c>
      <c r="H3012" s="205" t="s">
        <v>682</v>
      </c>
      <c r="I3012" s="205" t="s">
        <v>683</v>
      </c>
      <c r="J3012" s="205">
        <v>8006595127</v>
      </c>
      <c r="K3012" s="205" t="s">
        <v>684</v>
      </c>
      <c r="L3012" s="205" t="s">
        <v>5532</v>
      </c>
      <c r="M3012" s="205" t="s">
        <v>684</v>
      </c>
      <c r="N3012" s="205" t="s">
        <v>12515</v>
      </c>
      <c r="O3012" s="205" t="s">
        <v>686</v>
      </c>
      <c r="P3012" s="205" t="s">
        <v>687</v>
      </c>
      <c r="Q3012" s="205" t="s">
        <v>686</v>
      </c>
    </row>
    <row r="3013" spans="1:17" hidden="1">
      <c r="A3013" s="204">
        <v>101395281116</v>
      </c>
      <c r="B3013" s="205" t="s">
        <v>12511</v>
      </c>
      <c r="C3013" s="205" t="s">
        <v>12512</v>
      </c>
      <c r="D3013" s="205" t="s">
        <v>680</v>
      </c>
      <c r="E3013" s="572">
        <v>35065</v>
      </c>
      <c r="F3013" s="572">
        <v>43816</v>
      </c>
      <c r="G3013" s="205" t="s">
        <v>12513</v>
      </c>
      <c r="H3013" s="205" t="s">
        <v>682</v>
      </c>
      <c r="I3013" s="205" t="s">
        <v>683</v>
      </c>
      <c r="J3013" s="205">
        <v>7409718275</v>
      </c>
      <c r="K3013" s="205" t="s">
        <v>684</v>
      </c>
      <c r="L3013" s="205" t="s">
        <v>12514</v>
      </c>
      <c r="M3013" s="205" t="s">
        <v>684</v>
      </c>
      <c r="N3013" s="205" t="s">
        <v>12515</v>
      </c>
      <c r="O3013" s="205" t="s">
        <v>686</v>
      </c>
      <c r="P3013" s="205" t="s">
        <v>687</v>
      </c>
      <c r="Q3013" s="205" t="s">
        <v>686</v>
      </c>
    </row>
    <row r="3014" spans="1:17" hidden="1">
      <c r="A3014" s="204">
        <v>101542086724</v>
      </c>
      <c r="B3014" s="205" t="s">
        <v>12523</v>
      </c>
      <c r="C3014" s="205" t="s">
        <v>12524</v>
      </c>
      <c r="D3014" s="205" t="s">
        <v>680</v>
      </c>
      <c r="E3014" s="572">
        <v>36525</v>
      </c>
      <c r="F3014" s="572">
        <v>43816</v>
      </c>
      <c r="G3014" s="205" t="s">
        <v>12525</v>
      </c>
      <c r="H3014" s="205" t="s">
        <v>682</v>
      </c>
      <c r="I3014" s="205" t="s">
        <v>683</v>
      </c>
      <c r="J3014" s="205">
        <v>6360478025</v>
      </c>
      <c r="K3014" s="205" t="s">
        <v>684</v>
      </c>
      <c r="L3014" s="205" t="s">
        <v>12526</v>
      </c>
      <c r="M3014" s="205" t="s">
        <v>12527</v>
      </c>
      <c r="N3014" s="205" t="s">
        <v>12528</v>
      </c>
      <c r="O3014" s="205" t="s">
        <v>686</v>
      </c>
      <c r="P3014" s="205" t="s">
        <v>687</v>
      </c>
      <c r="Q3014" s="205" t="s">
        <v>686</v>
      </c>
    </row>
    <row r="3015" spans="1:17" hidden="1">
      <c r="A3015" s="204">
        <v>101326658406</v>
      </c>
      <c r="B3015" s="205" t="s">
        <v>12516</v>
      </c>
      <c r="C3015" s="205" t="s">
        <v>12517</v>
      </c>
      <c r="D3015" s="205" t="s">
        <v>680</v>
      </c>
      <c r="E3015" s="572">
        <v>35463</v>
      </c>
      <c r="F3015" s="572">
        <v>43816</v>
      </c>
      <c r="G3015" s="205" t="s">
        <v>12518</v>
      </c>
      <c r="H3015" s="205" t="s">
        <v>682</v>
      </c>
      <c r="I3015" s="205" t="s">
        <v>683</v>
      </c>
      <c r="J3015" s="205">
        <v>7498018508</v>
      </c>
      <c r="K3015" s="205" t="s">
        <v>684</v>
      </c>
      <c r="L3015" s="205" t="s">
        <v>12519</v>
      </c>
      <c r="M3015" s="205" t="s">
        <v>684</v>
      </c>
      <c r="N3015" s="205" t="s">
        <v>684</v>
      </c>
      <c r="O3015" s="205" t="s">
        <v>686</v>
      </c>
      <c r="P3015" s="205" t="s">
        <v>687</v>
      </c>
      <c r="Q3015" s="205" t="s">
        <v>686</v>
      </c>
    </row>
    <row r="3016" spans="1:17" hidden="1">
      <c r="A3016" s="204">
        <v>101313960444</v>
      </c>
      <c r="B3016" s="205" t="s">
        <v>12507</v>
      </c>
      <c r="C3016" s="205" t="s">
        <v>12508</v>
      </c>
      <c r="D3016" s="205" t="s">
        <v>680</v>
      </c>
      <c r="E3016" s="572">
        <v>31844</v>
      </c>
      <c r="F3016" s="572">
        <v>43816</v>
      </c>
      <c r="G3016" s="205" t="s">
        <v>12509</v>
      </c>
      <c r="H3016" s="205" t="s">
        <v>682</v>
      </c>
      <c r="I3016" s="205" t="s">
        <v>683</v>
      </c>
      <c r="J3016" s="205">
        <v>7507234242</v>
      </c>
      <c r="K3016" s="205" t="s">
        <v>684</v>
      </c>
      <c r="L3016" s="205" t="s">
        <v>12510</v>
      </c>
      <c r="M3016" s="205" t="s">
        <v>684</v>
      </c>
      <c r="N3016" s="205" t="s">
        <v>684</v>
      </c>
      <c r="O3016" s="205" t="s">
        <v>686</v>
      </c>
      <c r="P3016" s="205" t="s">
        <v>687</v>
      </c>
      <c r="Q3016" s="205" t="s">
        <v>686</v>
      </c>
    </row>
    <row r="3017" spans="1:17" hidden="1">
      <c r="A3017" s="204">
        <v>101287015204</v>
      </c>
      <c r="B3017" s="205" t="s">
        <v>12536</v>
      </c>
      <c r="C3017" s="205" t="s">
        <v>12537</v>
      </c>
      <c r="D3017" s="205" t="s">
        <v>680</v>
      </c>
      <c r="E3017" s="572">
        <v>35065</v>
      </c>
      <c r="F3017" s="572">
        <v>43815</v>
      </c>
      <c r="G3017" s="205" t="s">
        <v>12538</v>
      </c>
      <c r="H3017" s="205" t="s">
        <v>682</v>
      </c>
      <c r="I3017" s="205" t="s">
        <v>683</v>
      </c>
      <c r="J3017" s="205" t="s">
        <v>684</v>
      </c>
      <c r="K3017" s="205" t="s">
        <v>12539</v>
      </c>
      <c r="L3017" s="205" t="s">
        <v>10620</v>
      </c>
      <c r="M3017" s="205" t="s">
        <v>684</v>
      </c>
      <c r="N3017" s="205" t="s">
        <v>684</v>
      </c>
      <c r="O3017" s="205" t="s">
        <v>686</v>
      </c>
      <c r="P3017" s="205" t="s">
        <v>687</v>
      </c>
      <c r="Q3017" s="205" t="s">
        <v>686</v>
      </c>
    </row>
    <row r="3018" spans="1:17" hidden="1">
      <c r="A3018" s="204">
        <v>101544155168</v>
      </c>
      <c r="B3018" s="205" t="s">
        <v>12544</v>
      </c>
      <c r="C3018" s="205" t="s">
        <v>12545</v>
      </c>
      <c r="D3018" s="205" t="s">
        <v>680</v>
      </c>
      <c r="E3018" s="572">
        <v>36161</v>
      </c>
      <c r="F3018" s="572">
        <v>43815</v>
      </c>
      <c r="G3018" s="205" t="s">
        <v>3267</v>
      </c>
      <c r="H3018" s="205" t="s">
        <v>682</v>
      </c>
      <c r="I3018" s="205" t="s">
        <v>683</v>
      </c>
      <c r="J3018" s="205">
        <v>9098970797</v>
      </c>
      <c r="K3018" s="205" t="s">
        <v>684</v>
      </c>
      <c r="L3018" s="205" t="s">
        <v>12546</v>
      </c>
      <c r="M3018" s="205" t="s">
        <v>684</v>
      </c>
      <c r="N3018" s="205" t="s">
        <v>12547</v>
      </c>
      <c r="O3018" s="205" t="s">
        <v>686</v>
      </c>
      <c r="P3018" s="205" t="s">
        <v>687</v>
      </c>
      <c r="Q3018" s="205" t="s">
        <v>686</v>
      </c>
    </row>
    <row r="3019" spans="1:17" hidden="1">
      <c r="A3019" s="204">
        <v>101277485158</v>
      </c>
      <c r="B3019" s="205" t="s">
        <v>12551</v>
      </c>
      <c r="C3019" s="205" t="s">
        <v>12552</v>
      </c>
      <c r="D3019" s="205" t="s">
        <v>680</v>
      </c>
      <c r="E3019" s="572">
        <v>36161</v>
      </c>
      <c r="F3019" s="572">
        <v>43815</v>
      </c>
      <c r="G3019" s="205" t="s">
        <v>12553</v>
      </c>
      <c r="H3019" s="205" t="s">
        <v>682</v>
      </c>
      <c r="I3019" s="205" t="s">
        <v>683</v>
      </c>
      <c r="J3019" s="205">
        <v>9659508517</v>
      </c>
      <c r="K3019" s="205" t="s">
        <v>12554</v>
      </c>
      <c r="L3019" s="205" t="s">
        <v>12555</v>
      </c>
      <c r="M3019" s="205" t="s">
        <v>684</v>
      </c>
      <c r="N3019" s="205" t="s">
        <v>12556</v>
      </c>
      <c r="O3019" s="205" t="s">
        <v>686</v>
      </c>
      <c r="P3019" s="205" t="s">
        <v>687</v>
      </c>
      <c r="Q3019" s="205" t="s">
        <v>686</v>
      </c>
    </row>
    <row r="3020" spans="1:17" hidden="1">
      <c r="A3020" s="204">
        <v>101541773018</v>
      </c>
      <c r="B3020" s="205" t="s">
        <v>12540</v>
      </c>
      <c r="C3020" s="205" t="s">
        <v>12541</v>
      </c>
      <c r="D3020" s="205" t="s">
        <v>680</v>
      </c>
      <c r="E3020" s="572">
        <v>32874</v>
      </c>
      <c r="F3020" s="572">
        <v>43815</v>
      </c>
      <c r="G3020" s="205" t="s">
        <v>12542</v>
      </c>
      <c r="H3020" s="205" t="s">
        <v>682</v>
      </c>
      <c r="I3020" s="205" t="s">
        <v>708</v>
      </c>
      <c r="J3020" s="205" t="s">
        <v>684</v>
      </c>
      <c r="K3020" s="205" t="s">
        <v>684</v>
      </c>
      <c r="L3020" s="205" t="s">
        <v>12543</v>
      </c>
      <c r="M3020" s="205" t="s">
        <v>684</v>
      </c>
      <c r="N3020" s="205" t="s">
        <v>684</v>
      </c>
      <c r="O3020" s="205" t="s">
        <v>686</v>
      </c>
      <c r="P3020" s="205" t="s">
        <v>687</v>
      </c>
      <c r="Q3020" s="205" t="s">
        <v>686</v>
      </c>
    </row>
    <row r="3021" spans="1:17" hidden="1">
      <c r="A3021" s="204">
        <v>101173778305</v>
      </c>
      <c r="B3021" s="205" t="s">
        <v>12533</v>
      </c>
      <c r="C3021" s="205" t="s">
        <v>12534</v>
      </c>
      <c r="D3021" s="205" t="s">
        <v>680</v>
      </c>
      <c r="E3021" s="572">
        <v>36287</v>
      </c>
      <c r="F3021" s="572">
        <v>43815</v>
      </c>
      <c r="G3021" s="205" t="s">
        <v>12535</v>
      </c>
      <c r="H3021" s="205" t="s">
        <v>682</v>
      </c>
      <c r="I3021" s="205" t="s">
        <v>683</v>
      </c>
      <c r="J3021" s="205" t="s">
        <v>684</v>
      </c>
      <c r="K3021" s="205" t="s">
        <v>684</v>
      </c>
      <c r="L3021" s="205" t="s">
        <v>7191</v>
      </c>
      <c r="M3021" s="205" t="s">
        <v>684</v>
      </c>
      <c r="N3021" s="205" t="s">
        <v>684</v>
      </c>
      <c r="O3021" s="205" t="s">
        <v>686</v>
      </c>
      <c r="P3021" s="205" t="s">
        <v>687</v>
      </c>
      <c r="Q3021" s="205" t="s">
        <v>686</v>
      </c>
    </row>
    <row r="3022" spans="1:17" hidden="1">
      <c r="A3022" s="204">
        <v>101544155175</v>
      </c>
      <c r="B3022" s="205" t="s">
        <v>12548</v>
      </c>
      <c r="C3022" s="205" t="s">
        <v>11429</v>
      </c>
      <c r="D3022" s="205" t="s">
        <v>680</v>
      </c>
      <c r="E3022" s="572">
        <v>36526</v>
      </c>
      <c r="F3022" s="572">
        <v>43815</v>
      </c>
      <c r="G3022" s="205" t="s">
        <v>12549</v>
      </c>
      <c r="H3022" s="205" t="s">
        <v>682</v>
      </c>
      <c r="I3022" s="205" t="s">
        <v>683</v>
      </c>
      <c r="J3022" s="205">
        <v>8120909134</v>
      </c>
      <c r="K3022" s="205" t="s">
        <v>684</v>
      </c>
      <c r="L3022" s="205" t="s">
        <v>12550</v>
      </c>
      <c r="M3022" s="205" t="s">
        <v>684</v>
      </c>
      <c r="N3022" s="205" t="s">
        <v>684</v>
      </c>
      <c r="O3022" s="205" t="s">
        <v>686</v>
      </c>
      <c r="P3022" s="205" t="s">
        <v>687</v>
      </c>
      <c r="Q3022" s="205" t="s">
        <v>687</v>
      </c>
    </row>
    <row r="3023" spans="1:17" hidden="1">
      <c r="A3023" s="204">
        <v>101540234033</v>
      </c>
      <c r="B3023" s="205" t="s">
        <v>12557</v>
      </c>
      <c r="C3023" s="205" t="s">
        <v>12558</v>
      </c>
      <c r="D3023" s="205" t="s">
        <v>680</v>
      </c>
      <c r="E3023" s="572">
        <v>29221</v>
      </c>
      <c r="F3023" s="572">
        <v>43811</v>
      </c>
      <c r="G3023" s="205" t="s">
        <v>12559</v>
      </c>
      <c r="H3023" s="205" t="s">
        <v>682</v>
      </c>
      <c r="I3023" s="205" t="s">
        <v>683</v>
      </c>
      <c r="J3023" s="205" t="s">
        <v>684</v>
      </c>
      <c r="K3023" s="205" t="s">
        <v>684</v>
      </c>
      <c r="L3023" s="205" t="s">
        <v>7901</v>
      </c>
      <c r="M3023" s="205" t="s">
        <v>684</v>
      </c>
      <c r="N3023" s="205" t="s">
        <v>684</v>
      </c>
      <c r="O3023" s="205" t="s">
        <v>686</v>
      </c>
      <c r="P3023" s="205" t="s">
        <v>687</v>
      </c>
      <c r="Q3023" s="205" t="s">
        <v>686</v>
      </c>
    </row>
    <row r="3024" spans="1:17" hidden="1">
      <c r="A3024" s="204">
        <v>101158756066</v>
      </c>
      <c r="B3024" s="205" t="s">
        <v>12560</v>
      </c>
      <c r="C3024" s="205" t="s">
        <v>12561</v>
      </c>
      <c r="D3024" s="205" t="s">
        <v>680</v>
      </c>
      <c r="E3024" s="572">
        <v>27760</v>
      </c>
      <c r="F3024" s="572">
        <v>43805</v>
      </c>
      <c r="G3024" s="205" t="s">
        <v>4490</v>
      </c>
      <c r="H3024" s="205" t="s">
        <v>682</v>
      </c>
      <c r="I3024" s="205" t="s">
        <v>708</v>
      </c>
      <c r="J3024" s="205">
        <v>9075893736</v>
      </c>
      <c r="K3024" s="205" t="s">
        <v>684</v>
      </c>
      <c r="L3024" s="205" t="s">
        <v>12562</v>
      </c>
      <c r="M3024" s="205" t="s">
        <v>684</v>
      </c>
      <c r="N3024" s="205" t="s">
        <v>12563</v>
      </c>
      <c r="O3024" s="205" t="s">
        <v>686</v>
      </c>
      <c r="P3024" s="205" t="s">
        <v>687</v>
      </c>
      <c r="Q3024" s="205" t="s">
        <v>686</v>
      </c>
    </row>
    <row r="3025" spans="1:17" hidden="1">
      <c r="A3025" s="204">
        <v>101367133107</v>
      </c>
      <c r="B3025" s="205" t="s">
        <v>12564</v>
      </c>
      <c r="C3025" s="205" t="s">
        <v>12565</v>
      </c>
      <c r="D3025" s="205" t="s">
        <v>680</v>
      </c>
      <c r="E3025" s="572">
        <v>29979</v>
      </c>
      <c r="F3025" s="572">
        <v>43804</v>
      </c>
      <c r="G3025" s="205" t="s">
        <v>12566</v>
      </c>
      <c r="H3025" s="205" t="s">
        <v>682</v>
      </c>
      <c r="I3025" s="205" t="s">
        <v>708</v>
      </c>
      <c r="J3025" s="205">
        <v>8888589935</v>
      </c>
      <c r="K3025" s="205" t="s">
        <v>684</v>
      </c>
      <c r="L3025" s="205" t="s">
        <v>7696</v>
      </c>
      <c r="M3025" s="205" t="s">
        <v>12567</v>
      </c>
      <c r="N3025" s="205" t="s">
        <v>20630</v>
      </c>
      <c r="O3025" s="205" t="s">
        <v>686</v>
      </c>
      <c r="P3025" s="205" t="s">
        <v>687</v>
      </c>
      <c r="Q3025" s="205" t="s">
        <v>686</v>
      </c>
    </row>
    <row r="3026" spans="1:17" hidden="1">
      <c r="A3026" s="204">
        <v>101155924012</v>
      </c>
      <c r="B3026" s="205" t="s">
        <v>12579</v>
      </c>
      <c r="C3026" s="205" t="s">
        <v>12580</v>
      </c>
      <c r="D3026" s="205" t="s">
        <v>680</v>
      </c>
      <c r="E3026" s="572">
        <v>28126</v>
      </c>
      <c r="F3026" s="572">
        <v>43801</v>
      </c>
      <c r="G3026" s="205" t="s">
        <v>12581</v>
      </c>
      <c r="H3026" s="205" t="s">
        <v>682</v>
      </c>
      <c r="I3026" s="205" t="s">
        <v>708</v>
      </c>
      <c r="J3026" s="205">
        <v>7218112510</v>
      </c>
      <c r="K3026" s="205" t="s">
        <v>684</v>
      </c>
      <c r="L3026" s="205" t="s">
        <v>12582</v>
      </c>
      <c r="M3026" s="205" t="s">
        <v>12583</v>
      </c>
      <c r="N3026" s="205" t="s">
        <v>12584</v>
      </c>
      <c r="O3026" s="205" t="s">
        <v>686</v>
      </c>
      <c r="P3026" s="205" t="s">
        <v>687</v>
      </c>
      <c r="Q3026" s="205" t="s">
        <v>686</v>
      </c>
    </row>
    <row r="3027" spans="1:17" hidden="1">
      <c r="A3027" s="204">
        <v>101525995695</v>
      </c>
      <c r="B3027" s="205" t="s">
        <v>12571</v>
      </c>
      <c r="C3027" s="205" t="s">
        <v>12572</v>
      </c>
      <c r="D3027" s="205" t="s">
        <v>680</v>
      </c>
      <c r="E3027" s="572">
        <v>35552</v>
      </c>
      <c r="F3027" s="572">
        <v>43801</v>
      </c>
      <c r="G3027" s="205" t="s">
        <v>12573</v>
      </c>
      <c r="H3027" s="205" t="s">
        <v>682</v>
      </c>
      <c r="I3027" s="205" t="s">
        <v>683</v>
      </c>
      <c r="J3027" s="205" t="s">
        <v>684</v>
      </c>
      <c r="K3027" s="205" t="s">
        <v>684</v>
      </c>
      <c r="L3027" s="205" t="s">
        <v>12574</v>
      </c>
      <c r="M3027" s="205" t="s">
        <v>684</v>
      </c>
      <c r="N3027" s="205" t="s">
        <v>684</v>
      </c>
      <c r="O3027" s="205" t="s">
        <v>686</v>
      </c>
      <c r="P3027" s="205" t="s">
        <v>687</v>
      </c>
      <c r="Q3027" s="205" t="s">
        <v>686</v>
      </c>
    </row>
    <row r="3028" spans="1:17" hidden="1">
      <c r="A3028" s="204">
        <v>101526145849</v>
      </c>
      <c r="B3028" s="205" t="s">
        <v>12575</v>
      </c>
      <c r="C3028" s="205" t="s">
        <v>12576</v>
      </c>
      <c r="D3028" s="205" t="s">
        <v>680</v>
      </c>
      <c r="E3028" s="572">
        <v>29952</v>
      </c>
      <c r="F3028" s="572">
        <v>43801</v>
      </c>
      <c r="G3028" s="205" t="s">
        <v>12577</v>
      </c>
      <c r="H3028" s="205" t="s">
        <v>682</v>
      </c>
      <c r="I3028" s="205" t="s">
        <v>708</v>
      </c>
      <c r="J3028" s="205" t="s">
        <v>684</v>
      </c>
      <c r="K3028" s="205" t="s">
        <v>684</v>
      </c>
      <c r="L3028" s="205" t="s">
        <v>12578</v>
      </c>
      <c r="M3028" s="205" t="s">
        <v>684</v>
      </c>
      <c r="N3028" s="205" t="s">
        <v>684</v>
      </c>
      <c r="O3028" s="205" t="s">
        <v>686</v>
      </c>
      <c r="P3028" s="205" t="s">
        <v>687</v>
      </c>
      <c r="Q3028" s="205" t="s">
        <v>686</v>
      </c>
    </row>
    <row r="3029" spans="1:17" hidden="1">
      <c r="A3029" s="204">
        <v>101551907126</v>
      </c>
      <c r="B3029" s="205" t="s">
        <v>12568</v>
      </c>
      <c r="C3029" s="205" t="s">
        <v>12569</v>
      </c>
      <c r="D3029" s="205" t="s">
        <v>680</v>
      </c>
      <c r="E3029" s="572">
        <v>30072</v>
      </c>
      <c r="F3029" s="572">
        <v>43801</v>
      </c>
      <c r="G3029" s="205" t="s">
        <v>6977</v>
      </c>
      <c r="H3029" s="205" t="s">
        <v>682</v>
      </c>
      <c r="I3029" s="205" t="s">
        <v>708</v>
      </c>
      <c r="J3029" s="205" t="s">
        <v>684</v>
      </c>
      <c r="K3029" s="205" t="s">
        <v>684</v>
      </c>
      <c r="L3029" s="205" t="s">
        <v>12570</v>
      </c>
      <c r="M3029" s="205" t="s">
        <v>684</v>
      </c>
      <c r="N3029" s="205" t="s">
        <v>684</v>
      </c>
      <c r="O3029" s="205" t="s">
        <v>686</v>
      </c>
      <c r="P3029" s="205" t="s">
        <v>687</v>
      </c>
      <c r="Q3029" s="205" t="s">
        <v>686</v>
      </c>
    </row>
    <row r="3030" spans="1:17" hidden="1">
      <c r="A3030" s="204">
        <v>101201834747</v>
      </c>
      <c r="B3030" s="205" t="s">
        <v>12585</v>
      </c>
      <c r="C3030" s="205" t="s">
        <v>12586</v>
      </c>
      <c r="D3030" s="205" t="s">
        <v>680</v>
      </c>
      <c r="E3030" s="572">
        <v>35165</v>
      </c>
      <c r="F3030" s="572">
        <v>43797</v>
      </c>
      <c r="G3030" s="205" t="s">
        <v>12587</v>
      </c>
      <c r="H3030" s="205" t="s">
        <v>682</v>
      </c>
      <c r="I3030" s="205" t="s">
        <v>683</v>
      </c>
      <c r="J3030" s="205">
        <v>6360907532</v>
      </c>
      <c r="K3030" s="205" t="s">
        <v>684</v>
      </c>
      <c r="L3030" s="205" t="s">
        <v>12588</v>
      </c>
      <c r="M3030" s="205" t="s">
        <v>21511</v>
      </c>
      <c r="N3030" s="205" t="s">
        <v>21512</v>
      </c>
      <c r="O3030" s="205" t="s">
        <v>686</v>
      </c>
      <c r="P3030" s="205" t="s">
        <v>687</v>
      </c>
      <c r="Q3030" s="205" t="s">
        <v>687</v>
      </c>
    </row>
    <row r="3031" spans="1:17" hidden="1">
      <c r="A3031" s="204">
        <v>101355124918</v>
      </c>
      <c r="B3031" s="205" t="s">
        <v>12589</v>
      </c>
      <c r="C3031" s="205" t="s">
        <v>12590</v>
      </c>
      <c r="D3031" s="205" t="s">
        <v>680</v>
      </c>
      <c r="E3031" s="572">
        <v>32801</v>
      </c>
      <c r="F3031" s="572">
        <v>43797</v>
      </c>
      <c r="G3031" s="205" t="s">
        <v>3478</v>
      </c>
      <c r="H3031" s="205" t="s">
        <v>682</v>
      </c>
      <c r="I3031" s="205" t="s">
        <v>708</v>
      </c>
      <c r="J3031" s="205">
        <v>8975954767</v>
      </c>
      <c r="K3031" s="205" t="s">
        <v>684</v>
      </c>
      <c r="L3031" s="205" t="s">
        <v>12591</v>
      </c>
      <c r="M3031" s="205" t="s">
        <v>12592</v>
      </c>
      <c r="N3031" s="205" t="s">
        <v>1125</v>
      </c>
      <c r="O3031" s="205" t="s">
        <v>686</v>
      </c>
      <c r="P3031" s="205" t="s">
        <v>687</v>
      </c>
      <c r="Q3031" s="205" t="s">
        <v>686</v>
      </c>
    </row>
    <row r="3032" spans="1:17" hidden="1">
      <c r="A3032" s="204">
        <v>101407655646</v>
      </c>
      <c r="B3032" s="205" t="s">
        <v>12593</v>
      </c>
      <c r="C3032" s="205" t="s">
        <v>12594</v>
      </c>
      <c r="D3032" s="205" t="s">
        <v>680</v>
      </c>
      <c r="E3032" s="572">
        <v>35624</v>
      </c>
      <c r="F3032" s="572">
        <v>43795</v>
      </c>
      <c r="G3032" s="205" t="s">
        <v>4464</v>
      </c>
      <c r="H3032" s="205" t="s">
        <v>682</v>
      </c>
      <c r="I3032" s="205" t="s">
        <v>683</v>
      </c>
      <c r="J3032" s="205">
        <v>9503259418</v>
      </c>
      <c r="K3032" s="205" t="s">
        <v>684</v>
      </c>
      <c r="L3032" s="205" t="s">
        <v>12595</v>
      </c>
      <c r="M3032" s="205" t="s">
        <v>12596</v>
      </c>
      <c r="N3032" s="205" t="s">
        <v>12597</v>
      </c>
      <c r="O3032" s="205" t="s">
        <v>686</v>
      </c>
      <c r="P3032" s="205" t="s">
        <v>687</v>
      </c>
      <c r="Q3032" s="205" t="s">
        <v>686</v>
      </c>
    </row>
    <row r="3033" spans="1:17" hidden="1">
      <c r="A3033" s="204">
        <v>101447035131</v>
      </c>
      <c r="B3033" s="205" t="s">
        <v>12598</v>
      </c>
      <c r="C3033" s="205" t="s">
        <v>12599</v>
      </c>
      <c r="D3033" s="205" t="s">
        <v>680</v>
      </c>
      <c r="E3033" s="572">
        <v>18264</v>
      </c>
      <c r="F3033" s="572">
        <v>43795</v>
      </c>
      <c r="G3033" s="205" t="s">
        <v>12600</v>
      </c>
      <c r="H3033" s="205" t="s">
        <v>682</v>
      </c>
      <c r="I3033" s="205" t="s">
        <v>708</v>
      </c>
      <c r="J3033" s="205" t="s">
        <v>684</v>
      </c>
      <c r="K3033" s="205" t="s">
        <v>684</v>
      </c>
      <c r="L3033" s="205" t="s">
        <v>9410</v>
      </c>
      <c r="M3033" s="205" t="s">
        <v>684</v>
      </c>
      <c r="N3033" s="205" t="s">
        <v>12601</v>
      </c>
      <c r="O3033" s="205" t="s">
        <v>686</v>
      </c>
      <c r="P3033" s="205" t="s">
        <v>687</v>
      </c>
      <c r="Q3033" s="205" t="s">
        <v>686</v>
      </c>
    </row>
    <row r="3034" spans="1:17" hidden="1">
      <c r="A3034" s="204">
        <v>101524281225</v>
      </c>
      <c r="B3034" s="205" t="s">
        <v>12607</v>
      </c>
      <c r="C3034" s="205" t="s">
        <v>12608</v>
      </c>
      <c r="D3034" s="205" t="s">
        <v>680</v>
      </c>
      <c r="E3034" s="572">
        <v>32143</v>
      </c>
      <c r="F3034" s="572">
        <v>43794</v>
      </c>
      <c r="G3034" s="205" t="s">
        <v>12609</v>
      </c>
      <c r="H3034" s="205" t="s">
        <v>682</v>
      </c>
      <c r="I3034" s="205" t="s">
        <v>708</v>
      </c>
      <c r="J3034" s="205" t="s">
        <v>684</v>
      </c>
      <c r="K3034" s="205" t="s">
        <v>684</v>
      </c>
      <c r="L3034" s="205" t="s">
        <v>12610</v>
      </c>
      <c r="M3034" s="205" t="s">
        <v>684</v>
      </c>
      <c r="N3034" s="205" t="s">
        <v>684</v>
      </c>
      <c r="O3034" s="205" t="s">
        <v>686</v>
      </c>
      <c r="P3034" s="205" t="s">
        <v>687</v>
      </c>
      <c r="Q3034" s="205" t="s">
        <v>686</v>
      </c>
    </row>
    <row r="3035" spans="1:17" hidden="1">
      <c r="A3035" s="204">
        <v>101524332651</v>
      </c>
      <c r="B3035" s="205" t="s">
        <v>12602</v>
      </c>
      <c r="C3035" s="205" t="s">
        <v>12603</v>
      </c>
      <c r="D3035" s="205" t="s">
        <v>680</v>
      </c>
      <c r="E3035" s="572">
        <v>34799</v>
      </c>
      <c r="F3035" s="572">
        <v>43794</v>
      </c>
      <c r="G3035" s="205" t="s">
        <v>12604</v>
      </c>
      <c r="H3035" s="205" t="s">
        <v>682</v>
      </c>
      <c r="I3035" s="205" t="s">
        <v>683</v>
      </c>
      <c r="J3035" s="205">
        <v>9834341038</v>
      </c>
      <c r="K3035" s="205" t="s">
        <v>684</v>
      </c>
      <c r="L3035" s="205" t="s">
        <v>12605</v>
      </c>
      <c r="M3035" s="205" t="s">
        <v>12606</v>
      </c>
      <c r="N3035" s="205" t="s">
        <v>6756</v>
      </c>
      <c r="O3035" s="205" t="s">
        <v>686</v>
      </c>
      <c r="P3035" s="205" t="s">
        <v>687</v>
      </c>
      <c r="Q3035" s="205" t="s">
        <v>686</v>
      </c>
    </row>
    <row r="3036" spans="1:17" hidden="1">
      <c r="A3036" s="204">
        <v>101524068964</v>
      </c>
      <c r="B3036" s="205" t="s">
        <v>12611</v>
      </c>
      <c r="C3036" s="205" t="s">
        <v>12612</v>
      </c>
      <c r="D3036" s="205" t="s">
        <v>680</v>
      </c>
      <c r="E3036" s="572">
        <v>34678</v>
      </c>
      <c r="F3036" s="572">
        <v>43792</v>
      </c>
      <c r="G3036" s="205" t="s">
        <v>12613</v>
      </c>
      <c r="H3036" s="205" t="s">
        <v>682</v>
      </c>
      <c r="I3036" s="205" t="s">
        <v>683</v>
      </c>
      <c r="J3036" s="205">
        <v>8999733597</v>
      </c>
      <c r="K3036" s="205" t="s">
        <v>12614</v>
      </c>
      <c r="L3036" s="205" t="s">
        <v>12615</v>
      </c>
      <c r="M3036" s="205" t="s">
        <v>684</v>
      </c>
      <c r="N3036" s="205" t="s">
        <v>808</v>
      </c>
      <c r="O3036" s="205" t="s">
        <v>686</v>
      </c>
      <c r="P3036" s="205" t="s">
        <v>687</v>
      </c>
      <c r="Q3036" s="205" t="s">
        <v>686</v>
      </c>
    </row>
    <row r="3037" spans="1:17" hidden="1">
      <c r="A3037" s="204">
        <v>101523993979</v>
      </c>
      <c r="B3037" s="205" t="s">
        <v>12616</v>
      </c>
      <c r="C3037" s="205" t="s">
        <v>12617</v>
      </c>
      <c r="D3037" s="205" t="s">
        <v>680</v>
      </c>
      <c r="E3037" s="572">
        <v>31413</v>
      </c>
      <c r="F3037" s="572">
        <v>43791</v>
      </c>
      <c r="G3037" s="205" t="s">
        <v>12618</v>
      </c>
      <c r="H3037" s="205" t="s">
        <v>682</v>
      </c>
      <c r="I3037" s="205" t="s">
        <v>708</v>
      </c>
      <c r="J3037" s="205" t="s">
        <v>684</v>
      </c>
      <c r="K3037" s="205" t="s">
        <v>684</v>
      </c>
      <c r="L3037" s="205" t="s">
        <v>12619</v>
      </c>
      <c r="M3037" s="205" t="s">
        <v>684</v>
      </c>
      <c r="N3037" s="205" t="s">
        <v>684</v>
      </c>
      <c r="O3037" s="205" t="s">
        <v>686</v>
      </c>
      <c r="P3037" s="205" t="s">
        <v>687</v>
      </c>
      <c r="Q3037" s="205" t="s">
        <v>686</v>
      </c>
    </row>
    <row r="3038" spans="1:17" hidden="1">
      <c r="A3038" s="204">
        <v>101523750514</v>
      </c>
      <c r="B3038" s="205" t="s">
        <v>12624</v>
      </c>
      <c r="C3038" s="205" t="s">
        <v>12625</v>
      </c>
      <c r="D3038" s="205" t="s">
        <v>680</v>
      </c>
      <c r="E3038" s="572">
        <v>30881</v>
      </c>
      <c r="F3038" s="572">
        <v>43791</v>
      </c>
      <c r="G3038" s="205" t="s">
        <v>12626</v>
      </c>
      <c r="H3038" s="205" t="s">
        <v>682</v>
      </c>
      <c r="I3038" s="205" t="s">
        <v>708</v>
      </c>
      <c r="J3038" s="205" t="s">
        <v>684</v>
      </c>
      <c r="K3038" s="205" t="s">
        <v>684</v>
      </c>
      <c r="L3038" s="205" t="s">
        <v>12627</v>
      </c>
      <c r="M3038" s="205" t="s">
        <v>684</v>
      </c>
      <c r="N3038" s="205" t="s">
        <v>684</v>
      </c>
      <c r="O3038" s="205" t="s">
        <v>686</v>
      </c>
      <c r="P3038" s="205" t="s">
        <v>687</v>
      </c>
      <c r="Q3038" s="205" t="s">
        <v>686</v>
      </c>
    </row>
    <row r="3039" spans="1:17" hidden="1">
      <c r="A3039" s="204">
        <v>101491103269</v>
      </c>
      <c r="B3039" s="205" t="s">
        <v>12633</v>
      </c>
      <c r="C3039" s="205" t="s">
        <v>12634</v>
      </c>
      <c r="D3039" s="205" t="s">
        <v>680</v>
      </c>
      <c r="E3039" s="572">
        <v>35190</v>
      </c>
      <c r="F3039" s="572">
        <v>43791</v>
      </c>
      <c r="G3039" s="205" t="s">
        <v>9922</v>
      </c>
      <c r="H3039" s="205" t="s">
        <v>682</v>
      </c>
      <c r="I3039" s="205" t="s">
        <v>683</v>
      </c>
      <c r="J3039" s="205">
        <v>7028483567</v>
      </c>
      <c r="K3039" s="205" t="s">
        <v>684</v>
      </c>
      <c r="L3039" s="205" t="s">
        <v>12635</v>
      </c>
      <c r="M3039" s="205" t="s">
        <v>12636</v>
      </c>
      <c r="N3039" s="205" t="s">
        <v>12637</v>
      </c>
      <c r="O3039" s="205" t="s">
        <v>686</v>
      </c>
      <c r="P3039" s="205" t="s">
        <v>687</v>
      </c>
      <c r="Q3039" s="205" t="s">
        <v>687</v>
      </c>
    </row>
    <row r="3040" spans="1:17" hidden="1">
      <c r="A3040" s="204">
        <v>101523993161</v>
      </c>
      <c r="B3040" s="205" t="s">
        <v>12628</v>
      </c>
      <c r="C3040" s="205" t="s">
        <v>7290</v>
      </c>
      <c r="D3040" s="205" t="s">
        <v>680</v>
      </c>
      <c r="E3040" s="572">
        <v>30840</v>
      </c>
      <c r="F3040" s="572">
        <v>43791</v>
      </c>
      <c r="G3040" s="205" t="s">
        <v>12629</v>
      </c>
      <c r="H3040" s="205" t="s">
        <v>682</v>
      </c>
      <c r="I3040" s="205" t="s">
        <v>708</v>
      </c>
      <c r="J3040" s="205">
        <v>9554079935</v>
      </c>
      <c r="K3040" s="205" t="s">
        <v>684</v>
      </c>
      <c r="L3040" s="205" t="s">
        <v>12630</v>
      </c>
      <c r="M3040" s="205" t="s">
        <v>12631</v>
      </c>
      <c r="N3040" s="205" t="s">
        <v>12632</v>
      </c>
      <c r="O3040" s="205" t="s">
        <v>687</v>
      </c>
      <c r="P3040" s="205" t="s">
        <v>687</v>
      </c>
      <c r="Q3040" s="205" t="s">
        <v>686</v>
      </c>
    </row>
    <row r="3041" spans="1:17" hidden="1">
      <c r="A3041" s="204">
        <v>101452550770</v>
      </c>
      <c r="B3041" s="205" t="s">
        <v>12620</v>
      </c>
      <c r="C3041" s="205" t="s">
        <v>12621</v>
      </c>
      <c r="D3041" s="205" t="s">
        <v>680</v>
      </c>
      <c r="E3041" s="572">
        <v>36912</v>
      </c>
      <c r="F3041" s="572">
        <v>43791</v>
      </c>
      <c r="G3041" s="205" t="s">
        <v>12622</v>
      </c>
      <c r="H3041" s="205" t="s">
        <v>682</v>
      </c>
      <c r="I3041" s="205" t="s">
        <v>683</v>
      </c>
      <c r="J3041" s="205">
        <v>7741990698</v>
      </c>
      <c r="K3041" s="205" t="s">
        <v>684</v>
      </c>
      <c r="L3041" s="205" t="s">
        <v>12623</v>
      </c>
      <c r="M3041" s="205" t="s">
        <v>684</v>
      </c>
      <c r="N3041" s="205" t="s">
        <v>684</v>
      </c>
      <c r="O3041" s="205" t="s">
        <v>686</v>
      </c>
      <c r="P3041" s="205" t="s">
        <v>687</v>
      </c>
      <c r="Q3041" s="205" t="s">
        <v>686</v>
      </c>
    </row>
    <row r="3042" spans="1:17" hidden="1">
      <c r="A3042" s="204">
        <v>101523716779</v>
      </c>
      <c r="B3042" s="205" t="s">
        <v>12641</v>
      </c>
      <c r="C3042" s="205" t="s">
        <v>12642</v>
      </c>
      <c r="D3042" s="205" t="s">
        <v>680</v>
      </c>
      <c r="E3042" s="572">
        <v>36161</v>
      </c>
      <c r="F3042" s="572">
        <v>43790</v>
      </c>
      <c r="G3042" s="205" t="s">
        <v>12643</v>
      </c>
      <c r="H3042" s="205" t="s">
        <v>682</v>
      </c>
      <c r="I3042" s="205" t="s">
        <v>683</v>
      </c>
      <c r="J3042" s="205" t="s">
        <v>684</v>
      </c>
      <c r="K3042" s="205" t="s">
        <v>684</v>
      </c>
      <c r="L3042" s="205" t="s">
        <v>12644</v>
      </c>
      <c r="M3042" s="205" t="s">
        <v>684</v>
      </c>
      <c r="N3042" s="205" t="s">
        <v>684</v>
      </c>
      <c r="O3042" s="205" t="s">
        <v>686</v>
      </c>
      <c r="P3042" s="205" t="s">
        <v>687</v>
      </c>
      <c r="Q3042" s="205" t="s">
        <v>686</v>
      </c>
    </row>
    <row r="3043" spans="1:17" hidden="1">
      <c r="A3043" s="204">
        <v>101433024378</v>
      </c>
      <c r="B3043" s="205" t="s">
        <v>12638</v>
      </c>
      <c r="C3043" s="205" t="s">
        <v>12639</v>
      </c>
      <c r="D3043" s="205" t="s">
        <v>680</v>
      </c>
      <c r="E3043" s="572">
        <v>32143</v>
      </c>
      <c r="F3043" s="572">
        <v>43790</v>
      </c>
      <c r="G3043" s="205" t="s">
        <v>12640</v>
      </c>
      <c r="H3043" s="205" t="s">
        <v>682</v>
      </c>
      <c r="I3043" s="205" t="s">
        <v>708</v>
      </c>
      <c r="J3043" s="205" t="s">
        <v>684</v>
      </c>
      <c r="K3043" s="205" t="s">
        <v>684</v>
      </c>
      <c r="L3043" s="205" t="s">
        <v>3866</v>
      </c>
      <c r="M3043" s="205" t="s">
        <v>684</v>
      </c>
      <c r="N3043" s="205" t="s">
        <v>684</v>
      </c>
      <c r="O3043" s="205" t="s">
        <v>686</v>
      </c>
      <c r="P3043" s="205" t="s">
        <v>687</v>
      </c>
      <c r="Q3043" s="205" t="s">
        <v>686</v>
      </c>
    </row>
    <row r="3044" spans="1:17" hidden="1">
      <c r="A3044" s="204">
        <v>101522302588</v>
      </c>
      <c r="B3044" s="205" t="s">
        <v>12653</v>
      </c>
      <c r="C3044" s="205" t="s">
        <v>12654</v>
      </c>
      <c r="D3044" s="205" t="s">
        <v>680</v>
      </c>
      <c r="E3044" s="572">
        <v>35431</v>
      </c>
      <c r="F3044" s="572">
        <v>43784</v>
      </c>
      <c r="G3044" s="205" t="s">
        <v>12655</v>
      </c>
      <c r="H3044" s="205" t="s">
        <v>682</v>
      </c>
      <c r="I3044" s="205" t="s">
        <v>683</v>
      </c>
      <c r="J3044" s="205" t="s">
        <v>684</v>
      </c>
      <c r="K3044" s="205" t="s">
        <v>684</v>
      </c>
      <c r="L3044" s="205" t="s">
        <v>1173</v>
      </c>
      <c r="M3044" s="205" t="s">
        <v>684</v>
      </c>
      <c r="N3044" s="205" t="s">
        <v>684</v>
      </c>
      <c r="O3044" s="205" t="s">
        <v>686</v>
      </c>
      <c r="P3044" s="205" t="s">
        <v>687</v>
      </c>
      <c r="Q3044" s="205" t="s">
        <v>686</v>
      </c>
    </row>
    <row r="3045" spans="1:17" hidden="1">
      <c r="A3045" s="204">
        <v>101522203964</v>
      </c>
      <c r="B3045" s="205" t="s">
        <v>12656</v>
      </c>
      <c r="C3045" s="205" t="s">
        <v>12657</v>
      </c>
      <c r="D3045" s="205" t="s">
        <v>680</v>
      </c>
      <c r="E3045" s="572">
        <v>35067</v>
      </c>
      <c r="F3045" s="572">
        <v>43784</v>
      </c>
      <c r="G3045" s="205" t="s">
        <v>12658</v>
      </c>
      <c r="H3045" s="205" t="s">
        <v>682</v>
      </c>
      <c r="I3045" s="205" t="s">
        <v>683</v>
      </c>
      <c r="J3045" s="205">
        <v>7908973274</v>
      </c>
      <c r="K3045" s="205" t="s">
        <v>684</v>
      </c>
      <c r="L3045" s="205" t="s">
        <v>12659</v>
      </c>
      <c r="M3045" s="205" t="s">
        <v>684</v>
      </c>
      <c r="N3045" s="205" t="s">
        <v>684</v>
      </c>
      <c r="O3045" s="205" t="s">
        <v>686</v>
      </c>
      <c r="P3045" s="205" t="s">
        <v>687</v>
      </c>
      <c r="Q3045" s="205" t="s">
        <v>686</v>
      </c>
    </row>
    <row r="3046" spans="1:17" hidden="1">
      <c r="A3046" s="204">
        <v>101522290832</v>
      </c>
      <c r="B3046" s="205" t="s">
        <v>12664</v>
      </c>
      <c r="C3046" s="205" t="s">
        <v>12665</v>
      </c>
      <c r="D3046" s="205" t="s">
        <v>680</v>
      </c>
      <c r="E3046" s="572">
        <v>31623</v>
      </c>
      <c r="F3046" s="572">
        <v>43784</v>
      </c>
      <c r="G3046" s="205" t="s">
        <v>12666</v>
      </c>
      <c r="H3046" s="205" t="s">
        <v>682</v>
      </c>
      <c r="I3046" s="205" t="s">
        <v>683</v>
      </c>
      <c r="J3046" s="205">
        <v>6380779231</v>
      </c>
      <c r="K3046" s="205" t="s">
        <v>684</v>
      </c>
      <c r="L3046" s="205" t="s">
        <v>10258</v>
      </c>
      <c r="M3046" s="205" t="s">
        <v>684</v>
      </c>
      <c r="N3046" s="205" t="s">
        <v>21513</v>
      </c>
      <c r="O3046" s="205" t="s">
        <v>686</v>
      </c>
      <c r="P3046" s="205" t="s">
        <v>687</v>
      </c>
      <c r="Q3046" s="205" t="s">
        <v>687</v>
      </c>
    </row>
    <row r="3047" spans="1:17" hidden="1">
      <c r="A3047" s="204">
        <v>101161918891</v>
      </c>
      <c r="B3047" s="205" t="s">
        <v>12649</v>
      </c>
      <c r="C3047" s="205" t="s">
        <v>12650</v>
      </c>
      <c r="D3047" s="205" t="s">
        <v>680</v>
      </c>
      <c r="E3047" s="572">
        <v>33100</v>
      </c>
      <c r="F3047" s="572">
        <v>43784</v>
      </c>
      <c r="G3047" s="205" t="s">
        <v>12651</v>
      </c>
      <c r="H3047" s="205" t="s">
        <v>682</v>
      </c>
      <c r="I3047" s="205" t="s">
        <v>683</v>
      </c>
      <c r="J3047" s="205" t="s">
        <v>684</v>
      </c>
      <c r="K3047" s="205" t="s">
        <v>684</v>
      </c>
      <c r="L3047" s="205" t="s">
        <v>12652</v>
      </c>
      <c r="M3047" s="205" t="s">
        <v>684</v>
      </c>
      <c r="N3047" s="205" t="s">
        <v>684</v>
      </c>
      <c r="O3047" s="205" t="s">
        <v>686</v>
      </c>
      <c r="P3047" s="205" t="s">
        <v>687</v>
      </c>
      <c r="Q3047" s="205" t="s">
        <v>686</v>
      </c>
    </row>
    <row r="3048" spans="1:17" hidden="1">
      <c r="A3048" s="204">
        <v>101522247129</v>
      </c>
      <c r="B3048" s="205" t="s">
        <v>12667</v>
      </c>
      <c r="C3048" s="205" t="s">
        <v>12668</v>
      </c>
      <c r="D3048" s="205" t="s">
        <v>680</v>
      </c>
      <c r="E3048" s="572">
        <v>34335</v>
      </c>
      <c r="F3048" s="572">
        <v>43784</v>
      </c>
      <c r="G3048" s="205" t="s">
        <v>12669</v>
      </c>
      <c r="H3048" s="205" t="s">
        <v>682</v>
      </c>
      <c r="I3048" s="205" t="s">
        <v>683</v>
      </c>
      <c r="J3048" s="205">
        <v>8349931679</v>
      </c>
      <c r="K3048" s="205" t="s">
        <v>21775</v>
      </c>
      <c r="L3048" s="205" t="s">
        <v>12670</v>
      </c>
      <c r="M3048" s="205" t="s">
        <v>684</v>
      </c>
      <c r="N3048" s="205" t="s">
        <v>684</v>
      </c>
      <c r="O3048" s="205" t="s">
        <v>686</v>
      </c>
      <c r="P3048" s="205" t="s">
        <v>687</v>
      </c>
      <c r="Q3048" s="205" t="s">
        <v>686</v>
      </c>
    </row>
    <row r="3049" spans="1:17" hidden="1">
      <c r="A3049" s="204">
        <v>101517035363</v>
      </c>
      <c r="B3049" s="205" t="s">
        <v>12660</v>
      </c>
      <c r="C3049" s="205" t="s">
        <v>12661</v>
      </c>
      <c r="D3049" s="205" t="s">
        <v>680</v>
      </c>
      <c r="E3049" s="572">
        <v>36566</v>
      </c>
      <c r="F3049" s="572">
        <v>43784</v>
      </c>
      <c r="G3049" s="205" t="s">
        <v>12662</v>
      </c>
      <c r="H3049" s="205" t="s">
        <v>682</v>
      </c>
      <c r="I3049" s="205" t="s">
        <v>683</v>
      </c>
      <c r="J3049" s="205" t="s">
        <v>684</v>
      </c>
      <c r="K3049" s="205" t="s">
        <v>684</v>
      </c>
      <c r="L3049" s="205" t="s">
        <v>12663</v>
      </c>
      <c r="M3049" s="205" t="s">
        <v>684</v>
      </c>
      <c r="N3049" s="205" t="s">
        <v>684</v>
      </c>
      <c r="O3049" s="205" t="s">
        <v>686</v>
      </c>
      <c r="P3049" s="205" t="s">
        <v>687</v>
      </c>
      <c r="Q3049" s="205" t="s">
        <v>686</v>
      </c>
    </row>
    <row r="3050" spans="1:17" hidden="1">
      <c r="A3050" s="204">
        <v>101522290850</v>
      </c>
      <c r="B3050" s="205" t="s">
        <v>12645</v>
      </c>
      <c r="C3050" s="205" t="s">
        <v>12646</v>
      </c>
      <c r="D3050" s="205" t="s">
        <v>680</v>
      </c>
      <c r="E3050" s="572">
        <v>33026</v>
      </c>
      <c r="F3050" s="572">
        <v>43784</v>
      </c>
      <c r="G3050" s="205" t="s">
        <v>12647</v>
      </c>
      <c r="H3050" s="205" t="s">
        <v>682</v>
      </c>
      <c r="I3050" s="205" t="s">
        <v>683</v>
      </c>
      <c r="J3050" s="205">
        <v>8248036273</v>
      </c>
      <c r="K3050" s="205" t="s">
        <v>684</v>
      </c>
      <c r="L3050" s="205" t="s">
        <v>12648</v>
      </c>
      <c r="M3050" s="205" t="s">
        <v>684</v>
      </c>
      <c r="N3050" s="205" t="s">
        <v>684</v>
      </c>
      <c r="O3050" s="205" t="s">
        <v>686</v>
      </c>
      <c r="P3050" s="205" t="s">
        <v>687</v>
      </c>
      <c r="Q3050" s="205" t="s">
        <v>687</v>
      </c>
    </row>
    <row r="3051" spans="1:17" hidden="1">
      <c r="A3051" s="204">
        <v>101338944680</v>
      </c>
      <c r="B3051" s="205" t="s">
        <v>12671</v>
      </c>
      <c r="C3051" s="205" t="s">
        <v>12672</v>
      </c>
      <c r="D3051" s="205" t="s">
        <v>680</v>
      </c>
      <c r="E3051" s="572">
        <v>34335</v>
      </c>
      <c r="F3051" s="572">
        <v>43782</v>
      </c>
      <c r="G3051" s="205" t="s">
        <v>1149</v>
      </c>
      <c r="H3051" s="205" t="s">
        <v>682</v>
      </c>
      <c r="I3051" s="205" t="s">
        <v>683</v>
      </c>
      <c r="J3051" s="205" t="s">
        <v>684</v>
      </c>
      <c r="K3051" s="205" t="s">
        <v>684</v>
      </c>
      <c r="L3051" s="205" t="s">
        <v>11078</v>
      </c>
      <c r="M3051" s="205" t="s">
        <v>12673</v>
      </c>
      <c r="N3051" s="205" t="s">
        <v>684</v>
      </c>
      <c r="O3051" s="205" t="s">
        <v>686</v>
      </c>
      <c r="P3051" s="205" t="s">
        <v>687</v>
      </c>
      <c r="Q3051" s="205" t="s">
        <v>686</v>
      </c>
    </row>
    <row r="3052" spans="1:17" hidden="1">
      <c r="A3052" s="204">
        <v>101486099649</v>
      </c>
      <c r="B3052" s="205" t="s">
        <v>12686</v>
      </c>
      <c r="C3052" s="205" t="s">
        <v>502</v>
      </c>
      <c r="D3052" s="205" t="s">
        <v>680</v>
      </c>
      <c r="E3052" s="572">
        <v>32511</v>
      </c>
      <c r="F3052" s="572">
        <v>43781</v>
      </c>
      <c r="G3052" s="205" t="s">
        <v>12687</v>
      </c>
      <c r="H3052" s="205" t="s">
        <v>682</v>
      </c>
      <c r="I3052" s="205" t="s">
        <v>708</v>
      </c>
      <c r="J3052" s="205">
        <v>9822628449</v>
      </c>
      <c r="K3052" s="205" t="s">
        <v>684</v>
      </c>
      <c r="L3052" s="205" t="s">
        <v>12688</v>
      </c>
      <c r="M3052" s="205" t="s">
        <v>12689</v>
      </c>
      <c r="N3052" s="205" t="s">
        <v>12690</v>
      </c>
      <c r="O3052" s="205" t="s">
        <v>686</v>
      </c>
      <c r="P3052" s="205" t="s">
        <v>687</v>
      </c>
      <c r="Q3052" s="205" t="s">
        <v>686</v>
      </c>
    </row>
    <row r="3053" spans="1:17" hidden="1">
      <c r="A3053" s="204">
        <v>101520450548</v>
      </c>
      <c r="B3053" s="205" t="s">
        <v>12683</v>
      </c>
      <c r="C3053" s="205" t="s">
        <v>21913</v>
      </c>
      <c r="D3053" s="205" t="s">
        <v>680</v>
      </c>
      <c r="E3053" s="572">
        <v>32525</v>
      </c>
      <c r="F3053" s="572">
        <v>43781</v>
      </c>
      <c r="G3053" s="205" t="s">
        <v>21914</v>
      </c>
      <c r="H3053" s="205" t="s">
        <v>682</v>
      </c>
      <c r="I3053" s="205" t="s">
        <v>683</v>
      </c>
      <c r="J3053" s="205">
        <v>9673983396</v>
      </c>
      <c r="K3053" s="205" t="s">
        <v>684</v>
      </c>
      <c r="L3053" s="205" t="s">
        <v>1951</v>
      </c>
      <c r="M3053" s="205" t="s">
        <v>12684</v>
      </c>
      <c r="N3053" s="205" t="s">
        <v>12685</v>
      </c>
      <c r="O3053" s="205" t="s">
        <v>686</v>
      </c>
      <c r="P3053" s="205" t="s">
        <v>687</v>
      </c>
      <c r="Q3053" s="205" t="s">
        <v>686</v>
      </c>
    </row>
    <row r="3054" spans="1:17" hidden="1">
      <c r="A3054" s="204">
        <v>101520450530</v>
      </c>
      <c r="B3054" s="205" t="s">
        <v>12678</v>
      </c>
      <c r="C3054" s="205" t="s">
        <v>12679</v>
      </c>
      <c r="D3054" s="205" t="s">
        <v>680</v>
      </c>
      <c r="E3054" s="572">
        <v>35318</v>
      </c>
      <c r="F3054" s="572">
        <v>43781</v>
      </c>
      <c r="G3054" s="205" t="s">
        <v>12680</v>
      </c>
      <c r="H3054" s="205" t="s">
        <v>682</v>
      </c>
      <c r="I3054" s="205" t="s">
        <v>683</v>
      </c>
      <c r="J3054" s="205">
        <v>7218251776</v>
      </c>
      <c r="K3054" s="205" t="s">
        <v>12681</v>
      </c>
      <c r="L3054" s="205" t="s">
        <v>12682</v>
      </c>
      <c r="M3054" s="205" t="s">
        <v>684</v>
      </c>
      <c r="N3054" s="205" t="s">
        <v>1981</v>
      </c>
      <c r="O3054" s="205" t="s">
        <v>686</v>
      </c>
      <c r="P3054" s="205" t="s">
        <v>687</v>
      </c>
      <c r="Q3054" s="205" t="s">
        <v>686</v>
      </c>
    </row>
    <row r="3055" spans="1:17" hidden="1">
      <c r="A3055" s="204">
        <v>101520467869</v>
      </c>
      <c r="B3055" s="205" t="s">
        <v>12674</v>
      </c>
      <c r="C3055" s="205" t="s">
        <v>12675</v>
      </c>
      <c r="D3055" s="205" t="s">
        <v>680</v>
      </c>
      <c r="E3055" s="572">
        <v>34851</v>
      </c>
      <c r="F3055" s="572">
        <v>43781</v>
      </c>
      <c r="G3055" s="205" t="s">
        <v>12676</v>
      </c>
      <c r="H3055" s="205" t="s">
        <v>682</v>
      </c>
      <c r="I3055" s="205" t="s">
        <v>683</v>
      </c>
      <c r="J3055" s="205">
        <v>9975975008</v>
      </c>
      <c r="K3055" s="205" t="s">
        <v>684</v>
      </c>
      <c r="L3055" s="205" t="s">
        <v>12677</v>
      </c>
      <c r="M3055" s="205" t="s">
        <v>684</v>
      </c>
      <c r="N3055" s="205" t="s">
        <v>2139</v>
      </c>
      <c r="O3055" s="205" t="s">
        <v>686</v>
      </c>
      <c r="P3055" s="205" t="s">
        <v>687</v>
      </c>
      <c r="Q3055" s="205" t="s">
        <v>686</v>
      </c>
    </row>
    <row r="3056" spans="1:17" hidden="1">
      <c r="A3056" s="204">
        <v>101519022012</v>
      </c>
      <c r="B3056" s="205" t="s">
        <v>12691</v>
      </c>
      <c r="C3056" s="205" t="s">
        <v>12692</v>
      </c>
      <c r="D3056" s="205" t="s">
        <v>680</v>
      </c>
      <c r="E3056" s="572">
        <v>36310</v>
      </c>
      <c r="F3056" s="572">
        <v>43778</v>
      </c>
      <c r="G3056" s="205" t="s">
        <v>1495</v>
      </c>
      <c r="H3056" s="205" t="s">
        <v>682</v>
      </c>
      <c r="I3056" s="205" t="s">
        <v>683</v>
      </c>
      <c r="J3056" s="205" t="s">
        <v>684</v>
      </c>
      <c r="K3056" s="205" t="s">
        <v>684</v>
      </c>
      <c r="L3056" s="205" t="s">
        <v>12693</v>
      </c>
      <c r="M3056" s="205" t="s">
        <v>684</v>
      </c>
      <c r="N3056" s="205" t="s">
        <v>684</v>
      </c>
      <c r="O3056" s="205" t="s">
        <v>686</v>
      </c>
      <c r="P3056" s="205" t="s">
        <v>687</v>
      </c>
      <c r="Q3056" s="205" t="s">
        <v>686</v>
      </c>
    </row>
    <row r="3057" spans="1:17" hidden="1">
      <c r="A3057" s="204">
        <v>101540227970</v>
      </c>
      <c r="B3057" s="205" t="s">
        <v>12694</v>
      </c>
      <c r="C3057" s="205" t="s">
        <v>12695</v>
      </c>
      <c r="D3057" s="205" t="s">
        <v>680</v>
      </c>
      <c r="E3057" s="572">
        <v>36768</v>
      </c>
      <c r="F3057" s="572">
        <v>43777</v>
      </c>
      <c r="G3057" s="205" t="s">
        <v>11148</v>
      </c>
      <c r="H3057" s="205" t="s">
        <v>682</v>
      </c>
      <c r="I3057" s="205" t="s">
        <v>683</v>
      </c>
      <c r="J3057" s="205" t="s">
        <v>684</v>
      </c>
      <c r="K3057" s="205" t="s">
        <v>684</v>
      </c>
      <c r="L3057" s="205" t="s">
        <v>12696</v>
      </c>
      <c r="M3057" s="205" t="s">
        <v>684</v>
      </c>
      <c r="N3057" s="205" t="s">
        <v>684</v>
      </c>
      <c r="O3057" s="205" t="s">
        <v>686</v>
      </c>
      <c r="P3057" s="205" t="s">
        <v>687</v>
      </c>
      <c r="Q3057" s="205" t="s">
        <v>686</v>
      </c>
    </row>
    <row r="3058" spans="1:17" hidden="1">
      <c r="A3058" s="204">
        <v>101518200015</v>
      </c>
      <c r="B3058" s="205" t="s">
        <v>12707</v>
      </c>
      <c r="C3058" s="205" t="s">
        <v>12708</v>
      </c>
      <c r="D3058" s="205" t="s">
        <v>680</v>
      </c>
      <c r="E3058" s="572">
        <v>36712</v>
      </c>
      <c r="F3058" s="572">
        <v>43776</v>
      </c>
      <c r="G3058" s="205" t="s">
        <v>12709</v>
      </c>
      <c r="H3058" s="205" t="s">
        <v>682</v>
      </c>
      <c r="I3058" s="205" t="s">
        <v>683</v>
      </c>
      <c r="J3058" s="205" t="s">
        <v>684</v>
      </c>
      <c r="K3058" s="205" t="s">
        <v>684</v>
      </c>
      <c r="L3058" s="205" t="s">
        <v>12710</v>
      </c>
      <c r="M3058" s="205" t="s">
        <v>684</v>
      </c>
      <c r="N3058" s="205" t="s">
        <v>684</v>
      </c>
      <c r="O3058" s="205" t="s">
        <v>686</v>
      </c>
      <c r="P3058" s="205" t="s">
        <v>687</v>
      </c>
      <c r="Q3058" s="205" t="s">
        <v>686</v>
      </c>
    </row>
    <row r="3059" spans="1:17" hidden="1">
      <c r="A3059" s="204">
        <v>101518192364</v>
      </c>
      <c r="B3059" s="205" t="s">
        <v>12701</v>
      </c>
      <c r="C3059" s="205" t="s">
        <v>12702</v>
      </c>
      <c r="D3059" s="205" t="s">
        <v>680</v>
      </c>
      <c r="E3059" s="572">
        <v>34700</v>
      </c>
      <c r="F3059" s="572">
        <v>43776</v>
      </c>
      <c r="G3059" s="205" t="s">
        <v>12703</v>
      </c>
      <c r="H3059" s="205" t="s">
        <v>682</v>
      </c>
      <c r="I3059" s="205" t="s">
        <v>683</v>
      </c>
      <c r="J3059" s="205" t="s">
        <v>684</v>
      </c>
      <c r="K3059" s="205" t="s">
        <v>684</v>
      </c>
      <c r="L3059" s="205" t="s">
        <v>1538</v>
      </c>
      <c r="M3059" s="205" t="s">
        <v>684</v>
      </c>
      <c r="N3059" s="205" t="s">
        <v>684</v>
      </c>
      <c r="O3059" s="205" t="s">
        <v>686</v>
      </c>
      <c r="P3059" s="205" t="s">
        <v>687</v>
      </c>
      <c r="Q3059" s="205" t="s">
        <v>686</v>
      </c>
    </row>
    <row r="3060" spans="1:17" hidden="1">
      <c r="A3060" s="204">
        <v>101518281428</v>
      </c>
      <c r="B3060" s="205" t="s">
        <v>12724</v>
      </c>
      <c r="C3060" s="205" t="s">
        <v>12725</v>
      </c>
      <c r="D3060" s="205" t="s">
        <v>680</v>
      </c>
      <c r="E3060" s="572">
        <v>35105</v>
      </c>
      <c r="F3060" s="572">
        <v>43776</v>
      </c>
      <c r="G3060" s="205" t="s">
        <v>12726</v>
      </c>
      <c r="H3060" s="205" t="s">
        <v>682</v>
      </c>
      <c r="I3060" s="205" t="s">
        <v>683</v>
      </c>
      <c r="J3060" s="205" t="s">
        <v>684</v>
      </c>
      <c r="K3060" s="205" t="s">
        <v>684</v>
      </c>
      <c r="L3060" s="205" t="s">
        <v>8387</v>
      </c>
      <c r="M3060" s="205" t="s">
        <v>684</v>
      </c>
      <c r="N3060" s="205" t="s">
        <v>684</v>
      </c>
      <c r="O3060" s="205" t="s">
        <v>686</v>
      </c>
      <c r="P3060" s="205" t="s">
        <v>687</v>
      </c>
      <c r="Q3060" s="205" t="s">
        <v>686</v>
      </c>
    </row>
    <row r="3061" spans="1:17" hidden="1">
      <c r="A3061" s="204">
        <v>101518244126</v>
      </c>
      <c r="B3061" s="205" t="s">
        <v>12711</v>
      </c>
      <c r="C3061" s="205" t="s">
        <v>12712</v>
      </c>
      <c r="D3061" s="205" t="s">
        <v>680</v>
      </c>
      <c r="E3061" s="572">
        <v>28126</v>
      </c>
      <c r="F3061" s="572">
        <v>43776</v>
      </c>
      <c r="G3061" s="205" t="s">
        <v>9682</v>
      </c>
      <c r="H3061" s="205" t="s">
        <v>682</v>
      </c>
      <c r="I3061" s="205" t="s">
        <v>708</v>
      </c>
      <c r="J3061" s="205" t="s">
        <v>684</v>
      </c>
      <c r="K3061" s="205" t="s">
        <v>684</v>
      </c>
      <c r="L3061" s="205" t="s">
        <v>12029</v>
      </c>
      <c r="M3061" s="205" t="s">
        <v>684</v>
      </c>
      <c r="N3061" s="205" t="s">
        <v>684</v>
      </c>
      <c r="O3061" s="205" t="s">
        <v>686</v>
      </c>
      <c r="P3061" s="205" t="s">
        <v>687</v>
      </c>
      <c r="Q3061" s="205" t="s">
        <v>686</v>
      </c>
    </row>
    <row r="3062" spans="1:17" hidden="1">
      <c r="A3062" s="204">
        <v>101518230413</v>
      </c>
      <c r="B3062" s="205" t="s">
        <v>12704</v>
      </c>
      <c r="C3062" s="205" t="s">
        <v>12705</v>
      </c>
      <c r="D3062" s="205" t="s">
        <v>680</v>
      </c>
      <c r="E3062" s="572">
        <v>33239</v>
      </c>
      <c r="F3062" s="572">
        <v>43776</v>
      </c>
      <c r="G3062" s="205" t="s">
        <v>989</v>
      </c>
      <c r="H3062" s="205" t="s">
        <v>682</v>
      </c>
      <c r="I3062" s="205" t="s">
        <v>683</v>
      </c>
      <c r="J3062" s="205" t="s">
        <v>684</v>
      </c>
      <c r="K3062" s="205" t="s">
        <v>684</v>
      </c>
      <c r="L3062" s="205" t="s">
        <v>12706</v>
      </c>
      <c r="M3062" s="205" t="s">
        <v>684</v>
      </c>
      <c r="N3062" s="205" t="s">
        <v>684</v>
      </c>
      <c r="O3062" s="205" t="s">
        <v>686</v>
      </c>
      <c r="P3062" s="205" t="s">
        <v>687</v>
      </c>
      <c r="Q3062" s="205" t="s">
        <v>686</v>
      </c>
    </row>
    <row r="3063" spans="1:17" hidden="1">
      <c r="A3063" s="204">
        <v>101518183293</v>
      </c>
      <c r="B3063" s="205" t="s">
        <v>12697</v>
      </c>
      <c r="C3063" s="205" t="s">
        <v>12698</v>
      </c>
      <c r="D3063" s="205" t="s">
        <v>680</v>
      </c>
      <c r="E3063" s="572">
        <v>32855</v>
      </c>
      <c r="F3063" s="572">
        <v>43776</v>
      </c>
      <c r="G3063" s="205" t="s">
        <v>12699</v>
      </c>
      <c r="H3063" s="205" t="s">
        <v>682</v>
      </c>
      <c r="I3063" s="205" t="s">
        <v>683</v>
      </c>
      <c r="J3063" s="205" t="s">
        <v>684</v>
      </c>
      <c r="K3063" s="205" t="s">
        <v>684</v>
      </c>
      <c r="L3063" s="205" t="s">
        <v>12700</v>
      </c>
      <c r="M3063" s="205" t="s">
        <v>684</v>
      </c>
      <c r="N3063" s="205" t="s">
        <v>684</v>
      </c>
      <c r="O3063" s="205" t="s">
        <v>686</v>
      </c>
      <c r="P3063" s="205" t="s">
        <v>687</v>
      </c>
      <c r="Q3063" s="205" t="s">
        <v>686</v>
      </c>
    </row>
    <row r="3064" spans="1:17" hidden="1">
      <c r="A3064" s="204">
        <v>101208890016</v>
      </c>
      <c r="B3064" s="205" t="s">
        <v>12713</v>
      </c>
      <c r="C3064" s="205" t="s">
        <v>12714</v>
      </c>
      <c r="D3064" s="205" t="s">
        <v>680</v>
      </c>
      <c r="E3064" s="572">
        <v>28491</v>
      </c>
      <c r="F3064" s="572">
        <v>43776</v>
      </c>
      <c r="G3064" s="205" t="s">
        <v>12715</v>
      </c>
      <c r="H3064" s="205" t="s">
        <v>682</v>
      </c>
      <c r="I3064" s="205" t="s">
        <v>708</v>
      </c>
      <c r="J3064" s="205" t="s">
        <v>684</v>
      </c>
      <c r="K3064" s="205" t="s">
        <v>684</v>
      </c>
      <c r="L3064" s="205" t="s">
        <v>12716</v>
      </c>
      <c r="M3064" s="205" t="s">
        <v>684</v>
      </c>
      <c r="N3064" s="205" t="s">
        <v>684</v>
      </c>
      <c r="O3064" s="205" t="s">
        <v>686</v>
      </c>
      <c r="P3064" s="205" t="s">
        <v>687</v>
      </c>
      <c r="Q3064" s="205" t="s">
        <v>686</v>
      </c>
    </row>
    <row r="3065" spans="1:17" hidden="1">
      <c r="A3065" s="204">
        <v>101518282793</v>
      </c>
      <c r="B3065" s="205" t="s">
        <v>12717</v>
      </c>
      <c r="C3065" s="205" t="s">
        <v>12718</v>
      </c>
      <c r="D3065" s="205" t="s">
        <v>680</v>
      </c>
      <c r="E3065" s="572">
        <v>35065</v>
      </c>
      <c r="F3065" s="572">
        <v>43776</v>
      </c>
      <c r="G3065" s="205" t="s">
        <v>12719</v>
      </c>
      <c r="H3065" s="205" t="s">
        <v>682</v>
      </c>
      <c r="I3065" s="205" t="s">
        <v>683</v>
      </c>
      <c r="J3065" s="205" t="s">
        <v>684</v>
      </c>
      <c r="K3065" s="205" t="s">
        <v>684</v>
      </c>
      <c r="L3065" s="205" t="s">
        <v>12720</v>
      </c>
      <c r="M3065" s="205" t="s">
        <v>684</v>
      </c>
      <c r="N3065" s="205" t="s">
        <v>684</v>
      </c>
      <c r="O3065" s="205" t="s">
        <v>686</v>
      </c>
      <c r="P3065" s="205" t="s">
        <v>687</v>
      </c>
      <c r="Q3065" s="205" t="s">
        <v>686</v>
      </c>
    </row>
    <row r="3066" spans="1:17" hidden="1">
      <c r="A3066" s="204">
        <v>101518187066</v>
      </c>
      <c r="B3066" s="205" t="s">
        <v>12721</v>
      </c>
      <c r="C3066" s="205" t="s">
        <v>12722</v>
      </c>
      <c r="D3066" s="205" t="s">
        <v>680</v>
      </c>
      <c r="E3066" s="572">
        <v>26697</v>
      </c>
      <c r="F3066" s="572">
        <v>43776</v>
      </c>
      <c r="G3066" s="205" t="s">
        <v>12723</v>
      </c>
      <c r="H3066" s="205" t="s">
        <v>682</v>
      </c>
      <c r="I3066" s="205" t="s">
        <v>708</v>
      </c>
      <c r="J3066" s="205" t="s">
        <v>684</v>
      </c>
      <c r="K3066" s="205" t="s">
        <v>684</v>
      </c>
      <c r="L3066" s="205" t="s">
        <v>6801</v>
      </c>
      <c r="M3066" s="205" t="s">
        <v>684</v>
      </c>
      <c r="N3066" s="205" t="s">
        <v>684</v>
      </c>
      <c r="O3066" s="205" t="s">
        <v>686</v>
      </c>
      <c r="P3066" s="205" t="s">
        <v>687</v>
      </c>
      <c r="Q3066" s="205" t="s">
        <v>686</v>
      </c>
    </row>
    <row r="3067" spans="1:17" hidden="1">
      <c r="A3067" s="204">
        <v>101517106931</v>
      </c>
      <c r="B3067" s="205" t="s">
        <v>12727</v>
      </c>
      <c r="C3067" s="205" t="s">
        <v>12728</v>
      </c>
      <c r="D3067" s="205" t="s">
        <v>680</v>
      </c>
      <c r="E3067" s="572">
        <v>34344</v>
      </c>
      <c r="F3067" s="572">
        <v>43774</v>
      </c>
      <c r="G3067" s="205" t="s">
        <v>12729</v>
      </c>
      <c r="H3067" s="205" t="s">
        <v>682</v>
      </c>
      <c r="I3067" s="205" t="s">
        <v>683</v>
      </c>
      <c r="J3067" s="205" t="s">
        <v>684</v>
      </c>
      <c r="K3067" s="205" t="s">
        <v>684</v>
      </c>
      <c r="L3067" s="205" t="s">
        <v>901</v>
      </c>
      <c r="M3067" s="205" t="s">
        <v>684</v>
      </c>
      <c r="N3067" s="205" t="s">
        <v>684</v>
      </c>
      <c r="O3067" s="205" t="s">
        <v>686</v>
      </c>
      <c r="P3067" s="205" t="s">
        <v>687</v>
      </c>
      <c r="Q3067" s="205" t="s">
        <v>686</v>
      </c>
    </row>
    <row r="3068" spans="1:17" hidden="1">
      <c r="A3068" s="204">
        <v>101517106920</v>
      </c>
      <c r="B3068" s="205" t="s">
        <v>12734</v>
      </c>
      <c r="C3068" s="205" t="s">
        <v>12735</v>
      </c>
      <c r="D3068" s="205" t="s">
        <v>680</v>
      </c>
      <c r="E3068" s="572">
        <v>36892</v>
      </c>
      <c r="F3068" s="572">
        <v>43774</v>
      </c>
      <c r="G3068" s="205" t="s">
        <v>12736</v>
      </c>
      <c r="H3068" s="205" t="s">
        <v>682</v>
      </c>
      <c r="I3068" s="205" t="s">
        <v>683</v>
      </c>
      <c r="J3068" s="205">
        <v>9238016341</v>
      </c>
      <c r="K3068" s="205" t="s">
        <v>684</v>
      </c>
      <c r="L3068" s="205" t="s">
        <v>12737</v>
      </c>
      <c r="M3068" s="205" t="s">
        <v>684</v>
      </c>
      <c r="N3068" s="205" t="s">
        <v>684</v>
      </c>
      <c r="O3068" s="205" t="s">
        <v>686</v>
      </c>
      <c r="P3068" s="205" t="s">
        <v>687</v>
      </c>
      <c r="Q3068" s="205" t="s">
        <v>687</v>
      </c>
    </row>
    <row r="3069" spans="1:17" hidden="1">
      <c r="A3069" s="204">
        <v>101517106949</v>
      </c>
      <c r="B3069" s="205" t="s">
        <v>12730</v>
      </c>
      <c r="C3069" s="205" t="s">
        <v>12731</v>
      </c>
      <c r="D3069" s="205" t="s">
        <v>680</v>
      </c>
      <c r="E3069" s="572">
        <v>32143</v>
      </c>
      <c r="F3069" s="572">
        <v>43774</v>
      </c>
      <c r="G3069" s="205" t="s">
        <v>12732</v>
      </c>
      <c r="H3069" s="205" t="s">
        <v>682</v>
      </c>
      <c r="I3069" s="205" t="s">
        <v>708</v>
      </c>
      <c r="J3069" s="205" t="s">
        <v>684</v>
      </c>
      <c r="K3069" s="205" t="s">
        <v>684</v>
      </c>
      <c r="L3069" s="205" t="s">
        <v>12733</v>
      </c>
      <c r="M3069" s="205" t="s">
        <v>684</v>
      </c>
      <c r="N3069" s="205" t="s">
        <v>684</v>
      </c>
      <c r="O3069" s="205" t="s">
        <v>686</v>
      </c>
      <c r="P3069" s="205" t="s">
        <v>687</v>
      </c>
      <c r="Q3069" s="205" t="s">
        <v>686</v>
      </c>
    </row>
    <row r="3070" spans="1:17" hidden="1">
      <c r="A3070" s="204">
        <v>101482996754</v>
      </c>
      <c r="B3070" s="205" t="s">
        <v>12744</v>
      </c>
      <c r="C3070" s="205" t="s">
        <v>12745</v>
      </c>
      <c r="D3070" s="205" t="s">
        <v>680</v>
      </c>
      <c r="E3070" s="572">
        <v>32509</v>
      </c>
      <c r="F3070" s="572">
        <v>43773</v>
      </c>
      <c r="G3070" s="205" t="s">
        <v>12746</v>
      </c>
      <c r="H3070" s="205" t="s">
        <v>682</v>
      </c>
      <c r="I3070" s="205" t="s">
        <v>708</v>
      </c>
      <c r="J3070" s="205" t="s">
        <v>684</v>
      </c>
      <c r="K3070" s="205" t="s">
        <v>684</v>
      </c>
      <c r="L3070" s="205" t="s">
        <v>12747</v>
      </c>
      <c r="M3070" s="205" t="s">
        <v>684</v>
      </c>
      <c r="N3070" s="205" t="s">
        <v>684</v>
      </c>
      <c r="O3070" s="205" t="s">
        <v>686</v>
      </c>
      <c r="P3070" s="205" t="s">
        <v>687</v>
      </c>
      <c r="Q3070" s="205" t="s">
        <v>686</v>
      </c>
    </row>
    <row r="3071" spans="1:17" hidden="1">
      <c r="A3071" s="204">
        <v>101516727466</v>
      </c>
      <c r="B3071" s="205" t="s">
        <v>12742</v>
      </c>
      <c r="C3071" s="205" t="s">
        <v>12743</v>
      </c>
      <c r="D3071" s="205" t="s">
        <v>680</v>
      </c>
      <c r="E3071" s="572">
        <v>37182</v>
      </c>
      <c r="F3071" s="572">
        <v>43773</v>
      </c>
      <c r="G3071" s="205" t="s">
        <v>4015</v>
      </c>
      <c r="H3071" s="205" t="s">
        <v>682</v>
      </c>
      <c r="I3071" s="205" t="s">
        <v>683</v>
      </c>
      <c r="J3071" s="205" t="s">
        <v>684</v>
      </c>
      <c r="K3071" s="205" t="s">
        <v>684</v>
      </c>
      <c r="L3071" s="205" t="s">
        <v>1472</v>
      </c>
      <c r="M3071" s="205" t="s">
        <v>684</v>
      </c>
      <c r="N3071" s="205" t="s">
        <v>684</v>
      </c>
      <c r="O3071" s="205" t="s">
        <v>686</v>
      </c>
      <c r="P3071" s="205" t="s">
        <v>687</v>
      </c>
      <c r="Q3071" s="205" t="s">
        <v>686</v>
      </c>
    </row>
    <row r="3072" spans="1:17" hidden="1">
      <c r="A3072" s="204">
        <v>101516727478</v>
      </c>
      <c r="B3072" s="205" t="s">
        <v>12739</v>
      </c>
      <c r="C3072" s="205" t="s">
        <v>12740</v>
      </c>
      <c r="D3072" s="205" t="s">
        <v>680</v>
      </c>
      <c r="E3072" s="572">
        <v>37157</v>
      </c>
      <c r="F3072" s="572">
        <v>43773</v>
      </c>
      <c r="G3072" s="205" t="s">
        <v>12741</v>
      </c>
      <c r="H3072" s="205" t="s">
        <v>682</v>
      </c>
      <c r="I3072" s="205" t="s">
        <v>683</v>
      </c>
      <c r="J3072" s="205" t="s">
        <v>684</v>
      </c>
      <c r="K3072" s="205" t="s">
        <v>684</v>
      </c>
      <c r="L3072" s="205" t="s">
        <v>820</v>
      </c>
      <c r="M3072" s="205" t="s">
        <v>684</v>
      </c>
      <c r="N3072" s="205" t="s">
        <v>684</v>
      </c>
      <c r="O3072" s="205" t="s">
        <v>686</v>
      </c>
      <c r="P3072" s="205" t="s">
        <v>687</v>
      </c>
      <c r="Q3072" s="205" t="s">
        <v>686</v>
      </c>
    </row>
    <row r="3073" spans="1:17" hidden="1">
      <c r="A3073" s="204">
        <v>101516543485</v>
      </c>
      <c r="B3073" s="205" t="s">
        <v>12748</v>
      </c>
      <c r="C3073" s="205" t="s">
        <v>12749</v>
      </c>
      <c r="D3073" s="205" t="s">
        <v>680</v>
      </c>
      <c r="E3073" s="572">
        <v>33665</v>
      </c>
      <c r="F3073" s="572">
        <v>43772</v>
      </c>
      <c r="G3073" s="205" t="s">
        <v>12750</v>
      </c>
      <c r="H3073" s="205" t="s">
        <v>682</v>
      </c>
      <c r="I3073" s="205" t="s">
        <v>683</v>
      </c>
      <c r="J3073" s="205" t="s">
        <v>684</v>
      </c>
      <c r="K3073" s="205" t="s">
        <v>684</v>
      </c>
      <c r="L3073" s="205" t="s">
        <v>10471</v>
      </c>
      <c r="M3073" s="205" t="s">
        <v>684</v>
      </c>
      <c r="N3073" s="205" t="s">
        <v>684</v>
      </c>
      <c r="O3073" s="205" t="s">
        <v>686</v>
      </c>
      <c r="P3073" s="205" t="s">
        <v>687</v>
      </c>
      <c r="Q3073" s="205" t="s">
        <v>686</v>
      </c>
    </row>
    <row r="3074" spans="1:17" hidden="1">
      <c r="A3074" s="204">
        <v>101541847309</v>
      </c>
      <c r="B3074" s="205" t="s">
        <v>12751</v>
      </c>
      <c r="C3074" s="205" t="s">
        <v>12752</v>
      </c>
      <c r="D3074" s="205" t="s">
        <v>680</v>
      </c>
      <c r="E3074" s="572">
        <v>33885</v>
      </c>
      <c r="F3074" s="572">
        <v>43770</v>
      </c>
      <c r="G3074" s="205" t="s">
        <v>12753</v>
      </c>
      <c r="H3074" s="205" t="s">
        <v>682</v>
      </c>
      <c r="I3074" s="205" t="s">
        <v>708</v>
      </c>
      <c r="J3074" s="205">
        <v>9284140409</v>
      </c>
      <c r="K3074" s="205" t="s">
        <v>684</v>
      </c>
      <c r="L3074" s="205" t="s">
        <v>12754</v>
      </c>
      <c r="M3074" s="205" t="s">
        <v>12755</v>
      </c>
      <c r="N3074" s="205" t="s">
        <v>12756</v>
      </c>
      <c r="O3074" s="205" t="s">
        <v>686</v>
      </c>
      <c r="P3074" s="205" t="s">
        <v>687</v>
      </c>
      <c r="Q3074" s="205" t="s">
        <v>686</v>
      </c>
    </row>
    <row r="3075" spans="1:17" hidden="1">
      <c r="A3075" s="204">
        <v>101541811102</v>
      </c>
      <c r="B3075" s="205" t="s">
        <v>12757</v>
      </c>
      <c r="C3075" s="205" t="s">
        <v>12758</v>
      </c>
      <c r="D3075" s="205" t="s">
        <v>680</v>
      </c>
      <c r="E3075" s="572">
        <v>33239</v>
      </c>
      <c r="F3075" s="572">
        <v>43770</v>
      </c>
      <c r="G3075" s="205" t="s">
        <v>12759</v>
      </c>
      <c r="H3075" s="205" t="s">
        <v>682</v>
      </c>
      <c r="I3075" s="205" t="s">
        <v>708</v>
      </c>
      <c r="J3075" s="205" t="s">
        <v>684</v>
      </c>
      <c r="K3075" s="205" t="s">
        <v>684</v>
      </c>
      <c r="L3075" s="205" t="s">
        <v>12760</v>
      </c>
      <c r="M3075" s="205" t="s">
        <v>684</v>
      </c>
      <c r="N3075" s="205" t="s">
        <v>684</v>
      </c>
      <c r="O3075" s="205" t="s">
        <v>686</v>
      </c>
      <c r="P3075" s="205" t="s">
        <v>687</v>
      </c>
      <c r="Q3075" s="205" t="s">
        <v>686</v>
      </c>
    </row>
    <row r="3076" spans="1:17" hidden="1">
      <c r="A3076" s="204">
        <v>101515446094</v>
      </c>
      <c r="B3076" s="205" t="s">
        <v>12761</v>
      </c>
      <c r="C3076" s="205" t="s">
        <v>12762</v>
      </c>
      <c r="D3076" s="205" t="s">
        <v>680</v>
      </c>
      <c r="E3076" s="572">
        <v>32143</v>
      </c>
      <c r="F3076" s="572">
        <v>43768</v>
      </c>
      <c r="G3076" s="205" t="s">
        <v>12763</v>
      </c>
      <c r="H3076" s="205" t="s">
        <v>682</v>
      </c>
      <c r="I3076" s="205" t="s">
        <v>708</v>
      </c>
      <c r="J3076" s="205">
        <v>9096880645</v>
      </c>
      <c r="K3076" s="205" t="s">
        <v>684</v>
      </c>
      <c r="L3076" s="205" t="s">
        <v>12764</v>
      </c>
      <c r="M3076" s="205" t="s">
        <v>12765</v>
      </c>
      <c r="N3076" s="205" t="s">
        <v>5758</v>
      </c>
      <c r="O3076" s="205" t="s">
        <v>687</v>
      </c>
      <c r="P3076" s="205" t="s">
        <v>687</v>
      </c>
      <c r="Q3076" s="205" t="s">
        <v>686</v>
      </c>
    </row>
    <row r="3077" spans="1:17" hidden="1">
      <c r="A3077" s="204">
        <v>101514456083</v>
      </c>
      <c r="B3077" s="205" t="s">
        <v>12766</v>
      </c>
      <c r="C3077" s="205" t="s">
        <v>12767</v>
      </c>
      <c r="D3077" s="205" t="s">
        <v>680</v>
      </c>
      <c r="E3077" s="572">
        <v>35796</v>
      </c>
      <c r="F3077" s="572">
        <v>43761</v>
      </c>
      <c r="G3077" s="205" t="s">
        <v>12768</v>
      </c>
      <c r="H3077" s="205" t="s">
        <v>682</v>
      </c>
      <c r="I3077" s="205" t="s">
        <v>683</v>
      </c>
      <c r="J3077" s="205" t="s">
        <v>684</v>
      </c>
      <c r="K3077" s="205" t="s">
        <v>684</v>
      </c>
      <c r="L3077" s="205" t="s">
        <v>12769</v>
      </c>
      <c r="M3077" s="205" t="s">
        <v>684</v>
      </c>
      <c r="N3077" s="205" t="s">
        <v>684</v>
      </c>
      <c r="O3077" s="205" t="s">
        <v>686</v>
      </c>
      <c r="P3077" s="205" t="s">
        <v>687</v>
      </c>
      <c r="Q3077" s="205" t="s">
        <v>686</v>
      </c>
    </row>
    <row r="3078" spans="1:17" hidden="1">
      <c r="A3078" s="204">
        <v>101514300737</v>
      </c>
      <c r="B3078" s="205" t="s">
        <v>12770</v>
      </c>
      <c r="C3078" s="205" t="s">
        <v>2640</v>
      </c>
      <c r="D3078" s="205" t="s">
        <v>680</v>
      </c>
      <c r="E3078" s="572">
        <v>33604</v>
      </c>
      <c r="F3078" s="572">
        <v>43760</v>
      </c>
      <c r="G3078" s="205" t="s">
        <v>12771</v>
      </c>
      <c r="H3078" s="205" t="s">
        <v>682</v>
      </c>
      <c r="I3078" s="205" t="s">
        <v>683</v>
      </c>
      <c r="J3078" s="205" t="s">
        <v>684</v>
      </c>
      <c r="K3078" s="205" t="s">
        <v>684</v>
      </c>
      <c r="L3078" s="205" t="s">
        <v>9950</v>
      </c>
      <c r="M3078" s="205" t="s">
        <v>684</v>
      </c>
      <c r="N3078" s="205" t="s">
        <v>684</v>
      </c>
      <c r="O3078" s="205" t="s">
        <v>686</v>
      </c>
      <c r="P3078" s="205" t="s">
        <v>687</v>
      </c>
      <c r="Q3078" s="205" t="s">
        <v>686</v>
      </c>
    </row>
    <row r="3079" spans="1:17" hidden="1">
      <c r="A3079" s="204">
        <v>101277395524</v>
      </c>
      <c r="B3079" s="205" t="s">
        <v>12772</v>
      </c>
      <c r="C3079" s="205" t="s">
        <v>12773</v>
      </c>
      <c r="D3079" s="205" t="s">
        <v>680</v>
      </c>
      <c r="E3079" s="572">
        <v>34783</v>
      </c>
      <c r="F3079" s="572">
        <v>43755</v>
      </c>
      <c r="G3079" s="205" t="s">
        <v>12774</v>
      </c>
      <c r="H3079" s="205" t="s">
        <v>682</v>
      </c>
      <c r="I3079" s="205" t="s">
        <v>683</v>
      </c>
      <c r="J3079" s="205">
        <v>8308247959</v>
      </c>
      <c r="K3079" s="205" t="s">
        <v>12775</v>
      </c>
      <c r="L3079" s="205" t="s">
        <v>6392</v>
      </c>
      <c r="M3079" s="205" t="s">
        <v>12776</v>
      </c>
      <c r="N3079" s="205" t="s">
        <v>12777</v>
      </c>
      <c r="O3079" s="205" t="s">
        <v>687</v>
      </c>
      <c r="P3079" s="205" t="s">
        <v>687</v>
      </c>
      <c r="Q3079" s="205" t="s">
        <v>686</v>
      </c>
    </row>
    <row r="3080" spans="1:17" hidden="1">
      <c r="A3080" s="204">
        <v>101222230760</v>
      </c>
      <c r="B3080" s="205" t="s">
        <v>12778</v>
      </c>
      <c r="C3080" s="205" t="s">
        <v>12779</v>
      </c>
      <c r="D3080" s="205" t="s">
        <v>680</v>
      </c>
      <c r="E3080" s="572">
        <v>32518</v>
      </c>
      <c r="F3080" s="572">
        <v>43755</v>
      </c>
      <c r="G3080" s="205" t="s">
        <v>12780</v>
      </c>
      <c r="H3080" s="205" t="s">
        <v>682</v>
      </c>
      <c r="I3080" s="205" t="s">
        <v>708</v>
      </c>
      <c r="J3080" s="205">
        <v>9117326903</v>
      </c>
      <c r="K3080" s="205" t="s">
        <v>684</v>
      </c>
      <c r="L3080" s="205" t="s">
        <v>12781</v>
      </c>
      <c r="M3080" s="205" t="s">
        <v>684</v>
      </c>
      <c r="N3080" s="205" t="s">
        <v>22098</v>
      </c>
      <c r="O3080" s="205" t="s">
        <v>686</v>
      </c>
      <c r="P3080" s="205" t="s">
        <v>687</v>
      </c>
      <c r="Q3080" s="205" t="s">
        <v>687</v>
      </c>
    </row>
    <row r="3081" spans="1:17" hidden="1">
      <c r="A3081" s="204">
        <v>101513171740</v>
      </c>
      <c r="B3081" s="205" t="s">
        <v>12791</v>
      </c>
      <c r="C3081" s="205" t="s">
        <v>12792</v>
      </c>
      <c r="D3081" s="205" t="s">
        <v>680</v>
      </c>
      <c r="E3081" s="572">
        <v>28491</v>
      </c>
      <c r="F3081" s="572">
        <v>43754</v>
      </c>
      <c r="G3081" s="205" t="s">
        <v>12793</v>
      </c>
      <c r="H3081" s="205" t="s">
        <v>682</v>
      </c>
      <c r="I3081" s="205" t="s">
        <v>708</v>
      </c>
      <c r="J3081" s="205" t="s">
        <v>684</v>
      </c>
      <c r="K3081" s="205" t="s">
        <v>684</v>
      </c>
      <c r="L3081" s="205" t="s">
        <v>7403</v>
      </c>
      <c r="M3081" s="205" t="s">
        <v>684</v>
      </c>
      <c r="N3081" s="205" t="s">
        <v>684</v>
      </c>
      <c r="O3081" s="205" t="s">
        <v>686</v>
      </c>
      <c r="P3081" s="205" t="s">
        <v>687</v>
      </c>
      <c r="Q3081" s="205" t="s">
        <v>686</v>
      </c>
    </row>
    <row r="3082" spans="1:17" hidden="1">
      <c r="A3082" s="204">
        <v>101326655394</v>
      </c>
      <c r="B3082" s="205" t="s">
        <v>12794</v>
      </c>
      <c r="C3082" s="205" t="s">
        <v>12795</v>
      </c>
      <c r="D3082" s="205" t="s">
        <v>680</v>
      </c>
      <c r="E3082" s="572">
        <v>29432</v>
      </c>
      <c r="F3082" s="572">
        <v>43754</v>
      </c>
      <c r="G3082" s="205" t="s">
        <v>12796</v>
      </c>
      <c r="H3082" s="205" t="s">
        <v>682</v>
      </c>
      <c r="I3082" s="205" t="s">
        <v>683</v>
      </c>
      <c r="J3082" s="205">
        <v>9860038289</v>
      </c>
      <c r="K3082" s="205" t="s">
        <v>12797</v>
      </c>
      <c r="L3082" s="205" t="s">
        <v>12348</v>
      </c>
      <c r="M3082" s="205" t="s">
        <v>684</v>
      </c>
      <c r="N3082" s="205" t="s">
        <v>684</v>
      </c>
      <c r="O3082" s="205" t="s">
        <v>686</v>
      </c>
      <c r="P3082" s="205" t="s">
        <v>687</v>
      </c>
      <c r="Q3082" s="205" t="s">
        <v>686</v>
      </c>
    </row>
    <row r="3083" spans="1:17" hidden="1">
      <c r="A3083" s="204">
        <v>101513171764</v>
      </c>
      <c r="B3083" s="205" t="s">
        <v>12782</v>
      </c>
      <c r="C3083" s="205" t="s">
        <v>12783</v>
      </c>
      <c r="D3083" s="205" t="s">
        <v>680</v>
      </c>
      <c r="E3083" s="572">
        <v>28362</v>
      </c>
      <c r="F3083" s="572">
        <v>43754</v>
      </c>
      <c r="G3083" s="205" t="s">
        <v>1495</v>
      </c>
      <c r="H3083" s="205" t="s">
        <v>682</v>
      </c>
      <c r="I3083" s="205" t="s">
        <v>708</v>
      </c>
      <c r="J3083" s="205" t="s">
        <v>684</v>
      </c>
      <c r="K3083" s="205" t="s">
        <v>684</v>
      </c>
      <c r="L3083" s="205" t="s">
        <v>12784</v>
      </c>
      <c r="M3083" s="205" t="s">
        <v>684</v>
      </c>
      <c r="N3083" s="205" t="s">
        <v>684</v>
      </c>
      <c r="O3083" s="205" t="s">
        <v>686</v>
      </c>
      <c r="P3083" s="205" t="s">
        <v>687</v>
      </c>
      <c r="Q3083" s="205" t="s">
        <v>686</v>
      </c>
    </row>
    <row r="3084" spans="1:17" hidden="1">
      <c r="A3084" s="204">
        <v>101513171755</v>
      </c>
      <c r="B3084" s="205" t="s">
        <v>12798</v>
      </c>
      <c r="C3084" s="205" t="s">
        <v>12799</v>
      </c>
      <c r="D3084" s="205" t="s">
        <v>680</v>
      </c>
      <c r="E3084" s="572">
        <v>32880</v>
      </c>
      <c r="F3084" s="572">
        <v>43754</v>
      </c>
      <c r="G3084" s="205" t="s">
        <v>7900</v>
      </c>
      <c r="H3084" s="205" t="s">
        <v>682</v>
      </c>
      <c r="I3084" s="205" t="s">
        <v>683</v>
      </c>
      <c r="J3084" s="205">
        <v>8308638010</v>
      </c>
      <c r="K3084" s="205" t="s">
        <v>12800</v>
      </c>
      <c r="L3084" s="205" t="s">
        <v>8334</v>
      </c>
      <c r="M3084" s="205" t="s">
        <v>684</v>
      </c>
      <c r="N3084" s="205" t="s">
        <v>684</v>
      </c>
      <c r="O3084" s="205" t="s">
        <v>686</v>
      </c>
      <c r="P3084" s="205" t="s">
        <v>687</v>
      </c>
      <c r="Q3084" s="205" t="s">
        <v>686</v>
      </c>
    </row>
    <row r="3085" spans="1:17" hidden="1">
      <c r="A3085" s="204">
        <v>101513171738</v>
      </c>
      <c r="B3085" s="205" t="s">
        <v>12785</v>
      </c>
      <c r="C3085" s="205" t="s">
        <v>11560</v>
      </c>
      <c r="D3085" s="205" t="s">
        <v>680</v>
      </c>
      <c r="E3085" s="572">
        <v>30350</v>
      </c>
      <c r="F3085" s="572">
        <v>43754</v>
      </c>
      <c r="G3085" s="205" t="s">
        <v>12786</v>
      </c>
      <c r="H3085" s="205" t="s">
        <v>682</v>
      </c>
      <c r="I3085" s="205" t="s">
        <v>708</v>
      </c>
      <c r="J3085" s="205">
        <v>9473115966</v>
      </c>
      <c r="K3085" s="205" t="s">
        <v>12787</v>
      </c>
      <c r="L3085" s="205" t="s">
        <v>12788</v>
      </c>
      <c r="M3085" s="205" t="s">
        <v>12789</v>
      </c>
      <c r="N3085" s="205" t="s">
        <v>12790</v>
      </c>
      <c r="O3085" s="205" t="s">
        <v>687</v>
      </c>
      <c r="P3085" s="205" t="s">
        <v>687</v>
      </c>
      <c r="Q3085" s="205" t="s">
        <v>686</v>
      </c>
    </row>
    <row r="3086" spans="1:17" hidden="1">
      <c r="A3086" s="204">
        <v>101513171729</v>
      </c>
      <c r="B3086" s="205" t="s">
        <v>12801</v>
      </c>
      <c r="C3086" s="205" t="s">
        <v>12802</v>
      </c>
      <c r="D3086" s="205" t="s">
        <v>680</v>
      </c>
      <c r="E3086" s="572">
        <v>31517</v>
      </c>
      <c r="F3086" s="572">
        <v>43754</v>
      </c>
      <c r="G3086" s="205" t="s">
        <v>12803</v>
      </c>
      <c r="H3086" s="205" t="s">
        <v>682</v>
      </c>
      <c r="I3086" s="205" t="s">
        <v>708</v>
      </c>
      <c r="J3086" s="205">
        <v>9570521052</v>
      </c>
      <c r="K3086" s="205" t="s">
        <v>684</v>
      </c>
      <c r="L3086" s="205" t="s">
        <v>12804</v>
      </c>
      <c r="M3086" s="205" t="s">
        <v>12805</v>
      </c>
      <c r="N3086" s="205" t="s">
        <v>12806</v>
      </c>
      <c r="O3086" s="205" t="s">
        <v>686</v>
      </c>
      <c r="P3086" s="205" t="s">
        <v>687</v>
      </c>
      <c r="Q3086" s="205" t="s">
        <v>686</v>
      </c>
    </row>
    <row r="3087" spans="1:17" hidden="1">
      <c r="A3087" s="204">
        <v>101512487068</v>
      </c>
      <c r="B3087" s="205" t="s">
        <v>12807</v>
      </c>
      <c r="C3087" s="205" t="s">
        <v>12808</v>
      </c>
      <c r="D3087" s="205" t="s">
        <v>680</v>
      </c>
      <c r="E3087" s="572">
        <v>33695</v>
      </c>
      <c r="F3087" s="572">
        <v>43753</v>
      </c>
      <c r="G3087" s="205" t="s">
        <v>12809</v>
      </c>
      <c r="H3087" s="205" t="s">
        <v>682</v>
      </c>
      <c r="I3087" s="205" t="s">
        <v>683</v>
      </c>
      <c r="J3087" s="205" t="s">
        <v>684</v>
      </c>
      <c r="K3087" s="205" t="s">
        <v>684</v>
      </c>
      <c r="L3087" s="205" t="s">
        <v>12810</v>
      </c>
      <c r="M3087" s="205" t="s">
        <v>684</v>
      </c>
      <c r="N3087" s="205" t="s">
        <v>684</v>
      </c>
      <c r="O3087" s="205" t="s">
        <v>686</v>
      </c>
      <c r="P3087" s="205" t="s">
        <v>687</v>
      </c>
      <c r="Q3087" s="205" t="s">
        <v>686</v>
      </c>
    </row>
    <row r="3088" spans="1:17" hidden="1">
      <c r="A3088" s="204">
        <v>101290407778</v>
      </c>
      <c r="B3088" s="205" t="s">
        <v>12817</v>
      </c>
      <c r="C3088" s="205" t="s">
        <v>12818</v>
      </c>
      <c r="D3088" s="205" t="s">
        <v>680</v>
      </c>
      <c r="E3088" s="572">
        <v>31048</v>
      </c>
      <c r="F3088" s="572">
        <v>43749</v>
      </c>
      <c r="G3088" s="205" t="s">
        <v>12819</v>
      </c>
      <c r="H3088" s="205" t="s">
        <v>682</v>
      </c>
      <c r="I3088" s="205" t="s">
        <v>708</v>
      </c>
      <c r="J3088" s="205">
        <v>9939823570</v>
      </c>
      <c r="K3088" s="205" t="s">
        <v>684</v>
      </c>
      <c r="L3088" s="205" t="s">
        <v>10584</v>
      </c>
      <c r="M3088" s="205" t="s">
        <v>12820</v>
      </c>
      <c r="N3088" s="205" t="s">
        <v>12821</v>
      </c>
      <c r="O3088" s="205" t="s">
        <v>686</v>
      </c>
      <c r="P3088" s="205" t="s">
        <v>687</v>
      </c>
      <c r="Q3088" s="205" t="s">
        <v>686</v>
      </c>
    </row>
    <row r="3089" spans="1:17" hidden="1">
      <c r="A3089" s="204">
        <v>101238750286</v>
      </c>
      <c r="B3089" s="205" t="s">
        <v>12822</v>
      </c>
      <c r="C3089" s="205" t="s">
        <v>12823</v>
      </c>
      <c r="D3089" s="205" t="s">
        <v>680</v>
      </c>
      <c r="E3089" s="572">
        <v>33604</v>
      </c>
      <c r="F3089" s="572">
        <v>43749</v>
      </c>
      <c r="G3089" s="205" t="s">
        <v>12824</v>
      </c>
      <c r="H3089" s="205" t="s">
        <v>682</v>
      </c>
      <c r="I3089" s="205" t="s">
        <v>708</v>
      </c>
      <c r="J3089" s="205" t="s">
        <v>684</v>
      </c>
      <c r="K3089" s="205" t="s">
        <v>684</v>
      </c>
      <c r="L3089" s="205" t="s">
        <v>12825</v>
      </c>
      <c r="M3089" s="205" t="s">
        <v>684</v>
      </c>
      <c r="N3089" s="205" t="s">
        <v>684</v>
      </c>
      <c r="O3089" s="205" t="s">
        <v>686</v>
      </c>
      <c r="P3089" s="205" t="s">
        <v>687</v>
      </c>
      <c r="Q3089" s="205" t="s">
        <v>686</v>
      </c>
    </row>
    <row r="3090" spans="1:17" hidden="1">
      <c r="A3090" s="204">
        <v>101509952020</v>
      </c>
      <c r="B3090" s="205" t="s">
        <v>12811</v>
      </c>
      <c r="C3090" s="205" t="s">
        <v>504</v>
      </c>
      <c r="D3090" s="205" t="s">
        <v>680</v>
      </c>
      <c r="E3090" s="572">
        <v>35219</v>
      </c>
      <c r="F3090" s="572">
        <v>43749</v>
      </c>
      <c r="G3090" s="205" t="s">
        <v>12812</v>
      </c>
      <c r="H3090" s="205" t="s">
        <v>682</v>
      </c>
      <c r="I3090" s="205" t="s">
        <v>683</v>
      </c>
      <c r="J3090" s="205">
        <v>9284964447</v>
      </c>
      <c r="K3090" s="205" t="s">
        <v>12813</v>
      </c>
      <c r="L3090" s="205" t="s">
        <v>12814</v>
      </c>
      <c r="M3090" s="205" t="s">
        <v>12815</v>
      </c>
      <c r="N3090" s="205" t="s">
        <v>12816</v>
      </c>
      <c r="O3090" s="205" t="s">
        <v>686</v>
      </c>
      <c r="P3090" s="205" t="s">
        <v>687</v>
      </c>
      <c r="Q3090" s="205" t="s">
        <v>686</v>
      </c>
    </row>
    <row r="3091" spans="1:17" hidden="1">
      <c r="A3091" s="204">
        <v>101232265806</v>
      </c>
      <c r="B3091" s="205" t="s">
        <v>12832</v>
      </c>
      <c r="C3091" s="205" t="s">
        <v>12833</v>
      </c>
      <c r="D3091" s="205" t="s">
        <v>680</v>
      </c>
      <c r="E3091" s="572">
        <v>31514</v>
      </c>
      <c r="F3091" s="572">
        <v>43739</v>
      </c>
      <c r="G3091" s="205" t="s">
        <v>12834</v>
      </c>
      <c r="H3091" s="205" t="s">
        <v>682</v>
      </c>
      <c r="I3091" s="205" t="s">
        <v>683</v>
      </c>
      <c r="J3091" s="205">
        <v>9049658420</v>
      </c>
      <c r="K3091" s="205" t="s">
        <v>684</v>
      </c>
      <c r="L3091" s="205" t="s">
        <v>12835</v>
      </c>
      <c r="M3091" s="205" t="s">
        <v>12836</v>
      </c>
      <c r="N3091" s="205" t="s">
        <v>12837</v>
      </c>
      <c r="O3091" s="205" t="s">
        <v>686</v>
      </c>
      <c r="P3091" s="205" t="s">
        <v>687</v>
      </c>
      <c r="Q3091" s="205" t="s">
        <v>686</v>
      </c>
    </row>
    <row r="3092" spans="1:17" hidden="1">
      <c r="A3092" s="204">
        <v>101491440821</v>
      </c>
      <c r="B3092" s="205" t="s">
        <v>12826</v>
      </c>
      <c r="C3092" s="205" t="s">
        <v>12827</v>
      </c>
      <c r="D3092" s="205" t="s">
        <v>680</v>
      </c>
      <c r="E3092" s="572">
        <v>36081</v>
      </c>
      <c r="F3092" s="572">
        <v>43739</v>
      </c>
      <c r="G3092" s="205" t="s">
        <v>12828</v>
      </c>
      <c r="H3092" s="205" t="s">
        <v>682</v>
      </c>
      <c r="I3092" s="205" t="s">
        <v>683</v>
      </c>
      <c r="J3092" s="205">
        <v>7666782674</v>
      </c>
      <c r="K3092" s="205" t="s">
        <v>684</v>
      </c>
      <c r="L3092" s="205" t="s">
        <v>12829</v>
      </c>
      <c r="M3092" s="205" t="s">
        <v>12830</v>
      </c>
      <c r="N3092" s="205" t="s">
        <v>12831</v>
      </c>
      <c r="O3092" s="205" t="s">
        <v>686</v>
      </c>
      <c r="P3092" s="205" t="s">
        <v>687</v>
      </c>
      <c r="Q3092" s="205" t="s">
        <v>686</v>
      </c>
    </row>
    <row r="3093" spans="1:17" hidden="1">
      <c r="A3093" s="204">
        <v>101505278968</v>
      </c>
      <c r="B3093" s="205" t="s">
        <v>12838</v>
      </c>
      <c r="C3093" s="205" t="s">
        <v>12839</v>
      </c>
      <c r="D3093" s="205" t="s">
        <v>680</v>
      </c>
      <c r="E3093" s="572">
        <v>33239</v>
      </c>
      <c r="F3093" s="572">
        <v>43738</v>
      </c>
      <c r="G3093" s="205" t="s">
        <v>12840</v>
      </c>
      <c r="H3093" s="205" t="s">
        <v>682</v>
      </c>
      <c r="I3093" s="205" t="s">
        <v>683</v>
      </c>
      <c r="J3093" s="205">
        <v>8726956006</v>
      </c>
      <c r="K3093" s="205" t="s">
        <v>684</v>
      </c>
      <c r="L3093" s="205" t="s">
        <v>8152</v>
      </c>
      <c r="M3093" s="205" t="s">
        <v>684</v>
      </c>
      <c r="N3093" s="205" t="s">
        <v>684</v>
      </c>
      <c r="O3093" s="205" t="s">
        <v>686</v>
      </c>
      <c r="P3093" s="205" t="s">
        <v>687</v>
      </c>
      <c r="Q3093" s="205" t="s">
        <v>686</v>
      </c>
    </row>
    <row r="3094" spans="1:17" hidden="1">
      <c r="A3094" s="204">
        <v>101378636969</v>
      </c>
      <c r="B3094" s="205" t="s">
        <v>12845</v>
      </c>
      <c r="C3094" s="205" t="s">
        <v>12846</v>
      </c>
      <c r="D3094" s="205" t="s">
        <v>680</v>
      </c>
      <c r="E3094" s="572">
        <v>31778</v>
      </c>
      <c r="F3094" s="572">
        <v>43738</v>
      </c>
      <c r="G3094" s="205" t="s">
        <v>12847</v>
      </c>
      <c r="H3094" s="205" t="s">
        <v>682</v>
      </c>
      <c r="I3094" s="205" t="s">
        <v>708</v>
      </c>
      <c r="J3094" s="205">
        <v>7249610674</v>
      </c>
      <c r="K3094" s="205" t="s">
        <v>12848</v>
      </c>
      <c r="L3094" s="205" t="s">
        <v>12849</v>
      </c>
      <c r="M3094" s="205" t="s">
        <v>12850</v>
      </c>
      <c r="N3094" s="205" t="s">
        <v>12851</v>
      </c>
      <c r="O3094" s="205" t="s">
        <v>686</v>
      </c>
      <c r="P3094" s="205" t="s">
        <v>687</v>
      </c>
      <c r="Q3094" s="205" t="s">
        <v>686</v>
      </c>
    </row>
    <row r="3095" spans="1:17" hidden="1">
      <c r="A3095" s="204">
        <v>101505353911</v>
      </c>
      <c r="B3095" s="205" t="s">
        <v>12841</v>
      </c>
      <c r="C3095" s="205" t="s">
        <v>12842</v>
      </c>
      <c r="D3095" s="205" t="s">
        <v>680</v>
      </c>
      <c r="E3095" s="572">
        <v>35599</v>
      </c>
      <c r="F3095" s="572">
        <v>43738</v>
      </c>
      <c r="G3095" s="205" t="s">
        <v>12843</v>
      </c>
      <c r="H3095" s="205" t="s">
        <v>682</v>
      </c>
      <c r="I3095" s="205" t="s">
        <v>683</v>
      </c>
      <c r="J3095" s="205">
        <v>8349348953</v>
      </c>
      <c r="K3095" s="205" t="s">
        <v>684</v>
      </c>
      <c r="L3095" s="205" t="s">
        <v>12844</v>
      </c>
      <c r="M3095" s="205" t="s">
        <v>684</v>
      </c>
      <c r="N3095" s="205" t="s">
        <v>684</v>
      </c>
      <c r="O3095" s="205" t="s">
        <v>686</v>
      </c>
      <c r="P3095" s="205" t="s">
        <v>687</v>
      </c>
      <c r="Q3095" s="205" t="s">
        <v>686</v>
      </c>
    </row>
    <row r="3096" spans="1:17" hidden="1">
      <c r="A3096" s="204">
        <v>101077518943</v>
      </c>
      <c r="B3096" s="205" t="s">
        <v>12852</v>
      </c>
      <c r="C3096" s="205" t="s">
        <v>12853</v>
      </c>
      <c r="D3096" s="205" t="s">
        <v>680</v>
      </c>
      <c r="E3096" s="572">
        <v>35473</v>
      </c>
      <c r="F3096" s="572">
        <v>43737</v>
      </c>
      <c r="G3096" s="205" t="s">
        <v>12854</v>
      </c>
      <c r="H3096" s="205" t="s">
        <v>682</v>
      </c>
      <c r="I3096" s="205" t="s">
        <v>683</v>
      </c>
      <c r="J3096" s="205">
        <v>7040731165</v>
      </c>
      <c r="K3096" s="205" t="s">
        <v>684</v>
      </c>
      <c r="L3096" s="205" t="s">
        <v>12855</v>
      </c>
      <c r="M3096" s="205" t="s">
        <v>12856</v>
      </c>
      <c r="N3096" s="205" t="s">
        <v>12857</v>
      </c>
      <c r="O3096" s="205" t="s">
        <v>686</v>
      </c>
      <c r="P3096" s="205" t="s">
        <v>687</v>
      </c>
      <c r="Q3096" s="205" t="s">
        <v>686</v>
      </c>
    </row>
    <row r="3097" spans="1:17" hidden="1">
      <c r="A3097" s="204">
        <v>101504573162</v>
      </c>
      <c r="B3097" s="205" t="s">
        <v>12858</v>
      </c>
      <c r="C3097" s="205" t="s">
        <v>12859</v>
      </c>
      <c r="D3097" s="205" t="s">
        <v>680</v>
      </c>
      <c r="E3097" s="572">
        <v>30689</v>
      </c>
      <c r="F3097" s="572">
        <v>43735</v>
      </c>
      <c r="G3097" s="205" t="s">
        <v>12860</v>
      </c>
      <c r="H3097" s="205" t="s">
        <v>682</v>
      </c>
      <c r="I3097" s="205" t="s">
        <v>708</v>
      </c>
      <c r="J3097" s="205">
        <v>7397851677</v>
      </c>
      <c r="K3097" s="205" t="s">
        <v>12861</v>
      </c>
      <c r="L3097" s="205" t="s">
        <v>12862</v>
      </c>
      <c r="M3097" s="205" t="s">
        <v>684</v>
      </c>
      <c r="N3097" s="205" t="s">
        <v>684</v>
      </c>
      <c r="O3097" s="205" t="s">
        <v>686</v>
      </c>
      <c r="P3097" s="205" t="s">
        <v>687</v>
      </c>
      <c r="Q3097" s="205" t="s">
        <v>686</v>
      </c>
    </row>
    <row r="3098" spans="1:17" hidden="1">
      <c r="A3098" s="204">
        <v>101436054673</v>
      </c>
      <c r="B3098" s="205" t="s">
        <v>12863</v>
      </c>
      <c r="C3098" s="205" t="s">
        <v>5171</v>
      </c>
      <c r="D3098" s="205" t="s">
        <v>680</v>
      </c>
      <c r="E3098" s="572">
        <v>34700</v>
      </c>
      <c r="F3098" s="572">
        <v>43732</v>
      </c>
      <c r="G3098" s="205" t="s">
        <v>12864</v>
      </c>
      <c r="H3098" s="205" t="s">
        <v>682</v>
      </c>
      <c r="I3098" s="205" t="s">
        <v>683</v>
      </c>
      <c r="J3098" s="205" t="s">
        <v>684</v>
      </c>
      <c r="K3098" s="205" t="s">
        <v>684</v>
      </c>
      <c r="L3098" s="205" t="s">
        <v>12865</v>
      </c>
      <c r="M3098" s="205" t="s">
        <v>684</v>
      </c>
      <c r="N3098" s="205" t="s">
        <v>684</v>
      </c>
      <c r="O3098" s="205" t="s">
        <v>686</v>
      </c>
      <c r="P3098" s="205" t="s">
        <v>687</v>
      </c>
      <c r="Q3098" s="205" t="s">
        <v>686</v>
      </c>
    </row>
    <row r="3099" spans="1:17" hidden="1">
      <c r="A3099" s="204">
        <v>101503909638</v>
      </c>
      <c r="B3099" s="205" t="s">
        <v>12866</v>
      </c>
      <c r="C3099" s="205" t="s">
        <v>12867</v>
      </c>
      <c r="D3099" s="205" t="s">
        <v>680</v>
      </c>
      <c r="E3099" s="572">
        <v>35186</v>
      </c>
      <c r="F3099" s="572">
        <v>43731</v>
      </c>
      <c r="G3099" s="205" t="s">
        <v>12868</v>
      </c>
      <c r="H3099" s="205" t="s">
        <v>682</v>
      </c>
      <c r="I3099" s="205" t="s">
        <v>683</v>
      </c>
      <c r="J3099" s="205" t="s">
        <v>684</v>
      </c>
      <c r="K3099" s="205" t="s">
        <v>684</v>
      </c>
      <c r="L3099" s="205" t="s">
        <v>12869</v>
      </c>
      <c r="M3099" s="205" t="s">
        <v>684</v>
      </c>
      <c r="N3099" s="205" t="s">
        <v>684</v>
      </c>
      <c r="O3099" s="205" t="s">
        <v>686</v>
      </c>
      <c r="P3099" s="205" t="s">
        <v>687</v>
      </c>
      <c r="Q3099" s="205" t="s">
        <v>686</v>
      </c>
    </row>
    <row r="3100" spans="1:17" hidden="1">
      <c r="A3100" s="204">
        <v>101503909640</v>
      </c>
      <c r="B3100" s="205" t="s">
        <v>12870</v>
      </c>
      <c r="C3100" s="205" t="s">
        <v>12871</v>
      </c>
      <c r="D3100" s="205" t="s">
        <v>680</v>
      </c>
      <c r="E3100" s="572">
        <v>35796</v>
      </c>
      <c r="F3100" s="572">
        <v>43731</v>
      </c>
      <c r="G3100" s="205" t="s">
        <v>12872</v>
      </c>
      <c r="H3100" s="205" t="s">
        <v>682</v>
      </c>
      <c r="I3100" s="205" t="s">
        <v>683</v>
      </c>
      <c r="J3100" s="205">
        <v>8739013519</v>
      </c>
      <c r="K3100" s="205" t="s">
        <v>12873</v>
      </c>
      <c r="L3100" s="205" t="s">
        <v>11754</v>
      </c>
      <c r="M3100" s="205" t="s">
        <v>12874</v>
      </c>
      <c r="N3100" s="205" t="s">
        <v>21514</v>
      </c>
      <c r="O3100" s="205" t="s">
        <v>686</v>
      </c>
      <c r="P3100" s="205" t="s">
        <v>687</v>
      </c>
      <c r="Q3100" s="205" t="s">
        <v>686</v>
      </c>
    </row>
    <row r="3101" spans="1:17" hidden="1">
      <c r="A3101" s="204">
        <v>101170589894</v>
      </c>
      <c r="B3101" s="205" t="s">
        <v>12898</v>
      </c>
      <c r="C3101" s="205" t="s">
        <v>12899</v>
      </c>
      <c r="D3101" s="205" t="s">
        <v>680</v>
      </c>
      <c r="E3101" s="572">
        <v>33970</v>
      </c>
      <c r="F3101" s="572">
        <v>43721</v>
      </c>
      <c r="G3101" s="205" t="s">
        <v>12900</v>
      </c>
      <c r="H3101" s="205" t="s">
        <v>682</v>
      </c>
      <c r="I3101" s="205" t="s">
        <v>683</v>
      </c>
      <c r="J3101" s="205">
        <v>8851400846</v>
      </c>
      <c r="K3101" s="205" t="s">
        <v>684</v>
      </c>
      <c r="L3101" s="205" t="s">
        <v>12901</v>
      </c>
      <c r="M3101" s="205" t="s">
        <v>684</v>
      </c>
      <c r="N3101" s="205" t="s">
        <v>12902</v>
      </c>
      <c r="O3101" s="205" t="s">
        <v>686</v>
      </c>
      <c r="P3101" s="205" t="s">
        <v>687</v>
      </c>
      <c r="Q3101" s="205" t="s">
        <v>686</v>
      </c>
    </row>
    <row r="3102" spans="1:17" hidden="1">
      <c r="A3102" s="204">
        <v>100129711377</v>
      </c>
      <c r="B3102" s="205" t="s">
        <v>12892</v>
      </c>
      <c r="C3102" s="205" t="s">
        <v>12893</v>
      </c>
      <c r="D3102" s="205" t="s">
        <v>680</v>
      </c>
      <c r="E3102" s="572">
        <v>28642</v>
      </c>
      <c r="F3102" s="572">
        <v>43721</v>
      </c>
      <c r="G3102" s="205" t="s">
        <v>12894</v>
      </c>
      <c r="H3102" s="205" t="s">
        <v>682</v>
      </c>
      <c r="I3102" s="205" t="s">
        <v>708</v>
      </c>
      <c r="J3102" s="205">
        <v>9902732971</v>
      </c>
      <c r="K3102" s="205" t="s">
        <v>684</v>
      </c>
      <c r="L3102" s="205" t="s">
        <v>12895</v>
      </c>
      <c r="M3102" s="205" t="s">
        <v>12896</v>
      </c>
      <c r="N3102" s="205" t="s">
        <v>12897</v>
      </c>
      <c r="O3102" s="205" t="s">
        <v>686</v>
      </c>
      <c r="P3102" s="205" t="s">
        <v>687</v>
      </c>
      <c r="Q3102" s="205" t="s">
        <v>686</v>
      </c>
    </row>
    <row r="3103" spans="1:17" hidden="1">
      <c r="A3103" s="204">
        <v>101342105677</v>
      </c>
      <c r="B3103" s="205" t="s">
        <v>12881</v>
      </c>
      <c r="C3103" s="205" t="s">
        <v>12882</v>
      </c>
      <c r="D3103" s="205" t="s">
        <v>680</v>
      </c>
      <c r="E3103" s="572">
        <v>27395</v>
      </c>
      <c r="F3103" s="572">
        <v>43721</v>
      </c>
      <c r="G3103" s="205" t="s">
        <v>12883</v>
      </c>
      <c r="H3103" s="205" t="s">
        <v>682</v>
      </c>
      <c r="I3103" s="205" t="s">
        <v>708</v>
      </c>
      <c r="J3103" s="205">
        <v>8877396528</v>
      </c>
      <c r="K3103" s="205" t="s">
        <v>684</v>
      </c>
      <c r="L3103" s="205" t="s">
        <v>12884</v>
      </c>
      <c r="M3103" s="205" t="s">
        <v>12885</v>
      </c>
      <c r="N3103" s="205" t="s">
        <v>20786</v>
      </c>
      <c r="O3103" s="205" t="s">
        <v>687</v>
      </c>
      <c r="P3103" s="205" t="s">
        <v>687</v>
      </c>
      <c r="Q3103" s="205" t="s">
        <v>686</v>
      </c>
    </row>
    <row r="3104" spans="1:17" hidden="1">
      <c r="A3104" s="204">
        <v>101295063257</v>
      </c>
      <c r="B3104" s="205" t="s">
        <v>12886</v>
      </c>
      <c r="C3104" s="205" t="s">
        <v>12887</v>
      </c>
      <c r="D3104" s="205" t="s">
        <v>680</v>
      </c>
      <c r="E3104" s="572">
        <v>28126</v>
      </c>
      <c r="F3104" s="572">
        <v>43721</v>
      </c>
      <c r="G3104" s="205" t="s">
        <v>12888</v>
      </c>
      <c r="H3104" s="205" t="s">
        <v>682</v>
      </c>
      <c r="I3104" s="205" t="s">
        <v>708</v>
      </c>
      <c r="J3104" s="205">
        <v>9801763201</v>
      </c>
      <c r="K3104" s="205" t="s">
        <v>12889</v>
      </c>
      <c r="L3104" s="205" t="s">
        <v>12890</v>
      </c>
      <c r="M3104" s="205" t="s">
        <v>684</v>
      </c>
      <c r="N3104" s="205" t="s">
        <v>12891</v>
      </c>
      <c r="O3104" s="205" t="s">
        <v>687</v>
      </c>
      <c r="P3104" s="205" t="s">
        <v>687</v>
      </c>
      <c r="Q3104" s="205" t="s">
        <v>686</v>
      </c>
    </row>
    <row r="3105" spans="1:17" hidden="1">
      <c r="A3105" s="204">
        <v>101295063235</v>
      </c>
      <c r="B3105" s="205" t="s">
        <v>12875</v>
      </c>
      <c r="C3105" s="205" t="s">
        <v>12876</v>
      </c>
      <c r="D3105" s="205" t="s">
        <v>680</v>
      </c>
      <c r="E3105" s="572">
        <v>26674</v>
      </c>
      <c r="F3105" s="572">
        <v>43721</v>
      </c>
      <c r="G3105" s="205" t="s">
        <v>12877</v>
      </c>
      <c r="H3105" s="205" t="s">
        <v>682</v>
      </c>
      <c r="I3105" s="205" t="s">
        <v>708</v>
      </c>
      <c r="J3105" s="205">
        <v>9665881776</v>
      </c>
      <c r="K3105" s="205" t="s">
        <v>684</v>
      </c>
      <c r="L3105" s="205" t="s">
        <v>12878</v>
      </c>
      <c r="M3105" s="205" t="s">
        <v>12879</v>
      </c>
      <c r="N3105" s="205" t="s">
        <v>12880</v>
      </c>
      <c r="O3105" s="205" t="s">
        <v>687</v>
      </c>
      <c r="P3105" s="205" t="s">
        <v>687</v>
      </c>
      <c r="Q3105" s="205" t="s">
        <v>686</v>
      </c>
    </row>
    <row r="3106" spans="1:17" hidden="1">
      <c r="A3106" s="204">
        <v>101512778298</v>
      </c>
      <c r="B3106" s="205" t="s">
        <v>12907</v>
      </c>
      <c r="C3106" s="205" t="s">
        <v>12908</v>
      </c>
      <c r="D3106" s="205" t="s">
        <v>680</v>
      </c>
      <c r="E3106" s="572">
        <v>34121</v>
      </c>
      <c r="F3106" s="572">
        <v>43709</v>
      </c>
      <c r="G3106" s="205" t="s">
        <v>932</v>
      </c>
      <c r="H3106" s="205" t="s">
        <v>682</v>
      </c>
      <c r="I3106" s="205" t="s">
        <v>683</v>
      </c>
      <c r="J3106" s="205" t="s">
        <v>684</v>
      </c>
      <c r="K3106" s="205" t="s">
        <v>684</v>
      </c>
      <c r="L3106" s="205" t="s">
        <v>12909</v>
      </c>
      <c r="M3106" s="205" t="s">
        <v>684</v>
      </c>
      <c r="N3106" s="205" t="s">
        <v>684</v>
      </c>
      <c r="O3106" s="205" t="s">
        <v>686</v>
      </c>
      <c r="P3106" s="205" t="s">
        <v>687</v>
      </c>
      <c r="Q3106" s="205" t="s">
        <v>686</v>
      </c>
    </row>
    <row r="3107" spans="1:17" hidden="1">
      <c r="A3107" s="204">
        <v>101512796961</v>
      </c>
      <c r="B3107" s="205" t="s">
        <v>12903</v>
      </c>
      <c r="C3107" s="205" t="s">
        <v>12904</v>
      </c>
      <c r="D3107" s="205" t="s">
        <v>680</v>
      </c>
      <c r="E3107" s="572">
        <v>36436</v>
      </c>
      <c r="F3107" s="572">
        <v>43709</v>
      </c>
      <c r="G3107" s="205" t="s">
        <v>12905</v>
      </c>
      <c r="H3107" s="205" t="s">
        <v>682</v>
      </c>
      <c r="I3107" s="205" t="s">
        <v>683</v>
      </c>
      <c r="J3107" s="205" t="s">
        <v>684</v>
      </c>
      <c r="K3107" s="205" t="s">
        <v>684</v>
      </c>
      <c r="L3107" s="205" t="s">
        <v>12906</v>
      </c>
      <c r="M3107" s="205" t="s">
        <v>684</v>
      </c>
      <c r="N3107" s="205" t="s">
        <v>684</v>
      </c>
      <c r="O3107" s="205" t="s">
        <v>686</v>
      </c>
      <c r="P3107" s="205" t="s">
        <v>687</v>
      </c>
      <c r="Q3107" s="205" t="s">
        <v>686</v>
      </c>
    </row>
    <row r="3108" spans="1:17" hidden="1">
      <c r="A3108" s="204">
        <v>101492857076</v>
      </c>
      <c r="B3108" s="205" t="s">
        <v>12910</v>
      </c>
      <c r="C3108" s="205" t="s">
        <v>12911</v>
      </c>
      <c r="D3108" s="205" t="s">
        <v>680</v>
      </c>
      <c r="E3108" s="572">
        <v>34335</v>
      </c>
      <c r="F3108" s="572">
        <v>43704</v>
      </c>
      <c r="G3108" s="205" t="s">
        <v>12912</v>
      </c>
      <c r="H3108" s="205" t="s">
        <v>682</v>
      </c>
      <c r="I3108" s="205" t="s">
        <v>683</v>
      </c>
      <c r="J3108" s="205" t="s">
        <v>684</v>
      </c>
      <c r="K3108" s="205" t="s">
        <v>684</v>
      </c>
      <c r="L3108" s="205" t="s">
        <v>12913</v>
      </c>
      <c r="M3108" s="205" t="s">
        <v>684</v>
      </c>
      <c r="N3108" s="205" t="s">
        <v>684</v>
      </c>
      <c r="O3108" s="205" t="s">
        <v>686</v>
      </c>
      <c r="P3108" s="205" t="s">
        <v>687</v>
      </c>
      <c r="Q3108" s="205" t="s">
        <v>686</v>
      </c>
    </row>
    <row r="3109" spans="1:17" hidden="1">
      <c r="A3109" s="204">
        <v>101504430078</v>
      </c>
      <c r="B3109" s="205" t="s">
        <v>12914</v>
      </c>
      <c r="C3109" s="205" t="s">
        <v>12915</v>
      </c>
      <c r="D3109" s="205" t="s">
        <v>680</v>
      </c>
      <c r="E3109" s="572">
        <v>32874</v>
      </c>
      <c r="F3109" s="572">
        <v>43698</v>
      </c>
      <c r="G3109" s="205" t="s">
        <v>12916</v>
      </c>
      <c r="H3109" s="205" t="s">
        <v>682</v>
      </c>
      <c r="I3109" s="205" t="s">
        <v>708</v>
      </c>
      <c r="J3109" s="205" t="s">
        <v>684</v>
      </c>
      <c r="K3109" s="205" t="s">
        <v>684</v>
      </c>
      <c r="L3109" s="205" t="s">
        <v>12917</v>
      </c>
      <c r="M3109" s="205" t="s">
        <v>684</v>
      </c>
      <c r="N3109" s="205" t="s">
        <v>684</v>
      </c>
      <c r="O3109" s="205" t="s">
        <v>686</v>
      </c>
      <c r="P3109" s="205" t="s">
        <v>687</v>
      </c>
      <c r="Q3109" s="205" t="s">
        <v>686</v>
      </c>
    </row>
    <row r="3110" spans="1:17" hidden="1">
      <c r="A3110" s="204">
        <v>101328987636</v>
      </c>
      <c r="B3110" s="205" t="s">
        <v>12918</v>
      </c>
      <c r="C3110" s="205" t="s">
        <v>12919</v>
      </c>
      <c r="D3110" s="205" t="s">
        <v>680</v>
      </c>
      <c r="E3110" s="572">
        <v>34898</v>
      </c>
      <c r="F3110" s="572">
        <v>43698</v>
      </c>
      <c r="G3110" s="205" t="s">
        <v>12920</v>
      </c>
      <c r="H3110" s="205" t="s">
        <v>682</v>
      </c>
      <c r="I3110" s="205" t="s">
        <v>683</v>
      </c>
      <c r="J3110" s="205" t="s">
        <v>684</v>
      </c>
      <c r="K3110" s="205" t="s">
        <v>684</v>
      </c>
      <c r="L3110" s="205" t="s">
        <v>12921</v>
      </c>
      <c r="M3110" s="205" t="s">
        <v>684</v>
      </c>
      <c r="N3110" s="205" t="s">
        <v>684</v>
      </c>
      <c r="O3110" s="205" t="s">
        <v>686</v>
      </c>
      <c r="P3110" s="205" t="s">
        <v>687</v>
      </c>
      <c r="Q3110" s="205" t="s">
        <v>686</v>
      </c>
    </row>
    <row r="3111" spans="1:17" hidden="1">
      <c r="A3111" s="204">
        <v>101492225439</v>
      </c>
      <c r="B3111" s="205" t="s">
        <v>12925</v>
      </c>
      <c r="C3111" s="205" t="s">
        <v>4411</v>
      </c>
      <c r="D3111" s="205" t="s">
        <v>680</v>
      </c>
      <c r="E3111" s="572">
        <v>33788</v>
      </c>
      <c r="F3111" s="572">
        <v>43697</v>
      </c>
      <c r="G3111" s="205" t="s">
        <v>6794</v>
      </c>
      <c r="H3111" s="205" t="s">
        <v>682</v>
      </c>
      <c r="I3111" s="205" t="s">
        <v>683</v>
      </c>
      <c r="J3111" s="205" t="s">
        <v>684</v>
      </c>
      <c r="K3111" s="205" t="s">
        <v>684</v>
      </c>
      <c r="L3111" s="205" t="s">
        <v>12926</v>
      </c>
      <c r="M3111" s="205" t="s">
        <v>684</v>
      </c>
      <c r="N3111" s="205" t="s">
        <v>12927</v>
      </c>
      <c r="O3111" s="205" t="s">
        <v>686</v>
      </c>
      <c r="P3111" s="205" t="s">
        <v>687</v>
      </c>
      <c r="Q3111" s="205" t="s">
        <v>686</v>
      </c>
    </row>
    <row r="3112" spans="1:17" hidden="1">
      <c r="A3112" s="204">
        <v>101491360702</v>
      </c>
      <c r="B3112" s="205" t="s">
        <v>12952</v>
      </c>
      <c r="C3112" s="205" t="s">
        <v>12953</v>
      </c>
      <c r="D3112" s="205" t="s">
        <v>680</v>
      </c>
      <c r="E3112" s="572">
        <v>33970</v>
      </c>
      <c r="F3112" s="572">
        <v>43697</v>
      </c>
      <c r="G3112" s="205" t="s">
        <v>12954</v>
      </c>
      <c r="H3112" s="205" t="s">
        <v>682</v>
      </c>
      <c r="I3112" s="205" t="s">
        <v>683</v>
      </c>
      <c r="J3112" s="205">
        <v>6307286706</v>
      </c>
      <c r="K3112" s="205" t="s">
        <v>684</v>
      </c>
      <c r="L3112" s="205" t="s">
        <v>12955</v>
      </c>
      <c r="M3112" s="205" t="s">
        <v>12956</v>
      </c>
      <c r="N3112" s="205" t="s">
        <v>12957</v>
      </c>
      <c r="O3112" s="205" t="s">
        <v>686</v>
      </c>
      <c r="P3112" s="205" t="s">
        <v>687</v>
      </c>
      <c r="Q3112" s="205" t="s">
        <v>686</v>
      </c>
    </row>
    <row r="3113" spans="1:17" hidden="1">
      <c r="A3113" s="204">
        <v>101491360718</v>
      </c>
      <c r="B3113" s="205" t="s">
        <v>12949</v>
      </c>
      <c r="C3113" s="205" t="s">
        <v>12950</v>
      </c>
      <c r="D3113" s="205" t="s">
        <v>680</v>
      </c>
      <c r="E3113" s="572">
        <v>31778</v>
      </c>
      <c r="F3113" s="572">
        <v>43697</v>
      </c>
      <c r="G3113" s="205" t="s">
        <v>4007</v>
      </c>
      <c r="H3113" s="205" t="s">
        <v>682</v>
      </c>
      <c r="I3113" s="205" t="s">
        <v>708</v>
      </c>
      <c r="J3113" s="205" t="s">
        <v>684</v>
      </c>
      <c r="K3113" s="205" t="s">
        <v>684</v>
      </c>
      <c r="L3113" s="205" t="s">
        <v>12951</v>
      </c>
      <c r="M3113" s="205" t="s">
        <v>684</v>
      </c>
      <c r="N3113" s="205" t="s">
        <v>684</v>
      </c>
      <c r="O3113" s="205" t="s">
        <v>686</v>
      </c>
      <c r="P3113" s="205" t="s">
        <v>687</v>
      </c>
      <c r="Q3113" s="205" t="s">
        <v>686</v>
      </c>
    </row>
    <row r="3114" spans="1:17" hidden="1">
      <c r="A3114" s="204">
        <v>101285875561</v>
      </c>
      <c r="B3114" s="205" t="s">
        <v>12945</v>
      </c>
      <c r="C3114" s="205" t="s">
        <v>12946</v>
      </c>
      <c r="D3114" s="205" t="s">
        <v>680</v>
      </c>
      <c r="E3114" s="572">
        <v>34714</v>
      </c>
      <c r="F3114" s="572">
        <v>43697</v>
      </c>
      <c r="G3114" s="205" t="s">
        <v>12947</v>
      </c>
      <c r="H3114" s="205" t="s">
        <v>682</v>
      </c>
      <c r="I3114" s="205" t="s">
        <v>683</v>
      </c>
      <c r="J3114" s="205">
        <v>7999695254</v>
      </c>
      <c r="K3114" s="205" t="s">
        <v>684</v>
      </c>
      <c r="L3114" s="205" t="s">
        <v>12948</v>
      </c>
      <c r="M3114" s="205" t="s">
        <v>684</v>
      </c>
      <c r="N3114" s="205" t="s">
        <v>684</v>
      </c>
      <c r="O3114" s="205" t="s">
        <v>686</v>
      </c>
      <c r="P3114" s="205" t="s">
        <v>687</v>
      </c>
      <c r="Q3114" s="205" t="s">
        <v>686</v>
      </c>
    </row>
    <row r="3115" spans="1:17" hidden="1">
      <c r="A3115" s="204">
        <v>101492225418</v>
      </c>
      <c r="B3115" s="205" t="s">
        <v>12935</v>
      </c>
      <c r="C3115" s="205" t="s">
        <v>12936</v>
      </c>
      <c r="D3115" s="205" t="s">
        <v>680</v>
      </c>
      <c r="E3115" s="572">
        <v>29742</v>
      </c>
      <c r="F3115" s="572">
        <v>43697</v>
      </c>
      <c r="G3115" s="205" t="s">
        <v>12937</v>
      </c>
      <c r="H3115" s="205" t="s">
        <v>682</v>
      </c>
      <c r="I3115" s="205" t="s">
        <v>708</v>
      </c>
      <c r="J3115" s="205">
        <v>7749986902</v>
      </c>
      <c r="K3115" s="205" t="s">
        <v>684</v>
      </c>
      <c r="L3115" s="205" t="s">
        <v>12938</v>
      </c>
      <c r="M3115" s="205" t="s">
        <v>12939</v>
      </c>
      <c r="N3115" s="205" t="s">
        <v>12940</v>
      </c>
      <c r="O3115" s="205" t="s">
        <v>686</v>
      </c>
      <c r="P3115" s="205" t="s">
        <v>687</v>
      </c>
      <c r="Q3115" s="205" t="s">
        <v>686</v>
      </c>
    </row>
    <row r="3116" spans="1:17" hidden="1">
      <c r="A3116" s="204">
        <v>101492225441</v>
      </c>
      <c r="B3116" s="205" t="s">
        <v>12922</v>
      </c>
      <c r="C3116" s="205" t="s">
        <v>12923</v>
      </c>
      <c r="D3116" s="205" t="s">
        <v>680</v>
      </c>
      <c r="E3116" s="572">
        <v>33970</v>
      </c>
      <c r="F3116" s="572">
        <v>43697</v>
      </c>
      <c r="G3116" s="205" t="s">
        <v>12924</v>
      </c>
      <c r="H3116" s="205" t="s">
        <v>682</v>
      </c>
      <c r="I3116" s="205" t="s">
        <v>683</v>
      </c>
      <c r="J3116" s="205" t="s">
        <v>684</v>
      </c>
      <c r="K3116" s="205" t="s">
        <v>684</v>
      </c>
      <c r="L3116" s="205" t="s">
        <v>6558</v>
      </c>
      <c r="M3116" s="205" t="s">
        <v>684</v>
      </c>
      <c r="N3116" s="205" t="s">
        <v>684</v>
      </c>
      <c r="O3116" s="205" t="s">
        <v>686</v>
      </c>
      <c r="P3116" s="205" t="s">
        <v>687</v>
      </c>
      <c r="Q3116" s="205" t="s">
        <v>686</v>
      </c>
    </row>
    <row r="3117" spans="1:17" hidden="1">
      <c r="A3117" s="204">
        <v>101491036560</v>
      </c>
      <c r="B3117" s="205" t="s">
        <v>12941</v>
      </c>
      <c r="C3117" s="205" t="s">
        <v>12942</v>
      </c>
      <c r="D3117" s="205" t="s">
        <v>680</v>
      </c>
      <c r="E3117" s="572">
        <v>34335</v>
      </c>
      <c r="F3117" s="572">
        <v>43697</v>
      </c>
      <c r="G3117" s="205" t="s">
        <v>12943</v>
      </c>
      <c r="H3117" s="205" t="s">
        <v>682</v>
      </c>
      <c r="I3117" s="205" t="s">
        <v>683</v>
      </c>
      <c r="J3117" s="205" t="s">
        <v>684</v>
      </c>
      <c r="K3117" s="205" t="s">
        <v>684</v>
      </c>
      <c r="L3117" s="205" t="s">
        <v>12944</v>
      </c>
      <c r="M3117" s="205" t="s">
        <v>684</v>
      </c>
      <c r="N3117" s="205" t="s">
        <v>684</v>
      </c>
      <c r="O3117" s="205" t="s">
        <v>686</v>
      </c>
      <c r="P3117" s="205" t="s">
        <v>687</v>
      </c>
      <c r="Q3117" s="205" t="s">
        <v>686</v>
      </c>
    </row>
    <row r="3118" spans="1:17" hidden="1">
      <c r="A3118" s="204">
        <v>101492225425</v>
      </c>
      <c r="B3118" s="205" t="s">
        <v>12928</v>
      </c>
      <c r="C3118" s="205" t="s">
        <v>12929</v>
      </c>
      <c r="D3118" s="205" t="s">
        <v>680</v>
      </c>
      <c r="E3118" s="572">
        <v>36717</v>
      </c>
      <c r="F3118" s="572">
        <v>43697</v>
      </c>
      <c r="G3118" s="205" t="s">
        <v>12930</v>
      </c>
      <c r="H3118" s="205" t="s">
        <v>682</v>
      </c>
      <c r="I3118" s="205" t="s">
        <v>683</v>
      </c>
      <c r="J3118" s="205" t="s">
        <v>684</v>
      </c>
      <c r="K3118" s="205" t="s">
        <v>684</v>
      </c>
      <c r="L3118" s="205" t="s">
        <v>12931</v>
      </c>
      <c r="M3118" s="205" t="s">
        <v>684</v>
      </c>
      <c r="N3118" s="205" t="s">
        <v>684</v>
      </c>
      <c r="O3118" s="205" t="s">
        <v>686</v>
      </c>
      <c r="P3118" s="205" t="s">
        <v>687</v>
      </c>
      <c r="Q3118" s="205" t="s">
        <v>686</v>
      </c>
    </row>
    <row r="3119" spans="1:17" hidden="1">
      <c r="A3119" s="204">
        <v>101492225397</v>
      </c>
      <c r="B3119" s="205" t="s">
        <v>12932</v>
      </c>
      <c r="C3119" s="205" t="s">
        <v>8379</v>
      </c>
      <c r="D3119" s="205" t="s">
        <v>680</v>
      </c>
      <c r="E3119" s="572">
        <v>37457</v>
      </c>
      <c r="F3119" s="572">
        <v>43697</v>
      </c>
      <c r="G3119" s="205" t="s">
        <v>12933</v>
      </c>
      <c r="H3119" s="205" t="s">
        <v>682</v>
      </c>
      <c r="I3119" s="205" t="s">
        <v>683</v>
      </c>
      <c r="J3119" s="205">
        <v>9651709754</v>
      </c>
      <c r="K3119" s="205" t="s">
        <v>684</v>
      </c>
      <c r="L3119" s="205" t="s">
        <v>12934</v>
      </c>
      <c r="M3119" s="205" t="s">
        <v>684</v>
      </c>
      <c r="N3119" s="205" t="s">
        <v>684</v>
      </c>
      <c r="O3119" s="205" t="s">
        <v>686</v>
      </c>
      <c r="P3119" s="205" t="s">
        <v>687</v>
      </c>
      <c r="Q3119" s="205" t="s">
        <v>686</v>
      </c>
    </row>
    <row r="3120" spans="1:17" hidden="1">
      <c r="A3120" s="204">
        <v>101039663160</v>
      </c>
      <c r="B3120" s="205" t="s">
        <v>12958</v>
      </c>
      <c r="C3120" s="205" t="s">
        <v>12959</v>
      </c>
      <c r="D3120" s="205" t="s">
        <v>680</v>
      </c>
      <c r="E3120" s="572">
        <v>35623</v>
      </c>
      <c r="F3120" s="572">
        <v>43697</v>
      </c>
      <c r="G3120" s="205" t="s">
        <v>12960</v>
      </c>
      <c r="H3120" s="205" t="s">
        <v>682</v>
      </c>
      <c r="I3120" s="205" t="s">
        <v>683</v>
      </c>
      <c r="J3120" s="205">
        <v>9923166154</v>
      </c>
      <c r="K3120" s="205" t="s">
        <v>684</v>
      </c>
      <c r="L3120" s="205" t="s">
        <v>12961</v>
      </c>
      <c r="M3120" s="205" t="s">
        <v>12962</v>
      </c>
      <c r="N3120" s="205" t="s">
        <v>12963</v>
      </c>
      <c r="O3120" s="205" t="s">
        <v>686</v>
      </c>
      <c r="P3120" s="205" t="s">
        <v>687</v>
      </c>
      <c r="Q3120" s="205" t="s">
        <v>686</v>
      </c>
    </row>
    <row r="3121" spans="1:17" hidden="1">
      <c r="A3121" s="204">
        <v>101461563160</v>
      </c>
      <c r="B3121" s="205" t="s">
        <v>12964</v>
      </c>
      <c r="C3121" s="205" t="s">
        <v>12965</v>
      </c>
      <c r="D3121" s="205" t="s">
        <v>680</v>
      </c>
      <c r="E3121" s="572">
        <v>37075</v>
      </c>
      <c r="F3121" s="572">
        <v>43696</v>
      </c>
      <c r="G3121" s="205" t="s">
        <v>12966</v>
      </c>
      <c r="H3121" s="205" t="s">
        <v>682</v>
      </c>
      <c r="I3121" s="205" t="s">
        <v>683</v>
      </c>
      <c r="J3121" s="205" t="s">
        <v>684</v>
      </c>
      <c r="K3121" s="205" t="s">
        <v>684</v>
      </c>
      <c r="L3121" s="205" t="s">
        <v>12967</v>
      </c>
      <c r="M3121" s="205" t="s">
        <v>684</v>
      </c>
      <c r="N3121" s="205" t="s">
        <v>684</v>
      </c>
      <c r="O3121" s="205" t="s">
        <v>686</v>
      </c>
      <c r="P3121" s="205" t="s">
        <v>687</v>
      </c>
      <c r="Q3121" s="205" t="s">
        <v>686</v>
      </c>
    </row>
    <row r="3122" spans="1:17" hidden="1">
      <c r="A3122" s="204">
        <v>101490717727</v>
      </c>
      <c r="B3122" s="205" t="s">
        <v>12968</v>
      </c>
      <c r="C3122" s="205" t="s">
        <v>12969</v>
      </c>
      <c r="D3122" s="205" t="s">
        <v>680</v>
      </c>
      <c r="E3122" s="572">
        <v>33744</v>
      </c>
      <c r="F3122" s="572">
        <v>43696</v>
      </c>
      <c r="G3122" s="205" t="s">
        <v>12970</v>
      </c>
      <c r="H3122" s="205" t="s">
        <v>682</v>
      </c>
      <c r="I3122" s="205" t="s">
        <v>683</v>
      </c>
      <c r="J3122" s="205" t="s">
        <v>684</v>
      </c>
      <c r="K3122" s="205" t="s">
        <v>684</v>
      </c>
      <c r="L3122" s="205" t="s">
        <v>12971</v>
      </c>
      <c r="M3122" s="205" t="s">
        <v>684</v>
      </c>
      <c r="N3122" s="205" t="s">
        <v>684</v>
      </c>
      <c r="O3122" s="205" t="s">
        <v>686</v>
      </c>
      <c r="P3122" s="205" t="s">
        <v>687</v>
      </c>
      <c r="Q3122" s="205" t="s">
        <v>686</v>
      </c>
    </row>
    <row r="3123" spans="1:17" hidden="1">
      <c r="A3123" s="204">
        <v>101490411481</v>
      </c>
      <c r="B3123" s="205" t="s">
        <v>12974</v>
      </c>
      <c r="C3123" s="205" t="s">
        <v>9741</v>
      </c>
      <c r="D3123" s="205" t="s">
        <v>680</v>
      </c>
      <c r="E3123" s="572">
        <v>33853</v>
      </c>
      <c r="F3123" s="572">
        <v>43693</v>
      </c>
      <c r="G3123" s="205" t="s">
        <v>12975</v>
      </c>
      <c r="H3123" s="205" t="s">
        <v>682</v>
      </c>
      <c r="I3123" s="205" t="s">
        <v>683</v>
      </c>
      <c r="J3123" s="205" t="s">
        <v>684</v>
      </c>
      <c r="K3123" s="205" t="s">
        <v>684</v>
      </c>
      <c r="L3123" s="205" t="s">
        <v>12976</v>
      </c>
      <c r="M3123" s="205" t="s">
        <v>684</v>
      </c>
      <c r="N3123" s="205" t="s">
        <v>684</v>
      </c>
      <c r="O3123" s="205" t="s">
        <v>686</v>
      </c>
      <c r="P3123" s="205" t="s">
        <v>687</v>
      </c>
      <c r="Q3123" s="205" t="s">
        <v>686</v>
      </c>
    </row>
    <row r="3124" spans="1:17" hidden="1">
      <c r="A3124" s="204">
        <v>101490308738</v>
      </c>
      <c r="B3124" s="205" t="s">
        <v>12972</v>
      </c>
      <c r="C3124" s="205" t="s">
        <v>12973</v>
      </c>
      <c r="D3124" s="205" t="s">
        <v>680</v>
      </c>
      <c r="E3124" s="572">
        <v>32762</v>
      </c>
      <c r="F3124" s="572">
        <v>43693</v>
      </c>
      <c r="G3124" s="205" t="s">
        <v>11314</v>
      </c>
      <c r="H3124" s="205" t="s">
        <v>682</v>
      </c>
      <c r="I3124" s="205" t="s">
        <v>708</v>
      </c>
      <c r="J3124" s="205">
        <v>7070407479</v>
      </c>
      <c r="K3124" s="205" t="s">
        <v>684</v>
      </c>
      <c r="L3124" s="205" t="s">
        <v>3190</v>
      </c>
      <c r="M3124" s="205" t="s">
        <v>684</v>
      </c>
      <c r="N3124" s="205" t="s">
        <v>684</v>
      </c>
      <c r="O3124" s="205" t="s">
        <v>686</v>
      </c>
      <c r="P3124" s="205" t="s">
        <v>687</v>
      </c>
      <c r="Q3124" s="205" t="s">
        <v>686</v>
      </c>
    </row>
    <row r="3125" spans="1:17" hidden="1">
      <c r="A3125" s="204">
        <v>101487532661</v>
      </c>
      <c r="B3125" s="205" t="s">
        <v>12981</v>
      </c>
      <c r="C3125" s="205" t="s">
        <v>12982</v>
      </c>
      <c r="D3125" s="205" t="s">
        <v>680</v>
      </c>
      <c r="E3125" s="572">
        <v>35695</v>
      </c>
      <c r="F3125" s="572">
        <v>43689</v>
      </c>
      <c r="G3125" s="205" t="s">
        <v>12983</v>
      </c>
      <c r="H3125" s="205" t="s">
        <v>682</v>
      </c>
      <c r="I3125" s="205" t="s">
        <v>683</v>
      </c>
      <c r="J3125" s="205" t="s">
        <v>684</v>
      </c>
      <c r="K3125" s="205" t="s">
        <v>684</v>
      </c>
      <c r="L3125" s="205" t="s">
        <v>12984</v>
      </c>
      <c r="M3125" s="205" t="s">
        <v>684</v>
      </c>
      <c r="N3125" s="205" t="s">
        <v>684</v>
      </c>
      <c r="O3125" s="205" t="s">
        <v>686</v>
      </c>
      <c r="P3125" s="205" t="s">
        <v>687</v>
      </c>
      <c r="Q3125" s="205" t="s">
        <v>686</v>
      </c>
    </row>
    <row r="3126" spans="1:17" hidden="1">
      <c r="A3126" s="204">
        <v>101487538044</v>
      </c>
      <c r="B3126" s="205" t="s">
        <v>12977</v>
      </c>
      <c r="C3126" s="205" t="s">
        <v>12978</v>
      </c>
      <c r="D3126" s="205" t="s">
        <v>680</v>
      </c>
      <c r="E3126" s="572">
        <v>34696</v>
      </c>
      <c r="F3126" s="572">
        <v>43689</v>
      </c>
      <c r="G3126" s="205" t="s">
        <v>12979</v>
      </c>
      <c r="H3126" s="205" t="s">
        <v>682</v>
      </c>
      <c r="I3126" s="205" t="s">
        <v>683</v>
      </c>
      <c r="J3126" s="205" t="s">
        <v>684</v>
      </c>
      <c r="K3126" s="205" t="s">
        <v>684</v>
      </c>
      <c r="L3126" s="205" t="s">
        <v>12980</v>
      </c>
      <c r="M3126" s="205" t="s">
        <v>684</v>
      </c>
      <c r="N3126" s="205" t="s">
        <v>684</v>
      </c>
      <c r="O3126" s="205" t="s">
        <v>686</v>
      </c>
      <c r="P3126" s="205" t="s">
        <v>687</v>
      </c>
      <c r="Q3126" s="205" t="s">
        <v>686</v>
      </c>
    </row>
    <row r="3127" spans="1:17" hidden="1">
      <c r="A3127" s="204">
        <v>101487521043</v>
      </c>
      <c r="B3127" s="205" t="s">
        <v>12985</v>
      </c>
      <c r="C3127" s="205" t="s">
        <v>12986</v>
      </c>
      <c r="D3127" s="205" t="s">
        <v>680</v>
      </c>
      <c r="E3127" s="572">
        <v>36526</v>
      </c>
      <c r="F3127" s="572">
        <v>43689</v>
      </c>
      <c r="G3127" s="205" t="s">
        <v>12987</v>
      </c>
      <c r="H3127" s="205" t="s">
        <v>682</v>
      </c>
      <c r="I3127" s="205" t="s">
        <v>683</v>
      </c>
      <c r="J3127" s="205" t="s">
        <v>684</v>
      </c>
      <c r="K3127" s="205" t="s">
        <v>684</v>
      </c>
      <c r="L3127" s="205" t="s">
        <v>12988</v>
      </c>
      <c r="M3127" s="205" t="s">
        <v>684</v>
      </c>
      <c r="N3127" s="205" t="s">
        <v>684</v>
      </c>
      <c r="O3127" s="205" t="s">
        <v>686</v>
      </c>
      <c r="P3127" s="205" t="s">
        <v>687</v>
      </c>
      <c r="Q3127" s="205" t="s">
        <v>686</v>
      </c>
    </row>
    <row r="3128" spans="1:17" hidden="1">
      <c r="A3128" s="204">
        <v>101487528891</v>
      </c>
      <c r="B3128" s="205" t="s">
        <v>12989</v>
      </c>
      <c r="C3128" s="205" t="s">
        <v>12990</v>
      </c>
      <c r="D3128" s="205" t="s">
        <v>680</v>
      </c>
      <c r="E3128" s="572">
        <v>35246</v>
      </c>
      <c r="F3128" s="572">
        <v>43689</v>
      </c>
      <c r="G3128" s="205" t="s">
        <v>12979</v>
      </c>
      <c r="H3128" s="205" t="s">
        <v>682</v>
      </c>
      <c r="I3128" s="205" t="s">
        <v>683</v>
      </c>
      <c r="J3128" s="205" t="s">
        <v>684</v>
      </c>
      <c r="K3128" s="205" t="s">
        <v>684</v>
      </c>
      <c r="L3128" s="205" t="s">
        <v>9090</v>
      </c>
      <c r="M3128" s="205" t="s">
        <v>684</v>
      </c>
      <c r="N3128" s="205" t="s">
        <v>684</v>
      </c>
      <c r="O3128" s="205" t="s">
        <v>686</v>
      </c>
      <c r="P3128" s="205" t="s">
        <v>687</v>
      </c>
      <c r="Q3128" s="205" t="s">
        <v>686</v>
      </c>
    </row>
    <row r="3129" spans="1:17" hidden="1">
      <c r="A3129" s="204">
        <v>100104729017</v>
      </c>
      <c r="B3129" s="205" t="s">
        <v>12991</v>
      </c>
      <c r="C3129" s="205" t="s">
        <v>12992</v>
      </c>
      <c r="D3129" s="205" t="s">
        <v>680</v>
      </c>
      <c r="E3129" s="572">
        <v>35135</v>
      </c>
      <c r="F3129" s="572">
        <v>43685</v>
      </c>
      <c r="G3129" s="205" t="s">
        <v>12993</v>
      </c>
      <c r="H3129" s="205" t="s">
        <v>682</v>
      </c>
      <c r="I3129" s="205" t="s">
        <v>683</v>
      </c>
      <c r="J3129" s="205">
        <v>8459094036</v>
      </c>
      <c r="K3129" s="205" t="s">
        <v>684</v>
      </c>
      <c r="L3129" s="205" t="s">
        <v>12994</v>
      </c>
      <c r="M3129" s="205" t="s">
        <v>20631</v>
      </c>
      <c r="N3129" s="205" t="s">
        <v>12995</v>
      </c>
      <c r="O3129" s="205" t="s">
        <v>686</v>
      </c>
      <c r="P3129" s="205" t="s">
        <v>687</v>
      </c>
      <c r="Q3129" s="205" t="s">
        <v>686</v>
      </c>
    </row>
    <row r="3130" spans="1:17" hidden="1">
      <c r="A3130" s="204">
        <v>101435974618</v>
      </c>
      <c r="B3130" s="205" t="s">
        <v>13003</v>
      </c>
      <c r="C3130" s="205" t="s">
        <v>13004</v>
      </c>
      <c r="D3130" s="205" t="s">
        <v>680</v>
      </c>
      <c r="E3130" s="572">
        <v>35153</v>
      </c>
      <c r="F3130" s="572">
        <v>43684</v>
      </c>
      <c r="G3130" s="205" t="s">
        <v>13005</v>
      </c>
      <c r="H3130" s="205" t="s">
        <v>682</v>
      </c>
      <c r="I3130" s="205" t="s">
        <v>683</v>
      </c>
      <c r="J3130" s="205">
        <v>8308343152</v>
      </c>
      <c r="K3130" s="205" t="s">
        <v>684</v>
      </c>
      <c r="L3130" s="205" t="s">
        <v>13006</v>
      </c>
      <c r="M3130" s="205" t="s">
        <v>13007</v>
      </c>
      <c r="N3130" s="205" t="s">
        <v>2067</v>
      </c>
      <c r="O3130" s="205" t="s">
        <v>686</v>
      </c>
      <c r="P3130" s="205" t="s">
        <v>687</v>
      </c>
      <c r="Q3130" s="205" t="s">
        <v>686</v>
      </c>
    </row>
    <row r="3131" spans="1:17" hidden="1">
      <c r="A3131" s="204">
        <v>101492178988</v>
      </c>
      <c r="B3131" s="205" t="s">
        <v>12996</v>
      </c>
      <c r="C3131" s="205" t="s">
        <v>12997</v>
      </c>
      <c r="D3131" s="205" t="s">
        <v>680</v>
      </c>
      <c r="E3131" s="572">
        <v>34960</v>
      </c>
      <c r="F3131" s="572">
        <v>43684</v>
      </c>
      <c r="G3131" s="205" t="s">
        <v>2055</v>
      </c>
      <c r="H3131" s="205" t="s">
        <v>682</v>
      </c>
      <c r="I3131" s="205" t="s">
        <v>683</v>
      </c>
      <c r="J3131" s="205" t="s">
        <v>684</v>
      </c>
      <c r="K3131" s="205" t="s">
        <v>684</v>
      </c>
      <c r="L3131" s="205" t="s">
        <v>6484</v>
      </c>
      <c r="M3131" s="205" t="s">
        <v>684</v>
      </c>
      <c r="N3131" s="205" t="s">
        <v>684</v>
      </c>
      <c r="O3131" s="205" t="s">
        <v>686</v>
      </c>
      <c r="P3131" s="205" t="s">
        <v>687</v>
      </c>
      <c r="Q3131" s="205" t="s">
        <v>686</v>
      </c>
    </row>
    <row r="3132" spans="1:17" hidden="1">
      <c r="A3132" s="204">
        <v>101492178974</v>
      </c>
      <c r="B3132" s="205" t="s">
        <v>12998</v>
      </c>
      <c r="C3132" s="205" t="s">
        <v>505</v>
      </c>
      <c r="D3132" s="205" t="s">
        <v>680</v>
      </c>
      <c r="E3132" s="572">
        <v>36487</v>
      </c>
      <c r="F3132" s="572">
        <v>43684</v>
      </c>
      <c r="G3132" s="205" t="s">
        <v>12999</v>
      </c>
      <c r="H3132" s="205" t="s">
        <v>682</v>
      </c>
      <c r="I3132" s="205" t="s">
        <v>683</v>
      </c>
      <c r="J3132" s="205">
        <v>9284226568</v>
      </c>
      <c r="K3132" s="205" t="s">
        <v>684</v>
      </c>
      <c r="L3132" s="205" t="s">
        <v>13000</v>
      </c>
      <c r="M3132" s="205" t="s">
        <v>13001</v>
      </c>
      <c r="N3132" s="205" t="s">
        <v>13002</v>
      </c>
      <c r="O3132" s="205" t="s">
        <v>686</v>
      </c>
      <c r="P3132" s="205" t="s">
        <v>687</v>
      </c>
      <c r="Q3132" s="205" t="s">
        <v>686</v>
      </c>
    </row>
    <row r="3133" spans="1:17" hidden="1">
      <c r="A3133" s="204">
        <v>101504659460</v>
      </c>
      <c r="B3133" s="205" t="s">
        <v>13015</v>
      </c>
      <c r="C3133" s="205" t="s">
        <v>13016</v>
      </c>
      <c r="D3133" s="205" t="s">
        <v>680</v>
      </c>
      <c r="E3133" s="572">
        <v>25781</v>
      </c>
      <c r="F3133" s="572">
        <v>43678</v>
      </c>
      <c r="G3133" s="205" t="s">
        <v>13017</v>
      </c>
      <c r="H3133" s="205" t="s">
        <v>682</v>
      </c>
      <c r="I3133" s="205" t="s">
        <v>708</v>
      </c>
      <c r="J3133" s="205">
        <v>9503054748</v>
      </c>
      <c r="K3133" s="205" t="s">
        <v>684</v>
      </c>
      <c r="L3133" s="205" t="s">
        <v>4333</v>
      </c>
      <c r="M3133" s="205" t="s">
        <v>684</v>
      </c>
      <c r="N3133" s="205" t="s">
        <v>13018</v>
      </c>
      <c r="O3133" s="205" t="s">
        <v>686</v>
      </c>
      <c r="P3133" s="205" t="s">
        <v>687</v>
      </c>
      <c r="Q3133" s="205" t="s">
        <v>686</v>
      </c>
    </row>
    <row r="3134" spans="1:17" hidden="1">
      <c r="A3134" s="204">
        <v>101504659456</v>
      </c>
      <c r="B3134" s="205" t="s">
        <v>13008</v>
      </c>
      <c r="C3134" s="205" t="s">
        <v>13009</v>
      </c>
      <c r="D3134" s="205" t="s">
        <v>680</v>
      </c>
      <c r="E3134" s="572">
        <v>33604</v>
      </c>
      <c r="F3134" s="572">
        <v>43678</v>
      </c>
      <c r="G3134" s="205" t="s">
        <v>12441</v>
      </c>
      <c r="H3134" s="205" t="s">
        <v>682</v>
      </c>
      <c r="I3134" s="205" t="s">
        <v>683</v>
      </c>
      <c r="J3134" s="205" t="s">
        <v>684</v>
      </c>
      <c r="K3134" s="205" t="s">
        <v>684</v>
      </c>
      <c r="L3134" s="205" t="s">
        <v>13010</v>
      </c>
      <c r="M3134" s="205" t="s">
        <v>684</v>
      </c>
      <c r="N3134" s="205" t="s">
        <v>684</v>
      </c>
      <c r="O3134" s="205" t="s">
        <v>686</v>
      </c>
      <c r="P3134" s="205" t="s">
        <v>687</v>
      </c>
      <c r="Q3134" s="205" t="s">
        <v>686</v>
      </c>
    </row>
    <row r="3135" spans="1:17" hidden="1">
      <c r="A3135" s="204">
        <v>101505116004</v>
      </c>
      <c r="B3135" s="205" t="s">
        <v>13019</v>
      </c>
      <c r="C3135" s="205" t="s">
        <v>13020</v>
      </c>
      <c r="D3135" s="205" t="s">
        <v>680</v>
      </c>
      <c r="E3135" s="572">
        <v>32509</v>
      </c>
      <c r="F3135" s="572">
        <v>43678</v>
      </c>
      <c r="G3135" s="205" t="s">
        <v>13021</v>
      </c>
      <c r="H3135" s="205" t="s">
        <v>682</v>
      </c>
      <c r="I3135" s="205" t="s">
        <v>708</v>
      </c>
      <c r="J3135" s="205" t="s">
        <v>684</v>
      </c>
      <c r="K3135" s="205" t="s">
        <v>684</v>
      </c>
      <c r="L3135" s="205" t="s">
        <v>13022</v>
      </c>
      <c r="M3135" s="205" t="s">
        <v>684</v>
      </c>
      <c r="N3135" s="205" t="s">
        <v>684</v>
      </c>
      <c r="O3135" s="205" t="s">
        <v>686</v>
      </c>
      <c r="P3135" s="205" t="s">
        <v>687</v>
      </c>
      <c r="Q3135" s="205" t="s">
        <v>686</v>
      </c>
    </row>
    <row r="3136" spans="1:17" hidden="1">
      <c r="A3136" s="204">
        <v>101252283234</v>
      </c>
      <c r="B3136" s="205" t="s">
        <v>13011</v>
      </c>
      <c r="C3136" s="205" t="s">
        <v>13012</v>
      </c>
      <c r="D3136" s="205" t="s">
        <v>680</v>
      </c>
      <c r="E3136" s="572">
        <v>34094</v>
      </c>
      <c r="F3136" s="572">
        <v>43678</v>
      </c>
      <c r="G3136" s="205" t="s">
        <v>13013</v>
      </c>
      <c r="H3136" s="205" t="s">
        <v>682</v>
      </c>
      <c r="I3136" s="205" t="s">
        <v>708</v>
      </c>
      <c r="J3136" s="205">
        <v>9786929048</v>
      </c>
      <c r="K3136" s="205" t="s">
        <v>684</v>
      </c>
      <c r="L3136" s="205" t="s">
        <v>3796</v>
      </c>
      <c r="M3136" s="205" t="s">
        <v>684</v>
      </c>
      <c r="N3136" s="205" t="s">
        <v>13014</v>
      </c>
      <c r="O3136" s="205" t="s">
        <v>686</v>
      </c>
      <c r="P3136" s="205" t="s">
        <v>687</v>
      </c>
      <c r="Q3136" s="205" t="s">
        <v>686</v>
      </c>
    </row>
    <row r="3137" spans="1:17" hidden="1">
      <c r="A3137" s="204">
        <v>101505116015</v>
      </c>
      <c r="B3137" s="205" t="s">
        <v>13023</v>
      </c>
      <c r="C3137" s="205" t="s">
        <v>13024</v>
      </c>
      <c r="D3137" s="205" t="s">
        <v>680</v>
      </c>
      <c r="E3137" s="572">
        <v>31778</v>
      </c>
      <c r="F3137" s="572">
        <v>43678</v>
      </c>
      <c r="G3137" s="205" t="s">
        <v>4439</v>
      </c>
      <c r="H3137" s="205" t="s">
        <v>682</v>
      </c>
      <c r="I3137" s="205" t="s">
        <v>708</v>
      </c>
      <c r="J3137" s="205" t="s">
        <v>684</v>
      </c>
      <c r="K3137" s="205" t="s">
        <v>684</v>
      </c>
      <c r="L3137" s="205" t="s">
        <v>13025</v>
      </c>
      <c r="M3137" s="205" t="s">
        <v>684</v>
      </c>
      <c r="N3137" s="205" t="s">
        <v>684</v>
      </c>
      <c r="O3137" s="205" t="s">
        <v>686</v>
      </c>
      <c r="P3137" s="205" t="s">
        <v>687</v>
      </c>
      <c r="Q3137" s="205" t="s">
        <v>686</v>
      </c>
    </row>
    <row r="3138" spans="1:17" hidden="1">
      <c r="A3138" s="204">
        <v>101195123955</v>
      </c>
      <c r="B3138" s="205" t="s">
        <v>13026</v>
      </c>
      <c r="C3138" s="205" t="s">
        <v>13027</v>
      </c>
      <c r="D3138" s="205" t="s">
        <v>680</v>
      </c>
      <c r="E3138" s="572">
        <v>29039</v>
      </c>
      <c r="F3138" s="572">
        <v>43678</v>
      </c>
      <c r="G3138" s="205" t="s">
        <v>13028</v>
      </c>
      <c r="H3138" s="205" t="s">
        <v>682</v>
      </c>
      <c r="I3138" s="205" t="s">
        <v>708</v>
      </c>
      <c r="J3138" s="205" t="s">
        <v>684</v>
      </c>
      <c r="K3138" s="205" t="s">
        <v>684</v>
      </c>
      <c r="L3138" s="205" t="s">
        <v>13029</v>
      </c>
      <c r="M3138" s="205" t="s">
        <v>684</v>
      </c>
      <c r="N3138" s="205" t="s">
        <v>684</v>
      </c>
      <c r="O3138" s="205" t="s">
        <v>686</v>
      </c>
      <c r="P3138" s="205" t="s">
        <v>687</v>
      </c>
      <c r="Q3138" s="205" t="s">
        <v>686</v>
      </c>
    </row>
    <row r="3139" spans="1:17" hidden="1">
      <c r="A3139" s="204">
        <v>101299211657</v>
      </c>
      <c r="B3139" s="205" t="s">
        <v>13030</v>
      </c>
      <c r="C3139" s="205" t="s">
        <v>13031</v>
      </c>
      <c r="D3139" s="205" t="s">
        <v>680</v>
      </c>
      <c r="E3139" s="572">
        <v>31413</v>
      </c>
      <c r="F3139" s="572">
        <v>43677</v>
      </c>
      <c r="G3139" s="205" t="s">
        <v>13032</v>
      </c>
      <c r="H3139" s="205" t="s">
        <v>682</v>
      </c>
      <c r="I3139" s="205" t="s">
        <v>708</v>
      </c>
      <c r="J3139" s="205" t="s">
        <v>684</v>
      </c>
      <c r="K3139" s="205" t="s">
        <v>684</v>
      </c>
      <c r="L3139" s="205" t="s">
        <v>13033</v>
      </c>
      <c r="M3139" s="205" t="s">
        <v>684</v>
      </c>
      <c r="N3139" s="205" t="s">
        <v>684</v>
      </c>
      <c r="O3139" s="205" t="s">
        <v>686</v>
      </c>
      <c r="P3139" s="205" t="s">
        <v>687</v>
      </c>
      <c r="Q3139" s="205" t="s">
        <v>686</v>
      </c>
    </row>
    <row r="3140" spans="1:17" hidden="1">
      <c r="A3140" s="204">
        <v>101480750668</v>
      </c>
      <c r="B3140" s="205" t="s">
        <v>13043</v>
      </c>
      <c r="C3140" s="205" t="s">
        <v>13044</v>
      </c>
      <c r="D3140" s="205" t="s">
        <v>680</v>
      </c>
      <c r="E3140" s="572">
        <v>37077</v>
      </c>
      <c r="F3140" s="572">
        <v>43677</v>
      </c>
      <c r="G3140" s="205" t="s">
        <v>13045</v>
      </c>
      <c r="H3140" s="205" t="s">
        <v>682</v>
      </c>
      <c r="I3140" s="205" t="s">
        <v>683</v>
      </c>
      <c r="J3140" s="205" t="s">
        <v>684</v>
      </c>
      <c r="K3140" s="205" t="s">
        <v>684</v>
      </c>
      <c r="L3140" s="205" t="s">
        <v>13046</v>
      </c>
      <c r="M3140" s="205" t="s">
        <v>684</v>
      </c>
      <c r="N3140" s="205" t="s">
        <v>684</v>
      </c>
      <c r="O3140" s="205" t="s">
        <v>686</v>
      </c>
      <c r="P3140" s="205" t="s">
        <v>687</v>
      </c>
      <c r="Q3140" s="205" t="s">
        <v>686</v>
      </c>
    </row>
    <row r="3141" spans="1:17" hidden="1">
      <c r="A3141" s="204">
        <v>101480750652</v>
      </c>
      <c r="B3141" s="205" t="s">
        <v>13034</v>
      </c>
      <c r="C3141" s="205" t="s">
        <v>13035</v>
      </c>
      <c r="D3141" s="205" t="s">
        <v>680</v>
      </c>
      <c r="E3141" s="572">
        <v>36869</v>
      </c>
      <c r="F3141" s="572">
        <v>43677</v>
      </c>
      <c r="G3141" s="205" t="s">
        <v>13036</v>
      </c>
      <c r="H3141" s="205" t="s">
        <v>682</v>
      </c>
      <c r="I3141" s="205" t="s">
        <v>683</v>
      </c>
      <c r="J3141" s="205" t="s">
        <v>684</v>
      </c>
      <c r="K3141" s="205" t="s">
        <v>684</v>
      </c>
      <c r="L3141" s="205" t="s">
        <v>6531</v>
      </c>
      <c r="M3141" s="205" t="s">
        <v>684</v>
      </c>
      <c r="N3141" s="205" t="s">
        <v>684</v>
      </c>
      <c r="O3141" s="205" t="s">
        <v>686</v>
      </c>
      <c r="P3141" s="205" t="s">
        <v>687</v>
      </c>
      <c r="Q3141" s="205" t="s">
        <v>686</v>
      </c>
    </row>
    <row r="3142" spans="1:17" hidden="1">
      <c r="A3142" s="204">
        <v>101480750647</v>
      </c>
      <c r="B3142" s="205" t="s">
        <v>13037</v>
      </c>
      <c r="C3142" s="205" t="s">
        <v>13038</v>
      </c>
      <c r="D3142" s="205" t="s">
        <v>680</v>
      </c>
      <c r="E3142" s="572">
        <v>37450</v>
      </c>
      <c r="F3142" s="572">
        <v>43677</v>
      </c>
      <c r="G3142" s="205" t="s">
        <v>13039</v>
      </c>
      <c r="H3142" s="205" t="s">
        <v>682</v>
      </c>
      <c r="I3142" s="205" t="s">
        <v>683</v>
      </c>
      <c r="J3142" s="205">
        <v>9156390070</v>
      </c>
      <c r="K3142" s="205" t="s">
        <v>684</v>
      </c>
      <c r="L3142" s="205" t="s">
        <v>13040</v>
      </c>
      <c r="M3142" s="205" t="s">
        <v>13041</v>
      </c>
      <c r="N3142" s="205" t="s">
        <v>13042</v>
      </c>
      <c r="O3142" s="205" t="s">
        <v>686</v>
      </c>
      <c r="P3142" s="205" t="s">
        <v>687</v>
      </c>
      <c r="Q3142" s="205" t="s">
        <v>686</v>
      </c>
    </row>
    <row r="3143" spans="1:17" hidden="1">
      <c r="A3143" s="204">
        <v>101480236210</v>
      </c>
      <c r="B3143" s="205" t="s">
        <v>13047</v>
      </c>
      <c r="C3143" s="205" t="s">
        <v>13048</v>
      </c>
      <c r="D3143" s="205" t="s">
        <v>680</v>
      </c>
      <c r="E3143" s="572">
        <v>28532</v>
      </c>
      <c r="F3143" s="572">
        <v>43676</v>
      </c>
      <c r="G3143" s="205" t="s">
        <v>1545</v>
      </c>
      <c r="H3143" s="205" t="s">
        <v>682</v>
      </c>
      <c r="I3143" s="205" t="s">
        <v>708</v>
      </c>
      <c r="J3143" s="205" t="s">
        <v>684</v>
      </c>
      <c r="K3143" s="205" t="s">
        <v>684</v>
      </c>
      <c r="L3143" s="205" t="s">
        <v>7770</v>
      </c>
      <c r="M3143" s="205" t="s">
        <v>684</v>
      </c>
      <c r="N3143" s="205" t="s">
        <v>684</v>
      </c>
      <c r="O3143" s="205" t="s">
        <v>686</v>
      </c>
      <c r="P3143" s="205" t="s">
        <v>687</v>
      </c>
      <c r="Q3143" s="205" t="s">
        <v>686</v>
      </c>
    </row>
    <row r="3144" spans="1:17" hidden="1">
      <c r="A3144" s="204">
        <v>101478838071</v>
      </c>
      <c r="B3144" s="205" t="s">
        <v>13057</v>
      </c>
      <c r="C3144" s="205" t="s">
        <v>13058</v>
      </c>
      <c r="D3144" s="205" t="s">
        <v>680</v>
      </c>
      <c r="E3144" s="572">
        <v>36446</v>
      </c>
      <c r="F3144" s="572">
        <v>43672</v>
      </c>
      <c r="G3144" s="205" t="s">
        <v>13059</v>
      </c>
      <c r="H3144" s="205" t="s">
        <v>682</v>
      </c>
      <c r="I3144" s="205" t="s">
        <v>683</v>
      </c>
      <c r="J3144" s="205">
        <v>9238846026</v>
      </c>
      <c r="K3144" s="205" t="s">
        <v>684</v>
      </c>
      <c r="L3144" s="205" t="s">
        <v>13060</v>
      </c>
      <c r="M3144" s="205" t="s">
        <v>684</v>
      </c>
      <c r="N3144" s="205" t="s">
        <v>20787</v>
      </c>
      <c r="O3144" s="205" t="s">
        <v>687</v>
      </c>
      <c r="P3144" s="205" t="s">
        <v>687</v>
      </c>
      <c r="Q3144" s="205" t="s">
        <v>686</v>
      </c>
    </row>
    <row r="3145" spans="1:17" hidden="1">
      <c r="A3145" s="204">
        <v>101478838092</v>
      </c>
      <c r="B3145" s="205" t="s">
        <v>13054</v>
      </c>
      <c r="C3145" s="205" t="s">
        <v>13055</v>
      </c>
      <c r="D3145" s="205" t="s">
        <v>680</v>
      </c>
      <c r="E3145" s="572">
        <v>27575</v>
      </c>
      <c r="F3145" s="572">
        <v>43672</v>
      </c>
      <c r="G3145" s="205" t="s">
        <v>13056</v>
      </c>
      <c r="H3145" s="205" t="s">
        <v>682</v>
      </c>
      <c r="I3145" s="205" t="s">
        <v>708</v>
      </c>
      <c r="J3145" s="205" t="s">
        <v>684</v>
      </c>
      <c r="K3145" s="205" t="s">
        <v>684</v>
      </c>
      <c r="L3145" s="205" t="s">
        <v>9927</v>
      </c>
      <c r="M3145" s="205" t="s">
        <v>684</v>
      </c>
      <c r="N3145" s="205" t="s">
        <v>684</v>
      </c>
      <c r="O3145" s="205" t="s">
        <v>686</v>
      </c>
      <c r="P3145" s="205" t="s">
        <v>687</v>
      </c>
      <c r="Q3145" s="205" t="s">
        <v>686</v>
      </c>
    </row>
    <row r="3146" spans="1:17" hidden="1">
      <c r="A3146" s="204">
        <v>101478838085</v>
      </c>
      <c r="B3146" s="205" t="s">
        <v>13049</v>
      </c>
      <c r="C3146" s="205" t="s">
        <v>13050</v>
      </c>
      <c r="D3146" s="205" t="s">
        <v>680</v>
      </c>
      <c r="E3146" s="572">
        <v>34768</v>
      </c>
      <c r="F3146" s="572">
        <v>43672</v>
      </c>
      <c r="G3146" s="205" t="s">
        <v>13051</v>
      </c>
      <c r="H3146" s="205" t="s">
        <v>682</v>
      </c>
      <c r="I3146" s="205" t="s">
        <v>683</v>
      </c>
      <c r="J3146" s="205">
        <v>9179878769</v>
      </c>
      <c r="K3146" s="205" t="s">
        <v>684</v>
      </c>
      <c r="L3146" s="205" t="s">
        <v>13052</v>
      </c>
      <c r="M3146" s="205" t="s">
        <v>684</v>
      </c>
      <c r="N3146" s="205" t="s">
        <v>13053</v>
      </c>
      <c r="O3146" s="205" t="s">
        <v>686</v>
      </c>
      <c r="P3146" s="205" t="s">
        <v>687</v>
      </c>
      <c r="Q3146" s="205" t="s">
        <v>686</v>
      </c>
    </row>
    <row r="3147" spans="1:17" hidden="1">
      <c r="A3147" s="204">
        <v>101403147833</v>
      </c>
      <c r="B3147" s="205" t="s">
        <v>13085</v>
      </c>
      <c r="C3147" s="205" t="s">
        <v>13086</v>
      </c>
      <c r="D3147" s="205" t="s">
        <v>680</v>
      </c>
      <c r="E3147" s="572">
        <v>37202</v>
      </c>
      <c r="F3147" s="572">
        <v>43654</v>
      </c>
      <c r="G3147" s="205" t="s">
        <v>13087</v>
      </c>
      <c r="H3147" s="205" t="s">
        <v>682</v>
      </c>
      <c r="I3147" s="205" t="s">
        <v>683</v>
      </c>
      <c r="J3147" s="205" t="s">
        <v>684</v>
      </c>
      <c r="K3147" s="205" t="s">
        <v>13088</v>
      </c>
      <c r="L3147" s="205" t="s">
        <v>8947</v>
      </c>
      <c r="M3147" s="205" t="s">
        <v>684</v>
      </c>
      <c r="N3147" s="205" t="s">
        <v>684</v>
      </c>
      <c r="O3147" s="205" t="s">
        <v>686</v>
      </c>
      <c r="P3147" s="205" t="s">
        <v>687</v>
      </c>
      <c r="Q3147" s="205" t="s">
        <v>686</v>
      </c>
    </row>
    <row r="3148" spans="1:17" hidden="1">
      <c r="A3148" s="204">
        <v>101469808103</v>
      </c>
      <c r="B3148" s="205" t="s">
        <v>13081</v>
      </c>
      <c r="C3148" s="205" t="s">
        <v>13082</v>
      </c>
      <c r="D3148" s="205" t="s">
        <v>680</v>
      </c>
      <c r="E3148" s="572">
        <v>35066</v>
      </c>
      <c r="F3148" s="572">
        <v>43654</v>
      </c>
      <c r="G3148" s="205" t="s">
        <v>13083</v>
      </c>
      <c r="H3148" s="205" t="s">
        <v>682</v>
      </c>
      <c r="I3148" s="205" t="s">
        <v>683</v>
      </c>
      <c r="J3148" s="205" t="s">
        <v>684</v>
      </c>
      <c r="K3148" s="205" t="s">
        <v>684</v>
      </c>
      <c r="L3148" s="205" t="s">
        <v>13084</v>
      </c>
      <c r="M3148" s="205" t="s">
        <v>684</v>
      </c>
      <c r="N3148" s="205" t="s">
        <v>684</v>
      </c>
      <c r="O3148" s="205" t="s">
        <v>686</v>
      </c>
      <c r="P3148" s="205" t="s">
        <v>687</v>
      </c>
      <c r="Q3148" s="205" t="s">
        <v>686</v>
      </c>
    </row>
    <row r="3149" spans="1:17" hidden="1">
      <c r="A3149" s="204">
        <v>101469671958</v>
      </c>
      <c r="B3149" s="205" t="s">
        <v>13061</v>
      </c>
      <c r="C3149" s="205" t="s">
        <v>13062</v>
      </c>
      <c r="D3149" s="205" t="s">
        <v>680</v>
      </c>
      <c r="E3149" s="572">
        <v>34335</v>
      </c>
      <c r="F3149" s="572">
        <v>43654</v>
      </c>
      <c r="G3149" s="205" t="s">
        <v>13063</v>
      </c>
      <c r="H3149" s="205" t="s">
        <v>682</v>
      </c>
      <c r="I3149" s="205" t="s">
        <v>683</v>
      </c>
      <c r="J3149" s="205" t="s">
        <v>684</v>
      </c>
      <c r="K3149" s="205" t="s">
        <v>684</v>
      </c>
      <c r="L3149" s="205" t="s">
        <v>8834</v>
      </c>
      <c r="M3149" s="205" t="s">
        <v>684</v>
      </c>
      <c r="N3149" s="205" t="s">
        <v>684</v>
      </c>
      <c r="O3149" s="205" t="s">
        <v>686</v>
      </c>
      <c r="P3149" s="205" t="s">
        <v>687</v>
      </c>
      <c r="Q3149" s="205" t="s">
        <v>686</v>
      </c>
    </row>
    <row r="3150" spans="1:17" hidden="1">
      <c r="A3150" s="204">
        <v>100877538006</v>
      </c>
      <c r="B3150" s="205" t="s">
        <v>13074</v>
      </c>
      <c r="C3150" s="205" t="s">
        <v>13075</v>
      </c>
      <c r="D3150" s="205" t="s">
        <v>680</v>
      </c>
      <c r="E3150" s="572">
        <v>28856</v>
      </c>
      <c r="F3150" s="572">
        <v>43654</v>
      </c>
      <c r="G3150" s="205" t="s">
        <v>11407</v>
      </c>
      <c r="H3150" s="205" t="s">
        <v>682</v>
      </c>
      <c r="I3150" s="205" t="s">
        <v>684</v>
      </c>
      <c r="J3150" s="205">
        <v>9545760314</v>
      </c>
      <c r="K3150" s="205" t="s">
        <v>684</v>
      </c>
      <c r="L3150" s="205" t="s">
        <v>13076</v>
      </c>
      <c r="M3150" s="205" t="s">
        <v>13077</v>
      </c>
      <c r="N3150" s="205" t="s">
        <v>13078</v>
      </c>
      <c r="O3150" s="205" t="s">
        <v>686</v>
      </c>
      <c r="P3150" s="205" t="s">
        <v>687</v>
      </c>
      <c r="Q3150" s="205" t="s">
        <v>686</v>
      </c>
    </row>
    <row r="3151" spans="1:17" hidden="1">
      <c r="A3151" s="204">
        <v>101306128988</v>
      </c>
      <c r="B3151" s="205" t="s">
        <v>13079</v>
      </c>
      <c r="C3151" s="205" t="s">
        <v>13080</v>
      </c>
      <c r="D3151" s="205" t="s">
        <v>1212</v>
      </c>
      <c r="E3151" s="572">
        <v>34335</v>
      </c>
      <c r="F3151" s="572">
        <v>43654</v>
      </c>
      <c r="G3151" s="205" t="s">
        <v>9029</v>
      </c>
      <c r="H3151" s="205" t="s">
        <v>682</v>
      </c>
      <c r="I3151" s="205" t="s">
        <v>683</v>
      </c>
      <c r="J3151" s="205" t="s">
        <v>684</v>
      </c>
      <c r="K3151" s="205" t="s">
        <v>684</v>
      </c>
      <c r="L3151" s="205" t="s">
        <v>2783</v>
      </c>
      <c r="M3151" s="205" t="s">
        <v>684</v>
      </c>
      <c r="N3151" s="205" t="s">
        <v>684</v>
      </c>
      <c r="O3151" s="205" t="s">
        <v>686</v>
      </c>
      <c r="P3151" s="205" t="s">
        <v>687</v>
      </c>
      <c r="Q3151" s="205" t="s">
        <v>686</v>
      </c>
    </row>
    <row r="3152" spans="1:17" hidden="1">
      <c r="A3152" s="204">
        <v>101469671927</v>
      </c>
      <c r="B3152" s="205" t="s">
        <v>13070</v>
      </c>
      <c r="C3152" s="205" t="s">
        <v>13071</v>
      </c>
      <c r="D3152" s="205" t="s">
        <v>680</v>
      </c>
      <c r="E3152" s="572">
        <v>25686</v>
      </c>
      <c r="F3152" s="572">
        <v>43654</v>
      </c>
      <c r="G3152" s="205" t="s">
        <v>13072</v>
      </c>
      <c r="H3152" s="205" t="s">
        <v>682</v>
      </c>
      <c r="I3152" s="205" t="s">
        <v>708</v>
      </c>
      <c r="J3152" s="205" t="s">
        <v>684</v>
      </c>
      <c r="K3152" s="205" t="s">
        <v>684</v>
      </c>
      <c r="L3152" s="205" t="s">
        <v>13073</v>
      </c>
      <c r="M3152" s="205" t="s">
        <v>684</v>
      </c>
      <c r="N3152" s="205" t="s">
        <v>684</v>
      </c>
      <c r="O3152" s="205" t="s">
        <v>686</v>
      </c>
      <c r="P3152" s="205" t="s">
        <v>687</v>
      </c>
      <c r="Q3152" s="205" t="s">
        <v>686</v>
      </c>
    </row>
    <row r="3153" spans="1:17" hidden="1">
      <c r="A3153" s="204">
        <v>101469671936</v>
      </c>
      <c r="B3153" s="205" t="s">
        <v>13067</v>
      </c>
      <c r="C3153" s="205" t="s">
        <v>13068</v>
      </c>
      <c r="D3153" s="205" t="s">
        <v>680</v>
      </c>
      <c r="E3153" s="572">
        <v>33810</v>
      </c>
      <c r="F3153" s="572">
        <v>43654</v>
      </c>
      <c r="G3153" s="205" t="s">
        <v>13069</v>
      </c>
      <c r="H3153" s="205" t="s">
        <v>682</v>
      </c>
      <c r="I3153" s="205" t="s">
        <v>683</v>
      </c>
      <c r="J3153" s="205" t="s">
        <v>684</v>
      </c>
      <c r="K3153" s="205" t="s">
        <v>684</v>
      </c>
      <c r="L3153" s="205" t="s">
        <v>2646</v>
      </c>
      <c r="M3153" s="205" t="s">
        <v>684</v>
      </c>
      <c r="N3153" s="205" t="s">
        <v>684</v>
      </c>
      <c r="O3153" s="205" t="s">
        <v>686</v>
      </c>
      <c r="P3153" s="205" t="s">
        <v>687</v>
      </c>
      <c r="Q3153" s="205" t="s">
        <v>686</v>
      </c>
    </row>
    <row r="3154" spans="1:17" hidden="1">
      <c r="A3154" s="204">
        <v>101469671943</v>
      </c>
      <c r="B3154" s="205" t="s">
        <v>13064</v>
      </c>
      <c r="C3154" s="205" t="s">
        <v>13065</v>
      </c>
      <c r="D3154" s="205" t="s">
        <v>680</v>
      </c>
      <c r="E3154" s="572">
        <v>37418</v>
      </c>
      <c r="F3154" s="572">
        <v>43654</v>
      </c>
      <c r="G3154" s="205" t="s">
        <v>8318</v>
      </c>
      <c r="H3154" s="205" t="s">
        <v>682</v>
      </c>
      <c r="I3154" s="205" t="s">
        <v>683</v>
      </c>
      <c r="J3154" s="205" t="s">
        <v>684</v>
      </c>
      <c r="K3154" s="205" t="s">
        <v>684</v>
      </c>
      <c r="L3154" s="205" t="s">
        <v>13066</v>
      </c>
      <c r="M3154" s="205" t="s">
        <v>684</v>
      </c>
      <c r="N3154" s="205" t="s">
        <v>684</v>
      </c>
      <c r="O3154" s="205" t="s">
        <v>686</v>
      </c>
      <c r="P3154" s="205" t="s">
        <v>687</v>
      </c>
      <c r="Q3154" s="205" t="s">
        <v>686</v>
      </c>
    </row>
    <row r="3155" spans="1:17" hidden="1">
      <c r="A3155" s="204">
        <v>101465990226</v>
      </c>
      <c r="B3155" s="205" t="s">
        <v>13089</v>
      </c>
      <c r="C3155" s="205" t="s">
        <v>13090</v>
      </c>
      <c r="D3155" s="205" t="s">
        <v>680</v>
      </c>
      <c r="E3155" s="572">
        <v>34194</v>
      </c>
      <c r="F3155" s="572">
        <v>43647</v>
      </c>
      <c r="G3155" s="205" t="s">
        <v>7253</v>
      </c>
      <c r="H3155" s="205" t="s">
        <v>682</v>
      </c>
      <c r="I3155" s="205" t="s">
        <v>683</v>
      </c>
      <c r="J3155" s="205" t="s">
        <v>684</v>
      </c>
      <c r="K3155" s="205" t="s">
        <v>684</v>
      </c>
      <c r="L3155" s="205" t="s">
        <v>13091</v>
      </c>
      <c r="M3155" s="205" t="s">
        <v>684</v>
      </c>
      <c r="N3155" s="205" t="s">
        <v>684</v>
      </c>
      <c r="O3155" s="205" t="s">
        <v>686</v>
      </c>
      <c r="P3155" s="205" t="s">
        <v>687</v>
      </c>
      <c r="Q3155" s="205" t="s">
        <v>686</v>
      </c>
    </row>
    <row r="3156" spans="1:17" hidden="1">
      <c r="A3156" s="204">
        <v>101465990219</v>
      </c>
      <c r="B3156" s="205" t="s">
        <v>13092</v>
      </c>
      <c r="C3156" s="205" t="s">
        <v>7082</v>
      </c>
      <c r="D3156" s="205" t="s">
        <v>680</v>
      </c>
      <c r="E3156" s="572">
        <v>32509</v>
      </c>
      <c r="F3156" s="572">
        <v>43647</v>
      </c>
      <c r="G3156" s="205" t="s">
        <v>13093</v>
      </c>
      <c r="H3156" s="205" t="s">
        <v>682</v>
      </c>
      <c r="I3156" s="205" t="s">
        <v>708</v>
      </c>
      <c r="J3156" s="205">
        <v>8855026993</v>
      </c>
      <c r="K3156" s="205" t="s">
        <v>684</v>
      </c>
      <c r="L3156" s="205" t="s">
        <v>13094</v>
      </c>
      <c r="M3156" s="205" t="s">
        <v>684</v>
      </c>
      <c r="N3156" s="205" t="s">
        <v>684</v>
      </c>
      <c r="O3156" s="205" t="s">
        <v>686</v>
      </c>
      <c r="P3156" s="205" t="s">
        <v>687</v>
      </c>
      <c r="Q3156" s="205" t="s">
        <v>686</v>
      </c>
    </row>
    <row r="3157" spans="1:17" hidden="1">
      <c r="A3157" s="204">
        <v>101465990203</v>
      </c>
      <c r="B3157" s="205" t="s">
        <v>13095</v>
      </c>
      <c r="C3157" s="205" t="s">
        <v>13096</v>
      </c>
      <c r="D3157" s="205" t="s">
        <v>680</v>
      </c>
      <c r="E3157" s="572">
        <v>37054</v>
      </c>
      <c r="F3157" s="572">
        <v>43647</v>
      </c>
      <c r="G3157" s="205" t="s">
        <v>13097</v>
      </c>
      <c r="H3157" s="205" t="s">
        <v>682</v>
      </c>
      <c r="I3157" s="205" t="s">
        <v>683</v>
      </c>
      <c r="J3157" s="205" t="s">
        <v>684</v>
      </c>
      <c r="K3157" s="205" t="s">
        <v>684</v>
      </c>
      <c r="L3157" s="205" t="s">
        <v>13098</v>
      </c>
      <c r="M3157" s="205" t="s">
        <v>684</v>
      </c>
      <c r="N3157" s="205" t="s">
        <v>684</v>
      </c>
      <c r="O3157" s="205" t="s">
        <v>686</v>
      </c>
      <c r="P3157" s="205" t="s">
        <v>687</v>
      </c>
      <c r="Q3157" s="205" t="s">
        <v>686</v>
      </c>
    </row>
    <row r="3158" spans="1:17" hidden="1">
      <c r="A3158" s="204">
        <v>101493945484</v>
      </c>
      <c r="B3158" s="205" t="s">
        <v>13099</v>
      </c>
      <c r="C3158" s="205" t="s">
        <v>13100</v>
      </c>
      <c r="D3158" s="205" t="s">
        <v>680</v>
      </c>
      <c r="E3158" s="572">
        <v>35317</v>
      </c>
      <c r="F3158" s="572">
        <v>43647</v>
      </c>
      <c r="G3158" s="205" t="s">
        <v>13101</v>
      </c>
      <c r="H3158" s="205" t="s">
        <v>682</v>
      </c>
      <c r="I3158" s="205" t="s">
        <v>683</v>
      </c>
      <c r="J3158" s="205" t="s">
        <v>684</v>
      </c>
      <c r="K3158" s="205" t="s">
        <v>684</v>
      </c>
      <c r="L3158" s="205" t="s">
        <v>13102</v>
      </c>
      <c r="M3158" s="205" t="s">
        <v>684</v>
      </c>
      <c r="N3158" s="205" t="s">
        <v>684</v>
      </c>
      <c r="O3158" s="205" t="s">
        <v>686</v>
      </c>
      <c r="P3158" s="205" t="s">
        <v>687</v>
      </c>
      <c r="Q3158" s="205" t="s">
        <v>686</v>
      </c>
    </row>
    <row r="3159" spans="1:17" hidden="1">
      <c r="A3159" s="204">
        <v>101493945478</v>
      </c>
      <c r="B3159" s="205" t="s">
        <v>13103</v>
      </c>
      <c r="C3159" s="205" t="s">
        <v>13104</v>
      </c>
      <c r="D3159" s="205" t="s">
        <v>680</v>
      </c>
      <c r="E3159" s="572">
        <v>35525</v>
      </c>
      <c r="F3159" s="572">
        <v>43647</v>
      </c>
      <c r="G3159" s="205" t="s">
        <v>2096</v>
      </c>
      <c r="H3159" s="205" t="s">
        <v>682</v>
      </c>
      <c r="I3159" s="205" t="s">
        <v>683</v>
      </c>
      <c r="J3159" s="205">
        <v>8788229536</v>
      </c>
      <c r="K3159" s="205" t="s">
        <v>684</v>
      </c>
      <c r="L3159" s="205" t="s">
        <v>13105</v>
      </c>
      <c r="M3159" s="205" t="s">
        <v>13106</v>
      </c>
      <c r="N3159" s="205" t="s">
        <v>13107</v>
      </c>
      <c r="O3159" s="205" t="s">
        <v>687</v>
      </c>
      <c r="P3159" s="205" t="s">
        <v>687</v>
      </c>
      <c r="Q3159" s="205" t="s">
        <v>686</v>
      </c>
    </row>
    <row r="3160" spans="1:17" hidden="1">
      <c r="A3160" s="204">
        <v>101493945450</v>
      </c>
      <c r="B3160" s="205" t="s">
        <v>13114</v>
      </c>
      <c r="C3160" s="205" t="s">
        <v>13115</v>
      </c>
      <c r="D3160" s="205" t="s">
        <v>680</v>
      </c>
      <c r="E3160" s="572">
        <v>36488</v>
      </c>
      <c r="F3160" s="572">
        <v>43647</v>
      </c>
      <c r="G3160" s="205" t="s">
        <v>13116</v>
      </c>
      <c r="H3160" s="205" t="s">
        <v>682</v>
      </c>
      <c r="I3160" s="205" t="s">
        <v>683</v>
      </c>
      <c r="J3160" s="205" t="s">
        <v>684</v>
      </c>
      <c r="K3160" s="205" t="s">
        <v>684</v>
      </c>
      <c r="L3160" s="205" t="s">
        <v>8480</v>
      </c>
      <c r="M3160" s="205" t="s">
        <v>684</v>
      </c>
      <c r="N3160" s="205" t="s">
        <v>684</v>
      </c>
      <c r="O3160" s="205" t="s">
        <v>686</v>
      </c>
      <c r="P3160" s="205" t="s">
        <v>687</v>
      </c>
      <c r="Q3160" s="205" t="s">
        <v>686</v>
      </c>
    </row>
    <row r="3161" spans="1:17" hidden="1">
      <c r="A3161" s="204">
        <v>101493945445</v>
      </c>
      <c r="B3161" s="205" t="s">
        <v>13117</v>
      </c>
      <c r="C3161" s="205" t="s">
        <v>13118</v>
      </c>
      <c r="D3161" s="205" t="s">
        <v>680</v>
      </c>
      <c r="E3161" s="572">
        <v>33666</v>
      </c>
      <c r="F3161" s="572">
        <v>43647</v>
      </c>
      <c r="G3161" s="205" t="s">
        <v>7908</v>
      </c>
      <c r="H3161" s="205" t="s">
        <v>682</v>
      </c>
      <c r="I3161" s="205" t="s">
        <v>683</v>
      </c>
      <c r="J3161" s="205">
        <v>8767220849</v>
      </c>
      <c r="K3161" s="205" t="s">
        <v>13119</v>
      </c>
      <c r="L3161" s="205" t="s">
        <v>13120</v>
      </c>
      <c r="M3161" s="205" t="s">
        <v>13121</v>
      </c>
      <c r="N3161" s="205" t="s">
        <v>684</v>
      </c>
      <c r="O3161" s="205" t="s">
        <v>686</v>
      </c>
      <c r="P3161" s="205" t="s">
        <v>687</v>
      </c>
      <c r="Q3161" s="205" t="s">
        <v>686</v>
      </c>
    </row>
    <row r="3162" spans="1:17" hidden="1">
      <c r="A3162" s="204">
        <v>101306006336</v>
      </c>
      <c r="B3162" s="205" t="s">
        <v>13108</v>
      </c>
      <c r="C3162" s="205" t="s">
        <v>13109</v>
      </c>
      <c r="D3162" s="205" t="s">
        <v>680</v>
      </c>
      <c r="E3162" s="572">
        <v>33503</v>
      </c>
      <c r="F3162" s="572">
        <v>43647</v>
      </c>
      <c r="G3162" s="205" t="s">
        <v>13110</v>
      </c>
      <c r="H3162" s="205" t="s">
        <v>682</v>
      </c>
      <c r="I3162" s="205" t="s">
        <v>683</v>
      </c>
      <c r="J3162" s="205">
        <v>9096400532</v>
      </c>
      <c r="K3162" s="205" t="s">
        <v>684</v>
      </c>
      <c r="L3162" s="205" t="s">
        <v>13111</v>
      </c>
      <c r="M3162" s="205" t="s">
        <v>13112</v>
      </c>
      <c r="N3162" s="205" t="s">
        <v>13113</v>
      </c>
      <c r="O3162" s="205" t="s">
        <v>687</v>
      </c>
      <c r="P3162" s="205" t="s">
        <v>687</v>
      </c>
      <c r="Q3162" s="205" t="s">
        <v>686</v>
      </c>
    </row>
    <row r="3163" spans="1:17" hidden="1">
      <c r="A3163" s="204">
        <v>101489773506</v>
      </c>
      <c r="B3163" s="205" t="s">
        <v>13135</v>
      </c>
      <c r="C3163" s="205" t="s">
        <v>13136</v>
      </c>
      <c r="D3163" s="205" t="s">
        <v>680</v>
      </c>
      <c r="E3163" s="572">
        <v>25204</v>
      </c>
      <c r="F3163" s="572">
        <v>43647</v>
      </c>
      <c r="G3163" s="205" t="s">
        <v>13137</v>
      </c>
      <c r="H3163" s="205" t="s">
        <v>682</v>
      </c>
      <c r="I3163" s="205" t="s">
        <v>708</v>
      </c>
      <c r="J3163" s="205">
        <v>8294086853</v>
      </c>
      <c r="K3163" s="205" t="s">
        <v>684</v>
      </c>
      <c r="L3163" s="205" t="s">
        <v>13138</v>
      </c>
      <c r="M3163" s="205" t="s">
        <v>684</v>
      </c>
      <c r="N3163" s="205" t="s">
        <v>684</v>
      </c>
      <c r="O3163" s="205" t="s">
        <v>686</v>
      </c>
      <c r="P3163" s="205" t="s">
        <v>687</v>
      </c>
      <c r="Q3163" s="205" t="s">
        <v>686</v>
      </c>
    </row>
    <row r="3164" spans="1:17" hidden="1">
      <c r="A3164" s="204">
        <v>101493973468</v>
      </c>
      <c r="B3164" s="205" t="s">
        <v>13142</v>
      </c>
      <c r="C3164" s="205" t="s">
        <v>13143</v>
      </c>
      <c r="D3164" s="205" t="s">
        <v>680</v>
      </c>
      <c r="E3164" s="572">
        <v>35617</v>
      </c>
      <c r="F3164" s="572">
        <v>43647</v>
      </c>
      <c r="G3164" s="205" t="s">
        <v>13144</v>
      </c>
      <c r="H3164" s="205" t="s">
        <v>682</v>
      </c>
      <c r="I3164" s="205" t="s">
        <v>683</v>
      </c>
      <c r="J3164" s="205" t="s">
        <v>684</v>
      </c>
      <c r="K3164" s="205" t="s">
        <v>684</v>
      </c>
      <c r="L3164" s="205" t="s">
        <v>5962</v>
      </c>
      <c r="M3164" s="205" t="s">
        <v>684</v>
      </c>
      <c r="N3164" s="205" t="s">
        <v>684</v>
      </c>
      <c r="O3164" s="205" t="s">
        <v>686</v>
      </c>
      <c r="P3164" s="205" t="s">
        <v>687</v>
      </c>
      <c r="Q3164" s="205" t="s">
        <v>686</v>
      </c>
    </row>
    <row r="3165" spans="1:17" hidden="1">
      <c r="A3165" s="204">
        <v>101493973434</v>
      </c>
      <c r="B3165" s="205" t="s">
        <v>13139</v>
      </c>
      <c r="C3165" s="205" t="s">
        <v>13140</v>
      </c>
      <c r="D3165" s="205" t="s">
        <v>680</v>
      </c>
      <c r="E3165" s="572">
        <v>32874</v>
      </c>
      <c r="F3165" s="572">
        <v>43647</v>
      </c>
      <c r="G3165" s="205" t="s">
        <v>13141</v>
      </c>
      <c r="H3165" s="205" t="s">
        <v>682</v>
      </c>
      <c r="I3165" s="205" t="s">
        <v>683</v>
      </c>
      <c r="J3165" s="205" t="s">
        <v>684</v>
      </c>
      <c r="K3165" s="205" t="s">
        <v>684</v>
      </c>
      <c r="L3165" s="205" t="s">
        <v>10911</v>
      </c>
      <c r="M3165" s="205" t="s">
        <v>684</v>
      </c>
      <c r="N3165" s="205" t="s">
        <v>684</v>
      </c>
      <c r="O3165" s="205" t="s">
        <v>686</v>
      </c>
      <c r="P3165" s="205" t="s">
        <v>687</v>
      </c>
      <c r="Q3165" s="205" t="s">
        <v>686</v>
      </c>
    </row>
    <row r="3166" spans="1:17" hidden="1">
      <c r="A3166" s="204">
        <v>101341414864</v>
      </c>
      <c r="B3166" s="205" t="s">
        <v>13128</v>
      </c>
      <c r="C3166" s="205" t="s">
        <v>13129</v>
      </c>
      <c r="D3166" s="205" t="s">
        <v>680</v>
      </c>
      <c r="E3166" s="572">
        <v>26665</v>
      </c>
      <c r="F3166" s="572">
        <v>43647</v>
      </c>
      <c r="G3166" s="205" t="s">
        <v>13130</v>
      </c>
      <c r="H3166" s="205" t="s">
        <v>682</v>
      </c>
      <c r="I3166" s="205" t="s">
        <v>708</v>
      </c>
      <c r="J3166" s="205">
        <v>8179418532</v>
      </c>
      <c r="K3166" s="205" t="s">
        <v>13131</v>
      </c>
      <c r="L3166" s="205" t="s">
        <v>13132</v>
      </c>
      <c r="M3166" s="205" t="s">
        <v>13133</v>
      </c>
      <c r="N3166" s="205" t="s">
        <v>13134</v>
      </c>
      <c r="O3166" s="205" t="s">
        <v>686</v>
      </c>
      <c r="P3166" s="205" t="s">
        <v>687</v>
      </c>
      <c r="Q3166" s="205" t="s">
        <v>686</v>
      </c>
    </row>
    <row r="3167" spans="1:17" hidden="1">
      <c r="A3167" s="204">
        <v>101216955406</v>
      </c>
      <c r="B3167" s="205" t="s">
        <v>13122</v>
      </c>
      <c r="C3167" s="205" t="s">
        <v>13123</v>
      </c>
      <c r="D3167" s="205" t="s">
        <v>680</v>
      </c>
      <c r="E3167" s="572">
        <v>34700</v>
      </c>
      <c r="F3167" s="572">
        <v>43647</v>
      </c>
      <c r="G3167" s="205" t="s">
        <v>13124</v>
      </c>
      <c r="H3167" s="205" t="s">
        <v>682</v>
      </c>
      <c r="I3167" s="205" t="s">
        <v>683</v>
      </c>
      <c r="J3167" s="205">
        <v>8766583036</v>
      </c>
      <c r="K3167" s="205" t="s">
        <v>684</v>
      </c>
      <c r="L3167" s="205" t="s">
        <v>13125</v>
      </c>
      <c r="M3167" s="205" t="s">
        <v>13126</v>
      </c>
      <c r="N3167" s="205" t="s">
        <v>13127</v>
      </c>
      <c r="O3167" s="205" t="s">
        <v>686</v>
      </c>
      <c r="P3167" s="205" t="s">
        <v>687</v>
      </c>
      <c r="Q3167" s="205" t="s">
        <v>686</v>
      </c>
    </row>
    <row r="3168" spans="1:17" hidden="1">
      <c r="A3168" s="204">
        <v>101464005811</v>
      </c>
      <c r="B3168" s="205" t="s">
        <v>13145</v>
      </c>
      <c r="C3168" s="205" t="s">
        <v>5592</v>
      </c>
      <c r="D3168" s="205" t="s">
        <v>680</v>
      </c>
      <c r="E3168" s="572">
        <v>35952</v>
      </c>
      <c r="F3168" s="572">
        <v>43640</v>
      </c>
      <c r="G3168" s="205" t="s">
        <v>13146</v>
      </c>
      <c r="H3168" s="205" t="s">
        <v>682</v>
      </c>
      <c r="I3168" s="205" t="s">
        <v>683</v>
      </c>
      <c r="J3168" s="205" t="s">
        <v>684</v>
      </c>
      <c r="K3168" s="205" t="s">
        <v>684</v>
      </c>
      <c r="L3168" s="205" t="s">
        <v>13147</v>
      </c>
      <c r="M3168" s="205" t="s">
        <v>684</v>
      </c>
      <c r="N3168" s="205" t="s">
        <v>684</v>
      </c>
      <c r="O3168" s="205" t="s">
        <v>686</v>
      </c>
      <c r="P3168" s="205" t="s">
        <v>687</v>
      </c>
      <c r="Q3168" s="205" t="s">
        <v>686</v>
      </c>
    </row>
    <row r="3169" spans="1:17" hidden="1">
      <c r="A3169" s="204">
        <v>101229168224</v>
      </c>
      <c r="B3169" s="205" t="s">
        <v>13148</v>
      </c>
      <c r="C3169" s="205" t="s">
        <v>13149</v>
      </c>
      <c r="D3169" s="205" t="s">
        <v>680</v>
      </c>
      <c r="E3169" s="572">
        <v>31048</v>
      </c>
      <c r="F3169" s="572">
        <v>43636</v>
      </c>
      <c r="G3169" s="205" t="s">
        <v>13150</v>
      </c>
      <c r="H3169" s="205" t="s">
        <v>682</v>
      </c>
      <c r="I3169" s="205" t="s">
        <v>683</v>
      </c>
      <c r="J3169" s="205">
        <v>9665784151</v>
      </c>
      <c r="K3169" s="205" t="s">
        <v>684</v>
      </c>
      <c r="L3169" s="205" t="s">
        <v>6467</v>
      </c>
      <c r="M3169" s="205" t="s">
        <v>13151</v>
      </c>
      <c r="N3169" s="205" t="s">
        <v>13152</v>
      </c>
      <c r="O3169" s="205" t="s">
        <v>687</v>
      </c>
      <c r="P3169" s="205" t="s">
        <v>687</v>
      </c>
      <c r="Q3169" s="205" t="s">
        <v>686</v>
      </c>
    </row>
    <row r="3170" spans="1:17" hidden="1">
      <c r="A3170" s="204">
        <v>101462171337</v>
      </c>
      <c r="B3170" s="205" t="s">
        <v>13153</v>
      </c>
      <c r="C3170" s="205" t="s">
        <v>13154</v>
      </c>
      <c r="D3170" s="205" t="s">
        <v>680</v>
      </c>
      <c r="E3170" s="572">
        <v>36990</v>
      </c>
      <c r="F3170" s="572">
        <v>43633</v>
      </c>
      <c r="G3170" s="205" t="s">
        <v>13155</v>
      </c>
      <c r="H3170" s="205" t="s">
        <v>682</v>
      </c>
      <c r="I3170" s="205" t="s">
        <v>683</v>
      </c>
      <c r="J3170" s="205" t="s">
        <v>684</v>
      </c>
      <c r="K3170" s="205" t="s">
        <v>684</v>
      </c>
      <c r="L3170" s="205" t="s">
        <v>13156</v>
      </c>
      <c r="M3170" s="205" t="s">
        <v>684</v>
      </c>
      <c r="N3170" s="205" t="s">
        <v>684</v>
      </c>
      <c r="O3170" s="205" t="s">
        <v>686</v>
      </c>
      <c r="P3170" s="205" t="s">
        <v>687</v>
      </c>
      <c r="Q3170" s="205" t="s">
        <v>686</v>
      </c>
    </row>
    <row r="3171" spans="1:17" hidden="1">
      <c r="A3171" s="204">
        <v>101475279793</v>
      </c>
      <c r="B3171" s="205" t="s">
        <v>13157</v>
      </c>
      <c r="C3171" s="205" t="s">
        <v>13158</v>
      </c>
      <c r="D3171" s="205" t="s">
        <v>680</v>
      </c>
      <c r="E3171" s="572">
        <v>31492</v>
      </c>
      <c r="F3171" s="572">
        <v>43630</v>
      </c>
      <c r="G3171" s="205" t="s">
        <v>13159</v>
      </c>
      <c r="H3171" s="205" t="s">
        <v>682</v>
      </c>
      <c r="I3171" s="205" t="s">
        <v>708</v>
      </c>
      <c r="J3171" s="205">
        <v>7083471748</v>
      </c>
      <c r="K3171" s="205" t="s">
        <v>684</v>
      </c>
      <c r="L3171" s="205" t="s">
        <v>1937</v>
      </c>
      <c r="M3171" s="205" t="s">
        <v>13160</v>
      </c>
      <c r="N3171" s="205" t="s">
        <v>13161</v>
      </c>
      <c r="O3171" s="205" t="s">
        <v>686</v>
      </c>
      <c r="P3171" s="205" t="s">
        <v>687</v>
      </c>
      <c r="Q3171" s="205" t="s">
        <v>686</v>
      </c>
    </row>
    <row r="3172" spans="1:17" hidden="1">
      <c r="A3172" s="204">
        <v>101457899216</v>
      </c>
      <c r="B3172" s="205" t="s">
        <v>13162</v>
      </c>
      <c r="C3172" s="205" t="s">
        <v>13163</v>
      </c>
      <c r="D3172" s="205" t="s">
        <v>680</v>
      </c>
      <c r="E3172" s="572">
        <v>36526</v>
      </c>
      <c r="F3172" s="572">
        <v>43626</v>
      </c>
      <c r="G3172" s="205" t="s">
        <v>5390</v>
      </c>
      <c r="H3172" s="205" t="s">
        <v>682</v>
      </c>
      <c r="I3172" s="205" t="s">
        <v>683</v>
      </c>
      <c r="J3172" s="205" t="s">
        <v>684</v>
      </c>
      <c r="K3172" s="205" t="s">
        <v>684</v>
      </c>
      <c r="L3172" s="205" t="s">
        <v>13164</v>
      </c>
      <c r="M3172" s="205" t="s">
        <v>684</v>
      </c>
      <c r="N3172" s="205" t="s">
        <v>684</v>
      </c>
      <c r="O3172" s="205" t="s">
        <v>686</v>
      </c>
      <c r="P3172" s="205" t="s">
        <v>687</v>
      </c>
      <c r="Q3172" s="205" t="s">
        <v>686</v>
      </c>
    </row>
    <row r="3173" spans="1:17" hidden="1">
      <c r="A3173" s="204">
        <v>101456654084</v>
      </c>
      <c r="B3173" s="205" t="s">
        <v>13165</v>
      </c>
      <c r="C3173" s="205" t="s">
        <v>13166</v>
      </c>
      <c r="D3173" s="205" t="s">
        <v>680</v>
      </c>
      <c r="E3173" s="572">
        <v>29770</v>
      </c>
      <c r="F3173" s="572">
        <v>43623</v>
      </c>
      <c r="G3173" s="205" t="s">
        <v>13167</v>
      </c>
      <c r="H3173" s="205" t="s">
        <v>682</v>
      </c>
      <c r="I3173" s="205" t="s">
        <v>708</v>
      </c>
      <c r="J3173" s="205" t="s">
        <v>684</v>
      </c>
      <c r="K3173" s="205" t="s">
        <v>684</v>
      </c>
      <c r="L3173" s="205" t="s">
        <v>3170</v>
      </c>
      <c r="M3173" s="205" t="s">
        <v>684</v>
      </c>
      <c r="N3173" s="205" t="s">
        <v>684</v>
      </c>
      <c r="O3173" s="205" t="s">
        <v>686</v>
      </c>
      <c r="P3173" s="205" t="s">
        <v>687</v>
      </c>
      <c r="Q3173" s="205" t="s">
        <v>686</v>
      </c>
    </row>
    <row r="3174" spans="1:17" hidden="1">
      <c r="A3174" s="204">
        <v>101179443970</v>
      </c>
      <c r="B3174" s="205" t="s">
        <v>13168</v>
      </c>
      <c r="C3174" s="205" t="s">
        <v>13169</v>
      </c>
      <c r="D3174" s="205" t="s">
        <v>680</v>
      </c>
      <c r="E3174" s="572">
        <v>36054</v>
      </c>
      <c r="F3174" s="572">
        <v>43622</v>
      </c>
      <c r="G3174" s="205" t="s">
        <v>13170</v>
      </c>
      <c r="H3174" s="205" t="s">
        <v>682</v>
      </c>
      <c r="I3174" s="205" t="s">
        <v>683</v>
      </c>
      <c r="J3174" s="205">
        <v>9096720071</v>
      </c>
      <c r="K3174" s="205" t="s">
        <v>684</v>
      </c>
      <c r="L3174" s="205" t="s">
        <v>3998</v>
      </c>
      <c r="M3174" s="205" t="s">
        <v>13171</v>
      </c>
      <c r="N3174" s="205" t="s">
        <v>13172</v>
      </c>
      <c r="O3174" s="205" t="s">
        <v>686</v>
      </c>
      <c r="P3174" s="205" t="s">
        <v>687</v>
      </c>
      <c r="Q3174" s="205" t="s">
        <v>686</v>
      </c>
    </row>
    <row r="3175" spans="1:17" hidden="1">
      <c r="A3175" s="204">
        <v>101455762922</v>
      </c>
      <c r="B3175" s="205" t="s">
        <v>13173</v>
      </c>
      <c r="C3175" s="205" t="s">
        <v>13174</v>
      </c>
      <c r="D3175" s="205" t="s">
        <v>680</v>
      </c>
      <c r="E3175" s="572">
        <v>27136</v>
      </c>
      <c r="F3175" s="572">
        <v>43621</v>
      </c>
      <c r="G3175" s="205" t="s">
        <v>5585</v>
      </c>
      <c r="H3175" s="205" t="s">
        <v>682</v>
      </c>
      <c r="I3175" s="205" t="s">
        <v>708</v>
      </c>
      <c r="J3175" s="205">
        <v>9766134748</v>
      </c>
      <c r="K3175" s="205" t="s">
        <v>684</v>
      </c>
      <c r="L3175" s="205" t="s">
        <v>13175</v>
      </c>
      <c r="M3175" s="205" t="s">
        <v>684</v>
      </c>
      <c r="N3175" s="205" t="s">
        <v>684</v>
      </c>
      <c r="O3175" s="205" t="s">
        <v>686</v>
      </c>
      <c r="P3175" s="205" t="s">
        <v>687</v>
      </c>
      <c r="Q3175" s="205" t="s">
        <v>686</v>
      </c>
    </row>
    <row r="3176" spans="1:17" hidden="1">
      <c r="A3176" s="204">
        <v>101454900198</v>
      </c>
      <c r="B3176" s="205" t="s">
        <v>13176</v>
      </c>
      <c r="C3176" s="205" t="s">
        <v>13177</v>
      </c>
      <c r="D3176" s="205" t="s">
        <v>680</v>
      </c>
      <c r="E3176" s="572">
        <v>35831</v>
      </c>
      <c r="F3176" s="572">
        <v>43619</v>
      </c>
      <c r="G3176" s="205" t="s">
        <v>5008</v>
      </c>
      <c r="H3176" s="205" t="s">
        <v>682</v>
      </c>
      <c r="I3176" s="205" t="s">
        <v>683</v>
      </c>
      <c r="J3176" s="205">
        <v>8308292052</v>
      </c>
      <c r="K3176" s="205" t="s">
        <v>684</v>
      </c>
      <c r="L3176" s="205" t="s">
        <v>13178</v>
      </c>
      <c r="M3176" s="205" t="s">
        <v>22099</v>
      </c>
      <c r="N3176" s="205" t="s">
        <v>22100</v>
      </c>
      <c r="O3176" s="205" t="s">
        <v>686</v>
      </c>
      <c r="P3176" s="205" t="s">
        <v>687</v>
      </c>
      <c r="Q3176" s="205" t="s">
        <v>687</v>
      </c>
    </row>
    <row r="3177" spans="1:17" hidden="1">
      <c r="A3177" s="204">
        <v>101475036210</v>
      </c>
      <c r="B3177" s="205" t="s">
        <v>13206</v>
      </c>
      <c r="C3177" s="205" t="s">
        <v>13207</v>
      </c>
      <c r="D3177" s="205" t="s">
        <v>680</v>
      </c>
      <c r="E3177" s="572">
        <v>35625</v>
      </c>
      <c r="F3177" s="572">
        <v>43617</v>
      </c>
      <c r="G3177" s="205" t="s">
        <v>9011</v>
      </c>
      <c r="H3177" s="205" t="s">
        <v>682</v>
      </c>
      <c r="I3177" s="205" t="s">
        <v>683</v>
      </c>
      <c r="J3177" s="205">
        <v>8080096902</v>
      </c>
      <c r="K3177" s="205" t="s">
        <v>684</v>
      </c>
      <c r="L3177" s="205" t="s">
        <v>13208</v>
      </c>
      <c r="M3177" s="205" t="s">
        <v>13209</v>
      </c>
      <c r="N3177" s="205" t="s">
        <v>10940</v>
      </c>
      <c r="O3177" s="205" t="s">
        <v>686</v>
      </c>
      <c r="P3177" s="205" t="s">
        <v>687</v>
      </c>
      <c r="Q3177" s="205" t="s">
        <v>686</v>
      </c>
    </row>
    <row r="3178" spans="1:17" hidden="1">
      <c r="A3178" s="204">
        <v>101475036223</v>
      </c>
      <c r="B3178" s="205" t="s">
        <v>13190</v>
      </c>
      <c r="C3178" s="205" t="s">
        <v>13191</v>
      </c>
      <c r="D3178" s="205" t="s">
        <v>680</v>
      </c>
      <c r="E3178" s="572">
        <v>34238</v>
      </c>
      <c r="F3178" s="572">
        <v>43617</v>
      </c>
      <c r="G3178" s="205" t="s">
        <v>760</v>
      </c>
      <c r="H3178" s="205" t="s">
        <v>682</v>
      </c>
      <c r="I3178" s="205" t="s">
        <v>683</v>
      </c>
      <c r="J3178" s="205" t="s">
        <v>684</v>
      </c>
      <c r="K3178" s="205" t="s">
        <v>684</v>
      </c>
      <c r="L3178" s="205" t="s">
        <v>13192</v>
      </c>
      <c r="M3178" s="205" t="s">
        <v>684</v>
      </c>
      <c r="N3178" s="205" t="s">
        <v>684</v>
      </c>
      <c r="O3178" s="205" t="s">
        <v>686</v>
      </c>
      <c r="P3178" s="205" t="s">
        <v>687</v>
      </c>
      <c r="Q3178" s="205" t="s">
        <v>686</v>
      </c>
    </row>
    <row r="3179" spans="1:17" hidden="1">
      <c r="A3179" s="204">
        <v>101391642731</v>
      </c>
      <c r="B3179" s="205" t="s">
        <v>13183</v>
      </c>
      <c r="C3179" s="205" t="s">
        <v>508</v>
      </c>
      <c r="D3179" s="205" t="s">
        <v>680</v>
      </c>
      <c r="E3179" s="572">
        <v>32874</v>
      </c>
      <c r="F3179" s="572">
        <v>43617</v>
      </c>
      <c r="G3179" s="205" t="s">
        <v>13184</v>
      </c>
      <c r="H3179" s="205" t="s">
        <v>682</v>
      </c>
      <c r="I3179" s="205" t="s">
        <v>683</v>
      </c>
      <c r="J3179" s="205">
        <v>8766534706</v>
      </c>
      <c r="K3179" s="205" t="s">
        <v>684</v>
      </c>
      <c r="L3179" s="205" t="s">
        <v>13185</v>
      </c>
      <c r="M3179" s="205" t="s">
        <v>13186</v>
      </c>
      <c r="N3179" s="205" t="s">
        <v>13187</v>
      </c>
      <c r="O3179" s="205" t="s">
        <v>687</v>
      </c>
      <c r="P3179" s="205" t="s">
        <v>687</v>
      </c>
      <c r="Q3179" s="205" t="s">
        <v>686</v>
      </c>
    </row>
    <row r="3180" spans="1:17" hidden="1">
      <c r="A3180" s="204">
        <v>101475170600</v>
      </c>
      <c r="B3180" s="205" t="s">
        <v>13216</v>
      </c>
      <c r="C3180" s="205" t="s">
        <v>13217</v>
      </c>
      <c r="D3180" s="205" t="s">
        <v>680</v>
      </c>
      <c r="E3180" s="572">
        <v>36558</v>
      </c>
      <c r="F3180" s="572">
        <v>43617</v>
      </c>
      <c r="G3180" s="205" t="s">
        <v>13218</v>
      </c>
      <c r="H3180" s="205" t="s">
        <v>682</v>
      </c>
      <c r="I3180" s="205" t="s">
        <v>683</v>
      </c>
      <c r="J3180" s="205" t="s">
        <v>684</v>
      </c>
      <c r="K3180" s="205" t="s">
        <v>684</v>
      </c>
      <c r="L3180" s="205" t="s">
        <v>10191</v>
      </c>
      <c r="M3180" s="205" t="s">
        <v>684</v>
      </c>
      <c r="N3180" s="205" t="s">
        <v>684</v>
      </c>
      <c r="O3180" s="205" t="s">
        <v>686</v>
      </c>
      <c r="P3180" s="205" t="s">
        <v>687</v>
      </c>
      <c r="Q3180" s="205" t="s">
        <v>686</v>
      </c>
    </row>
    <row r="3181" spans="1:17" hidden="1">
      <c r="A3181" s="204">
        <v>101475170616</v>
      </c>
      <c r="B3181" s="205" t="s">
        <v>13198</v>
      </c>
      <c r="C3181" s="205" t="s">
        <v>507</v>
      </c>
      <c r="D3181" s="205" t="s">
        <v>680</v>
      </c>
      <c r="E3181" s="572">
        <v>34201</v>
      </c>
      <c r="F3181" s="572">
        <v>43617</v>
      </c>
      <c r="G3181" s="205" t="s">
        <v>13199</v>
      </c>
      <c r="H3181" s="205" t="s">
        <v>682</v>
      </c>
      <c r="I3181" s="205" t="s">
        <v>683</v>
      </c>
      <c r="J3181" s="205">
        <v>8412082236</v>
      </c>
      <c r="K3181" s="205" t="s">
        <v>684</v>
      </c>
      <c r="L3181" s="205" t="s">
        <v>13200</v>
      </c>
      <c r="M3181" s="205" t="s">
        <v>13201</v>
      </c>
      <c r="N3181" s="205" t="s">
        <v>13202</v>
      </c>
      <c r="O3181" s="205" t="s">
        <v>686</v>
      </c>
      <c r="P3181" s="205" t="s">
        <v>687</v>
      </c>
      <c r="Q3181" s="205" t="s">
        <v>686</v>
      </c>
    </row>
    <row r="3182" spans="1:17" hidden="1">
      <c r="A3182" s="204">
        <v>101475036206</v>
      </c>
      <c r="B3182" s="205" t="s">
        <v>13210</v>
      </c>
      <c r="C3182" s="205" t="s">
        <v>13211</v>
      </c>
      <c r="D3182" s="205" t="s">
        <v>680</v>
      </c>
      <c r="E3182" s="572">
        <v>33756</v>
      </c>
      <c r="F3182" s="572">
        <v>43617</v>
      </c>
      <c r="G3182" s="205" t="s">
        <v>1447</v>
      </c>
      <c r="H3182" s="205" t="s">
        <v>682</v>
      </c>
      <c r="I3182" s="205" t="s">
        <v>683</v>
      </c>
      <c r="J3182" s="205" t="s">
        <v>684</v>
      </c>
      <c r="K3182" s="205" t="s">
        <v>684</v>
      </c>
      <c r="L3182" s="205" t="s">
        <v>13212</v>
      </c>
      <c r="M3182" s="205" t="s">
        <v>684</v>
      </c>
      <c r="N3182" s="205" t="s">
        <v>684</v>
      </c>
      <c r="O3182" s="205" t="s">
        <v>686</v>
      </c>
      <c r="P3182" s="205" t="s">
        <v>687</v>
      </c>
      <c r="Q3182" s="205" t="s">
        <v>686</v>
      </c>
    </row>
    <row r="3183" spans="1:17" hidden="1">
      <c r="A3183" s="204">
        <v>101475036193</v>
      </c>
      <c r="B3183" s="205" t="s">
        <v>13213</v>
      </c>
      <c r="C3183" s="205" t="s">
        <v>13214</v>
      </c>
      <c r="D3183" s="205" t="s">
        <v>680</v>
      </c>
      <c r="E3183" s="572">
        <v>35948</v>
      </c>
      <c r="F3183" s="572">
        <v>43617</v>
      </c>
      <c r="G3183" s="205" t="s">
        <v>1927</v>
      </c>
      <c r="H3183" s="205" t="s">
        <v>682</v>
      </c>
      <c r="I3183" s="205" t="s">
        <v>683</v>
      </c>
      <c r="J3183" s="205" t="s">
        <v>684</v>
      </c>
      <c r="K3183" s="205" t="s">
        <v>684</v>
      </c>
      <c r="L3183" s="205" t="s">
        <v>13215</v>
      </c>
      <c r="M3183" s="205" t="s">
        <v>684</v>
      </c>
      <c r="N3183" s="205" t="s">
        <v>684</v>
      </c>
      <c r="O3183" s="205" t="s">
        <v>686</v>
      </c>
      <c r="P3183" s="205" t="s">
        <v>687</v>
      </c>
      <c r="Q3183" s="205" t="s">
        <v>686</v>
      </c>
    </row>
    <row r="3184" spans="1:17" hidden="1">
      <c r="A3184" s="204">
        <v>101369085713</v>
      </c>
      <c r="B3184" s="205" t="s">
        <v>13203</v>
      </c>
      <c r="C3184" s="205" t="s">
        <v>13204</v>
      </c>
      <c r="D3184" s="205" t="s">
        <v>680</v>
      </c>
      <c r="E3184" s="572">
        <v>24473</v>
      </c>
      <c r="F3184" s="572">
        <v>43617</v>
      </c>
      <c r="G3184" s="205" t="s">
        <v>13205</v>
      </c>
      <c r="H3184" s="205" t="s">
        <v>682</v>
      </c>
      <c r="I3184" s="205" t="s">
        <v>708</v>
      </c>
      <c r="J3184" s="205" t="s">
        <v>684</v>
      </c>
      <c r="K3184" s="205" t="s">
        <v>684</v>
      </c>
      <c r="L3184" s="205" t="s">
        <v>8789</v>
      </c>
      <c r="M3184" s="205" t="s">
        <v>684</v>
      </c>
      <c r="N3184" s="205" t="s">
        <v>684</v>
      </c>
      <c r="O3184" s="205" t="s">
        <v>686</v>
      </c>
      <c r="P3184" s="205" t="s">
        <v>687</v>
      </c>
      <c r="Q3184" s="205" t="s">
        <v>686</v>
      </c>
    </row>
    <row r="3185" spans="1:17" hidden="1">
      <c r="A3185" s="204">
        <v>101474983342</v>
      </c>
      <c r="B3185" s="205" t="s">
        <v>13219</v>
      </c>
      <c r="C3185" s="205" t="s">
        <v>13220</v>
      </c>
      <c r="D3185" s="205" t="s">
        <v>680</v>
      </c>
      <c r="E3185" s="572">
        <v>36617</v>
      </c>
      <c r="F3185" s="572">
        <v>43617</v>
      </c>
      <c r="G3185" s="205" t="s">
        <v>13221</v>
      </c>
      <c r="H3185" s="205" t="s">
        <v>682</v>
      </c>
      <c r="I3185" s="205" t="s">
        <v>683</v>
      </c>
      <c r="J3185" s="205">
        <v>9304167954</v>
      </c>
      <c r="K3185" s="205" t="s">
        <v>684</v>
      </c>
      <c r="L3185" s="205" t="s">
        <v>13222</v>
      </c>
      <c r="M3185" s="205" t="s">
        <v>13223</v>
      </c>
      <c r="N3185" s="205" t="s">
        <v>20632</v>
      </c>
      <c r="O3185" s="205" t="s">
        <v>686</v>
      </c>
      <c r="P3185" s="205" t="s">
        <v>687</v>
      </c>
      <c r="Q3185" s="205" t="s">
        <v>686</v>
      </c>
    </row>
    <row r="3186" spans="1:17" hidden="1">
      <c r="A3186" s="204">
        <v>101474983335</v>
      </c>
      <c r="B3186" s="205" t="s">
        <v>13193</v>
      </c>
      <c r="C3186" s="205" t="s">
        <v>13194</v>
      </c>
      <c r="D3186" s="205" t="s">
        <v>680</v>
      </c>
      <c r="E3186" s="572">
        <v>30139</v>
      </c>
      <c r="F3186" s="572">
        <v>43617</v>
      </c>
      <c r="G3186" s="205" t="s">
        <v>13195</v>
      </c>
      <c r="H3186" s="205" t="s">
        <v>682</v>
      </c>
      <c r="I3186" s="205" t="s">
        <v>708</v>
      </c>
      <c r="J3186" s="205">
        <v>9823349152</v>
      </c>
      <c r="K3186" s="205" t="s">
        <v>684</v>
      </c>
      <c r="L3186" s="205" t="s">
        <v>1908</v>
      </c>
      <c r="M3186" s="205" t="s">
        <v>13196</v>
      </c>
      <c r="N3186" s="205" t="s">
        <v>13197</v>
      </c>
      <c r="O3186" s="205" t="s">
        <v>686</v>
      </c>
      <c r="P3186" s="205" t="s">
        <v>687</v>
      </c>
      <c r="Q3186" s="205" t="s">
        <v>686</v>
      </c>
    </row>
    <row r="3187" spans="1:17" hidden="1">
      <c r="A3187" s="204">
        <v>101475240602</v>
      </c>
      <c r="B3187" s="205" t="s">
        <v>13179</v>
      </c>
      <c r="C3187" s="205" t="s">
        <v>506</v>
      </c>
      <c r="D3187" s="205" t="s">
        <v>680</v>
      </c>
      <c r="E3187" s="572">
        <v>34792</v>
      </c>
      <c r="F3187" s="572">
        <v>43617</v>
      </c>
      <c r="G3187" s="205" t="s">
        <v>13180</v>
      </c>
      <c r="H3187" s="205" t="s">
        <v>682</v>
      </c>
      <c r="I3187" s="205" t="s">
        <v>683</v>
      </c>
      <c r="J3187" s="205">
        <v>8329136070</v>
      </c>
      <c r="K3187" s="205" t="s">
        <v>684</v>
      </c>
      <c r="L3187" s="205" t="s">
        <v>5494</v>
      </c>
      <c r="M3187" s="205" t="s">
        <v>13181</v>
      </c>
      <c r="N3187" s="205" t="s">
        <v>13182</v>
      </c>
      <c r="O3187" s="205" t="s">
        <v>687</v>
      </c>
      <c r="P3187" s="205" t="s">
        <v>687</v>
      </c>
      <c r="Q3187" s="205" t="s">
        <v>686</v>
      </c>
    </row>
    <row r="3188" spans="1:17" hidden="1">
      <c r="A3188" s="204">
        <v>101475231574</v>
      </c>
      <c r="B3188" s="205" t="s">
        <v>13188</v>
      </c>
      <c r="C3188" s="205" t="s">
        <v>5314</v>
      </c>
      <c r="D3188" s="205" t="s">
        <v>680</v>
      </c>
      <c r="E3188" s="572">
        <v>36749</v>
      </c>
      <c r="F3188" s="572">
        <v>43617</v>
      </c>
      <c r="G3188" s="205" t="s">
        <v>13189</v>
      </c>
      <c r="H3188" s="205" t="s">
        <v>682</v>
      </c>
      <c r="I3188" s="205" t="s">
        <v>683</v>
      </c>
      <c r="J3188" s="205" t="s">
        <v>684</v>
      </c>
      <c r="K3188" s="205" t="s">
        <v>684</v>
      </c>
      <c r="L3188" s="205" t="s">
        <v>11533</v>
      </c>
      <c r="M3188" s="205" t="s">
        <v>684</v>
      </c>
      <c r="N3188" s="205" t="s">
        <v>684</v>
      </c>
      <c r="O3188" s="205" t="s">
        <v>686</v>
      </c>
      <c r="P3188" s="205" t="s">
        <v>687</v>
      </c>
      <c r="Q3188" s="205" t="s">
        <v>686</v>
      </c>
    </row>
    <row r="3189" spans="1:17" hidden="1">
      <c r="A3189" s="204">
        <v>101453774102</v>
      </c>
      <c r="B3189" s="205" t="s">
        <v>13224</v>
      </c>
      <c r="C3189" s="205" t="s">
        <v>13225</v>
      </c>
      <c r="D3189" s="205" t="s">
        <v>680</v>
      </c>
      <c r="E3189" s="572">
        <v>29152</v>
      </c>
      <c r="F3189" s="572">
        <v>43615</v>
      </c>
      <c r="G3189" s="205" t="s">
        <v>13226</v>
      </c>
      <c r="H3189" s="205" t="s">
        <v>682</v>
      </c>
      <c r="I3189" s="205" t="s">
        <v>708</v>
      </c>
      <c r="J3189" s="205" t="s">
        <v>684</v>
      </c>
      <c r="K3189" s="205" t="s">
        <v>684</v>
      </c>
      <c r="L3189" s="205" t="s">
        <v>13227</v>
      </c>
      <c r="M3189" s="205" t="s">
        <v>684</v>
      </c>
      <c r="N3189" s="205" t="s">
        <v>684</v>
      </c>
      <c r="O3189" s="205" t="s">
        <v>686</v>
      </c>
      <c r="P3189" s="205" t="s">
        <v>687</v>
      </c>
      <c r="Q3189" s="205" t="s">
        <v>686</v>
      </c>
    </row>
    <row r="3190" spans="1:17" hidden="1">
      <c r="A3190" s="204">
        <v>101452692919</v>
      </c>
      <c r="B3190" s="205" t="s">
        <v>13228</v>
      </c>
      <c r="C3190" s="205" t="s">
        <v>13229</v>
      </c>
      <c r="D3190" s="205" t="s">
        <v>680</v>
      </c>
      <c r="E3190" s="572">
        <v>31181</v>
      </c>
      <c r="F3190" s="572">
        <v>43612</v>
      </c>
      <c r="G3190" s="205" t="s">
        <v>13230</v>
      </c>
      <c r="H3190" s="205" t="s">
        <v>682</v>
      </c>
      <c r="I3190" s="205" t="s">
        <v>708</v>
      </c>
      <c r="J3190" s="205" t="s">
        <v>684</v>
      </c>
      <c r="K3190" s="205" t="s">
        <v>684</v>
      </c>
      <c r="L3190" s="205" t="s">
        <v>13231</v>
      </c>
      <c r="M3190" s="205" t="s">
        <v>684</v>
      </c>
      <c r="N3190" s="205" t="s">
        <v>684</v>
      </c>
      <c r="O3190" s="205" t="s">
        <v>686</v>
      </c>
      <c r="P3190" s="205" t="s">
        <v>687</v>
      </c>
      <c r="Q3190" s="205" t="s">
        <v>686</v>
      </c>
    </row>
    <row r="3191" spans="1:17" hidden="1">
      <c r="A3191" s="204">
        <v>101450816672</v>
      </c>
      <c r="B3191" s="205" t="s">
        <v>13242</v>
      </c>
      <c r="C3191" s="205" t="s">
        <v>13243</v>
      </c>
      <c r="D3191" s="205" t="s">
        <v>680</v>
      </c>
      <c r="E3191" s="572">
        <v>36750</v>
      </c>
      <c r="F3191" s="572">
        <v>43604</v>
      </c>
      <c r="G3191" s="205" t="s">
        <v>13244</v>
      </c>
      <c r="H3191" s="205" t="s">
        <v>682</v>
      </c>
      <c r="I3191" s="205" t="s">
        <v>683</v>
      </c>
      <c r="J3191" s="205" t="s">
        <v>684</v>
      </c>
      <c r="K3191" s="205" t="s">
        <v>684</v>
      </c>
      <c r="L3191" s="205" t="s">
        <v>13245</v>
      </c>
      <c r="M3191" s="205" t="s">
        <v>684</v>
      </c>
      <c r="N3191" s="205" t="s">
        <v>684</v>
      </c>
      <c r="O3191" s="205" t="s">
        <v>686</v>
      </c>
      <c r="P3191" s="205" t="s">
        <v>687</v>
      </c>
      <c r="Q3191" s="205" t="s">
        <v>686</v>
      </c>
    </row>
    <row r="3192" spans="1:17" hidden="1">
      <c r="A3192" s="204">
        <v>101450816693</v>
      </c>
      <c r="B3192" s="205" t="s">
        <v>13232</v>
      </c>
      <c r="C3192" s="205" t="s">
        <v>13233</v>
      </c>
      <c r="D3192" s="205" t="s">
        <v>680</v>
      </c>
      <c r="E3192" s="572">
        <v>33604</v>
      </c>
      <c r="F3192" s="572">
        <v>43604</v>
      </c>
      <c r="G3192" s="205" t="s">
        <v>13234</v>
      </c>
      <c r="H3192" s="205" t="s">
        <v>682</v>
      </c>
      <c r="I3192" s="205" t="s">
        <v>683</v>
      </c>
      <c r="J3192" s="205" t="s">
        <v>684</v>
      </c>
      <c r="K3192" s="205" t="s">
        <v>684</v>
      </c>
      <c r="L3192" s="205" t="s">
        <v>6846</v>
      </c>
      <c r="M3192" s="205" t="s">
        <v>684</v>
      </c>
      <c r="N3192" s="205" t="s">
        <v>684</v>
      </c>
      <c r="O3192" s="205" t="s">
        <v>686</v>
      </c>
      <c r="P3192" s="205" t="s">
        <v>687</v>
      </c>
      <c r="Q3192" s="205" t="s">
        <v>686</v>
      </c>
    </row>
    <row r="3193" spans="1:17" hidden="1">
      <c r="A3193" s="204">
        <v>101450816686</v>
      </c>
      <c r="B3193" s="205" t="s">
        <v>13238</v>
      </c>
      <c r="C3193" s="205" t="s">
        <v>13239</v>
      </c>
      <c r="D3193" s="205" t="s">
        <v>680</v>
      </c>
      <c r="E3193" s="572">
        <v>35762</v>
      </c>
      <c r="F3193" s="572">
        <v>43604</v>
      </c>
      <c r="G3193" s="205" t="s">
        <v>13240</v>
      </c>
      <c r="H3193" s="205" t="s">
        <v>682</v>
      </c>
      <c r="I3193" s="205" t="s">
        <v>683</v>
      </c>
      <c r="J3193" s="205">
        <v>9174087240</v>
      </c>
      <c r="K3193" s="205" t="s">
        <v>684</v>
      </c>
      <c r="L3193" s="205" t="s">
        <v>13241</v>
      </c>
      <c r="M3193" s="205" t="s">
        <v>684</v>
      </c>
      <c r="N3193" s="205" t="s">
        <v>684</v>
      </c>
      <c r="O3193" s="205" t="s">
        <v>686</v>
      </c>
      <c r="P3193" s="205" t="s">
        <v>687</v>
      </c>
      <c r="Q3193" s="205" t="s">
        <v>686</v>
      </c>
    </row>
    <row r="3194" spans="1:17" hidden="1">
      <c r="A3194" s="204">
        <v>101450823142</v>
      </c>
      <c r="B3194" s="205" t="s">
        <v>13235</v>
      </c>
      <c r="C3194" s="205" t="s">
        <v>13236</v>
      </c>
      <c r="D3194" s="205" t="s">
        <v>680</v>
      </c>
      <c r="E3194" s="572">
        <v>36161</v>
      </c>
      <c r="F3194" s="572">
        <v>43604</v>
      </c>
      <c r="G3194" s="205" t="s">
        <v>13237</v>
      </c>
      <c r="H3194" s="205" t="s">
        <v>682</v>
      </c>
      <c r="I3194" s="205" t="s">
        <v>683</v>
      </c>
      <c r="J3194" s="205">
        <v>9021975454</v>
      </c>
      <c r="K3194" s="205" t="s">
        <v>684</v>
      </c>
      <c r="L3194" s="205" t="s">
        <v>709</v>
      </c>
      <c r="M3194" s="205" t="s">
        <v>684</v>
      </c>
      <c r="N3194" s="205" t="s">
        <v>684</v>
      </c>
      <c r="O3194" s="205" t="s">
        <v>686</v>
      </c>
      <c r="P3194" s="205" t="s">
        <v>687</v>
      </c>
      <c r="Q3194" s="205" t="s">
        <v>686</v>
      </c>
    </row>
    <row r="3195" spans="1:17" hidden="1">
      <c r="A3195" s="204">
        <v>101448658942</v>
      </c>
      <c r="B3195" s="205" t="s">
        <v>13251</v>
      </c>
      <c r="C3195" s="205" t="s">
        <v>13252</v>
      </c>
      <c r="D3195" s="205" t="s">
        <v>680</v>
      </c>
      <c r="E3195" s="572">
        <v>35372</v>
      </c>
      <c r="F3195" s="572">
        <v>43597</v>
      </c>
      <c r="G3195" s="205" t="s">
        <v>13253</v>
      </c>
      <c r="H3195" s="205" t="s">
        <v>682</v>
      </c>
      <c r="I3195" s="205" t="s">
        <v>683</v>
      </c>
      <c r="J3195" s="205" t="s">
        <v>684</v>
      </c>
      <c r="K3195" s="205" t="s">
        <v>684</v>
      </c>
      <c r="L3195" s="205" t="s">
        <v>13254</v>
      </c>
      <c r="M3195" s="205" t="s">
        <v>684</v>
      </c>
      <c r="N3195" s="205" t="s">
        <v>684</v>
      </c>
      <c r="O3195" s="205" t="s">
        <v>686</v>
      </c>
      <c r="P3195" s="205" t="s">
        <v>687</v>
      </c>
      <c r="Q3195" s="205" t="s">
        <v>686</v>
      </c>
    </row>
    <row r="3196" spans="1:17" hidden="1">
      <c r="A3196" s="204">
        <v>100870975623</v>
      </c>
      <c r="B3196" s="205" t="s">
        <v>13246</v>
      </c>
      <c r="C3196" s="205" t="s">
        <v>13247</v>
      </c>
      <c r="D3196" s="205" t="s">
        <v>680</v>
      </c>
      <c r="E3196" s="572">
        <v>35250</v>
      </c>
      <c r="F3196" s="572">
        <v>43597</v>
      </c>
      <c r="G3196" s="205" t="s">
        <v>13248</v>
      </c>
      <c r="H3196" s="205" t="s">
        <v>682</v>
      </c>
      <c r="I3196" s="205" t="s">
        <v>708</v>
      </c>
      <c r="J3196" s="205">
        <v>9890470174</v>
      </c>
      <c r="K3196" s="205" t="s">
        <v>684</v>
      </c>
      <c r="L3196" s="205" t="s">
        <v>13249</v>
      </c>
      <c r="M3196" s="205" t="s">
        <v>684</v>
      </c>
      <c r="N3196" s="205" t="s">
        <v>13250</v>
      </c>
      <c r="O3196" s="205" t="s">
        <v>686</v>
      </c>
      <c r="P3196" s="205" t="s">
        <v>687</v>
      </c>
      <c r="Q3196" s="205" t="s">
        <v>686</v>
      </c>
    </row>
    <row r="3197" spans="1:17" hidden="1">
      <c r="A3197" s="204">
        <v>101447357890</v>
      </c>
      <c r="B3197" s="205" t="s">
        <v>13263</v>
      </c>
      <c r="C3197" s="205" t="s">
        <v>4489</v>
      </c>
      <c r="D3197" s="205" t="s">
        <v>680</v>
      </c>
      <c r="E3197" s="572">
        <v>33970</v>
      </c>
      <c r="F3197" s="572">
        <v>43593</v>
      </c>
      <c r="G3197" s="205" t="s">
        <v>904</v>
      </c>
      <c r="H3197" s="205" t="s">
        <v>682</v>
      </c>
      <c r="I3197" s="205" t="s">
        <v>683</v>
      </c>
      <c r="J3197" s="205" t="s">
        <v>684</v>
      </c>
      <c r="K3197" s="205" t="s">
        <v>684</v>
      </c>
      <c r="L3197" s="205" t="s">
        <v>13264</v>
      </c>
      <c r="M3197" s="205" t="s">
        <v>684</v>
      </c>
      <c r="N3197" s="205" t="s">
        <v>684</v>
      </c>
      <c r="O3197" s="205" t="s">
        <v>686</v>
      </c>
      <c r="P3197" s="205" t="s">
        <v>687</v>
      </c>
      <c r="Q3197" s="205" t="s">
        <v>686</v>
      </c>
    </row>
    <row r="3198" spans="1:17" hidden="1">
      <c r="A3198" s="204">
        <v>101401169269</v>
      </c>
      <c r="B3198" s="205" t="s">
        <v>13255</v>
      </c>
      <c r="C3198" s="205" t="s">
        <v>13256</v>
      </c>
      <c r="D3198" s="205" t="s">
        <v>680</v>
      </c>
      <c r="E3198" s="572">
        <v>33025</v>
      </c>
      <c r="F3198" s="572">
        <v>43593</v>
      </c>
      <c r="G3198" s="205" t="s">
        <v>13257</v>
      </c>
      <c r="H3198" s="205" t="s">
        <v>682</v>
      </c>
      <c r="I3198" s="205" t="s">
        <v>683</v>
      </c>
      <c r="J3198" s="205">
        <v>9845436213</v>
      </c>
      <c r="K3198" s="205" t="s">
        <v>684</v>
      </c>
      <c r="L3198" s="205" t="s">
        <v>13258</v>
      </c>
      <c r="M3198" s="205" t="s">
        <v>684</v>
      </c>
      <c r="N3198" s="205" t="s">
        <v>13259</v>
      </c>
      <c r="O3198" s="205" t="s">
        <v>686</v>
      </c>
      <c r="P3198" s="205" t="s">
        <v>687</v>
      </c>
      <c r="Q3198" s="205" t="s">
        <v>686</v>
      </c>
    </row>
    <row r="3199" spans="1:17" hidden="1">
      <c r="A3199" s="204">
        <v>101447357900</v>
      </c>
      <c r="B3199" s="205" t="s">
        <v>13260</v>
      </c>
      <c r="C3199" s="205" t="s">
        <v>13261</v>
      </c>
      <c r="D3199" s="205" t="s">
        <v>680</v>
      </c>
      <c r="E3199" s="572">
        <v>33970</v>
      </c>
      <c r="F3199" s="572">
        <v>43593</v>
      </c>
      <c r="G3199" s="205" t="s">
        <v>5954</v>
      </c>
      <c r="H3199" s="205" t="s">
        <v>682</v>
      </c>
      <c r="I3199" s="205" t="s">
        <v>683</v>
      </c>
      <c r="J3199" s="205" t="s">
        <v>684</v>
      </c>
      <c r="K3199" s="205" t="s">
        <v>684</v>
      </c>
      <c r="L3199" s="205" t="s">
        <v>13262</v>
      </c>
      <c r="M3199" s="205" t="s">
        <v>684</v>
      </c>
      <c r="N3199" s="205" t="s">
        <v>684</v>
      </c>
      <c r="O3199" s="205" t="s">
        <v>686</v>
      </c>
      <c r="P3199" s="205" t="s">
        <v>687</v>
      </c>
      <c r="Q3199" s="205" t="s">
        <v>686</v>
      </c>
    </row>
    <row r="3200" spans="1:17" hidden="1">
      <c r="A3200" s="204">
        <v>101279630494</v>
      </c>
      <c r="B3200" s="205" t="s">
        <v>13265</v>
      </c>
      <c r="C3200" s="205" t="s">
        <v>13266</v>
      </c>
      <c r="D3200" s="205" t="s">
        <v>680</v>
      </c>
      <c r="E3200" s="572">
        <v>33239</v>
      </c>
      <c r="F3200" s="572">
        <v>43593</v>
      </c>
      <c r="G3200" s="205" t="s">
        <v>13267</v>
      </c>
      <c r="H3200" s="205" t="s">
        <v>682</v>
      </c>
      <c r="I3200" s="205" t="s">
        <v>683</v>
      </c>
      <c r="J3200" s="205">
        <v>7250392901</v>
      </c>
      <c r="K3200" s="205" t="s">
        <v>684</v>
      </c>
      <c r="L3200" s="205" t="s">
        <v>13268</v>
      </c>
      <c r="M3200" s="205" t="s">
        <v>13269</v>
      </c>
      <c r="N3200" s="205" t="s">
        <v>13270</v>
      </c>
      <c r="O3200" s="205" t="s">
        <v>686</v>
      </c>
      <c r="P3200" s="205" t="s">
        <v>687</v>
      </c>
      <c r="Q3200" s="205" t="s">
        <v>686</v>
      </c>
    </row>
    <row r="3201" spans="1:17" hidden="1">
      <c r="A3201" s="204">
        <v>101447357916</v>
      </c>
      <c r="B3201" s="205" t="s">
        <v>13271</v>
      </c>
      <c r="C3201" s="205" t="s">
        <v>13272</v>
      </c>
      <c r="D3201" s="205" t="s">
        <v>680</v>
      </c>
      <c r="E3201" s="572">
        <v>31929</v>
      </c>
      <c r="F3201" s="572">
        <v>43593</v>
      </c>
      <c r="G3201" s="205" t="s">
        <v>13273</v>
      </c>
      <c r="H3201" s="205" t="s">
        <v>682</v>
      </c>
      <c r="I3201" s="205" t="s">
        <v>683</v>
      </c>
      <c r="J3201" s="205" t="s">
        <v>684</v>
      </c>
      <c r="K3201" s="205" t="s">
        <v>684</v>
      </c>
      <c r="L3201" s="205" t="s">
        <v>13274</v>
      </c>
      <c r="M3201" s="205" t="s">
        <v>684</v>
      </c>
      <c r="N3201" s="205" t="s">
        <v>3451</v>
      </c>
      <c r="O3201" s="205" t="s">
        <v>686</v>
      </c>
      <c r="P3201" s="205" t="s">
        <v>687</v>
      </c>
      <c r="Q3201" s="205" t="s">
        <v>686</v>
      </c>
    </row>
    <row r="3202" spans="1:17" hidden="1">
      <c r="A3202" s="204">
        <v>101443969363</v>
      </c>
      <c r="B3202" s="205" t="s">
        <v>13278</v>
      </c>
      <c r="C3202" s="205" t="s">
        <v>13279</v>
      </c>
      <c r="D3202" s="205" t="s">
        <v>680</v>
      </c>
      <c r="E3202" s="572">
        <v>36019</v>
      </c>
      <c r="F3202" s="572">
        <v>43591</v>
      </c>
      <c r="G3202" s="205" t="s">
        <v>13280</v>
      </c>
      <c r="H3202" s="205" t="s">
        <v>682</v>
      </c>
      <c r="I3202" s="205" t="s">
        <v>683</v>
      </c>
      <c r="J3202" s="205" t="s">
        <v>684</v>
      </c>
      <c r="K3202" s="205" t="s">
        <v>684</v>
      </c>
      <c r="L3202" s="205" t="s">
        <v>3738</v>
      </c>
      <c r="M3202" s="205" t="s">
        <v>684</v>
      </c>
      <c r="N3202" s="205" t="s">
        <v>684</v>
      </c>
      <c r="O3202" s="205" t="s">
        <v>686</v>
      </c>
      <c r="P3202" s="205" t="s">
        <v>687</v>
      </c>
      <c r="Q3202" s="205" t="s">
        <v>686</v>
      </c>
    </row>
    <row r="3203" spans="1:17" hidden="1">
      <c r="A3203" s="204">
        <v>101444025716</v>
      </c>
      <c r="B3203" s="205" t="s">
        <v>13275</v>
      </c>
      <c r="C3203" s="205" t="s">
        <v>13276</v>
      </c>
      <c r="D3203" s="205" t="s">
        <v>680</v>
      </c>
      <c r="E3203" s="572">
        <v>35978</v>
      </c>
      <c r="F3203" s="572">
        <v>43591</v>
      </c>
      <c r="G3203" s="205" t="s">
        <v>13277</v>
      </c>
      <c r="H3203" s="205" t="s">
        <v>682</v>
      </c>
      <c r="I3203" s="205" t="s">
        <v>683</v>
      </c>
      <c r="J3203" s="205" t="s">
        <v>684</v>
      </c>
      <c r="K3203" s="205" t="s">
        <v>684</v>
      </c>
      <c r="L3203" s="205" t="s">
        <v>9834</v>
      </c>
      <c r="M3203" s="205" t="s">
        <v>684</v>
      </c>
      <c r="N3203" s="205" t="s">
        <v>684</v>
      </c>
      <c r="O3203" s="205" t="s">
        <v>686</v>
      </c>
      <c r="P3203" s="205" t="s">
        <v>687</v>
      </c>
      <c r="Q3203" s="205" t="s">
        <v>686</v>
      </c>
    </row>
    <row r="3204" spans="1:17" hidden="1">
      <c r="A3204" s="204">
        <v>101461875555</v>
      </c>
      <c r="B3204" s="205" t="s">
        <v>13289</v>
      </c>
      <c r="C3204" s="205" t="s">
        <v>13290</v>
      </c>
      <c r="D3204" s="205" t="s">
        <v>680</v>
      </c>
      <c r="E3204" s="572">
        <v>34231</v>
      </c>
      <c r="F3204" s="572">
        <v>43587</v>
      </c>
      <c r="G3204" s="205" t="s">
        <v>13291</v>
      </c>
      <c r="H3204" s="205" t="s">
        <v>682</v>
      </c>
      <c r="I3204" s="205" t="s">
        <v>683</v>
      </c>
      <c r="J3204" s="205" t="s">
        <v>684</v>
      </c>
      <c r="K3204" s="205" t="s">
        <v>684</v>
      </c>
      <c r="L3204" s="205" t="s">
        <v>13292</v>
      </c>
      <c r="M3204" s="205" t="s">
        <v>684</v>
      </c>
      <c r="N3204" s="205" t="s">
        <v>684</v>
      </c>
      <c r="O3204" s="205" t="s">
        <v>686</v>
      </c>
      <c r="P3204" s="205" t="s">
        <v>687</v>
      </c>
      <c r="Q3204" s="205" t="s">
        <v>686</v>
      </c>
    </row>
    <row r="3205" spans="1:17" hidden="1">
      <c r="A3205" s="204">
        <v>101461875540</v>
      </c>
      <c r="B3205" s="205" t="s">
        <v>13293</v>
      </c>
      <c r="C3205" s="205" t="s">
        <v>13294</v>
      </c>
      <c r="D3205" s="205" t="s">
        <v>680</v>
      </c>
      <c r="E3205" s="572">
        <v>34616</v>
      </c>
      <c r="F3205" s="572">
        <v>43587</v>
      </c>
      <c r="G3205" s="205" t="s">
        <v>13295</v>
      </c>
      <c r="H3205" s="205" t="s">
        <v>682</v>
      </c>
      <c r="I3205" s="205" t="s">
        <v>683</v>
      </c>
      <c r="J3205" s="205" t="s">
        <v>684</v>
      </c>
      <c r="K3205" s="205" t="s">
        <v>684</v>
      </c>
      <c r="L3205" s="205" t="s">
        <v>13296</v>
      </c>
      <c r="M3205" s="205" t="s">
        <v>684</v>
      </c>
      <c r="N3205" s="205" t="s">
        <v>684</v>
      </c>
      <c r="O3205" s="205" t="s">
        <v>686</v>
      </c>
      <c r="P3205" s="205" t="s">
        <v>687</v>
      </c>
      <c r="Q3205" s="205" t="s">
        <v>686</v>
      </c>
    </row>
    <row r="3206" spans="1:17" hidden="1">
      <c r="A3206" s="204">
        <v>101457491732</v>
      </c>
      <c r="B3206" s="205" t="s">
        <v>13326</v>
      </c>
      <c r="C3206" s="205" t="s">
        <v>5361</v>
      </c>
      <c r="D3206" s="205" t="s">
        <v>680</v>
      </c>
      <c r="E3206" s="572">
        <v>36161</v>
      </c>
      <c r="F3206" s="572">
        <v>43587</v>
      </c>
      <c r="G3206" s="205" t="s">
        <v>4898</v>
      </c>
      <c r="H3206" s="205" t="s">
        <v>682</v>
      </c>
      <c r="I3206" s="205" t="s">
        <v>683</v>
      </c>
      <c r="J3206" s="205">
        <v>9165806526</v>
      </c>
      <c r="K3206" s="205" t="s">
        <v>684</v>
      </c>
      <c r="L3206" s="205" t="s">
        <v>13327</v>
      </c>
      <c r="M3206" s="205" t="s">
        <v>684</v>
      </c>
      <c r="N3206" s="205" t="s">
        <v>684</v>
      </c>
      <c r="O3206" s="205" t="s">
        <v>686</v>
      </c>
      <c r="P3206" s="205" t="s">
        <v>687</v>
      </c>
      <c r="Q3206" s="205" t="s">
        <v>686</v>
      </c>
    </row>
    <row r="3207" spans="1:17" hidden="1">
      <c r="A3207" s="204">
        <v>101216301351</v>
      </c>
      <c r="B3207" s="205" t="s">
        <v>13297</v>
      </c>
      <c r="C3207" s="205" t="s">
        <v>13298</v>
      </c>
      <c r="D3207" s="205" t="s">
        <v>680</v>
      </c>
      <c r="E3207" s="572">
        <v>31140</v>
      </c>
      <c r="F3207" s="572">
        <v>43587</v>
      </c>
      <c r="G3207" s="205" t="s">
        <v>10427</v>
      </c>
      <c r="H3207" s="205" t="s">
        <v>682</v>
      </c>
      <c r="I3207" s="205" t="s">
        <v>683</v>
      </c>
      <c r="J3207" s="205">
        <v>8983845084</v>
      </c>
      <c r="K3207" s="205" t="s">
        <v>13299</v>
      </c>
      <c r="L3207" s="205" t="s">
        <v>13300</v>
      </c>
      <c r="M3207" s="205" t="s">
        <v>13301</v>
      </c>
      <c r="N3207" s="205" t="s">
        <v>684</v>
      </c>
      <c r="O3207" s="205" t="s">
        <v>687</v>
      </c>
      <c r="P3207" s="205" t="s">
        <v>687</v>
      </c>
      <c r="Q3207" s="205" t="s">
        <v>686</v>
      </c>
    </row>
    <row r="3208" spans="1:17" hidden="1">
      <c r="A3208" s="204">
        <v>100796091819</v>
      </c>
      <c r="B3208" s="205" t="s">
        <v>13322</v>
      </c>
      <c r="C3208" s="205" t="s">
        <v>9876</v>
      </c>
      <c r="D3208" s="205" t="s">
        <v>680</v>
      </c>
      <c r="E3208" s="572">
        <v>28126</v>
      </c>
      <c r="F3208" s="572">
        <v>43587</v>
      </c>
      <c r="G3208" s="205" t="s">
        <v>13323</v>
      </c>
      <c r="H3208" s="205" t="s">
        <v>682</v>
      </c>
      <c r="I3208" s="205" t="s">
        <v>684</v>
      </c>
      <c r="J3208" s="205">
        <v>8359989016</v>
      </c>
      <c r="K3208" s="205" t="s">
        <v>684</v>
      </c>
      <c r="L3208" s="205" t="s">
        <v>13324</v>
      </c>
      <c r="M3208" s="205" t="s">
        <v>684</v>
      </c>
      <c r="N3208" s="205" t="s">
        <v>13325</v>
      </c>
      <c r="O3208" s="205" t="s">
        <v>686</v>
      </c>
      <c r="P3208" s="205" t="s">
        <v>686</v>
      </c>
      <c r="Q3208" s="205" t="s">
        <v>686</v>
      </c>
    </row>
    <row r="3209" spans="1:17" hidden="1">
      <c r="A3209" s="204">
        <v>101457491721</v>
      </c>
      <c r="B3209" s="205" t="s">
        <v>13318</v>
      </c>
      <c r="C3209" s="205" t="s">
        <v>13319</v>
      </c>
      <c r="D3209" s="205" t="s">
        <v>680</v>
      </c>
      <c r="E3209" s="572">
        <v>35405</v>
      </c>
      <c r="F3209" s="572">
        <v>43587</v>
      </c>
      <c r="G3209" s="205" t="s">
        <v>13320</v>
      </c>
      <c r="H3209" s="205" t="s">
        <v>682</v>
      </c>
      <c r="I3209" s="205" t="s">
        <v>683</v>
      </c>
      <c r="J3209" s="205" t="s">
        <v>684</v>
      </c>
      <c r="K3209" s="205" t="s">
        <v>684</v>
      </c>
      <c r="L3209" s="205" t="s">
        <v>13321</v>
      </c>
      <c r="M3209" s="205" t="s">
        <v>684</v>
      </c>
      <c r="N3209" s="205" t="s">
        <v>684</v>
      </c>
      <c r="O3209" s="205" t="s">
        <v>686</v>
      </c>
      <c r="P3209" s="205" t="s">
        <v>687</v>
      </c>
      <c r="Q3209" s="205" t="s">
        <v>686</v>
      </c>
    </row>
    <row r="3210" spans="1:17" hidden="1">
      <c r="A3210" s="204">
        <v>101457491692</v>
      </c>
      <c r="B3210" s="205" t="s">
        <v>13314</v>
      </c>
      <c r="C3210" s="205" t="s">
        <v>13315</v>
      </c>
      <c r="D3210" s="205" t="s">
        <v>680</v>
      </c>
      <c r="E3210" s="572">
        <v>30317</v>
      </c>
      <c r="F3210" s="572">
        <v>43587</v>
      </c>
      <c r="G3210" s="205" t="s">
        <v>13316</v>
      </c>
      <c r="H3210" s="205" t="s">
        <v>682</v>
      </c>
      <c r="I3210" s="205" t="s">
        <v>708</v>
      </c>
      <c r="J3210" s="205" t="s">
        <v>684</v>
      </c>
      <c r="K3210" s="205" t="s">
        <v>684</v>
      </c>
      <c r="L3210" s="205" t="s">
        <v>13317</v>
      </c>
      <c r="M3210" s="205" t="s">
        <v>684</v>
      </c>
      <c r="N3210" s="205" t="s">
        <v>684</v>
      </c>
      <c r="O3210" s="205" t="s">
        <v>686</v>
      </c>
      <c r="P3210" s="205" t="s">
        <v>687</v>
      </c>
      <c r="Q3210" s="205" t="s">
        <v>686</v>
      </c>
    </row>
    <row r="3211" spans="1:17" hidden="1">
      <c r="A3211" s="204">
        <v>101457491685</v>
      </c>
      <c r="B3211" s="205" t="s">
        <v>13310</v>
      </c>
      <c r="C3211" s="205" t="s">
        <v>13311</v>
      </c>
      <c r="D3211" s="205" t="s">
        <v>680</v>
      </c>
      <c r="E3211" s="572">
        <v>36662</v>
      </c>
      <c r="F3211" s="572">
        <v>43587</v>
      </c>
      <c r="G3211" s="205" t="s">
        <v>12228</v>
      </c>
      <c r="H3211" s="205" t="s">
        <v>682</v>
      </c>
      <c r="I3211" s="205" t="s">
        <v>683</v>
      </c>
      <c r="J3211" s="205">
        <v>7697005836</v>
      </c>
      <c r="K3211" s="205" t="s">
        <v>684</v>
      </c>
      <c r="L3211" s="205" t="s">
        <v>13312</v>
      </c>
      <c r="M3211" s="205" t="s">
        <v>684</v>
      </c>
      <c r="N3211" s="205" t="s">
        <v>13313</v>
      </c>
      <c r="O3211" s="205" t="s">
        <v>686</v>
      </c>
      <c r="P3211" s="205" t="s">
        <v>687</v>
      </c>
      <c r="Q3211" s="205" t="s">
        <v>686</v>
      </c>
    </row>
    <row r="3212" spans="1:17" hidden="1">
      <c r="A3212" s="204">
        <v>101464348853</v>
      </c>
      <c r="B3212" s="205" t="s">
        <v>13284</v>
      </c>
      <c r="C3212" s="205" t="s">
        <v>13285</v>
      </c>
      <c r="D3212" s="205" t="s">
        <v>680</v>
      </c>
      <c r="E3212" s="572">
        <v>28491</v>
      </c>
      <c r="F3212" s="572">
        <v>43587</v>
      </c>
      <c r="G3212" s="205" t="s">
        <v>13286</v>
      </c>
      <c r="H3212" s="205" t="s">
        <v>682</v>
      </c>
      <c r="I3212" s="205" t="s">
        <v>708</v>
      </c>
      <c r="J3212" s="205">
        <v>6265389810</v>
      </c>
      <c r="K3212" s="205" t="s">
        <v>684</v>
      </c>
      <c r="L3212" s="205" t="s">
        <v>13287</v>
      </c>
      <c r="M3212" s="205" t="s">
        <v>13288</v>
      </c>
      <c r="N3212" s="205" t="s">
        <v>12738</v>
      </c>
      <c r="O3212" s="205" t="s">
        <v>686</v>
      </c>
      <c r="P3212" s="205" t="s">
        <v>687</v>
      </c>
      <c r="Q3212" s="205" t="s">
        <v>686</v>
      </c>
    </row>
    <row r="3213" spans="1:17" hidden="1">
      <c r="A3213" s="204">
        <v>101368164272</v>
      </c>
      <c r="B3213" s="205" t="s">
        <v>13302</v>
      </c>
      <c r="C3213" s="205" t="s">
        <v>13303</v>
      </c>
      <c r="D3213" s="205" t="s">
        <v>680</v>
      </c>
      <c r="E3213" s="572">
        <v>36161</v>
      </c>
      <c r="F3213" s="572">
        <v>43587</v>
      </c>
      <c r="G3213" s="205" t="s">
        <v>13304</v>
      </c>
      <c r="H3213" s="205" t="s">
        <v>682</v>
      </c>
      <c r="I3213" s="205" t="s">
        <v>683</v>
      </c>
      <c r="J3213" s="205">
        <v>6261513566</v>
      </c>
      <c r="K3213" s="205" t="s">
        <v>684</v>
      </c>
      <c r="L3213" s="205" t="s">
        <v>13305</v>
      </c>
      <c r="M3213" s="205" t="s">
        <v>20788</v>
      </c>
      <c r="N3213" s="205" t="s">
        <v>13306</v>
      </c>
      <c r="O3213" s="205" t="s">
        <v>686</v>
      </c>
      <c r="P3213" s="205" t="s">
        <v>687</v>
      </c>
      <c r="Q3213" s="205" t="s">
        <v>686</v>
      </c>
    </row>
    <row r="3214" spans="1:17" hidden="1">
      <c r="A3214" s="204">
        <v>101457491644</v>
      </c>
      <c r="B3214" s="205" t="s">
        <v>13281</v>
      </c>
      <c r="C3214" s="205" t="s">
        <v>13282</v>
      </c>
      <c r="D3214" s="205" t="s">
        <v>680</v>
      </c>
      <c r="E3214" s="572">
        <v>30682</v>
      </c>
      <c r="F3214" s="572">
        <v>43587</v>
      </c>
      <c r="G3214" s="205" t="s">
        <v>4690</v>
      </c>
      <c r="H3214" s="205" t="s">
        <v>682</v>
      </c>
      <c r="I3214" s="205" t="s">
        <v>683</v>
      </c>
      <c r="J3214" s="205" t="s">
        <v>684</v>
      </c>
      <c r="K3214" s="205" t="s">
        <v>684</v>
      </c>
      <c r="L3214" s="205" t="s">
        <v>13283</v>
      </c>
      <c r="M3214" s="205" t="s">
        <v>684</v>
      </c>
      <c r="N3214" s="205" t="s">
        <v>684</v>
      </c>
      <c r="O3214" s="205" t="s">
        <v>686</v>
      </c>
      <c r="P3214" s="205" t="s">
        <v>687</v>
      </c>
      <c r="Q3214" s="205" t="s">
        <v>686</v>
      </c>
    </row>
    <row r="3215" spans="1:17" hidden="1">
      <c r="A3215" s="204">
        <v>101457491671</v>
      </c>
      <c r="B3215" s="205" t="s">
        <v>13307</v>
      </c>
      <c r="C3215" s="205" t="s">
        <v>13308</v>
      </c>
      <c r="D3215" s="205" t="s">
        <v>680</v>
      </c>
      <c r="E3215" s="572">
        <v>32509</v>
      </c>
      <c r="F3215" s="572">
        <v>43587</v>
      </c>
      <c r="G3215" s="205" t="s">
        <v>13309</v>
      </c>
      <c r="H3215" s="205" t="s">
        <v>682</v>
      </c>
      <c r="I3215" s="205" t="s">
        <v>708</v>
      </c>
      <c r="J3215" s="205" t="s">
        <v>684</v>
      </c>
      <c r="K3215" s="205" t="s">
        <v>684</v>
      </c>
      <c r="L3215" s="205" t="s">
        <v>1762</v>
      </c>
      <c r="M3215" s="205" t="s">
        <v>684</v>
      </c>
      <c r="N3215" s="205" t="s">
        <v>684</v>
      </c>
      <c r="O3215" s="205" t="s">
        <v>686</v>
      </c>
      <c r="P3215" s="205" t="s">
        <v>687</v>
      </c>
      <c r="Q3215" s="205" t="s">
        <v>686</v>
      </c>
    </row>
    <row r="3216" spans="1:17" hidden="1">
      <c r="A3216" s="204">
        <v>101457491659</v>
      </c>
      <c r="B3216" s="205" t="s">
        <v>13334</v>
      </c>
      <c r="C3216" s="205" t="s">
        <v>13335</v>
      </c>
      <c r="D3216" s="205" t="s">
        <v>680</v>
      </c>
      <c r="E3216" s="572">
        <v>36526</v>
      </c>
      <c r="F3216" s="572">
        <v>43586</v>
      </c>
      <c r="G3216" s="205" t="s">
        <v>10366</v>
      </c>
      <c r="H3216" s="205" t="s">
        <v>682</v>
      </c>
      <c r="I3216" s="205" t="s">
        <v>683</v>
      </c>
      <c r="J3216" s="205" t="s">
        <v>684</v>
      </c>
      <c r="K3216" s="205" t="s">
        <v>684</v>
      </c>
      <c r="L3216" s="205" t="s">
        <v>13336</v>
      </c>
      <c r="M3216" s="205" t="s">
        <v>684</v>
      </c>
      <c r="N3216" s="205" t="s">
        <v>684</v>
      </c>
      <c r="O3216" s="205" t="s">
        <v>686</v>
      </c>
      <c r="P3216" s="205" t="s">
        <v>687</v>
      </c>
      <c r="Q3216" s="205" t="s">
        <v>686</v>
      </c>
    </row>
    <row r="3217" spans="1:17" hidden="1">
      <c r="A3217" s="204">
        <v>101457491713</v>
      </c>
      <c r="B3217" s="205" t="s">
        <v>13337</v>
      </c>
      <c r="C3217" s="205" t="s">
        <v>13338</v>
      </c>
      <c r="D3217" s="205" t="s">
        <v>680</v>
      </c>
      <c r="E3217" s="572">
        <v>35065</v>
      </c>
      <c r="F3217" s="572">
        <v>43586</v>
      </c>
      <c r="G3217" s="205" t="s">
        <v>13339</v>
      </c>
      <c r="H3217" s="205" t="s">
        <v>682</v>
      </c>
      <c r="I3217" s="205" t="s">
        <v>683</v>
      </c>
      <c r="J3217" s="205" t="s">
        <v>684</v>
      </c>
      <c r="K3217" s="205" t="s">
        <v>684</v>
      </c>
      <c r="L3217" s="205" t="s">
        <v>5635</v>
      </c>
      <c r="M3217" s="205" t="s">
        <v>684</v>
      </c>
      <c r="N3217" s="205" t="s">
        <v>684</v>
      </c>
      <c r="O3217" s="205" t="s">
        <v>686</v>
      </c>
      <c r="P3217" s="205" t="s">
        <v>687</v>
      </c>
      <c r="Q3217" s="205" t="s">
        <v>686</v>
      </c>
    </row>
    <row r="3218" spans="1:17" hidden="1">
      <c r="A3218" s="204">
        <v>101457491709</v>
      </c>
      <c r="B3218" s="205" t="s">
        <v>13328</v>
      </c>
      <c r="C3218" s="205" t="s">
        <v>13329</v>
      </c>
      <c r="D3218" s="205" t="s">
        <v>680</v>
      </c>
      <c r="E3218" s="572">
        <v>35353</v>
      </c>
      <c r="F3218" s="572">
        <v>43586</v>
      </c>
      <c r="G3218" s="205" t="s">
        <v>7220</v>
      </c>
      <c r="H3218" s="205" t="s">
        <v>682</v>
      </c>
      <c r="I3218" s="205" t="s">
        <v>708</v>
      </c>
      <c r="J3218" s="205" t="s">
        <v>684</v>
      </c>
      <c r="K3218" s="205" t="s">
        <v>684</v>
      </c>
      <c r="L3218" s="205" t="s">
        <v>13330</v>
      </c>
      <c r="M3218" s="205" t="s">
        <v>684</v>
      </c>
      <c r="N3218" s="205" t="s">
        <v>684</v>
      </c>
      <c r="O3218" s="205" t="s">
        <v>686</v>
      </c>
      <c r="P3218" s="205" t="s">
        <v>687</v>
      </c>
      <c r="Q3218" s="205" t="s">
        <v>686</v>
      </c>
    </row>
    <row r="3219" spans="1:17" hidden="1">
      <c r="A3219" s="204">
        <v>101284119701</v>
      </c>
      <c r="B3219" s="205" t="s">
        <v>13331</v>
      </c>
      <c r="C3219" s="205" t="s">
        <v>13332</v>
      </c>
      <c r="D3219" s="205" t="s">
        <v>680</v>
      </c>
      <c r="E3219" s="572">
        <v>36287</v>
      </c>
      <c r="F3219" s="572">
        <v>43586</v>
      </c>
      <c r="G3219" s="205" t="s">
        <v>13333</v>
      </c>
      <c r="H3219" s="205" t="s">
        <v>682</v>
      </c>
      <c r="I3219" s="205" t="s">
        <v>683</v>
      </c>
      <c r="J3219" s="205" t="s">
        <v>684</v>
      </c>
      <c r="K3219" s="205" t="s">
        <v>684</v>
      </c>
      <c r="L3219" s="205" t="s">
        <v>3336</v>
      </c>
      <c r="M3219" s="205" t="s">
        <v>684</v>
      </c>
      <c r="N3219" s="205" t="s">
        <v>684</v>
      </c>
      <c r="O3219" s="205" t="s">
        <v>686</v>
      </c>
      <c r="P3219" s="205" t="s">
        <v>687</v>
      </c>
      <c r="Q3219" s="205" t="s">
        <v>686</v>
      </c>
    </row>
    <row r="3220" spans="1:17" hidden="1">
      <c r="A3220" s="204">
        <v>101418225140</v>
      </c>
      <c r="B3220" s="205" t="s">
        <v>13340</v>
      </c>
      <c r="C3220" s="205" t="s">
        <v>13341</v>
      </c>
      <c r="D3220" s="205" t="s">
        <v>680</v>
      </c>
      <c r="E3220" s="572">
        <v>36287</v>
      </c>
      <c r="F3220" s="572">
        <v>43586</v>
      </c>
      <c r="G3220" s="205" t="s">
        <v>1927</v>
      </c>
      <c r="H3220" s="205" t="s">
        <v>682</v>
      </c>
      <c r="I3220" s="205" t="s">
        <v>683</v>
      </c>
      <c r="J3220" s="205" t="s">
        <v>684</v>
      </c>
      <c r="K3220" s="205" t="s">
        <v>684</v>
      </c>
      <c r="L3220" s="205" t="s">
        <v>13342</v>
      </c>
      <c r="M3220" s="205" t="s">
        <v>684</v>
      </c>
      <c r="N3220" s="205" t="s">
        <v>684</v>
      </c>
      <c r="O3220" s="205" t="s">
        <v>686</v>
      </c>
      <c r="P3220" s="205" t="s">
        <v>687</v>
      </c>
      <c r="Q3220" s="205" t="s">
        <v>686</v>
      </c>
    </row>
    <row r="3221" spans="1:17" hidden="1">
      <c r="A3221" s="204">
        <v>101315767929</v>
      </c>
      <c r="B3221" s="205" t="s">
        <v>13343</v>
      </c>
      <c r="C3221" s="205" t="s">
        <v>13344</v>
      </c>
      <c r="D3221" s="205" t="s">
        <v>680</v>
      </c>
      <c r="E3221" s="572">
        <v>32874</v>
      </c>
      <c r="F3221" s="572">
        <v>43577</v>
      </c>
      <c r="G3221" s="205" t="s">
        <v>13345</v>
      </c>
      <c r="H3221" s="205" t="s">
        <v>682</v>
      </c>
      <c r="I3221" s="205" t="s">
        <v>683</v>
      </c>
      <c r="J3221" s="205">
        <v>9503593204</v>
      </c>
      <c r="K3221" s="205" t="s">
        <v>684</v>
      </c>
      <c r="L3221" s="205" t="s">
        <v>13346</v>
      </c>
      <c r="M3221" s="205" t="s">
        <v>684</v>
      </c>
      <c r="N3221" s="205" t="s">
        <v>13347</v>
      </c>
      <c r="O3221" s="205" t="s">
        <v>686</v>
      </c>
      <c r="P3221" s="205" t="s">
        <v>687</v>
      </c>
      <c r="Q3221" s="205" t="s">
        <v>687</v>
      </c>
    </row>
    <row r="3222" spans="1:17" hidden="1">
      <c r="A3222" s="204">
        <v>101446523524</v>
      </c>
      <c r="B3222" s="205" t="s">
        <v>13348</v>
      </c>
      <c r="C3222" s="205" t="s">
        <v>13349</v>
      </c>
      <c r="D3222" s="205" t="s">
        <v>680</v>
      </c>
      <c r="E3222" s="572">
        <v>30468</v>
      </c>
      <c r="F3222" s="572">
        <v>43577</v>
      </c>
      <c r="G3222" s="205" t="s">
        <v>8069</v>
      </c>
      <c r="H3222" s="205" t="s">
        <v>682</v>
      </c>
      <c r="I3222" s="205" t="s">
        <v>708</v>
      </c>
      <c r="J3222" s="205">
        <v>9767178705</v>
      </c>
      <c r="K3222" s="205" t="s">
        <v>684</v>
      </c>
      <c r="L3222" s="205" t="s">
        <v>13350</v>
      </c>
      <c r="M3222" s="205" t="s">
        <v>684</v>
      </c>
      <c r="N3222" s="205" t="s">
        <v>13351</v>
      </c>
      <c r="O3222" s="205" t="s">
        <v>686</v>
      </c>
      <c r="P3222" s="205" t="s">
        <v>687</v>
      </c>
      <c r="Q3222" s="205" t="s">
        <v>686</v>
      </c>
    </row>
    <row r="3223" spans="1:17" hidden="1">
      <c r="A3223" s="204">
        <v>101439095350</v>
      </c>
      <c r="B3223" s="205" t="s">
        <v>13352</v>
      </c>
      <c r="C3223" s="205" t="s">
        <v>13353</v>
      </c>
      <c r="D3223" s="205" t="s">
        <v>680</v>
      </c>
      <c r="E3223" s="572">
        <v>31413</v>
      </c>
      <c r="F3223" s="572">
        <v>43571</v>
      </c>
      <c r="G3223" s="205" t="s">
        <v>13354</v>
      </c>
      <c r="H3223" s="205" t="s">
        <v>682</v>
      </c>
      <c r="I3223" s="205" t="s">
        <v>708</v>
      </c>
      <c r="J3223" s="205" t="s">
        <v>684</v>
      </c>
      <c r="K3223" s="205" t="s">
        <v>684</v>
      </c>
      <c r="L3223" s="205" t="s">
        <v>13355</v>
      </c>
      <c r="M3223" s="205" t="s">
        <v>684</v>
      </c>
      <c r="N3223" s="205" t="s">
        <v>684</v>
      </c>
      <c r="O3223" s="205" t="s">
        <v>686</v>
      </c>
      <c r="P3223" s="205" t="s">
        <v>687</v>
      </c>
      <c r="Q3223" s="205" t="s">
        <v>686</v>
      </c>
    </row>
    <row r="3224" spans="1:17" hidden="1">
      <c r="A3224" s="204">
        <v>101437623226</v>
      </c>
      <c r="B3224" s="205" t="s">
        <v>13356</v>
      </c>
      <c r="C3224" s="205" t="s">
        <v>13357</v>
      </c>
      <c r="D3224" s="205" t="s">
        <v>680</v>
      </c>
      <c r="E3224" s="572">
        <v>35392</v>
      </c>
      <c r="F3224" s="572">
        <v>43564</v>
      </c>
      <c r="G3224" s="205" t="s">
        <v>13226</v>
      </c>
      <c r="H3224" s="205" t="s">
        <v>682</v>
      </c>
      <c r="I3224" s="205" t="s">
        <v>708</v>
      </c>
      <c r="J3224" s="205" t="s">
        <v>684</v>
      </c>
      <c r="K3224" s="205" t="s">
        <v>684</v>
      </c>
      <c r="L3224" s="205" t="s">
        <v>11571</v>
      </c>
      <c r="M3224" s="205" t="s">
        <v>684</v>
      </c>
      <c r="N3224" s="205" t="s">
        <v>684</v>
      </c>
      <c r="O3224" s="205" t="s">
        <v>686</v>
      </c>
      <c r="P3224" s="205" t="s">
        <v>687</v>
      </c>
      <c r="Q3224" s="205" t="s">
        <v>686</v>
      </c>
    </row>
    <row r="3225" spans="1:17" hidden="1">
      <c r="A3225" s="204">
        <v>101434901141</v>
      </c>
      <c r="B3225" s="205" t="s">
        <v>13358</v>
      </c>
      <c r="C3225" s="205" t="s">
        <v>13359</v>
      </c>
      <c r="D3225" s="205" t="s">
        <v>680</v>
      </c>
      <c r="E3225" s="572">
        <v>36657</v>
      </c>
      <c r="F3225" s="572">
        <v>43564</v>
      </c>
      <c r="G3225" s="205" t="s">
        <v>13360</v>
      </c>
      <c r="H3225" s="205" t="s">
        <v>682</v>
      </c>
      <c r="I3225" s="205" t="s">
        <v>708</v>
      </c>
      <c r="J3225" s="205">
        <v>9834871424</v>
      </c>
      <c r="K3225" s="205" t="s">
        <v>13361</v>
      </c>
      <c r="L3225" s="205" t="s">
        <v>13362</v>
      </c>
      <c r="M3225" s="205" t="s">
        <v>13363</v>
      </c>
      <c r="N3225" s="205" t="s">
        <v>20789</v>
      </c>
      <c r="O3225" s="205" t="s">
        <v>687</v>
      </c>
      <c r="P3225" s="205" t="s">
        <v>687</v>
      </c>
      <c r="Q3225" s="205" t="s">
        <v>686</v>
      </c>
    </row>
    <row r="3226" spans="1:17" hidden="1">
      <c r="A3226" s="204">
        <v>101433071108</v>
      </c>
      <c r="B3226" s="205" t="s">
        <v>13364</v>
      </c>
      <c r="C3226" s="205" t="s">
        <v>13365</v>
      </c>
      <c r="D3226" s="205" t="s">
        <v>680</v>
      </c>
      <c r="E3226" s="572">
        <v>31778</v>
      </c>
      <c r="F3226" s="572">
        <v>43558</v>
      </c>
      <c r="G3226" s="205" t="s">
        <v>13366</v>
      </c>
      <c r="H3226" s="205" t="s">
        <v>682</v>
      </c>
      <c r="I3226" s="205" t="s">
        <v>683</v>
      </c>
      <c r="J3226" s="205">
        <v>8080679344</v>
      </c>
      <c r="K3226" s="205" t="s">
        <v>684</v>
      </c>
      <c r="L3226" s="205" t="s">
        <v>13367</v>
      </c>
      <c r="M3226" s="205" t="s">
        <v>684</v>
      </c>
      <c r="N3226" s="205" t="s">
        <v>684</v>
      </c>
      <c r="O3226" s="205" t="s">
        <v>686</v>
      </c>
      <c r="P3226" s="205" t="s">
        <v>687</v>
      </c>
      <c r="Q3226" s="205" t="s">
        <v>687</v>
      </c>
    </row>
    <row r="3227" spans="1:17" hidden="1">
      <c r="A3227" s="204">
        <v>101403058431</v>
      </c>
      <c r="B3227" s="205" t="s">
        <v>13368</v>
      </c>
      <c r="C3227" s="205" t="s">
        <v>13369</v>
      </c>
      <c r="D3227" s="205" t="s">
        <v>680</v>
      </c>
      <c r="E3227" s="572">
        <v>32509</v>
      </c>
      <c r="F3227" s="572">
        <v>43556</v>
      </c>
      <c r="G3227" s="205" t="s">
        <v>8584</v>
      </c>
      <c r="H3227" s="205" t="s">
        <v>682</v>
      </c>
      <c r="I3227" s="205" t="s">
        <v>708</v>
      </c>
      <c r="J3227" s="205" t="s">
        <v>684</v>
      </c>
      <c r="K3227" s="205" t="s">
        <v>684</v>
      </c>
      <c r="L3227" s="205" t="s">
        <v>13370</v>
      </c>
      <c r="M3227" s="205" t="s">
        <v>684</v>
      </c>
      <c r="N3227" s="205" t="s">
        <v>684</v>
      </c>
      <c r="O3227" s="205" t="s">
        <v>686</v>
      </c>
      <c r="P3227" s="205" t="s">
        <v>687</v>
      </c>
      <c r="Q3227" s="205" t="s">
        <v>686</v>
      </c>
    </row>
    <row r="3228" spans="1:17" hidden="1">
      <c r="A3228" s="204">
        <v>101451180235</v>
      </c>
      <c r="B3228" s="205" t="s">
        <v>13371</v>
      </c>
      <c r="C3228" s="205" t="s">
        <v>13372</v>
      </c>
      <c r="D3228" s="205" t="s">
        <v>680</v>
      </c>
      <c r="E3228" s="572">
        <v>31413</v>
      </c>
      <c r="F3228" s="572">
        <v>43556</v>
      </c>
      <c r="G3228" s="205" t="s">
        <v>13373</v>
      </c>
      <c r="H3228" s="205" t="s">
        <v>682</v>
      </c>
      <c r="I3228" s="205" t="s">
        <v>708</v>
      </c>
      <c r="J3228" s="205" t="s">
        <v>684</v>
      </c>
      <c r="K3228" s="205" t="s">
        <v>684</v>
      </c>
      <c r="L3228" s="205" t="s">
        <v>5790</v>
      </c>
      <c r="M3228" s="205" t="s">
        <v>684</v>
      </c>
      <c r="N3228" s="205" t="s">
        <v>684</v>
      </c>
      <c r="O3228" s="205" t="s">
        <v>686</v>
      </c>
      <c r="P3228" s="205" t="s">
        <v>687</v>
      </c>
      <c r="Q3228" s="205" t="s">
        <v>686</v>
      </c>
    </row>
    <row r="3229" spans="1:17" hidden="1">
      <c r="A3229" s="204">
        <v>101451180226</v>
      </c>
      <c r="B3229" s="205" t="s">
        <v>13374</v>
      </c>
      <c r="C3229" s="205" t="s">
        <v>13375</v>
      </c>
      <c r="D3229" s="205" t="s">
        <v>680</v>
      </c>
      <c r="E3229" s="572">
        <v>32509</v>
      </c>
      <c r="F3229" s="572">
        <v>43556</v>
      </c>
      <c r="G3229" s="205" t="s">
        <v>13376</v>
      </c>
      <c r="H3229" s="205" t="s">
        <v>682</v>
      </c>
      <c r="I3229" s="205" t="s">
        <v>708</v>
      </c>
      <c r="J3229" s="205" t="s">
        <v>684</v>
      </c>
      <c r="K3229" s="205" t="s">
        <v>684</v>
      </c>
      <c r="L3229" s="205" t="s">
        <v>4630</v>
      </c>
      <c r="M3229" s="205" t="s">
        <v>684</v>
      </c>
      <c r="N3229" s="205" t="s">
        <v>684</v>
      </c>
      <c r="O3229" s="205" t="s">
        <v>686</v>
      </c>
      <c r="P3229" s="205" t="s">
        <v>687</v>
      </c>
      <c r="Q3229" s="205" t="s">
        <v>686</v>
      </c>
    </row>
    <row r="3230" spans="1:17" hidden="1">
      <c r="A3230" s="204">
        <v>101451180242</v>
      </c>
      <c r="B3230" s="205" t="s">
        <v>13377</v>
      </c>
      <c r="C3230" s="205" t="s">
        <v>12823</v>
      </c>
      <c r="D3230" s="205" t="s">
        <v>680</v>
      </c>
      <c r="E3230" s="572">
        <v>31778</v>
      </c>
      <c r="F3230" s="572">
        <v>43556</v>
      </c>
      <c r="G3230" s="205" t="s">
        <v>13378</v>
      </c>
      <c r="H3230" s="205" t="s">
        <v>682</v>
      </c>
      <c r="I3230" s="205" t="s">
        <v>708</v>
      </c>
      <c r="J3230" s="205" t="s">
        <v>684</v>
      </c>
      <c r="K3230" s="205" t="s">
        <v>684</v>
      </c>
      <c r="L3230" s="205" t="s">
        <v>13379</v>
      </c>
      <c r="M3230" s="205" t="s">
        <v>684</v>
      </c>
      <c r="N3230" s="205" t="s">
        <v>684</v>
      </c>
      <c r="O3230" s="205" t="s">
        <v>686</v>
      </c>
      <c r="P3230" s="205" t="s">
        <v>687</v>
      </c>
      <c r="Q3230" s="205" t="s">
        <v>686</v>
      </c>
    </row>
    <row r="3231" spans="1:17" hidden="1">
      <c r="A3231" s="204">
        <v>101436824698</v>
      </c>
      <c r="B3231" s="205" t="s">
        <v>13385</v>
      </c>
      <c r="C3231" s="205" t="s">
        <v>13386</v>
      </c>
      <c r="D3231" s="205" t="s">
        <v>680</v>
      </c>
      <c r="E3231" s="572">
        <v>30509</v>
      </c>
      <c r="F3231" s="572">
        <v>43547</v>
      </c>
      <c r="G3231" s="205" t="s">
        <v>13387</v>
      </c>
      <c r="H3231" s="205" t="s">
        <v>682</v>
      </c>
      <c r="I3231" s="205" t="s">
        <v>708</v>
      </c>
      <c r="J3231" s="205">
        <v>9309888978</v>
      </c>
      <c r="K3231" s="205" t="s">
        <v>684</v>
      </c>
      <c r="L3231" s="205" t="s">
        <v>13388</v>
      </c>
      <c r="M3231" s="205" t="s">
        <v>684</v>
      </c>
      <c r="N3231" s="205" t="s">
        <v>13384</v>
      </c>
      <c r="O3231" s="205" t="s">
        <v>686</v>
      </c>
      <c r="P3231" s="205" t="s">
        <v>687</v>
      </c>
      <c r="Q3231" s="205" t="s">
        <v>686</v>
      </c>
    </row>
    <row r="3232" spans="1:17" hidden="1">
      <c r="A3232" s="204">
        <v>101436824679</v>
      </c>
      <c r="B3232" s="205" t="s">
        <v>13380</v>
      </c>
      <c r="C3232" s="205" t="s">
        <v>13381</v>
      </c>
      <c r="D3232" s="205" t="s">
        <v>680</v>
      </c>
      <c r="E3232" s="572">
        <v>30512</v>
      </c>
      <c r="F3232" s="572">
        <v>43547</v>
      </c>
      <c r="G3232" s="205" t="s">
        <v>13382</v>
      </c>
      <c r="H3232" s="205" t="s">
        <v>682</v>
      </c>
      <c r="I3232" s="205" t="s">
        <v>708</v>
      </c>
      <c r="J3232" s="205" t="s">
        <v>684</v>
      </c>
      <c r="K3232" s="205" t="s">
        <v>684</v>
      </c>
      <c r="L3232" s="205" t="s">
        <v>13383</v>
      </c>
      <c r="M3232" s="205" t="s">
        <v>684</v>
      </c>
      <c r="N3232" s="205" t="s">
        <v>13384</v>
      </c>
      <c r="O3232" s="205" t="s">
        <v>686</v>
      </c>
      <c r="P3232" s="205" t="s">
        <v>687</v>
      </c>
      <c r="Q3232" s="205" t="s">
        <v>686</v>
      </c>
    </row>
    <row r="3233" spans="1:17" hidden="1">
      <c r="A3233" s="204">
        <v>101352725938</v>
      </c>
      <c r="B3233" s="205" t="s">
        <v>13389</v>
      </c>
      <c r="C3233" s="205" t="s">
        <v>13390</v>
      </c>
      <c r="D3233" s="205" t="s">
        <v>680</v>
      </c>
      <c r="E3233" s="572">
        <v>32348</v>
      </c>
      <c r="F3233" s="572">
        <v>43544</v>
      </c>
      <c r="G3233" s="205" t="s">
        <v>1235</v>
      </c>
      <c r="H3233" s="205" t="s">
        <v>682</v>
      </c>
      <c r="I3233" s="205" t="s">
        <v>708</v>
      </c>
      <c r="J3233" s="205">
        <v>8805748662</v>
      </c>
      <c r="K3233" s="205" t="s">
        <v>684</v>
      </c>
      <c r="L3233" s="205" t="s">
        <v>13391</v>
      </c>
      <c r="M3233" s="205" t="s">
        <v>21915</v>
      </c>
      <c r="N3233" s="205" t="s">
        <v>13392</v>
      </c>
      <c r="O3233" s="205" t="s">
        <v>687</v>
      </c>
      <c r="P3233" s="205" t="s">
        <v>687</v>
      </c>
      <c r="Q3233" s="205" t="s">
        <v>686</v>
      </c>
    </row>
    <row r="3234" spans="1:17" hidden="1">
      <c r="A3234" s="204">
        <v>101246375354</v>
      </c>
      <c r="B3234" s="205" t="s">
        <v>13403</v>
      </c>
      <c r="C3234" s="205" t="s">
        <v>13404</v>
      </c>
      <c r="D3234" s="205" t="s">
        <v>680</v>
      </c>
      <c r="E3234" s="572">
        <v>35778</v>
      </c>
      <c r="F3234" s="572">
        <v>43541</v>
      </c>
      <c r="G3234" s="205" t="s">
        <v>13360</v>
      </c>
      <c r="H3234" s="205" t="s">
        <v>682</v>
      </c>
      <c r="I3234" s="205" t="s">
        <v>683</v>
      </c>
      <c r="J3234" s="205">
        <v>9325089727</v>
      </c>
      <c r="K3234" s="205" t="s">
        <v>21207</v>
      </c>
      <c r="L3234" s="205" t="s">
        <v>11791</v>
      </c>
      <c r="M3234" s="205" t="s">
        <v>13405</v>
      </c>
      <c r="N3234" s="205" t="s">
        <v>21208</v>
      </c>
      <c r="O3234" s="205" t="s">
        <v>687</v>
      </c>
      <c r="P3234" s="205" t="s">
        <v>687</v>
      </c>
      <c r="Q3234" s="205" t="s">
        <v>687</v>
      </c>
    </row>
    <row r="3235" spans="1:17" hidden="1">
      <c r="A3235" s="204">
        <v>101428420081</v>
      </c>
      <c r="B3235" s="205" t="s">
        <v>13393</v>
      </c>
      <c r="C3235" s="205" t="s">
        <v>13394</v>
      </c>
      <c r="D3235" s="205" t="s">
        <v>680</v>
      </c>
      <c r="E3235" s="572">
        <v>33239</v>
      </c>
      <c r="F3235" s="572">
        <v>43541</v>
      </c>
      <c r="G3235" s="205" t="s">
        <v>13395</v>
      </c>
      <c r="H3235" s="205" t="s">
        <v>682</v>
      </c>
      <c r="I3235" s="205" t="s">
        <v>683</v>
      </c>
      <c r="J3235" s="205" t="s">
        <v>684</v>
      </c>
      <c r="K3235" s="205" t="s">
        <v>684</v>
      </c>
      <c r="L3235" s="205" t="s">
        <v>13396</v>
      </c>
      <c r="M3235" s="205" t="s">
        <v>684</v>
      </c>
      <c r="N3235" s="205" t="s">
        <v>684</v>
      </c>
      <c r="O3235" s="205" t="s">
        <v>686</v>
      </c>
      <c r="P3235" s="205" t="s">
        <v>687</v>
      </c>
      <c r="Q3235" s="205" t="s">
        <v>686</v>
      </c>
    </row>
    <row r="3236" spans="1:17" hidden="1">
      <c r="A3236" s="204">
        <v>101427697316</v>
      </c>
      <c r="B3236" s="205" t="s">
        <v>13397</v>
      </c>
      <c r="C3236" s="205" t="s">
        <v>13398</v>
      </c>
      <c r="D3236" s="205" t="s">
        <v>680</v>
      </c>
      <c r="E3236" s="572">
        <v>30415</v>
      </c>
      <c r="F3236" s="572">
        <v>43541</v>
      </c>
      <c r="G3236" s="205" t="s">
        <v>1495</v>
      </c>
      <c r="H3236" s="205" t="s">
        <v>682</v>
      </c>
      <c r="I3236" s="205" t="s">
        <v>708</v>
      </c>
      <c r="J3236" s="205">
        <v>8483967050</v>
      </c>
      <c r="K3236" s="205" t="s">
        <v>13399</v>
      </c>
      <c r="L3236" s="205" t="s">
        <v>13400</v>
      </c>
      <c r="M3236" s="205" t="s">
        <v>13401</v>
      </c>
      <c r="N3236" s="205" t="s">
        <v>13402</v>
      </c>
      <c r="O3236" s="205" t="s">
        <v>686</v>
      </c>
      <c r="P3236" s="205" t="s">
        <v>687</v>
      </c>
      <c r="Q3236" s="205" t="s">
        <v>686</v>
      </c>
    </row>
    <row r="3237" spans="1:17" hidden="1">
      <c r="A3237" s="204">
        <v>101438399925</v>
      </c>
      <c r="B3237" s="205" t="s">
        <v>13406</v>
      </c>
      <c r="C3237" s="205" t="s">
        <v>13407</v>
      </c>
      <c r="D3237" s="205" t="s">
        <v>680</v>
      </c>
      <c r="E3237" s="572">
        <v>36526</v>
      </c>
      <c r="F3237" s="572">
        <v>43535</v>
      </c>
      <c r="G3237" s="205" t="s">
        <v>13408</v>
      </c>
      <c r="H3237" s="205" t="s">
        <v>682</v>
      </c>
      <c r="I3237" s="205" t="s">
        <v>683</v>
      </c>
      <c r="J3237" s="205" t="s">
        <v>684</v>
      </c>
      <c r="K3237" s="205" t="s">
        <v>684</v>
      </c>
      <c r="L3237" s="205" t="s">
        <v>2777</v>
      </c>
      <c r="M3237" s="205" t="s">
        <v>684</v>
      </c>
      <c r="N3237" s="205" t="s">
        <v>684</v>
      </c>
      <c r="O3237" s="205" t="s">
        <v>686</v>
      </c>
      <c r="P3237" s="205" t="s">
        <v>687</v>
      </c>
      <c r="Q3237" s="205" t="s">
        <v>686</v>
      </c>
    </row>
    <row r="3238" spans="1:17" hidden="1">
      <c r="A3238" s="204">
        <v>101424138374</v>
      </c>
      <c r="B3238" s="205" t="s">
        <v>13409</v>
      </c>
      <c r="C3238" s="205" t="s">
        <v>13410</v>
      </c>
      <c r="D3238" s="205" t="s">
        <v>680</v>
      </c>
      <c r="E3238" s="572">
        <v>28860</v>
      </c>
      <c r="F3238" s="572">
        <v>43534</v>
      </c>
      <c r="G3238" s="205" t="s">
        <v>9627</v>
      </c>
      <c r="H3238" s="205" t="s">
        <v>682</v>
      </c>
      <c r="I3238" s="205" t="s">
        <v>708</v>
      </c>
      <c r="J3238" s="205">
        <v>9860277217</v>
      </c>
      <c r="K3238" s="205" t="s">
        <v>684</v>
      </c>
      <c r="L3238" s="205" t="s">
        <v>13411</v>
      </c>
      <c r="M3238" s="205" t="s">
        <v>13412</v>
      </c>
      <c r="N3238" s="205" t="s">
        <v>13413</v>
      </c>
      <c r="O3238" s="205" t="s">
        <v>686</v>
      </c>
      <c r="P3238" s="205" t="s">
        <v>687</v>
      </c>
      <c r="Q3238" s="205" t="s">
        <v>686</v>
      </c>
    </row>
    <row r="3239" spans="1:17" hidden="1">
      <c r="A3239" s="204">
        <v>101427045275</v>
      </c>
      <c r="B3239" s="205" t="s">
        <v>13414</v>
      </c>
      <c r="C3239" s="205" t="s">
        <v>13415</v>
      </c>
      <c r="D3239" s="205" t="s">
        <v>680</v>
      </c>
      <c r="E3239" s="572">
        <v>35124</v>
      </c>
      <c r="F3239" s="572">
        <v>43528</v>
      </c>
      <c r="G3239" s="205" t="s">
        <v>5535</v>
      </c>
      <c r="H3239" s="205" t="s">
        <v>682</v>
      </c>
      <c r="I3239" s="205" t="s">
        <v>683</v>
      </c>
      <c r="J3239" s="205">
        <v>8830673456</v>
      </c>
      <c r="K3239" s="205" t="s">
        <v>684</v>
      </c>
      <c r="L3239" s="205" t="s">
        <v>13416</v>
      </c>
      <c r="M3239" s="205" t="s">
        <v>684</v>
      </c>
      <c r="N3239" s="205" t="s">
        <v>684</v>
      </c>
      <c r="O3239" s="205" t="s">
        <v>686</v>
      </c>
      <c r="P3239" s="205" t="s">
        <v>687</v>
      </c>
      <c r="Q3239" s="205" t="s">
        <v>686</v>
      </c>
    </row>
    <row r="3240" spans="1:17" hidden="1">
      <c r="A3240" s="204">
        <v>101427045281</v>
      </c>
      <c r="B3240" s="205" t="s">
        <v>13417</v>
      </c>
      <c r="C3240" s="205" t="s">
        <v>13418</v>
      </c>
      <c r="D3240" s="205" t="s">
        <v>680</v>
      </c>
      <c r="E3240" s="572">
        <v>35776</v>
      </c>
      <c r="F3240" s="572">
        <v>43528</v>
      </c>
      <c r="G3240" s="205" t="s">
        <v>13419</v>
      </c>
      <c r="H3240" s="205" t="s">
        <v>682</v>
      </c>
      <c r="I3240" s="205" t="s">
        <v>683</v>
      </c>
      <c r="J3240" s="205" t="s">
        <v>684</v>
      </c>
      <c r="K3240" s="205" t="s">
        <v>684</v>
      </c>
      <c r="L3240" s="205" t="s">
        <v>13420</v>
      </c>
      <c r="M3240" s="205" t="s">
        <v>684</v>
      </c>
      <c r="N3240" s="205" t="s">
        <v>684</v>
      </c>
      <c r="O3240" s="205" t="s">
        <v>686</v>
      </c>
      <c r="P3240" s="205" t="s">
        <v>687</v>
      </c>
      <c r="Q3240" s="205" t="s">
        <v>686</v>
      </c>
    </row>
    <row r="3241" spans="1:17" hidden="1">
      <c r="A3241" s="204">
        <v>101427045268</v>
      </c>
      <c r="B3241" s="205" t="s">
        <v>13421</v>
      </c>
      <c r="C3241" s="205" t="s">
        <v>13422</v>
      </c>
      <c r="D3241" s="205" t="s">
        <v>680</v>
      </c>
      <c r="E3241" s="572">
        <v>36532</v>
      </c>
      <c r="F3241" s="572">
        <v>43528</v>
      </c>
      <c r="G3241" s="205" t="s">
        <v>13423</v>
      </c>
      <c r="H3241" s="205" t="s">
        <v>682</v>
      </c>
      <c r="I3241" s="205" t="s">
        <v>683</v>
      </c>
      <c r="J3241" s="205">
        <v>8159846694</v>
      </c>
      <c r="K3241" s="205" t="s">
        <v>684</v>
      </c>
      <c r="L3241" s="205" t="s">
        <v>13424</v>
      </c>
      <c r="M3241" s="205" t="s">
        <v>684</v>
      </c>
      <c r="N3241" s="205" t="s">
        <v>684</v>
      </c>
      <c r="O3241" s="205" t="s">
        <v>686</v>
      </c>
      <c r="P3241" s="205" t="s">
        <v>687</v>
      </c>
      <c r="Q3241" s="205" t="s">
        <v>686</v>
      </c>
    </row>
    <row r="3242" spans="1:17" hidden="1">
      <c r="A3242" s="204">
        <v>101427045252</v>
      </c>
      <c r="B3242" s="205" t="s">
        <v>13425</v>
      </c>
      <c r="C3242" s="205" t="s">
        <v>13426</v>
      </c>
      <c r="D3242" s="205" t="s">
        <v>680</v>
      </c>
      <c r="E3242" s="572">
        <v>31048</v>
      </c>
      <c r="F3242" s="572">
        <v>43528</v>
      </c>
      <c r="G3242" s="205" t="s">
        <v>2637</v>
      </c>
      <c r="H3242" s="205" t="s">
        <v>682</v>
      </c>
      <c r="I3242" s="205" t="s">
        <v>683</v>
      </c>
      <c r="J3242" s="205" t="s">
        <v>684</v>
      </c>
      <c r="K3242" s="205" t="s">
        <v>684</v>
      </c>
      <c r="L3242" s="205" t="s">
        <v>13427</v>
      </c>
      <c r="M3242" s="205" t="s">
        <v>684</v>
      </c>
      <c r="N3242" s="205" t="s">
        <v>684</v>
      </c>
      <c r="O3242" s="205" t="s">
        <v>686</v>
      </c>
      <c r="P3242" s="205" t="s">
        <v>687</v>
      </c>
      <c r="Q3242" s="205" t="s">
        <v>686</v>
      </c>
    </row>
    <row r="3243" spans="1:17" hidden="1">
      <c r="A3243" s="204">
        <v>101427045309</v>
      </c>
      <c r="B3243" s="205" t="s">
        <v>13436</v>
      </c>
      <c r="C3243" s="205" t="s">
        <v>13437</v>
      </c>
      <c r="D3243" s="205" t="s">
        <v>680</v>
      </c>
      <c r="E3243" s="572">
        <v>36648</v>
      </c>
      <c r="F3243" s="572">
        <v>43527</v>
      </c>
      <c r="G3243" s="205" t="s">
        <v>13438</v>
      </c>
      <c r="H3243" s="205" t="s">
        <v>682</v>
      </c>
      <c r="I3243" s="205" t="s">
        <v>683</v>
      </c>
      <c r="J3243" s="205" t="s">
        <v>684</v>
      </c>
      <c r="K3243" s="205" t="s">
        <v>684</v>
      </c>
      <c r="L3243" s="205" t="s">
        <v>13439</v>
      </c>
      <c r="M3243" s="205" t="s">
        <v>684</v>
      </c>
      <c r="N3243" s="205" t="s">
        <v>684</v>
      </c>
      <c r="O3243" s="205" t="s">
        <v>686</v>
      </c>
      <c r="P3243" s="205" t="s">
        <v>687</v>
      </c>
      <c r="Q3243" s="205" t="s">
        <v>686</v>
      </c>
    </row>
    <row r="3244" spans="1:17" hidden="1">
      <c r="A3244" s="204">
        <v>101427497643</v>
      </c>
      <c r="B3244" s="205" t="s">
        <v>13432</v>
      </c>
      <c r="C3244" s="205" t="s">
        <v>13433</v>
      </c>
      <c r="D3244" s="205" t="s">
        <v>680</v>
      </c>
      <c r="E3244" s="572">
        <v>27395</v>
      </c>
      <c r="F3244" s="572">
        <v>43527</v>
      </c>
      <c r="G3244" s="205" t="s">
        <v>13434</v>
      </c>
      <c r="H3244" s="205" t="s">
        <v>682</v>
      </c>
      <c r="I3244" s="205" t="s">
        <v>708</v>
      </c>
      <c r="J3244" s="205" t="s">
        <v>684</v>
      </c>
      <c r="K3244" s="205" t="s">
        <v>684</v>
      </c>
      <c r="L3244" s="205" t="s">
        <v>13435</v>
      </c>
      <c r="M3244" s="205" t="s">
        <v>684</v>
      </c>
      <c r="N3244" s="205" t="s">
        <v>684</v>
      </c>
      <c r="O3244" s="205" t="s">
        <v>686</v>
      </c>
      <c r="P3244" s="205" t="s">
        <v>687</v>
      </c>
      <c r="Q3244" s="205" t="s">
        <v>686</v>
      </c>
    </row>
    <row r="3245" spans="1:17" hidden="1">
      <c r="A3245" s="204">
        <v>101438724828</v>
      </c>
      <c r="B3245" s="205" t="s">
        <v>13428</v>
      </c>
      <c r="C3245" s="205" t="s">
        <v>13429</v>
      </c>
      <c r="D3245" s="205" t="s">
        <v>680</v>
      </c>
      <c r="E3245" s="572">
        <v>33239</v>
      </c>
      <c r="F3245" s="572">
        <v>43527</v>
      </c>
      <c r="G3245" s="205" t="s">
        <v>13430</v>
      </c>
      <c r="H3245" s="205" t="s">
        <v>682</v>
      </c>
      <c r="I3245" s="205" t="s">
        <v>708</v>
      </c>
      <c r="J3245" s="205" t="s">
        <v>684</v>
      </c>
      <c r="K3245" s="205" t="s">
        <v>684</v>
      </c>
      <c r="L3245" s="205" t="s">
        <v>13431</v>
      </c>
      <c r="M3245" s="205" t="s">
        <v>684</v>
      </c>
      <c r="N3245" s="205" t="s">
        <v>684</v>
      </c>
      <c r="O3245" s="205" t="s">
        <v>686</v>
      </c>
      <c r="P3245" s="205" t="s">
        <v>687</v>
      </c>
      <c r="Q3245" s="205" t="s">
        <v>686</v>
      </c>
    </row>
    <row r="3246" spans="1:17" hidden="1">
      <c r="A3246" s="204">
        <v>101438376683</v>
      </c>
      <c r="B3246" s="205" t="s">
        <v>13440</v>
      </c>
      <c r="C3246" s="205" t="s">
        <v>13441</v>
      </c>
      <c r="D3246" s="205" t="s">
        <v>680</v>
      </c>
      <c r="E3246" s="572">
        <v>36028</v>
      </c>
      <c r="F3246" s="572">
        <v>43526</v>
      </c>
      <c r="G3246" s="205" t="s">
        <v>2363</v>
      </c>
      <c r="H3246" s="205" t="s">
        <v>682</v>
      </c>
      <c r="I3246" s="205" t="s">
        <v>683</v>
      </c>
      <c r="J3246" s="205">
        <v>8087452121</v>
      </c>
      <c r="K3246" s="205" t="s">
        <v>684</v>
      </c>
      <c r="L3246" s="205" t="s">
        <v>13442</v>
      </c>
      <c r="M3246" s="205" t="s">
        <v>684</v>
      </c>
      <c r="N3246" s="205" t="s">
        <v>20790</v>
      </c>
      <c r="O3246" s="205" t="s">
        <v>686</v>
      </c>
      <c r="P3246" s="205" t="s">
        <v>687</v>
      </c>
      <c r="Q3246" s="205" t="s">
        <v>687</v>
      </c>
    </row>
    <row r="3247" spans="1:17" hidden="1">
      <c r="A3247" s="204">
        <v>101438728078</v>
      </c>
      <c r="B3247" s="205" t="s">
        <v>13490</v>
      </c>
      <c r="C3247" s="205" t="s">
        <v>13491</v>
      </c>
      <c r="D3247" s="205" t="s">
        <v>680</v>
      </c>
      <c r="E3247" s="572">
        <v>36194</v>
      </c>
      <c r="F3247" s="572">
        <v>43525</v>
      </c>
      <c r="G3247" s="205" t="s">
        <v>13492</v>
      </c>
      <c r="H3247" s="205" t="s">
        <v>682</v>
      </c>
      <c r="I3247" s="205" t="s">
        <v>683</v>
      </c>
      <c r="J3247" s="205" t="s">
        <v>684</v>
      </c>
      <c r="K3247" s="205" t="s">
        <v>684</v>
      </c>
      <c r="L3247" s="205" t="s">
        <v>13493</v>
      </c>
      <c r="M3247" s="205" t="s">
        <v>684</v>
      </c>
      <c r="N3247" s="205" t="s">
        <v>684</v>
      </c>
      <c r="O3247" s="205" t="s">
        <v>686</v>
      </c>
      <c r="P3247" s="205" t="s">
        <v>687</v>
      </c>
      <c r="Q3247" s="205" t="s">
        <v>686</v>
      </c>
    </row>
    <row r="3248" spans="1:17">
      <c r="A3248" s="204">
        <v>101438573125</v>
      </c>
      <c r="B3248" s="205" t="s">
        <v>13458</v>
      </c>
      <c r="C3248" s="205" t="s">
        <v>13459</v>
      </c>
      <c r="D3248" s="205" t="s">
        <v>680</v>
      </c>
      <c r="E3248" s="572">
        <v>27546</v>
      </c>
      <c r="F3248" s="572">
        <v>43525</v>
      </c>
      <c r="G3248" s="205" t="s">
        <v>6956</v>
      </c>
      <c r="H3248" s="205" t="s">
        <v>682</v>
      </c>
      <c r="I3248" s="205" t="s">
        <v>708</v>
      </c>
      <c r="J3248" s="205" t="s">
        <v>684</v>
      </c>
      <c r="K3248" s="205" t="s">
        <v>684</v>
      </c>
      <c r="L3248" s="205" t="s">
        <v>13460</v>
      </c>
      <c r="M3248" s="205" t="s">
        <v>684</v>
      </c>
      <c r="N3248" s="205" t="s">
        <v>684</v>
      </c>
      <c r="O3248" s="205" t="s">
        <v>686</v>
      </c>
      <c r="P3248" s="205" t="s">
        <v>687</v>
      </c>
      <c r="Q3248" s="205" t="s">
        <v>686</v>
      </c>
    </row>
    <row r="3249" spans="1:17" hidden="1">
      <c r="A3249" s="204">
        <v>101428420099</v>
      </c>
      <c r="B3249" s="205" t="s">
        <v>13477</v>
      </c>
      <c r="C3249" s="205" t="s">
        <v>12457</v>
      </c>
      <c r="D3249" s="205" t="s">
        <v>680</v>
      </c>
      <c r="E3249" s="572">
        <v>35796</v>
      </c>
      <c r="F3249" s="572">
        <v>43525</v>
      </c>
      <c r="G3249" s="205" t="s">
        <v>13478</v>
      </c>
      <c r="H3249" s="205" t="s">
        <v>682</v>
      </c>
      <c r="I3249" s="205" t="s">
        <v>683</v>
      </c>
      <c r="J3249" s="205" t="s">
        <v>684</v>
      </c>
      <c r="K3249" s="205" t="s">
        <v>684</v>
      </c>
      <c r="L3249" s="205" t="s">
        <v>4386</v>
      </c>
      <c r="M3249" s="205" t="s">
        <v>684</v>
      </c>
      <c r="N3249" s="205" t="s">
        <v>684</v>
      </c>
      <c r="O3249" s="205" t="s">
        <v>686</v>
      </c>
      <c r="P3249" s="205" t="s">
        <v>687</v>
      </c>
      <c r="Q3249" s="205" t="s">
        <v>686</v>
      </c>
    </row>
    <row r="3250" spans="1:17" hidden="1">
      <c r="A3250" s="204">
        <v>101388027650</v>
      </c>
      <c r="B3250" s="205" t="s">
        <v>13473</v>
      </c>
      <c r="C3250" s="205" t="s">
        <v>13474</v>
      </c>
      <c r="D3250" s="205" t="s">
        <v>680</v>
      </c>
      <c r="E3250" s="572">
        <v>35255</v>
      </c>
      <c r="F3250" s="572">
        <v>43525</v>
      </c>
      <c r="G3250" s="205" t="s">
        <v>4432</v>
      </c>
      <c r="H3250" s="205" t="s">
        <v>682</v>
      </c>
      <c r="I3250" s="205" t="s">
        <v>683</v>
      </c>
      <c r="J3250" s="205">
        <v>7460041507</v>
      </c>
      <c r="K3250" s="205" t="s">
        <v>684</v>
      </c>
      <c r="L3250" s="205" t="s">
        <v>13475</v>
      </c>
      <c r="M3250" s="205" t="s">
        <v>684</v>
      </c>
      <c r="N3250" s="205" t="s">
        <v>13476</v>
      </c>
      <c r="O3250" s="205" t="s">
        <v>686</v>
      </c>
      <c r="P3250" s="205" t="s">
        <v>687</v>
      </c>
      <c r="Q3250" s="205" t="s">
        <v>686</v>
      </c>
    </row>
    <row r="3251" spans="1:17" hidden="1">
      <c r="A3251" s="204">
        <v>101428420109</v>
      </c>
      <c r="B3251" s="205" t="s">
        <v>13467</v>
      </c>
      <c r="C3251" s="205" t="s">
        <v>13468</v>
      </c>
      <c r="D3251" s="205" t="s">
        <v>680</v>
      </c>
      <c r="E3251" s="572">
        <v>35065</v>
      </c>
      <c r="F3251" s="572">
        <v>43525</v>
      </c>
      <c r="G3251" s="205" t="s">
        <v>13469</v>
      </c>
      <c r="H3251" s="205" t="s">
        <v>682</v>
      </c>
      <c r="I3251" s="205" t="s">
        <v>683</v>
      </c>
      <c r="J3251" s="205">
        <v>9307661807</v>
      </c>
      <c r="K3251" s="205" t="s">
        <v>684</v>
      </c>
      <c r="L3251" s="205" t="s">
        <v>13470</v>
      </c>
      <c r="M3251" s="205" t="s">
        <v>13471</v>
      </c>
      <c r="N3251" s="205" t="s">
        <v>13472</v>
      </c>
      <c r="O3251" s="205" t="s">
        <v>686</v>
      </c>
      <c r="P3251" s="205" t="s">
        <v>687</v>
      </c>
      <c r="Q3251" s="205" t="s">
        <v>686</v>
      </c>
    </row>
    <row r="3252" spans="1:17" hidden="1">
      <c r="A3252" s="204">
        <v>101428420113</v>
      </c>
      <c r="B3252" s="205" t="s">
        <v>13461</v>
      </c>
      <c r="C3252" s="205" t="s">
        <v>13462</v>
      </c>
      <c r="D3252" s="205" t="s">
        <v>680</v>
      </c>
      <c r="E3252" s="572">
        <v>36206</v>
      </c>
      <c r="F3252" s="572">
        <v>43525</v>
      </c>
      <c r="G3252" s="205" t="s">
        <v>13463</v>
      </c>
      <c r="H3252" s="205" t="s">
        <v>682</v>
      </c>
      <c r="I3252" s="205" t="s">
        <v>683</v>
      </c>
      <c r="J3252" s="205">
        <v>9028091879</v>
      </c>
      <c r="K3252" s="205" t="s">
        <v>684</v>
      </c>
      <c r="L3252" s="205" t="s">
        <v>13464</v>
      </c>
      <c r="M3252" s="205" t="s">
        <v>13465</v>
      </c>
      <c r="N3252" s="205" t="s">
        <v>13466</v>
      </c>
      <c r="O3252" s="205" t="s">
        <v>686</v>
      </c>
      <c r="P3252" s="205" t="s">
        <v>687</v>
      </c>
      <c r="Q3252" s="205" t="s">
        <v>686</v>
      </c>
    </row>
    <row r="3253" spans="1:17" hidden="1">
      <c r="A3253" s="204">
        <v>101420005546</v>
      </c>
      <c r="B3253" s="205" t="s">
        <v>13454</v>
      </c>
      <c r="C3253" s="205" t="s">
        <v>13455</v>
      </c>
      <c r="D3253" s="205" t="s">
        <v>680</v>
      </c>
      <c r="E3253" s="572">
        <v>33970</v>
      </c>
      <c r="F3253" s="572">
        <v>43525</v>
      </c>
      <c r="G3253" s="205" t="s">
        <v>4197</v>
      </c>
      <c r="H3253" s="205" t="s">
        <v>682</v>
      </c>
      <c r="I3253" s="205" t="s">
        <v>683</v>
      </c>
      <c r="J3253" s="205">
        <v>9146075014</v>
      </c>
      <c r="K3253" s="205" t="s">
        <v>684</v>
      </c>
      <c r="L3253" s="205" t="s">
        <v>13456</v>
      </c>
      <c r="M3253" s="205" t="s">
        <v>684</v>
      </c>
      <c r="N3253" s="205" t="s">
        <v>13457</v>
      </c>
      <c r="O3253" s="205" t="s">
        <v>686</v>
      </c>
      <c r="P3253" s="205" t="s">
        <v>687</v>
      </c>
      <c r="Q3253" s="205" t="s">
        <v>686</v>
      </c>
    </row>
    <row r="3254" spans="1:17" hidden="1">
      <c r="A3254" s="204">
        <v>101202576876</v>
      </c>
      <c r="B3254" s="205" t="s">
        <v>13443</v>
      </c>
      <c r="C3254" s="205" t="s">
        <v>7279</v>
      </c>
      <c r="D3254" s="205" t="s">
        <v>680</v>
      </c>
      <c r="E3254" s="572">
        <v>21916</v>
      </c>
      <c r="F3254" s="572">
        <v>43525</v>
      </c>
      <c r="G3254" s="205" t="s">
        <v>13444</v>
      </c>
      <c r="H3254" s="205" t="s">
        <v>682</v>
      </c>
      <c r="I3254" s="205" t="s">
        <v>708</v>
      </c>
      <c r="J3254" s="205" t="s">
        <v>684</v>
      </c>
      <c r="K3254" s="205" t="s">
        <v>684</v>
      </c>
      <c r="L3254" s="205" t="s">
        <v>13445</v>
      </c>
      <c r="M3254" s="205" t="s">
        <v>684</v>
      </c>
      <c r="N3254" s="205" t="s">
        <v>684</v>
      </c>
      <c r="O3254" s="205" t="s">
        <v>686</v>
      </c>
      <c r="P3254" s="205" t="s">
        <v>687</v>
      </c>
      <c r="Q3254" s="205" t="s">
        <v>686</v>
      </c>
    </row>
    <row r="3255" spans="1:17" hidden="1">
      <c r="A3255" s="204">
        <v>101429087215</v>
      </c>
      <c r="B3255" s="205" t="s">
        <v>13486</v>
      </c>
      <c r="C3255" s="205" t="s">
        <v>13487</v>
      </c>
      <c r="D3255" s="205" t="s">
        <v>680</v>
      </c>
      <c r="E3255" s="572">
        <v>35796</v>
      </c>
      <c r="F3255" s="572">
        <v>43525</v>
      </c>
      <c r="G3255" s="205" t="s">
        <v>13488</v>
      </c>
      <c r="H3255" s="205" t="s">
        <v>682</v>
      </c>
      <c r="I3255" s="205" t="s">
        <v>708</v>
      </c>
      <c r="J3255" s="205" t="s">
        <v>684</v>
      </c>
      <c r="K3255" s="205" t="s">
        <v>684</v>
      </c>
      <c r="L3255" s="205" t="s">
        <v>13489</v>
      </c>
      <c r="M3255" s="205" t="s">
        <v>684</v>
      </c>
      <c r="N3255" s="205" t="s">
        <v>684</v>
      </c>
      <c r="O3255" s="205" t="s">
        <v>686</v>
      </c>
      <c r="P3255" s="205" t="s">
        <v>687</v>
      </c>
      <c r="Q3255" s="205" t="s">
        <v>686</v>
      </c>
    </row>
    <row r="3256" spans="1:17" hidden="1">
      <c r="A3256" s="204">
        <v>101438906323</v>
      </c>
      <c r="B3256" s="205" t="s">
        <v>13451</v>
      </c>
      <c r="C3256" s="205" t="s">
        <v>13452</v>
      </c>
      <c r="D3256" s="205" t="s">
        <v>680</v>
      </c>
      <c r="E3256" s="572">
        <v>35961</v>
      </c>
      <c r="F3256" s="572">
        <v>43525</v>
      </c>
      <c r="G3256" s="205" t="s">
        <v>720</v>
      </c>
      <c r="H3256" s="205" t="s">
        <v>682</v>
      </c>
      <c r="I3256" s="205" t="s">
        <v>708</v>
      </c>
      <c r="J3256" s="205" t="s">
        <v>684</v>
      </c>
      <c r="K3256" s="205" t="s">
        <v>684</v>
      </c>
      <c r="L3256" s="205" t="s">
        <v>13453</v>
      </c>
      <c r="M3256" s="205" t="s">
        <v>684</v>
      </c>
      <c r="N3256" s="205" t="s">
        <v>684</v>
      </c>
      <c r="O3256" s="205" t="s">
        <v>686</v>
      </c>
      <c r="P3256" s="205" t="s">
        <v>687</v>
      </c>
      <c r="Q3256" s="205" t="s">
        <v>686</v>
      </c>
    </row>
    <row r="3257" spans="1:17" hidden="1">
      <c r="A3257" s="204">
        <v>101316204150</v>
      </c>
      <c r="B3257" s="205" t="s">
        <v>13494</v>
      </c>
      <c r="C3257" s="205" t="s">
        <v>13495</v>
      </c>
      <c r="D3257" s="205" t="s">
        <v>680</v>
      </c>
      <c r="E3257" s="572">
        <v>35981</v>
      </c>
      <c r="F3257" s="572">
        <v>43525</v>
      </c>
      <c r="G3257" s="205" t="s">
        <v>13496</v>
      </c>
      <c r="H3257" s="205" t="s">
        <v>682</v>
      </c>
      <c r="I3257" s="205" t="s">
        <v>683</v>
      </c>
      <c r="J3257" s="205">
        <v>9793926807</v>
      </c>
      <c r="K3257" s="205" t="s">
        <v>684</v>
      </c>
      <c r="L3257" s="205" t="s">
        <v>13497</v>
      </c>
      <c r="M3257" s="205" t="s">
        <v>684</v>
      </c>
      <c r="N3257" s="205" t="s">
        <v>13498</v>
      </c>
      <c r="O3257" s="205" t="s">
        <v>686</v>
      </c>
      <c r="P3257" s="205" t="s">
        <v>687</v>
      </c>
      <c r="Q3257" s="205" t="s">
        <v>686</v>
      </c>
    </row>
    <row r="3258" spans="1:17" hidden="1">
      <c r="A3258" s="204">
        <v>101438719181</v>
      </c>
      <c r="B3258" s="205" t="s">
        <v>13446</v>
      </c>
      <c r="C3258" s="205" t="s">
        <v>13447</v>
      </c>
      <c r="D3258" s="205" t="s">
        <v>680</v>
      </c>
      <c r="E3258" s="572">
        <v>35065</v>
      </c>
      <c r="F3258" s="572">
        <v>43525</v>
      </c>
      <c r="G3258" s="205" t="s">
        <v>13448</v>
      </c>
      <c r="H3258" s="205" t="s">
        <v>682</v>
      </c>
      <c r="I3258" s="205" t="s">
        <v>683</v>
      </c>
      <c r="J3258" s="205">
        <v>7292821724</v>
      </c>
      <c r="K3258" s="205" t="s">
        <v>13449</v>
      </c>
      <c r="L3258" s="205" t="s">
        <v>13450</v>
      </c>
      <c r="M3258" s="205" t="s">
        <v>684</v>
      </c>
      <c r="N3258" s="205" t="s">
        <v>684</v>
      </c>
      <c r="O3258" s="205" t="s">
        <v>686</v>
      </c>
      <c r="P3258" s="205" t="s">
        <v>687</v>
      </c>
      <c r="Q3258" s="205" t="s">
        <v>686</v>
      </c>
    </row>
    <row r="3259" spans="1:17" hidden="1">
      <c r="A3259" s="204">
        <v>101428420068</v>
      </c>
      <c r="B3259" s="205" t="s">
        <v>13482</v>
      </c>
      <c r="C3259" s="205" t="s">
        <v>13483</v>
      </c>
      <c r="D3259" s="205" t="s">
        <v>680</v>
      </c>
      <c r="E3259" s="572">
        <v>27395</v>
      </c>
      <c r="F3259" s="572">
        <v>43525</v>
      </c>
      <c r="G3259" s="205" t="s">
        <v>13484</v>
      </c>
      <c r="H3259" s="205" t="s">
        <v>682</v>
      </c>
      <c r="I3259" s="205" t="s">
        <v>708</v>
      </c>
      <c r="J3259" s="205" t="s">
        <v>684</v>
      </c>
      <c r="K3259" s="205" t="s">
        <v>684</v>
      </c>
      <c r="L3259" s="205" t="s">
        <v>13485</v>
      </c>
      <c r="M3259" s="205" t="s">
        <v>684</v>
      </c>
      <c r="N3259" s="205" t="s">
        <v>684</v>
      </c>
      <c r="O3259" s="205" t="s">
        <v>686</v>
      </c>
      <c r="P3259" s="205" t="s">
        <v>687</v>
      </c>
      <c r="Q3259" s="205" t="s">
        <v>686</v>
      </c>
    </row>
    <row r="3260" spans="1:17" hidden="1">
      <c r="A3260" s="204">
        <v>101428420075</v>
      </c>
      <c r="B3260" s="205" t="s">
        <v>13479</v>
      </c>
      <c r="C3260" s="205" t="s">
        <v>13480</v>
      </c>
      <c r="D3260" s="205" t="s">
        <v>680</v>
      </c>
      <c r="E3260" s="572">
        <v>30682</v>
      </c>
      <c r="F3260" s="572">
        <v>43525</v>
      </c>
      <c r="G3260" s="205" t="s">
        <v>13481</v>
      </c>
      <c r="H3260" s="205" t="s">
        <v>682</v>
      </c>
      <c r="I3260" s="205" t="s">
        <v>708</v>
      </c>
      <c r="J3260" s="205" t="s">
        <v>684</v>
      </c>
      <c r="K3260" s="205" t="s">
        <v>684</v>
      </c>
      <c r="L3260" s="205" t="s">
        <v>9757</v>
      </c>
      <c r="M3260" s="205" t="s">
        <v>684</v>
      </c>
      <c r="N3260" s="205" t="s">
        <v>684</v>
      </c>
      <c r="O3260" s="205" t="s">
        <v>686</v>
      </c>
      <c r="P3260" s="205" t="s">
        <v>687</v>
      </c>
      <c r="Q3260" s="205" t="s">
        <v>686</v>
      </c>
    </row>
    <row r="3261" spans="1:17" hidden="1">
      <c r="A3261" s="204">
        <v>101418147008</v>
      </c>
      <c r="B3261" s="205" t="s">
        <v>13499</v>
      </c>
      <c r="C3261" s="205" t="s">
        <v>6361</v>
      </c>
      <c r="D3261" s="205" t="s">
        <v>680</v>
      </c>
      <c r="E3261" s="572">
        <v>34335</v>
      </c>
      <c r="F3261" s="572">
        <v>43519</v>
      </c>
      <c r="G3261" s="205" t="s">
        <v>13500</v>
      </c>
      <c r="H3261" s="205" t="s">
        <v>682</v>
      </c>
      <c r="I3261" s="205" t="s">
        <v>683</v>
      </c>
      <c r="J3261" s="205">
        <v>9139335170</v>
      </c>
      <c r="K3261" s="205" t="s">
        <v>684</v>
      </c>
      <c r="L3261" s="205" t="s">
        <v>6363</v>
      </c>
      <c r="M3261" s="205" t="s">
        <v>684</v>
      </c>
      <c r="N3261" s="205" t="s">
        <v>6364</v>
      </c>
      <c r="O3261" s="205" t="s">
        <v>686</v>
      </c>
      <c r="P3261" s="205" t="s">
        <v>687</v>
      </c>
      <c r="Q3261" s="205" t="s">
        <v>686</v>
      </c>
    </row>
    <row r="3262" spans="1:17" hidden="1">
      <c r="A3262" s="204">
        <v>101416945285</v>
      </c>
      <c r="B3262" s="205" t="s">
        <v>13501</v>
      </c>
      <c r="C3262" s="205" t="s">
        <v>13502</v>
      </c>
      <c r="D3262" s="205" t="s">
        <v>680</v>
      </c>
      <c r="E3262" s="572">
        <v>34890</v>
      </c>
      <c r="F3262" s="572">
        <v>43515</v>
      </c>
      <c r="G3262" s="205" t="s">
        <v>5390</v>
      </c>
      <c r="H3262" s="205" t="s">
        <v>682</v>
      </c>
      <c r="I3262" s="205" t="s">
        <v>683</v>
      </c>
      <c r="J3262" s="205" t="s">
        <v>684</v>
      </c>
      <c r="K3262" s="205" t="s">
        <v>684</v>
      </c>
      <c r="L3262" s="205" t="s">
        <v>9773</v>
      </c>
      <c r="M3262" s="205" t="s">
        <v>684</v>
      </c>
      <c r="N3262" s="205" t="s">
        <v>13503</v>
      </c>
      <c r="O3262" s="205" t="s">
        <v>686</v>
      </c>
      <c r="P3262" s="205" t="s">
        <v>687</v>
      </c>
      <c r="Q3262" s="205" t="s">
        <v>686</v>
      </c>
    </row>
    <row r="3263" spans="1:17" hidden="1">
      <c r="A3263" s="204">
        <v>101205707710</v>
      </c>
      <c r="B3263" s="205" t="s">
        <v>13507</v>
      </c>
      <c r="C3263" s="205" t="s">
        <v>13508</v>
      </c>
      <c r="D3263" s="205" t="s">
        <v>680</v>
      </c>
      <c r="E3263" s="572">
        <v>35368</v>
      </c>
      <c r="F3263" s="572">
        <v>43515</v>
      </c>
      <c r="G3263" s="205" t="s">
        <v>1149</v>
      </c>
      <c r="H3263" s="205" t="s">
        <v>682</v>
      </c>
      <c r="I3263" s="205" t="s">
        <v>683</v>
      </c>
      <c r="J3263" s="205" t="s">
        <v>684</v>
      </c>
      <c r="K3263" s="205" t="s">
        <v>684</v>
      </c>
      <c r="L3263" s="205" t="s">
        <v>13509</v>
      </c>
      <c r="M3263" s="205" t="s">
        <v>684</v>
      </c>
      <c r="N3263" s="205" t="s">
        <v>13503</v>
      </c>
      <c r="O3263" s="205" t="s">
        <v>686</v>
      </c>
      <c r="P3263" s="205" t="s">
        <v>687</v>
      </c>
      <c r="Q3263" s="205" t="s">
        <v>686</v>
      </c>
    </row>
    <row r="3264" spans="1:17" hidden="1">
      <c r="A3264" s="204">
        <v>101416945271</v>
      </c>
      <c r="B3264" s="205" t="s">
        <v>13504</v>
      </c>
      <c r="C3264" s="205" t="s">
        <v>13505</v>
      </c>
      <c r="D3264" s="205" t="s">
        <v>680</v>
      </c>
      <c r="E3264" s="572">
        <v>33970</v>
      </c>
      <c r="F3264" s="572">
        <v>43515</v>
      </c>
      <c r="G3264" s="205" t="s">
        <v>5390</v>
      </c>
      <c r="H3264" s="205" t="s">
        <v>682</v>
      </c>
      <c r="I3264" s="205" t="s">
        <v>683</v>
      </c>
      <c r="J3264" s="205" t="s">
        <v>684</v>
      </c>
      <c r="K3264" s="205" t="s">
        <v>684</v>
      </c>
      <c r="L3264" s="205" t="s">
        <v>13506</v>
      </c>
      <c r="M3264" s="205" t="s">
        <v>684</v>
      </c>
      <c r="N3264" s="205" t="s">
        <v>13503</v>
      </c>
      <c r="O3264" s="205" t="s">
        <v>686</v>
      </c>
      <c r="P3264" s="205" t="s">
        <v>687</v>
      </c>
      <c r="Q3264" s="205" t="s">
        <v>686</v>
      </c>
    </row>
    <row r="3265" spans="1:17" hidden="1">
      <c r="A3265" s="204">
        <v>101415786088</v>
      </c>
      <c r="B3265" s="205" t="s">
        <v>13510</v>
      </c>
      <c r="C3265" s="205" t="s">
        <v>13511</v>
      </c>
      <c r="D3265" s="205" t="s">
        <v>680</v>
      </c>
      <c r="E3265" s="572">
        <v>27760</v>
      </c>
      <c r="F3265" s="572">
        <v>43511</v>
      </c>
      <c r="G3265" s="205" t="s">
        <v>13512</v>
      </c>
      <c r="H3265" s="205" t="s">
        <v>682</v>
      </c>
      <c r="I3265" s="205" t="s">
        <v>708</v>
      </c>
      <c r="J3265" s="205">
        <v>8459717507</v>
      </c>
      <c r="K3265" s="205" t="s">
        <v>684</v>
      </c>
      <c r="L3265" s="205" t="s">
        <v>13513</v>
      </c>
      <c r="M3265" s="205" t="s">
        <v>20791</v>
      </c>
      <c r="N3265" s="205" t="s">
        <v>20792</v>
      </c>
      <c r="O3265" s="205" t="s">
        <v>686</v>
      </c>
      <c r="P3265" s="205" t="s">
        <v>687</v>
      </c>
      <c r="Q3265" s="205" t="s">
        <v>686</v>
      </c>
    </row>
    <row r="3266" spans="1:17" hidden="1">
      <c r="A3266" s="204">
        <v>101427701763</v>
      </c>
      <c r="B3266" s="205" t="s">
        <v>13541</v>
      </c>
      <c r="C3266" s="205" t="s">
        <v>13542</v>
      </c>
      <c r="D3266" s="205" t="s">
        <v>680</v>
      </c>
      <c r="E3266" s="572">
        <v>29618</v>
      </c>
      <c r="F3266" s="572">
        <v>43497</v>
      </c>
      <c r="G3266" s="205" t="s">
        <v>13543</v>
      </c>
      <c r="H3266" s="205" t="s">
        <v>682</v>
      </c>
      <c r="I3266" s="205" t="s">
        <v>708</v>
      </c>
      <c r="J3266" s="205" t="s">
        <v>684</v>
      </c>
      <c r="K3266" s="205" t="s">
        <v>684</v>
      </c>
      <c r="L3266" s="205" t="s">
        <v>10898</v>
      </c>
      <c r="M3266" s="205" t="s">
        <v>684</v>
      </c>
      <c r="N3266" s="205" t="s">
        <v>13544</v>
      </c>
      <c r="O3266" s="205" t="s">
        <v>686</v>
      </c>
      <c r="P3266" s="205" t="s">
        <v>687</v>
      </c>
      <c r="Q3266" s="205" t="s">
        <v>686</v>
      </c>
    </row>
    <row r="3267" spans="1:17" hidden="1">
      <c r="A3267" s="204">
        <v>101418147012</v>
      </c>
      <c r="B3267" s="205" t="s">
        <v>13558</v>
      </c>
      <c r="C3267" s="205" t="s">
        <v>13559</v>
      </c>
      <c r="D3267" s="205" t="s">
        <v>680</v>
      </c>
      <c r="E3267" s="572">
        <v>35662</v>
      </c>
      <c r="F3267" s="572">
        <v>43497</v>
      </c>
      <c r="G3267" s="205" t="s">
        <v>5262</v>
      </c>
      <c r="H3267" s="205" t="s">
        <v>682</v>
      </c>
      <c r="I3267" s="205" t="s">
        <v>683</v>
      </c>
      <c r="J3267" s="205" t="s">
        <v>684</v>
      </c>
      <c r="K3267" s="205" t="s">
        <v>684</v>
      </c>
      <c r="L3267" s="205" t="s">
        <v>13560</v>
      </c>
      <c r="M3267" s="205" t="s">
        <v>684</v>
      </c>
      <c r="N3267" s="205" t="s">
        <v>684</v>
      </c>
      <c r="O3267" s="205" t="s">
        <v>686</v>
      </c>
      <c r="P3267" s="205" t="s">
        <v>687</v>
      </c>
      <c r="Q3267" s="205" t="s">
        <v>686</v>
      </c>
    </row>
    <row r="3268" spans="1:17" hidden="1">
      <c r="A3268" s="204">
        <v>101418147020</v>
      </c>
      <c r="B3268" s="205" t="s">
        <v>13561</v>
      </c>
      <c r="C3268" s="205" t="s">
        <v>13562</v>
      </c>
      <c r="D3268" s="205" t="s">
        <v>680</v>
      </c>
      <c r="E3268" s="572">
        <v>34621</v>
      </c>
      <c r="F3268" s="572">
        <v>43497</v>
      </c>
      <c r="G3268" s="205" t="s">
        <v>13563</v>
      </c>
      <c r="H3268" s="205" t="s">
        <v>682</v>
      </c>
      <c r="I3268" s="205" t="s">
        <v>683</v>
      </c>
      <c r="J3268" s="205">
        <v>7387734590</v>
      </c>
      <c r="K3268" s="205" t="s">
        <v>684</v>
      </c>
      <c r="L3268" s="205" t="s">
        <v>13564</v>
      </c>
      <c r="M3268" s="205" t="s">
        <v>684</v>
      </c>
      <c r="N3268" s="205" t="s">
        <v>6364</v>
      </c>
      <c r="O3268" s="205" t="s">
        <v>686</v>
      </c>
      <c r="P3268" s="205" t="s">
        <v>687</v>
      </c>
      <c r="Q3268" s="205" t="s">
        <v>686</v>
      </c>
    </row>
    <row r="3269" spans="1:17" hidden="1">
      <c r="A3269" s="204">
        <v>101424675947</v>
      </c>
      <c r="B3269" s="205" t="s">
        <v>13517</v>
      </c>
      <c r="C3269" s="205" t="s">
        <v>13518</v>
      </c>
      <c r="D3269" s="205" t="s">
        <v>680</v>
      </c>
      <c r="E3269" s="572">
        <v>36196</v>
      </c>
      <c r="F3269" s="572">
        <v>43497</v>
      </c>
      <c r="G3269" s="205" t="s">
        <v>13519</v>
      </c>
      <c r="H3269" s="205" t="s">
        <v>682</v>
      </c>
      <c r="I3269" s="205" t="s">
        <v>683</v>
      </c>
      <c r="J3269" s="205">
        <v>9146106673</v>
      </c>
      <c r="K3269" s="205" t="s">
        <v>684</v>
      </c>
      <c r="L3269" s="205" t="s">
        <v>13520</v>
      </c>
      <c r="M3269" s="205" t="s">
        <v>684</v>
      </c>
      <c r="N3269" s="205" t="s">
        <v>1981</v>
      </c>
      <c r="O3269" s="205" t="s">
        <v>686</v>
      </c>
      <c r="P3269" s="205" t="s">
        <v>687</v>
      </c>
      <c r="Q3269" s="205" t="s">
        <v>686</v>
      </c>
    </row>
    <row r="3270" spans="1:17" hidden="1">
      <c r="A3270" s="204">
        <v>101429087227</v>
      </c>
      <c r="B3270" s="205" t="s">
        <v>13550</v>
      </c>
      <c r="C3270" s="205" t="s">
        <v>13551</v>
      </c>
      <c r="D3270" s="205" t="s">
        <v>680</v>
      </c>
      <c r="E3270" s="572">
        <v>36747</v>
      </c>
      <c r="F3270" s="572">
        <v>43497</v>
      </c>
      <c r="G3270" s="205" t="s">
        <v>4157</v>
      </c>
      <c r="H3270" s="205" t="s">
        <v>682</v>
      </c>
      <c r="I3270" s="205" t="s">
        <v>683</v>
      </c>
      <c r="J3270" s="205">
        <v>9584351588</v>
      </c>
      <c r="K3270" s="205" t="s">
        <v>684</v>
      </c>
      <c r="L3270" s="205" t="s">
        <v>13552</v>
      </c>
      <c r="M3270" s="205" t="s">
        <v>684</v>
      </c>
      <c r="N3270" s="205" t="s">
        <v>13553</v>
      </c>
      <c r="O3270" s="205" t="s">
        <v>686</v>
      </c>
      <c r="P3270" s="205" t="s">
        <v>687</v>
      </c>
      <c r="Q3270" s="205" t="s">
        <v>686</v>
      </c>
    </row>
    <row r="3271" spans="1:17" hidden="1">
      <c r="A3271" s="204">
        <v>101429717132</v>
      </c>
      <c r="B3271" s="205" t="s">
        <v>13537</v>
      </c>
      <c r="C3271" s="205" t="s">
        <v>13538</v>
      </c>
      <c r="D3271" s="205" t="s">
        <v>680</v>
      </c>
      <c r="E3271" s="572">
        <v>27760</v>
      </c>
      <c r="F3271" s="572">
        <v>43497</v>
      </c>
      <c r="G3271" s="205" t="s">
        <v>13539</v>
      </c>
      <c r="H3271" s="205" t="s">
        <v>682</v>
      </c>
      <c r="I3271" s="205" t="s">
        <v>708</v>
      </c>
      <c r="J3271" s="205" t="s">
        <v>684</v>
      </c>
      <c r="K3271" s="205" t="s">
        <v>684</v>
      </c>
      <c r="L3271" s="205" t="s">
        <v>13540</v>
      </c>
      <c r="M3271" s="205" t="s">
        <v>684</v>
      </c>
      <c r="N3271" s="205" t="s">
        <v>10780</v>
      </c>
      <c r="O3271" s="205" t="s">
        <v>686</v>
      </c>
      <c r="P3271" s="205" t="s">
        <v>687</v>
      </c>
      <c r="Q3271" s="205" t="s">
        <v>686</v>
      </c>
    </row>
    <row r="3272" spans="1:17" hidden="1">
      <c r="A3272" s="204">
        <v>101424138405</v>
      </c>
      <c r="B3272" s="205" t="s">
        <v>13554</v>
      </c>
      <c r="C3272" s="205" t="s">
        <v>13555</v>
      </c>
      <c r="D3272" s="205" t="s">
        <v>680</v>
      </c>
      <c r="E3272" s="572">
        <v>31868</v>
      </c>
      <c r="F3272" s="572">
        <v>43497</v>
      </c>
      <c r="G3272" s="205" t="s">
        <v>5501</v>
      </c>
      <c r="H3272" s="205" t="s">
        <v>682</v>
      </c>
      <c r="I3272" s="205" t="s">
        <v>708</v>
      </c>
      <c r="J3272" s="205">
        <v>8208195064</v>
      </c>
      <c r="K3272" s="205" t="s">
        <v>684</v>
      </c>
      <c r="L3272" s="205" t="s">
        <v>13556</v>
      </c>
      <c r="M3272" s="205" t="s">
        <v>684</v>
      </c>
      <c r="N3272" s="205" t="s">
        <v>13557</v>
      </c>
      <c r="O3272" s="205" t="s">
        <v>686</v>
      </c>
      <c r="P3272" s="205" t="s">
        <v>687</v>
      </c>
      <c r="Q3272" s="205" t="s">
        <v>686</v>
      </c>
    </row>
    <row r="3273" spans="1:17" hidden="1">
      <c r="A3273" s="204">
        <v>101360665215</v>
      </c>
      <c r="B3273" s="205" t="s">
        <v>13545</v>
      </c>
      <c r="C3273" s="205" t="s">
        <v>13546</v>
      </c>
      <c r="D3273" s="205" t="s">
        <v>680</v>
      </c>
      <c r="E3273" s="572">
        <v>34851</v>
      </c>
      <c r="F3273" s="572">
        <v>43497</v>
      </c>
      <c r="G3273" s="205" t="s">
        <v>13547</v>
      </c>
      <c r="H3273" s="205" t="s">
        <v>682</v>
      </c>
      <c r="I3273" s="205" t="s">
        <v>708</v>
      </c>
      <c r="J3273" s="205" t="s">
        <v>684</v>
      </c>
      <c r="K3273" s="205" t="s">
        <v>684</v>
      </c>
      <c r="L3273" s="205" t="s">
        <v>13548</v>
      </c>
      <c r="M3273" s="205" t="s">
        <v>684</v>
      </c>
      <c r="N3273" s="205" t="s">
        <v>13549</v>
      </c>
      <c r="O3273" s="205" t="s">
        <v>686</v>
      </c>
      <c r="P3273" s="205" t="s">
        <v>687</v>
      </c>
      <c r="Q3273" s="205" t="s">
        <v>686</v>
      </c>
    </row>
    <row r="3274" spans="1:17" hidden="1">
      <c r="A3274" s="204">
        <v>101318003331</v>
      </c>
      <c r="B3274" s="205" t="s">
        <v>13532</v>
      </c>
      <c r="C3274" s="205" t="s">
        <v>13533</v>
      </c>
      <c r="D3274" s="205" t="s">
        <v>680</v>
      </c>
      <c r="E3274" s="572">
        <v>35999</v>
      </c>
      <c r="F3274" s="572">
        <v>43497</v>
      </c>
      <c r="G3274" s="205" t="s">
        <v>5410</v>
      </c>
      <c r="H3274" s="205" t="s">
        <v>682</v>
      </c>
      <c r="I3274" s="205" t="s">
        <v>683</v>
      </c>
      <c r="J3274" s="205">
        <v>8169329581</v>
      </c>
      <c r="K3274" s="205" t="s">
        <v>13534</v>
      </c>
      <c r="L3274" s="205" t="s">
        <v>13535</v>
      </c>
      <c r="M3274" s="205" t="s">
        <v>684</v>
      </c>
      <c r="N3274" s="205" t="s">
        <v>13536</v>
      </c>
      <c r="O3274" s="205" t="s">
        <v>686</v>
      </c>
      <c r="P3274" s="205" t="s">
        <v>687</v>
      </c>
      <c r="Q3274" s="205" t="s">
        <v>686</v>
      </c>
    </row>
    <row r="3275" spans="1:17" hidden="1">
      <c r="A3275" s="204">
        <v>101427208589</v>
      </c>
      <c r="B3275" s="205" t="s">
        <v>13529</v>
      </c>
      <c r="C3275" s="205" t="s">
        <v>13530</v>
      </c>
      <c r="D3275" s="205" t="s">
        <v>680</v>
      </c>
      <c r="E3275" s="572">
        <v>30911</v>
      </c>
      <c r="F3275" s="572">
        <v>43497</v>
      </c>
      <c r="G3275" s="205" t="s">
        <v>13531</v>
      </c>
      <c r="H3275" s="205" t="s">
        <v>682</v>
      </c>
      <c r="I3275" s="205" t="s">
        <v>708</v>
      </c>
      <c r="J3275" s="205" t="s">
        <v>684</v>
      </c>
      <c r="K3275" s="205" t="s">
        <v>684</v>
      </c>
      <c r="L3275" s="205" t="s">
        <v>10994</v>
      </c>
      <c r="M3275" s="205" t="s">
        <v>684</v>
      </c>
      <c r="N3275" s="205" t="s">
        <v>684</v>
      </c>
      <c r="O3275" s="205" t="s">
        <v>686</v>
      </c>
      <c r="P3275" s="205" t="s">
        <v>687</v>
      </c>
      <c r="Q3275" s="205" t="s">
        <v>686</v>
      </c>
    </row>
    <row r="3276" spans="1:17" hidden="1">
      <c r="A3276" s="204">
        <v>101423664049</v>
      </c>
      <c r="B3276" s="205" t="s">
        <v>13514</v>
      </c>
      <c r="C3276" s="205" t="s">
        <v>13515</v>
      </c>
      <c r="D3276" s="205" t="s">
        <v>680</v>
      </c>
      <c r="E3276" s="572">
        <v>34335</v>
      </c>
      <c r="F3276" s="572">
        <v>43497</v>
      </c>
      <c r="G3276" s="205" t="s">
        <v>13516</v>
      </c>
      <c r="H3276" s="205" t="s">
        <v>682</v>
      </c>
      <c r="I3276" s="205" t="s">
        <v>683</v>
      </c>
      <c r="J3276" s="205" t="s">
        <v>684</v>
      </c>
      <c r="K3276" s="205" t="s">
        <v>684</v>
      </c>
      <c r="L3276" s="205" t="s">
        <v>11610</v>
      </c>
      <c r="M3276" s="205" t="s">
        <v>684</v>
      </c>
      <c r="N3276" s="205" t="s">
        <v>684</v>
      </c>
      <c r="O3276" s="205" t="s">
        <v>686</v>
      </c>
      <c r="P3276" s="205" t="s">
        <v>687</v>
      </c>
      <c r="Q3276" s="205" t="s">
        <v>686</v>
      </c>
    </row>
    <row r="3277" spans="1:17" hidden="1">
      <c r="A3277" s="204">
        <v>101307320931</v>
      </c>
      <c r="B3277" s="205" t="s">
        <v>13521</v>
      </c>
      <c r="C3277" s="205" t="s">
        <v>13522</v>
      </c>
      <c r="D3277" s="205" t="s">
        <v>680</v>
      </c>
      <c r="E3277" s="572">
        <v>35065</v>
      </c>
      <c r="F3277" s="572">
        <v>43497</v>
      </c>
      <c r="G3277" s="205" t="s">
        <v>13523</v>
      </c>
      <c r="H3277" s="205" t="s">
        <v>682</v>
      </c>
      <c r="I3277" s="205" t="s">
        <v>683</v>
      </c>
      <c r="J3277" s="205">
        <v>7349346413</v>
      </c>
      <c r="K3277" s="205" t="s">
        <v>684</v>
      </c>
      <c r="L3277" s="205" t="s">
        <v>13524</v>
      </c>
      <c r="M3277" s="205" t="s">
        <v>684</v>
      </c>
      <c r="N3277" s="205" t="s">
        <v>684</v>
      </c>
      <c r="O3277" s="205" t="s">
        <v>686</v>
      </c>
      <c r="P3277" s="205" t="s">
        <v>687</v>
      </c>
      <c r="Q3277" s="205" t="s">
        <v>686</v>
      </c>
    </row>
    <row r="3278" spans="1:17" hidden="1">
      <c r="A3278" s="204">
        <v>101427208570</v>
      </c>
      <c r="B3278" s="205" t="s">
        <v>13525</v>
      </c>
      <c r="C3278" s="205" t="s">
        <v>13526</v>
      </c>
      <c r="D3278" s="205" t="s">
        <v>680</v>
      </c>
      <c r="E3278" s="572">
        <v>35961</v>
      </c>
      <c r="F3278" s="572">
        <v>43497</v>
      </c>
      <c r="G3278" s="205" t="s">
        <v>13527</v>
      </c>
      <c r="H3278" s="205" t="s">
        <v>682</v>
      </c>
      <c r="I3278" s="205" t="s">
        <v>683</v>
      </c>
      <c r="J3278" s="205" t="s">
        <v>684</v>
      </c>
      <c r="K3278" s="205" t="s">
        <v>684</v>
      </c>
      <c r="L3278" s="205" t="s">
        <v>13528</v>
      </c>
      <c r="M3278" s="205" t="s">
        <v>684</v>
      </c>
      <c r="N3278" s="205" t="s">
        <v>684</v>
      </c>
      <c r="O3278" s="205" t="s">
        <v>686</v>
      </c>
      <c r="P3278" s="205" t="s">
        <v>687</v>
      </c>
      <c r="Q3278" s="205" t="s">
        <v>686</v>
      </c>
    </row>
    <row r="3279" spans="1:17" hidden="1">
      <c r="A3279" s="204">
        <v>101418176885</v>
      </c>
      <c r="B3279" s="205" t="s">
        <v>13565</v>
      </c>
      <c r="C3279" s="205" t="s">
        <v>13566</v>
      </c>
      <c r="D3279" s="205" t="s">
        <v>680</v>
      </c>
      <c r="E3279" s="572">
        <v>35585</v>
      </c>
      <c r="F3279" s="572">
        <v>43489</v>
      </c>
      <c r="G3279" s="205" t="s">
        <v>13567</v>
      </c>
      <c r="H3279" s="205" t="s">
        <v>682</v>
      </c>
      <c r="I3279" s="205" t="s">
        <v>683</v>
      </c>
      <c r="J3279" s="205" t="s">
        <v>684</v>
      </c>
      <c r="K3279" s="205" t="s">
        <v>684</v>
      </c>
      <c r="L3279" s="205" t="s">
        <v>13568</v>
      </c>
      <c r="M3279" s="205" t="s">
        <v>684</v>
      </c>
      <c r="N3279" s="205" t="s">
        <v>684</v>
      </c>
      <c r="O3279" s="205" t="s">
        <v>686</v>
      </c>
      <c r="P3279" s="205" t="s">
        <v>687</v>
      </c>
      <c r="Q3279" s="205" t="s">
        <v>686</v>
      </c>
    </row>
    <row r="3280" spans="1:17" hidden="1">
      <c r="A3280" s="204">
        <v>101355968105</v>
      </c>
      <c r="B3280" s="205" t="s">
        <v>13569</v>
      </c>
      <c r="C3280" s="205" t="s">
        <v>13570</v>
      </c>
      <c r="D3280" s="205" t="s">
        <v>680</v>
      </c>
      <c r="E3280" s="572">
        <v>27944</v>
      </c>
      <c r="F3280" s="572">
        <v>43487</v>
      </c>
      <c r="G3280" s="205" t="s">
        <v>13571</v>
      </c>
      <c r="H3280" s="205" t="s">
        <v>682</v>
      </c>
      <c r="I3280" s="205" t="s">
        <v>708</v>
      </c>
      <c r="J3280" s="205">
        <v>9921271462</v>
      </c>
      <c r="K3280" s="205" t="s">
        <v>684</v>
      </c>
      <c r="L3280" s="205" t="s">
        <v>12294</v>
      </c>
      <c r="M3280" s="205" t="s">
        <v>13572</v>
      </c>
      <c r="N3280" s="205" t="s">
        <v>13573</v>
      </c>
      <c r="O3280" s="205" t="s">
        <v>686</v>
      </c>
      <c r="P3280" s="205" t="s">
        <v>687</v>
      </c>
      <c r="Q3280" s="205" t="s">
        <v>686</v>
      </c>
    </row>
    <row r="3281" spans="1:17" hidden="1">
      <c r="A3281" s="204">
        <v>101256964028</v>
      </c>
      <c r="B3281" s="205" t="s">
        <v>13574</v>
      </c>
      <c r="C3281" s="205" t="s">
        <v>13575</v>
      </c>
      <c r="D3281" s="205" t="s">
        <v>680</v>
      </c>
      <c r="E3281" s="572">
        <v>30682</v>
      </c>
      <c r="F3281" s="572">
        <v>43475</v>
      </c>
      <c r="G3281" s="205" t="s">
        <v>1738</v>
      </c>
      <c r="H3281" s="205" t="s">
        <v>682</v>
      </c>
      <c r="I3281" s="205" t="s">
        <v>683</v>
      </c>
      <c r="J3281" s="205" t="s">
        <v>684</v>
      </c>
      <c r="K3281" s="205" t="s">
        <v>13576</v>
      </c>
      <c r="L3281" s="205" t="s">
        <v>9504</v>
      </c>
      <c r="M3281" s="205" t="s">
        <v>684</v>
      </c>
      <c r="N3281" s="205" t="s">
        <v>6364</v>
      </c>
      <c r="O3281" s="205" t="s">
        <v>686</v>
      </c>
      <c r="P3281" s="205" t="s">
        <v>687</v>
      </c>
      <c r="Q3281" s="205" t="s">
        <v>686</v>
      </c>
    </row>
    <row r="3282" spans="1:17" hidden="1">
      <c r="A3282" s="204">
        <v>101416536043</v>
      </c>
      <c r="B3282" s="205" t="s">
        <v>13577</v>
      </c>
      <c r="C3282" s="205" t="s">
        <v>13578</v>
      </c>
      <c r="D3282" s="205" t="s">
        <v>680</v>
      </c>
      <c r="E3282" s="572">
        <v>31413</v>
      </c>
      <c r="F3282" s="572">
        <v>43467</v>
      </c>
      <c r="G3282" s="205" t="s">
        <v>13579</v>
      </c>
      <c r="H3282" s="205" t="s">
        <v>682</v>
      </c>
      <c r="I3282" s="205" t="s">
        <v>708</v>
      </c>
      <c r="J3282" s="205">
        <v>9550944077</v>
      </c>
      <c r="K3282" s="205" t="s">
        <v>684</v>
      </c>
      <c r="L3282" s="205" t="s">
        <v>6866</v>
      </c>
      <c r="M3282" s="205" t="s">
        <v>684</v>
      </c>
      <c r="N3282" s="205" t="s">
        <v>10780</v>
      </c>
      <c r="O3282" s="205" t="s">
        <v>686</v>
      </c>
      <c r="P3282" s="205" t="s">
        <v>687</v>
      </c>
      <c r="Q3282" s="205" t="s">
        <v>686</v>
      </c>
    </row>
    <row r="3283" spans="1:17" hidden="1">
      <c r="A3283" s="204">
        <v>101416536036</v>
      </c>
      <c r="B3283" s="205" t="s">
        <v>13580</v>
      </c>
      <c r="C3283" s="205" t="s">
        <v>13581</v>
      </c>
      <c r="D3283" s="205" t="s">
        <v>680</v>
      </c>
      <c r="E3283" s="572">
        <v>34700</v>
      </c>
      <c r="F3283" s="572">
        <v>43467</v>
      </c>
      <c r="G3283" s="205" t="s">
        <v>13582</v>
      </c>
      <c r="H3283" s="205" t="s">
        <v>682</v>
      </c>
      <c r="I3283" s="205" t="s">
        <v>683</v>
      </c>
      <c r="J3283" s="205">
        <v>8358959241</v>
      </c>
      <c r="K3283" s="205" t="s">
        <v>684</v>
      </c>
      <c r="L3283" s="205" t="s">
        <v>13583</v>
      </c>
      <c r="M3283" s="205" t="s">
        <v>13584</v>
      </c>
      <c r="N3283" s="205" t="s">
        <v>11422</v>
      </c>
      <c r="O3283" s="205" t="s">
        <v>686</v>
      </c>
      <c r="P3283" s="205" t="s">
        <v>687</v>
      </c>
      <c r="Q3283" s="205" t="s">
        <v>686</v>
      </c>
    </row>
    <row r="3284" spans="1:17" hidden="1">
      <c r="A3284" s="204">
        <v>101416536027</v>
      </c>
      <c r="B3284" s="205" t="s">
        <v>13585</v>
      </c>
      <c r="C3284" s="205" t="s">
        <v>13586</v>
      </c>
      <c r="D3284" s="205" t="s">
        <v>680</v>
      </c>
      <c r="E3284" s="572">
        <v>34833</v>
      </c>
      <c r="F3284" s="572">
        <v>43467</v>
      </c>
      <c r="G3284" s="205" t="s">
        <v>13587</v>
      </c>
      <c r="H3284" s="205" t="s">
        <v>682</v>
      </c>
      <c r="I3284" s="205" t="s">
        <v>683</v>
      </c>
      <c r="J3284" s="205">
        <v>7387170445</v>
      </c>
      <c r="K3284" s="205" t="s">
        <v>684</v>
      </c>
      <c r="L3284" s="205" t="s">
        <v>13588</v>
      </c>
      <c r="M3284" s="205" t="s">
        <v>684</v>
      </c>
      <c r="N3284" s="205" t="s">
        <v>10780</v>
      </c>
      <c r="O3284" s="205" t="s">
        <v>686</v>
      </c>
      <c r="P3284" s="205" t="s">
        <v>687</v>
      </c>
      <c r="Q3284" s="205" t="s">
        <v>686</v>
      </c>
    </row>
    <row r="3285" spans="1:17" hidden="1">
      <c r="A3285" s="204">
        <v>101416536015</v>
      </c>
      <c r="B3285" s="205" t="s">
        <v>13589</v>
      </c>
      <c r="C3285" s="205" t="s">
        <v>13590</v>
      </c>
      <c r="D3285" s="205" t="s">
        <v>680</v>
      </c>
      <c r="E3285" s="572">
        <v>28856</v>
      </c>
      <c r="F3285" s="572">
        <v>43467</v>
      </c>
      <c r="G3285" s="205" t="s">
        <v>13591</v>
      </c>
      <c r="H3285" s="205" t="s">
        <v>682</v>
      </c>
      <c r="I3285" s="205" t="s">
        <v>708</v>
      </c>
      <c r="J3285" s="205" t="s">
        <v>684</v>
      </c>
      <c r="K3285" s="205" t="s">
        <v>684</v>
      </c>
      <c r="L3285" s="205" t="s">
        <v>13592</v>
      </c>
      <c r="M3285" s="205" t="s">
        <v>684</v>
      </c>
      <c r="N3285" s="205" t="s">
        <v>684</v>
      </c>
      <c r="O3285" s="205" t="s">
        <v>686</v>
      </c>
      <c r="P3285" s="205" t="s">
        <v>687</v>
      </c>
      <c r="Q3285" s="205" t="s">
        <v>686</v>
      </c>
    </row>
    <row r="3286" spans="1:17" hidden="1">
      <c r="A3286" s="204">
        <v>101235532517</v>
      </c>
      <c r="B3286" s="205" t="s">
        <v>13658</v>
      </c>
      <c r="C3286" s="205" t="s">
        <v>13659</v>
      </c>
      <c r="D3286" s="205" t="s">
        <v>680</v>
      </c>
      <c r="E3286" s="572">
        <v>36526</v>
      </c>
      <c r="F3286" s="572">
        <v>43466</v>
      </c>
      <c r="G3286" s="205" t="s">
        <v>13660</v>
      </c>
      <c r="H3286" s="205" t="s">
        <v>682</v>
      </c>
      <c r="I3286" s="205" t="s">
        <v>683</v>
      </c>
      <c r="J3286" s="205">
        <v>9503256998</v>
      </c>
      <c r="K3286" s="205" t="s">
        <v>684</v>
      </c>
      <c r="L3286" s="205" t="s">
        <v>11503</v>
      </c>
      <c r="M3286" s="205" t="s">
        <v>684</v>
      </c>
      <c r="N3286" s="205" t="s">
        <v>684</v>
      </c>
      <c r="O3286" s="205" t="s">
        <v>686</v>
      </c>
      <c r="P3286" s="205" t="s">
        <v>687</v>
      </c>
      <c r="Q3286" s="205" t="s">
        <v>686</v>
      </c>
    </row>
    <row r="3287" spans="1:17" hidden="1">
      <c r="A3287" s="204">
        <v>101235532529</v>
      </c>
      <c r="B3287" s="205" t="s">
        <v>13664</v>
      </c>
      <c r="C3287" s="205" t="s">
        <v>13665</v>
      </c>
      <c r="D3287" s="205" t="s">
        <v>680</v>
      </c>
      <c r="E3287" s="572">
        <v>36526</v>
      </c>
      <c r="F3287" s="572">
        <v>43466</v>
      </c>
      <c r="G3287" s="205" t="s">
        <v>13666</v>
      </c>
      <c r="H3287" s="205" t="s">
        <v>682</v>
      </c>
      <c r="I3287" s="205" t="s">
        <v>708</v>
      </c>
      <c r="J3287" s="205">
        <v>9120851866</v>
      </c>
      <c r="K3287" s="205" t="s">
        <v>21515</v>
      </c>
      <c r="L3287" s="205" t="s">
        <v>10175</v>
      </c>
      <c r="M3287" s="205" t="s">
        <v>684</v>
      </c>
      <c r="N3287" s="205" t="s">
        <v>21776</v>
      </c>
      <c r="O3287" s="205" t="s">
        <v>686</v>
      </c>
      <c r="P3287" s="205" t="s">
        <v>687</v>
      </c>
      <c r="Q3287" s="205" t="s">
        <v>686</v>
      </c>
    </row>
    <row r="3288" spans="1:17" hidden="1">
      <c r="A3288" s="204">
        <v>101417144281</v>
      </c>
      <c r="B3288" s="205" t="s">
        <v>13661</v>
      </c>
      <c r="C3288" s="205" t="s">
        <v>13662</v>
      </c>
      <c r="D3288" s="205" t="s">
        <v>680</v>
      </c>
      <c r="E3288" s="572">
        <v>31333</v>
      </c>
      <c r="F3288" s="572">
        <v>43466</v>
      </c>
      <c r="G3288" s="205" t="s">
        <v>13663</v>
      </c>
      <c r="H3288" s="205" t="s">
        <v>682</v>
      </c>
      <c r="I3288" s="205" t="s">
        <v>708</v>
      </c>
      <c r="J3288" s="205" t="s">
        <v>684</v>
      </c>
      <c r="K3288" s="205" t="s">
        <v>684</v>
      </c>
      <c r="L3288" s="205" t="s">
        <v>8093</v>
      </c>
      <c r="M3288" s="205" t="s">
        <v>684</v>
      </c>
      <c r="N3288" s="205" t="s">
        <v>13544</v>
      </c>
      <c r="O3288" s="205" t="s">
        <v>686</v>
      </c>
      <c r="P3288" s="205" t="s">
        <v>687</v>
      </c>
      <c r="Q3288" s="205" t="s">
        <v>686</v>
      </c>
    </row>
    <row r="3289" spans="1:17" hidden="1">
      <c r="A3289" s="204">
        <v>101417146693</v>
      </c>
      <c r="B3289" s="205" t="s">
        <v>13667</v>
      </c>
      <c r="C3289" s="205" t="s">
        <v>13668</v>
      </c>
      <c r="D3289" s="205" t="s">
        <v>680</v>
      </c>
      <c r="E3289" s="572">
        <v>33014</v>
      </c>
      <c r="F3289" s="572">
        <v>43466</v>
      </c>
      <c r="G3289" s="205" t="s">
        <v>13669</v>
      </c>
      <c r="H3289" s="205" t="s">
        <v>682</v>
      </c>
      <c r="I3289" s="205" t="s">
        <v>683</v>
      </c>
      <c r="J3289" s="205" t="s">
        <v>684</v>
      </c>
      <c r="K3289" s="205" t="s">
        <v>684</v>
      </c>
      <c r="L3289" s="205" t="s">
        <v>13670</v>
      </c>
      <c r="M3289" s="205" t="s">
        <v>684</v>
      </c>
      <c r="N3289" s="205" t="s">
        <v>684</v>
      </c>
      <c r="O3289" s="205" t="s">
        <v>686</v>
      </c>
      <c r="P3289" s="205" t="s">
        <v>687</v>
      </c>
      <c r="Q3289" s="205" t="s">
        <v>686</v>
      </c>
    </row>
    <row r="3290" spans="1:17" hidden="1">
      <c r="A3290" s="204">
        <v>101418861231</v>
      </c>
      <c r="B3290" s="205" t="s">
        <v>13692</v>
      </c>
      <c r="C3290" s="205" t="s">
        <v>13693</v>
      </c>
      <c r="D3290" s="205" t="s">
        <v>680</v>
      </c>
      <c r="E3290" s="572">
        <v>32572</v>
      </c>
      <c r="F3290" s="572">
        <v>43466</v>
      </c>
      <c r="G3290" s="205" t="s">
        <v>13694</v>
      </c>
      <c r="H3290" s="205" t="s">
        <v>682</v>
      </c>
      <c r="I3290" s="205" t="s">
        <v>708</v>
      </c>
      <c r="J3290" s="205">
        <v>9689217670</v>
      </c>
      <c r="K3290" s="205" t="s">
        <v>684</v>
      </c>
      <c r="L3290" s="205" t="s">
        <v>7957</v>
      </c>
      <c r="M3290" s="205" t="s">
        <v>13695</v>
      </c>
      <c r="N3290" s="205" t="s">
        <v>13696</v>
      </c>
      <c r="O3290" s="205" t="s">
        <v>686</v>
      </c>
      <c r="P3290" s="205" t="s">
        <v>687</v>
      </c>
      <c r="Q3290" s="205" t="s">
        <v>686</v>
      </c>
    </row>
    <row r="3291" spans="1:17" hidden="1">
      <c r="A3291" s="204">
        <v>101404914723</v>
      </c>
      <c r="B3291" s="205" t="s">
        <v>13676</v>
      </c>
      <c r="C3291" s="205" t="s">
        <v>13677</v>
      </c>
      <c r="D3291" s="205" t="s">
        <v>680</v>
      </c>
      <c r="E3291" s="572">
        <v>36014</v>
      </c>
      <c r="F3291" s="572">
        <v>43466</v>
      </c>
      <c r="G3291" s="205" t="s">
        <v>13678</v>
      </c>
      <c r="H3291" s="205" t="s">
        <v>682</v>
      </c>
      <c r="I3291" s="205" t="s">
        <v>683</v>
      </c>
      <c r="J3291" s="205" t="s">
        <v>684</v>
      </c>
      <c r="K3291" s="205" t="s">
        <v>684</v>
      </c>
      <c r="L3291" s="205" t="s">
        <v>1515</v>
      </c>
      <c r="M3291" s="205" t="s">
        <v>684</v>
      </c>
      <c r="N3291" s="205" t="s">
        <v>684</v>
      </c>
      <c r="O3291" s="205" t="s">
        <v>686</v>
      </c>
      <c r="P3291" s="205" t="s">
        <v>687</v>
      </c>
      <c r="Q3291" s="205" t="s">
        <v>686</v>
      </c>
    </row>
    <row r="3292" spans="1:17" hidden="1">
      <c r="A3292" s="204">
        <v>101404914734</v>
      </c>
      <c r="B3292" s="205" t="s">
        <v>13673</v>
      </c>
      <c r="C3292" s="205" t="s">
        <v>13674</v>
      </c>
      <c r="D3292" s="205" t="s">
        <v>680</v>
      </c>
      <c r="E3292" s="572">
        <v>37145</v>
      </c>
      <c r="F3292" s="572">
        <v>43466</v>
      </c>
      <c r="G3292" s="205" t="s">
        <v>13675</v>
      </c>
      <c r="H3292" s="205" t="s">
        <v>682</v>
      </c>
      <c r="I3292" s="205" t="s">
        <v>683</v>
      </c>
      <c r="J3292" s="205" t="s">
        <v>684</v>
      </c>
      <c r="K3292" s="205" t="s">
        <v>684</v>
      </c>
      <c r="L3292" s="205" t="s">
        <v>7554</v>
      </c>
      <c r="M3292" s="205" t="s">
        <v>684</v>
      </c>
      <c r="N3292" s="205" t="s">
        <v>684</v>
      </c>
      <c r="O3292" s="205" t="s">
        <v>686</v>
      </c>
      <c r="P3292" s="205" t="s">
        <v>687</v>
      </c>
      <c r="Q3292" s="205" t="s">
        <v>686</v>
      </c>
    </row>
    <row r="3293" spans="1:17" hidden="1">
      <c r="A3293" s="204">
        <v>101404914747</v>
      </c>
      <c r="B3293" s="205" t="s">
        <v>13671</v>
      </c>
      <c r="C3293" s="205" t="s">
        <v>13311</v>
      </c>
      <c r="D3293" s="205" t="s">
        <v>680</v>
      </c>
      <c r="E3293" s="572">
        <v>31778</v>
      </c>
      <c r="F3293" s="572">
        <v>43466</v>
      </c>
      <c r="G3293" s="205" t="s">
        <v>9011</v>
      </c>
      <c r="H3293" s="205" t="s">
        <v>682</v>
      </c>
      <c r="I3293" s="205" t="s">
        <v>708</v>
      </c>
      <c r="J3293" s="205">
        <v>9977126818</v>
      </c>
      <c r="K3293" s="205" t="s">
        <v>684</v>
      </c>
      <c r="L3293" s="205" t="s">
        <v>13672</v>
      </c>
      <c r="M3293" s="205" t="s">
        <v>684</v>
      </c>
      <c r="N3293" s="205" t="s">
        <v>20633</v>
      </c>
      <c r="O3293" s="205" t="s">
        <v>686</v>
      </c>
      <c r="P3293" s="205" t="s">
        <v>687</v>
      </c>
      <c r="Q3293" s="205" t="s">
        <v>686</v>
      </c>
    </row>
    <row r="3294" spans="1:17" hidden="1">
      <c r="A3294" s="204">
        <v>101418334800</v>
      </c>
      <c r="B3294" s="205" t="s">
        <v>13606</v>
      </c>
      <c r="C3294" s="205" t="s">
        <v>13607</v>
      </c>
      <c r="D3294" s="205" t="s">
        <v>680</v>
      </c>
      <c r="E3294" s="572">
        <v>27030</v>
      </c>
      <c r="F3294" s="572">
        <v>43466</v>
      </c>
      <c r="G3294" s="205" t="s">
        <v>13608</v>
      </c>
      <c r="H3294" s="205" t="s">
        <v>682</v>
      </c>
      <c r="I3294" s="205" t="s">
        <v>708</v>
      </c>
      <c r="J3294" s="205" t="s">
        <v>684</v>
      </c>
      <c r="K3294" s="205" t="s">
        <v>684</v>
      </c>
      <c r="L3294" s="205" t="s">
        <v>13609</v>
      </c>
      <c r="M3294" s="205" t="s">
        <v>684</v>
      </c>
      <c r="N3294" s="205" t="s">
        <v>684</v>
      </c>
      <c r="O3294" s="205" t="s">
        <v>686</v>
      </c>
      <c r="P3294" s="205" t="s">
        <v>687</v>
      </c>
      <c r="Q3294" s="205" t="s">
        <v>686</v>
      </c>
    </row>
    <row r="3295" spans="1:17" hidden="1">
      <c r="A3295" s="204">
        <v>101418334816</v>
      </c>
      <c r="B3295" s="205" t="s">
        <v>13610</v>
      </c>
      <c r="C3295" s="205" t="s">
        <v>13611</v>
      </c>
      <c r="D3295" s="205" t="s">
        <v>680</v>
      </c>
      <c r="E3295" s="572">
        <v>31778</v>
      </c>
      <c r="F3295" s="572">
        <v>43466</v>
      </c>
      <c r="G3295" s="205" t="s">
        <v>13612</v>
      </c>
      <c r="H3295" s="205" t="s">
        <v>682</v>
      </c>
      <c r="I3295" s="205" t="s">
        <v>708</v>
      </c>
      <c r="J3295" s="205" t="s">
        <v>684</v>
      </c>
      <c r="K3295" s="205" t="s">
        <v>684</v>
      </c>
      <c r="L3295" s="205" t="s">
        <v>1593</v>
      </c>
      <c r="M3295" s="205" t="s">
        <v>684</v>
      </c>
      <c r="N3295" s="205" t="s">
        <v>6364</v>
      </c>
      <c r="O3295" s="205" t="s">
        <v>686</v>
      </c>
      <c r="P3295" s="205" t="s">
        <v>687</v>
      </c>
      <c r="Q3295" s="205" t="s">
        <v>686</v>
      </c>
    </row>
    <row r="3296" spans="1:17" hidden="1">
      <c r="A3296" s="204">
        <v>100528835473</v>
      </c>
      <c r="B3296" s="205" t="s">
        <v>13613</v>
      </c>
      <c r="C3296" s="205" t="s">
        <v>13614</v>
      </c>
      <c r="D3296" s="205" t="s">
        <v>680</v>
      </c>
      <c r="E3296" s="572">
        <v>30682</v>
      </c>
      <c r="F3296" s="572">
        <v>43466</v>
      </c>
      <c r="G3296" s="205" t="s">
        <v>13615</v>
      </c>
      <c r="H3296" s="205" t="s">
        <v>682</v>
      </c>
      <c r="I3296" s="205" t="s">
        <v>708</v>
      </c>
      <c r="J3296" s="205" t="s">
        <v>684</v>
      </c>
      <c r="K3296" s="205" t="s">
        <v>684</v>
      </c>
      <c r="L3296" s="205" t="s">
        <v>13616</v>
      </c>
      <c r="M3296" s="205" t="s">
        <v>684</v>
      </c>
      <c r="N3296" s="205" t="s">
        <v>684</v>
      </c>
      <c r="O3296" s="205" t="s">
        <v>686</v>
      </c>
      <c r="P3296" s="205" t="s">
        <v>687</v>
      </c>
      <c r="Q3296" s="205" t="s">
        <v>686</v>
      </c>
    </row>
    <row r="3297" spans="1:17" hidden="1">
      <c r="A3297" s="204">
        <v>101418578334</v>
      </c>
      <c r="B3297" s="205" t="s">
        <v>13617</v>
      </c>
      <c r="C3297" s="205" t="s">
        <v>13618</v>
      </c>
      <c r="D3297" s="205" t="s">
        <v>680</v>
      </c>
      <c r="E3297" s="572">
        <v>30989</v>
      </c>
      <c r="F3297" s="572">
        <v>43466</v>
      </c>
      <c r="G3297" s="205" t="s">
        <v>3371</v>
      </c>
      <c r="H3297" s="205" t="s">
        <v>682</v>
      </c>
      <c r="I3297" s="205" t="s">
        <v>708</v>
      </c>
      <c r="J3297" s="205">
        <v>7083406528</v>
      </c>
      <c r="K3297" s="205" t="s">
        <v>684</v>
      </c>
      <c r="L3297" s="205" t="s">
        <v>13619</v>
      </c>
      <c r="M3297" s="205" t="s">
        <v>684</v>
      </c>
      <c r="N3297" s="205" t="s">
        <v>13620</v>
      </c>
      <c r="O3297" s="205" t="s">
        <v>686</v>
      </c>
      <c r="P3297" s="205" t="s">
        <v>687</v>
      </c>
      <c r="Q3297" s="205" t="s">
        <v>686</v>
      </c>
    </row>
    <row r="3298" spans="1:17" hidden="1">
      <c r="A3298" s="204">
        <v>101418578347</v>
      </c>
      <c r="B3298" s="205" t="s">
        <v>13621</v>
      </c>
      <c r="C3298" s="205" t="s">
        <v>13622</v>
      </c>
      <c r="D3298" s="205" t="s">
        <v>680</v>
      </c>
      <c r="E3298" s="572">
        <v>34885</v>
      </c>
      <c r="F3298" s="572">
        <v>43466</v>
      </c>
      <c r="G3298" s="205" t="s">
        <v>2850</v>
      </c>
      <c r="H3298" s="205" t="s">
        <v>682</v>
      </c>
      <c r="I3298" s="205" t="s">
        <v>683</v>
      </c>
      <c r="J3298" s="205" t="s">
        <v>684</v>
      </c>
      <c r="K3298" s="205" t="s">
        <v>684</v>
      </c>
      <c r="L3298" s="205" t="s">
        <v>13623</v>
      </c>
      <c r="M3298" s="205" t="s">
        <v>684</v>
      </c>
      <c r="N3298" s="205" t="s">
        <v>684</v>
      </c>
      <c r="O3298" s="205" t="s">
        <v>686</v>
      </c>
      <c r="P3298" s="205" t="s">
        <v>687</v>
      </c>
      <c r="Q3298" s="205" t="s">
        <v>686</v>
      </c>
    </row>
    <row r="3299" spans="1:17" hidden="1">
      <c r="A3299" s="204">
        <v>101418578352</v>
      </c>
      <c r="B3299" s="205" t="s">
        <v>13631</v>
      </c>
      <c r="C3299" s="205" t="s">
        <v>13632</v>
      </c>
      <c r="D3299" s="205" t="s">
        <v>680</v>
      </c>
      <c r="E3299" s="572">
        <v>34396</v>
      </c>
      <c r="F3299" s="572">
        <v>43466</v>
      </c>
      <c r="G3299" s="205" t="s">
        <v>13633</v>
      </c>
      <c r="H3299" s="205" t="s">
        <v>682</v>
      </c>
      <c r="I3299" s="205" t="s">
        <v>683</v>
      </c>
      <c r="J3299" s="205" t="s">
        <v>684</v>
      </c>
      <c r="K3299" s="205" t="s">
        <v>684</v>
      </c>
      <c r="L3299" s="205" t="s">
        <v>13634</v>
      </c>
      <c r="M3299" s="205" t="s">
        <v>684</v>
      </c>
      <c r="N3299" s="205" t="s">
        <v>684</v>
      </c>
      <c r="O3299" s="205" t="s">
        <v>686</v>
      </c>
      <c r="P3299" s="205" t="s">
        <v>687</v>
      </c>
      <c r="Q3299" s="205" t="s">
        <v>686</v>
      </c>
    </row>
    <row r="3300" spans="1:17" hidden="1">
      <c r="A3300" s="204">
        <v>101417069882</v>
      </c>
      <c r="B3300" s="205" t="s">
        <v>13635</v>
      </c>
      <c r="C3300" s="205" t="s">
        <v>13636</v>
      </c>
      <c r="D3300" s="205" t="s">
        <v>680</v>
      </c>
      <c r="E3300" s="572">
        <v>35431</v>
      </c>
      <c r="F3300" s="572">
        <v>43466</v>
      </c>
      <c r="G3300" s="205" t="s">
        <v>13637</v>
      </c>
      <c r="H3300" s="205" t="s">
        <v>682</v>
      </c>
      <c r="I3300" s="205" t="s">
        <v>683</v>
      </c>
      <c r="J3300" s="205" t="s">
        <v>684</v>
      </c>
      <c r="K3300" s="205" t="s">
        <v>684</v>
      </c>
      <c r="L3300" s="205" t="s">
        <v>13638</v>
      </c>
      <c r="M3300" s="205" t="s">
        <v>684</v>
      </c>
      <c r="N3300" s="205" t="s">
        <v>684</v>
      </c>
      <c r="O3300" s="205" t="s">
        <v>686</v>
      </c>
      <c r="P3300" s="205" t="s">
        <v>687</v>
      </c>
      <c r="Q3300" s="205" t="s">
        <v>686</v>
      </c>
    </row>
    <row r="3301" spans="1:17" hidden="1">
      <c r="A3301" s="204">
        <v>101417070295</v>
      </c>
      <c r="B3301" s="205" t="s">
        <v>13639</v>
      </c>
      <c r="C3301" s="205" t="s">
        <v>13640</v>
      </c>
      <c r="D3301" s="205" t="s">
        <v>680</v>
      </c>
      <c r="E3301" s="572">
        <v>34229</v>
      </c>
      <c r="F3301" s="572">
        <v>43466</v>
      </c>
      <c r="G3301" s="205" t="s">
        <v>13641</v>
      </c>
      <c r="H3301" s="205" t="s">
        <v>682</v>
      </c>
      <c r="I3301" s="205" t="s">
        <v>683</v>
      </c>
      <c r="J3301" s="205" t="s">
        <v>684</v>
      </c>
      <c r="K3301" s="205" t="s">
        <v>684</v>
      </c>
      <c r="L3301" s="205" t="s">
        <v>13642</v>
      </c>
      <c r="M3301" s="205" t="s">
        <v>684</v>
      </c>
      <c r="N3301" s="205" t="s">
        <v>13643</v>
      </c>
      <c r="O3301" s="205" t="s">
        <v>686</v>
      </c>
      <c r="P3301" s="205" t="s">
        <v>687</v>
      </c>
      <c r="Q3301" s="205" t="s">
        <v>686</v>
      </c>
    </row>
    <row r="3302" spans="1:17" hidden="1">
      <c r="A3302" s="204">
        <v>101418178292</v>
      </c>
      <c r="B3302" s="205" t="s">
        <v>13593</v>
      </c>
      <c r="C3302" s="205" t="s">
        <v>13594</v>
      </c>
      <c r="D3302" s="205" t="s">
        <v>680</v>
      </c>
      <c r="E3302" s="572">
        <v>35522</v>
      </c>
      <c r="F3302" s="572">
        <v>43466</v>
      </c>
      <c r="G3302" s="205" t="s">
        <v>4937</v>
      </c>
      <c r="H3302" s="205" t="s">
        <v>682</v>
      </c>
      <c r="I3302" s="205" t="s">
        <v>683</v>
      </c>
      <c r="J3302" s="205">
        <v>7499297314</v>
      </c>
      <c r="K3302" s="205" t="s">
        <v>684</v>
      </c>
      <c r="L3302" s="205" t="s">
        <v>13595</v>
      </c>
      <c r="M3302" s="205" t="s">
        <v>684</v>
      </c>
      <c r="N3302" s="205" t="s">
        <v>10780</v>
      </c>
      <c r="O3302" s="205" t="s">
        <v>686</v>
      </c>
      <c r="P3302" s="205" t="s">
        <v>687</v>
      </c>
      <c r="Q3302" s="205" t="s">
        <v>686</v>
      </c>
    </row>
    <row r="3303" spans="1:17" hidden="1">
      <c r="A3303" s="204">
        <v>101418178302</v>
      </c>
      <c r="B3303" s="205" t="s">
        <v>13596</v>
      </c>
      <c r="C3303" s="205" t="s">
        <v>13597</v>
      </c>
      <c r="D3303" s="205" t="s">
        <v>680</v>
      </c>
      <c r="E3303" s="572">
        <v>31816</v>
      </c>
      <c r="F3303" s="572">
        <v>43466</v>
      </c>
      <c r="G3303" s="205" t="s">
        <v>13598</v>
      </c>
      <c r="H3303" s="205" t="s">
        <v>682</v>
      </c>
      <c r="I3303" s="205" t="s">
        <v>708</v>
      </c>
      <c r="J3303" s="205" t="s">
        <v>684</v>
      </c>
      <c r="K3303" s="205" t="s">
        <v>684</v>
      </c>
      <c r="L3303" s="205" t="s">
        <v>784</v>
      </c>
      <c r="M3303" s="205" t="s">
        <v>684</v>
      </c>
      <c r="N3303" s="205" t="s">
        <v>13599</v>
      </c>
      <c r="O3303" s="205" t="s">
        <v>686</v>
      </c>
      <c r="P3303" s="205" t="s">
        <v>687</v>
      </c>
      <c r="Q3303" s="205" t="s">
        <v>686</v>
      </c>
    </row>
    <row r="3304" spans="1:17" hidden="1">
      <c r="A3304" s="204">
        <v>101418178318</v>
      </c>
      <c r="B3304" s="205" t="s">
        <v>13600</v>
      </c>
      <c r="C3304" s="205" t="s">
        <v>13601</v>
      </c>
      <c r="D3304" s="205" t="s">
        <v>680</v>
      </c>
      <c r="E3304" s="572">
        <v>36180</v>
      </c>
      <c r="F3304" s="572">
        <v>43466</v>
      </c>
      <c r="G3304" s="205" t="s">
        <v>13602</v>
      </c>
      <c r="H3304" s="205" t="s">
        <v>682</v>
      </c>
      <c r="I3304" s="205" t="s">
        <v>683</v>
      </c>
      <c r="J3304" s="205">
        <v>9767365473</v>
      </c>
      <c r="K3304" s="205" t="s">
        <v>684</v>
      </c>
      <c r="L3304" s="205" t="s">
        <v>10107</v>
      </c>
      <c r="M3304" s="205" t="s">
        <v>13603</v>
      </c>
      <c r="N3304" s="205" t="s">
        <v>684</v>
      </c>
      <c r="O3304" s="205" t="s">
        <v>686</v>
      </c>
      <c r="P3304" s="205" t="s">
        <v>687</v>
      </c>
      <c r="Q3304" s="205" t="s">
        <v>686</v>
      </c>
    </row>
    <row r="3305" spans="1:17" hidden="1">
      <c r="A3305" s="204">
        <v>101418184316</v>
      </c>
      <c r="B3305" s="205" t="s">
        <v>13604</v>
      </c>
      <c r="C3305" s="205" t="s">
        <v>12306</v>
      </c>
      <c r="D3305" s="205" t="s">
        <v>680</v>
      </c>
      <c r="E3305" s="572">
        <v>35574</v>
      </c>
      <c r="F3305" s="572">
        <v>43466</v>
      </c>
      <c r="G3305" s="205" t="s">
        <v>13130</v>
      </c>
      <c r="H3305" s="205" t="s">
        <v>682</v>
      </c>
      <c r="I3305" s="205" t="s">
        <v>683</v>
      </c>
      <c r="J3305" s="205">
        <v>9503256998</v>
      </c>
      <c r="K3305" s="205" t="s">
        <v>684</v>
      </c>
      <c r="L3305" s="205" t="s">
        <v>13605</v>
      </c>
      <c r="M3305" s="205" t="s">
        <v>684</v>
      </c>
      <c r="N3305" s="205" t="s">
        <v>684</v>
      </c>
      <c r="O3305" s="205" t="s">
        <v>686</v>
      </c>
      <c r="P3305" s="205" t="s">
        <v>687</v>
      </c>
      <c r="Q3305" s="205" t="s">
        <v>686</v>
      </c>
    </row>
    <row r="3306" spans="1:17" hidden="1">
      <c r="A3306" s="204">
        <v>101328228615</v>
      </c>
      <c r="B3306" s="205" t="s">
        <v>13624</v>
      </c>
      <c r="C3306" s="205" t="s">
        <v>13625</v>
      </c>
      <c r="D3306" s="205" t="s">
        <v>680</v>
      </c>
      <c r="E3306" s="572">
        <v>35264</v>
      </c>
      <c r="F3306" s="572">
        <v>43466</v>
      </c>
      <c r="G3306" s="205" t="s">
        <v>13626</v>
      </c>
      <c r="H3306" s="205" t="s">
        <v>682</v>
      </c>
      <c r="I3306" s="205" t="s">
        <v>683</v>
      </c>
      <c r="J3306" s="205">
        <v>9503763382</v>
      </c>
      <c r="K3306" s="205" t="s">
        <v>13627</v>
      </c>
      <c r="L3306" s="205" t="s">
        <v>13628</v>
      </c>
      <c r="M3306" s="205" t="s">
        <v>13629</v>
      </c>
      <c r="N3306" s="205" t="s">
        <v>13630</v>
      </c>
      <c r="O3306" s="205" t="s">
        <v>686</v>
      </c>
      <c r="P3306" s="205" t="s">
        <v>687</v>
      </c>
      <c r="Q3306" s="205" t="s">
        <v>686</v>
      </c>
    </row>
    <row r="3307" spans="1:17" hidden="1">
      <c r="A3307" s="204">
        <v>101404921057</v>
      </c>
      <c r="B3307" s="205" t="s">
        <v>13679</v>
      </c>
      <c r="C3307" s="205" t="s">
        <v>13680</v>
      </c>
      <c r="D3307" s="205" t="s">
        <v>680</v>
      </c>
      <c r="E3307" s="572">
        <v>27760</v>
      </c>
      <c r="F3307" s="572">
        <v>43466</v>
      </c>
      <c r="G3307" s="205" t="s">
        <v>13681</v>
      </c>
      <c r="H3307" s="205" t="s">
        <v>682</v>
      </c>
      <c r="I3307" s="205" t="s">
        <v>708</v>
      </c>
      <c r="J3307" s="205" t="s">
        <v>684</v>
      </c>
      <c r="K3307" s="205" t="s">
        <v>684</v>
      </c>
      <c r="L3307" s="205" t="s">
        <v>13682</v>
      </c>
      <c r="M3307" s="205" t="s">
        <v>684</v>
      </c>
      <c r="N3307" s="205" t="s">
        <v>684</v>
      </c>
      <c r="O3307" s="205" t="s">
        <v>686</v>
      </c>
      <c r="P3307" s="205" t="s">
        <v>687</v>
      </c>
      <c r="Q3307" s="205" t="s">
        <v>686</v>
      </c>
    </row>
    <row r="3308" spans="1:17" hidden="1">
      <c r="A3308" s="204">
        <v>101359660577</v>
      </c>
      <c r="B3308" s="205" t="s">
        <v>13683</v>
      </c>
      <c r="C3308" s="205" t="s">
        <v>13684</v>
      </c>
      <c r="D3308" s="205" t="s">
        <v>680</v>
      </c>
      <c r="E3308" s="572">
        <v>34429</v>
      </c>
      <c r="F3308" s="572">
        <v>43466</v>
      </c>
      <c r="G3308" s="205" t="s">
        <v>13685</v>
      </c>
      <c r="H3308" s="205" t="s">
        <v>682</v>
      </c>
      <c r="I3308" s="205" t="s">
        <v>683</v>
      </c>
      <c r="J3308" s="205">
        <v>7040636792</v>
      </c>
      <c r="K3308" s="205" t="s">
        <v>684</v>
      </c>
      <c r="L3308" s="205" t="s">
        <v>13686</v>
      </c>
      <c r="M3308" s="205" t="s">
        <v>13687</v>
      </c>
      <c r="N3308" s="205" t="s">
        <v>13688</v>
      </c>
      <c r="O3308" s="205" t="s">
        <v>686</v>
      </c>
      <c r="P3308" s="205" t="s">
        <v>687</v>
      </c>
      <c r="Q3308" s="205" t="s">
        <v>686</v>
      </c>
    </row>
    <row r="3309" spans="1:17" hidden="1">
      <c r="A3309" s="204">
        <v>101257832309</v>
      </c>
      <c r="B3309" s="205" t="s">
        <v>13689</v>
      </c>
      <c r="C3309" s="205" t="s">
        <v>13690</v>
      </c>
      <c r="D3309" s="205" t="s">
        <v>680</v>
      </c>
      <c r="E3309" s="572">
        <v>35796</v>
      </c>
      <c r="F3309" s="572">
        <v>43466</v>
      </c>
      <c r="G3309" s="205" t="s">
        <v>1149</v>
      </c>
      <c r="H3309" s="205" t="s">
        <v>682</v>
      </c>
      <c r="I3309" s="205" t="s">
        <v>683</v>
      </c>
      <c r="J3309" s="205" t="s">
        <v>684</v>
      </c>
      <c r="K3309" s="205" t="s">
        <v>684</v>
      </c>
      <c r="L3309" s="205" t="s">
        <v>13691</v>
      </c>
      <c r="M3309" s="205" t="s">
        <v>684</v>
      </c>
      <c r="N3309" s="205" t="s">
        <v>6364</v>
      </c>
      <c r="O3309" s="205" t="s">
        <v>686</v>
      </c>
      <c r="P3309" s="205" t="s">
        <v>687</v>
      </c>
      <c r="Q3309" s="205" t="s">
        <v>686</v>
      </c>
    </row>
    <row r="3310" spans="1:17" hidden="1">
      <c r="A3310" s="204">
        <v>101417313780</v>
      </c>
      <c r="B3310" s="205" t="s">
        <v>13655</v>
      </c>
      <c r="C3310" s="205" t="s">
        <v>13656</v>
      </c>
      <c r="D3310" s="205" t="s">
        <v>680</v>
      </c>
      <c r="E3310" s="572">
        <v>35065</v>
      </c>
      <c r="F3310" s="572">
        <v>43466</v>
      </c>
      <c r="G3310" s="205" t="s">
        <v>4499</v>
      </c>
      <c r="H3310" s="205" t="s">
        <v>682</v>
      </c>
      <c r="I3310" s="205" t="s">
        <v>683</v>
      </c>
      <c r="J3310" s="205" t="s">
        <v>684</v>
      </c>
      <c r="K3310" s="205" t="s">
        <v>684</v>
      </c>
      <c r="L3310" s="205" t="s">
        <v>13657</v>
      </c>
      <c r="M3310" s="205" t="s">
        <v>684</v>
      </c>
      <c r="N3310" s="205" t="s">
        <v>684</v>
      </c>
      <c r="O3310" s="205" t="s">
        <v>686</v>
      </c>
      <c r="P3310" s="205" t="s">
        <v>687</v>
      </c>
      <c r="Q3310" s="205" t="s">
        <v>686</v>
      </c>
    </row>
    <row r="3311" spans="1:17" hidden="1">
      <c r="A3311" s="204">
        <v>101417313779</v>
      </c>
      <c r="B3311" s="205" t="s">
        <v>13652</v>
      </c>
      <c r="C3311" s="205" t="s">
        <v>13653</v>
      </c>
      <c r="D3311" s="205" t="s">
        <v>680</v>
      </c>
      <c r="E3311" s="572">
        <v>36231</v>
      </c>
      <c r="F3311" s="572">
        <v>43466</v>
      </c>
      <c r="G3311" s="205" t="s">
        <v>13654</v>
      </c>
      <c r="H3311" s="205" t="s">
        <v>682</v>
      </c>
      <c r="I3311" s="205" t="s">
        <v>683</v>
      </c>
      <c r="J3311" s="205" t="s">
        <v>684</v>
      </c>
      <c r="K3311" s="205" t="s">
        <v>684</v>
      </c>
      <c r="L3311" s="205" t="s">
        <v>5277</v>
      </c>
      <c r="M3311" s="205" t="s">
        <v>684</v>
      </c>
      <c r="N3311" s="205" t="s">
        <v>10780</v>
      </c>
      <c r="O3311" s="205" t="s">
        <v>686</v>
      </c>
      <c r="P3311" s="205" t="s">
        <v>687</v>
      </c>
      <c r="Q3311" s="205" t="s">
        <v>686</v>
      </c>
    </row>
    <row r="3312" spans="1:17" hidden="1">
      <c r="A3312" s="204">
        <v>101417313767</v>
      </c>
      <c r="B3312" s="205" t="s">
        <v>13648</v>
      </c>
      <c r="C3312" s="205" t="s">
        <v>13649</v>
      </c>
      <c r="D3312" s="205" t="s">
        <v>680</v>
      </c>
      <c r="E3312" s="572">
        <v>22798</v>
      </c>
      <c r="F3312" s="572">
        <v>43466</v>
      </c>
      <c r="G3312" s="205" t="s">
        <v>13650</v>
      </c>
      <c r="H3312" s="205" t="s">
        <v>682</v>
      </c>
      <c r="I3312" s="205" t="s">
        <v>708</v>
      </c>
      <c r="J3312" s="205" t="s">
        <v>684</v>
      </c>
      <c r="K3312" s="205" t="s">
        <v>684</v>
      </c>
      <c r="L3312" s="205" t="s">
        <v>13651</v>
      </c>
      <c r="M3312" s="205" t="s">
        <v>684</v>
      </c>
      <c r="N3312" s="205" t="s">
        <v>684</v>
      </c>
      <c r="O3312" s="205" t="s">
        <v>686</v>
      </c>
      <c r="P3312" s="205" t="s">
        <v>687</v>
      </c>
      <c r="Q3312" s="205" t="s">
        <v>686</v>
      </c>
    </row>
    <row r="3313" spans="1:17" hidden="1">
      <c r="A3313" s="204">
        <v>101417313751</v>
      </c>
      <c r="B3313" s="205" t="s">
        <v>13644</v>
      </c>
      <c r="C3313" s="205" t="s">
        <v>13645</v>
      </c>
      <c r="D3313" s="205" t="s">
        <v>680</v>
      </c>
      <c r="E3313" s="572">
        <v>28491</v>
      </c>
      <c r="F3313" s="572">
        <v>43466</v>
      </c>
      <c r="G3313" s="205" t="s">
        <v>13646</v>
      </c>
      <c r="H3313" s="205" t="s">
        <v>682</v>
      </c>
      <c r="I3313" s="205" t="s">
        <v>708</v>
      </c>
      <c r="J3313" s="205" t="s">
        <v>684</v>
      </c>
      <c r="K3313" s="205" t="s">
        <v>684</v>
      </c>
      <c r="L3313" s="205" t="s">
        <v>13647</v>
      </c>
      <c r="M3313" s="205" t="s">
        <v>684</v>
      </c>
      <c r="N3313" s="205" t="s">
        <v>684</v>
      </c>
      <c r="O3313" s="205" t="s">
        <v>686</v>
      </c>
      <c r="P3313" s="205" t="s">
        <v>687</v>
      </c>
      <c r="Q3313" s="205" t="s">
        <v>686</v>
      </c>
    </row>
    <row r="3314" spans="1:17" hidden="1">
      <c r="A3314" s="204">
        <v>100900120680</v>
      </c>
      <c r="B3314" s="205" t="s">
        <v>13697</v>
      </c>
      <c r="C3314" s="205" t="s">
        <v>7029</v>
      </c>
      <c r="D3314" s="205" t="s">
        <v>680</v>
      </c>
      <c r="E3314" s="572">
        <v>35247</v>
      </c>
      <c r="F3314" s="572">
        <v>43466</v>
      </c>
      <c r="G3314" s="205" t="s">
        <v>13698</v>
      </c>
      <c r="H3314" s="205" t="s">
        <v>682</v>
      </c>
      <c r="I3314" s="205" t="s">
        <v>684</v>
      </c>
      <c r="J3314" s="205">
        <v>8796634474</v>
      </c>
      <c r="K3314" s="205" t="s">
        <v>684</v>
      </c>
      <c r="L3314" s="205" t="s">
        <v>13699</v>
      </c>
      <c r="M3314" s="205" t="s">
        <v>684</v>
      </c>
      <c r="N3314" s="205" t="s">
        <v>5528</v>
      </c>
      <c r="O3314" s="205" t="s">
        <v>686</v>
      </c>
      <c r="P3314" s="205" t="s">
        <v>687</v>
      </c>
      <c r="Q3314" s="205" t="s">
        <v>686</v>
      </c>
    </row>
    <row r="3315" spans="1:17" hidden="1">
      <c r="A3315" s="204">
        <v>101393487159</v>
      </c>
      <c r="B3315" s="205" t="s">
        <v>13700</v>
      </c>
      <c r="C3315" s="205" t="s">
        <v>13701</v>
      </c>
      <c r="D3315" s="205" t="s">
        <v>680</v>
      </c>
      <c r="E3315" s="572">
        <v>32143</v>
      </c>
      <c r="F3315" s="572">
        <v>43459</v>
      </c>
      <c r="G3315" s="205" t="s">
        <v>13702</v>
      </c>
      <c r="H3315" s="205" t="s">
        <v>682</v>
      </c>
      <c r="I3315" s="205" t="s">
        <v>683</v>
      </c>
      <c r="J3315" s="205" t="s">
        <v>684</v>
      </c>
      <c r="K3315" s="205" t="s">
        <v>684</v>
      </c>
      <c r="L3315" s="205" t="s">
        <v>13703</v>
      </c>
      <c r="M3315" s="205" t="s">
        <v>684</v>
      </c>
      <c r="N3315" s="205" t="s">
        <v>13704</v>
      </c>
      <c r="O3315" s="205" t="s">
        <v>686</v>
      </c>
      <c r="P3315" s="205" t="s">
        <v>687</v>
      </c>
      <c r="Q3315" s="205" t="s">
        <v>686</v>
      </c>
    </row>
    <row r="3316" spans="1:17" hidden="1">
      <c r="A3316" s="204">
        <v>101390525669</v>
      </c>
      <c r="B3316" s="205" t="s">
        <v>13705</v>
      </c>
      <c r="C3316" s="205" t="s">
        <v>13706</v>
      </c>
      <c r="D3316" s="205" t="s">
        <v>680</v>
      </c>
      <c r="E3316" s="572">
        <v>34398</v>
      </c>
      <c r="F3316" s="572">
        <v>43448</v>
      </c>
      <c r="G3316" s="205" t="s">
        <v>13707</v>
      </c>
      <c r="H3316" s="205" t="s">
        <v>682</v>
      </c>
      <c r="I3316" s="205" t="s">
        <v>683</v>
      </c>
      <c r="J3316" s="205" t="s">
        <v>684</v>
      </c>
      <c r="K3316" s="205" t="s">
        <v>684</v>
      </c>
      <c r="L3316" s="205" t="s">
        <v>13708</v>
      </c>
      <c r="M3316" s="205" t="s">
        <v>684</v>
      </c>
      <c r="N3316" s="205" t="s">
        <v>684</v>
      </c>
      <c r="O3316" s="205" t="s">
        <v>686</v>
      </c>
      <c r="P3316" s="205" t="s">
        <v>687</v>
      </c>
      <c r="Q3316" s="205" t="s">
        <v>686</v>
      </c>
    </row>
    <row r="3317" spans="1:17" hidden="1">
      <c r="A3317" s="204">
        <v>101390525653</v>
      </c>
      <c r="B3317" s="205" t="s">
        <v>13709</v>
      </c>
      <c r="C3317" s="205" t="s">
        <v>13710</v>
      </c>
      <c r="D3317" s="205" t="s">
        <v>680</v>
      </c>
      <c r="E3317" s="572">
        <v>34015</v>
      </c>
      <c r="F3317" s="572">
        <v>43448</v>
      </c>
      <c r="G3317" s="205" t="s">
        <v>13711</v>
      </c>
      <c r="H3317" s="205" t="s">
        <v>682</v>
      </c>
      <c r="I3317" s="205" t="s">
        <v>683</v>
      </c>
      <c r="J3317" s="205" t="s">
        <v>684</v>
      </c>
      <c r="K3317" s="205" t="s">
        <v>684</v>
      </c>
      <c r="L3317" s="205" t="s">
        <v>13712</v>
      </c>
      <c r="M3317" s="205" t="s">
        <v>684</v>
      </c>
      <c r="N3317" s="205" t="s">
        <v>684</v>
      </c>
      <c r="O3317" s="205" t="s">
        <v>686</v>
      </c>
      <c r="P3317" s="205" t="s">
        <v>687</v>
      </c>
      <c r="Q3317" s="205" t="s">
        <v>686</v>
      </c>
    </row>
    <row r="3318" spans="1:17" hidden="1">
      <c r="A3318" s="204">
        <v>101388481693</v>
      </c>
      <c r="B3318" s="205" t="s">
        <v>13713</v>
      </c>
      <c r="C3318" s="205" t="s">
        <v>13714</v>
      </c>
      <c r="D3318" s="205" t="s">
        <v>680</v>
      </c>
      <c r="E3318" s="572">
        <v>33970</v>
      </c>
      <c r="F3318" s="572">
        <v>43445</v>
      </c>
      <c r="G3318" s="205" t="s">
        <v>1768</v>
      </c>
      <c r="H3318" s="205" t="s">
        <v>682</v>
      </c>
      <c r="I3318" s="205" t="s">
        <v>683</v>
      </c>
      <c r="J3318" s="205" t="s">
        <v>684</v>
      </c>
      <c r="K3318" s="205" t="s">
        <v>684</v>
      </c>
      <c r="L3318" s="205" t="s">
        <v>13715</v>
      </c>
      <c r="M3318" s="205" t="s">
        <v>684</v>
      </c>
      <c r="N3318" s="205" t="s">
        <v>684</v>
      </c>
      <c r="O3318" s="205" t="s">
        <v>686</v>
      </c>
      <c r="P3318" s="205" t="s">
        <v>687</v>
      </c>
      <c r="Q3318" s="205" t="s">
        <v>686</v>
      </c>
    </row>
    <row r="3319" spans="1:17" hidden="1">
      <c r="A3319" s="204">
        <v>101387749552</v>
      </c>
      <c r="B3319" s="205" t="s">
        <v>13716</v>
      </c>
      <c r="C3319" s="205" t="s">
        <v>13717</v>
      </c>
      <c r="D3319" s="205" t="s">
        <v>680</v>
      </c>
      <c r="E3319" s="572">
        <v>35136</v>
      </c>
      <c r="F3319" s="572">
        <v>43444</v>
      </c>
      <c r="G3319" s="205" t="s">
        <v>13718</v>
      </c>
      <c r="H3319" s="205" t="s">
        <v>682</v>
      </c>
      <c r="I3319" s="205" t="s">
        <v>683</v>
      </c>
      <c r="J3319" s="205" t="s">
        <v>684</v>
      </c>
      <c r="K3319" s="205" t="s">
        <v>684</v>
      </c>
      <c r="L3319" s="205" t="s">
        <v>13719</v>
      </c>
      <c r="M3319" s="205" t="s">
        <v>684</v>
      </c>
      <c r="N3319" s="205" t="s">
        <v>10780</v>
      </c>
      <c r="O3319" s="205" t="s">
        <v>686</v>
      </c>
      <c r="P3319" s="205" t="s">
        <v>687</v>
      </c>
      <c r="Q3319" s="205" t="s">
        <v>686</v>
      </c>
    </row>
    <row r="3320" spans="1:17" hidden="1">
      <c r="A3320" s="204">
        <v>101386485641</v>
      </c>
      <c r="B3320" s="205" t="s">
        <v>13720</v>
      </c>
      <c r="C3320" s="205" t="s">
        <v>13721</v>
      </c>
      <c r="D3320" s="205" t="s">
        <v>680</v>
      </c>
      <c r="E3320" s="572">
        <v>32264</v>
      </c>
      <c r="F3320" s="572">
        <v>43441</v>
      </c>
      <c r="G3320" s="205" t="s">
        <v>4197</v>
      </c>
      <c r="H3320" s="205" t="s">
        <v>682</v>
      </c>
      <c r="I3320" s="205" t="s">
        <v>683</v>
      </c>
      <c r="J3320" s="205" t="s">
        <v>684</v>
      </c>
      <c r="K3320" s="205" t="s">
        <v>684</v>
      </c>
      <c r="L3320" s="205" t="s">
        <v>6522</v>
      </c>
      <c r="M3320" s="205" t="s">
        <v>684</v>
      </c>
      <c r="N3320" s="205" t="s">
        <v>684</v>
      </c>
      <c r="O3320" s="205" t="s">
        <v>686</v>
      </c>
      <c r="P3320" s="205" t="s">
        <v>687</v>
      </c>
      <c r="Q3320" s="205" t="s">
        <v>686</v>
      </c>
    </row>
    <row r="3321" spans="1:17" hidden="1">
      <c r="A3321" s="204">
        <v>101393240678</v>
      </c>
      <c r="B3321" s="205" t="s">
        <v>13750</v>
      </c>
      <c r="C3321" s="205" t="s">
        <v>13751</v>
      </c>
      <c r="D3321" s="205" t="s">
        <v>680</v>
      </c>
      <c r="E3321" s="572">
        <v>36342</v>
      </c>
      <c r="F3321" s="572">
        <v>43435</v>
      </c>
      <c r="G3321" s="205" t="s">
        <v>13752</v>
      </c>
      <c r="H3321" s="205" t="s">
        <v>682</v>
      </c>
      <c r="I3321" s="205" t="s">
        <v>683</v>
      </c>
      <c r="J3321" s="205">
        <v>9382510680</v>
      </c>
      <c r="K3321" s="205" t="s">
        <v>684</v>
      </c>
      <c r="L3321" s="205" t="s">
        <v>13753</v>
      </c>
      <c r="M3321" s="205" t="s">
        <v>13754</v>
      </c>
      <c r="N3321" s="205" t="s">
        <v>13755</v>
      </c>
      <c r="O3321" s="205" t="s">
        <v>686</v>
      </c>
      <c r="P3321" s="205" t="s">
        <v>687</v>
      </c>
      <c r="Q3321" s="205" t="s">
        <v>686</v>
      </c>
    </row>
    <row r="3322" spans="1:17" hidden="1">
      <c r="A3322" s="204">
        <v>101407413624</v>
      </c>
      <c r="B3322" s="205" t="s">
        <v>13773</v>
      </c>
      <c r="C3322" s="205" t="s">
        <v>13774</v>
      </c>
      <c r="D3322" s="205" t="s">
        <v>680</v>
      </c>
      <c r="E3322" s="572">
        <v>35788</v>
      </c>
      <c r="F3322" s="572">
        <v>43435</v>
      </c>
      <c r="G3322" s="205" t="s">
        <v>2380</v>
      </c>
      <c r="H3322" s="205" t="s">
        <v>682</v>
      </c>
      <c r="I3322" s="205" t="s">
        <v>683</v>
      </c>
      <c r="J3322" s="205" t="s">
        <v>684</v>
      </c>
      <c r="K3322" s="205" t="s">
        <v>684</v>
      </c>
      <c r="L3322" s="205" t="s">
        <v>13775</v>
      </c>
      <c r="M3322" s="205" t="s">
        <v>684</v>
      </c>
      <c r="N3322" s="205" t="s">
        <v>684</v>
      </c>
      <c r="O3322" s="205" t="s">
        <v>686</v>
      </c>
      <c r="P3322" s="205" t="s">
        <v>687</v>
      </c>
      <c r="Q3322" s="205" t="s">
        <v>686</v>
      </c>
    </row>
    <row r="3323" spans="1:17" hidden="1">
      <c r="A3323" s="204">
        <v>101285077023</v>
      </c>
      <c r="B3323" s="205" t="s">
        <v>13767</v>
      </c>
      <c r="C3323" s="205" t="s">
        <v>13768</v>
      </c>
      <c r="D3323" s="205" t="s">
        <v>680</v>
      </c>
      <c r="E3323" s="572">
        <v>36239</v>
      </c>
      <c r="F3323" s="572">
        <v>43435</v>
      </c>
      <c r="G3323" s="205" t="s">
        <v>13769</v>
      </c>
      <c r="H3323" s="205" t="s">
        <v>682</v>
      </c>
      <c r="I3323" s="205" t="s">
        <v>683</v>
      </c>
      <c r="J3323" s="205">
        <v>8208926930</v>
      </c>
      <c r="K3323" s="205" t="s">
        <v>684</v>
      </c>
      <c r="L3323" s="205" t="s">
        <v>13770</v>
      </c>
      <c r="M3323" s="205" t="s">
        <v>13771</v>
      </c>
      <c r="N3323" s="205" t="s">
        <v>13772</v>
      </c>
      <c r="O3323" s="205" t="s">
        <v>686</v>
      </c>
      <c r="P3323" s="205" t="s">
        <v>687</v>
      </c>
      <c r="Q3323" s="205" t="s">
        <v>686</v>
      </c>
    </row>
    <row r="3324" spans="1:17" hidden="1">
      <c r="A3324" s="204">
        <v>101407413630</v>
      </c>
      <c r="B3324" s="205" t="s">
        <v>13764</v>
      </c>
      <c r="C3324" s="205" t="s">
        <v>2460</v>
      </c>
      <c r="D3324" s="205" t="s">
        <v>680</v>
      </c>
      <c r="E3324" s="572">
        <v>35115</v>
      </c>
      <c r="F3324" s="572">
        <v>43435</v>
      </c>
      <c r="G3324" s="205" t="s">
        <v>13765</v>
      </c>
      <c r="H3324" s="205" t="s">
        <v>682</v>
      </c>
      <c r="I3324" s="205" t="s">
        <v>708</v>
      </c>
      <c r="J3324" s="205" t="s">
        <v>684</v>
      </c>
      <c r="K3324" s="205" t="s">
        <v>684</v>
      </c>
      <c r="L3324" s="205" t="s">
        <v>13766</v>
      </c>
      <c r="M3324" s="205" t="s">
        <v>684</v>
      </c>
      <c r="N3324" s="205" t="s">
        <v>684</v>
      </c>
      <c r="O3324" s="205" t="s">
        <v>686</v>
      </c>
      <c r="P3324" s="205" t="s">
        <v>687</v>
      </c>
      <c r="Q3324" s="205" t="s">
        <v>686</v>
      </c>
    </row>
    <row r="3325" spans="1:17" hidden="1">
      <c r="A3325" s="204">
        <v>101407413648</v>
      </c>
      <c r="B3325" s="205" t="s">
        <v>13785</v>
      </c>
      <c r="C3325" s="205" t="s">
        <v>509</v>
      </c>
      <c r="D3325" s="205" t="s">
        <v>680</v>
      </c>
      <c r="E3325" s="572">
        <v>27760</v>
      </c>
      <c r="F3325" s="572">
        <v>43435</v>
      </c>
      <c r="G3325" s="205" t="s">
        <v>13786</v>
      </c>
      <c r="H3325" s="205" t="s">
        <v>682</v>
      </c>
      <c r="I3325" s="205" t="s">
        <v>708</v>
      </c>
      <c r="J3325" s="205">
        <v>7875284636</v>
      </c>
      <c r="K3325" s="205" t="s">
        <v>684</v>
      </c>
      <c r="L3325" s="205" t="s">
        <v>13787</v>
      </c>
      <c r="M3325" s="205" t="s">
        <v>13788</v>
      </c>
      <c r="N3325" s="205" t="s">
        <v>13789</v>
      </c>
      <c r="O3325" s="205" t="s">
        <v>687</v>
      </c>
      <c r="P3325" s="205" t="s">
        <v>687</v>
      </c>
      <c r="Q3325" s="205" t="s">
        <v>686</v>
      </c>
    </row>
    <row r="3326" spans="1:17" hidden="1">
      <c r="A3326" s="204">
        <v>101407413653</v>
      </c>
      <c r="B3326" s="205" t="s">
        <v>13722</v>
      </c>
      <c r="C3326" s="205" t="s">
        <v>13723</v>
      </c>
      <c r="D3326" s="205" t="s">
        <v>680</v>
      </c>
      <c r="E3326" s="572">
        <v>35606</v>
      </c>
      <c r="F3326" s="572">
        <v>43435</v>
      </c>
      <c r="G3326" s="205" t="s">
        <v>13724</v>
      </c>
      <c r="H3326" s="205" t="s">
        <v>682</v>
      </c>
      <c r="I3326" s="205" t="s">
        <v>683</v>
      </c>
      <c r="J3326" s="205" t="s">
        <v>684</v>
      </c>
      <c r="K3326" s="205" t="s">
        <v>684</v>
      </c>
      <c r="L3326" s="205" t="s">
        <v>11281</v>
      </c>
      <c r="M3326" s="205" t="s">
        <v>684</v>
      </c>
      <c r="N3326" s="205" t="s">
        <v>684</v>
      </c>
      <c r="O3326" s="205" t="s">
        <v>686</v>
      </c>
      <c r="P3326" s="205" t="s">
        <v>687</v>
      </c>
      <c r="Q3326" s="205" t="s">
        <v>686</v>
      </c>
    </row>
    <row r="3327" spans="1:17" hidden="1">
      <c r="A3327" s="204">
        <v>101308250974</v>
      </c>
      <c r="B3327" s="205" t="s">
        <v>13725</v>
      </c>
      <c r="C3327" s="205" t="s">
        <v>13726</v>
      </c>
      <c r="D3327" s="205" t="s">
        <v>680</v>
      </c>
      <c r="E3327" s="572">
        <v>34731</v>
      </c>
      <c r="F3327" s="572">
        <v>43435</v>
      </c>
      <c r="G3327" s="205" t="s">
        <v>13727</v>
      </c>
      <c r="H3327" s="205" t="s">
        <v>682</v>
      </c>
      <c r="I3327" s="205" t="s">
        <v>683</v>
      </c>
      <c r="J3327" s="205" t="s">
        <v>684</v>
      </c>
      <c r="K3327" s="205" t="s">
        <v>684</v>
      </c>
      <c r="L3327" s="205" t="s">
        <v>6492</v>
      </c>
      <c r="M3327" s="205" t="s">
        <v>684</v>
      </c>
      <c r="N3327" s="205" t="s">
        <v>13544</v>
      </c>
      <c r="O3327" s="205" t="s">
        <v>686</v>
      </c>
      <c r="P3327" s="205" t="s">
        <v>687</v>
      </c>
      <c r="Q3327" s="205" t="s">
        <v>686</v>
      </c>
    </row>
    <row r="3328" spans="1:17" hidden="1">
      <c r="A3328" s="204">
        <v>101407413669</v>
      </c>
      <c r="B3328" s="205" t="s">
        <v>13728</v>
      </c>
      <c r="C3328" s="205" t="s">
        <v>13729</v>
      </c>
      <c r="D3328" s="205" t="s">
        <v>680</v>
      </c>
      <c r="E3328" s="572">
        <v>31902</v>
      </c>
      <c r="F3328" s="572">
        <v>43435</v>
      </c>
      <c r="G3328" s="205" t="s">
        <v>13730</v>
      </c>
      <c r="H3328" s="205" t="s">
        <v>682</v>
      </c>
      <c r="I3328" s="205" t="s">
        <v>708</v>
      </c>
      <c r="J3328" s="205">
        <v>8805040919</v>
      </c>
      <c r="K3328" s="205" t="s">
        <v>684</v>
      </c>
      <c r="L3328" s="205" t="s">
        <v>4821</v>
      </c>
      <c r="M3328" s="205" t="s">
        <v>684</v>
      </c>
      <c r="N3328" s="205" t="s">
        <v>684</v>
      </c>
      <c r="O3328" s="205" t="s">
        <v>686</v>
      </c>
      <c r="P3328" s="205" t="s">
        <v>687</v>
      </c>
      <c r="Q3328" s="205" t="s">
        <v>686</v>
      </c>
    </row>
    <row r="3329" spans="1:17" hidden="1">
      <c r="A3329" s="204">
        <v>101407413676</v>
      </c>
      <c r="B3329" s="205" t="s">
        <v>13735</v>
      </c>
      <c r="C3329" s="205" t="s">
        <v>13736</v>
      </c>
      <c r="D3329" s="205" t="s">
        <v>680</v>
      </c>
      <c r="E3329" s="572">
        <v>34700</v>
      </c>
      <c r="F3329" s="572">
        <v>43435</v>
      </c>
      <c r="G3329" s="205" t="s">
        <v>13737</v>
      </c>
      <c r="H3329" s="205" t="s">
        <v>682</v>
      </c>
      <c r="I3329" s="205" t="s">
        <v>683</v>
      </c>
      <c r="J3329" s="205">
        <v>7068484873</v>
      </c>
      <c r="K3329" s="205" t="s">
        <v>684</v>
      </c>
      <c r="L3329" s="205" t="s">
        <v>13738</v>
      </c>
      <c r="M3329" s="205" t="s">
        <v>684</v>
      </c>
      <c r="N3329" s="205" t="s">
        <v>684</v>
      </c>
      <c r="O3329" s="205" t="s">
        <v>686</v>
      </c>
      <c r="P3329" s="205" t="s">
        <v>687</v>
      </c>
      <c r="Q3329" s="205" t="s">
        <v>686</v>
      </c>
    </row>
    <row r="3330" spans="1:17" hidden="1">
      <c r="A3330" s="204">
        <v>101393240666</v>
      </c>
      <c r="B3330" s="205" t="s">
        <v>13745</v>
      </c>
      <c r="C3330" s="205" t="s">
        <v>13746</v>
      </c>
      <c r="D3330" s="205" t="s">
        <v>680</v>
      </c>
      <c r="E3330" s="572">
        <v>35796</v>
      </c>
      <c r="F3330" s="572">
        <v>43435</v>
      </c>
      <c r="G3330" s="205" t="s">
        <v>13747</v>
      </c>
      <c r="H3330" s="205" t="s">
        <v>682</v>
      </c>
      <c r="I3330" s="205" t="s">
        <v>708</v>
      </c>
      <c r="J3330" s="205">
        <v>8127746069</v>
      </c>
      <c r="K3330" s="205" t="s">
        <v>684</v>
      </c>
      <c r="L3330" s="205" t="s">
        <v>13748</v>
      </c>
      <c r="M3330" s="205" t="s">
        <v>684</v>
      </c>
      <c r="N3330" s="205" t="s">
        <v>13749</v>
      </c>
      <c r="O3330" s="205" t="s">
        <v>686</v>
      </c>
      <c r="P3330" s="205" t="s">
        <v>687</v>
      </c>
      <c r="Q3330" s="205" t="s">
        <v>686</v>
      </c>
    </row>
    <row r="3331" spans="1:17" hidden="1">
      <c r="A3331" s="204">
        <v>101405337483</v>
      </c>
      <c r="B3331" s="205" t="s">
        <v>13781</v>
      </c>
      <c r="C3331" s="205" t="s">
        <v>13782</v>
      </c>
      <c r="D3331" s="205" t="s">
        <v>680</v>
      </c>
      <c r="E3331" s="572">
        <v>36892</v>
      </c>
      <c r="F3331" s="572">
        <v>43435</v>
      </c>
      <c r="G3331" s="205" t="s">
        <v>13170</v>
      </c>
      <c r="H3331" s="205" t="s">
        <v>682</v>
      </c>
      <c r="I3331" s="205" t="s">
        <v>683</v>
      </c>
      <c r="J3331" s="205">
        <v>7049165135</v>
      </c>
      <c r="K3331" s="205" t="s">
        <v>684</v>
      </c>
      <c r="L3331" s="205" t="s">
        <v>13783</v>
      </c>
      <c r="M3331" s="205" t="s">
        <v>13784</v>
      </c>
      <c r="N3331" s="205" t="s">
        <v>11422</v>
      </c>
      <c r="O3331" s="205" t="s">
        <v>686</v>
      </c>
      <c r="P3331" s="205" t="s">
        <v>687</v>
      </c>
      <c r="Q3331" s="205" t="s">
        <v>686</v>
      </c>
    </row>
    <row r="3332" spans="1:17" hidden="1">
      <c r="A3332" s="204">
        <v>101395267593</v>
      </c>
      <c r="B3332" s="205" t="s">
        <v>13760</v>
      </c>
      <c r="C3332" s="205" t="s">
        <v>13761</v>
      </c>
      <c r="D3332" s="205" t="s">
        <v>680</v>
      </c>
      <c r="E3332" s="572">
        <v>27760</v>
      </c>
      <c r="F3332" s="572">
        <v>43435</v>
      </c>
      <c r="G3332" s="205" t="s">
        <v>13758</v>
      </c>
      <c r="H3332" s="205" t="s">
        <v>682</v>
      </c>
      <c r="I3332" s="205" t="s">
        <v>708</v>
      </c>
      <c r="J3332" s="205">
        <v>9370367716</v>
      </c>
      <c r="K3332" s="205" t="s">
        <v>684</v>
      </c>
      <c r="L3332" s="205" t="s">
        <v>13762</v>
      </c>
      <c r="M3332" s="205" t="s">
        <v>684</v>
      </c>
      <c r="N3332" s="205" t="s">
        <v>13763</v>
      </c>
      <c r="O3332" s="205" t="s">
        <v>687</v>
      </c>
      <c r="P3332" s="205" t="s">
        <v>687</v>
      </c>
      <c r="Q3332" s="205" t="s">
        <v>686</v>
      </c>
    </row>
    <row r="3333" spans="1:17" hidden="1">
      <c r="A3333" s="204">
        <v>101395255820</v>
      </c>
      <c r="B3333" s="205" t="s">
        <v>13756</v>
      </c>
      <c r="C3333" s="205" t="s">
        <v>13757</v>
      </c>
      <c r="D3333" s="205" t="s">
        <v>680</v>
      </c>
      <c r="E3333" s="572">
        <v>33970</v>
      </c>
      <c r="F3333" s="572">
        <v>43435</v>
      </c>
      <c r="G3333" s="205" t="s">
        <v>13758</v>
      </c>
      <c r="H3333" s="205" t="s">
        <v>682</v>
      </c>
      <c r="I3333" s="205" t="s">
        <v>683</v>
      </c>
      <c r="J3333" s="205" t="s">
        <v>684</v>
      </c>
      <c r="K3333" s="205" t="s">
        <v>684</v>
      </c>
      <c r="L3333" s="205" t="s">
        <v>13759</v>
      </c>
      <c r="M3333" s="205" t="s">
        <v>684</v>
      </c>
      <c r="N3333" s="205" t="s">
        <v>684</v>
      </c>
      <c r="O3333" s="205" t="s">
        <v>686</v>
      </c>
      <c r="P3333" s="205" t="s">
        <v>687</v>
      </c>
      <c r="Q3333" s="205" t="s">
        <v>686</v>
      </c>
    </row>
    <row r="3334" spans="1:17" hidden="1">
      <c r="A3334" s="204">
        <v>101407413695</v>
      </c>
      <c r="B3334" s="205" t="s">
        <v>13742</v>
      </c>
      <c r="C3334" s="205" t="s">
        <v>13743</v>
      </c>
      <c r="D3334" s="205" t="s">
        <v>680</v>
      </c>
      <c r="E3334" s="572">
        <v>33977</v>
      </c>
      <c r="F3334" s="572">
        <v>43435</v>
      </c>
      <c r="G3334" s="205" t="s">
        <v>13744</v>
      </c>
      <c r="H3334" s="205" t="s">
        <v>682</v>
      </c>
      <c r="I3334" s="205" t="s">
        <v>683</v>
      </c>
      <c r="J3334" s="205" t="s">
        <v>684</v>
      </c>
      <c r="K3334" s="205" t="s">
        <v>684</v>
      </c>
      <c r="L3334" s="205" t="s">
        <v>2914</v>
      </c>
      <c r="M3334" s="205" t="s">
        <v>684</v>
      </c>
      <c r="N3334" s="205" t="s">
        <v>13544</v>
      </c>
      <c r="O3334" s="205" t="s">
        <v>686</v>
      </c>
      <c r="P3334" s="205" t="s">
        <v>687</v>
      </c>
      <c r="Q3334" s="205" t="s">
        <v>686</v>
      </c>
    </row>
    <row r="3335" spans="1:17" hidden="1">
      <c r="A3335" s="204">
        <v>101407413682</v>
      </c>
      <c r="B3335" s="205" t="s">
        <v>13739</v>
      </c>
      <c r="C3335" s="205" t="s">
        <v>13740</v>
      </c>
      <c r="D3335" s="205" t="s">
        <v>680</v>
      </c>
      <c r="E3335" s="572">
        <v>36070</v>
      </c>
      <c r="F3335" s="572">
        <v>43435</v>
      </c>
      <c r="G3335" s="205" t="s">
        <v>2781</v>
      </c>
      <c r="H3335" s="205" t="s">
        <v>682</v>
      </c>
      <c r="I3335" s="205" t="s">
        <v>683</v>
      </c>
      <c r="J3335" s="205">
        <v>9011188408</v>
      </c>
      <c r="K3335" s="205" t="s">
        <v>684</v>
      </c>
      <c r="L3335" s="205" t="s">
        <v>13741</v>
      </c>
      <c r="M3335" s="205" t="s">
        <v>684</v>
      </c>
      <c r="N3335" s="205" t="s">
        <v>684</v>
      </c>
      <c r="O3335" s="205" t="s">
        <v>686</v>
      </c>
      <c r="P3335" s="205" t="s">
        <v>687</v>
      </c>
      <c r="Q3335" s="205" t="s">
        <v>686</v>
      </c>
    </row>
    <row r="3336" spans="1:17" hidden="1">
      <c r="A3336" s="204">
        <v>101328477166</v>
      </c>
      <c r="B3336" s="205" t="s">
        <v>13731</v>
      </c>
      <c r="C3336" s="205" t="s">
        <v>13732</v>
      </c>
      <c r="D3336" s="205" t="s">
        <v>680</v>
      </c>
      <c r="E3336" s="572">
        <v>24838</v>
      </c>
      <c r="F3336" s="572">
        <v>43435</v>
      </c>
      <c r="G3336" s="205" t="s">
        <v>13733</v>
      </c>
      <c r="H3336" s="205" t="s">
        <v>682</v>
      </c>
      <c r="I3336" s="205" t="s">
        <v>708</v>
      </c>
      <c r="J3336" s="205" t="s">
        <v>684</v>
      </c>
      <c r="K3336" s="205" t="s">
        <v>684</v>
      </c>
      <c r="L3336" s="205" t="s">
        <v>13734</v>
      </c>
      <c r="M3336" s="205" t="s">
        <v>684</v>
      </c>
      <c r="N3336" s="205" t="s">
        <v>13643</v>
      </c>
      <c r="O3336" s="205" t="s">
        <v>686</v>
      </c>
      <c r="P3336" s="205" t="s">
        <v>687</v>
      </c>
      <c r="Q3336" s="205" t="s">
        <v>686</v>
      </c>
    </row>
    <row r="3337" spans="1:17" hidden="1">
      <c r="A3337" s="204">
        <v>101405337496</v>
      </c>
      <c r="B3337" s="205" t="s">
        <v>13776</v>
      </c>
      <c r="C3337" s="205" t="s">
        <v>13777</v>
      </c>
      <c r="D3337" s="205" t="s">
        <v>680</v>
      </c>
      <c r="E3337" s="572">
        <v>36264</v>
      </c>
      <c r="F3337" s="572">
        <v>43435</v>
      </c>
      <c r="G3337" s="205" t="s">
        <v>13778</v>
      </c>
      <c r="H3337" s="205" t="s">
        <v>682</v>
      </c>
      <c r="I3337" s="205" t="s">
        <v>683</v>
      </c>
      <c r="J3337" s="205">
        <v>8103981644</v>
      </c>
      <c r="K3337" s="205" t="s">
        <v>684</v>
      </c>
      <c r="L3337" s="205" t="s">
        <v>13779</v>
      </c>
      <c r="M3337" s="205" t="s">
        <v>13780</v>
      </c>
      <c r="N3337" s="205" t="s">
        <v>6838</v>
      </c>
      <c r="O3337" s="205" t="s">
        <v>686</v>
      </c>
      <c r="P3337" s="205" t="s">
        <v>687</v>
      </c>
      <c r="Q3337" s="205" t="s">
        <v>686</v>
      </c>
    </row>
    <row r="3338" spans="1:17" hidden="1">
      <c r="A3338" s="204">
        <v>101383605088</v>
      </c>
      <c r="B3338" s="205" t="s">
        <v>13790</v>
      </c>
      <c r="C3338" s="205" t="s">
        <v>13791</v>
      </c>
      <c r="D3338" s="205" t="s">
        <v>680</v>
      </c>
      <c r="E3338" s="572">
        <v>35468</v>
      </c>
      <c r="F3338" s="572">
        <v>43434</v>
      </c>
      <c r="G3338" s="205" t="s">
        <v>13792</v>
      </c>
      <c r="H3338" s="205" t="s">
        <v>682</v>
      </c>
      <c r="I3338" s="205" t="s">
        <v>683</v>
      </c>
      <c r="J3338" s="205" t="s">
        <v>684</v>
      </c>
      <c r="K3338" s="205" t="s">
        <v>684</v>
      </c>
      <c r="L3338" s="205" t="s">
        <v>8955</v>
      </c>
      <c r="M3338" s="205" t="s">
        <v>684</v>
      </c>
      <c r="N3338" s="205" t="s">
        <v>684</v>
      </c>
      <c r="O3338" s="205" t="s">
        <v>686</v>
      </c>
      <c r="P3338" s="205" t="s">
        <v>687</v>
      </c>
      <c r="Q3338" s="205" t="s">
        <v>686</v>
      </c>
    </row>
    <row r="3339" spans="1:17" hidden="1">
      <c r="A3339" s="204">
        <v>101382295862</v>
      </c>
      <c r="B3339" s="205" t="s">
        <v>13802</v>
      </c>
      <c r="C3339" s="205" t="s">
        <v>13803</v>
      </c>
      <c r="D3339" s="205" t="s">
        <v>680</v>
      </c>
      <c r="E3339" s="572">
        <v>35431</v>
      </c>
      <c r="F3339" s="572">
        <v>43431</v>
      </c>
      <c r="G3339" s="205" t="s">
        <v>13804</v>
      </c>
      <c r="H3339" s="205" t="s">
        <v>682</v>
      </c>
      <c r="I3339" s="205" t="s">
        <v>683</v>
      </c>
      <c r="J3339" s="205" t="s">
        <v>684</v>
      </c>
      <c r="K3339" s="205" t="s">
        <v>684</v>
      </c>
      <c r="L3339" s="205" t="s">
        <v>13805</v>
      </c>
      <c r="M3339" s="205" t="s">
        <v>684</v>
      </c>
      <c r="N3339" s="205" t="s">
        <v>684</v>
      </c>
      <c r="O3339" s="205" t="s">
        <v>686</v>
      </c>
      <c r="P3339" s="205" t="s">
        <v>687</v>
      </c>
      <c r="Q3339" s="205" t="s">
        <v>686</v>
      </c>
    </row>
    <row r="3340" spans="1:17" hidden="1">
      <c r="A3340" s="204">
        <v>101382295870</v>
      </c>
      <c r="B3340" s="205" t="s">
        <v>13797</v>
      </c>
      <c r="C3340" s="205" t="s">
        <v>13798</v>
      </c>
      <c r="D3340" s="205" t="s">
        <v>680</v>
      </c>
      <c r="E3340" s="572">
        <v>33410</v>
      </c>
      <c r="F3340" s="572">
        <v>43431</v>
      </c>
      <c r="G3340" s="205" t="s">
        <v>13799</v>
      </c>
      <c r="H3340" s="205" t="s">
        <v>682</v>
      </c>
      <c r="I3340" s="205" t="s">
        <v>683</v>
      </c>
      <c r="J3340" s="205">
        <v>9993864787</v>
      </c>
      <c r="K3340" s="205" t="s">
        <v>684</v>
      </c>
      <c r="L3340" s="205" t="s">
        <v>13800</v>
      </c>
      <c r="M3340" s="205" t="s">
        <v>13801</v>
      </c>
      <c r="N3340" s="205" t="s">
        <v>20634</v>
      </c>
      <c r="O3340" s="205" t="s">
        <v>686</v>
      </c>
      <c r="P3340" s="205" t="s">
        <v>687</v>
      </c>
      <c r="Q3340" s="205" t="s">
        <v>686</v>
      </c>
    </row>
    <row r="3341" spans="1:17" hidden="1">
      <c r="A3341" s="204">
        <v>101383608310</v>
      </c>
      <c r="B3341" s="205" t="s">
        <v>13793</v>
      </c>
      <c r="C3341" s="205" t="s">
        <v>13794</v>
      </c>
      <c r="D3341" s="205" t="s">
        <v>680</v>
      </c>
      <c r="E3341" s="572">
        <v>35939</v>
      </c>
      <c r="F3341" s="572">
        <v>43431</v>
      </c>
      <c r="G3341" s="205" t="s">
        <v>13795</v>
      </c>
      <c r="H3341" s="205" t="s">
        <v>682</v>
      </c>
      <c r="I3341" s="205" t="s">
        <v>683</v>
      </c>
      <c r="J3341" s="205" t="s">
        <v>684</v>
      </c>
      <c r="K3341" s="205" t="s">
        <v>684</v>
      </c>
      <c r="L3341" s="205" t="s">
        <v>13796</v>
      </c>
      <c r="M3341" s="205" t="s">
        <v>684</v>
      </c>
      <c r="N3341" s="205" t="s">
        <v>13704</v>
      </c>
      <c r="O3341" s="205" t="s">
        <v>686</v>
      </c>
      <c r="P3341" s="205" t="s">
        <v>687</v>
      </c>
      <c r="Q3341" s="205" t="s">
        <v>686</v>
      </c>
    </row>
    <row r="3342" spans="1:17" hidden="1">
      <c r="A3342" s="204">
        <v>101381844441</v>
      </c>
      <c r="B3342" s="205" t="s">
        <v>13806</v>
      </c>
      <c r="C3342" s="205" t="s">
        <v>13807</v>
      </c>
      <c r="D3342" s="205" t="s">
        <v>680</v>
      </c>
      <c r="E3342" s="572">
        <v>36279</v>
      </c>
      <c r="F3342" s="572">
        <v>43429</v>
      </c>
      <c r="G3342" s="205" t="s">
        <v>13808</v>
      </c>
      <c r="H3342" s="205" t="s">
        <v>682</v>
      </c>
      <c r="I3342" s="205" t="s">
        <v>683</v>
      </c>
      <c r="J3342" s="205">
        <v>7028042144</v>
      </c>
      <c r="K3342" s="205" t="s">
        <v>13809</v>
      </c>
      <c r="L3342" s="205" t="s">
        <v>13810</v>
      </c>
      <c r="M3342" s="205" t="s">
        <v>13811</v>
      </c>
      <c r="N3342" s="205" t="s">
        <v>13812</v>
      </c>
      <c r="O3342" s="205" t="s">
        <v>686</v>
      </c>
      <c r="P3342" s="205" t="s">
        <v>687</v>
      </c>
      <c r="Q3342" s="205" t="s">
        <v>687</v>
      </c>
    </row>
    <row r="3343" spans="1:17" hidden="1">
      <c r="A3343" s="204">
        <v>101241045638</v>
      </c>
      <c r="B3343" s="205" t="s">
        <v>13813</v>
      </c>
      <c r="C3343" s="205" t="s">
        <v>13814</v>
      </c>
      <c r="D3343" s="205" t="s">
        <v>680</v>
      </c>
      <c r="E3343" s="572">
        <v>35065</v>
      </c>
      <c r="F3343" s="572">
        <v>43429</v>
      </c>
      <c r="G3343" s="205" t="s">
        <v>13815</v>
      </c>
      <c r="H3343" s="205" t="s">
        <v>682</v>
      </c>
      <c r="I3343" s="205" t="s">
        <v>683</v>
      </c>
      <c r="J3343" s="205">
        <v>8605398365</v>
      </c>
      <c r="K3343" s="205" t="s">
        <v>21516</v>
      </c>
      <c r="L3343" s="205" t="s">
        <v>13816</v>
      </c>
      <c r="M3343" s="205" t="s">
        <v>21517</v>
      </c>
      <c r="N3343" s="205" t="s">
        <v>21777</v>
      </c>
      <c r="O3343" s="205" t="s">
        <v>687</v>
      </c>
      <c r="P3343" s="205" t="s">
        <v>687</v>
      </c>
      <c r="Q3343" s="205" t="s">
        <v>687</v>
      </c>
    </row>
    <row r="3344" spans="1:17" hidden="1">
      <c r="A3344" s="204">
        <v>101380741133</v>
      </c>
      <c r="B3344" s="205" t="s">
        <v>13817</v>
      </c>
      <c r="C3344" s="205" t="s">
        <v>13818</v>
      </c>
      <c r="D3344" s="205" t="s">
        <v>680</v>
      </c>
      <c r="E3344" s="572">
        <v>29257</v>
      </c>
      <c r="F3344" s="572">
        <v>43425</v>
      </c>
      <c r="G3344" s="205" t="s">
        <v>13819</v>
      </c>
      <c r="H3344" s="205" t="s">
        <v>682</v>
      </c>
      <c r="I3344" s="205" t="s">
        <v>708</v>
      </c>
      <c r="J3344" s="205">
        <v>8390938542</v>
      </c>
      <c r="K3344" s="205" t="s">
        <v>684</v>
      </c>
      <c r="L3344" s="205" t="s">
        <v>3654</v>
      </c>
      <c r="M3344" s="205" t="s">
        <v>13820</v>
      </c>
      <c r="N3344" s="205" t="s">
        <v>13821</v>
      </c>
      <c r="O3344" s="205" t="s">
        <v>686</v>
      </c>
      <c r="P3344" s="205" t="s">
        <v>687</v>
      </c>
      <c r="Q3344" s="205" t="s">
        <v>686</v>
      </c>
    </row>
    <row r="3345" spans="1:17" hidden="1">
      <c r="A3345" s="204">
        <v>101379894652</v>
      </c>
      <c r="B3345" s="205" t="s">
        <v>13830</v>
      </c>
      <c r="C3345" s="205" t="s">
        <v>13831</v>
      </c>
      <c r="D3345" s="205" t="s">
        <v>680</v>
      </c>
      <c r="E3345" s="572">
        <v>35657</v>
      </c>
      <c r="F3345" s="572">
        <v>43423</v>
      </c>
      <c r="G3345" s="205" t="s">
        <v>2055</v>
      </c>
      <c r="H3345" s="205" t="s">
        <v>682</v>
      </c>
      <c r="I3345" s="205" t="s">
        <v>683</v>
      </c>
      <c r="J3345" s="205" t="s">
        <v>684</v>
      </c>
      <c r="K3345" s="205" t="s">
        <v>684</v>
      </c>
      <c r="L3345" s="205" t="s">
        <v>13832</v>
      </c>
      <c r="M3345" s="205" t="s">
        <v>684</v>
      </c>
      <c r="N3345" s="205" t="s">
        <v>684</v>
      </c>
      <c r="O3345" s="205" t="s">
        <v>686</v>
      </c>
      <c r="P3345" s="205" t="s">
        <v>687</v>
      </c>
      <c r="Q3345" s="205" t="s">
        <v>686</v>
      </c>
    </row>
    <row r="3346" spans="1:17" hidden="1">
      <c r="A3346" s="204">
        <v>101379894668</v>
      </c>
      <c r="B3346" s="205" t="s">
        <v>13833</v>
      </c>
      <c r="C3346" s="205" t="s">
        <v>13834</v>
      </c>
      <c r="D3346" s="205" t="s">
        <v>680</v>
      </c>
      <c r="E3346" s="572">
        <v>32262</v>
      </c>
      <c r="F3346" s="572">
        <v>43423</v>
      </c>
      <c r="G3346" s="205" t="s">
        <v>2182</v>
      </c>
      <c r="H3346" s="205" t="s">
        <v>682</v>
      </c>
      <c r="I3346" s="205" t="s">
        <v>708</v>
      </c>
      <c r="J3346" s="205" t="s">
        <v>684</v>
      </c>
      <c r="K3346" s="205" t="s">
        <v>684</v>
      </c>
      <c r="L3346" s="205" t="s">
        <v>13835</v>
      </c>
      <c r="M3346" s="205" t="s">
        <v>684</v>
      </c>
      <c r="N3346" s="205" t="s">
        <v>684</v>
      </c>
      <c r="O3346" s="205" t="s">
        <v>686</v>
      </c>
      <c r="P3346" s="205" t="s">
        <v>687</v>
      </c>
      <c r="Q3346" s="205" t="s">
        <v>686</v>
      </c>
    </row>
    <row r="3347" spans="1:17" hidden="1">
      <c r="A3347" s="204">
        <v>101379894675</v>
      </c>
      <c r="B3347" s="205" t="s">
        <v>13822</v>
      </c>
      <c r="C3347" s="205" t="s">
        <v>13823</v>
      </c>
      <c r="D3347" s="205" t="s">
        <v>680</v>
      </c>
      <c r="E3347" s="572">
        <v>26665</v>
      </c>
      <c r="F3347" s="572">
        <v>43423</v>
      </c>
      <c r="G3347" s="205" t="s">
        <v>13824</v>
      </c>
      <c r="H3347" s="205" t="s">
        <v>682</v>
      </c>
      <c r="I3347" s="205" t="s">
        <v>708</v>
      </c>
      <c r="J3347" s="205" t="s">
        <v>684</v>
      </c>
      <c r="K3347" s="205" t="s">
        <v>684</v>
      </c>
      <c r="L3347" s="205" t="s">
        <v>13825</v>
      </c>
      <c r="M3347" s="205" t="s">
        <v>684</v>
      </c>
      <c r="N3347" s="205" t="s">
        <v>13704</v>
      </c>
      <c r="O3347" s="205" t="s">
        <v>686</v>
      </c>
      <c r="P3347" s="205" t="s">
        <v>687</v>
      </c>
      <c r="Q3347" s="205" t="s">
        <v>686</v>
      </c>
    </row>
    <row r="3348" spans="1:17" hidden="1">
      <c r="A3348" s="204">
        <v>101379894681</v>
      </c>
      <c r="B3348" s="205" t="s">
        <v>13826</v>
      </c>
      <c r="C3348" s="205" t="s">
        <v>13827</v>
      </c>
      <c r="D3348" s="205" t="s">
        <v>680</v>
      </c>
      <c r="E3348" s="572">
        <v>35270</v>
      </c>
      <c r="F3348" s="572">
        <v>43423</v>
      </c>
      <c r="G3348" s="205" t="s">
        <v>13828</v>
      </c>
      <c r="H3348" s="205" t="s">
        <v>682</v>
      </c>
      <c r="I3348" s="205" t="s">
        <v>683</v>
      </c>
      <c r="J3348" s="205" t="s">
        <v>684</v>
      </c>
      <c r="K3348" s="205" t="s">
        <v>684</v>
      </c>
      <c r="L3348" s="205" t="s">
        <v>13829</v>
      </c>
      <c r="M3348" s="205" t="s">
        <v>684</v>
      </c>
      <c r="N3348" s="205" t="s">
        <v>684</v>
      </c>
      <c r="O3348" s="205" t="s">
        <v>686</v>
      </c>
      <c r="P3348" s="205" t="s">
        <v>687</v>
      </c>
      <c r="Q3348" s="205" t="s">
        <v>686</v>
      </c>
    </row>
    <row r="3349" spans="1:17" hidden="1">
      <c r="A3349" s="204">
        <v>101371502718</v>
      </c>
      <c r="B3349" s="205" t="s">
        <v>13836</v>
      </c>
      <c r="C3349" s="205" t="s">
        <v>13837</v>
      </c>
      <c r="D3349" s="205" t="s">
        <v>680</v>
      </c>
      <c r="E3349" s="572">
        <v>34837</v>
      </c>
      <c r="F3349" s="572">
        <v>43403</v>
      </c>
      <c r="G3349" s="205" t="s">
        <v>13838</v>
      </c>
      <c r="H3349" s="205" t="s">
        <v>682</v>
      </c>
      <c r="I3349" s="205" t="s">
        <v>683</v>
      </c>
      <c r="J3349" s="205" t="s">
        <v>684</v>
      </c>
      <c r="K3349" s="205" t="s">
        <v>684</v>
      </c>
      <c r="L3349" s="205" t="s">
        <v>13839</v>
      </c>
      <c r="M3349" s="205" t="s">
        <v>684</v>
      </c>
      <c r="N3349" s="205" t="s">
        <v>684</v>
      </c>
      <c r="O3349" s="205" t="s">
        <v>686</v>
      </c>
      <c r="P3349" s="205" t="s">
        <v>687</v>
      </c>
      <c r="Q3349" s="205" t="s">
        <v>686</v>
      </c>
    </row>
    <row r="3350" spans="1:17" hidden="1">
      <c r="A3350" s="204">
        <v>101365436014</v>
      </c>
      <c r="B3350" s="205" t="s">
        <v>13840</v>
      </c>
      <c r="C3350" s="205" t="s">
        <v>13841</v>
      </c>
      <c r="D3350" s="205" t="s">
        <v>680</v>
      </c>
      <c r="E3350" s="572">
        <v>36008</v>
      </c>
      <c r="F3350" s="572">
        <v>43385</v>
      </c>
      <c r="G3350" s="205" t="s">
        <v>706</v>
      </c>
      <c r="H3350" s="205" t="s">
        <v>682</v>
      </c>
      <c r="I3350" s="205" t="s">
        <v>683</v>
      </c>
      <c r="J3350" s="205">
        <v>9075177345</v>
      </c>
      <c r="K3350" s="205" t="s">
        <v>684</v>
      </c>
      <c r="L3350" s="205" t="s">
        <v>12781</v>
      </c>
      <c r="M3350" s="205" t="s">
        <v>684</v>
      </c>
      <c r="N3350" s="205" t="s">
        <v>684</v>
      </c>
      <c r="O3350" s="205" t="s">
        <v>686</v>
      </c>
      <c r="P3350" s="205" t="s">
        <v>687</v>
      </c>
      <c r="Q3350" s="205" t="s">
        <v>686</v>
      </c>
    </row>
    <row r="3351" spans="1:17" hidden="1">
      <c r="A3351" s="204">
        <v>101365990391</v>
      </c>
      <c r="B3351" s="205" t="s">
        <v>13842</v>
      </c>
      <c r="C3351" s="205" t="s">
        <v>13843</v>
      </c>
      <c r="D3351" s="205" t="s">
        <v>680</v>
      </c>
      <c r="E3351" s="572">
        <v>27030</v>
      </c>
      <c r="F3351" s="572">
        <v>43385</v>
      </c>
      <c r="G3351" s="205" t="s">
        <v>13844</v>
      </c>
      <c r="H3351" s="205" t="s">
        <v>682</v>
      </c>
      <c r="I3351" s="205" t="s">
        <v>708</v>
      </c>
      <c r="J3351" s="205" t="s">
        <v>684</v>
      </c>
      <c r="K3351" s="205" t="s">
        <v>684</v>
      </c>
      <c r="L3351" s="205" t="s">
        <v>13845</v>
      </c>
      <c r="M3351" s="205" t="s">
        <v>684</v>
      </c>
      <c r="N3351" s="205" t="s">
        <v>684</v>
      </c>
      <c r="O3351" s="205" t="s">
        <v>686</v>
      </c>
      <c r="P3351" s="205" t="s">
        <v>687</v>
      </c>
      <c r="Q3351" s="205" t="s">
        <v>686</v>
      </c>
    </row>
    <row r="3352" spans="1:17" hidden="1">
      <c r="A3352" s="204">
        <v>101364852521</v>
      </c>
      <c r="B3352" s="205" t="s">
        <v>13846</v>
      </c>
      <c r="C3352" s="205" t="s">
        <v>13847</v>
      </c>
      <c r="D3352" s="205" t="s">
        <v>680</v>
      </c>
      <c r="E3352" s="572">
        <v>36006</v>
      </c>
      <c r="F3352" s="572">
        <v>43384</v>
      </c>
      <c r="G3352" s="205" t="s">
        <v>5410</v>
      </c>
      <c r="H3352" s="205" t="s">
        <v>682</v>
      </c>
      <c r="I3352" s="205" t="s">
        <v>683</v>
      </c>
      <c r="J3352" s="205" t="s">
        <v>684</v>
      </c>
      <c r="K3352" s="205" t="s">
        <v>684</v>
      </c>
      <c r="L3352" s="205" t="s">
        <v>13848</v>
      </c>
      <c r="M3352" s="205" t="s">
        <v>684</v>
      </c>
      <c r="N3352" s="205" t="s">
        <v>684</v>
      </c>
      <c r="O3352" s="205" t="s">
        <v>686</v>
      </c>
      <c r="P3352" s="205" t="s">
        <v>687</v>
      </c>
      <c r="Q3352" s="205" t="s">
        <v>686</v>
      </c>
    </row>
    <row r="3353" spans="1:17" hidden="1">
      <c r="A3353" s="204">
        <v>101361833847</v>
      </c>
      <c r="B3353" s="205" t="s">
        <v>13863</v>
      </c>
      <c r="C3353" s="205" t="s">
        <v>13864</v>
      </c>
      <c r="D3353" s="205" t="s">
        <v>680</v>
      </c>
      <c r="E3353" s="572">
        <v>24108</v>
      </c>
      <c r="F3353" s="572">
        <v>43381</v>
      </c>
      <c r="G3353" s="205" t="s">
        <v>13865</v>
      </c>
      <c r="H3353" s="205" t="s">
        <v>682</v>
      </c>
      <c r="I3353" s="205" t="s">
        <v>708</v>
      </c>
      <c r="J3353" s="205" t="s">
        <v>684</v>
      </c>
      <c r="K3353" s="205" t="s">
        <v>684</v>
      </c>
      <c r="L3353" s="205" t="s">
        <v>13866</v>
      </c>
      <c r="M3353" s="205" t="s">
        <v>684</v>
      </c>
      <c r="N3353" s="205" t="s">
        <v>684</v>
      </c>
      <c r="O3353" s="205" t="s">
        <v>686</v>
      </c>
      <c r="P3353" s="205" t="s">
        <v>687</v>
      </c>
      <c r="Q3353" s="205" t="s">
        <v>686</v>
      </c>
    </row>
    <row r="3354" spans="1:17" hidden="1">
      <c r="A3354" s="204">
        <v>101361798090</v>
      </c>
      <c r="B3354" s="205" t="s">
        <v>13849</v>
      </c>
      <c r="C3354" s="205" t="s">
        <v>13850</v>
      </c>
      <c r="D3354" s="205" t="s">
        <v>680</v>
      </c>
      <c r="E3354" s="572">
        <v>34718</v>
      </c>
      <c r="F3354" s="572">
        <v>43381</v>
      </c>
      <c r="G3354" s="205" t="s">
        <v>13851</v>
      </c>
      <c r="H3354" s="205" t="s">
        <v>682</v>
      </c>
      <c r="I3354" s="205" t="s">
        <v>683</v>
      </c>
      <c r="J3354" s="205" t="s">
        <v>684</v>
      </c>
      <c r="K3354" s="205" t="s">
        <v>684</v>
      </c>
      <c r="L3354" s="205" t="s">
        <v>13852</v>
      </c>
      <c r="M3354" s="205" t="s">
        <v>684</v>
      </c>
      <c r="N3354" s="205" t="s">
        <v>13853</v>
      </c>
      <c r="O3354" s="205" t="s">
        <v>686</v>
      </c>
      <c r="P3354" s="205" t="s">
        <v>687</v>
      </c>
      <c r="Q3354" s="205" t="s">
        <v>686</v>
      </c>
    </row>
    <row r="3355" spans="1:17" hidden="1">
      <c r="A3355" s="204">
        <v>101361871621</v>
      </c>
      <c r="B3355" s="205" t="s">
        <v>13854</v>
      </c>
      <c r="C3355" s="205" t="s">
        <v>13855</v>
      </c>
      <c r="D3355" s="205" t="s">
        <v>680</v>
      </c>
      <c r="E3355" s="572">
        <v>36058</v>
      </c>
      <c r="F3355" s="572">
        <v>43381</v>
      </c>
      <c r="G3355" s="205" t="s">
        <v>13856</v>
      </c>
      <c r="H3355" s="205" t="s">
        <v>682</v>
      </c>
      <c r="I3355" s="205" t="s">
        <v>708</v>
      </c>
      <c r="J3355" s="205">
        <v>9861650437</v>
      </c>
      <c r="K3355" s="205" t="s">
        <v>684</v>
      </c>
      <c r="L3355" s="205" t="s">
        <v>13857</v>
      </c>
      <c r="M3355" s="205" t="s">
        <v>13858</v>
      </c>
      <c r="N3355" s="205" t="s">
        <v>21778</v>
      </c>
      <c r="O3355" s="205" t="s">
        <v>687</v>
      </c>
      <c r="P3355" s="205" t="s">
        <v>687</v>
      </c>
      <c r="Q3355" s="205" t="s">
        <v>686</v>
      </c>
    </row>
    <row r="3356" spans="1:17" hidden="1">
      <c r="A3356" s="204">
        <v>101361833852</v>
      </c>
      <c r="B3356" s="205" t="s">
        <v>13859</v>
      </c>
      <c r="C3356" s="205" t="s">
        <v>13860</v>
      </c>
      <c r="D3356" s="205" t="s">
        <v>680</v>
      </c>
      <c r="E3356" s="572">
        <v>26665</v>
      </c>
      <c r="F3356" s="572">
        <v>43381</v>
      </c>
      <c r="G3356" s="205" t="s">
        <v>13861</v>
      </c>
      <c r="H3356" s="205" t="s">
        <v>682</v>
      </c>
      <c r="I3356" s="205" t="s">
        <v>708</v>
      </c>
      <c r="J3356" s="205">
        <v>7028456135</v>
      </c>
      <c r="K3356" s="205" t="s">
        <v>684</v>
      </c>
      <c r="L3356" s="205" t="s">
        <v>13862</v>
      </c>
      <c r="M3356" s="205" t="s">
        <v>684</v>
      </c>
      <c r="N3356" s="205" t="s">
        <v>10429</v>
      </c>
      <c r="O3356" s="205" t="s">
        <v>686</v>
      </c>
      <c r="P3356" s="205" t="s">
        <v>687</v>
      </c>
      <c r="Q3356" s="205" t="s">
        <v>686</v>
      </c>
    </row>
    <row r="3357" spans="1:17" hidden="1">
      <c r="A3357" s="204">
        <v>101361986306</v>
      </c>
      <c r="B3357" s="205" t="s">
        <v>13867</v>
      </c>
      <c r="C3357" s="205" t="s">
        <v>13868</v>
      </c>
      <c r="D3357" s="205" t="s">
        <v>680</v>
      </c>
      <c r="E3357" s="572">
        <v>27395</v>
      </c>
      <c r="F3357" s="572">
        <v>43381</v>
      </c>
      <c r="G3357" s="205" t="s">
        <v>13869</v>
      </c>
      <c r="H3357" s="205" t="s">
        <v>682</v>
      </c>
      <c r="I3357" s="205" t="s">
        <v>708</v>
      </c>
      <c r="J3357" s="205" t="s">
        <v>684</v>
      </c>
      <c r="K3357" s="205" t="s">
        <v>684</v>
      </c>
      <c r="L3357" s="205" t="s">
        <v>13870</v>
      </c>
      <c r="M3357" s="205" t="s">
        <v>684</v>
      </c>
      <c r="N3357" s="205" t="s">
        <v>684</v>
      </c>
      <c r="O3357" s="205" t="s">
        <v>686</v>
      </c>
      <c r="P3357" s="205" t="s">
        <v>687</v>
      </c>
      <c r="Q3357" s="205" t="s">
        <v>686</v>
      </c>
    </row>
    <row r="3358" spans="1:17" hidden="1">
      <c r="A3358" s="204">
        <v>101369008415</v>
      </c>
      <c r="B3358" s="205" t="s">
        <v>13882</v>
      </c>
      <c r="C3358" s="205" t="s">
        <v>13883</v>
      </c>
      <c r="D3358" s="205" t="s">
        <v>680</v>
      </c>
      <c r="E3358" s="572">
        <v>27644</v>
      </c>
      <c r="F3358" s="572">
        <v>43374</v>
      </c>
      <c r="G3358" s="205" t="s">
        <v>13884</v>
      </c>
      <c r="H3358" s="205" t="s">
        <v>682</v>
      </c>
      <c r="I3358" s="205" t="s">
        <v>708</v>
      </c>
      <c r="J3358" s="205" t="s">
        <v>684</v>
      </c>
      <c r="K3358" s="205" t="s">
        <v>684</v>
      </c>
      <c r="L3358" s="205" t="s">
        <v>4857</v>
      </c>
      <c r="M3358" s="205" t="s">
        <v>684</v>
      </c>
      <c r="N3358" s="205" t="s">
        <v>684</v>
      </c>
      <c r="O3358" s="205" t="s">
        <v>686</v>
      </c>
      <c r="P3358" s="205" t="s">
        <v>687</v>
      </c>
      <c r="Q3358" s="205" t="s">
        <v>686</v>
      </c>
    </row>
    <row r="3359" spans="1:17" hidden="1">
      <c r="A3359" s="204">
        <v>101232012278</v>
      </c>
      <c r="B3359" s="205" t="s">
        <v>13874</v>
      </c>
      <c r="C3359" s="205" t="s">
        <v>13875</v>
      </c>
      <c r="D3359" s="205" t="s">
        <v>680</v>
      </c>
      <c r="E3359" s="572">
        <v>30357</v>
      </c>
      <c r="F3359" s="572">
        <v>43374</v>
      </c>
      <c r="G3359" s="205" t="s">
        <v>13876</v>
      </c>
      <c r="H3359" s="205" t="s">
        <v>682</v>
      </c>
      <c r="I3359" s="205" t="s">
        <v>708</v>
      </c>
      <c r="J3359" s="205">
        <v>9204222613</v>
      </c>
      <c r="K3359" s="205" t="s">
        <v>684</v>
      </c>
      <c r="L3359" s="205" t="s">
        <v>8597</v>
      </c>
      <c r="M3359" s="205" t="s">
        <v>13877</v>
      </c>
      <c r="N3359" s="205" t="s">
        <v>20635</v>
      </c>
      <c r="O3359" s="205" t="s">
        <v>686</v>
      </c>
      <c r="P3359" s="205" t="s">
        <v>687</v>
      </c>
      <c r="Q3359" s="205" t="s">
        <v>686</v>
      </c>
    </row>
    <row r="3360" spans="1:17" hidden="1">
      <c r="A3360" s="204">
        <v>101369008404</v>
      </c>
      <c r="B3360" s="205" t="s">
        <v>13885</v>
      </c>
      <c r="C3360" s="205" t="s">
        <v>4737</v>
      </c>
      <c r="D3360" s="205" t="s">
        <v>680</v>
      </c>
      <c r="E3360" s="572">
        <v>34620</v>
      </c>
      <c r="F3360" s="572">
        <v>43374</v>
      </c>
      <c r="G3360" s="205" t="s">
        <v>13886</v>
      </c>
      <c r="H3360" s="205" t="s">
        <v>682</v>
      </c>
      <c r="I3360" s="205" t="s">
        <v>683</v>
      </c>
      <c r="J3360" s="205" t="s">
        <v>684</v>
      </c>
      <c r="K3360" s="205" t="s">
        <v>684</v>
      </c>
      <c r="L3360" s="205" t="s">
        <v>13887</v>
      </c>
      <c r="M3360" s="205" t="s">
        <v>684</v>
      </c>
      <c r="N3360" s="205" t="s">
        <v>684</v>
      </c>
      <c r="O3360" s="205" t="s">
        <v>686</v>
      </c>
      <c r="P3360" s="205" t="s">
        <v>687</v>
      </c>
      <c r="Q3360" s="205" t="s">
        <v>686</v>
      </c>
    </row>
    <row r="3361" spans="1:17" hidden="1">
      <c r="A3361" s="204">
        <v>101369008436</v>
      </c>
      <c r="B3361" s="205" t="s">
        <v>13888</v>
      </c>
      <c r="C3361" s="205" t="s">
        <v>8228</v>
      </c>
      <c r="D3361" s="205" t="s">
        <v>680</v>
      </c>
      <c r="E3361" s="572">
        <v>33013</v>
      </c>
      <c r="F3361" s="572">
        <v>43374</v>
      </c>
      <c r="G3361" s="205" t="s">
        <v>13889</v>
      </c>
      <c r="H3361" s="205" t="s">
        <v>682</v>
      </c>
      <c r="I3361" s="205" t="s">
        <v>708</v>
      </c>
      <c r="J3361" s="205">
        <v>7012645701</v>
      </c>
      <c r="K3361" s="205" t="s">
        <v>684</v>
      </c>
      <c r="L3361" s="205" t="s">
        <v>12578</v>
      </c>
      <c r="M3361" s="205" t="s">
        <v>13890</v>
      </c>
      <c r="N3361" s="205" t="s">
        <v>13891</v>
      </c>
      <c r="O3361" s="205" t="s">
        <v>686</v>
      </c>
      <c r="P3361" s="205" t="s">
        <v>687</v>
      </c>
      <c r="Q3361" s="205" t="s">
        <v>686</v>
      </c>
    </row>
    <row r="3362" spans="1:17" hidden="1">
      <c r="A3362" s="204">
        <v>101181526722</v>
      </c>
      <c r="B3362" s="205" t="s">
        <v>13905</v>
      </c>
      <c r="C3362" s="205" t="s">
        <v>5592</v>
      </c>
      <c r="D3362" s="205" t="s">
        <v>680</v>
      </c>
      <c r="E3362" s="572">
        <v>33604</v>
      </c>
      <c r="F3362" s="572">
        <v>43374</v>
      </c>
      <c r="G3362" s="205" t="s">
        <v>13906</v>
      </c>
      <c r="H3362" s="205" t="s">
        <v>682</v>
      </c>
      <c r="I3362" s="205" t="s">
        <v>708</v>
      </c>
      <c r="J3362" s="205">
        <v>8866234364</v>
      </c>
      <c r="K3362" s="205" t="s">
        <v>684</v>
      </c>
      <c r="L3362" s="205" t="s">
        <v>13907</v>
      </c>
      <c r="M3362" s="205" t="s">
        <v>684</v>
      </c>
      <c r="N3362" s="205" t="s">
        <v>684</v>
      </c>
      <c r="O3362" s="205" t="s">
        <v>686</v>
      </c>
      <c r="P3362" s="205" t="s">
        <v>687</v>
      </c>
      <c r="Q3362" s="205" t="s">
        <v>686</v>
      </c>
    </row>
    <row r="3363" spans="1:17" hidden="1">
      <c r="A3363" s="204">
        <v>101369008443</v>
      </c>
      <c r="B3363" s="205" t="s">
        <v>13902</v>
      </c>
      <c r="C3363" s="205" t="s">
        <v>13903</v>
      </c>
      <c r="D3363" s="205" t="s">
        <v>680</v>
      </c>
      <c r="E3363" s="572">
        <v>29910</v>
      </c>
      <c r="F3363" s="572">
        <v>43374</v>
      </c>
      <c r="G3363" s="205" t="s">
        <v>3251</v>
      </c>
      <c r="H3363" s="205" t="s">
        <v>682</v>
      </c>
      <c r="I3363" s="205" t="s">
        <v>708</v>
      </c>
      <c r="J3363" s="205" t="s">
        <v>684</v>
      </c>
      <c r="K3363" s="205" t="s">
        <v>684</v>
      </c>
      <c r="L3363" s="205" t="s">
        <v>13904</v>
      </c>
      <c r="M3363" s="205" t="s">
        <v>684</v>
      </c>
      <c r="N3363" s="205" t="s">
        <v>684</v>
      </c>
      <c r="O3363" s="205" t="s">
        <v>686</v>
      </c>
      <c r="P3363" s="205" t="s">
        <v>687</v>
      </c>
      <c r="Q3363" s="205" t="s">
        <v>686</v>
      </c>
    </row>
    <row r="3364" spans="1:17" hidden="1">
      <c r="A3364" s="204">
        <v>101268449063</v>
      </c>
      <c r="B3364" s="205" t="s">
        <v>13878</v>
      </c>
      <c r="C3364" s="205" t="s">
        <v>4159</v>
      </c>
      <c r="D3364" s="205" t="s">
        <v>680</v>
      </c>
      <c r="E3364" s="572">
        <v>31037</v>
      </c>
      <c r="F3364" s="572">
        <v>43374</v>
      </c>
      <c r="G3364" s="205" t="s">
        <v>13879</v>
      </c>
      <c r="H3364" s="205" t="s">
        <v>682</v>
      </c>
      <c r="I3364" s="205" t="s">
        <v>708</v>
      </c>
      <c r="J3364" s="205">
        <v>7897161124</v>
      </c>
      <c r="K3364" s="205" t="s">
        <v>684</v>
      </c>
      <c r="L3364" s="205" t="s">
        <v>13880</v>
      </c>
      <c r="M3364" s="205" t="s">
        <v>21518</v>
      </c>
      <c r="N3364" s="205" t="s">
        <v>21519</v>
      </c>
      <c r="O3364" s="205" t="s">
        <v>686</v>
      </c>
      <c r="P3364" s="205" t="s">
        <v>687</v>
      </c>
      <c r="Q3364" s="205" t="s">
        <v>687</v>
      </c>
    </row>
    <row r="3365" spans="1:17" hidden="1">
      <c r="A3365" s="204">
        <v>101369008489</v>
      </c>
      <c r="B3365" s="205" t="s">
        <v>13892</v>
      </c>
      <c r="C3365" s="205" t="s">
        <v>13893</v>
      </c>
      <c r="D3365" s="205" t="s">
        <v>680</v>
      </c>
      <c r="E3365" s="572">
        <v>25934</v>
      </c>
      <c r="F3365" s="572">
        <v>43374</v>
      </c>
      <c r="G3365" s="205" t="s">
        <v>13894</v>
      </c>
      <c r="H3365" s="205" t="s">
        <v>682</v>
      </c>
      <c r="I3365" s="205" t="s">
        <v>708</v>
      </c>
      <c r="J3365" s="205" t="s">
        <v>684</v>
      </c>
      <c r="K3365" s="205" t="s">
        <v>684</v>
      </c>
      <c r="L3365" s="205" t="s">
        <v>13895</v>
      </c>
      <c r="M3365" s="205" t="s">
        <v>684</v>
      </c>
      <c r="N3365" s="205" t="s">
        <v>684</v>
      </c>
      <c r="O3365" s="205" t="s">
        <v>686</v>
      </c>
      <c r="P3365" s="205" t="s">
        <v>687</v>
      </c>
      <c r="Q3365" s="205" t="s">
        <v>686</v>
      </c>
    </row>
    <row r="3366" spans="1:17" hidden="1">
      <c r="A3366" s="204">
        <v>101369008470</v>
      </c>
      <c r="B3366" s="205" t="s">
        <v>13896</v>
      </c>
      <c r="C3366" s="205" t="s">
        <v>13897</v>
      </c>
      <c r="D3366" s="205" t="s">
        <v>680</v>
      </c>
      <c r="E3366" s="572">
        <v>26299</v>
      </c>
      <c r="F3366" s="572">
        <v>43374</v>
      </c>
      <c r="G3366" s="205" t="s">
        <v>13898</v>
      </c>
      <c r="H3366" s="205" t="s">
        <v>682</v>
      </c>
      <c r="I3366" s="205" t="s">
        <v>708</v>
      </c>
      <c r="J3366" s="205" t="s">
        <v>684</v>
      </c>
      <c r="K3366" s="205" t="s">
        <v>684</v>
      </c>
      <c r="L3366" s="205" t="s">
        <v>8574</v>
      </c>
      <c r="M3366" s="205" t="s">
        <v>684</v>
      </c>
      <c r="N3366" s="205" t="s">
        <v>684</v>
      </c>
      <c r="O3366" s="205" t="s">
        <v>686</v>
      </c>
      <c r="P3366" s="205" t="s">
        <v>687</v>
      </c>
      <c r="Q3366" s="205" t="s">
        <v>686</v>
      </c>
    </row>
    <row r="3367" spans="1:17" hidden="1">
      <c r="A3367" s="204">
        <v>101369008462</v>
      </c>
      <c r="B3367" s="205" t="s">
        <v>13899</v>
      </c>
      <c r="C3367" s="205" t="s">
        <v>4411</v>
      </c>
      <c r="D3367" s="205" t="s">
        <v>680</v>
      </c>
      <c r="E3367" s="572">
        <v>34064</v>
      </c>
      <c r="F3367" s="572">
        <v>43374</v>
      </c>
      <c r="G3367" s="205" t="s">
        <v>13900</v>
      </c>
      <c r="H3367" s="205" t="s">
        <v>682</v>
      </c>
      <c r="I3367" s="205" t="s">
        <v>708</v>
      </c>
      <c r="J3367" s="205">
        <v>8128601971</v>
      </c>
      <c r="K3367" s="205" t="s">
        <v>684</v>
      </c>
      <c r="L3367" s="205" t="s">
        <v>13901</v>
      </c>
      <c r="M3367" s="205" t="s">
        <v>684</v>
      </c>
      <c r="N3367" s="205" t="s">
        <v>13881</v>
      </c>
      <c r="O3367" s="205" t="s">
        <v>686</v>
      </c>
      <c r="P3367" s="205" t="s">
        <v>687</v>
      </c>
      <c r="Q3367" s="205" t="s">
        <v>686</v>
      </c>
    </row>
    <row r="3368" spans="1:17" hidden="1">
      <c r="A3368" s="204">
        <v>101369008427</v>
      </c>
      <c r="B3368" s="205" t="s">
        <v>13871</v>
      </c>
      <c r="C3368" s="205" t="s">
        <v>13872</v>
      </c>
      <c r="D3368" s="205" t="s">
        <v>680</v>
      </c>
      <c r="E3368" s="572">
        <v>27760</v>
      </c>
      <c r="F3368" s="572">
        <v>43374</v>
      </c>
      <c r="G3368" s="205" t="s">
        <v>4490</v>
      </c>
      <c r="H3368" s="205" t="s">
        <v>682</v>
      </c>
      <c r="I3368" s="205" t="s">
        <v>708</v>
      </c>
      <c r="J3368" s="205" t="s">
        <v>684</v>
      </c>
      <c r="K3368" s="205" t="s">
        <v>684</v>
      </c>
      <c r="L3368" s="205" t="s">
        <v>13873</v>
      </c>
      <c r="M3368" s="205" t="s">
        <v>684</v>
      </c>
      <c r="N3368" s="205" t="s">
        <v>684</v>
      </c>
      <c r="O3368" s="205" t="s">
        <v>686</v>
      </c>
      <c r="P3368" s="205" t="s">
        <v>687</v>
      </c>
      <c r="Q3368" s="205" t="s">
        <v>686</v>
      </c>
    </row>
    <row r="3369" spans="1:17" hidden="1">
      <c r="A3369" s="204">
        <v>101314182332</v>
      </c>
      <c r="B3369" s="205" t="s">
        <v>13908</v>
      </c>
      <c r="C3369" s="205" t="s">
        <v>13909</v>
      </c>
      <c r="D3369" s="205" t="s">
        <v>680</v>
      </c>
      <c r="E3369" s="572">
        <v>35796</v>
      </c>
      <c r="F3369" s="572">
        <v>43371</v>
      </c>
      <c r="G3369" s="205" t="s">
        <v>13910</v>
      </c>
      <c r="H3369" s="205" t="s">
        <v>682</v>
      </c>
      <c r="I3369" s="205" t="s">
        <v>683</v>
      </c>
      <c r="J3369" s="205">
        <v>7398545395</v>
      </c>
      <c r="K3369" s="205" t="s">
        <v>6570</v>
      </c>
      <c r="L3369" s="205" t="s">
        <v>2660</v>
      </c>
      <c r="M3369" s="205" t="s">
        <v>684</v>
      </c>
      <c r="N3369" s="205" t="s">
        <v>13911</v>
      </c>
      <c r="O3369" s="205" t="s">
        <v>686</v>
      </c>
      <c r="P3369" s="205" t="s">
        <v>687</v>
      </c>
      <c r="Q3369" s="205" t="s">
        <v>686</v>
      </c>
    </row>
    <row r="3370" spans="1:17" hidden="1">
      <c r="A3370" s="204">
        <v>101354630778</v>
      </c>
      <c r="B3370" s="205" t="s">
        <v>13912</v>
      </c>
      <c r="C3370" s="205" t="s">
        <v>12833</v>
      </c>
      <c r="D3370" s="205" t="s">
        <v>680</v>
      </c>
      <c r="E3370" s="572">
        <v>31778</v>
      </c>
      <c r="F3370" s="572">
        <v>43362</v>
      </c>
      <c r="G3370" s="205" t="s">
        <v>13913</v>
      </c>
      <c r="H3370" s="205" t="s">
        <v>682</v>
      </c>
      <c r="I3370" s="205" t="s">
        <v>708</v>
      </c>
      <c r="J3370" s="205" t="s">
        <v>684</v>
      </c>
      <c r="K3370" s="205" t="s">
        <v>684</v>
      </c>
      <c r="L3370" s="205" t="s">
        <v>13914</v>
      </c>
      <c r="M3370" s="205" t="s">
        <v>684</v>
      </c>
      <c r="N3370" s="205" t="s">
        <v>684</v>
      </c>
      <c r="O3370" s="205" t="s">
        <v>686</v>
      </c>
      <c r="P3370" s="205" t="s">
        <v>687</v>
      </c>
      <c r="Q3370" s="205" t="s">
        <v>686</v>
      </c>
    </row>
    <row r="3371" spans="1:17" hidden="1">
      <c r="A3371" s="204">
        <v>101347576166</v>
      </c>
      <c r="B3371" s="205" t="s">
        <v>13918</v>
      </c>
      <c r="C3371" s="205" t="s">
        <v>13919</v>
      </c>
      <c r="D3371" s="205" t="s">
        <v>680</v>
      </c>
      <c r="E3371" s="572">
        <v>31413</v>
      </c>
      <c r="F3371" s="572">
        <v>43350</v>
      </c>
      <c r="G3371" s="205" t="s">
        <v>13920</v>
      </c>
      <c r="H3371" s="205" t="s">
        <v>682</v>
      </c>
      <c r="I3371" s="205" t="s">
        <v>708</v>
      </c>
      <c r="J3371" s="205" t="s">
        <v>684</v>
      </c>
      <c r="K3371" s="205" t="s">
        <v>684</v>
      </c>
      <c r="L3371" s="205" t="s">
        <v>13921</v>
      </c>
      <c r="M3371" s="205" t="s">
        <v>684</v>
      </c>
      <c r="N3371" s="205" t="s">
        <v>684</v>
      </c>
      <c r="O3371" s="205" t="s">
        <v>686</v>
      </c>
      <c r="P3371" s="205" t="s">
        <v>687</v>
      </c>
      <c r="Q3371" s="205" t="s">
        <v>686</v>
      </c>
    </row>
    <row r="3372" spans="1:17" hidden="1">
      <c r="A3372" s="204">
        <v>101347576132</v>
      </c>
      <c r="B3372" s="205" t="s">
        <v>13922</v>
      </c>
      <c r="C3372" s="205" t="s">
        <v>13923</v>
      </c>
      <c r="D3372" s="205" t="s">
        <v>680</v>
      </c>
      <c r="E3372" s="572">
        <v>34617</v>
      </c>
      <c r="F3372" s="572">
        <v>43350</v>
      </c>
      <c r="G3372" s="205" t="s">
        <v>3896</v>
      </c>
      <c r="H3372" s="205" t="s">
        <v>682</v>
      </c>
      <c r="I3372" s="205" t="s">
        <v>683</v>
      </c>
      <c r="J3372" s="205" t="s">
        <v>684</v>
      </c>
      <c r="K3372" s="205" t="s">
        <v>684</v>
      </c>
      <c r="L3372" s="205" t="s">
        <v>13924</v>
      </c>
      <c r="M3372" s="205" t="s">
        <v>684</v>
      </c>
      <c r="N3372" s="205" t="s">
        <v>684</v>
      </c>
      <c r="O3372" s="205" t="s">
        <v>686</v>
      </c>
      <c r="P3372" s="205" t="s">
        <v>687</v>
      </c>
      <c r="Q3372" s="205" t="s">
        <v>686</v>
      </c>
    </row>
    <row r="3373" spans="1:17" hidden="1">
      <c r="A3373" s="204">
        <v>101341013181</v>
      </c>
      <c r="B3373" s="205" t="s">
        <v>13915</v>
      </c>
      <c r="C3373" s="205" t="s">
        <v>13916</v>
      </c>
      <c r="D3373" s="205" t="s">
        <v>680</v>
      </c>
      <c r="E3373" s="572">
        <v>32874</v>
      </c>
      <c r="F3373" s="572">
        <v>43350</v>
      </c>
      <c r="G3373" s="205" t="s">
        <v>3156</v>
      </c>
      <c r="H3373" s="205" t="s">
        <v>682</v>
      </c>
      <c r="I3373" s="205" t="s">
        <v>683</v>
      </c>
      <c r="J3373" s="205" t="s">
        <v>684</v>
      </c>
      <c r="K3373" s="205" t="s">
        <v>684</v>
      </c>
      <c r="L3373" s="205" t="s">
        <v>13917</v>
      </c>
      <c r="M3373" s="205" t="s">
        <v>684</v>
      </c>
      <c r="N3373" s="205" t="s">
        <v>684</v>
      </c>
      <c r="O3373" s="205" t="s">
        <v>686</v>
      </c>
      <c r="P3373" s="205" t="s">
        <v>687</v>
      </c>
      <c r="Q3373" s="205" t="s">
        <v>686</v>
      </c>
    </row>
    <row r="3374" spans="1:17" hidden="1">
      <c r="A3374" s="204">
        <v>101345648168</v>
      </c>
      <c r="B3374" s="205" t="s">
        <v>13925</v>
      </c>
      <c r="C3374" s="205" t="s">
        <v>13926</v>
      </c>
      <c r="D3374" s="205" t="s">
        <v>680</v>
      </c>
      <c r="E3374" s="572">
        <v>29287</v>
      </c>
      <c r="F3374" s="572">
        <v>43347</v>
      </c>
      <c r="G3374" s="205" t="s">
        <v>1176</v>
      </c>
      <c r="H3374" s="205" t="s">
        <v>682</v>
      </c>
      <c r="I3374" s="205" t="s">
        <v>708</v>
      </c>
      <c r="J3374" s="205" t="s">
        <v>684</v>
      </c>
      <c r="K3374" s="205" t="s">
        <v>684</v>
      </c>
      <c r="L3374" s="205" t="s">
        <v>13927</v>
      </c>
      <c r="M3374" s="205" t="s">
        <v>684</v>
      </c>
      <c r="N3374" s="205" t="s">
        <v>684</v>
      </c>
      <c r="O3374" s="205" t="s">
        <v>686</v>
      </c>
      <c r="P3374" s="205" t="s">
        <v>687</v>
      </c>
      <c r="Q3374" s="205" t="s">
        <v>686</v>
      </c>
    </row>
    <row r="3375" spans="1:17" hidden="1">
      <c r="A3375" s="204">
        <v>101345951734</v>
      </c>
      <c r="B3375" s="205" t="s">
        <v>13928</v>
      </c>
      <c r="C3375" s="205" t="s">
        <v>13929</v>
      </c>
      <c r="D3375" s="205" t="s">
        <v>680</v>
      </c>
      <c r="E3375" s="572">
        <v>36686</v>
      </c>
      <c r="F3375" s="572">
        <v>43346</v>
      </c>
      <c r="G3375" s="205" t="s">
        <v>13930</v>
      </c>
      <c r="H3375" s="205" t="s">
        <v>682</v>
      </c>
      <c r="I3375" s="205" t="s">
        <v>683</v>
      </c>
      <c r="J3375" s="205" t="s">
        <v>684</v>
      </c>
      <c r="K3375" s="205" t="s">
        <v>684</v>
      </c>
      <c r="L3375" s="205" t="s">
        <v>13931</v>
      </c>
      <c r="M3375" s="205" t="s">
        <v>684</v>
      </c>
      <c r="N3375" s="205" t="s">
        <v>684</v>
      </c>
      <c r="O3375" s="205" t="s">
        <v>686</v>
      </c>
      <c r="P3375" s="205" t="s">
        <v>687</v>
      </c>
      <c r="Q3375" s="205" t="s">
        <v>686</v>
      </c>
    </row>
    <row r="3376" spans="1:17" hidden="1">
      <c r="A3376" s="204">
        <v>100660593221</v>
      </c>
      <c r="B3376" s="205" t="s">
        <v>13932</v>
      </c>
      <c r="C3376" s="205" t="s">
        <v>13933</v>
      </c>
      <c r="D3376" s="205" t="s">
        <v>680</v>
      </c>
      <c r="E3376" s="572">
        <v>33604</v>
      </c>
      <c r="F3376" s="572">
        <v>43346</v>
      </c>
      <c r="G3376" s="205" t="s">
        <v>13934</v>
      </c>
      <c r="H3376" s="205" t="s">
        <v>682</v>
      </c>
      <c r="I3376" s="205" t="s">
        <v>683</v>
      </c>
      <c r="J3376" s="205">
        <v>7057902743</v>
      </c>
      <c r="K3376" s="205" t="s">
        <v>684</v>
      </c>
      <c r="L3376" s="205" t="s">
        <v>684</v>
      </c>
      <c r="M3376" s="205" t="s">
        <v>684</v>
      </c>
      <c r="N3376" s="205" t="s">
        <v>13643</v>
      </c>
      <c r="O3376" s="205" t="s">
        <v>686</v>
      </c>
      <c r="P3376" s="205" t="s">
        <v>684</v>
      </c>
      <c r="Q3376" s="205" t="s">
        <v>686</v>
      </c>
    </row>
    <row r="3377" spans="1:17" hidden="1">
      <c r="A3377" s="204">
        <v>101355984582</v>
      </c>
      <c r="B3377" s="205" t="s">
        <v>13964</v>
      </c>
      <c r="C3377" s="205" t="s">
        <v>2460</v>
      </c>
      <c r="D3377" s="205" t="s">
        <v>680</v>
      </c>
      <c r="E3377" s="572">
        <v>33239</v>
      </c>
      <c r="F3377" s="572">
        <v>43344</v>
      </c>
      <c r="G3377" s="205" t="s">
        <v>5726</v>
      </c>
      <c r="H3377" s="205" t="s">
        <v>682</v>
      </c>
      <c r="I3377" s="205" t="s">
        <v>683</v>
      </c>
      <c r="J3377" s="205">
        <v>9621259822</v>
      </c>
      <c r="K3377" s="205" t="s">
        <v>684</v>
      </c>
      <c r="L3377" s="205" t="s">
        <v>10772</v>
      </c>
      <c r="M3377" s="205" t="s">
        <v>13965</v>
      </c>
      <c r="N3377" s="205" t="s">
        <v>13966</v>
      </c>
      <c r="O3377" s="205" t="s">
        <v>686</v>
      </c>
      <c r="P3377" s="205" t="s">
        <v>687</v>
      </c>
      <c r="Q3377" s="205" t="s">
        <v>686</v>
      </c>
    </row>
    <row r="3378" spans="1:17" hidden="1">
      <c r="A3378" s="204">
        <v>101356262992</v>
      </c>
      <c r="B3378" s="205" t="s">
        <v>13970</v>
      </c>
      <c r="C3378" s="205" t="s">
        <v>13971</v>
      </c>
      <c r="D3378" s="205" t="s">
        <v>680</v>
      </c>
      <c r="E3378" s="572">
        <v>36722</v>
      </c>
      <c r="F3378" s="572">
        <v>43344</v>
      </c>
      <c r="G3378" s="205" t="s">
        <v>11645</v>
      </c>
      <c r="H3378" s="205" t="s">
        <v>682</v>
      </c>
      <c r="I3378" s="205" t="s">
        <v>683</v>
      </c>
      <c r="J3378" s="205" t="s">
        <v>684</v>
      </c>
      <c r="K3378" s="205" t="s">
        <v>684</v>
      </c>
      <c r="L3378" s="205" t="s">
        <v>10116</v>
      </c>
      <c r="M3378" s="205" t="s">
        <v>684</v>
      </c>
      <c r="N3378" s="205" t="s">
        <v>13643</v>
      </c>
      <c r="O3378" s="205" t="s">
        <v>686</v>
      </c>
      <c r="P3378" s="205" t="s">
        <v>687</v>
      </c>
      <c r="Q3378" s="205" t="s">
        <v>686</v>
      </c>
    </row>
    <row r="3379" spans="1:17" hidden="1">
      <c r="A3379" s="204">
        <v>101356263004</v>
      </c>
      <c r="B3379" s="205" t="s">
        <v>13972</v>
      </c>
      <c r="C3379" s="205" t="s">
        <v>13973</v>
      </c>
      <c r="D3379" s="205" t="s">
        <v>680</v>
      </c>
      <c r="E3379" s="572">
        <v>35065</v>
      </c>
      <c r="F3379" s="572">
        <v>43344</v>
      </c>
      <c r="G3379" s="205" t="s">
        <v>13937</v>
      </c>
      <c r="H3379" s="205" t="s">
        <v>682</v>
      </c>
      <c r="I3379" s="205" t="s">
        <v>683</v>
      </c>
      <c r="J3379" s="205">
        <v>7010915325</v>
      </c>
      <c r="K3379" s="205" t="s">
        <v>684</v>
      </c>
      <c r="L3379" s="205" t="s">
        <v>12308</v>
      </c>
      <c r="M3379" s="205" t="s">
        <v>684</v>
      </c>
      <c r="N3379" s="205" t="s">
        <v>13974</v>
      </c>
      <c r="O3379" s="205" t="s">
        <v>686</v>
      </c>
      <c r="P3379" s="205" t="s">
        <v>687</v>
      </c>
      <c r="Q3379" s="205" t="s">
        <v>686</v>
      </c>
    </row>
    <row r="3380" spans="1:17" hidden="1">
      <c r="A3380" s="204">
        <v>101356263015</v>
      </c>
      <c r="B3380" s="205" t="s">
        <v>13975</v>
      </c>
      <c r="C3380" s="205" t="s">
        <v>13976</v>
      </c>
      <c r="D3380" s="205" t="s">
        <v>680</v>
      </c>
      <c r="E3380" s="572">
        <v>28856</v>
      </c>
      <c r="F3380" s="572">
        <v>43344</v>
      </c>
      <c r="G3380" s="205" t="s">
        <v>13977</v>
      </c>
      <c r="H3380" s="205" t="s">
        <v>682</v>
      </c>
      <c r="I3380" s="205" t="s">
        <v>708</v>
      </c>
      <c r="J3380" s="205">
        <v>7385964933</v>
      </c>
      <c r="K3380" s="205" t="s">
        <v>684</v>
      </c>
      <c r="L3380" s="205" t="s">
        <v>13978</v>
      </c>
      <c r="M3380" s="205" t="s">
        <v>684</v>
      </c>
      <c r="N3380" s="205" t="s">
        <v>684</v>
      </c>
      <c r="O3380" s="205" t="s">
        <v>686</v>
      </c>
      <c r="P3380" s="205" t="s">
        <v>687</v>
      </c>
      <c r="Q3380" s="205" t="s">
        <v>686</v>
      </c>
    </row>
    <row r="3381" spans="1:17" hidden="1">
      <c r="A3381" s="204">
        <v>101356263027</v>
      </c>
      <c r="B3381" s="205" t="s">
        <v>13979</v>
      </c>
      <c r="C3381" s="205" t="s">
        <v>13980</v>
      </c>
      <c r="D3381" s="205" t="s">
        <v>680</v>
      </c>
      <c r="E3381" s="572">
        <v>35552</v>
      </c>
      <c r="F3381" s="572">
        <v>43344</v>
      </c>
      <c r="G3381" s="205" t="s">
        <v>13981</v>
      </c>
      <c r="H3381" s="205" t="s">
        <v>682</v>
      </c>
      <c r="I3381" s="205" t="s">
        <v>683</v>
      </c>
      <c r="J3381" s="205" t="s">
        <v>684</v>
      </c>
      <c r="K3381" s="205" t="s">
        <v>684</v>
      </c>
      <c r="L3381" s="205" t="s">
        <v>13982</v>
      </c>
      <c r="M3381" s="205" t="s">
        <v>684</v>
      </c>
      <c r="N3381" s="205" t="s">
        <v>684</v>
      </c>
      <c r="O3381" s="205" t="s">
        <v>686</v>
      </c>
      <c r="P3381" s="205" t="s">
        <v>687</v>
      </c>
      <c r="Q3381" s="205" t="s">
        <v>686</v>
      </c>
    </row>
    <row r="3382" spans="1:17" hidden="1">
      <c r="A3382" s="204">
        <v>101367081117</v>
      </c>
      <c r="B3382" s="205" t="s">
        <v>13954</v>
      </c>
      <c r="C3382" s="205" t="s">
        <v>13955</v>
      </c>
      <c r="D3382" s="205" t="s">
        <v>680</v>
      </c>
      <c r="E3382" s="572">
        <v>25204</v>
      </c>
      <c r="F3382" s="572">
        <v>43344</v>
      </c>
      <c r="G3382" s="205" t="s">
        <v>3102</v>
      </c>
      <c r="H3382" s="205" t="s">
        <v>682</v>
      </c>
      <c r="I3382" s="205" t="s">
        <v>708</v>
      </c>
      <c r="J3382" s="205" t="s">
        <v>684</v>
      </c>
      <c r="K3382" s="205" t="s">
        <v>684</v>
      </c>
      <c r="L3382" s="205" t="s">
        <v>13956</v>
      </c>
      <c r="M3382" s="205" t="s">
        <v>684</v>
      </c>
      <c r="N3382" s="205" t="s">
        <v>684</v>
      </c>
      <c r="O3382" s="205" t="s">
        <v>686</v>
      </c>
      <c r="P3382" s="205" t="s">
        <v>687</v>
      </c>
      <c r="Q3382" s="205" t="s">
        <v>686</v>
      </c>
    </row>
    <row r="3383" spans="1:17" hidden="1">
      <c r="A3383" s="204">
        <v>101179155411</v>
      </c>
      <c r="B3383" s="205" t="s">
        <v>13989</v>
      </c>
      <c r="C3383" s="205" t="s">
        <v>11203</v>
      </c>
      <c r="D3383" s="205" t="s">
        <v>680</v>
      </c>
      <c r="E3383" s="572">
        <v>33664</v>
      </c>
      <c r="F3383" s="572">
        <v>43344</v>
      </c>
      <c r="G3383" s="205" t="s">
        <v>13990</v>
      </c>
      <c r="H3383" s="205" t="s">
        <v>682</v>
      </c>
      <c r="I3383" s="205" t="s">
        <v>708</v>
      </c>
      <c r="J3383" s="205">
        <v>7040219043</v>
      </c>
      <c r="K3383" s="205" t="s">
        <v>684</v>
      </c>
      <c r="L3383" s="205" t="s">
        <v>8048</v>
      </c>
      <c r="M3383" s="205" t="s">
        <v>684</v>
      </c>
      <c r="N3383" s="205" t="s">
        <v>13704</v>
      </c>
      <c r="O3383" s="205" t="s">
        <v>686</v>
      </c>
      <c r="P3383" s="205" t="s">
        <v>687</v>
      </c>
      <c r="Q3383" s="205" t="s">
        <v>686</v>
      </c>
    </row>
    <row r="3384" spans="1:17" hidden="1">
      <c r="A3384" s="204">
        <v>101055521495</v>
      </c>
      <c r="B3384" s="205" t="s">
        <v>13957</v>
      </c>
      <c r="C3384" s="205" t="s">
        <v>13958</v>
      </c>
      <c r="D3384" s="205" t="s">
        <v>680</v>
      </c>
      <c r="E3384" s="572">
        <v>34335</v>
      </c>
      <c r="F3384" s="572">
        <v>43344</v>
      </c>
      <c r="G3384" s="205" t="s">
        <v>13959</v>
      </c>
      <c r="H3384" s="205" t="s">
        <v>682</v>
      </c>
      <c r="I3384" s="205" t="s">
        <v>708</v>
      </c>
      <c r="J3384" s="205">
        <v>8459328380</v>
      </c>
      <c r="K3384" s="205" t="s">
        <v>684</v>
      </c>
      <c r="L3384" s="205" t="s">
        <v>1776</v>
      </c>
      <c r="M3384" s="205" t="s">
        <v>684</v>
      </c>
      <c r="N3384" s="205" t="s">
        <v>21779</v>
      </c>
      <c r="O3384" s="205" t="s">
        <v>686</v>
      </c>
      <c r="P3384" s="205" t="s">
        <v>687</v>
      </c>
      <c r="Q3384" s="205" t="s">
        <v>687</v>
      </c>
    </row>
    <row r="3385" spans="1:17" hidden="1">
      <c r="A3385" s="204">
        <v>101366623178</v>
      </c>
      <c r="B3385" s="205" t="s">
        <v>13987</v>
      </c>
      <c r="C3385" s="205" t="s">
        <v>7550</v>
      </c>
      <c r="D3385" s="205" t="s">
        <v>680</v>
      </c>
      <c r="E3385" s="572">
        <v>36220</v>
      </c>
      <c r="F3385" s="572">
        <v>43344</v>
      </c>
      <c r="G3385" s="205" t="s">
        <v>13988</v>
      </c>
      <c r="H3385" s="205" t="s">
        <v>682</v>
      </c>
      <c r="I3385" s="205" t="s">
        <v>683</v>
      </c>
      <c r="J3385" s="205">
        <v>9369508930</v>
      </c>
      <c r="K3385" s="205" t="s">
        <v>684</v>
      </c>
      <c r="L3385" s="205" t="s">
        <v>5291</v>
      </c>
      <c r="M3385" s="205" t="s">
        <v>684</v>
      </c>
      <c r="N3385" s="205" t="s">
        <v>684</v>
      </c>
      <c r="O3385" s="205" t="s">
        <v>686</v>
      </c>
      <c r="P3385" s="205" t="s">
        <v>687</v>
      </c>
      <c r="Q3385" s="205" t="s">
        <v>686</v>
      </c>
    </row>
    <row r="3386" spans="1:17" hidden="1">
      <c r="A3386" s="204">
        <v>101366623184</v>
      </c>
      <c r="B3386" s="205" t="s">
        <v>13967</v>
      </c>
      <c r="C3386" s="205" t="s">
        <v>13968</v>
      </c>
      <c r="D3386" s="205" t="s">
        <v>680</v>
      </c>
      <c r="E3386" s="572">
        <v>35266</v>
      </c>
      <c r="F3386" s="572">
        <v>43344</v>
      </c>
      <c r="G3386" s="205" t="s">
        <v>13969</v>
      </c>
      <c r="H3386" s="205" t="s">
        <v>682</v>
      </c>
      <c r="I3386" s="205" t="s">
        <v>683</v>
      </c>
      <c r="J3386" s="205" t="s">
        <v>684</v>
      </c>
      <c r="K3386" s="205" t="s">
        <v>684</v>
      </c>
      <c r="L3386" s="205" t="s">
        <v>3428</v>
      </c>
      <c r="M3386" s="205" t="s">
        <v>684</v>
      </c>
      <c r="N3386" s="205" t="s">
        <v>684</v>
      </c>
      <c r="O3386" s="205" t="s">
        <v>686</v>
      </c>
      <c r="P3386" s="205" t="s">
        <v>687</v>
      </c>
      <c r="Q3386" s="205" t="s">
        <v>686</v>
      </c>
    </row>
    <row r="3387" spans="1:17" hidden="1">
      <c r="A3387" s="204">
        <v>101366623197</v>
      </c>
      <c r="B3387" s="205" t="s">
        <v>13961</v>
      </c>
      <c r="C3387" s="205" t="s">
        <v>13962</v>
      </c>
      <c r="D3387" s="205" t="s">
        <v>680</v>
      </c>
      <c r="E3387" s="572">
        <v>31579</v>
      </c>
      <c r="F3387" s="572">
        <v>43344</v>
      </c>
      <c r="G3387" s="205" t="s">
        <v>5343</v>
      </c>
      <c r="H3387" s="205" t="s">
        <v>682</v>
      </c>
      <c r="I3387" s="205" t="s">
        <v>708</v>
      </c>
      <c r="J3387" s="205">
        <v>7620492026</v>
      </c>
      <c r="K3387" s="205" t="s">
        <v>684</v>
      </c>
      <c r="L3387" s="205" t="s">
        <v>6239</v>
      </c>
      <c r="M3387" s="205" t="s">
        <v>13963</v>
      </c>
      <c r="N3387" s="205" t="s">
        <v>12995</v>
      </c>
      <c r="O3387" s="205" t="s">
        <v>686</v>
      </c>
      <c r="P3387" s="205" t="s">
        <v>687</v>
      </c>
      <c r="Q3387" s="205" t="s">
        <v>686</v>
      </c>
    </row>
    <row r="3388" spans="1:17" hidden="1">
      <c r="A3388" s="204">
        <v>101366623204</v>
      </c>
      <c r="B3388" s="205" t="s">
        <v>14000</v>
      </c>
      <c r="C3388" s="205" t="s">
        <v>8700</v>
      </c>
      <c r="D3388" s="205" t="s">
        <v>680</v>
      </c>
      <c r="E3388" s="572">
        <v>35582</v>
      </c>
      <c r="F3388" s="572">
        <v>43344</v>
      </c>
      <c r="G3388" s="205" t="s">
        <v>4675</v>
      </c>
      <c r="H3388" s="205" t="s">
        <v>682</v>
      </c>
      <c r="I3388" s="205" t="s">
        <v>683</v>
      </c>
      <c r="J3388" s="205" t="s">
        <v>684</v>
      </c>
      <c r="K3388" s="205" t="s">
        <v>684</v>
      </c>
      <c r="L3388" s="205" t="s">
        <v>14001</v>
      </c>
      <c r="M3388" s="205" t="s">
        <v>684</v>
      </c>
      <c r="N3388" s="205" t="s">
        <v>684</v>
      </c>
      <c r="O3388" s="205" t="s">
        <v>686</v>
      </c>
      <c r="P3388" s="205" t="s">
        <v>687</v>
      </c>
      <c r="Q3388" s="205" t="s">
        <v>686</v>
      </c>
    </row>
    <row r="3389" spans="1:17">
      <c r="A3389" s="204">
        <v>101369460869</v>
      </c>
      <c r="B3389" s="205" t="s">
        <v>13949</v>
      </c>
      <c r="C3389" s="205" t="s">
        <v>13950</v>
      </c>
      <c r="D3389" s="205" t="s">
        <v>680</v>
      </c>
      <c r="E3389" s="572">
        <v>30838</v>
      </c>
      <c r="F3389" s="572">
        <v>43344</v>
      </c>
      <c r="G3389" s="205" t="s">
        <v>2167</v>
      </c>
      <c r="H3389" s="205" t="s">
        <v>682</v>
      </c>
      <c r="I3389" s="205" t="s">
        <v>708</v>
      </c>
      <c r="J3389" s="205">
        <v>9623665044</v>
      </c>
      <c r="K3389" s="205" t="s">
        <v>684</v>
      </c>
      <c r="L3389" s="205" t="s">
        <v>13951</v>
      </c>
      <c r="M3389" s="205" t="s">
        <v>13952</v>
      </c>
      <c r="N3389" s="205" t="s">
        <v>13953</v>
      </c>
      <c r="O3389" s="205" t="s">
        <v>686</v>
      </c>
      <c r="P3389" s="205" t="s">
        <v>687</v>
      </c>
      <c r="Q3389" s="205" t="s">
        <v>686</v>
      </c>
    </row>
    <row r="3390" spans="1:17" hidden="1">
      <c r="A3390" s="204">
        <v>101367097294</v>
      </c>
      <c r="B3390" s="205" t="s">
        <v>13945</v>
      </c>
      <c r="C3390" s="205" t="s">
        <v>13946</v>
      </c>
      <c r="D3390" s="205" t="s">
        <v>680</v>
      </c>
      <c r="E3390" s="572">
        <v>33396</v>
      </c>
      <c r="F3390" s="572">
        <v>43344</v>
      </c>
      <c r="G3390" s="205" t="s">
        <v>5603</v>
      </c>
      <c r="H3390" s="205" t="s">
        <v>682</v>
      </c>
      <c r="I3390" s="205" t="s">
        <v>683</v>
      </c>
      <c r="J3390" s="205">
        <v>7218413244</v>
      </c>
      <c r="K3390" s="205" t="s">
        <v>13947</v>
      </c>
      <c r="L3390" s="205" t="s">
        <v>13948</v>
      </c>
      <c r="M3390" s="205" t="s">
        <v>684</v>
      </c>
      <c r="N3390" s="205" t="s">
        <v>13944</v>
      </c>
      <c r="O3390" s="205" t="s">
        <v>686</v>
      </c>
      <c r="P3390" s="205" t="s">
        <v>687</v>
      </c>
      <c r="Q3390" s="205" t="s">
        <v>686</v>
      </c>
    </row>
    <row r="3391" spans="1:17" hidden="1">
      <c r="A3391" s="204">
        <v>101367097287</v>
      </c>
      <c r="B3391" s="205" t="s">
        <v>13940</v>
      </c>
      <c r="C3391" s="205" t="s">
        <v>13941</v>
      </c>
      <c r="D3391" s="205" t="s">
        <v>680</v>
      </c>
      <c r="E3391" s="572">
        <v>34700</v>
      </c>
      <c r="F3391" s="572">
        <v>43344</v>
      </c>
      <c r="G3391" s="205" t="s">
        <v>13942</v>
      </c>
      <c r="H3391" s="205" t="s">
        <v>682</v>
      </c>
      <c r="I3391" s="205" t="s">
        <v>683</v>
      </c>
      <c r="J3391" s="205" t="s">
        <v>684</v>
      </c>
      <c r="K3391" s="205" t="s">
        <v>684</v>
      </c>
      <c r="L3391" s="205" t="s">
        <v>13943</v>
      </c>
      <c r="M3391" s="205" t="s">
        <v>684</v>
      </c>
      <c r="N3391" s="205" t="s">
        <v>13944</v>
      </c>
      <c r="O3391" s="205" t="s">
        <v>686</v>
      </c>
      <c r="P3391" s="205" t="s">
        <v>687</v>
      </c>
      <c r="Q3391" s="205" t="s">
        <v>686</v>
      </c>
    </row>
    <row r="3392" spans="1:17" hidden="1">
      <c r="A3392" s="204">
        <v>101239789677</v>
      </c>
      <c r="B3392" s="205" t="s">
        <v>13935</v>
      </c>
      <c r="C3392" s="205" t="s">
        <v>13936</v>
      </c>
      <c r="D3392" s="205" t="s">
        <v>680</v>
      </c>
      <c r="E3392" s="572">
        <v>34086</v>
      </c>
      <c r="F3392" s="572">
        <v>43344</v>
      </c>
      <c r="G3392" s="205" t="s">
        <v>13937</v>
      </c>
      <c r="H3392" s="205" t="s">
        <v>682</v>
      </c>
      <c r="I3392" s="205" t="s">
        <v>683</v>
      </c>
      <c r="J3392" s="205">
        <v>9455947976</v>
      </c>
      <c r="K3392" s="205" t="s">
        <v>13938</v>
      </c>
      <c r="L3392" s="205" t="s">
        <v>6146</v>
      </c>
      <c r="M3392" s="205" t="s">
        <v>684</v>
      </c>
      <c r="N3392" s="205" t="s">
        <v>13939</v>
      </c>
      <c r="O3392" s="205" t="s">
        <v>686</v>
      </c>
      <c r="P3392" s="205" t="s">
        <v>687</v>
      </c>
      <c r="Q3392" s="205" t="s">
        <v>686</v>
      </c>
    </row>
    <row r="3393" spans="1:17" hidden="1">
      <c r="A3393" s="204">
        <v>101367097273</v>
      </c>
      <c r="B3393" s="205" t="s">
        <v>13983</v>
      </c>
      <c r="C3393" s="205" t="s">
        <v>13984</v>
      </c>
      <c r="D3393" s="205" t="s">
        <v>680</v>
      </c>
      <c r="E3393" s="572">
        <v>34700</v>
      </c>
      <c r="F3393" s="572">
        <v>43344</v>
      </c>
      <c r="G3393" s="205" t="s">
        <v>13985</v>
      </c>
      <c r="H3393" s="205" t="s">
        <v>682</v>
      </c>
      <c r="I3393" s="205" t="s">
        <v>683</v>
      </c>
      <c r="J3393" s="205" t="s">
        <v>684</v>
      </c>
      <c r="K3393" s="205" t="s">
        <v>684</v>
      </c>
      <c r="L3393" s="205" t="s">
        <v>13986</v>
      </c>
      <c r="M3393" s="205" t="s">
        <v>684</v>
      </c>
      <c r="N3393" s="205" t="s">
        <v>684</v>
      </c>
      <c r="O3393" s="205" t="s">
        <v>686</v>
      </c>
      <c r="P3393" s="205" t="s">
        <v>687</v>
      </c>
      <c r="Q3393" s="205" t="s">
        <v>686</v>
      </c>
    </row>
    <row r="3394" spans="1:17" hidden="1">
      <c r="A3394" s="204">
        <v>101366623243</v>
      </c>
      <c r="B3394" s="205" t="s">
        <v>13996</v>
      </c>
      <c r="C3394" s="205" t="s">
        <v>13997</v>
      </c>
      <c r="D3394" s="205" t="s">
        <v>680</v>
      </c>
      <c r="E3394" s="572">
        <v>36057</v>
      </c>
      <c r="F3394" s="572">
        <v>43344</v>
      </c>
      <c r="G3394" s="205" t="s">
        <v>13998</v>
      </c>
      <c r="H3394" s="205" t="s">
        <v>682</v>
      </c>
      <c r="I3394" s="205" t="s">
        <v>683</v>
      </c>
      <c r="J3394" s="205" t="s">
        <v>684</v>
      </c>
      <c r="K3394" s="205" t="s">
        <v>684</v>
      </c>
      <c r="L3394" s="205" t="s">
        <v>13999</v>
      </c>
      <c r="M3394" s="205" t="s">
        <v>684</v>
      </c>
      <c r="N3394" s="205" t="s">
        <v>684</v>
      </c>
      <c r="O3394" s="205" t="s">
        <v>686</v>
      </c>
      <c r="P3394" s="205" t="s">
        <v>687</v>
      </c>
      <c r="Q3394" s="205" t="s">
        <v>686</v>
      </c>
    </row>
    <row r="3395" spans="1:17" hidden="1">
      <c r="A3395" s="204">
        <v>101289398195</v>
      </c>
      <c r="B3395" s="205" t="s">
        <v>13991</v>
      </c>
      <c r="C3395" s="205" t="s">
        <v>13992</v>
      </c>
      <c r="D3395" s="205" t="s">
        <v>680</v>
      </c>
      <c r="E3395" s="572">
        <v>33970</v>
      </c>
      <c r="F3395" s="572">
        <v>43344</v>
      </c>
      <c r="G3395" s="205" t="s">
        <v>13993</v>
      </c>
      <c r="H3395" s="205" t="s">
        <v>682</v>
      </c>
      <c r="I3395" s="205" t="s">
        <v>683</v>
      </c>
      <c r="J3395" s="205" t="s">
        <v>684</v>
      </c>
      <c r="K3395" s="205" t="s">
        <v>684</v>
      </c>
      <c r="L3395" s="205" t="s">
        <v>13994</v>
      </c>
      <c r="M3395" s="205" t="s">
        <v>684</v>
      </c>
      <c r="N3395" s="205" t="s">
        <v>13995</v>
      </c>
      <c r="O3395" s="205" t="s">
        <v>686</v>
      </c>
      <c r="P3395" s="205" t="s">
        <v>687</v>
      </c>
      <c r="Q3395" s="205" t="s">
        <v>686</v>
      </c>
    </row>
    <row r="3396" spans="1:17" hidden="1">
      <c r="A3396" s="204">
        <v>101212829816</v>
      </c>
      <c r="B3396" s="205" t="s">
        <v>14002</v>
      </c>
      <c r="C3396" s="205" t="s">
        <v>14003</v>
      </c>
      <c r="D3396" s="205" t="s">
        <v>680</v>
      </c>
      <c r="E3396" s="572">
        <v>32127</v>
      </c>
      <c r="F3396" s="572">
        <v>43344</v>
      </c>
      <c r="G3396" s="205" t="s">
        <v>14004</v>
      </c>
      <c r="H3396" s="205" t="s">
        <v>682</v>
      </c>
      <c r="I3396" s="205" t="s">
        <v>708</v>
      </c>
      <c r="J3396" s="205" t="s">
        <v>684</v>
      </c>
      <c r="K3396" s="205" t="s">
        <v>684</v>
      </c>
      <c r="L3396" s="205" t="s">
        <v>2433</v>
      </c>
      <c r="M3396" s="205" t="s">
        <v>684</v>
      </c>
      <c r="N3396" s="205" t="s">
        <v>14005</v>
      </c>
      <c r="O3396" s="205" t="s">
        <v>686</v>
      </c>
      <c r="P3396" s="205" t="s">
        <v>687</v>
      </c>
      <c r="Q3396" s="205" t="s">
        <v>686</v>
      </c>
    </row>
    <row r="3397" spans="1:17" hidden="1">
      <c r="A3397" s="204">
        <v>101366623227</v>
      </c>
      <c r="B3397" s="205" t="s">
        <v>14006</v>
      </c>
      <c r="C3397" s="205" t="s">
        <v>14007</v>
      </c>
      <c r="D3397" s="205" t="s">
        <v>680</v>
      </c>
      <c r="E3397" s="572">
        <v>36265</v>
      </c>
      <c r="F3397" s="572">
        <v>43344</v>
      </c>
      <c r="G3397" s="205" t="s">
        <v>14008</v>
      </c>
      <c r="H3397" s="205" t="s">
        <v>682</v>
      </c>
      <c r="I3397" s="205" t="s">
        <v>683</v>
      </c>
      <c r="J3397" s="205" t="s">
        <v>684</v>
      </c>
      <c r="K3397" s="205" t="s">
        <v>684</v>
      </c>
      <c r="L3397" s="205" t="s">
        <v>14009</v>
      </c>
      <c r="M3397" s="205" t="s">
        <v>14010</v>
      </c>
      <c r="N3397" s="205" t="s">
        <v>10780</v>
      </c>
      <c r="O3397" s="205" t="s">
        <v>686</v>
      </c>
      <c r="P3397" s="205" t="s">
        <v>687</v>
      </c>
      <c r="Q3397" s="205" t="s">
        <v>686</v>
      </c>
    </row>
    <row r="3398" spans="1:17" hidden="1">
      <c r="A3398" s="204">
        <v>101342502711</v>
      </c>
      <c r="B3398" s="205" t="s">
        <v>14014</v>
      </c>
      <c r="C3398" s="205" t="s">
        <v>14015</v>
      </c>
      <c r="D3398" s="205" t="s">
        <v>680</v>
      </c>
      <c r="E3398" s="572">
        <v>34335</v>
      </c>
      <c r="F3398" s="572">
        <v>43339</v>
      </c>
      <c r="G3398" s="205" t="s">
        <v>14016</v>
      </c>
      <c r="H3398" s="205" t="s">
        <v>682</v>
      </c>
      <c r="I3398" s="205" t="s">
        <v>708</v>
      </c>
      <c r="J3398" s="205" t="s">
        <v>684</v>
      </c>
      <c r="K3398" s="205" t="s">
        <v>684</v>
      </c>
      <c r="L3398" s="205" t="s">
        <v>14017</v>
      </c>
      <c r="M3398" s="205" t="s">
        <v>684</v>
      </c>
      <c r="N3398" s="205" t="s">
        <v>684</v>
      </c>
      <c r="O3398" s="205" t="s">
        <v>686</v>
      </c>
      <c r="P3398" s="205" t="s">
        <v>687</v>
      </c>
      <c r="Q3398" s="205" t="s">
        <v>686</v>
      </c>
    </row>
    <row r="3399" spans="1:17" hidden="1">
      <c r="A3399" s="204">
        <v>101342502707</v>
      </c>
      <c r="B3399" s="205" t="s">
        <v>14011</v>
      </c>
      <c r="C3399" s="205" t="s">
        <v>3717</v>
      </c>
      <c r="D3399" s="205" t="s">
        <v>680</v>
      </c>
      <c r="E3399" s="572">
        <v>35490</v>
      </c>
      <c r="F3399" s="572">
        <v>43339</v>
      </c>
      <c r="G3399" s="205" t="s">
        <v>14012</v>
      </c>
      <c r="H3399" s="205" t="s">
        <v>682</v>
      </c>
      <c r="I3399" s="205" t="s">
        <v>708</v>
      </c>
      <c r="J3399" s="205">
        <v>7607449033</v>
      </c>
      <c r="K3399" s="205" t="s">
        <v>684</v>
      </c>
      <c r="L3399" s="205" t="s">
        <v>1233</v>
      </c>
      <c r="M3399" s="205" t="s">
        <v>684</v>
      </c>
      <c r="N3399" s="205" t="s">
        <v>14013</v>
      </c>
      <c r="O3399" s="205" t="s">
        <v>686</v>
      </c>
      <c r="P3399" s="205" t="s">
        <v>687</v>
      </c>
      <c r="Q3399" s="205" t="s">
        <v>686</v>
      </c>
    </row>
    <row r="3400" spans="1:17" hidden="1">
      <c r="A3400" s="204">
        <v>101341714433</v>
      </c>
      <c r="B3400" s="205" t="s">
        <v>14018</v>
      </c>
      <c r="C3400" s="205" t="s">
        <v>14019</v>
      </c>
      <c r="D3400" s="205" t="s">
        <v>680</v>
      </c>
      <c r="E3400" s="572">
        <v>33842</v>
      </c>
      <c r="F3400" s="572">
        <v>43336</v>
      </c>
      <c r="G3400" s="205" t="s">
        <v>14020</v>
      </c>
      <c r="H3400" s="205" t="s">
        <v>682</v>
      </c>
      <c r="I3400" s="205" t="s">
        <v>683</v>
      </c>
      <c r="J3400" s="205" t="s">
        <v>684</v>
      </c>
      <c r="K3400" s="205" t="s">
        <v>684</v>
      </c>
      <c r="L3400" s="205" t="s">
        <v>8694</v>
      </c>
      <c r="M3400" s="205" t="s">
        <v>684</v>
      </c>
      <c r="N3400" s="205" t="s">
        <v>13704</v>
      </c>
      <c r="O3400" s="205" t="s">
        <v>686</v>
      </c>
      <c r="P3400" s="205" t="s">
        <v>687</v>
      </c>
      <c r="Q3400" s="205" t="s">
        <v>686</v>
      </c>
    </row>
    <row r="3401" spans="1:17" hidden="1">
      <c r="A3401" s="204">
        <v>101340810769</v>
      </c>
      <c r="B3401" s="205" t="s">
        <v>14021</v>
      </c>
      <c r="C3401" s="205" t="s">
        <v>14022</v>
      </c>
      <c r="D3401" s="205" t="s">
        <v>680</v>
      </c>
      <c r="E3401" s="572">
        <v>34856</v>
      </c>
      <c r="F3401" s="572">
        <v>43333</v>
      </c>
      <c r="G3401" s="205" t="s">
        <v>2055</v>
      </c>
      <c r="H3401" s="205" t="s">
        <v>682</v>
      </c>
      <c r="I3401" s="205" t="s">
        <v>683</v>
      </c>
      <c r="J3401" s="205">
        <v>9506603512</v>
      </c>
      <c r="K3401" s="205" t="s">
        <v>684</v>
      </c>
      <c r="L3401" s="205" t="s">
        <v>14023</v>
      </c>
      <c r="M3401" s="205" t="s">
        <v>14024</v>
      </c>
      <c r="N3401" s="205" t="s">
        <v>14025</v>
      </c>
      <c r="O3401" s="205" t="s">
        <v>687</v>
      </c>
      <c r="P3401" s="205" t="s">
        <v>687</v>
      </c>
      <c r="Q3401" s="205" t="s">
        <v>687</v>
      </c>
    </row>
    <row r="3402" spans="1:17" hidden="1">
      <c r="A3402" s="204">
        <v>101254913851</v>
      </c>
      <c r="B3402" s="205" t="s">
        <v>14029</v>
      </c>
      <c r="C3402" s="205" t="s">
        <v>14030</v>
      </c>
      <c r="D3402" s="205" t="s">
        <v>680</v>
      </c>
      <c r="E3402" s="572">
        <v>31856</v>
      </c>
      <c r="F3402" s="572">
        <v>43333</v>
      </c>
      <c r="G3402" s="205" t="s">
        <v>14031</v>
      </c>
      <c r="H3402" s="205" t="s">
        <v>682</v>
      </c>
      <c r="I3402" s="205" t="s">
        <v>708</v>
      </c>
      <c r="J3402" s="205">
        <v>9572393749</v>
      </c>
      <c r="K3402" s="205" t="s">
        <v>684</v>
      </c>
      <c r="L3402" s="205" t="s">
        <v>8438</v>
      </c>
      <c r="M3402" s="205" t="s">
        <v>684</v>
      </c>
      <c r="N3402" s="205" t="s">
        <v>13544</v>
      </c>
      <c r="O3402" s="205" t="s">
        <v>686</v>
      </c>
      <c r="P3402" s="205" t="s">
        <v>687</v>
      </c>
      <c r="Q3402" s="205" t="s">
        <v>686</v>
      </c>
    </row>
    <row r="3403" spans="1:17" hidden="1">
      <c r="A3403" s="204">
        <v>101218143337</v>
      </c>
      <c r="B3403" s="205" t="s">
        <v>14026</v>
      </c>
      <c r="C3403" s="205" t="s">
        <v>14027</v>
      </c>
      <c r="D3403" s="205" t="s">
        <v>680</v>
      </c>
      <c r="E3403" s="572">
        <v>29952</v>
      </c>
      <c r="F3403" s="572">
        <v>43333</v>
      </c>
      <c r="G3403" s="205" t="s">
        <v>14028</v>
      </c>
      <c r="H3403" s="205" t="s">
        <v>682</v>
      </c>
      <c r="I3403" s="205" t="s">
        <v>708</v>
      </c>
      <c r="J3403" s="205">
        <v>9762184525</v>
      </c>
      <c r="K3403" s="205" t="s">
        <v>684</v>
      </c>
      <c r="L3403" s="205" t="s">
        <v>5391</v>
      </c>
      <c r="M3403" s="205" t="s">
        <v>684</v>
      </c>
      <c r="N3403" s="205" t="s">
        <v>12738</v>
      </c>
      <c r="O3403" s="205" t="s">
        <v>686</v>
      </c>
      <c r="P3403" s="205" t="s">
        <v>687</v>
      </c>
      <c r="Q3403" s="205" t="s">
        <v>686</v>
      </c>
    </row>
    <row r="3404" spans="1:17" hidden="1">
      <c r="A3404" s="204">
        <v>101342311442</v>
      </c>
      <c r="B3404" s="205" t="s">
        <v>14051</v>
      </c>
      <c r="C3404" s="205" t="s">
        <v>14052</v>
      </c>
      <c r="D3404" s="205" t="s">
        <v>680</v>
      </c>
      <c r="E3404" s="572">
        <v>34335</v>
      </c>
      <c r="F3404" s="572">
        <v>43313</v>
      </c>
      <c r="G3404" s="205" t="s">
        <v>1149</v>
      </c>
      <c r="H3404" s="205" t="s">
        <v>682</v>
      </c>
      <c r="I3404" s="205" t="s">
        <v>683</v>
      </c>
      <c r="J3404" s="205">
        <v>7020709507</v>
      </c>
      <c r="K3404" s="205" t="s">
        <v>684</v>
      </c>
      <c r="L3404" s="205" t="s">
        <v>14053</v>
      </c>
      <c r="M3404" s="205" t="s">
        <v>14054</v>
      </c>
      <c r="N3404" s="205" t="s">
        <v>6364</v>
      </c>
      <c r="O3404" s="205" t="s">
        <v>686</v>
      </c>
      <c r="P3404" s="205" t="s">
        <v>687</v>
      </c>
      <c r="Q3404" s="205" t="s">
        <v>686</v>
      </c>
    </row>
    <row r="3405" spans="1:17" hidden="1">
      <c r="A3405" s="204">
        <v>101342311435</v>
      </c>
      <c r="B3405" s="205" t="s">
        <v>14048</v>
      </c>
      <c r="C3405" s="205" t="s">
        <v>6045</v>
      </c>
      <c r="D3405" s="205" t="s">
        <v>680</v>
      </c>
      <c r="E3405" s="572">
        <v>31413</v>
      </c>
      <c r="F3405" s="572">
        <v>43313</v>
      </c>
      <c r="G3405" s="205" t="s">
        <v>8408</v>
      </c>
      <c r="H3405" s="205" t="s">
        <v>682</v>
      </c>
      <c r="I3405" s="205" t="s">
        <v>683</v>
      </c>
      <c r="J3405" s="205">
        <v>8329495424</v>
      </c>
      <c r="K3405" s="205" t="s">
        <v>684</v>
      </c>
      <c r="L3405" s="205" t="s">
        <v>12652</v>
      </c>
      <c r="M3405" s="205" t="s">
        <v>14049</v>
      </c>
      <c r="N3405" s="205" t="s">
        <v>14050</v>
      </c>
      <c r="O3405" s="205" t="s">
        <v>686</v>
      </c>
      <c r="P3405" s="205" t="s">
        <v>687</v>
      </c>
      <c r="Q3405" s="205" t="s">
        <v>686</v>
      </c>
    </row>
    <row r="3406" spans="1:17" hidden="1">
      <c r="A3406" s="204">
        <v>101342311426</v>
      </c>
      <c r="B3406" s="205" t="s">
        <v>14044</v>
      </c>
      <c r="C3406" s="205" t="s">
        <v>14045</v>
      </c>
      <c r="D3406" s="205" t="s">
        <v>680</v>
      </c>
      <c r="E3406" s="572">
        <v>35785</v>
      </c>
      <c r="F3406" s="572">
        <v>43313</v>
      </c>
      <c r="G3406" s="205" t="s">
        <v>680</v>
      </c>
      <c r="H3406" s="205" t="s">
        <v>682</v>
      </c>
      <c r="I3406" s="205" t="s">
        <v>683</v>
      </c>
      <c r="J3406" s="205">
        <v>6371718026</v>
      </c>
      <c r="K3406" s="205" t="s">
        <v>684</v>
      </c>
      <c r="L3406" s="205" t="s">
        <v>14046</v>
      </c>
      <c r="M3406" s="205" t="s">
        <v>684</v>
      </c>
      <c r="N3406" s="205" t="s">
        <v>14047</v>
      </c>
      <c r="O3406" s="205" t="s">
        <v>686</v>
      </c>
      <c r="P3406" s="205" t="s">
        <v>687</v>
      </c>
      <c r="Q3406" s="205" t="s">
        <v>686</v>
      </c>
    </row>
    <row r="3407" spans="1:17" hidden="1">
      <c r="A3407" s="204">
        <v>101342311194</v>
      </c>
      <c r="B3407" s="205" t="s">
        <v>14055</v>
      </c>
      <c r="C3407" s="205" t="s">
        <v>14056</v>
      </c>
      <c r="D3407" s="205" t="s">
        <v>680</v>
      </c>
      <c r="E3407" s="572">
        <v>37324</v>
      </c>
      <c r="F3407" s="572">
        <v>43313</v>
      </c>
      <c r="G3407" s="205" t="s">
        <v>14057</v>
      </c>
      <c r="H3407" s="205" t="s">
        <v>682</v>
      </c>
      <c r="I3407" s="205" t="s">
        <v>683</v>
      </c>
      <c r="J3407" s="205" t="s">
        <v>684</v>
      </c>
      <c r="K3407" s="205" t="s">
        <v>684</v>
      </c>
      <c r="L3407" s="205" t="s">
        <v>14058</v>
      </c>
      <c r="M3407" s="205" t="s">
        <v>684</v>
      </c>
      <c r="N3407" s="205" t="s">
        <v>684</v>
      </c>
      <c r="O3407" s="205" t="s">
        <v>686</v>
      </c>
      <c r="P3407" s="205" t="s">
        <v>687</v>
      </c>
      <c r="Q3407" s="205" t="s">
        <v>686</v>
      </c>
    </row>
    <row r="3408" spans="1:17" hidden="1">
      <c r="A3408" s="204">
        <v>101329041954</v>
      </c>
      <c r="B3408" s="205" t="s">
        <v>14039</v>
      </c>
      <c r="C3408" s="205" t="s">
        <v>14040</v>
      </c>
      <c r="D3408" s="205" t="s">
        <v>680</v>
      </c>
      <c r="E3408" s="572">
        <v>33604</v>
      </c>
      <c r="F3408" s="572">
        <v>43313</v>
      </c>
      <c r="G3408" s="205" t="s">
        <v>14041</v>
      </c>
      <c r="H3408" s="205" t="s">
        <v>682</v>
      </c>
      <c r="I3408" s="205" t="s">
        <v>683</v>
      </c>
      <c r="J3408" s="205" t="s">
        <v>684</v>
      </c>
      <c r="K3408" s="205" t="s">
        <v>684</v>
      </c>
      <c r="L3408" s="205" t="s">
        <v>14042</v>
      </c>
      <c r="M3408" s="205" t="s">
        <v>684</v>
      </c>
      <c r="N3408" s="205" t="s">
        <v>14043</v>
      </c>
      <c r="O3408" s="205" t="s">
        <v>686</v>
      </c>
      <c r="P3408" s="205" t="s">
        <v>687</v>
      </c>
      <c r="Q3408" s="205" t="s">
        <v>686</v>
      </c>
    </row>
    <row r="3409" spans="1:17" hidden="1">
      <c r="A3409" s="204">
        <v>101348987803</v>
      </c>
      <c r="B3409" s="205" t="s">
        <v>14032</v>
      </c>
      <c r="C3409" s="205" t="s">
        <v>14033</v>
      </c>
      <c r="D3409" s="205" t="s">
        <v>680</v>
      </c>
      <c r="E3409" s="572">
        <v>27030</v>
      </c>
      <c r="F3409" s="572">
        <v>43313</v>
      </c>
      <c r="G3409" s="205" t="s">
        <v>686</v>
      </c>
      <c r="H3409" s="205" t="s">
        <v>682</v>
      </c>
      <c r="I3409" s="205" t="s">
        <v>708</v>
      </c>
      <c r="J3409" s="205" t="s">
        <v>684</v>
      </c>
      <c r="K3409" s="205" t="s">
        <v>684</v>
      </c>
      <c r="L3409" s="205" t="s">
        <v>14034</v>
      </c>
      <c r="M3409" s="205" t="s">
        <v>684</v>
      </c>
      <c r="N3409" s="205" t="s">
        <v>684</v>
      </c>
      <c r="O3409" s="205" t="s">
        <v>686</v>
      </c>
      <c r="P3409" s="205" t="s">
        <v>687</v>
      </c>
      <c r="Q3409" s="205" t="s">
        <v>686</v>
      </c>
    </row>
    <row r="3410" spans="1:17" hidden="1">
      <c r="A3410" s="204">
        <v>101342311187</v>
      </c>
      <c r="B3410" s="205" t="s">
        <v>14035</v>
      </c>
      <c r="C3410" s="205" t="s">
        <v>14036</v>
      </c>
      <c r="D3410" s="205" t="s">
        <v>680</v>
      </c>
      <c r="E3410" s="572">
        <v>33729</v>
      </c>
      <c r="F3410" s="572">
        <v>43313</v>
      </c>
      <c r="G3410" s="205" t="s">
        <v>14037</v>
      </c>
      <c r="H3410" s="205" t="s">
        <v>682</v>
      </c>
      <c r="I3410" s="205" t="s">
        <v>683</v>
      </c>
      <c r="J3410" s="205" t="s">
        <v>684</v>
      </c>
      <c r="K3410" s="205" t="s">
        <v>684</v>
      </c>
      <c r="L3410" s="205" t="s">
        <v>14038</v>
      </c>
      <c r="M3410" s="205" t="s">
        <v>684</v>
      </c>
      <c r="N3410" s="205" t="s">
        <v>6364</v>
      </c>
      <c r="O3410" s="205" t="s">
        <v>686</v>
      </c>
      <c r="P3410" s="205" t="s">
        <v>687</v>
      </c>
      <c r="Q3410" s="205" t="s">
        <v>686</v>
      </c>
    </row>
    <row r="3411" spans="1:17" hidden="1">
      <c r="A3411" s="204">
        <v>101214287602</v>
      </c>
      <c r="B3411" s="205" t="s">
        <v>14059</v>
      </c>
      <c r="C3411" s="205" t="s">
        <v>14060</v>
      </c>
      <c r="D3411" s="205" t="s">
        <v>680</v>
      </c>
      <c r="E3411" s="572">
        <v>35336</v>
      </c>
      <c r="F3411" s="572">
        <v>43305</v>
      </c>
      <c r="G3411" s="205" t="s">
        <v>14061</v>
      </c>
      <c r="H3411" s="205" t="s">
        <v>682</v>
      </c>
      <c r="I3411" s="205" t="s">
        <v>683</v>
      </c>
      <c r="J3411" s="205" t="s">
        <v>684</v>
      </c>
      <c r="K3411" s="205" t="s">
        <v>684</v>
      </c>
      <c r="L3411" s="205" t="s">
        <v>2433</v>
      </c>
      <c r="M3411" s="205" t="s">
        <v>684</v>
      </c>
      <c r="N3411" s="205" t="s">
        <v>14062</v>
      </c>
      <c r="O3411" s="205" t="s">
        <v>686</v>
      </c>
      <c r="P3411" s="205" t="s">
        <v>687</v>
      </c>
      <c r="Q3411" s="205" t="s">
        <v>686</v>
      </c>
    </row>
    <row r="3412" spans="1:17" hidden="1">
      <c r="A3412" s="204">
        <v>101322073340</v>
      </c>
      <c r="B3412" s="205" t="s">
        <v>14063</v>
      </c>
      <c r="C3412" s="205" t="s">
        <v>14064</v>
      </c>
      <c r="D3412" s="205" t="s">
        <v>680</v>
      </c>
      <c r="E3412" s="572">
        <v>37075</v>
      </c>
      <c r="F3412" s="572">
        <v>43295</v>
      </c>
      <c r="G3412" s="205" t="s">
        <v>5390</v>
      </c>
      <c r="H3412" s="205" t="s">
        <v>682</v>
      </c>
      <c r="I3412" s="205" t="s">
        <v>683</v>
      </c>
      <c r="J3412" s="205" t="s">
        <v>684</v>
      </c>
      <c r="K3412" s="205" t="s">
        <v>684</v>
      </c>
      <c r="L3412" s="205" t="s">
        <v>14065</v>
      </c>
      <c r="M3412" s="205" t="s">
        <v>684</v>
      </c>
      <c r="N3412" s="205" t="s">
        <v>684</v>
      </c>
      <c r="O3412" s="205" t="s">
        <v>686</v>
      </c>
      <c r="P3412" s="205" t="s">
        <v>687</v>
      </c>
      <c r="Q3412" s="205" t="s">
        <v>686</v>
      </c>
    </row>
    <row r="3413" spans="1:17" hidden="1">
      <c r="A3413" s="204">
        <v>101320902300</v>
      </c>
      <c r="B3413" s="205" t="s">
        <v>14068</v>
      </c>
      <c r="C3413" s="205" t="s">
        <v>14069</v>
      </c>
      <c r="D3413" s="205" t="s">
        <v>680</v>
      </c>
      <c r="E3413" s="572">
        <v>34170</v>
      </c>
      <c r="F3413" s="572">
        <v>43294</v>
      </c>
      <c r="G3413" s="205" t="s">
        <v>14070</v>
      </c>
      <c r="H3413" s="205" t="s">
        <v>682</v>
      </c>
      <c r="I3413" s="205" t="s">
        <v>683</v>
      </c>
      <c r="J3413" s="205" t="s">
        <v>684</v>
      </c>
      <c r="K3413" s="205" t="s">
        <v>684</v>
      </c>
      <c r="L3413" s="205" t="s">
        <v>11742</v>
      </c>
      <c r="M3413" s="205" t="s">
        <v>684</v>
      </c>
      <c r="N3413" s="205" t="s">
        <v>684</v>
      </c>
      <c r="O3413" s="205" t="s">
        <v>686</v>
      </c>
      <c r="P3413" s="205" t="s">
        <v>687</v>
      </c>
      <c r="Q3413" s="205" t="s">
        <v>686</v>
      </c>
    </row>
    <row r="3414" spans="1:17" hidden="1">
      <c r="A3414" s="204">
        <v>101320902290</v>
      </c>
      <c r="B3414" s="205" t="s">
        <v>14066</v>
      </c>
      <c r="C3414" s="205" t="s">
        <v>14067</v>
      </c>
      <c r="D3414" s="205" t="s">
        <v>680</v>
      </c>
      <c r="E3414" s="572">
        <v>33970</v>
      </c>
      <c r="F3414" s="572">
        <v>43294</v>
      </c>
      <c r="G3414" s="205" t="s">
        <v>1254</v>
      </c>
      <c r="H3414" s="205" t="s">
        <v>682</v>
      </c>
      <c r="I3414" s="205" t="s">
        <v>683</v>
      </c>
      <c r="J3414" s="205" t="s">
        <v>684</v>
      </c>
      <c r="K3414" s="205" t="s">
        <v>684</v>
      </c>
      <c r="L3414" s="205" t="s">
        <v>9880</v>
      </c>
      <c r="M3414" s="205" t="s">
        <v>684</v>
      </c>
      <c r="N3414" s="205" t="s">
        <v>684</v>
      </c>
      <c r="O3414" s="205" t="s">
        <v>686</v>
      </c>
      <c r="P3414" s="205" t="s">
        <v>687</v>
      </c>
      <c r="Q3414" s="205" t="s">
        <v>686</v>
      </c>
    </row>
    <row r="3415" spans="1:17" hidden="1">
      <c r="A3415" s="204">
        <v>101314547771</v>
      </c>
      <c r="B3415" s="205" t="s">
        <v>14071</v>
      </c>
      <c r="C3415" s="205" t="s">
        <v>14072</v>
      </c>
      <c r="D3415" s="205" t="s">
        <v>680</v>
      </c>
      <c r="E3415" s="572">
        <v>34335</v>
      </c>
      <c r="F3415" s="572">
        <v>43287</v>
      </c>
      <c r="G3415" s="205" t="s">
        <v>14073</v>
      </c>
      <c r="H3415" s="205" t="s">
        <v>682</v>
      </c>
      <c r="I3415" s="205" t="s">
        <v>683</v>
      </c>
      <c r="J3415" s="205" t="s">
        <v>684</v>
      </c>
      <c r="K3415" s="205" t="s">
        <v>684</v>
      </c>
      <c r="L3415" s="205" t="s">
        <v>11441</v>
      </c>
      <c r="M3415" s="205" t="s">
        <v>684</v>
      </c>
      <c r="N3415" s="205" t="s">
        <v>684</v>
      </c>
      <c r="O3415" s="205" t="s">
        <v>686</v>
      </c>
      <c r="P3415" s="205" t="s">
        <v>687</v>
      </c>
      <c r="Q3415" s="205" t="s">
        <v>686</v>
      </c>
    </row>
    <row r="3416" spans="1:17" hidden="1">
      <c r="A3416" s="204">
        <v>101313786636</v>
      </c>
      <c r="B3416" s="205" t="s">
        <v>14074</v>
      </c>
      <c r="C3416" s="205" t="s">
        <v>14075</v>
      </c>
      <c r="D3416" s="205" t="s">
        <v>680</v>
      </c>
      <c r="E3416" s="572">
        <v>34700</v>
      </c>
      <c r="F3416" s="572">
        <v>43285</v>
      </c>
      <c r="G3416" s="205" t="s">
        <v>14076</v>
      </c>
      <c r="H3416" s="205" t="s">
        <v>682</v>
      </c>
      <c r="I3416" s="205" t="s">
        <v>683</v>
      </c>
      <c r="J3416" s="205" t="s">
        <v>684</v>
      </c>
      <c r="K3416" s="205" t="s">
        <v>684</v>
      </c>
      <c r="L3416" s="205" t="s">
        <v>14077</v>
      </c>
      <c r="M3416" s="205" t="s">
        <v>684</v>
      </c>
      <c r="N3416" s="205" t="s">
        <v>684</v>
      </c>
      <c r="O3416" s="205" t="s">
        <v>686</v>
      </c>
      <c r="P3416" s="205" t="s">
        <v>687</v>
      </c>
      <c r="Q3416" s="205" t="s">
        <v>686</v>
      </c>
    </row>
    <row r="3417" spans="1:17" hidden="1">
      <c r="A3417" s="204">
        <v>101312984486</v>
      </c>
      <c r="B3417" s="205" t="s">
        <v>14089</v>
      </c>
      <c r="C3417" s="205" t="s">
        <v>14090</v>
      </c>
      <c r="D3417" s="205" t="s">
        <v>680</v>
      </c>
      <c r="E3417" s="572">
        <v>35792</v>
      </c>
      <c r="F3417" s="572">
        <v>43284</v>
      </c>
      <c r="G3417" s="205" t="s">
        <v>14091</v>
      </c>
      <c r="H3417" s="205" t="s">
        <v>682</v>
      </c>
      <c r="I3417" s="205" t="s">
        <v>683</v>
      </c>
      <c r="J3417" s="205" t="s">
        <v>684</v>
      </c>
      <c r="K3417" s="205" t="s">
        <v>684</v>
      </c>
      <c r="L3417" s="205" t="s">
        <v>1284</v>
      </c>
      <c r="M3417" s="205" t="s">
        <v>684</v>
      </c>
      <c r="N3417" s="205" t="s">
        <v>684</v>
      </c>
      <c r="O3417" s="205" t="s">
        <v>686</v>
      </c>
      <c r="P3417" s="205" t="s">
        <v>687</v>
      </c>
      <c r="Q3417" s="205" t="s">
        <v>686</v>
      </c>
    </row>
    <row r="3418" spans="1:17" hidden="1">
      <c r="A3418" s="204">
        <v>101312984493</v>
      </c>
      <c r="B3418" s="205" t="s">
        <v>14092</v>
      </c>
      <c r="C3418" s="205" t="s">
        <v>7205</v>
      </c>
      <c r="D3418" s="205" t="s">
        <v>680</v>
      </c>
      <c r="E3418" s="572">
        <v>32509</v>
      </c>
      <c r="F3418" s="572">
        <v>43284</v>
      </c>
      <c r="G3418" s="205" t="s">
        <v>6885</v>
      </c>
      <c r="H3418" s="205" t="s">
        <v>682</v>
      </c>
      <c r="I3418" s="205" t="s">
        <v>708</v>
      </c>
      <c r="J3418" s="205" t="s">
        <v>684</v>
      </c>
      <c r="K3418" s="205" t="s">
        <v>684</v>
      </c>
      <c r="L3418" s="205" t="s">
        <v>3550</v>
      </c>
      <c r="M3418" s="205" t="s">
        <v>684</v>
      </c>
      <c r="N3418" s="205" t="s">
        <v>684</v>
      </c>
      <c r="O3418" s="205" t="s">
        <v>686</v>
      </c>
      <c r="P3418" s="205" t="s">
        <v>687</v>
      </c>
      <c r="Q3418" s="205" t="s">
        <v>686</v>
      </c>
    </row>
    <row r="3419" spans="1:17" hidden="1">
      <c r="A3419" s="204">
        <v>101312984472</v>
      </c>
      <c r="B3419" s="205" t="s">
        <v>14097</v>
      </c>
      <c r="C3419" s="205" t="s">
        <v>14098</v>
      </c>
      <c r="D3419" s="205" t="s">
        <v>680</v>
      </c>
      <c r="E3419" s="572">
        <v>33239</v>
      </c>
      <c r="F3419" s="572">
        <v>43284</v>
      </c>
      <c r="G3419" s="205" t="s">
        <v>14099</v>
      </c>
      <c r="H3419" s="205" t="s">
        <v>682</v>
      </c>
      <c r="I3419" s="205" t="s">
        <v>683</v>
      </c>
      <c r="J3419" s="205" t="s">
        <v>684</v>
      </c>
      <c r="K3419" s="205" t="s">
        <v>684</v>
      </c>
      <c r="L3419" s="205" t="s">
        <v>14100</v>
      </c>
      <c r="M3419" s="205" t="s">
        <v>684</v>
      </c>
      <c r="N3419" s="205" t="s">
        <v>684</v>
      </c>
      <c r="O3419" s="205" t="s">
        <v>686</v>
      </c>
      <c r="P3419" s="205" t="s">
        <v>687</v>
      </c>
      <c r="Q3419" s="205" t="s">
        <v>686</v>
      </c>
    </row>
    <row r="3420" spans="1:17" hidden="1">
      <c r="A3420" s="204">
        <v>101312984464</v>
      </c>
      <c r="B3420" s="205" t="s">
        <v>14087</v>
      </c>
      <c r="C3420" s="205" t="s">
        <v>14088</v>
      </c>
      <c r="D3420" s="205" t="s">
        <v>680</v>
      </c>
      <c r="E3420" s="572">
        <v>32509</v>
      </c>
      <c r="F3420" s="572">
        <v>43284</v>
      </c>
      <c r="G3420" s="205" t="s">
        <v>14076</v>
      </c>
      <c r="H3420" s="205" t="s">
        <v>682</v>
      </c>
      <c r="I3420" s="205" t="s">
        <v>708</v>
      </c>
      <c r="J3420" s="205" t="s">
        <v>684</v>
      </c>
      <c r="K3420" s="205" t="s">
        <v>684</v>
      </c>
      <c r="L3420" s="205" t="s">
        <v>1431</v>
      </c>
      <c r="M3420" s="205" t="s">
        <v>684</v>
      </c>
      <c r="N3420" s="205" t="s">
        <v>684</v>
      </c>
      <c r="O3420" s="205" t="s">
        <v>686</v>
      </c>
      <c r="P3420" s="205" t="s">
        <v>687</v>
      </c>
      <c r="Q3420" s="205" t="s">
        <v>686</v>
      </c>
    </row>
    <row r="3421" spans="1:17" hidden="1">
      <c r="A3421" s="204">
        <v>101312984455</v>
      </c>
      <c r="B3421" s="205" t="s">
        <v>14083</v>
      </c>
      <c r="C3421" s="205" t="s">
        <v>14084</v>
      </c>
      <c r="D3421" s="205" t="s">
        <v>680</v>
      </c>
      <c r="E3421" s="572">
        <v>34335</v>
      </c>
      <c r="F3421" s="572">
        <v>43284</v>
      </c>
      <c r="G3421" s="205" t="s">
        <v>14085</v>
      </c>
      <c r="H3421" s="205" t="s">
        <v>682</v>
      </c>
      <c r="I3421" s="205" t="s">
        <v>683</v>
      </c>
      <c r="J3421" s="205" t="s">
        <v>684</v>
      </c>
      <c r="K3421" s="205" t="s">
        <v>684</v>
      </c>
      <c r="L3421" s="205" t="s">
        <v>14086</v>
      </c>
      <c r="M3421" s="205" t="s">
        <v>684</v>
      </c>
      <c r="N3421" s="205" t="s">
        <v>684</v>
      </c>
      <c r="O3421" s="205" t="s">
        <v>686</v>
      </c>
      <c r="P3421" s="205" t="s">
        <v>687</v>
      </c>
      <c r="Q3421" s="205" t="s">
        <v>686</v>
      </c>
    </row>
    <row r="3422" spans="1:17" hidden="1">
      <c r="A3422" s="204">
        <v>101312984440</v>
      </c>
      <c r="B3422" s="205" t="s">
        <v>14078</v>
      </c>
      <c r="C3422" s="205" t="s">
        <v>6015</v>
      </c>
      <c r="D3422" s="205" t="s">
        <v>680</v>
      </c>
      <c r="E3422" s="572">
        <v>34335</v>
      </c>
      <c r="F3422" s="572">
        <v>43284</v>
      </c>
      <c r="G3422" s="205" t="s">
        <v>14079</v>
      </c>
      <c r="H3422" s="205" t="s">
        <v>682</v>
      </c>
      <c r="I3422" s="205" t="s">
        <v>683</v>
      </c>
      <c r="J3422" s="205">
        <v>9067407380</v>
      </c>
      <c r="K3422" s="205" t="s">
        <v>684</v>
      </c>
      <c r="L3422" s="205" t="s">
        <v>14080</v>
      </c>
      <c r="M3422" s="205" t="s">
        <v>14081</v>
      </c>
      <c r="N3422" s="205" t="s">
        <v>14082</v>
      </c>
      <c r="O3422" s="205" t="s">
        <v>686</v>
      </c>
      <c r="P3422" s="205" t="s">
        <v>687</v>
      </c>
      <c r="Q3422" s="205" t="s">
        <v>686</v>
      </c>
    </row>
    <row r="3423" spans="1:17" hidden="1">
      <c r="A3423" s="204">
        <v>101312984504</v>
      </c>
      <c r="B3423" s="205" t="s">
        <v>14093</v>
      </c>
      <c r="C3423" s="205" t="s">
        <v>14094</v>
      </c>
      <c r="D3423" s="205" t="s">
        <v>680</v>
      </c>
      <c r="E3423" s="572">
        <v>36553</v>
      </c>
      <c r="F3423" s="572">
        <v>43284</v>
      </c>
      <c r="G3423" s="205" t="s">
        <v>14095</v>
      </c>
      <c r="H3423" s="205" t="s">
        <v>682</v>
      </c>
      <c r="I3423" s="205" t="s">
        <v>683</v>
      </c>
      <c r="J3423" s="205" t="s">
        <v>684</v>
      </c>
      <c r="K3423" s="205" t="s">
        <v>684</v>
      </c>
      <c r="L3423" s="205" t="s">
        <v>14096</v>
      </c>
      <c r="M3423" s="205" t="s">
        <v>684</v>
      </c>
      <c r="N3423" s="205" t="s">
        <v>684</v>
      </c>
      <c r="O3423" s="205" t="s">
        <v>686</v>
      </c>
      <c r="P3423" s="205" t="s">
        <v>687</v>
      </c>
      <c r="Q3423" s="205" t="s">
        <v>686</v>
      </c>
    </row>
    <row r="3424" spans="1:17" hidden="1">
      <c r="A3424" s="204">
        <v>101340969183</v>
      </c>
      <c r="B3424" s="205" t="s">
        <v>14140</v>
      </c>
      <c r="C3424" s="205" t="s">
        <v>3798</v>
      </c>
      <c r="D3424" s="205" t="s">
        <v>680</v>
      </c>
      <c r="E3424" s="572">
        <v>34335</v>
      </c>
      <c r="F3424" s="572">
        <v>43282</v>
      </c>
      <c r="G3424" s="205" t="s">
        <v>14141</v>
      </c>
      <c r="H3424" s="205" t="s">
        <v>682</v>
      </c>
      <c r="I3424" s="205" t="s">
        <v>683</v>
      </c>
      <c r="J3424" s="205">
        <v>8458844960</v>
      </c>
      <c r="K3424" s="205" t="s">
        <v>684</v>
      </c>
      <c r="L3424" s="205" t="s">
        <v>7108</v>
      </c>
      <c r="M3424" s="205" t="s">
        <v>14142</v>
      </c>
      <c r="N3424" s="205" t="s">
        <v>2889</v>
      </c>
      <c r="O3424" s="205" t="s">
        <v>686</v>
      </c>
      <c r="P3424" s="205" t="s">
        <v>687</v>
      </c>
      <c r="Q3424" s="205" t="s">
        <v>686</v>
      </c>
    </row>
    <row r="3425" spans="1:17" hidden="1">
      <c r="A3425" s="204">
        <v>101340969196</v>
      </c>
      <c r="B3425" s="205" t="s">
        <v>14136</v>
      </c>
      <c r="C3425" s="205" t="s">
        <v>14137</v>
      </c>
      <c r="D3425" s="205" t="s">
        <v>680</v>
      </c>
      <c r="E3425" s="572">
        <v>33970</v>
      </c>
      <c r="F3425" s="572">
        <v>43282</v>
      </c>
      <c r="G3425" s="205" t="s">
        <v>14138</v>
      </c>
      <c r="H3425" s="205" t="s">
        <v>682</v>
      </c>
      <c r="I3425" s="205" t="s">
        <v>683</v>
      </c>
      <c r="J3425" s="205" t="s">
        <v>684</v>
      </c>
      <c r="K3425" s="205" t="s">
        <v>684</v>
      </c>
      <c r="L3425" s="205" t="s">
        <v>14139</v>
      </c>
      <c r="M3425" s="205" t="s">
        <v>684</v>
      </c>
      <c r="N3425" s="205" t="s">
        <v>684</v>
      </c>
      <c r="O3425" s="205" t="s">
        <v>686</v>
      </c>
      <c r="P3425" s="205" t="s">
        <v>687</v>
      </c>
      <c r="Q3425" s="205" t="s">
        <v>686</v>
      </c>
    </row>
    <row r="3426" spans="1:17" hidden="1">
      <c r="A3426" s="204">
        <v>101340969407</v>
      </c>
      <c r="B3426" s="205" t="s">
        <v>14133</v>
      </c>
      <c r="C3426" s="205" t="s">
        <v>14134</v>
      </c>
      <c r="D3426" s="205" t="s">
        <v>680</v>
      </c>
      <c r="E3426" s="572">
        <v>33239</v>
      </c>
      <c r="F3426" s="572">
        <v>43282</v>
      </c>
      <c r="G3426" s="205" t="s">
        <v>14135</v>
      </c>
      <c r="H3426" s="205" t="s">
        <v>682</v>
      </c>
      <c r="I3426" s="205" t="s">
        <v>683</v>
      </c>
      <c r="J3426" s="205" t="s">
        <v>684</v>
      </c>
      <c r="K3426" s="205" t="s">
        <v>684</v>
      </c>
      <c r="L3426" s="205" t="s">
        <v>4508</v>
      </c>
      <c r="M3426" s="205" t="s">
        <v>684</v>
      </c>
      <c r="N3426" s="205" t="s">
        <v>14047</v>
      </c>
      <c r="O3426" s="205" t="s">
        <v>686</v>
      </c>
      <c r="P3426" s="205" t="s">
        <v>687</v>
      </c>
      <c r="Q3426" s="205" t="s">
        <v>686</v>
      </c>
    </row>
    <row r="3427" spans="1:17" hidden="1">
      <c r="A3427" s="204">
        <v>101330986808</v>
      </c>
      <c r="B3427" s="205" t="s">
        <v>14124</v>
      </c>
      <c r="C3427" s="205" t="s">
        <v>6503</v>
      </c>
      <c r="D3427" s="205" t="s">
        <v>680</v>
      </c>
      <c r="E3427" s="572">
        <v>36315</v>
      </c>
      <c r="F3427" s="572">
        <v>43282</v>
      </c>
      <c r="G3427" s="205" t="s">
        <v>4613</v>
      </c>
      <c r="H3427" s="205" t="s">
        <v>682</v>
      </c>
      <c r="I3427" s="205" t="s">
        <v>683</v>
      </c>
      <c r="J3427" s="205" t="s">
        <v>684</v>
      </c>
      <c r="K3427" s="205" t="s">
        <v>684</v>
      </c>
      <c r="L3427" s="205" t="s">
        <v>14125</v>
      </c>
      <c r="M3427" s="205" t="s">
        <v>684</v>
      </c>
      <c r="N3427" s="205" t="s">
        <v>684</v>
      </c>
      <c r="O3427" s="205" t="s">
        <v>686</v>
      </c>
      <c r="P3427" s="205" t="s">
        <v>687</v>
      </c>
      <c r="Q3427" s="205" t="s">
        <v>686</v>
      </c>
    </row>
    <row r="3428" spans="1:17" hidden="1">
      <c r="A3428" s="204">
        <v>101330986820</v>
      </c>
      <c r="B3428" s="205" t="s">
        <v>14101</v>
      </c>
      <c r="C3428" s="205" t="s">
        <v>14102</v>
      </c>
      <c r="D3428" s="205" t="s">
        <v>680</v>
      </c>
      <c r="E3428" s="572">
        <v>31852</v>
      </c>
      <c r="F3428" s="572">
        <v>43282</v>
      </c>
      <c r="G3428" s="205" t="s">
        <v>14103</v>
      </c>
      <c r="H3428" s="205" t="s">
        <v>682</v>
      </c>
      <c r="I3428" s="205" t="s">
        <v>708</v>
      </c>
      <c r="J3428" s="205">
        <v>9741614447</v>
      </c>
      <c r="K3428" s="205" t="s">
        <v>684</v>
      </c>
      <c r="L3428" s="205" t="s">
        <v>14104</v>
      </c>
      <c r="M3428" s="205" t="s">
        <v>684</v>
      </c>
      <c r="N3428" s="205" t="s">
        <v>14105</v>
      </c>
      <c r="O3428" s="205" t="s">
        <v>686</v>
      </c>
      <c r="P3428" s="205" t="s">
        <v>687</v>
      </c>
      <c r="Q3428" s="205" t="s">
        <v>686</v>
      </c>
    </row>
    <row r="3429" spans="1:17" hidden="1">
      <c r="A3429" s="204">
        <v>101330986831</v>
      </c>
      <c r="B3429" s="205" t="s">
        <v>14106</v>
      </c>
      <c r="C3429" s="205" t="s">
        <v>14107</v>
      </c>
      <c r="D3429" s="205" t="s">
        <v>680</v>
      </c>
      <c r="E3429" s="572">
        <v>29587</v>
      </c>
      <c r="F3429" s="572">
        <v>43282</v>
      </c>
      <c r="G3429" s="205" t="s">
        <v>14108</v>
      </c>
      <c r="H3429" s="205" t="s">
        <v>682</v>
      </c>
      <c r="I3429" s="205" t="s">
        <v>708</v>
      </c>
      <c r="J3429" s="205" t="s">
        <v>684</v>
      </c>
      <c r="K3429" s="205" t="s">
        <v>684</v>
      </c>
      <c r="L3429" s="205" t="s">
        <v>14109</v>
      </c>
      <c r="M3429" s="205" t="s">
        <v>684</v>
      </c>
      <c r="N3429" s="205" t="s">
        <v>684</v>
      </c>
      <c r="O3429" s="205" t="s">
        <v>686</v>
      </c>
      <c r="P3429" s="205" t="s">
        <v>687</v>
      </c>
      <c r="Q3429" s="205" t="s">
        <v>686</v>
      </c>
    </row>
    <row r="3430" spans="1:17" hidden="1">
      <c r="A3430" s="204">
        <v>101330986849</v>
      </c>
      <c r="B3430" s="205" t="s">
        <v>14110</v>
      </c>
      <c r="C3430" s="205" t="s">
        <v>14111</v>
      </c>
      <c r="D3430" s="205" t="s">
        <v>680</v>
      </c>
      <c r="E3430" s="572">
        <v>32874</v>
      </c>
      <c r="F3430" s="572">
        <v>43282</v>
      </c>
      <c r="G3430" s="205" t="s">
        <v>13304</v>
      </c>
      <c r="H3430" s="205" t="s">
        <v>682</v>
      </c>
      <c r="I3430" s="205" t="s">
        <v>683</v>
      </c>
      <c r="J3430" s="205" t="s">
        <v>684</v>
      </c>
      <c r="K3430" s="205" t="s">
        <v>684</v>
      </c>
      <c r="L3430" s="205" t="s">
        <v>14112</v>
      </c>
      <c r="M3430" s="205" t="s">
        <v>684</v>
      </c>
      <c r="N3430" s="205" t="s">
        <v>684</v>
      </c>
      <c r="O3430" s="205" t="s">
        <v>686</v>
      </c>
      <c r="P3430" s="205" t="s">
        <v>687</v>
      </c>
      <c r="Q3430" s="205" t="s">
        <v>686</v>
      </c>
    </row>
    <row r="3431" spans="1:17" hidden="1">
      <c r="A3431" s="204">
        <v>101330986854</v>
      </c>
      <c r="B3431" s="205" t="s">
        <v>14113</v>
      </c>
      <c r="C3431" s="205" t="s">
        <v>14114</v>
      </c>
      <c r="D3431" s="205" t="s">
        <v>680</v>
      </c>
      <c r="E3431" s="572">
        <v>32814</v>
      </c>
      <c r="F3431" s="572">
        <v>43282</v>
      </c>
      <c r="G3431" s="205" t="s">
        <v>9188</v>
      </c>
      <c r="H3431" s="205" t="s">
        <v>682</v>
      </c>
      <c r="I3431" s="205" t="s">
        <v>708</v>
      </c>
      <c r="J3431" s="205" t="s">
        <v>684</v>
      </c>
      <c r="K3431" s="205" t="s">
        <v>684</v>
      </c>
      <c r="L3431" s="205" t="s">
        <v>14115</v>
      </c>
      <c r="M3431" s="205" t="s">
        <v>684</v>
      </c>
      <c r="N3431" s="205" t="s">
        <v>684</v>
      </c>
      <c r="O3431" s="205" t="s">
        <v>686</v>
      </c>
      <c r="P3431" s="205" t="s">
        <v>687</v>
      </c>
      <c r="Q3431" s="205" t="s">
        <v>686</v>
      </c>
    </row>
    <row r="3432" spans="1:17" hidden="1">
      <c r="A3432" s="204">
        <v>101340810748</v>
      </c>
      <c r="B3432" s="205" t="s">
        <v>14143</v>
      </c>
      <c r="C3432" s="205" t="s">
        <v>14144</v>
      </c>
      <c r="D3432" s="205" t="s">
        <v>680</v>
      </c>
      <c r="E3432" s="572">
        <v>30421</v>
      </c>
      <c r="F3432" s="572">
        <v>43282</v>
      </c>
      <c r="G3432" s="205" t="s">
        <v>14145</v>
      </c>
      <c r="H3432" s="205" t="s">
        <v>682</v>
      </c>
      <c r="I3432" s="205" t="s">
        <v>708</v>
      </c>
      <c r="J3432" s="205">
        <v>9767886747</v>
      </c>
      <c r="K3432" s="205" t="s">
        <v>684</v>
      </c>
      <c r="L3432" s="205" t="s">
        <v>14146</v>
      </c>
      <c r="M3432" s="205" t="s">
        <v>14147</v>
      </c>
      <c r="N3432" s="205" t="s">
        <v>14148</v>
      </c>
      <c r="O3432" s="205" t="s">
        <v>686</v>
      </c>
      <c r="P3432" s="205" t="s">
        <v>687</v>
      </c>
      <c r="Q3432" s="205" t="s">
        <v>686</v>
      </c>
    </row>
    <row r="3433" spans="1:17" hidden="1">
      <c r="A3433" s="204">
        <v>101340334210</v>
      </c>
      <c r="B3433" s="205" t="s">
        <v>14153</v>
      </c>
      <c r="C3433" s="205" t="s">
        <v>14154</v>
      </c>
      <c r="D3433" s="205" t="s">
        <v>680</v>
      </c>
      <c r="E3433" s="572">
        <v>29952</v>
      </c>
      <c r="F3433" s="572">
        <v>43282</v>
      </c>
      <c r="G3433" s="205" t="s">
        <v>7214</v>
      </c>
      <c r="H3433" s="205" t="s">
        <v>682</v>
      </c>
      <c r="I3433" s="205" t="s">
        <v>708</v>
      </c>
      <c r="J3433" s="205">
        <v>7218003972</v>
      </c>
      <c r="K3433" s="205" t="s">
        <v>684</v>
      </c>
      <c r="L3433" s="205" t="s">
        <v>14155</v>
      </c>
      <c r="M3433" s="205" t="s">
        <v>14156</v>
      </c>
      <c r="N3433" s="205" t="s">
        <v>20637</v>
      </c>
      <c r="O3433" s="205" t="s">
        <v>686</v>
      </c>
      <c r="P3433" s="205" t="s">
        <v>687</v>
      </c>
      <c r="Q3433" s="205" t="s">
        <v>686</v>
      </c>
    </row>
    <row r="3434" spans="1:17" hidden="1">
      <c r="A3434" s="204">
        <v>101340334223</v>
      </c>
      <c r="B3434" s="205" t="s">
        <v>14157</v>
      </c>
      <c r="C3434" s="205" t="s">
        <v>14158</v>
      </c>
      <c r="D3434" s="205" t="s">
        <v>680</v>
      </c>
      <c r="E3434" s="572">
        <v>35065</v>
      </c>
      <c r="F3434" s="572">
        <v>43282</v>
      </c>
      <c r="G3434" s="205" t="s">
        <v>14159</v>
      </c>
      <c r="H3434" s="205" t="s">
        <v>682</v>
      </c>
      <c r="I3434" s="205" t="s">
        <v>683</v>
      </c>
      <c r="J3434" s="205" t="s">
        <v>684</v>
      </c>
      <c r="K3434" s="205" t="s">
        <v>684</v>
      </c>
      <c r="L3434" s="205" t="s">
        <v>7664</v>
      </c>
      <c r="M3434" s="205" t="s">
        <v>684</v>
      </c>
      <c r="N3434" s="205" t="s">
        <v>14160</v>
      </c>
      <c r="O3434" s="205" t="s">
        <v>686</v>
      </c>
      <c r="P3434" s="205" t="s">
        <v>687</v>
      </c>
      <c r="Q3434" s="205" t="s">
        <v>686</v>
      </c>
    </row>
    <row r="3435" spans="1:17" hidden="1">
      <c r="A3435" s="204">
        <v>101340334234</v>
      </c>
      <c r="B3435" s="205" t="s">
        <v>14149</v>
      </c>
      <c r="C3435" s="205" t="s">
        <v>14150</v>
      </c>
      <c r="D3435" s="205" t="s">
        <v>680</v>
      </c>
      <c r="E3435" s="572">
        <v>34495</v>
      </c>
      <c r="F3435" s="572">
        <v>43282</v>
      </c>
      <c r="G3435" s="205" t="s">
        <v>14151</v>
      </c>
      <c r="H3435" s="205" t="s">
        <v>682</v>
      </c>
      <c r="I3435" s="205" t="s">
        <v>683</v>
      </c>
      <c r="J3435" s="205" t="s">
        <v>684</v>
      </c>
      <c r="K3435" s="205" t="s">
        <v>684</v>
      </c>
      <c r="L3435" s="205" t="s">
        <v>14152</v>
      </c>
      <c r="M3435" s="205" t="s">
        <v>684</v>
      </c>
      <c r="N3435" s="205" t="s">
        <v>684</v>
      </c>
      <c r="O3435" s="205" t="s">
        <v>686</v>
      </c>
      <c r="P3435" s="205" t="s">
        <v>687</v>
      </c>
      <c r="Q3435" s="205" t="s">
        <v>686</v>
      </c>
    </row>
    <row r="3436" spans="1:17" hidden="1">
      <c r="A3436" s="204">
        <v>101330989148</v>
      </c>
      <c r="B3436" s="205" t="s">
        <v>14119</v>
      </c>
      <c r="C3436" s="205" t="s">
        <v>7249</v>
      </c>
      <c r="D3436" s="205" t="s">
        <v>680</v>
      </c>
      <c r="E3436" s="572">
        <v>32509</v>
      </c>
      <c r="F3436" s="572">
        <v>43282</v>
      </c>
      <c r="G3436" s="205" t="s">
        <v>13304</v>
      </c>
      <c r="H3436" s="205" t="s">
        <v>682</v>
      </c>
      <c r="I3436" s="205" t="s">
        <v>708</v>
      </c>
      <c r="J3436" s="205">
        <v>9021569451</v>
      </c>
      <c r="K3436" s="205" t="s">
        <v>684</v>
      </c>
      <c r="L3436" s="205" t="s">
        <v>14120</v>
      </c>
      <c r="M3436" s="205" t="s">
        <v>684</v>
      </c>
      <c r="N3436" s="205" t="s">
        <v>14121</v>
      </c>
      <c r="O3436" s="205" t="s">
        <v>686</v>
      </c>
      <c r="P3436" s="205" t="s">
        <v>687</v>
      </c>
      <c r="Q3436" s="205" t="s">
        <v>686</v>
      </c>
    </row>
    <row r="3437" spans="1:17" hidden="1">
      <c r="A3437" s="204">
        <v>101330616430</v>
      </c>
      <c r="B3437" s="205" t="s">
        <v>14116</v>
      </c>
      <c r="C3437" s="205" t="s">
        <v>14117</v>
      </c>
      <c r="D3437" s="205" t="s">
        <v>680</v>
      </c>
      <c r="E3437" s="572">
        <v>36223</v>
      </c>
      <c r="F3437" s="572">
        <v>43282</v>
      </c>
      <c r="G3437" s="205" t="s">
        <v>2926</v>
      </c>
      <c r="H3437" s="205" t="s">
        <v>682</v>
      </c>
      <c r="I3437" s="205" t="s">
        <v>683</v>
      </c>
      <c r="J3437" s="205">
        <v>7300470742</v>
      </c>
      <c r="K3437" s="205" t="s">
        <v>684</v>
      </c>
      <c r="L3437" s="205" t="s">
        <v>10953</v>
      </c>
      <c r="M3437" s="205" t="s">
        <v>14118</v>
      </c>
      <c r="N3437" s="205" t="s">
        <v>13704</v>
      </c>
      <c r="O3437" s="205" t="s">
        <v>686</v>
      </c>
      <c r="P3437" s="205" t="s">
        <v>687</v>
      </c>
      <c r="Q3437" s="205" t="s">
        <v>686</v>
      </c>
    </row>
    <row r="3438" spans="1:17" hidden="1">
      <c r="A3438" s="204">
        <v>101330985185</v>
      </c>
      <c r="B3438" s="205" t="s">
        <v>14129</v>
      </c>
      <c r="C3438" s="205" t="s">
        <v>14130</v>
      </c>
      <c r="D3438" s="205" t="s">
        <v>680</v>
      </c>
      <c r="E3438" s="572">
        <v>31778</v>
      </c>
      <c r="F3438" s="572">
        <v>43282</v>
      </c>
      <c r="G3438" s="205" t="s">
        <v>14131</v>
      </c>
      <c r="H3438" s="205" t="s">
        <v>682</v>
      </c>
      <c r="I3438" s="205" t="s">
        <v>708</v>
      </c>
      <c r="J3438" s="205" t="s">
        <v>684</v>
      </c>
      <c r="K3438" s="205" t="s">
        <v>684</v>
      </c>
      <c r="L3438" s="205" t="s">
        <v>14132</v>
      </c>
      <c r="M3438" s="205" t="s">
        <v>684</v>
      </c>
      <c r="N3438" s="205" t="s">
        <v>10780</v>
      </c>
      <c r="O3438" s="205" t="s">
        <v>686</v>
      </c>
      <c r="P3438" s="205" t="s">
        <v>687</v>
      </c>
      <c r="Q3438" s="205" t="s">
        <v>686</v>
      </c>
    </row>
    <row r="3439" spans="1:17" hidden="1">
      <c r="A3439" s="204">
        <v>101330985192</v>
      </c>
      <c r="B3439" s="205" t="s">
        <v>14126</v>
      </c>
      <c r="C3439" s="205" t="s">
        <v>14127</v>
      </c>
      <c r="D3439" s="205" t="s">
        <v>680</v>
      </c>
      <c r="E3439" s="572">
        <v>35065</v>
      </c>
      <c r="F3439" s="572">
        <v>43282</v>
      </c>
      <c r="G3439" s="205" t="s">
        <v>7220</v>
      </c>
      <c r="H3439" s="205" t="s">
        <v>682</v>
      </c>
      <c r="I3439" s="205" t="s">
        <v>683</v>
      </c>
      <c r="J3439" s="205" t="s">
        <v>684</v>
      </c>
      <c r="K3439" s="205" t="s">
        <v>684</v>
      </c>
      <c r="L3439" s="205" t="s">
        <v>14128</v>
      </c>
      <c r="M3439" s="205" t="s">
        <v>684</v>
      </c>
      <c r="N3439" s="205" t="s">
        <v>6364</v>
      </c>
      <c r="O3439" s="205" t="s">
        <v>686</v>
      </c>
      <c r="P3439" s="205" t="s">
        <v>687</v>
      </c>
      <c r="Q3439" s="205" t="s">
        <v>686</v>
      </c>
    </row>
    <row r="3440" spans="1:17" hidden="1">
      <c r="A3440" s="204">
        <v>101201095948</v>
      </c>
      <c r="B3440" s="205" t="s">
        <v>14122</v>
      </c>
      <c r="C3440" s="205" t="s">
        <v>20636</v>
      </c>
      <c r="D3440" s="205" t="s">
        <v>680</v>
      </c>
      <c r="E3440" s="572">
        <v>36161</v>
      </c>
      <c r="F3440" s="572">
        <v>43282</v>
      </c>
      <c r="G3440" s="205" t="s">
        <v>14123</v>
      </c>
      <c r="H3440" s="205" t="s">
        <v>682</v>
      </c>
      <c r="I3440" s="205" t="s">
        <v>708</v>
      </c>
      <c r="J3440" s="205">
        <v>9713211850</v>
      </c>
      <c r="K3440" s="205" t="s">
        <v>684</v>
      </c>
      <c r="L3440" s="205" t="s">
        <v>6404</v>
      </c>
      <c r="M3440" s="205" t="s">
        <v>20793</v>
      </c>
      <c r="N3440" s="205" t="s">
        <v>20794</v>
      </c>
      <c r="O3440" s="205" t="s">
        <v>686</v>
      </c>
      <c r="P3440" s="205" t="s">
        <v>687</v>
      </c>
      <c r="Q3440" s="205" t="s">
        <v>687</v>
      </c>
    </row>
    <row r="3441" spans="1:17" hidden="1">
      <c r="A3441" s="204">
        <v>101317636880</v>
      </c>
      <c r="B3441" s="205" t="s">
        <v>14168</v>
      </c>
      <c r="C3441" s="205" t="s">
        <v>14169</v>
      </c>
      <c r="D3441" s="205" t="s">
        <v>680</v>
      </c>
      <c r="E3441" s="572">
        <v>28821</v>
      </c>
      <c r="F3441" s="572">
        <v>43252</v>
      </c>
      <c r="G3441" s="205" t="s">
        <v>14170</v>
      </c>
      <c r="H3441" s="205" t="s">
        <v>682</v>
      </c>
      <c r="I3441" s="205" t="s">
        <v>708</v>
      </c>
      <c r="J3441" s="205">
        <v>8459412505</v>
      </c>
      <c r="K3441" s="205" t="s">
        <v>684</v>
      </c>
      <c r="L3441" s="205" t="s">
        <v>14171</v>
      </c>
      <c r="M3441" s="205" t="s">
        <v>14172</v>
      </c>
      <c r="N3441" s="205" t="s">
        <v>14173</v>
      </c>
      <c r="O3441" s="205" t="s">
        <v>686</v>
      </c>
      <c r="P3441" s="205" t="s">
        <v>687</v>
      </c>
      <c r="Q3441" s="205" t="s">
        <v>686</v>
      </c>
    </row>
    <row r="3442" spans="1:17" hidden="1">
      <c r="A3442" s="204">
        <v>101309915504</v>
      </c>
      <c r="B3442" s="205" t="s">
        <v>14165</v>
      </c>
      <c r="C3442" s="205" t="s">
        <v>14166</v>
      </c>
      <c r="D3442" s="205" t="s">
        <v>680</v>
      </c>
      <c r="E3442" s="572">
        <v>35796</v>
      </c>
      <c r="F3442" s="572">
        <v>43252</v>
      </c>
      <c r="G3442" s="205" t="s">
        <v>14163</v>
      </c>
      <c r="H3442" s="205" t="s">
        <v>682</v>
      </c>
      <c r="I3442" s="205" t="s">
        <v>683</v>
      </c>
      <c r="J3442" s="205">
        <v>7247037451</v>
      </c>
      <c r="K3442" s="205" t="s">
        <v>684</v>
      </c>
      <c r="L3442" s="205" t="s">
        <v>14167</v>
      </c>
      <c r="M3442" s="205" t="s">
        <v>684</v>
      </c>
      <c r="N3442" s="205" t="s">
        <v>684</v>
      </c>
      <c r="O3442" s="205" t="s">
        <v>686</v>
      </c>
      <c r="P3442" s="205" t="s">
        <v>687</v>
      </c>
      <c r="Q3442" s="205" t="s">
        <v>686</v>
      </c>
    </row>
    <row r="3443" spans="1:17" hidden="1">
      <c r="A3443" s="204">
        <v>101309915417</v>
      </c>
      <c r="B3443" s="205" t="s">
        <v>14174</v>
      </c>
      <c r="C3443" s="205" t="s">
        <v>14175</v>
      </c>
      <c r="D3443" s="205" t="s">
        <v>680</v>
      </c>
      <c r="E3443" s="572">
        <v>22679</v>
      </c>
      <c r="F3443" s="572">
        <v>43252</v>
      </c>
      <c r="G3443" s="205" t="s">
        <v>14176</v>
      </c>
      <c r="H3443" s="205" t="s">
        <v>682</v>
      </c>
      <c r="I3443" s="205" t="s">
        <v>708</v>
      </c>
      <c r="J3443" s="205" t="s">
        <v>684</v>
      </c>
      <c r="K3443" s="205" t="s">
        <v>684</v>
      </c>
      <c r="L3443" s="205" t="s">
        <v>14177</v>
      </c>
      <c r="M3443" s="205" t="s">
        <v>684</v>
      </c>
      <c r="N3443" s="205" t="s">
        <v>684</v>
      </c>
      <c r="O3443" s="205" t="s">
        <v>686</v>
      </c>
      <c r="P3443" s="205" t="s">
        <v>687</v>
      </c>
      <c r="Q3443" s="205" t="s">
        <v>686</v>
      </c>
    </row>
    <row r="3444" spans="1:17" hidden="1">
      <c r="A3444" s="204">
        <v>101309915429</v>
      </c>
      <c r="B3444" s="205" t="s">
        <v>14201</v>
      </c>
      <c r="C3444" s="205" t="s">
        <v>14202</v>
      </c>
      <c r="D3444" s="205" t="s">
        <v>680</v>
      </c>
      <c r="E3444" s="572">
        <v>36161</v>
      </c>
      <c r="F3444" s="572">
        <v>43252</v>
      </c>
      <c r="G3444" s="205" t="s">
        <v>14203</v>
      </c>
      <c r="H3444" s="205" t="s">
        <v>682</v>
      </c>
      <c r="I3444" s="205" t="s">
        <v>683</v>
      </c>
      <c r="J3444" s="205" t="s">
        <v>684</v>
      </c>
      <c r="K3444" s="205" t="s">
        <v>684</v>
      </c>
      <c r="L3444" s="205" t="s">
        <v>12543</v>
      </c>
      <c r="M3444" s="205" t="s">
        <v>684</v>
      </c>
      <c r="N3444" s="205" t="s">
        <v>684</v>
      </c>
      <c r="O3444" s="205" t="s">
        <v>686</v>
      </c>
      <c r="P3444" s="205" t="s">
        <v>687</v>
      </c>
      <c r="Q3444" s="205" t="s">
        <v>686</v>
      </c>
    </row>
    <row r="3445" spans="1:17" hidden="1">
      <c r="A3445" s="204">
        <v>101309915438</v>
      </c>
      <c r="B3445" s="205" t="s">
        <v>14180</v>
      </c>
      <c r="C3445" s="205" t="s">
        <v>14181</v>
      </c>
      <c r="D3445" s="205" t="s">
        <v>680</v>
      </c>
      <c r="E3445" s="572">
        <v>34700</v>
      </c>
      <c r="F3445" s="572">
        <v>43252</v>
      </c>
      <c r="G3445" s="205" t="s">
        <v>14182</v>
      </c>
      <c r="H3445" s="205" t="s">
        <v>682</v>
      </c>
      <c r="I3445" s="205" t="s">
        <v>683</v>
      </c>
      <c r="J3445" s="205">
        <v>8966072204</v>
      </c>
      <c r="K3445" s="205" t="s">
        <v>684</v>
      </c>
      <c r="L3445" s="205" t="s">
        <v>14183</v>
      </c>
      <c r="M3445" s="205" t="s">
        <v>684</v>
      </c>
      <c r="N3445" s="205" t="s">
        <v>14184</v>
      </c>
      <c r="O3445" s="205" t="s">
        <v>686</v>
      </c>
      <c r="P3445" s="205" t="s">
        <v>687</v>
      </c>
      <c r="Q3445" s="205" t="s">
        <v>686</v>
      </c>
    </row>
    <row r="3446" spans="1:17" hidden="1">
      <c r="A3446" s="204">
        <v>101309915493</v>
      </c>
      <c r="B3446" s="205" t="s">
        <v>14161</v>
      </c>
      <c r="C3446" s="205" t="s">
        <v>14162</v>
      </c>
      <c r="D3446" s="205" t="s">
        <v>680</v>
      </c>
      <c r="E3446" s="572">
        <v>37026</v>
      </c>
      <c r="F3446" s="572">
        <v>43252</v>
      </c>
      <c r="G3446" s="205" t="s">
        <v>14163</v>
      </c>
      <c r="H3446" s="205" t="s">
        <v>682</v>
      </c>
      <c r="I3446" s="205" t="s">
        <v>683</v>
      </c>
      <c r="J3446" s="205">
        <v>7067144424</v>
      </c>
      <c r="K3446" s="205" t="s">
        <v>684</v>
      </c>
      <c r="L3446" s="205" t="s">
        <v>14164</v>
      </c>
      <c r="M3446" s="205" t="s">
        <v>684</v>
      </c>
      <c r="N3446" s="205" t="s">
        <v>684</v>
      </c>
      <c r="O3446" s="205" t="s">
        <v>686</v>
      </c>
      <c r="P3446" s="205" t="s">
        <v>687</v>
      </c>
      <c r="Q3446" s="205" t="s">
        <v>686</v>
      </c>
    </row>
    <row r="3447" spans="1:17" hidden="1">
      <c r="A3447" s="204">
        <v>101309915455</v>
      </c>
      <c r="B3447" s="205" t="s">
        <v>14189</v>
      </c>
      <c r="C3447" s="205" t="s">
        <v>14190</v>
      </c>
      <c r="D3447" s="205" t="s">
        <v>680</v>
      </c>
      <c r="E3447" s="572">
        <v>36387</v>
      </c>
      <c r="F3447" s="572">
        <v>43252</v>
      </c>
      <c r="G3447" s="205" t="s">
        <v>14191</v>
      </c>
      <c r="H3447" s="205" t="s">
        <v>682</v>
      </c>
      <c r="I3447" s="205" t="s">
        <v>683</v>
      </c>
      <c r="J3447" s="205" t="s">
        <v>684</v>
      </c>
      <c r="K3447" s="205" t="s">
        <v>684</v>
      </c>
      <c r="L3447" s="205" t="s">
        <v>14192</v>
      </c>
      <c r="M3447" s="205" t="s">
        <v>684</v>
      </c>
      <c r="N3447" s="205" t="s">
        <v>684</v>
      </c>
      <c r="O3447" s="205" t="s">
        <v>686</v>
      </c>
      <c r="P3447" s="205" t="s">
        <v>687</v>
      </c>
      <c r="Q3447" s="205" t="s">
        <v>686</v>
      </c>
    </row>
    <row r="3448" spans="1:17" hidden="1">
      <c r="A3448" s="204">
        <v>101309915464</v>
      </c>
      <c r="B3448" s="205" t="s">
        <v>14193</v>
      </c>
      <c r="C3448" s="205" t="s">
        <v>14194</v>
      </c>
      <c r="D3448" s="205" t="s">
        <v>680</v>
      </c>
      <c r="E3448" s="572">
        <v>33970</v>
      </c>
      <c r="F3448" s="572">
        <v>43252</v>
      </c>
      <c r="G3448" s="205" t="s">
        <v>14195</v>
      </c>
      <c r="H3448" s="205" t="s">
        <v>682</v>
      </c>
      <c r="I3448" s="205" t="s">
        <v>683</v>
      </c>
      <c r="J3448" s="205" t="s">
        <v>684</v>
      </c>
      <c r="K3448" s="205" t="s">
        <v>684</v>
      </c>
      <c r="L3448" s="205" t="s">
        <v>14196</v>
      </c>
      <c r="M3448" s="205" t="s">
        <v>684</v>
      </c>
      <c r="N3448" s="205" t="s">
        <v>684</v>
      </c>
      <c r="O3448" s="205" t="s">
        <v>686</v>
      </c>
      <c r="P3448" s="205" t="s">
        <v>687</v>
      </c>
      <c r="Q3448" s="205" t="s">
        <v>686</v>
      </c>
    </row>
    <row r="3449" spans="1:17" hidden="1">
      <c r="A3449" s="204">
        <v>101309915472</v>
      </c>
      <c r="B3449" s="205" t="s">
        <v>14197</v>
      </c>
      <c r="C3449" s="205" t="s">
        <v>14198</v>
      </c>
      <c r="D3449" s="205" t="s">
        <v>680</v>
      </c>
      <c r="E3449" s="572">
        <v>36032</v>
      </c>
      <c r="F3449" s="572">
        <v>43252</v>
      </c>
      <c r="G3449" s="205" t="s">
        <v>14199</v>
      </c>
      <c r="H3449" s="205" t="s">
        <v>682</v>
      </c>
      <c r="I3449" s="205" t="s">
        <v>683</v>
      </c>
      <c r="J3449" s="205">
        <v>9552316247</v>
      </c>
      <c r="K3449" s="205" t="s">
        <v>684</v>
      </c>
      <c r="L3449" s="205" t="s">
        <v>14200</v>
      </c>
      <c r="M3449" s="205" t="s">
        <v>684</v>
      </c>
      <c r="N3449" s="205" t="s">
        <v>684</v>
      </c>
      <c r="O3449" s="205" t="s">
        <v>686</v>
      </c>
      <c r="P3449" s="205" t="s">
        <v>687</v>
      </c>
      <c r="Q3449" s="205" t="s">
        <v>686</v>
      </c>
    </row>
    <row r="3450" spans="1:17" hidden="1">
      <c r="A3450" s="204">
        <v>101309915486</v>
      </c>
      <c r="B3450" s="205" t="s">
        <v>14178</v>
      </c>
      <c r="C3450" s="205" t="s">
        <v>14179</v>
      </c>
      <c r="D3450" s="205" t="s">
        <v>680</v>
      </c>
      <c r="E3450" s="572">
        <v>33239</v>
      </c>
      <c r="F3450" s="572">
        <v>43252</v>
      </c>
      <c r="G3450" s="205" t="s">
        <v>4499</v>
      </c>
      <c r="H3450" s="205" t="s">
        <v>682</v>
      </c>
      <c r="I3450" s="205" t="s">
        <v>683</v>
      </c>
      <c r="J3450" s="205">
        <v>9589061516</v>
      </c>
      <c r="K3450" s="205" t="s">
        <v>684</v>
      </c>
      <c r="L3450" s="205" t="s">
        <v>1648</v>
      </c>
      <c r="M3450" s="205" t="s">
        <v>684</v>
      </c>
      <c r="N3450" s="205" t="s">
        <v>684</v>
      </c>
      <c r="O3450" s="205" t="s">
        <v>686</v>
      </c>
      <c r="P3450" s="205" t="s">
        <v>687</v>
      </c>
      <c r="Q3450" s="205" t="s">
        <v>686</v>
      </c>
    </row>
    <row r="3451" spans="1:17" hidden="1">
      <c r="A3451" s="204">
        <v>101309915440</v>
      </c>
      <c r="B3451" s="205" t="s">
        <v>14185</v>
      </c>
      <c r="C3451" s="205" t="s">
        <v>14186</v>
      </c>
      <c r="D3451" s="205" t="s">
        <v>680</v>
      </c>
      <c r="E3451" s="572">
        <v>36875</v>
      </c>
      <c r="F3451" s="572">
        <v>43252</v>
      </c>
      <c r="G3451" s="205" t="s">
        <v>14187</v>
      </c>
      <c r="H3451" s="205" t="s">
        <v>682</v>
      </c>
      <c r="I3451" s="205" t="s">
        <v>683</v>
      </c>
      <c r="J3451" s="205">
        <v>8251033872</v>
      </c>
      <c r="K3451" s="205" t="s">
        <v>684</v>
      </c>
      <c r="L3451" s="205" t="s">
        <v>14188</v>
      </c>
      <c r="M3451" s="205" t="s">
        <v>684</v>
      </c>
      <c r="N3451" s="205" t="s">
        <v>21209</v>
      </c>
      <c r="O3451" s="205" t="s">
        <v>686</v>
      </c>
      <c r="P3451" s="205" t="s">
        <v>687</v>
      </c>
      <c r="Q3451" s="205" t="s">
        <v>687</v>
      </c>
    </row>
    <row r="3452" spans="1:17" hidden="1">
      <c r="A3452" s="204">
        <v>101306413923</v>
      </c>
      <c r="B3452" s="205" t="s">
        <v>14227</v>
      </c>
      <c r="C3452" s="205" t="s">
        <v>14228</v>
      </c>
      <c r="D3452" s="205" t="s">
        <v>680</v>
      </c>
      <c r="E3452" s="572">
        <v>33970</v>
      </c>
      <c r="F3452" s="572">
        <v>43229</v>
      </c>
      <c r="G3452" s="205" t="s">
        <v>14229</v>
      </c>
      <c r="H3452" s="205" t="s">
        <v>682</v>
      </c>
      <c r="I3452" s="205" t="s">
        <v>683</v>
      </c>
      <c r="J3452" s="205" t="s">
        <v>684</v>
      </c>
      <c r="K3452" s="205" t="s">
        <v>684</v>
      </c>
      <c r="L3452" s="205" t="s">
        <v>14230</v>
      </c>
      <c r="M3452" s="205" t="s">
        <v>684</v>
      </c>
      <c r="N3452" s="205" t="s">
        <v>684</v>
      </c>
      <c r="O3452" s="205" t="s">
        <v>686</v>
      </c>
      <c r="P3452" s="205" t="s">
        <v>687</v>
      </c>
      <c r="Q3452" s="205" t="s">
        <v>686</v>
      </c>
    </row>
    <row r="3453" spans="1:17" hidden="1">
      <c r="A3453" s="204">
        <v>101285982073</v>
      </c>
      <c r="B3453" s="205" t="s">
        <v>14231</v>
      </c>
      <c r="C3453" s="205" t="s">
        <v>13997</v>
      </c>
      <c r="D3453" s="205" t="s">
        <v>680</v>
      </c>
      <c r="E3453" s="572">
        <v>31048</v>
      </c>
      <c r="F3453" s="572">
        <v>43229</v>
      </c>
      <c r="G3453" s="205" t="s">
        <v>14232</v>
      </c>
      <c r="H3453" s="205" t="s">
        <v>682</v>
      </c>
      <c r="I3453" s="205" t="s">
        <v>708</v>
      </c>
      <c r="J3453" s="205" t="s">
        <v>684</v>
      </c>
      <c r="K3453" s="205" t="s">
        <v>684</v>
      </c>
      <c r="L3453" s="205" t="s">
        <v>14233</v>
      </c>
      <c r="M3453" s="205" t="s">
        <v>684</v>
      </c>
      <c r="N3453" s="205" t="s">
        <v>684</v>
      </c>
      <c r="O3453" s="205" t="s">
        <v>686</v>
      </c>
      <c r="P3453" s="205" t="s">
        <v>687</v>
      </c>
      <c r="Q3453" s="205" t="s">
        <v>686</v>
      </c>
    </row>
    <row r="3454" spans="1:17" hidden="1">
      <c r="A3454" s="204">
        <v>101306416154</v>
      </c>
      <c r="B3454" s="205" t="s">
        <v>14208</v>
      </c>
      <c r="C3454" s="205" t="s">
        <v>14209</v>
      </c>
      <c r="D3454" s="205" t="s">
        <v>680</v>
      </c>
      <c r="E3454" s="572">
        <v>32143</v>
      </c>
      <c r="F3454" s="572">
        <v>43229</v>
      </c>
      <c r="G3454" s="205" t="s">
        <v>14210</v>
      </c>
      <c r="H3454" s="205" t="s">
        <v>682</v>
      </c>
      <c r="I3454" s="205" t="s">
        <v>708</v>
      </c>
      <c r="J3454" s="205" t="s">
        <v>684</v>
      </c>
      <c r="K3454" s="205" t="s">
        <v>684</v>
      </c>
      <c r="L3454" s="205" t="s">
        <v>14211</v>
      </c>
      <c r="M3454" s="205" t="s">
        <v>684</v>
      </c>
      <c r="N3454" s="205" t="s">
        <v>684</v>
      </c>
      <c r="O3454" s="205" t="s">
        <v>686</v>
      </c>
      <c r="P3454" s="205" t="s">
        <v>687</v>
      </c>
      <c r="Q3454" s="205" t="s">
        <v>686</v>
      </c>
    </row>
    <row r="3455" spans="1:17" hidden="1">
      <c r="A3455" s="204">
        <v>101306416165</v>
      </c>
      <c r="B3455" s="205" t="s">
        <v>14204</v>
      </c>
      <c r="C3455" s="205" t="s">
        <v>14205</v>
      </c>
      <c r="D3455" s="205" t="s">
        <v>680</v>
      </c>
      <c r="E3455" s="572">
        <v>36088</v>
      </c>
      <c r="F3455" s="572">
        <v>43229</v>
      </c>
      <c r="G3455" s="205" t="s">
        <v>14206</v>
      </c>
      <c r="H3455" s="205" t="s">
        <v>682</v>
      </c>
      <c r="I3455" s="205" t="s">
        <v>683</v>
      </c>
      <c r="J3455" s="205" t="s">
        <v>684</v>
      </c>
      <c r="K3455" s="205" t="s">
        <v>684</v>
      </c>
      <c r="L3455" s="205" t="s">
        <v>14207</v>
      </c>
      <c r="M3455" s="205" t="s">
        <v>684</v>
      </c>
      <c r="N3455" s="205" t="s">
        <v>684</v>
      </c>
      <c r="O3455" s="205" t="s">
        <v>686</v>
      </c>
      <c r="P3455" s="205" t="s">
        <v>687</v>
      </c>
      <c r="Q3455" s="205" t="s">
        <v>686</v>
      </c>
    </row>
    <row r="3456" spans="1:17" hidden="1">
      <c r="A3456" s="204">
        <v>101306416183</v>
      </c>
      <c r="B3456" s="205" t="s">
        <v>14219</v>
      </c>
      <c r="C3456" s="205" t="s">
        <v>14220</v>
      </c>
      <c r="D3456" s="205" t="s">
        <v>680</v>
      </c>
      <c r="E3456" s="572">
        <v>35512</v>
      </c>
      <c r="F3456" s="572">
        <v>43229</v>
      </c>
      <c r="G3456" s="205" t="s">
        <v>1545</v>
      </c>
      <c r="H3456" s="205" t="s">
        <v>682</v>
      </c>
      <c r="I3456" s="205" t="s">
        <v>683</v>
      </c>
      <c r="J3456" s="205" t="s">
        <v>684</v>
      </c>
      <c r="K3456" s="205" t="s">
        <v>684</v>
      </c>
      <c r="L3456" s="205" t="s">
        <v>14221</v>
      </c>
      <c r="M3456" s="205" t="s">
        <v>684</v>
      </c>
      <c r="N3456" s="205" t="s">
        <v>684</v>
      </c>
      <c r="O3456" s="205" t="s">
        <v>686</v>
      </c>
      <c r="P3456" s="205" t="s">
        <v>687</v>
      </c>
      <c r="Q3456" s="205" t="s">
        <v>686</v>
      </c>
    </row>
    <row r="3457" spans="1:17" hidden="1">
      <c r="A3457" s="204">
        <v>101306416149</v>
      </c>
      <c r="B3457" s="205" t="s">
        <v>14215</v>
      </c>
      <c r="C3457" s="205" t="s">
        <v>14216</v>
      </c>
      <c r="D3457" s="205" t="s">
        <v>680</v>
      </c>
      <c r="E3457" s="572">
        <v>35930</v>
      </c>
      <c r="F3457" s="572">
        <v>43229</v>
      </c>
      <c r="G3457" s="205" t="s">
        <v>14217</v>
      </c>
      <c r="H3457" s="205" t="s">
        <v>682</v>
      </c>
      <c r="I3457" s="205" t="s">
        <v>683</v>
      </c>
      <c r="J3457" s="205" t="s">
        <v>684</v>
      </c>
      <c r="K3457" s="205" t="s">
        <v>684</v>
      </c>
      <c r="L3457" s="205" t="s">
        <v>14218</v>
      </c>
      <c r="M3457" s="205" t="s">
        <v>684</v>
      </c>
      <c r="N3457" s="205" t="s">
        <v>684</v>
      </c>
      <c r="O3457" s="205" t="s">
        <v>686</v>
      </c>
      <c r="P3457" s="205" t="s">
        <v>687</v>
      </c>
      <c r="Q3457" s="205" t="s">
        <v>686</v>
      </c>
    </row>
    <row r="3458" spans="1:17" hidden="1">
      <c r="A3458" s="204">
        <v>101285982060</v>
      </c>
      <c r="B3458" s="205" t="s">
        <v>14222</v>
      </c>
      <c r="C3458" s="205" t="s">
        <v>7576</v>
      </c>
      <c r="D3458" s="205" t="s">
        <v>680</v>
      </c>
      <c r="E3458" s="572">
        <v>36161</v>
      </c>
      <c r="F3458" s="572">
        <v>43229</v>
      </c>
      <c r="G3458" s="205" t="s">
        <v>14223</v>
      </c>
      <c r="H3458" s="205" t="s">
        <v>682</v>
      </c>
      <c r="I3458" s="205" t="s">
        <v>683</v>
      </c>
      <c r="J3458" s="205">
        <v>9301209103</v>
      </c>
      <c r="K3458" s="205" t="s">
        <v>684</v>
      </c>
      <c r="L3458" s="205" t="s">
        <v>14224</v>
      </c>
      <c r="M3458" s="205" t="s">
        <v>14225</v>
      </c>
      <c r="N3458" s="205" t="s">
        <v>14226</v>
      </c>
      <c r="O3458" s="205" t="s">
        <v>686</v>
      </c>
      <c r="P3458" s="205" t="s">
        <v>687</v>
      </c>
      <c r="Q3458" s="205" t="s">
        <v>686</v>
      </c>
    </row>
    <row r="3459" spans="1:17" hidden="1">
      <c r="A3459" s="204">
        <v>101258318318</v>
      </c>
      <c r="B3459" s="205" t="s">
        <v>14212</v>
      </c>
      <c r="C3459" s="205" t="s">
        <v>14213</v>
      </c>
      <c r="D3459" s="205" t="s">
        <v>680</v>
      </c>
      <c r="E3459" s="572">
        <v>35750</v>
      </c>
      <c r="F3459" s="572">
        <v>43229</v>
      </c>
      <c r="G3459" s="205" t="s">
        <v>2055</v>
      </c>
      <c r="H3459" s="205" t="s">
        <v>682</v>
      </c>
      <c r="I3459" s="205" t="s">
        <v>683</v>
      </c>
      <c r="J3459" s="205" t="s">
        <v>684</v>
      </c>
      <c r="K3459" s="205" t="s">
        <v>14214</v>
      </c>
      <c r="L3459" s="205" t="s">
        <v>9683</v>
      </c>
      <c r="M3459" s="205" t="s">
        <v>684</v>
      </c>
      <c r="N3459" s="205" t="s">
        <v>684</v>
      </c>
      <c r="O3459" s="205" t="s">
        <v>686</v>
      </c>
      <c r="P3459" s="205" t="s">
        <v>687</v>
      </c>
      <c r="Q3459" s="205" t="s">
        <v>686</v>
      </c>
    </row>
    <row r="3460" spans="1:17" hidden="1">
      <c r="A3460" s="204">
        <v>101301460166</v>
      </c>
      <c r="B3460" s="205" t="s">
        <v>14251</v>
      </c>
      <c r="C3460" s="205" t="s">
        <v>14252</v>
      </c>
      <c r="D3460" s="205" t="s">
        <v>680</v>
      </c>
      <c r="E3460" s="572">
        <v>36892</v>
      </c>
      <c r="F3460" s="572">
        <v>43222</v>
      </c>
      <c r="G3460" s="205" t="s">
        <v>14253</v>
      </c>
      <c r="H3460" s="205" t="s">
        <v>682</v>
      </c>
      <c r="I3460" s="205" t="s">
        <v>683</v>
      </c>
      <c r="J3460" s="205" t="s">
        <v>684</v>
      </c>
      <c r="K3460" s="205" t="s">
        <v>684</v>
      </c>
      <c r="L3460" s="205" t="s">
        <v>14254</v>
      </c>
      <c r="M3460" s="205" t="s">
        <v>684</v>
      </c>
      <c r="N3460" s="205" t="s">
        <v>11157</v>
      </c>
      <c r="O3460" s="205" t="s">
        <v>686</v>
      </c>
      <c r="P3460" s="205" t="s">
        <v>687</v>
      </c>
      <c r="Q3460" s="205" t="s">
        <v>686</v>
      </c>
    </row>
    <row r="3461" spans="1:17" hidden="1">
      <c r="A3461" s="204">
        <v>101301460178</v>
      </c>
      <c r="B3461" s="205" t="s">
        <v>14255</v>
      </c>
      <c r="C3461" s="205" t="s">
        <v>14256</v>
      </c>
      <c r="D3461" s="205" t="s">
        <v>680</v>
      </c>
      <c r="E3461" s="572">
        <v>36533</v>
      </c>
      <c r="F3461" s="572">
        <v>43222</v>
      </c>
      <c r="G3461" s="205" t="s">
        <v>14257</v>
      </c>
      <c r="H3461" s="205" t="s">
        <v>682</v>
      </c>
      <c r="I3461" s="205" t="s">
        <v>683</v>
      </c>
      <c r="J3461" s="205">
        <v>9695307854</v>
      </c>
      <c r="K3461" s="205" t="s">
        <v>684</v>
      </c>
      <c r="L3461" s="205" t="s">
        <v>7549</v>
      </c>
      <c r="M3461" s="205" t="s">
        <v>684</v>
      </c>
      <c r="N3461" s="205" t="s">
        <v>684</v>
      </c>
      <c r="O3461" s="205" t="s">
        <v>686</v>
      </c>
      <c r="P3461" s="205" t="s">
        <v>687</v>
      </c>
      <c r="Q3461" s="205" t="s">
        <v>686</v>
      </c>
    </row>
    <row r="3462" spans="1:17" hidden="1">
      <c r="A3462" s="204">
        <v>101301460184</v>
      </c>
      <c r="B3462" s="205" t="s">
        <v>14279</v>
      </c>
      <c r="C3462" s="205" t="s">
        <v>14280</v>
      </c>
      <c r="D3462" s="205" t="s">
        <v>680</v>
      </c>
      <c r="E3462" s="572">
        <v>35431</v>
      </c>
      <c r="F3462" s="572">
        <v>43222</v>
      </c>
      <c r="G3462" s="205" t="s">
        <v>14281</v>
      </c>
      <c r="H3462" s="205" t="s">
        <v>682</v>
      </c>
      <c r="I3462" s="205" t="s">
        <v>708</v>
      </c>
      <c r="J3462" s="205" t="s">
        <v>684</v>
      </c>
      <c r="K3462" s="205" t="s">
        <v>684</v>
      </c>
      <c r="L3462" s="205" t="s">
        <v>1077</v>
      </c>
      <c r="M3462" s="205" t="s">
        <v>684</v>
      </c>
      <c r="N3462" s="205" t="s">
        <v>684</v>
      </c>
      <c r="O3462" s="205" t="s">
        <v>686</v>
      </c>
      <c r="P3462" s="205" t="s">
        <v>687</v>
      </c>
      <c r="Q3462" s="205" t="s">
        <v>686</v>
      </c>
    </row>
    <row r="3463" spans="1:17" hidden="1">
      <c r="A3463" s="204">
        <v>101308997638</v>
      </c>
      <c r="B3463" s="205" t="s">
        <v>14258</v>
      </c>
      <c r="C3463" s="205" t="s">
        <v>13976</v>
      </c>
      <c r="D3463" s="205" t="s">
        <v>680</v>
      </c>
      <c r="E3463" s="572">
        <v>34700</v>
      </c>
      <c r="F3463" s="572">
        <v>43222</v>
      </c>
      <c r="G3463" s="205" t="s">
        <v>3343</v>
      </c>
      <c r="H3463" s="205" t="s">
        <v>682</v>
      </c>
      <c r="I3463" s="205" t="s">
        <v>683</v>
      </c>
      <c r="J3463" s="205" t="s">
        <v>684</v>
      </c>
      <c r="K3463" s="205" t="s">
        <v>684</v>
      </c>
      <c r="L3463" s="205" t="s">
        <v>14259</v>
      </c>
      <c r="M3463" s="205" t="s">
        <v>684</v>
      </c>
      <c r="N3463" s="205" t="s">
        <v>684</v>
      </c>
      <c r="O3463" s="205" t="s">
        <v>686</v>
      </c>
      <c r="P3463" s="205" t="s">
        <v>687</v>
      </c>
      <c r="Q3463" s="205" t="s">
        <v>686</v>
      </c>
    </row>
    <row r="3464" spans="1:17" hidden="1">
      <c r="A3464" s="204">
        <v>101238823358</v>
      </c>
      <c r="B3464" s="205" t="s">
        <v>14282</v>
      </c>
      <c r="C3464" s="205" t="s">
        <v>14283</v>
      </c>
      <c r="D3464" s="205" t="s">
        <v>680</v>
      </c>
      <c r="E3464" s="572">
        <v>33337</v>
      </c>
      <c r="F3464" s="572">
        <v>43222</v>
      </c>
      <c r="G3464" s="205" t="s">
        <v>14284</v>
      </c>
      <c r="H3464" s="205" t="s">
        <v>682</v>
      </c>
      <c r="I3464" s="205" t="s">
        <v>683</v>
      </c>
      <c r="J3464" s="205">
        <v>8838595135</v>
      </c>
      <c r="K3464" s="205" t="s">
        <v>684</v>
      </c>
      <c r="L3464" s="205" t="s">
        <v>7842</v>
      </c>
      <c r="M3464" s="205" t="s">
        <v>14285</v>
      </c>
      <c r="N3464" s="205" t="s">
        <v>14286</v>
      </c>
      <c r="O3464" s="205" t="s">
        <v>686</v>
      </c>
      <c r="P3464" s="205" t="s">
        <v>687</v>
      </c>
      <c r="Q3464" s="205" t="s">
        <v>686</v>
      </c>
    </row>
    <row r="3465" spans="1:17" hidden="1">
      <c r="A3465" s="204">
        <v>101308997557</v>
      </c>
      <c r="B3465" s="205" t="s">
        <v>14287</v>
      </c>
      <c r="C3465" s="205" t="s">
        <v>14288</v>
      </c>
      <c r="D3465" s="205" t="s">
        <v>680</v>
      </c>
      <c r="E3465" s="572">
        <v>31959</v>
      </c>
      <c r="F3465" s="572">
        <v>43222</v>
      </c>
      <c r="G3465" s="205" t="s">
        <v>14289</v>
      </c>
      <c r="H3465" s="205" t="s">
        <v>682</v>
      </c>
      <c r="I3465" s="205" t="s">
        <v>708</v>
      </c>
      <c r="J3465" s="205" t="s">
        <v>684</v>
      </c>
      <c r="K3465" s="205" t="s">
        <v>684</v>
      </c>
      <c r="L3465" s="205" t="s">
        <v>14290</v>
      </c>
      <c r="M3465" s="205" t="s">
        <v>684</v>
      </c>
      <c r="N3465" s="205" t="s">
        <v>684</v>
      </c>
      <c r="O3465" s="205" t="s">
        <v>686</v>
      </c>
      <c r="P3465" s="205" t="s">
        <v>687</v>
      </c>
      <c r="Q3465" s="205" t="s">
        <v>686</v>
      </c>
    </row>
    <row r="3466" spans="1:17" hidden="1">
      <c r="A3466" s="204">
        <v>101309008287</v>
      </c>
      <c r="B3466" s="205" t="s">
        <v>14234</v>
      </c>
      <c r="C3466" s="205" t="s">
        <v>14235</v>
      </c>
      <c r="D3466" s="205" t="s">
        <v>680</v>
      </c>
      <c r="E3466" s="572">
        <v>32297</v>
      </c>
      <c r="F3466" s="572">
        <v>43222</v>
      </c>
      <c r="G3466" s="205" t="s">
        <v>14236</v>
      </c>
      <c r="H3466" s="205" t="s">
        <v>682</v>
      </c>
      <c r="I3466" s="205" t="s">
        <v>708</v>
      </c>
      <c r="J3466" s="205">
        <v>9004185724</v>
      </c>
      <c r="K3466" s="205" t="s">
        <v>684</v>
      </c>
      <c r="L3466" s="205" t="s">
        <v>14237</v>
      </c>
      <c r="M3466" s="205" t="s">
        <v>14238</v>
      </c>
      <c r="N3466" s="205" t="s">
        <v>14239</v>
      </c>
      <c r="O3466" s="205" t="s">
        <v>686</v>
      </c>
      <c r="P3466" s="205" t="s">
        <v>687</v>
      </c>
      <c r="Q3466" s="205" t="s">
        <v>686</v>
      </c>
    </row>
    <row r="3467" spans="1:17" hidden="1">
      <c r="A3467" s="204">
        <v>101308997574</v>
      </c>
      <c r="B3467" s="205" t="s">
        <v>14272</v>
      </c>
      <c r="C3467" s="205" t="s">
        <v>14273</v>
      </c>
      <c r="D3467" s="205" t="s">
        <v>680</v>
      </c>
      <c r="E3467" s="572">
        <v>36253</v>
      </c>
      <c r="F3467" s="572">
        <v>43222</v>
      </c>
      <c r="G3467" s="205" t="s">
        <v>10715</v>
      </c>
      <c r="H3467" s="205" t="s">
        <v>682</v>
      </c>
      <c r="I3467" s="205" t="s">
        <v>683</v>
      </c>
      <c r="J3467" s="205" t="s">
        <v>684</v>
      </c>
      <c r="K3467" s="205" t="s">
        <v>684</v>
      </c>
      <c r="L3467" s="205" t="s">
        <v>14274</v>
      </c>
      <c r="M3467" s="205" t="s">
        <v>684</v>
      </c>
      <c r="N3467" s="205" t="s">
        <v>684</v>
      </c>
      <c r="O3467" s="205" t="s">
        <v>686</v>
      </c>
      <c r="P3467" s="205" t="s">
        <v>687</v>
      </c>
      <c r="Q3467" s="205" t="s">
        <v>686</v>
      </c>
    </row>
    <row r="3468" spans="1:17" hidden="1">
      <c r="A3468" s="204">
        <v>101308997588</v>
      </c>
      <c r="B3468" s="205" t="s">
        <v>14268</v>
      </c>
      <c r="C3468" s="205" t="s">
        <v>14269</v>
      </c>
      <c r="D3468" s="205" t="s">
        <v>680</v>
      </c>
      <c r="E3468" s="572">
        <v>30682</v>
      </c>
      <c r="F3468" s="572">
        <v>43222</v>
      </c>
      <c r="G3468" s="205" t="s">
        <v>14270</v>
      </c>
      <c r="H3468" s="205" t="s">
        <v>682</v>
      </c>
      <c r="I3468" s="205" t="s">
        <v>708</v>
      </c>
      <c r="J3468" s="205" t="s">
        <v>684</v>
      </c>
      <c r="K3468" s="205" t="s">
        <v>684</v>
      </c>
      <c r="L3468" s="205" t="s">
        <v>14271</v>
      </c>
      <c r="M3468" s="205" t="s">
        <v>684</v>
      </c>
      <c r="N3468" s="205" t="s">
        <v>684</v>
      </c>
      <c r="O3468" s="205" t="s">
        <v>686</v>
      </c>
      <c r="P3468" s="205" t="s">
        <v>687</v>
      </c>
      <c r="Q3468" s="205" t="s">
        <v>686</v>
      </c>
    </row>
    <row r="3469" spans="1:17" hidden="1">
      <c r="A3469" s="204">
        <v>101308997590</v>
      </c>
      <c r="B3469" s="205" t="s">
        <v>14264</v>
      </c>
      <c r="C3469" s="205" t="s">
        <v>14265</v>
      </c>
      <c r="D3469" s="205" t="s">
        <v>680</v>
      </c>
      <c r="E3469" s="572">
        <v>30682</v>
      </c>
      <c r="F3469" s="572">
        <v>43222</v>
      </c>
      <c r="G3469" s="205" t="s">
        <v>14266</v>
      </c>
      <c r="H3469" s="205" t="s">
        <v>682</v>
      </c>
      <c r="I3469" s="205" t="s">
        <v>708</v>
      </c>
      <c r="J3469" s="205" t="s">
        <v>684</v>
      </c>
      <c r="K3469" s="205" t="s">
        <v>684</v>
      </c>
      <c r="L3469" s="205" t="s">
        <v>14267</v>
      </c>
      <c r="M3469" s="205" t="s">
        <v>684</v>
      </c>
      <c r="N3469" s="205" t="s">
        <v>684</v>
      </c>
      <c r="O3469" s="205" t="s">
        <v>686</v>
      </c>
      <c r="P3469" s="205" t="s">
        <v>687</v>
      </c>
      <c r="Q3469" s="205" t="s">
        <v>686</v>
      </c>
    </row>
    <row r="3470" spans="1:17" hidden="1">
      <c r="A3470" s="204">
        <v>101308997629</v>
      </c>
      <c r="B3470" s="205" t="s">
        <v>14260</v>
      </c>
      <c r="C3470" s="205" t="s">
        <v>14261</v>
      </c>
      <c r="D3470" s="205" t="s">
        <v>680</v>
      </c>
      <c r="E3470" s="572">
        <v>36669</v>
      </c>
      <c r="F3470" s="572">
        <v>43222</v>
      </c>
      <c r="G3470" s="205" t="s">
        <v>14262</v>
      </c>
      <c r="H3470" s="205" t="s">
        <v>682</v>
      </c>
      <c r="I3470" s="205" t="s">
        <v>683</v>
      </c>
      <c r="J3470" s="205" t="s">
        <v>684</v>
      </c>
      <c r="K3470" s="205" t="s">
        <v>684</v>
      </c>
      <c r="L3470" s="205" t="s">
        <v>14263</v>
      </c>
      <c r="M3470" s="205" t="s">
        <v>684</v>
      </c>
      <c r="N3470" s="205" t="s">
        <v>13544</v>
      </c>
      <c r="O3470" s="205" t="s">
        <v>686</v>
      </c>
      <c r="P3470" s="205" t="s">
        <v>687</v>
      </c>
      <c r="Q3470" s="205" t="s">
        <v>686</v>
      </c>
    </row>
    <row r="3471" spans="1:17" hidden="1">
      <c r="A3471" s="204">
        <v>101301460150</v>
      </c>
      <c r="B3471" s="205" t="s">
        <v>14247</v>
      </c>
      <c r="C3471" s="205" t="s">
        <v>14248</v>
      </c>
      <c r="D3471" s="205" t="s">
        <v>680</v>
      </c>
      <c r="E3471" s="572">
        <v>34822</v>
      </c>
      <c r="F3471" s="572">
        <v>43222</v>
      </c>
      <c r="G3471" s="205" t="s">
        <v>14249</v>
      </c>
      <c r="H3471" s="205" t="s">
        <v>682</v>
      </c>
      <c r="I3471" s="205" t="s">
        <v>683</v>
      </c>
      <c r="J3471" s="205" t="s">
        <v>684</v>
      </c>
      <c r="K3471" s="205" t="s">
        <v>684</v>
      </c>
      <c r="L3471" s="205" t="s">
        <v>14250</v>
      </c>
      <c r="M3471" s="205" t="s">
        <v>684</v>
      </c>
      <c r="N3471" s="205" t="s">
        <v>684</v>
      </c>
      <c r="O3471" s="205" t="s">
        <v>686</v>
      </c>
      <c r="P3471" s="205" t="s">
        <v>687</v>
      </c>
      <c r="Q3471" s="205" t="s">
        <v>686</v>
      </c>
    </row>
    <row r="3472" spans="1:17" hidden="1">
      <c r="A3472" s="204">
        <v>101309008294</v>
      </c>
      <c r="B3472" s="205" t="s">
        <v>14240</v>
      </c>
      <c r="C3472" s="205" t="s">
        <v>14241</v>
      </c>
      <c r="D3472" s="205" t="s">
        <v>680</v>
      </c>
      <c r="E3472" s="572">
        <v>34020</v>
      </c>
      <c r="F3472" s="572">
        <v>43222</v>
      </c>
      <c r="G3472" s="205" t="s">
        <v>14242</v>
      </c>
      <c r="H3472" s="205" t="s">
        <v>682</v>
      </c>
      <c r="I3472" s="205" t="s">
        <v>683</v>
      </c>
      <c r="J3472" s="205">
        <v>7709703107</v>
      </c>
      <c r="K3472" s="205" t="s">
        <v>14243</v>
      </c>
      <c r="L3472" s="205" t="s">
        <v>14244</v>
      </c>
      <c r="M3472" s="205" t="s">
        <v>14245</v>
      </c>
      <c r="N3472" s="205" t="s">
        <v>14246</v>
      </c>
      <c r="O3472" s="205" t="s">
        <v>686</v>
      </c>
      <c r="P3472" s="205" t="s">
        <v>687</v>
      </c>
      <c r="Q3472" s="205" t="s">
        <v>686</v>
      </c>
    </row>
    <row r="3473" spans="1:17" hidden="1">
      <c r="A3473" s="204">
        <v>101308997561</v>
      </c>
      <c r="B3473" s="205" t="s">
        <v>14275</v>
      </c>
      <c r="C3473" s="205" t="s">
        <v>14276</v>
      </c>
      <c r="D3473" s="205" t="s">
        <v>680</v>
      </c>
      <c r="E3473" s="572">
        <v>36538</v>
      </c>
      <c r="F3473" s="572">
        <v>43222</v>
      </c>
      <c r="G3473" s="205" t="s">
        <v>14277</v>
      </c>
      <c r="H3473" s="205" t="s">
        <v>682</v>
      </c>
      <c r="I3473" s="205" t="s">
        <v>683</v>
      </c>
      <c r="J3473" s="205" t="s">
        <v>684</v>
      </c>
      <c r="K3473" s="205" t="s">
        <v>684</v>
      </c>
      <c r="L3473" s="205" t="s">
        <v>14278</v>
      </c>
      <c r="M3473" s="205" t="s">
        <v>684</v>
      </c>
      <c r="N3473" s="205" t="s">
        <v>684</v>
      </c>
      <c r="O3473" s="205" t="s">
        <v>686</v>
      </c>
      <c r="P3473" s="205" t="s">
        <v>687</v>
      </c>
      <c r="Q3473" s="205" t="s">
        <v>686</v>
      </c>
    </row>
    <row r="3474" spans="1:17" hidden="1">
      <c r="A3474" s="204">
        <v>101278327738</v>
      </c>
      <c r="B3474" s="205" t="s">
        <v>14299</v>
      </c>
      <c r="C3474" s="205" t="s">
        <v>14300</v>
      </c>
      <c r="D3474" s="205" t="s">
        <v>1212</v>
      </c>
      <c r="E3474" s="572">
        <v>35147</v>
      </c>
      <c r="F3474" s="572">
        <v>43206</v>
      </c>
      <c r="G3474" s="205" t="s">
        <v>14301</v>
      </c>
      <c r="H3474" s="205" t="s">
        <v>682</v>
      </c>
      <c r="I3474" s="205" t="s">
        <v>683</v>
      </c>
      <c r="J3474" s="205">
        <v>7218635610</v>
      </c>
      <c r="K3474" s="205" t="s">
        <v>14302</v>
      </c>
      <c r="L3474" s="205" t="s">
        <v>14303</v>
      </c>
      <c r="M3474" s="205" t="s">
        <v>684</v>
      </c>
      <c r="N3474" s="205" t="s">
        <v>10827</v>
      </c>
      <c r="O3474" s="205" t="s">
        <v>686</v>
      </c>
      <c r="P3474" s="205" t="s">
        <v>687</v>
      </c>
      <c r="Q3474" s="205" t="s">
        <v>686</v>
      </c>
    </row>
    <row r="3475" spans="1:17" hidden="1">
      <c r="A3475" s="204">
        <v>101292175083</v>
      </c>
      <c r="B3475" s="205" t="s">
        <v>14304</v>
      </c>
      <c r="C3475" s="205" t="s">
        <v>14305</v>
      </c>
      <c r="D3475" s="205" t="s">
        <v>680</v>
      </c>
      <c r="E3475" s="572">
        <v>34885</v>
      </c>
      <c r="F3475" s="572">
        <v>43206</v>
      </c>
      <c r="G3475" s="205" t="s">
        <v>14306</v>
      </c>
      <c r="H3475" s="205" t="s">
        <v>682</v>
      </c>
      <c r="I3475" s="205" t="s">
        <v>683</v>
      </c>
      <c r="J3475" s="205">
        <v>9075425363</v>
      </c>
      <c r="K3475" s="205" t="s">
        <v>684</v>
      </c>
      <c r="L3475" s="205" t="s">
        <v>4922</v>
      </c>
      <c r="M3475" s="205" t="s">
        <v>684</v>
      </c>
      <c r="N3475" s="205" t="s">
        <v>14307</v>
      </c>
      <c r="O3475" s="205" t="s">
        <v>686</v>
      </c>
      <c r="P3475" s="205" t="s">
        <v>687</v>
      </c>
      <c r="Q3475" s="205" t="s">
        <v>686</v>
      </c>
    </row>
    <row r="3476" spans="1:17" hidden="1">
      <c r="A3476" s="204">
        <v>101292175110</v>
      </c>
      <c r="B3476" s="205" t="s">
        <v>14291</v>
      </c>
      <c r="C3476" s="205" t="s">
        <v>14292</v>
      </c>
      <c r="D3476" s="205" t="s">
        <v>1212</v>
      </c>
      <c r="E3476" s="572">
        <v>35289</v>
      </c>
      <c r="F3476" s="572">
        <v>43206</v>
      </c>
      <c r="G3476" s="205" t="s">
        <v>14293</v>
      </c>
      <c r="H3476" s="205" t="s">
        <v>682</v>
      </c>
      <c r="I3476" s="205" t="s">
        <v>683</v>
      </c>
      <c r="J3476" s="205" t="s">
        <v>684</v>
      </c>
      <c r="K3476" s="205" t="s">
        <v>684</v>
      </c>
      <c r="L3476" s="205" t="s">
        <v>14294</v>
      </c>
      <c r="M3476" s="205" t="s">
        <v>684</v>
      </c>
      <c r="N3476" s="205" t="s">
        <v>684</v>
      </c>
      <c r="O3476" s="205" t="s">
        <v>686</v>
      </c>
      <c r="P3476" s="205" t="s">
        <v>687</v>
      </c>
      <c r="Q3476" s="205" t="s">
        <v>686</v>
      </c>
    </row>
    <row r="3477" spans="1:17" hidden="1">
      <c r="A3477" s="204">
        <v>101292245392</v>
      </c>
      <c r="B3477" s="205" t="s">
        <v>14295</v>
      </c>
      <c r="C3477" s="205" t="s">
        <v>14296</v>
      </c>
      <c r="D3477" s="205" t="s">
        <v>680</v>
      </c>
      <c r="E3477" s="572">
        <v>33301</v>
      </c>
      <c r="F3477" s="572">
        <v>43206</v>
      </c>
      <c r="G3477" s="205" t="s">
        <v>14297</v>
      </c>
      <c r="H3477" s="205" t="s">
        <v>682</v>
      </c>
      <c r="I3477" s="205" t="s">
        <v>683</v>
      </c>
      <c r="J3477" s="205" t="s">
        <v>684</v>
      </c>
      <c r="K3477" s="205" t="s">
        <v>684</v>
      </c>
      <c r="L3477" s="205" t="s">
        <v>14298</v>
      </c>
      <c r="M3477" s="205" t="s">
        <v>684</v>
      </c>
      <c r="N3477" s="205" t="s">
        <v>684</v>
      </c>
      <c r="O3477" s="205" t="s">
        <v>686</v>
      </c>
      <c r="P3477" s="205" t="s">
        <v>687</v>
      </c>
      <c r="Q3477" s="205" t="s">
        <v>686</v>
      </c>
    </row>
    <row r="3478" spans="1:17" hidden="1">
      <c r="A3478" s="204">
        <v>101291550723</v>
      </c>
      <c r="B3478" s="205" t="s">
        <v>14308</v>
      </c>
      <c r="C3478" s="205" t="s">
        <v>14309</v>
      </c>
      <c r="D3478" s="205" t="s">
        <v>680</v>
      </c>
      <c r="E3478" s="572">
        <v>36161</v>
      </c>
      <c r="F3478" s="572">
        <v>43198</v>
      </c>
      <c r="G3478" s="205" t="s">
        <v>14310</v>
      </c>
      <c r="H3478" s="205" t="s">
        <v>682</v>
      </c>
      <c r="I3478" s="205" t="s">
        <v>683</v>
      </c>
      <c r="J3478" s="205" t="s">
        <v>684</v>
      </c>
      <c r="K3478" s="205" t="s">
        <v>684</v>
      </c>
      <c r="L3478" s="205" t="s">
        <v>14311</v>
      </c>
      <c r="M3478" s="205" t="s">
        <v>684</v>
      </c>
      <c r="N3478" s="205" t="s">
        <v>684</v>
      </c>
      <c r="O3478" s="205" t="s">
        <v>686</v>
      </c>
      <c r="P3478" s="205" t="s">
        <v>687</v>
      </c>
      <c r="Q3478" s="205" t="s">
        <v>686</v>
      </c>
    </row>
    <row r="3479" spans="1:17" hidden="1">
      <c r="A3479" s="204">
        <v>101291537397</v>
      </c>
      <c r="B3479" s="205" t="s">
        <v>14315</v>
      </c>
      <c r="C3479" s="205" t="s">
        <v>14316</v>
      </c>
      <c r="D3479" s="205" t="s">
        <v>680</v>
      </c>
      <c r="E3479" s="572">
        <v>31912</v>
      </c>
      <c r="F3479" s="572">
        <v>43193</v>
      </c>
      <c r="G3479" s="205" t="s">
        <v>14317</v>
      </c>
      <c r="H3479" s="205" t="s">
        <v>682</v>
      </c>
      <c r="I3479" s="205" t="s">
        <v>708</v>
      </c>
      <c r="J3479" s="205" t="s">
        <v>684</v>
      </c>
      <c r="K3479" s="205" t="s">
        <v>684</v>
      </c>
      <c r="L3479" s="205" t="s">
        <v>14318</v>
      </c>
      <c r="M3479" s="205" t="s">
        <v>684</v>
      </c>
      <c r="N3479" s="205" t="s">
        <v>684</v>
      </c>
      <c r="O3479" s="205" t="s">
        <v>686</v>
      </c>
      <c r="P3479" s="205" t="s">
        <v>687</v>
      </c>
      <c r="Q3479" s="205" t="s">
        <v>686</v>
      </c>
    </row>
    <row r="3480" spans="1:17" hidden="1">
      <c r="A3480" s="204">
        <v>101291549706</v>
      </c>
      <c r="B3480" s="205" t="s">
        <v>14312</v>
      </c>
      <c r="C3480" s="205" t="s">
        <v>14313</v>
      </c>
      <c r="D3480" s="205" t="s">
        <v>680</v>
      </c>
      <c r="E3480" s="572">
        <v>32509</v>
      </c>
      <c r="F3480" s="572">
        <v>43193</v>
      </c>
      <c r="G3480" s="205" t="s">
        <v>14314</v>
      </c>
      <c r="H3480" s="205" t="s">
        <v>682</v>
      </c>
      <c r="I3480" s="205" t="s">
        <v>708</v>
      </c>
      <c r="J3480" s="205" t="s">
        <v>684</v>
      </c>
      <c r="K3480" s="205" t="s">
        <v>684</v>
      </c>
      <c r="L3480" s="205" t="s">
        <v>1964</v>
      </c>
      <c r="M3480" s="205" t="s">
        <v>684</v>
      </c>
      <c r="N3480" s="205" t="s">
        <v>684</v>
      </c>
      <c r="O3480" s="205" t="s">
        <v>686</v>
      </c>
      <c r="P3480" s="205" t="s">
        <v>687</v>
      </c>
      <c r="Q3480" s="205" t="s">
        <v>686</v>
      </c>
    </row>
    <row r="3481" spans="1:17" hidden="1">
      <c r="A3481" s="204">
        <v>101286302643</v>
      </c>
      <c r="B3481" s="205" t="s">
        <v>14319</v>
      </c>
      <c r="C3481" s="205" t="s">
        <v>14320</v>
      </c>
      <c r="D3481" s="205" t="s">
        <v>680</v>
      </c>
      <c r="E3481" s="572">
        <v>35815</v>
      </c>
      <c r="F3481" s="572">
        <v>43191</v>
      </c>
      <c r="G3481" s="205" t="s">
        <v>14321</v>
      </c>
      <c r="H3481" s="205" t="s">
        <v>682</v>
      </c>
      <c r="I3481" s="205" t="s">
        <v>683</v>
      </c>
      <c r="J3481" s="205" t="s">
        <v>684</v>
      </c>
      <c r="K3481" s="205" t="s">
        <v>684</v>
      </c>
      <c r="L3481" s="205" t="s">
        <v>12075</v>
      </c>
      <c r="M3481" s="205" t="s">
        <v>684</v>
      </c>
      <c r="N3481" s="205" t="s">
        <v>684</v>
      </c>
      <c r="O3481" s="205" t="s">
        <v>686</v>
      </c>
      <c r="P3481" s="205" t="s">
        <v>687</v>
      </c>
      <c r="Q3481" s="205" t="s">
        <v>686</v>
      </c>
    </row>
    <row r="3482" spans="1:17" hidden="1">
      <c r="A3482" s="204">
        <v>101275615845</v>
      </c>
      <c r="B3482" s="205" t="s">
        <v>14322</v>
      </c>
      <c r="C3482" s="205" t="s">
        <v>8700</v>
      </c>
      <c r="D3482" s="205" t="s">
        <v>680</v>
      </c>
      <c r="E3482" s="572">
        <v>36288</v>
      </c>
      <c r="F3482" s="572">
        <v>43160</v>
      </c>
      <c r="G3482" s="205" t="s">
        <v>14323</v>
      </c>
      <c r="H3482" s="205" t="s">
        <v>682</v>
      </c>
      <c r="I3482" s="205" t="s">
        <v>683</v>
      </c>
      <c r="J3482" s="205">
        <v>6387399592</v>
      </c>
      <c r="K3482" s="205" t="s">
        <v>684</v>
      </c>
      <c r="L3482" s="205" t="s">
        <v>14324</v>
      </c>
      <c r="M3482" s="205" t="s">
        <v>20795</v>
      </c>
      <c r="N3482" s="205" t="s">
        <v>684</v>
      </c>
      <c r="O3482" s="205" t="s">
        <v>686</v>
      </c>
      <c r="P3482" s="205" t="s">
        <v>687</v>
      </c>
      <c r="Q3482" s="205" t="s">
        <v>686</v>
      </c>
    </row>
    <row r="3483" spans="1:17" hidden="1">
      <c r="A3483" s="204">
        <v>101251600554</v>
      </c>
      <c r="B3483" s="205" t="s">
        <v>14337</v>
      </c>
      <c r="C3483" s="205" t="s">
        <v>14338</v>
      </c>
      <c r="D3483" s="205" t="s">
        <v>680</v>
      </c>
      <c r="E3483" s="572">
        <v>34048</v>
      </c>
      <c r="F3483" s="572">
        <v>43152</v>
      </c>
      <c r="G3483" s="205" t="s">
        <v>14339</v>
      </c>
      <c r="H3483" s="205" t="s">
        <v>682</v>
      </c>
      <c r="I3483" s="205" t="s">
        <v>683</v>
      </c>
      <c r="J3483" s="205">
        <v>9657422557</v>
      </c>
      <c r="K3483" s="205" t="s">
        <v>684</v>
      </c>
      <c r="L3483" s="205" t="s">
        <v>14340</v>
      </c>
      <c r="M3483" s="205" t="s">
        <v>684</v>
      </c>
      <c r="N3483" s="205" t="s">
        <v>14341</v>
      </c>
      <c r="O3483" s="205" t="s">
        <v>686</v>
      </c>
      <c r="P3483" s="205" t="s">
        <v>687</v>
      </c>
      <c r="Q3483" s="205" t="s">
        <v>686</v>
      </c>
    </row>
    <row r="3484" spans="1:17" hidden="1">
      <c r="A3484" s="204">
        <v>101251600512</v>
      </c>
      <c r="B3484" s="205" t="s">
        <v>14325</v>
      </c>
      <c r="C3484" s="205" t="s">
        <v>14326</v>
      </c>
      <c r="D3484" s="205" t="s">
        <v>680</v>
      </c>
      <c r="E3484" s="572">
        <v>35144</v>
      </c>
      <c r="F3484" s="572">
        <v>43152</v>
      </c>
      <c r="G3484" s="205" t="s">
        <v>14327</v>
      </c>
      <c r="H3484" s="205" t="s">
        <v>682</v>
      </c>
      <c r="I3484" s="205" t="s">
        <v>683</v>
      </c>
      <c r="J3484" s="205">
        <v>9699082091</v>
      </c>
      <c r="K3484" s="205" t="s">
        <v>684</v>
      </c>
      <c r="L3484" s="205" t="s">
        <v>14328</v>
      </c>
      <c r="M3484" s="205" t="s">
        <v>14329</v>
      </c>
      <c r="N3484" s="205" t="s">
        <v>684</v>
      </c>
      <c r="O3484" s="205" t="s">
        <v>686</v>
      </c>
      <c r="P3484" s="205" t="s">
        <v>687</v>
      </c>
      <c r="Q3484" s="205" t="s">
        <v>686</v>
      </c>
    </row>
    <row r="3485" spans="1:17" hidden="1">
      <c r="A3485" s="204">
        <v>101251598897</v>
      </c>
      <c r="B3485" s="205" t="s">
        <v>14330</v>
      </c>
      <c r="C3485" s="205" t="s">
        <v>14331</v>
      </c>
      <c r="D3485" s="205" t="s">
        <v>680</v>
      </c>
      <c r="E3485" s="572">
        <v>33378</v>
      </c>
      <c r="F3485" s="572">
        <v>43152</v>
      </c>
      <c r="G3485" s="205" t="s">
        <v>14332</v>
      </c>
      <c r="H3485" s="205" t="s">
        <v>682</v>
      </c>
      <c r="I3485" s="205" t="s">
        <v>708</v>
      </c>
      <c r="J3485" s="205">
        <v>9657673270</v>
      </c>
      <c r="K3485" s="205" t="s">
        <v>14333</v>
      </c>
      <c r="L3485" s="205" t="s">
        <v>14334</v>
      </c>
      <c r="M3485" s="205" t="s">
        <v>14335</v>
      </c>
      <c r="N3485" s="205" t="s">
        <v>14336</v>
      </c>
      <c r="O3485" s="205" t="s">
        <v>687</v>
      </c>
      <c r="P3485" s="205" t="s">
        <v>687</v>
      </c>
      <c r="Q3485" s="205" t="s">
        <v>686</v>
      </c>
    </row>
    <row r="3486" spans="1:17" hidden="1">
      <c r="A3486" s="204">
        <v>101249452964</v>
      </c>
      <c r="B3486" s="205" t="s">
        <v>14342</v>
      </c>
      <c r="C3486" s="205" t="s">
        <v>14343</v>
      </c>
      <c r="D3486" s="205" t="s">
        <v>680</v>
      </c>
      <c r="E3486" s="572">
        <v>35739</v>
      </c>
      <c r="F3486" s="572">
        <v>43137</v>
      </c>
      <c r="G3486" s="205" t="s">
        <v>14344</v>
      </c>
      <c r="H3486" s="205" t="s">
        <v>682</v>
      </c>
      <c r="I3486" s="205" t="s">
        <v>683</v>
      </c>
      <c r="J3486" s="205">
        <v>8009382247</v>
      </c>
      <c r="K3486" s="205" t="s">
        <v>684</v>
      </c>
      <c r="L3486" s="205" t="s">
        <v>14345</v>
      </c>
      <c r="M3486" s="205" t="s">
        <v>21916</v>
      </c>
      <c r="N3486" s="205" t="s">
        <v>684</v>
      </c>
      <c r="O3486" s="205" t="s">
        <v>686</v>
      </c>
      <c r="P3486" s="205" t="s">
        <v>687</v>
      </c>
      <c r="Q3486" s="205" t="s">
        <v>686</v>
      </c>
    </row>
    <row r="3487" spans="1:17" hidden="1">
      <c r="A3487" s="204">
        <v>101247131126</v>
      </c>
      <c r="B3487" s="205" t="s">
        <v>14346</v>
      </c>
      <c r="C3487" s="205" t="s">
        <v>14347</v>
      </c>
      <c r="D3487" s="205" t="s">
        <v>680</v>
      </c>
      <c r="E3487" s="572">
        <v>34155</v>
      </c>
      <c r="F3487" s="572">
        <v>43132</v>
      </c>
      <c r="G3487" s="205" t="s">
        <v>14348</v>
      </c>
      <c r="H3487" s="205" t="s">
        <v>682</v>
      </c>
      <c r="I3487" s="205" t="s">
        <v>683</v>
      </c>
      <c r="J3487" s="205" t="s">
        <v>684</v>
      </c>
      <c r="K3487" s="205" t="s">
        <v>684</v>
      </c>
      <c r="L3487" s="205" t="s">
        <v>14349</v>
      </c>
      <c r="M3487" s="205" t="s">
        <v>684</v>
      </c>
      <c r="N3487" s="205" t="s">
        <v>684</v>
      </c>
      <c r="O3487" s="205" t="s">
        <v>686</v>
      </c>
      <c r="P3487" s="205" t="s">
        <v>687</v>
      </c>
      <c r="Q3487" s="205" t="s">
        <v>686</v>
      </c>
    </row>
    <row r="3488" spans="1:17" hidden="1">
      <c r="A3488" s="204">
        <v>101247131135</v>
      </c>
      <c r="B3488" s="205" t="s">
        <v>14350</v>
      </c>
      <c r="C3488" s="205" t="s">
        <v>14351</v>
      </c>
      <c r="D3488" s="205" t="s">
        <v>680</v>
      </c>
      <c r="E3488" s="572">
        <v>35431</v>
      </c>
      <c r="F3488" s="572">
        <v>43132</v>
      </c>
      <c r="G3488" s="205" t="s">
        <v>2850</v>
      </c>
      <c r="H3488" s="205" t="s">
        <v>682</v>
      </c>
      <c r="I3488" s="205" t="s">
        <v>683</v>
      </c>
      <c r="J3488" s="205">
        <v>9111524374</v>
      </c>
      <c r="K3488" s="205" t="s">
        <v>684</v>
      </c>
      <c r="L3488" s="205" t="s">
        <v>7650</v>
      </c>
      <c r="M3488" s="205" t="s">
        <v>684</v>
      </c>
      <c r="N3488" s="205" t="s">
        <v>14352</v>
      </c>
      <c r="O3488" s="205" t="s">
        <v>686</v>
      </c>
      <c r="P3488" s="205" t="s">
        <v>687</v>
      </c>
      <c r="Q3488" s="205" t="s">
        <v>686</v>
      </c>
    </row>
    <row r="3489" spans="1:17" hidden="1">
      <c r="A3489" s="204">
        <v>101240845412</v>
      </c>
      <c r="B3489" s="205" t="s">
        <v>14360</v>
      </c>
      <c r="C3489" s="205" t="s">
        <v>9531</v>
      </c>
      <c r="D3489" s="205" t="s">
        <v>680</v>
      </c>
      <c r="E3489" s="572">
        <v>36017</v>
      </c>
      <c r="F3489" s="572">
        <v>43132</v>
      </c>
      <c r="G3489" s="205" t="s">
        <v>14361</v>
      </c>
      <c r="H3489" s="205" t="s">
        <v>682</v>
      </c>
      <c r="I3489" s="205" t="s">
        <v>683</v>
      </c>
      <c r="J3489" s="205" t="s">
        <v>684</v>
      </c>
      <c r="K3489" s="205" t="s">
        <v>684</v>
      </c>
      <c r="L3489" s="205" t="s">
        <v>14362</v>
      </c>
      <c r="M3489" s="205" t="s">
        <v>684</v>
      </c>
      <c r="N3489" s="205" t="s">
        <v>14105</v>
      </c>
      <c r="O3489" s="205" t="s">
        <v>686</v>
      </c>
      <c r="P3489" s="205" t="s">
        <v>687</v>
      </c>
      <c r="Q3489" s="205" t="s">
        <v>686</v>
      </c>
    </row>
    <row r="3490" spans="1:17" hidden="1">
      <c r="A3490" s="204">
        <v>101188332930</v>
      </c>
      <c r="B3490" s="205" t="s">
        <v>14377</v>
      </c>
      <c r="C3490" s="205" t="s">
        <v>14378</v>
      </c>
      <c r="D3490" s="205" t="s">
        <v>680</v>
      </c>
      <c r="E3490" s="572">
        <v>29221</v>
      </c>
      <c r="F3490" s="572">
        <v>43132</v>
      </c>
      <c r="G3490" s="205" t="s">
        <v>5610</v>
      </c>
      <c r="H3490" s="205" t="s">
        <v>682</v>
      </c>
      <c r="I3490" s="205" t="s">
        <v>708</v>
      </c>
      <c r="J3490" s="205">
        <v>9356150307</v>
      </c>
      <c r="K3490" s="205" t="s">
        <v>684</v>
      </c>
      <c r="L3490" s="205" t="s">
        <v>14379</v>
      </c>
      <c r="M3490" s="205" t="s">
        <v>14380</v>
      </c>
      <c r="N3490" s="205" t="s">
        <v>14381</v>
      </c>
      <c r="O3490" s="205" t="s">
        <v>686</v>
      </c>
      <c r="P3490" s="205" t="s">
        <v>687</v>
      </c>
      <c r="Q3490" s="205" t="s">
        <v>686</v>
      </c>
    </row>
    <row r="3491" spans="1:17" hidden="1">
      <c r="A3491" s="204">
        <v>101261582840</v>
      </c>
      <c r="B3491" s="205" t="s">
        <v>14353</v>
      </c>
      <c r="C3491" s="205" t="s">
        <v>14354</v>
      </c>
      <c r="D3491" s="205" t="s">
        <v>680</v>
      </c>
      <c r="E3491" s="572">
        <v>33891</v>
      </c>
      <c r="F3491" s="572">
        <v>43132</v>
      </c>
      <c r="G3491" s="205" t="s">
        <v>11905</v>
      </c>
      <c r="H3491" s="205" t="s">
        <v>682</v>
      </c>
      <c r="I3491" s="205" t="s">
        <v>683</v>
      </c>
      <c r="J3491" s="205" t="s">
        <v>684</v>
      </c>
      <c r="K3491" s="205" t="s">
        <v>684</v>
      </c>
      <c r="L3491" s="205" t="s">
        <v>14355</v>
      </c>
      <c r="M3491" s="205" t="s">
        <v>684</v>
      </c>
      <c r="N3491" s="205" t="s">
        <v>684</v>
      </c>
      <c r="O3491" s="205" t="s">
        <v>686</v>
      </c>
      <c r="P3491" s="205" t="s">
        <v>687</v>
      </c>
      <c r="Q3491" s="205" t="s">
        <v>686</v>
      </c>
    </row>
    <row r="3492" spans="1:17" hidden="1">
      <c r="A3492" s="204">
        <v>101261582855</v>
      </c>
      <c r="B3492" s="205" t="s">
        <v>14356</v>
      </c>
      <c r="C3492" s="205" t="s">
        <v>14357</v>
      </c>
      <c r="D3492" s="205" t="s">
        <v>680</v>
      </c>
      <c r="E3492" s="572">
        <v>36346</v>
      </c>
      <c r="F3492" s="572">
        <v>43132</v>
      </c>
      <c r="G3492" s="205" t="s">
        <v>14358</v>
      </c>
      <c r="H3492" s="205" t="s">
        <v>682</v>
      </c>
      <c r="I3492" s="205" t="s">
        <v>683</v>
      </c>
      <c r="J3492" s="205">
        <v>9214083411</v>
      </c>
      <c r="K3492" s="205" t="s">
        <v>684</v>
      </c>
      <c r="L3492" s="205" t="s">
        <v>14359</v>
      </c>
      <c r="M3492" s="205" t="s">
        <v>684</v>
      </c>
      <c r="N3492" s="205" t="s">
        <v>684</v>
      </c>
      <c r="O3492" s="205" t="s">
        <v>686</v>
      </c>
      <c r="P3492" s="205" t="s">
        <v>687</v>
      </c>
      <c r="Q3492" s="205" t="s">
        <v>686</v>
      </c>
    </row>
    <row r="3493" spans="1:17" hidden="1">
      <c r="A3493" s="204">
        <v>101247131093</v>
      </c>
      <c r="B3493" s="205" t="s">
        <v>14363</v>
      </c>
      <c r="C3493" s="205" t="s">
        <v>14364</v>
      </c>
      <c r="D3493" s="205" t="s">
        <v>680</v>
      </c>
      <c r="E3493" s="572">
        <v>33970</v>
      </c>
      <c r="F3493" s="572">
        <v>43132</v>
      </c>
      <c r="G3493" s="205" t="s">
        <v>1309</v>
      </c>
      <c r="H3493" s="205" t="s">
        <v>682</v>
      </c>
      <c r="I3493" s="205" t="s">
        <v>683</v>
      </c>
      <c r="J3493" s="205" t="s">
        <v>684</v>
      </c>
      <c r="K3493" s="205" t="s">
        <v>684</v>
      </c>
      <c r="L3493" s="205" t="s">
        <v>14365</v>
      </c>
      <c r="M3493" s="205" t="s">
        <v>684</v>
      </c>
      <c r="N3493" s="205" t="s">
        <v>13643</v>
      </c>
      <c r="O3493" s="205" t="s">
        <v>686</v>
      </c>
      <c r="P3493" s="205" t="s">
        <v>687</v>
      </c>
      <c r="Q3493" s="205" t="s">
        <v>686</v>
      </c>
    </row>
    <row r="3494" spans="1:17" hidden="1">
      <c r="A3494" s="204">
        <v>101261364264</v>
      </c>
      <c r="B3494" s="205" t="s">
        <v>14366</v>
      </c>
      <c r="C3494" s="205" t="s">
        <v>14367</v>
      </c>
      <c r="D3494" s="205" t="s">
        <v>680</v>
      </c>
      <c r="E3494" s="572">
        <v>35796</v>
      </c>
      <c r="F3494" s="572">
        <v>43132</v>
      </c>
      <c r="G3494" s="205" t="s">
        <v>14368</v>
      </c>
      <c r="H3494" s="205" t="s">
        <v>682</v>
      </c>
      <c r="I3494" s="205" t="s">
        <v>683</v>
      </c>
      <c r="J3494" s="205">
        <v>8080360581</v>
      </c>
      <c r="K3494" s="205" t="s">
        <v>684</v>
      </c>
      <c r="L3494" s="205" t="s">
        <v>14369</v>
      </c>
      <c r="M3494" s="205" t="s">
        <v>684</v>
      </c>
      <c r="N3494" s="205" t="s">
        <v>21917</v>
      </c>
      <c r="O3494" s="205" t="s">
        <v>686</v>
      </c>
      <c r="P3494" s="205" t="s">
        <v>687</v>
      </c>
      <c r="Q3494" s="205" t="s">
        <v>687</v>
      </c>
    </row>
    <row r="3495" spans="1:17" hidden="1">
      <c r="A3495" s="204">
        <v>101258318957</v>
      </c>
      <c r="B3495" s="205" t="s">
        <v>14373</v>
      </c>
      <c r="C3495" s="205" t="s">
        <v>14374</v>
      </c>
      <c r="D3495" s="205" t="s">
        <v>680</v>
      </c>
      <c r="E3495" s="572">
        <v>35375</v>
      </c>
      <c r="F3495" s="572">
        <v>43132</v>
      </c>
      <c r="G3495" s="205" t="s">
        <v>14375</v>
      </c>
      <c r="H3495" s="205" t="s">
        <v>682</v>
      </c>
      <c r="I3495" s="205" t="s">
        <v>683</v>
      </c>
      <c r="J3495" s="205">
        <v>8719962557</v>
      </c>
      <c r="K3495" s="205" t="s">
        <v>684</v>
      </c>
      <c r="L3495" s="205" t="s">
        <v>3482</v>
      </c>
      <c r="M3495" s="205" t="s">
        <v>14376</v>
      </c>
      <c r="N3495" s="205" t="s">
        <v>6838</v>
      </c>
      <c r="O3495" s="205" t="s">
        <v>686</v>
      </c>
      <c r="P3495" s="205" t="s">
        <v>687</v>
      </c>
      <c r="Q3495" s="205" t="s">
        <v>686</v>
      </c>
    </row>
    <row r="3496" spans="1:17" hidden="1">
      <c r="A3496" s="204">
        <v>101261364240</v>
      </c>
      <c r="B3496" s="205" t="s">
        <v>14382</v>
      </c>
      <c r="C3496" s="205" t="s">
        <v>14383</v>
      </c>
      <c r="D3496" s="205" t="s">
        <v>680</v>
      </c>
      <c r="E3496" s="572">
        <v>33239</v>
      </c>
      <c r="F3496" s="572">
        <v>43132</v>
      </c>
      <c r="G3496" s="205" t="s">
        <v>14384</v>
      </c>
      <c r="H3496" s="205" t="s">
        <v>682</v>
      </c>
      <c r="I3496" s="205" t="s">
        <v>683</v>
      </c>
      <c r="J3496" s="205">
        <v>7038946216</v>
      </c>
      <c r="K3496" s="205" t="s">
        <v>684</v>
      </c>
      <c r="L3496" s="205" t="s">
        <v>14385</v>
      </c>
      <c r="M3496" s="205" t="s">
        <v>684</v>
      </c>
      <c r="N3496" s="205" t="s">
        <v>6364</v>
      </c>
      <c r="O3496" s="205" t="s">
        <v>686</v>
      </c>
      <c r="P3496" s="205" t="s">
        <v>687</v>
      </c>
      <c r="Q3496" s="205" t="s">
        <v>686</v>
      </c>
    </row>
    <row r="3497" spans="1:17" hidden="1">
      <c r="A3497" s="204">
        <v>101261364255</v>
      </c>
      <c r="B3497" s="205" t="s">
        <v>14370</v>
      </c>
      <c r="C3497" s="205" t="s">
        <v>14371</v>
      </c>
      <c r="D3497" s="205" t="s">
        <v>680</v>
      </c>
      <c r="E3497" s="572">
        <v>34335</v>
      </c>
      <c r="F3497" s="572">
        <v>43132</v>
      </c>
      <c r="G3497" s="205" t="s">
        <v>5315</v>
      </c>
      <c r="H3497" s="205" t="s">
        <v>682</v>
      </c>
      <c r="I3497" s="205" t="s">
        <v>683</v>
      </c>
      <c r="J3497" s="205">
        <v>9341065262</v>
      </c>
      <c r="K3497" s="205" t="s">
        <v>684</v>
      </c>
      <c r="L3497" s="205" t="s">
        <v>14372</v>
      </c>
      <c r="M3497" s="205" t="s">
        <v>684</v>
      </c>
      <c r="N3497" s="205" t="s">
        <v>21780</v>
      </c>
      <c r="O3497" s="205" t="s">
        <v>686</v>
      </c>
      <c r="P3497" s="205" t="s">
        <v>687</v>
      </c>
      <c r="Q3497" s="205" t="s">
        <v>687</v>
      </c>
    </row>
    <row r="3498" spans="1:17" hidden="1">
      <c r="A3498" s="204">
        <v>101239568691</v>
      </c>
      <c r="B3498" s="205" t="s">
        <v>14392</v>
      </c>
      <c r="C3498" s="205" t="s">
        <v>14393</v>
      </c>
      <c r="D3498" s="205" t="s">
        <v>680</v>
      </c>
      <c r="E3498" s="572">
        <v>34512</v>
      </c>
      <c r="F3498" s="572">
        <v>43130</v>
      </c>
      <c r="G3498" s="205" t="s">
        <v>14394</v>
      </c>
      <c r="H3498" s="205" t="s">
        <v>682</v>
      </c>
      <c r="I3498" s="205" t="s">
        <v>683</v>
      </c>
      <c r="J3498" s="205">
        <v>9763872877</v>
      </c>
      <c r="K3498" s="205" t="s">
        <v>684</v>
      </c>
      <c r="L3498" s="205" t="s">
        <v>14395</v>
      </c>
      <c r="M3498" s="205" t="s">
        <v>14396</v>
      </c>
      <c r="N3498" s="205" t="s">
        <v>14397</v>
      </c>
      <c r="O3498" s="205" t="s">
        <v>686</v>
      </c>
      <c r="P3498" s="205" t="s">
        <v>687</v>
      </c>
      <c r="Q3498" s="205" t="s">
        <v>686</v>
      </c>
    </row>
    <row r="3499" spans="1:17" hidden="1">
      <c r="A3499" s="204">
        <v>101239568689</v>
      </c>
      <c r="B3499" s="205" t="s">
        <v>14398</v>
      </c>
      <c r="C3499" s="205" t="s">
        <v>14399</v>
      </c>
      <c r="D3499" s="205" t="s">
        <v>680</v>
      </c>
      <c r="E3499" s="572">
        <v>34854</v>
      </c>
      <c r="F3499" s="572">
        <v>43130</v>
      </c>
      <c r="G3499" s="205" t="s">
        <v>14400</v>
      </c>
      <c r="H3499" s="205" t="s">
        <v>682</v>
      </c>
      <c r="I3499" s="205" t="s">
        <v>683</v>
      </c>
      <c r="J3499" s="205" t="s">
        <v>684</v>
      </c>
      <c r="K3499" s="205" t="s">
        <v>684</v>
      </c>
      <c r="L3499" s="205" t="s">
        <v>4154</v>
      </c>
      <c r="M3499" s="205" t="s">
        <v>684</v>
      </c>
      <c r="N3499" s="205" t="s">
        <v>684</v>
      </c>
      <c r="O3499" s="205" t="s">
        <v>686</v>
      </c>
      <c r="P3499" s="205" t="s">
        <v>687</v>
      </c>
      <c r="Q3499" s="205" t="s">
        <v>686</v>
      </c>
    </row>
    <row r="3500" spans="1:17" hidden="1">
      <c r="A3500" s="204">
        <v>100551124711</v>
      </c>
      <c r="B3500" s="205" t="s">
        <v>14401</v>
      </c>
      <c r="C3500" s="205" t="s">
        <v>14402</v>
      </c>
      <c r="D3500" s="205" t="s">
        <v>680</v>
      </c>
      <c r="E3500" s="572">
        <v>33970</v>
      </c>
      <c r="F3500" s="572">
        <v>43130</v>
      </c>
      <c r="G3500" s="205" t="s">
        <v>14403</v>
      </c>
      <c r="H3500" s="205" t="s">
        <v>682</v>
      </c>
      <c r="I3500" s="205" t="s">
        <v>683</v>
      </c>
      <c r="J3500" s="205">
        <v>7798266010</v>
      </c>
      <c r="K3500" s="205" t="s">
        <v>684</v>
      </c>
      <c r="L3500" s="205" t="s">
        <v>14404</v>
      </c>
      <c r="M3500" s="205" t="s">
        <v>684</v>
      </c>
      <c r="N3500" s="205" t="s">
        <v>14405</v>
      </c>
      <c r="O3500" s="205" t="s">
        <v>686</v>
      </c>
      <c r="P3500" s="205" t="s">
        <v>687</v>
      </c>
      <c r="Q3500" s="205" t="s">
        <v>686</v>
      </c>
    </row>
    <row r="3501" spans="1:17" hidden="1">
      <c r="A3501" s="204">
        <v>101239568712</v>
      </c>
      <c r="B3501" s="205" t="s">
        <v>14386</v>
      </c>
      <c r="C3501" s="205" t="s">
        <v>14387</v>
      </c>
      <c r="D3501" s="205" t="s">
        <v>680</v>
      </c>
      <c r="E3501" s="572">
        <v>34921</v>
      </c>
      <c r="F3501" s="572">
        <v>43130</v>
      </c>
      <c r="G3501" s="205" t="s">
        <v>14388</v>
      </c>
      <c r="H3501" s="205" t="s">
        <v>682</v>
      </c>
      <c r="I3501" s="205" t="s">
        <v>683</v>
      </c>
      <c r="J3501" s="205">
        <v>7756042391</v>
      </c>
      <c r="K3501" s="205" t="s">
        <v>684</v>
      </c>
      <c r="L3501" s="205" t="s">
        <v>14389</v>
      </c>
      <c r="M3501" s="205" t="s">
        <v>14390</v>
      </c>
      <c r="N3501" s="205" t="s">
        <v>14391</v>
      </c>
      <c r="O3501" s="205" t="s">
        <v>686</v>
      </c>
      <c r="P3501" s="205" t="s">
        <v>687</v>
      </c>
      <c r="Q3501" s="205" t="s">
        <v>686</v>
      </c>
    </row>
    <row r="3502" spans="1:17" hidden="1">
      <c r="A3502" s="204">
        <v>101248791024</v>
      </c>
      <c r="B3502" s="205" t="s">
        <v>14419</v>
      </c>
      <c r="C3502" s="205" t="s">
        <v>14420</v>
      </c>
      <c r="D3502" s="205" t="s">
        <v>680</v>
      </c>
      <c r="E3502" s="572">
        <v>33605</v>
      </c>
      <c r="F3502" s="572">
        <v>43122</v>
      </c>
      <c r="G3502" s="205" t="s">
        <v>14421</v>
      </c>
      <c r="H3502" s="205" t="s">
        <v>682</v>
      </c>
      <c r="I3502" s="205" t="s">
        <v>683</v>
      </c>
      <c r="J3502" s="205" t="s">
        <v>684</v>
      </c>
      <c r="K3502" s="205" t="s">
        <v>684</v>
      </c>
      <c r="L3502" s="205" t="s">
        <v>14422</v>
      </c>
      <c r="M3502" s="205" t="s">
        <v>684</v>
      </c>
      <c r="N3502" s="205" t="s">
        <v>684</v>
      </c>
      <c r="O3502" s="205" t="s">
        <v>686</v>
      </c>
      <c r="P3502" s="205" t="s">
        <v>687</v>
      </c>
      <c r="Q3502" s="205" t="s">
        <v>686</v>
      </c>
    </row>
    <row r="3503" spans="1:17" hidden="1">
      <c r="A3503" s="204">
        <v>101216825656</v>
      </c>
      <c r="B3503" s="205" t="s">
        <v>14414</v>
      </c>
      <c r="C3503" s="205" t="s">
        <v>14415</v>
      </c>
      <c r="D3503" s="205" t="s">
        <v>680</v>
      </c>
      <c r="E3503" s="572">
        <v>36318</v>
      </c>
      <c r="F3503" s="572">
        <v>43122</v>
      </c>
      <c r="G3503" s="205" t="s">
        <v>5501</v>
      </c>
      <c r="H3503" s="205" t="s">
        <v>682</v>
      </c>
      <c r="I3503" s="205" t="s">
        <v>683</v>
      </c>
      <c r="J3503" s="205">
        <v>7558208780</v>
      </c>
      <c r="K3503" s="205" t="s">
        <v>684</v>
      </c>
      <c r="L3503" s="205" t="s">
        <v>14416</v>
      </c>
      <c r="M3503" s="205" t="s">
        <v>14417</v>
      </c>
      <c r="N3503" s="205" t="s">
        <v>14418</v>
      </c>
      <c r="O3503" s="205" t="s">
        <v>686</v>
      </c>
      <c r="P3503" s="205" t="s">
        <v>687</v>
      </c>
      <c r="Q3503" s="205" t="s">
        <v>686</v>
      </c>
    </row>
    <row r="3504" spans="1:17" hidden="1">
      <c r="A3504" s="204">
        <v>101173265573</v>
      </c>
      <c r="B3504" s="205" t="s">
        <v>14410</v>
      </c>
      <c r="C3504" s="205" t="s">
        <v>14411</v>
      </c>
      <c r="D3504" s="205" t="s">
        <v>680</v>
      </c>
      <c r="E3504" s="572">
        <v>34169</v>
      </c>
      <c r="F3504" s="572">
        <v>43122</v>
      </c>
      <c r="G3504" s="205" t="s">
        <v>14412</v>
      </c>
      <c r="H3504" s="205" t="s">
        <v>682</v>
      </c>
      <c r="I3504" s="205" t="s">
        <v>683</v>
      </c>
      <c r="J3504" s="205">
        <v>7666890161</v>
      </c>
      <c r="K3504" s="205" t="s">
        <v>684</v>
      </c>
      <c r="L3504" s="205" t="s">
        <v>14413</v>
      </c>
      <c r="M3504" s="205" t="s">
        <v>21520</v>
      </c>
      <c r="N3504" s="205" t="s">
        <v>21521</v>
      </c>
      <c r="O3504" s="205" t="s">
        <v>686</v>
      </c>
      <c r="P3504" s="205" t="s">
        <v>687</v>
      </c>
      <c r="Q3504" s="205" t="s">
        <v>687</v>
      </c>
    </row>
    <row r="3505" spans="1:17" hidden="1">
      <c r="A3505" s="204">
        <v>101248738635</v>
      </c>
      <c r="B3505" s="205" t="s">
        <v>14406</v>
      </c>
      <c r="C3505" s="205" t="s">
        <v>14407</v>
      </c>
      <c r="D3505" s="205" t="s">
        <v>680</v>
      </c>
      <c r="E3505" s="572">
        <v>34592</v>
      </c>
      <c r="F3505" s="572">
        <v>43122</v>
      </c>
      <c r="G3505" s="205" t="s">
        <v>14408</v>
      </c>
      <c r="H3505" s="205" t="s">
        <v>682</v>
      </c>
      <c r="I3505" s="205" t="s">
        <v>683</v>
      </c>
      <c r="J3505" s="205" t="s">
        <v>684</v>
      </c>
      <c r="K3505" s="205" t="s">
        <v>684</v>
      </c>
      <c r="L3505" s="205" t="s">
        <v>14409</v>
      </c>
      <c r="M3505" s="205" t="s">
        <v>684</v>
      </c>
      <c r="N3505" s="205" t="s">
        <v>684</v>
      </c>
      <c r="O3505" s="205" t="s">
        <v>686</v>
      </c>
      <c r="P3505" s="205" t="s">
        <v>687</v>
      </c>
      <c r="Q3505" s="205" t="s">
        <v>686</v>
      </c>
    </row>
    <row r="3506" spans="1:17" hidden="1">
      <c r="A3506" s="204">
        <v>101236841182</v>
      </c>
      <c r="B3506" s="205" t="s">
        <v>14423</v>
      </c>
      <c r="C3506" s="205" t="s">
        <v>14424</v>
      </c>
      <c r="D3506" s="205" t="s">
        <v>680</v>
      </c>
      <c r="E3506" s="572">
        <v>34399</v>
      </c>
      <c r="F3506" s="572">
        <v>43119</v>
      </c>
      <c r="G3506" s="205" t="s">
        <v>1998</v>
      </c>
      <c r="H3506" s="205" t="s">
        <v>682</v>
      </c>
      <c r="I3506" s="205" t="s">
        <v>683</v>
      </c>
      <c r="J3506" s="205" t="s">
        <v>684</v>
      </c>
      <c r="K3506" s="205" t="s">
        <v>684</v>
      </c>
      <c r="L3506" s="205" t="s">
        <v>13327</v>
      </c>
      <c r="M3506" s="205" t="s">
        <v>684</v>
      </c>
      <c r="N3506" s="205" t="s">
        <v>684</v>
      </c>
      <c r="O3506" s="205" t="s">
        <v>686</v>
      </c>
      <c r="P3506" s="205" t="s">
        <v>687</v>
      </c>
      <c r="Q3506" s="205" t="s">
        <v>686</v>
      </c>
    </row>
    <row r="3507" spans="1:17" hidden="1">
      <c r="A3507" s="204">
        <v>101248739244</v>
      </c>
      <c r="B3507" s="205" t="s">
        <v>14425</v>
      </c>
      <c r="C3507" s="205" t="s">
        <v>14426</v>
      </c>
      <c r="D3507" s="205" t="s">
        <v>680</v>
      </c>
      <c r="E3507" s="572">
        <v>33362</v>
      </c>
      <c r="F3507" s="572">
        <v>43119</v>
      </c>
      <c r="G3507" s="205" t="s">
        <v>14427</v>
      </c>
      <c r="H3507" s="205" t="s">
        <v>682</v>
      </c>
      <c r="I3507" s="205" t="s">
        <v>683</v>
      </c>
      <c r="J3507" s="205">
        <v>9527654785</v>
      </c>
      <c r="K3507" s="205" t="s">
        <v>684</v>
      </c>
      <c r="L3507" s="205" t="s">
        <v>14428</v>
      </c>
      <c r="M3507" s="205" t="s">
        <v>684</v>
      </c>
      <c r="N3507" s="205" t="s">
        <v>684</v>
      </c>
      <c r="O3507" s="205" t="s">
        <v>686</v>
      </c>
      <c r="P3507" s="205" t="s">
        <v>687</v>
      </c>
      <c r="Q3507" s="205" t="s">
        <v>686</v>
      </c>
    </row>
    <row r="3508" spans="1:17" hidden="1">
      <c r="A3508" s="204">
        <v>101216032530</v>
      </c>
      <c r="B3508" s="205" t="s">
        <v>14429</v>
      </c>
      <c r="C3508" s="205" t="s">
        <v>14430</v>
      </c>
      <c r="D3508" s="205" t="s">
        <v>680</v>
      </c>
      <c r="E3508" s="572">
        <v>36429</v>
      </c>
      <c r="F3508" s="572">
        <v>43119</v>
      </c>
      <c r="G3508" s="205" t="s">
        <v>4935</v>
      </c>
      <c r="H3508" s="205" t="s">
        <v>682</v>
      </c>
      <c r="I3508" s="205" t="s">
        <v>683</v>
      </c>
      <c r="J3508" s="205">
        <v>7559387579</v>
      </c>
      <c r="K3508" s="205" t="s">
        <v>684</v>
      </c>
      <c r="L3508" s="205" t="s">
        <v>14431</v>
      </c>
      <c r="M3508" s="205" t="s">
        <v>14432</v>
      </c>
      <c r="N3508" s="205" t="s">
        <v>14433</v>
      </c>
      <c r="O3508" s="205" t="s">
        <v>686</v>
      </c>
      <c r="P3508" s="205" t="s">
        <v>687</v>
      </c>
      <c r="Q3508" s="205" t="s">
        <v>686</v>
      </c>
    </row>
    <row r="3509" spans="1:17" hidden="1">
      <c r="A3509" s="204">
        <v>101248791007</v>
      </c>
      <c r="B3509" s="205" t="s">
        <v>14434</v>
      </c>
      <c r="C3509" s="205" t="s">
        <v>14435</v>
      </c>
      <c r="D3509" s="205" t="s">
        <v>680</v>
      </c>
      <c r="E3509" s="572">
        <v>36276</v>
      </c>
      <c r="F3509" s="572">
        <v>43108</v>
      </c>
      <c r="G3509" s="205" t="s">
        <v>14436</v>
      </c>
      <c r="H3509" s="205" t="s">
        <v>682</v>
      </c>
      <c r="I3509" s="205" t="s">
        <v>683</v>
      </c>
      <c r="J3509" s="205" t="s">
        <v>684</v>
      </c>
      <c r="K3509" s="205" t="s">
        <v>684</v>
      </c>
      <c r="L3509" s="205" t="s">
        <v>14437</v>
      </c>
      <c r="M3509" s="205" t="s">
        <v>684</v>
      </c>
      <c r="N3509" s="205" t="s">
        <v>684</v>
      </c>
      <c r="O3509" s="205" t="s">
        <v>686</v>
      </c>
      <c r="P3509" s="205" t="s">
        <v>687</v>
      </c>
      <c r="Q3509" s="205" t="s">
        <v>686</v>
      </c>
    </row>
    <row r="3510" spans="1:17" hidden="1">
      <c r="A3510" s="204">
        <v>101247072664</v>
      </c>
      <c r="B3510" s="205" t="s">
        <v>14442</v>
      </c>
      <c r="C3510" s="205" t="s">
        <v>14443</v>
      </c>
      <c r="D3510" s="205" t="s">
        <v>680</v>
      </c>
      <c r="E3510" s="572">
        <v>26860</v>
      </c>
      <c r="F3510" s="572">
        <v>43101</v>
      </c>
      <c r="G3510" s="205" t="s">
        <v>3427</v>
      </c>
      <c r="H3510" s="205" t="s">
        <v>682</v>
      </c>
      <c r="I3510" s="205" t="s">
        <v>708</v>
      </c>
      <c r="J3510" s="205" t="s">
        <v>684</v>
      </c>
      <c r="K3510" s="205" t="s">
        <v>684</v>
      </c>
      <c r="L3510" s="205" t="s">
        <v>14444</v>
      </c>
      <c r="M3510" s="205" t="s">
        <v>684</v>
      </c>
      <c r="N3510" s="205" t="s">
        <v>684</v>
      </c>
      <c r="O3510" s="205" t="s">
        <v>686</v>
      </c>
      <c r="P3510" s="205" t="s">
        <v>687</v>
      </c>
      <c r="Q3510" s="205" t="s">
        <v>686</v>
      </c>
    </row>
    <row r="3511" spans="1:17" hidden="1">
      <c r="A3511" s="204">
        <v>101241926645</v>
      </c>
      <c r="B3511" s="205" t="s">
        <v>14445</v>
      </c>
      <c r="C3511" s="205" t="s">
        <v>14446</v>
      </c>
      <c r="D3511" s="205" t="s">
        <v>680</v>
      </c>
      <c r="E3511" s="572">
        <v>35523</v>
      </c>
      <c r="F3511" s="572">
        <v>43101</v>
      </c>
      <c r="G3511" s="205" t="s">
        <v>14447</v>
      </c>
      <c r="H3511" s="205" t="s">
        <v>682</v>
      </c>
      <c r="I3511" s="205" t="s">
        <v>683</v>
      </c>
      <c r="J3511" s="205" t="s">
        <v>684</v>
      </c>
      <c r="K3511" s="205" t="s">
        <v>684</v>
      </c>
      <c r="L3511" s="205" t="s">
        <v>14448</v>
      </c>
      <c r="M3511" s="205" t="s">
        <v>684</v>
      </c>
      <c r="N3511" s="205" t="s">
        <v>684</v>
      </c>
      <c r="O3511" s="205" t="s">
        <v>686</v>
      </c>
      <c r="P3511" s="205" t="s">
        <v>687</v>
      </c>
      <c r="Q3511" s="205" t="s">
        <v>686</v>
      </c>
    </row>
    <row r="3512" spans="1:17" hidden="1">
      <c r="A3512" s="204">
        <v>101241926650</v>
      </c>
      <c r="B3512" s="205" t="s">
        <v>14438</v>
      </c>
      <c r="C3512" s="205" t="s">
        <v>14439</v>
      </c>
      <c r="D3512" s="205" t="s">
        <v>680</v>
      </c>
      <c r="E3512" s="572">
        <v>35828</v>
      </c>
      <c r="F3512" s="572">
        <v>43101</v>
      </c>
      <c r="G3512" s="205" t="s">
        <v>14440</v>
      </c>
      <c r="H3512" s="205" t="s">
        <v>682</v>
      </c>
      <c r="I3512" s="205" t="s">
        <v>683</v>
      </c>
      <c r="J3512" s="205" t="s">
        <v>684</v>
      </c>
      <c r="K3512" s="205" t="s">
        <v>684</v>
      </c>
      <c r="L3512" s="205" t="s">
        <v>14441</v>
      </c>
      <c r="M3512" s="205" t="s">
        <v>684</v>
      </c>
      <c r="N3512" s="205" t="s">
        <v>684</v>
      </c>
      <c r="O3512" s="205" t="s">
        <v>686</v>
      </c>
      <c r="P3512" s="205" t="s">
        <v>687</v>
      </c>
      <c r="Q3512" s="205" t="s">
        <v>686</v>
      </c>
    </row>
    <row r="3513" spans="1:17" hidden="1">
      <c r="A3513" s="204">
        <v>101241926678</v>
      </c>
      <c r="B3513" s="205" t="s">
        <v>14452</v>
      </c>
      <c r="C3513" s="205" t="s">
        <v>14453</v>
      </c>
      <c r="D3513" s="205" t="s">
        <v>680</v>
      </c>
      <c r="E3513" s="572">
        <v>34700</v>
      </c>
      <c r="F3513" s="572">
        <v>43101</v>
      </c>
      <c r="G3513" s="205" t="s">
        <v>14454</v>
      </c>
      <c r="H3513" s="205" t="s">
        <v>682</v>
      </c>
      <c r="I3513" s="205" t="s">
        <v>683</v>
      </c>
      <c r="J3513" s="205">
        <v>7024940802</v>
      </c>
      <c r="K3513" s="205" t="s">
        <v>684</v>
      </c>
      <c r="L3513" s="205" t="s">
        <v>14455</v>
      </c>
      <c r="M3513" s="205" t="s">
        <v>684</v>
      </c>
      <c r="N3513" s="205" t="s">
        <v>684</v>
      </c>
      <c r="O3513" s="205" t="s">
        <v>686</v>
      </c>
      <c r="P3513" s="205" t="s">
        <v>687</v>
      </c>
      <c r="Q3513" s="205" t="s">
        <v>686</v>
      </c>
    </row>
    <row r="3514" spans="1:17" hidden="1">
      <c r="A3514" s="204">
        <v>101241926684</v>
      </c>
      <c r="B3514" s="205" t="s">
        <v>14449</v>
      </c>
      <c r="C3514" s="205" t="s">
        <v>9533</v>
      </c>
      <c r="D3514" s="205" t="s">
        <v>680</v>
      </c>
      <c r="E3514" s="572">
        <v>34700</v>
      </c>
      <c r="F3514" s="572">
        <v>43101</v>
      </c>
      <c r="G3514" s="205" t="s">
        <v>10796</v>
      </c>
      <c r="H3514" s="205" t="s">
        <v>682</v>
      </c>
      <c r="I3514" s="205" t="s">
        <v>683</v>
      </c>
      <c r="J3514" s="205">
        <v>9284098753</v>
      </c>
      <c r="K3514" s="205" t="s">
        <v>684</v>
      </c>
      <c r="L3514" s="205" t="s">
        <v>14450</v>
      </c>
      <c r="M3514" s="205" t="s">
        <v>684</v>
      </c>
      <c r="N3514" s="205" t="s">
        <v>14451</v>
      </c>
      <c r="O3514" s="205" t="s">
        <v>686</v>
      </c>
      <c r="P3514" s="205" t="s">
        <v>687</v>
      </c>
      <c r="Q3514" s="205" t="s">
        <v>686</v>
      </c>
    </row>
    <row r="3515" spans="1:17" hidden="1">
      <c r="A3515" s="204">
        <v>101241926697</v>
      </c>
      <c r="B3515" s="205" t="s">
        <v>14460</v>
      </c>
      <c r="C3515" s="205" t="s">
        <v>14461</v>
      </c>
      <c r="D3515" s="205" t="s">
        <v>680</v>
      </c>
      <c r="E3515" s="572">
        <v>34700</v>
      </c>
      <c r="F3515" s="572">
        <v>43101</v>
      </c>
      <c r="G3515" s="205" t="s">
        <v>14462</v>
      </c>
      <c r="H3515" s="205" t="s">
        <v>682</v>
      </c>
      <c r="I3515" s="205" t="s">
        <v>683</v>
      </c>
      <c r="J3515" s="205">
        <v>9981240170</v>
      </c>
      <c r="K3515" s="205" t="s">
        <v>684</v>
      </c>
      <c r="L3515" s="205" t="s">
        <v>14463</v>
      </c>
      <c r="M3515" s="205" t="s">
        <v>684</v>
      </c>
      <c r="N3515" s="205" t="s">
        <v>14464</v>
      </c>
      <c r="O3515" s="205" t="s">
        <v>686</v>
      </c>
      <c r="P3515" s="205" t="s">
        <v>687</v>
      </c>
      <c r="Q3515" s="205" t="s">
        <v>686</v>
      </c>
    </row>
    <row r="3516" spans="1:17" hidden="1">
      <c r="A3516" s="204">
        <v>101241926700</v>
      </c>
      <c r="B3516" s="205" t="s">
        <v>14456</v>
      </c>
      <c r="C3516" s="205" t="s">
        <v>14457</v>
      </c>
      <c r="D3516" s="205" t="s">
        <v>680</v>
      </c>
      <c r="E3516" s="572">
        <v>35431</v>
      </c>
      <c r="F3516" s="572">
        <v>43101</v>
      </c>
      <c r="G3516" s="205" t="s">
        <v>14458</v>
      </c>
      <c r="H3516" s="205" t="s">
        <v>682</v>
      </c>
      <c r="I3516" s="205" t="s">
        <v>683</v>
      </c>
      <c r="J3516" s="205" t="s">
        <v>684</v>
      </c>
      <c r="K3516" s="205" t="s">
        <v>684</v>
      </c>
      <c r="L3516" s="205" t="s">
        <v>14459</v>
      </c>
      <c r="M3516" s="205" t="s">
        <v>684</v>
      </c>
      <c r="N3516" s="205" t="s">
        <v>684</v>
      </c>
      <c r="O3516" s="205" t="s">
        <v>686</v>
      </c>
      <c r="P3516" s="205" t="s">
        <v>687</v>
      </c>
      <c r="Q3516" s="205" t="s">
        <v>686</v>
      </c>
    </row>
    <row r="3517" spans="1:17" hidden="1">
      <c r="A3517" s="204">
        <v>101234621965</v>
      </c>
      <c r="B3517" s="205" t="s">
        <v>14477</v>
      </c>
      <c r="C3517" s="205" t="s">
        <v>14478</v>
      </c>
      <c r="D3517" s="205" t="s">
        <v>680</v>
      </c>
      <c r="E3517" s="572">
        <v>33759</v>
      </c>
      <c r="F3517" s="572">
        <v>43090</v>
      </c>
      <c r="G3517" s="205" t="s">
        <v>14479</v>
      </c>
      <c r="H3517" s="205" t="s">
        <v>682</v>
      </c>
      <c r="I3517" s="205" t="s">
        <v>683</v>
      </c>
      <c r="J3517" s="205" t="s">
        <v>684</v>
      </c>
      <c r="K3517" s="205" t="s">
        <v>684</v>
      </c>
      <c r="L3517" s="205" t="s">
        <v>14480</v>
      </c>
      <c r="M3517" s="205" t="s">
        <v>684</v>
      </c>
      <c r="N3517" s="205" t="s">
        <v>684</v>
      </c>
      <c r="O3517" s="205" t="s">
        <v>686</v>
      </c>
      <c r="P3517" s="205" t="s">
        <v>687</v>
      </c>
      <c r="Q3517" s="205" t="s">
        <v>686</v>
      </c>
    </row>
    <row r="3518" spans="1:17" hidden="1">
      <c r="A3518" s="204">
        <v>101055545888</v>
      </c>
      <c r="B3518" s="205" t="s">
        <v>14465</v>
      </c>
      <c r="C3518" s="205" t="s">
        <v>14466</v>
      </c>
      <c r="D3518" s="205" t="s">
        <v>680</v>
      </c>
      <c r="E3518" s="572">
        <v>32510</v>
      </c>
      <c r="F3518" s="572">
        <v>43090</v>
      </c>
      <c r="G3518" s="205" t="s">
        <v>14467</v>
      </c>
      <c r="H3518" s="205" t="s">
        <v>682</v>
      </c>
      <c r="I3518" s="205" t="s">
        <v>708</v>
      </c>
      <c r="J3518" s="205">
        <v>8806281475</v>
      </c>
      <c r="K3518" s="205" t="s">
        <v>684</v>
      </c>
      <c r="L3518" s="205" t="s">
        <v>10613</v>
      </c>
      <c r="M3518" s="205" t="s">
        <v>684</v>
      </c>
      <c r="N3518" s="205" t="s">
        <v>13688</v>
      </c>
      <c r="O3518" s="205" t="s">
        <v>686</v>
      </c>
      <c r="P3518" s="205" t="s">
        <v>687</v>
      </c>
      <c r="Q3518" s="205" t="s">
        <v>686</v>
      </c>
    </row>
    <row r="3519" spans="1:17" hidden="1">
      <c r="A3519" s="204">
        <v>101234696279</v>
      </c>
      <c r="B3519" s="205" t="s">
        <v>14468</v>
      </c>
      <c r="C3519" s="205" t="s">
        <v>14469</v>
      </c>
      <c r="D3519" s="205" t="s">
        <v>680</v>
      </c>
      <c r="E3519" s="572">
        <v>32190</v>
      </c>
      <c r="F3519" s="572">
        <v>43090</v>
      </c>
      <c r="G3519" s="205" t="s">
        <v>14470</v>
      </c>
      <c r="H3519" s="205" t="s">
        <v>682</v>
      </c>
      <c r="I3519" s="205" t="s">
        <v>708</v>
      </c>
      <c r="J3519" s="205">
        <v>7507725315</v>
      </c>
      <c r="K3519" s="205" t="s">
        <v>684</v>
      </c>
      <c r="L3519" s="205" t="s">
        <v>1975</v>
      </c>
      <c r="M3519" s="205" t="s">
        <v>14471</v>
      </c>
      <c r="N3519" s="205" t="s">
        <v>14472</v>
      </c>
      <c r="O3519" s="205" t="s">
        <v>686</v>
      </c>
      <c r="P3519" s="205" t="s">
        <v>687</v>
      </c>
      <c r="Q3519" s="205" t="s">
        <v>686</v>
      </c>
    </row>
    <row r="3520" spans="1:17" hidden="1">
      <c r="A3520" s="204">
        <v>101234621977</v>
      </c>
      <c r="B3520" s="205" t="s">
        <v>14473</v>
      </c>
      <c r="C3520" s="205" t="s">
        <v>14474</v>
      </c>
      <c r="D3520" s="205" t="s">
        <v>680</v>
      </c>
      <c r="E3520" s="572">
        <v>33673</v>
      </c>
      <c r="F3520" s="572">
        <v>43090</v>
      </c>
      <c r="G3520" s="205" t="s">
        <v>14475</v>
      </c>
      <c r="H3520" s="205" t="s">
        <v>682</v>
      </c>
      <c r="I3520" s="205" t="s">
        <v>683</v>
      </c>
      <c r="J3520" s="205" t="s">
        <v>684</v>
      </c>
      <c r="K3520" s="205" t="s">
        <v>684</v>
      </c>
      <c r="L3520" s="205" t="s">
        <v>14476</v>
      </c>
      <c r="M3520" s="205" t="s">
        <v>684</v>
      </c>
      <c r="N3520" s="205" t="s">
        <v>684</v>
      </c>
      <c r="O3520" s="205" t="s">
        <v>686</v>
      </c>
      <c r="P3520" s="205" t="s">
        <v>687</v>
      </c>
      <c r="Q3520" s="205" t="s">
        <v>686</v>
      </c>
    </row>
    <row r="3521" spans="1:17" hidden="1">
      <c r="A3521" s="204">
        <v>101225773343</v>
      </c>
      <c r="B3521" s="205" t="s">
        <v>14481</v>
      </c>
      <c r="C3521" s="205" t="s">
        <v>14482</v>
      </c>
      <c r="D3521" s="205" t="s">
        <v>680</v>
      </c>
      <c r="E3521" s="572">
        <v>33239</v>
      </c>
      <c r="F3521" s="572">
        <v>43070</v>
      </c>
      <c r="G3521" s="205" t="s">
        <v>13017</v>
      </c>
      <c r="H3521" s="205" t="s">
        <v>682</v>
      </c>
      <c r="I3521" s="205" t="s">
        <v>683</v>
      </c>
      <c r="J3521" s="205" t="s">
        <v>684</v>
      </c>
      <c r="K3521" s="205" t="s">
        <v>684</v>
      </c>
      <c r="L3521" s="205" t="s">
        <v>4162</v>
      </c>
      <c r="M3521" s="205" t="s">
        <v>684</v>
      </c>
      <c r="N3521" s="205" t="s">
        <v>684</v>
      </c>
      <c r="O3521" s="205" t="s">
        <v>686</v>
      </c>
      <c r="P3521" s="205" t="s">
        <v>687</v>
      </c>
      <c r="Q3521" s="205" t="s">
        <v>686</v>
      </c>
    </row>
    <row r="3522" spans="1:17" hidden="1">
      <c r="A3522" s="204">
        <v>101225786442</v>
      </c>
      <c r="B3522" s="205" t="s">
        <v>14486</v>
      </c>
      <c r="C3522" s="205" t="s">
        <v>14487</v>
      </c>
      <c r="D3522" s="205" t="s">
        <v>680</v>
      </c>
      <c r="E3522" s="572">
        <v>23012</v>
      </c>
      <c r="F3522" s="572">
        <v>43070</v>
      </c>
      <c r="G3522" s="205" t="s">
        <v>14488</v>
      </c>
      <c r="H3522" s="205" t="s">
        <v>682</v>
      </c>
      <c r="I3522" s="205" t="s">
        <v>708</v>
      </c>
      <c r="J3522" s="205">
        <v>6263297026</v>
      </c>
      <c r="K3522" s="205" t="s">
        <v>684</v>
      </c>
      <c r="L3522" s="205" t="s">
        <v>14489</v>
      </c>
      <c r="M3522" s="205" t="s">
        <v>684</v>
      </c>
      <c r="N3522" s="205" t="s">
        <v>684</v>
      </c>
      <c r="O3522" s="205" t="s">
        <v>686</v>
      </c>
      <c r="P3522" s="205" t="s">
        <v>687</v>
      </c>
      <c r="Q3522" s="205" t="s">
        <v>687</v>
      </c>
    </row>
    <row r="3523" spans="1:17" hidden="1">
      <c r="A3523" s="204">
        <v>101229341740</v>
      </c>
      <c r="B3523" s="205" t="s">
        <v>14490</v>
      </c>
      <c r="C3523" s="205" t="s">
        <v>14491</v>
      </c>
      <c r="D3523" s="205" t="s">
        <v>680</v>
      </c>
      <c r="E3523" s="572">
        <v>32244</v>
      </c>
      <c r="F3523" s="572">
        <v>43070</v>
      </c>
      <c r="G3523" s="205" t="s">
        <v>14492</v>
      </c>
      <c r="H3523" s="205" t="s">
        <v>682</v>
      </c>
      <c r="I3523" s="205" t="s">
        <v>708</v>
      </c>
      <c r="J3523" s="205">
        <v>9309942984</v>
      </c>
      <c r="K3523" s="205" t="s">
        <v>684</v>
      </c>
      <c r="L3523" s="205" t="s">
        <v>3746</v>
      </c>
      <c r="M3523" s="205" t="s">
        <v>14493</v>
      </c>
      <c r="N3523" s="205" t="s">
        <v>14381</v>
      </c>
      <c r="O3523" s="205" t="s">
        <v>686</v>
      </c>
      <c r="P3523" s="205" t="s">
        <v>687</v>
      </c>
      <c r="Q3523" s="205" t="s">
        <v>686</v>
      </c>
    </row>
    <row r="3524" spans="1:17" hidden="1">
      <c r="A3524" s="204">
        <v>101225786457</v>
      </c>
      <c r="B3524" s="205" t="s">
        <v>14483</v>
      </c>
      <c r="C3524" s="205" t="s">
        <v>14484</v>
      </c>
      <c r="D3524" s="205" t="s">
        <v>680</v>
      </c>
      <c r="E3524" s="572">
        <v>33420</v>
      </c>
      <c r="F3524" s="572">
        <v>43070</v>
      </c>
      <c r="G3524" s="205" t="s">
        <v>14485</v>
      </c>
      <c r="H3524" s="205" t="s">
        <v>682</v>
      </c>
      <c r="I3524" s="205" t="s">
        <v>683</v>
      </c>
      <c r="J3524" s="205" t="s">
        <v>684</v>
      </c>
      <c r="K3524" s="205" t="s">
        <v>684</v>
      </c>
      <c r="L3524" s="205" t="s">
        <v>812</v>
      </c>
      <c r="M3524" s="205" t="s">
        <v>684</v>
      </c>
      <c r="N3524" s="205" t="s">
        <v>684</v>
      </c>
      <c r="O3524" s="205" t="s">
        <v>686</v>
      </c>
      <c r="P3524" s="205" t="s">
        <v>687</v>
      </c>
      <c r="Q3524" s="205" t="s">
        <v>686</v>
      </c>
    </row>
    <row r="3525" spans="1:17" hidden="1">
      <c r="A3525" s="204">
        <v>101203912653</v>
      </c>
      <c r="B3525" s="205" t="s">
        <v>14494</v>
      </c>
      <c r="C3525" s="205" t="s">
        <v>14495</v>
      </c>
      <c r="D3525" s="205" t="s">
        <v>680</v>
      </c>
      <c r="E3525" s="572">
        <v>34537</v>
      </c>
      <c r="F3525" s="572">
        <v>43066</v>
      </c>
      <c r="G3525" s="205" t="s">
        <v>14496</v>
      </c>
      <c r="H3525" s="205" t="s">
        <v>682</v>
      </c>
      <c r="I3525" s="205" t="s">
        <v>683</v>
      </c>
      <c r="J3525" s="205">
        <v>9561883805</v>
      </c>
      <c r="K3525" s="205" t="s">
        <v>684</v>
      </c>
      <c r="L3525" s="205" t="s">
        <v>14497</v>
      </c>
      <c r="M3525" s="205" t="s">
        <v>684</v>
      </c>
      <c r="N3525" s="205" t="s">
        <v>684</v>
      </c>
      <c r="O3525" s="205" t="s">
        <v>686</v>
      </c>
      <c r="P3525" s="205" t="s">
        <v>687</v>
      </c>
      <c r="Q3525" s="205" t="s">
        <v>686</v>
      </c>
    </row>
    <row r="3526" spans="1:17" hidden="1">
      <c r="A3526" s="204">
        <v>101213658806</v>
      </c>
      <c r="B3526" s="205" t="s">
        <v>14498</v>
      </c>
      <c r="C3526" s="205" t="s">
        <v>14499</v>
      </c>
      <c r="D3526" s="205" t="s">
        <v>680</v>
      </c>
      <c r="E3526" s="572">
        <v>36003</v>
      </c>
      <c r="F3526" s="572">
        <v>43061</v>
      </c>
      <c r="G3526" s="205" t="s">
        <v>14500</v>
      </c>
      <c r="H3526" s="205" t="s">
        <v>682</v>
      </c>
      <c r="I3526" s="205" t="s">
        <v>683</v>
      </c>
      <c r="J3526" s="205" t="s">
        <v>684</v>
      </c>
      <c r="K3526" s="205" t="s">
        <v>684</v>
      </c>
      <c r="L3526" s="205" t="s">
        <v>14501</v>
      </c>
      <c r="M3526" s="205" t="s">
        <v>684</v>
      </c>
      <c r="N3526" s="205" t="s">
        <v>684</v>
      </c>
      <c r="O3526" s="205" t="s">
        <v>686</v>
      </c>
      <c r="P3526" s="205" t="s">
        <v>687</v>
      </c>
      <c r="Q3526" s="205" t="s">
        <v>686</v>
      </c>
    </row>
    <row r="3527" spans="1:17" hidden="1">
      <c r="A3527" s="204">
        <v>101227234434</v>
      </c>
      <c r="B3527" s="205" t="s">
        <v>14507</v>
      </c>
      <c r="C3527" s="205" t="s">
        <v>14508</v>
      </c>
      <c r="D3527" s="205" t="s">
        <v>680</v>
      </c>
      <c r="E3527" s="572">
        <v>35834</v>
      </c>
      <c r="F3527" s="572">
        <v>43054</v>
      </c>
      <c r="G3527" s="205" t="s">
        <v>14509</v>
      </c>
      <c r="H3527" s="205" t="s">
        <v>682</v>
      </c>
      <c r="I3527" s="205" t="s">
        <v>683</v>
      </c>
      <c r="J3527" s="205" t="s">
        <v>684</v>
      </c>
      <c r="K3527" s="205" t="s">
        <v>684</v>
      </c>
      <c r="L3527" s="205" t="s">
        <v>14510</v>
      </c>
      <c r="M3527" s="205" t="s">
        <v>684</v>
      </c>
      <c r="N3527" s="205" t="s">
        <v>684</v>
      </c>
      <c r="O3527" s="205" t="s">
        <v>686</v>
      </c>
      <c r="P3527" s="205" t="s">
        <v>687</v>
      </c>
      <c r="Q3527" s="205" t="s">
        <v>686</v>
      </c>
    </row>
    <row r="3528" spans="1:17" hidden="1">
      <c r="A3528" s="204">
        <v>101227234447</v>
      </c>
      <c r="B3528" s="205" t="s">
        <v>14502</v>
      </c>
      <c r="C3528" s="205" t="s">
        <v>7832</v>
      </c>
      <c r="D3528" s="205" t="s">
        <v>680</v>
      </c>
      <c r="E3528" s="572">
        <v>36350</v>
      </c>
      <c r="F3528" s="572">
        <v>43054</v>
      </c>
      <c r="G3528" s="205" t="s">
        <v>14503</v>
      </c>
      <c r="H3528" s="205" t="s">
        <v>682</v>
      </c>
      <c r="I3528" s="205" t="s">
        <v>683</v>
      </c>
      <c r="J3528" s="205" t="s">
        <v>684</v>
      </c>
      <c r="K3528" s="205" t="s">
        <v>684</v>
      </c>
      <c r="L3528" s="205" t="s">
        <v>14504</v>
      </c>
      <c r="M3528" s="205" t="s">
        <v>684</v>
      </c>
      <c r="N3528" s="205" t="s">
        <v>684</v>
      </c>
      <c r="O3528" s="205" t="s">
        <v>686</v>
      </c>
      <c r="P3528" s="205" t="s">
        <v>687</v>
      </c>
      <c r="Q3528" s="205" t="s">
        <v>686</v>
      </c>
    </row>
    <row r="3529" spans="1:17" hidden="1">
      <c r="A3529" s="204">
        <v>101227234410</v>
      </c>
      <c r="B3529" s="205" t="s">
        <v>14505</v>
      </c>
      <c r="C3529" s="205" t="s">
        <v>1474</v>
      </c>
      <c r="D3529" s="205" t="s">
        <v>680</v>
      </c>
      <c r="E3529" s="572">
        <v>34175</v>
      </c>
      <c r="F3529" s="572">
        <v>43054</v>
      </c>
      <c r="G3529" s="205" t="s">
        <v>14506</v>
      </c>
      <c r="H3529" s="205" t="s">
        <v>682</v>
      </c>
      <c r="I3529" s="205" t="s">
        <v>683</v>
      </c>
      <c r="J3529" s="205" t="s">
        <v>684</v>
      </c>
      <c r="K3529" s="205" t="s">
        <v>684</v>
      </c>
      <c r="L3529" s="205" t="s">
        <v>5719</v>
      </c>
      <c r="M3529" s="205" t="s">
        <v>684</v>
      </c>
      <c r="N3529" s="205" t="s">
        <v>684</v>
      </c>
      <c r="O3529" s="205" t="s">
        <v>686</v>
      </c>
      <c r="P3529" s="205" t="s">
        <v>687</v>
      </c>
      <c r="Q3529" s="205" t="s">
        <v>686</v>
      </c>
    </row>
    <row r="3530" spans="1:17" hidden="1">
      <c r="A3530" s="204">
        <v>101221309784</v>
      </c>
      <c r="B3530" s="205" t="s">
        <v>14515</v>
      </c>
      <c r="C3530" s="205" t="s">
        <v>14516</v>
      </c>
      <c r="D3530" s="205" t="s">
        <v>680</v>
      </c>
      <c r="E3530" s="572">
        <v>32509</v>
      </c>
      <c r="F3530" s="572">
        <v>43047</v>
      </c>
      <c r="G3530" s="205" t="s">
        <v>4044</v>
      </c>
      <c r="H3530" s="205" t="s">
        <v>682</v>
      </c>
      <c r="I3530" s="205" t="s">
        <v>683</v>
      </c>
      <c r="J3530" s="205" t="s">
        <v>684</v>
      </c>
      <c r="K3530" s="205" t="s">
        <v>684</v>
      </c>
      <c r="L3530" s="205" t="s">
        <v>14517</v>
      </c>
      <c r="M3530" s="205" t="s">
        <v>684</v>
      </c>
      <c r="N3530" s="205" t="s">
        <v>684</v>
      </c>
      <c r="O3530" s="205" t="s">
        <v>686</v>
      </c>
      <c r="P3530" s="205" t="s">
        <v>687</v>
      </c>
      <c r="Q3530" s="205" t="s">
        <v>686</v>
      </c>
    </row>
    <row r="3531" spans="1:17" hidden="1">
      <c r="A3531" s="204">
        <v>101221310790</v>
      </c>
      <c r="B3531" s="205" t="s">
        <v>14511</v>
      </c>
      <c r="C3531" s="205" t="s">
        <v>14512</v>
      </c>
      <c r="D3531" s="205" t="s">
        <v>680</v>
      </c>
      <c r="E3531" s="572">
        <v>28126</v>
      </c>
      <c r="F3531" s="572">
        <v>43047</v>
      </c>
      <c r="G3531" s="205" t="s">
        <v>14513</v>
      </c>
      <c r="H3531" s="205" t="s">
        <v>682</v>
      </c>
      <c r="I3531" s="205" t="s">
        <v>708</v>
      </c>
      <c r="J3531" s="205" t="s">
        <v>684</v>
      </c>
      <c r="K3531" s="205" t="s">
        <v>684</v>
      </c>
      <c r="L3531" s="205" t="s">
        <v>14514</v>
      </c>
      <c r="M3531" s="205" t="s">
        <v>684</v>
      </c>
      <c r="N3531" s="205" t="s">
        <v>684</v>
      </c>
      <c r="O3531" s="205" t="s">
        <v>686</v>
      </c>
      <c r="P3531" s="205" t="s">
        <v>687</v>
      </c>
      <c r="Q3531" s="205" t="s">
        <v>686</v>
      </c>
    </row>
    <row r="3532" spans="1:17" hidden="1">
      <c r="A3532" s="204">
        <v>101221333133</v>
      </c>
      <c r="B3532" s="205" t="s">
        <v>14518</v>
      </c>
      <c r="C3532" s="205" t="s">
        <v>14519</v>
      </c>
      <c r="D3532" s="205" t="s">
        <v>680</v>
      </c>
      <c r="E3532" s="572">
        <v>34567</v>
      </c>
      <c r="F3532" s="572">
        <v>43046</v>
      </c>
      <c r="G3532" s="205" t="s">
        <v>14520</v>
      </c>
      <c r="H3532" s="205" t="s">
        <v>682</v>
      </c>
      <c r="I3532" s="205" t="s">
        <v>683</v>
      </c>
      <c r="J3532" s="205" t="s">
        <v>684</v>
      </c>
      <c r="K3532" s="205" t="s">
        <v>684</v>
      </c>
      <c r="L3532" s="205" t="s">
        <v>14521</v>
      </c>
      <c r="M3532" s="205" t="s">
        <v>684</v>
      </c>
      <c r="N3532" s="205" t="s">
        <v>684</v>
      </c>
      <c r="O3532" s="205" t="s">
        <v>686</v>
      </c>
      <c r="P3532" s="205" t="s">
        <v>687</v>
      </c>
      <c r="Q3532" s="205" t="s">
        <v>686</v>
      </c>
    </row>
    <row r="3533" spans="1:17" hidden="1">
      <c r="A3533" s="204">
        <v>101221333122</v>
      </c>
      <c r="B3533" s="205" t="s">
        <v>14522</v>
      </c>
      <c r="C3533" s="205" t="s">
        <v>14523</v>
      </c>
      <c r="D3533" s="205" t="s">
        <v>680</v>
      </c>
      <c r="E3533" s="572">
        <v>32874</v>
      </c>
      <c r="F3533" s="572">
        <v>43045</v>
      </c>
      <c r="G3533" s="205" t="s">
        <v>14524</v>
      </c>
      <c r="H3533" s="205" t="s">
        <v>682</v>
      </c>
      <c r="I3533" s="205" t="s">
        <v>683</v>
      </c>
      <c r="J3533" s="205" t="s">
        <v>684</v>
      </c>
      <c r="K3533" s="205" t="s">
        <v>684</v>
      </c>
      <c r="L3533" s="205" t="s">
        <v>14525</v>
      </c>
      <c r="M3533" s="205" t="s">
        <v>684</v>
      </c>
      <c r="N3533" s="205" t="s">
        <v>14047</v>
      </c>
      <c r="O3533" s="205" t="s">
        <v>686</v>
      </c>
      <c r="P3533" s="205" t="s">
        <v>687</v>
      </c>
      <c r="Q3533" s="205" t="s">
        <v>686</v>
      </c>
    </row>
    <row r="3534" spans="1:17" hidden="1">
      <c r="A3534" s="204">
        <v>101208700899</v>
      </c>
      <c r="B3534" s="205" t="s">
        <v>14557</v>
      </c>
      <c r="C3534" s="205" t="s">
        <v>14558</v>
      </c>
      <c r="D3534" s="205" t="s">
        <v>680</v>
      </c>
      <c r="E3534" s="572">
        <v>27395</v>
      </c>
      <c r="F3534" s="572">
        <v>43040</v>
      </c>
      <c r="G3534" s="205" t="s">
        <v>14559</v>
      </c>
      <c r="H3534" s="205" t="s">
        <v>682</v>
      </c>
      <c r="I3534" s="205" t="s">
        <v>708</v>
      </c>
      <c r="J3534" s="205" t="s">
        <v>684</v>
      </c>
      <c r="K3534" s="205" t="s">
        <v>684</v>
      </c>
      <c r="L3534" s="205" t="s">
        <v>14560</v>
      </c>
      <c r="M3534" s="205" t="s">
        <v>684</v>
      </c>
      <c r="N3534" s="205" t="s">
        <v>684</v>
      </c>
      <c r="O3534" s="205" t="s">
        <v>686</v>
      </c>
      <c r="P3534" s="205" t="s">
        <v>687</v>
      </c>
      <c r="Q3534" s="205" t="s">
        <v>686</v>
      </c>
    </row>
    <row r="3535" spans="1:17" hidden="1">
      <c r="A3535" s="204">
        <v>101209029117</v>
      </c>
      <c r="B3535" s="205" t="s">
        <v>14549</v>
      </c>
      <c r="C3535" s="205" t="s">
        <v>14550</v>
      </c>
      <c r="D3535" s="205" t="s">
        <v>680</v>
      </c>
      <c r="E3535" s="572">
        <v>30426</v>
      </c>
      <c r="F3535" s="572">
        <v>43040</v>
      </c>
      <c r="G3535" s="205" t="s">
        <v>14551</v>
      </c>
      <c r="H3535" s="205" t="s">
        <v>682</v>
      </c>
      <c r="I3535" s="205" t="s">
        <v>683</v>
      </c>
      <c r="J3535" s="205" t="s">
        <v>684</v>
      </c>
      <c r="K3535" s="205" t="s">
        <v>684</v>
      </c>
      <c r="L3535" s="205" t="s">
        <v>14552</v>
      </c>
      <c r="M3535" s="205" t="s">
        <v>684</v>
      </c>
      <c r="N3535" s="205" t="s">
        <v>684</v>
      </c>
      <c r="O3535" s="205" t="s">
        <v>686</v>
      </c>
      <c r="P3535" s="205" t="s">
        <v>687</v>
      </c>
      <c r="Q3535" s="205" t="s">
        <v>686</v>
      </c>
    </row>
    <row r="3536" spans="1:17" hidden="1">
      <c r="A3536" s="204">
        <v>101208700881</v>
      </c>
      <c r="B3536" s="205" t="s">
        <v>14561</v>
      </c>
      <c r="C3536" s="205" t="s">
        <v>14562</v>
      </c>
      <c r="D3536" s="205" t="s">
        <v>680</v>
      </c>
      <c r="E3536" s="572">
        <v>35670</v>
      </c>
      <c r="F3536" s="572">
        <v>43040</v>
      </c>
      <c r="G3536" s="205" t="s">
        <v>7715</v>
      </c>
      <c r="H3536" s="205" t="s">
        <v>682</v>
      </c>
      <c r="I3536" s="205" t="s">
        <v>683</v>
      </c>
      <c r="J3536" s="205">
        <v>9284211468</v>
      </c>
      <c r="K3536" s="205" t="s">
        <v>684</v>
      </c>
      <c r="L3536" s="205" t="s">
        <v>1945</v>
      </c>
      <c r="M3536" s="205" t="s">
        <v>20796</v>
      </c>
      <c r="N3536" s="205" t="s">
        <v>20797</v>
      </c>
      <c r="O3536" s="205" t="s">
        <v>687</v>
      </c>
      <c r="P3536" s="205" t="s">
        <v>687</v>
      </c>
      <c r="Q3536" s="205" t="s">
        <v>686</v>
      </c>
    </row>
    <row r="3537" spans="1:17" hidden="1">
      <c r="A3537" s="204">
        <v>101221309750</v>
      </c>
      <c r="B3537" s="205" t="s">
        <v>14545</v>
      </c>
      <c r="C3537" s="205" t="s">
        <v>14546</v>
      </c>
      <c r="D3537" s="205" t="s">
        <v>680</v>
      </c>
      <c r="E3537" s="572">
        <v>32509</v>
      </c>
      <c r="F3537" s="572">
        <v>43040</v>
      </c>
      <c r="G3537" s="205" t="s">
        <v>14547</v>
      </c>
      <c r="H3537" s="205" t="s">
        <v>682</v>
      </c>
      <c r="I3537" s="205" t="s">
        <v>683</v>
      </c>
      <c r="J3537" s="205" t="s">
        <v>684</v>
      </c>
      <c r="K3537" s="205" t="s">
        <v>684</v>
      </c>
      <c r="L3537" s="205" t="s">
        <v>14548</v>
      </c>
      <c r="M3537" s="205" t="s">
        <v>684</v>
      </c>
      <c r="N3537" s="205" t="s">
        <v>14047</v>
      </c>
      <c r="O3537" s="205" t="s">
        <v>686</v>
      </c>
      <c r="P3537" s="205" t="s">
        <v>687</v>
      </c>
      <c r="Q3537" s="205" t="s">
        <v>686</v>
      </c>
    </row>
    <row r="3538" spans="1:17" hidden="1">
      <c r="A3538" s="204">
        <v>101208700834</v>
      </c>
      <c r="B3538" s="205" t="s">
        <v>14526</v>
      </c>
      <c r="C3538" s="205" t="s">
        <v>14527</v>
      </c>
      <c r="D3538" s="205" t="s">
        <v>680</v>
      </c>
      <c r="E3538" s="572">
        <v>36382</v>
      </c>
      <c r="F3538" s="572">
        <v>43040</v>
      </c>
      <c r="G3538" s="205" t="s">
        <v>14528</v>
      </c>
      <c r="H3538" s="205" t="s">
        <v>682</v>
      </c>
      <c r="I3538" s="205" t="s">
        <v>708</v>
      </c>
      <c r="J3538" s="205">
        <v>8530833368</v>
      </c>
      <c r="K3538" s="205" t="s">
        <v>684</v>
      </c>
      <c r="L3538" s="205" t="s">
        <v>14529</v>
      </c>
      <c r="M3538" s="205" t="s">
        <v>14530</v>
      </c>
      <c r="N3538" s="205" t="s">
        <v>14531</v>
      </c>
      <c r="O3538" s="205" t="s">
        <v>686</v>
      </c>
      <c r="P3538" s="205" t="s">
        <v>687</v>
      </c>
      <c r="Q3538" s="205" t="s">
        <v>686</v>
      </c>
    </row>
    <row r="3539" spans="1:17" hidden="1">
      <c r="A3539" s="204">
        <v>101208700921</v>
      </c>
      <c r="B3539" s="205" t="s">
        <v>14563</v>
      </c>
      <c r="C3539" s="205" t="s">
        <v>14564</v>
      </c>
      <c r="D3539" s="205" t="s">
        <v>680</v>
      </c>
      <c r="E3539" s="572">
        <v>36079</v>
      </c>
      <c r="F3539" s="572">
        <v>43040</v>
      </c>
      <c r="G3539" s="205" t="s">
        <v>14565</v>
      </c>
      <c r="H3539" s="205" t="s">
        <v>682</v>
      </c>
      <c r="I3539" s="205" t="s">
        <v>683</v>
      </c>
      <c r="J3539" s="205" t="s">
        <v>684</v>
      </c>
      <c r="K3539" s="205" t="s">
        <v>684</v>
      </c>
      <c r="L3539" s="205" t="s">
        <v>14566</v>
      </c>
      <c r="M3539" s="205" t="s">
        <v>684</v>
      </c>
      <c r="N3539" s="205" t="s">
        <v>684</v>
      </c>
      <c r="O3539" s="205" t="s">
        <v>686</v>
      </c>
      <c r="P3539" s="205" t="s">
        <v>687</v>
      </c>
      <c r="Q3539" s="205" t="s">
        <v>686</v>
      </c>
    </row>
    <row r="3540" spans="1:17" hidden="1">
      <c r="A3540" s="204">
        <v>101208700875</v>
      </c>
      <c r="B3540" s="205" t="s">
        <v>14541</v>
      </c>
      <c r="C3540" s="205" t="s">
        <v>14542</v>
      </c>
      <c r="D3540" s="205" t="s">
        <v>680</v>
      </c>
      <c r="E3540" s="572">
        <v>31413</v>
      </c>
      <c r="F3540" s="572">
        <v>43040</v>
      </c>
      <c r="G3540" s="205" t="s">
        <v>14543</v>
      </c>
      <c r="H3540" s="205" t="s">
        <v>682</v>
      </c>
      <c r="I3540" s="205" t="s">
        <v>683</v>
      </c>
      <c r="J3540" s="205" t="s">
        <v>684</v>
      </c>
      <c r="K3540" s="205" t="s">
        <v>684</v>
      </c>
      <c r="L3540" s="205" t="s">
        <v>14544</v>
      </c>
      <c r="M3540" s="205" t="s">
        <v>684</v>
      </c>
      <c r="N3540" s="205" t="s">
        <v>684</v>
      </c>
      <c r="O3540" s="205" t="s">
        <v>686</v>
      </c>
      <c r="P3540" s="205" t="s">
        <v>687</v>
      </c>
      <c r="Q3540" s="205" t="s">
        <v>686</v>
      </c>
    </row>
    <row r="3541" spans="1:17" hidden="1">
      <c r="A3541" s="204">
        <v>101208700868</v>
      </c>
      <c r="B3541" s="205" t="s">
        <v>14538</v>
      </c>
      <c r="C3541" s="205" t="s">
        <v>6325</v>
      </c>
      <c r="D3541" s="205" t="s">
        <v>680</v>
      </c>
      <c r="E3541" s="572">
        <v>36050</v>
      </c>
      <c r="F3541" s="572">
        <v>43040</v>
      </c>
      <c r="G3541" s="205" t="s">
        <v>14539</v>
      </c>
      <c r="H3541" s="205" t="s">
        <v>682</v>
      </c>
      <c r="I3541" s="205" t="s">
        <v>683</v>
      </c>
      <c r="J3541" s="205">
        <v>9696099643</v>
      </c>
      <c r="K3541" s="205" t="s">
        <v>684</v>
      </c>
      <c r="L3541" s="205" t="s">
        <v>14540</v>
      </c>
      <c r="M3541" s="205" t="s">
        <v>684</v>
      </c>
      <c r="N3541" s="205" t="s">
        <v>684</v>
      </c>
      <c r="O3541" s="205" t="s">
        <v>686</v>
      </c>
      <c r="P3541" s="205" t="s">
        <v>687</v>
      </c>
      <c r="Q3541" s="205" t="s">
        <v>687</v>
      </c>
    </row>
    <row r="3542" spans="1:17" hidden="1">
      <c r="A3542" s="204">
        <v>101208700913</v>
      </c>
      <c r="B3542" s="205" t="s">
        <v>14553</v>
      </c>
      <c r="C3542" s="205" t="s">
        <v>14554</v>
      </c>
      <c r="D3542" s="205" t="s">
        <v>680</v>
      </c>
      <c r="E3542" s="572">
        <v>35980</v>
      </c>
      <c r="F3542" s="572">
        <v>43040</v>
      </c>
      <c r="G3542" s="205" t="s">
        <v>1324</v>
      </c>
      <c r="H3542" s="205" t="s">
        <v>682</v>
      </c>
      <c r="I3542" s="205" t="s">
        <v>683</v>
      </c>
      <c r="J3542" s="205" t="s">
        <v>684</v>
      </c>
      <c r="K3542" s="205" t="s">
        <v>684</v>
      </c>
      <c r="L3542" s="205" t="s">
        <v>14555</v>
      </c>
      <c r="M3542" s="205" t="s">
        <v>684</v>
      </c>
      <c r="N3542" s="205" t="s">
        <v>14556</v>
      </c>
      <c r="O3542" s="205" t="s">
        <v>686</v>
      </c>
      <c r="P3542" s="205" t="s">
        <v>687</v>
      </c>
      <c r="Q3542" s="205" t="s">
        <v>686</v>
      </c>
    </row>
    <row r="3543" spans="1:17" hidden="1">
      <c r="A3543" s="204">
        <v>101208700847</v>
      </c>
      <c r="B3543" s="205" t="s">
        <v>14532</v>
      </c>
      <c r="C3543" s="205" t="s">
        <v>14533</v>
      </c>
      <c r="D3543" s="205" t="s">
        <v>680</v>
      </c>
      <c r="E3543" s="572">
        <v>32509</v>
      </c>
      <c r="F3543" s="572">
        <v>43040</v>
      </c>
      <c r="G3543" s="205" t="s">
        <v>14534</v>
      </c>
      <c r="H3543" s="205" t="s">
        <v>682</v>
      </c>
      <c r="I3543" s="205" t="s">
        <v>683</v>
      </c>
      <c r="J3543" s="205" t="s">
        <v>684</v>
      </c>
      <c r="K3543" s="205" t="s">
        <v>684</v>
      </c>
      <c r="L3543" s="205" t="s">
        <v>701</v>
      </c>
      <c r="M3543" s="205" t="s">
        <v>684</v>
      </c>
      <c r="N3543" s="205" t="s">
        <v>684</v>
      </c>
      <c r="O3543" s="205" t="s">
        <v>686</v>
      </c>
      <c r="P3543" s="205" t="s">
        <v>687</v>
      </c>
      <c r="Q3543" s="205" t="s">
        <v>686</v>
      </c>
    </row>
    <row r="3544" spans="1:17" hidden="1">
      <c r="A3544" s="204">
        <v>101208700852</v>
      </c>
      <c r="B3544" s="205" t="s">
        <v>14535</v>
      </c>
      <c r="C3544" s="205" t="s">
        <v>14536</v>
      </c>
      <c r="D3544" s="205" t="s">
        <v>680</v>
      </c>
      <c r="E3544" s="572">
        <v>33604</v>
      </c>
      <c r="F3544" s="572">
        <v>43040</v>
      </c>
      <c r="G3544" s="205" t="s">
        <v>14537</v>
      </c>
      <c r="H3544" s="205" t="s">
        <v>682</v>
      </c>
      <c r="I3544" s="205" t="s">
        <v>683</v>
      </c>
      <c r="J3544" s="205">
        <v>7697557530</v>
      </c>
      <c r="K3544" s="205" t="s">
        <v>684</v>
      </c>
      <c r="L3544" s="205" t="s">
        <v>11109</v>
      </c>
      <c r="M3544" s="205" t="s">
        <v>684</v>
      </c>
      <c r="N3544" s="205" t="s">
        <v>684</v>
      </c>
      <c r="O3544" s="205" t="s">
        <v>686</v>
      </c>
      <c r="P3544" s="205" t="s">
        <v>687</v>
      </c>
      <c r="Q3544" s="205" t="s">
        <v>686</v>
      </c>
    </row>
    <row r="3545" spans="1:17" hidden="1">
      <c r="A3545" s="204">
        <v>101213361790</v>
      </c>
      <c r="B3545" s="205" t="s">
        <v>14571</v>
      </c>
      <c r="C3545" s="205" t="s">
        <v>14572</v>
      </c>
      <c r="D3545" s="205" t="s">
        <v>680</v>
      </c>
      <c r="E3545" s="572">
        <v>32650</v>
      </c>
      <c r="F3545" s="572">
        <v>43016</v>
      </c>
      <c r="G3545" s="205" t="s">
        <v>14573</v>
      </c>
      <c r="H3545" s="205" t="s">
        <v>682</v>
      </c>
      <c r="I3545" s="205" t="s">
        <v>708</v>
      </c>
      <c r="J3545" s="205" t="s">
        <v>684</v>
      </c>
      <c r="K3545" s="205" t="s">
        <v>684</v>
      </c>
      <c r="L3545" s="205" t="s">
        <v>14574</v>
      </c>
      <c r="M3545" s="205" t="s">
        <v>684</v>
      </c>
      <c r="N3545" s="205" t="s">
        <v>684</v>
      </c>
      <c r="O3545" s="205" t="s">
        <v>686</v>
      </c>
      <c r="P3545" s="205" t="s">
        <v>687</v>
      </c>
      <c r="Q3545" s="205" t="s">
        <v>686</v>
      </c>
    </row>
    <row r="3546" spans="1:17" hidden="1">
      <c r="A3546" s="204">
        <v>101181599811</v>
      </c>
      <c r="B3546" s="205" t="s">
        <v>14567</v>
      </c>
      <c r="C3546" s="205" t="s">
        <v>14568</v>
      </c>
      <c r="D3546" s="205" t="s">
        <v>680</v>
      </c>
      <c r="E3546" s="572">
        <v>35393</v>
      </c>
      <c r="F3546" s="572">
        <v>43016</v>
      </c>
      <c r="G3546" s="205" t="s">
        <v>14569</v>
      </c>
      <c r="H3546" s="205" t="s">
        <v>682</v>
      </c>
      <c r="I3546" s="205" t="s">
        <v>683</v>
      </c>
      <c r="J3546" s="205" t="s">
        <v>684</v>
      </c>
      <c r="K3546" s="205" t="s">
        <v>684</v>
      </c>
      <c r="L3546" s="205" t="s">
        <v>14570</v>
      </c>
      <c r="M3546" s="205" t="s">
        <v>684</v>
      </c>
      <c r="N3546" s="205" t="s">
        <v>684</v>
      </c>
      <c r="O3546" s="205" t="s">
        <v>686</v>
      </c>
      <c r="P3546" s="205" t="s">
        <v>687</v>
      </c>
      <c r="Q3546" s="205" t="s">
        <v>686</v>
      </c>
    </row>
    <row r="3547" spans="1:17" hidden="1">
      <c r="A3547" s="204">
        <v>100059990892</v>
      </c>
      <c r="B3547" s="205" t="s">
        <v>14578</v>
      </c>
      <c r="C3547" s="205" t="s">
        <v>14579</v>
      </c>
      <c r="D3547" s="205" t="s">
        <v>680</v>
      </c>
      <c r="E3547" s="572">
        <v>33279</v>
      </c>
      <c r="F3547" s="572">
        <v>43011</v>
      </c>
      <c r="G3547" s="205" t="s">
        <v>14580</v>
      </c>
      <c r="H3547" s="205" t="s">
        <v>682</v>
      </c>
      <c r="I3547" s="205" t="s">
        <v>683</v>
      </c>
      <c r="J3547" s="205">
        <v>6390304456</v>
      </c>
      <c r="K3547" s="205" t="s">
        <v>684</v>
      </c>
      <c r="L3547" s="205" t="s">
        <v>14581</v>
      </c>
      <c r="M3547" s="205" t="s">
        <v>684</v>
      </c>
      <c r="N3547" s="205" t="s">
        <v>13643</v>
      </c>
      <c r="O3547" s="205" t="s">
        <v>686</v>
      </c>
      <c r="P3547" s="205" t="s">
        <v>687</v>
      </c>
      <c r="Q3547" s="205" t="s">
        <v>687</v>
      </c>
    </row>
    <row r="3548" spans="1:17" hidden="1">
      <c r="A3548" s="204">
        <v>101200205943</v>
      </c>
      <c r="B3548" s="205" t="s">
        <v>14575</v>
      </c>
      <c r="C3548" s="205" t="s">
        <v>14576</v>
      </c>
      <c r="D3548" s="205" t="s">
        <v>680</v>
      </c>
      <c r="E3548" s="572">
        <v>34093</v>
      </c>
      <c r="F3548" s="572">
        <v>43011</v>
      </c>
      <c r="G3548" s="205" t="s">
        <v>14577</v>
      </c>
      <c r="H3548" s="205" t="s">
        <v>682</v>
      </c>
      <c r="I3548" s="205" t="s">
        <v>683</v>
      </c>
      <c r="J3548" s="205" t="s">
        <v>684</v>
      </c>
      <c r="K3548" s="205" t="s">
        <v>684</v>
      </c>
      <c r="L3548" s="205" t="s">
        <v>10486</v>
      </c>
      <c r="M3548" s="205" t="s">
        <v>684</v>
      </c>
      <c r="N3548" s="205" t="s">
        <v>684</v>
      </c>
      <c r="O3548" s="205" t="s">
        <v>686</v>
      </c>
      <c r="P3548" s="205" t="s">
        <v>687</v>
      </c>
      <c r="Q3548" s="205" t="s">
        <v>686</v>
      </c>
    </row>
    <row r="3549" spans="1:17" hidden="1">
      <c r="A3549" s="204">
        <v>101202576914</v>
      </c>
      <c r="B3549" s="205" t="s">
        <v>14590</v>
      </c>
      <c r="C3549" s="205" t="s">
        <v>1983</v>
      </c>
      <c r="D3549" s="205" t="s">
        <v>680</v>
      </c>
      <c r="E3549" s="572">
        <v>32874</v>
      </c>
      <c r="F3549" s="572">
        <v>43009</v>
      </c>
      <c r="G3549" s="205" t="s">
        <v>14591</v>
      </c>
      <c r="H3549" s="205" t="s">
        <v>682</v>
      </c>
      <c r="I3549" s="205" t="s">
        <v>683</v>
      </c>
      <c r="J3549" s="205" t="s">
        <v>684</v>
      </c>
      <c r="K3549" s="205" t="s">
        <v>684</v>
      </c>
      <c r="L3549" s="205" t="s">
        <v>14592</v>
      </c>
      <c r="M3549" s="205" t="s">
        <v>684</v>
      </c>
      <c r="N3549" s="205" t="s">
        <v>684</v>
      </c>
      <c r="O3549" s="205" t="s">
        <v>686</v>
      </c>
      <c r="P3549" s="205" t="s">
        <v>687</v>
      </c>
      <c r="Q3549" s="205" t="s">
        <v>686</v>
      </c>
    </row>
    <row r="3550" spans="1:17" hidden="1">
      <c r="A3550" s="204">
        <v>101202576922</v>
      </c>
      <c r="B3550" s="205" t="s">
        <v>14585</v>
      </c>
      <c r="C3550" s="205" t="s">
        <v>14586</v>
      </c>
      <c r="D3550" s="205" t="s">
        <v>680</v>
      </c>
      <c r="E3550" s="572">
        <v>33604</v>
      </c>
      <c r="F3550" s="572">
        <v>43009</v>
      </c>
      <c r="G3550" s="205" t="s">
        <v>14587</v>
      </c>
      <c r="H3550" s="205" t="s">
        <v>682</v>
      </c>
      <c r="I3550" s="205" t="s">
        <v>683</v>
      </c>
      <c r="J3550" s="205">
        <v>7385081030</v>
      </c>
      <c r="K3550" s="205" t="s">
        <v>684</v>
      </c>
      <c r="L3550" s="205" t="s">
        <v>14588</v>
      </c>
      <c r="M3550" s="205" t="s">
        <v>14589</v>
      </c>
      <c r="N3550" s="205" t="s">
        <v>6364</v>
      </c>
      <c r="O3550" s="205" t="s">
        <v>686</v>
      </c>
      <c r="P3550" s="205" t="s">
        <v>687</v>
      </c>
      <c r="Q3550" s="205" t="s">
        <v>686</v>
      </c>
    </row>
    <row r="3551" spans="1:17" hidden="1">
      <c r="A3551" s="204">
        <v>101202576882</v>
      </c>
      <c r="B3551" s="205" t="s">
        <v>14606</v>
      </c>
      <c r="C3551" s="205" t="s">
        <v>5496</v>
      </c>
      <c r="D3551" s="205" t="s">
        <v>680</v>
      </c>
      <c r="E3551" s="572">
        <v>34700</v>
      </c>
      <c r="F3551" s="572">
        <v>43009</v>
      </c>
      <c r="G3551" s="205" t="s">
        <v>10466</v>
      </c>
      <c r="H3551" s="205" t="s">
        <v>682</v>
      </c>
      <c r="I3551" s="205" t="s">
        <v>683</v>
      </c>
      <c r="J3551" s="205">
        <v>7757858514</v>
      </c>
      <c r="K3551" s="205" t="s">
        <v>684</v>
      </c>
      <c r="L3551" s="205" t="s">
        <v>1129</v>
      </c>
      <c r="M3551" s="205" t="s">
        <v>684</v>
      </c>
      <c r="N3551" s="205" t="s">
        <v>14607</v>
      </c>
      <c r="O3551" s="205" t="s">
        <v>686</v>
      </c>
      <c r="P3551" s="205" t="s">
        <v>687</v>
      </c>
      <c r="Q3551" s="205" t="s">
        <v>686</v>
      </c>
    </row>
    <row r="3552" spans="1:17" hidden="1">
      <c r="A3552" s="204">
        <v>101202971977</v>
      </c>
      <c r="B3552" s="205" t="s">
        <v>14593</v>
      </c>
      <c r="C3552" s="205" t="s">
        <v>14594</v>
      </c>
      <c r="D3552" s="205" t="s">
        <v>680</v>
      </c>
      <c r="E3552" s="572">
        <v>34517</v>
      </c>
      <c r="F3552" s="572">
        <v>43009</v>
      </c>
      <c r="G3552" s="205" t="s">
        <v>14595</v>
      </c>
      <c r="H3552" s="205" t="s">
        <v>682</v>
      </c>
      <c r="I3552" s="205" t="s">
        <v>683</v>
      </c>
      <c r="J3552" s="205" t="s">
        <v>684</v>
      </c>
      <c r="K3552" s="205" t="s">
        <v>684</v>
      </c>
      <c r="L3552" s="205" t="s">
        <v>14596</v>
      </c>
      <c r="M3552" s="205" t="s">
        <v>684</v>
      </c>
      <c r="N3552" s="205" t="s">
        <v>684</v>
      </c>
      <c r="O3552" s="205" t="s">
        <v>686</v>
      </c>
      <c r="P3552" s="205" t="s">
        <v>687</v>
      </c>
      <c r="Q3552" s="205" t="s">
        <v>686</v>
      </c>
    </row>
    <row r="3553" spans="1:17" hidden="1">
      <c r="A3553" s="204">
        <v>101202971965</v>
      </c>
      <c r="B3553" s="205" t="s">
        <v>14582</v>
      </c>
      <c r="C3553" s="205" t="s">
        <v>5496</v>
      </c>
      <c r="D3553" s="205" t="s">
        <v>680</v>
      </c>
      <c r="E3553" s="572">
        <v>35310</v>
      </c>
      <c r="F3553" s="572">
        <v>43009</v>
      </c>
      <c r="G3553" s="205" t="s">
        <v>6504</v>
      </c>
      <c r="H3553" s="205" t="s">
        <v>682</v>
      </c>
      <c r="I3553" s="205" t="s">
        <v>683</v>
      </c>
      <c r="J3553" s="205">
        <v>9120051343</v>
      </c>
      <c r="K3553" s="205" t="s">
        <v>684</v>
      </c>
      <c r="L3553" s="205" t="s">
        <v>14583</v>
      </c>
      <c r="M3553" s="205" t="s">
        <v>684</v>
      </c>
      <c r="N3553" s="205" t="s">
        <v>14584</v>
      </c>
      <c r="O3553" s="205" t="s">
        <v>686</v>
      </c>
      <c r="P3553" s="205" t="s">
        <v>687</v>
      </c>
      <c r="Q3553" s="205" t="s">
        <v>686</v>
      </c>
    </row>
    <row r="3554" spans="1:17" hidden="1">
      <c r="A3554" s="204">
        <v>101179771946</v>
      </c>
      <c r="B3554" s="205" t="s">
        <v>14601</v>
      </c>
      <c r="C3554" s="205" t="s">
        <v>5496</v>
      </c>
      <c r="D3554" s="205" t="s">
        <v>680</v>
      </c>
      <c r="E3554" s="572">
        <v>35431</v>
      </c>
      <c r="F3554" s="572">
        <v>43009</v>
      </c>
      <c r="G3554" s="205" t="s">
        <v>14602</v>
      </c>
      <c r="H3554" s="205" t="s">
        <v>682</v>
      </c>
      <c r="I3554" s="205" t="s">
        <v>683</v>
      </c>
      <c r="J3554" s="205">
        <v>7697252168</v>
      </c>
      <c r="K3554" s="205" t="s">
        <v>14603</v>
      </c>
      <c r="L3554" s="205" t="s">
        <v>9126</v>
      </c>
      <c r="M3554" s="205" t="s">
        <v>14604</v>
      </c>
      <c r="N3554" s="205" t="s">
        <v>14605</v>
      </c>
      <c r="O3554" s="205" t="s">
        <v>686</v>
      </c>
      <c r="P3554" s="205" t="s">
        <v>687</v>
      </c>
      <c r="Q3554" s="205" t="s">
        <v>686</v>
      </c>
    </row>
    <row r="3555" spans="1:17" hidden="1">
      <c r="A3555" s="204">
        <v>101202576869</v>
      </c>
      <c r="B3555" s="205" t="s">
        <v>14597</v>
      </c>
      <c r="C3555" s="205" t="s">
        <v>14598</v>
      </c>
      <c r="D3555" s="205" t="s">
        <v>680</v>
      </c>
      <c r="E3555" s="572">
        <v>21551</v>
      </c>
      <c r="F3555" s="572">
        <v>43009</v>
      </c>
      <c r="G3555" s="205" t="s">
        <v>14599</v>
      </c>
      <c r="H3555" s="205" t="s">
        <v>682</v>
      </c>
      <c r="I3555" s="205" t="s">
        <v>708</v>
      </c>
      <c r="J3555" s="205">
        <v>9648146036</v>
      </c>
      <c r="K3555" s="205" t="s">
        <v>684</v>
      </c>
      <c r="L3555" s="205" t="s">
        <v>14600</v>
      </c>
      <c r="M3555" s="205" t="s">
        <v>684</v>
      </c>
      <c r="N3555" s="205" t="s">
        <v>684</v>
      </c>
      <c r="O3555" s="205" t="s">
        <v>686</v>
      </c>
      <c r="P3555" s="205" t="s">
        <v>687</v>
      </c>
      <c r="Q3555" s="205" t="s">
        <v>686</v>
      </c>
    </row>
    <row r="3556" spans="1:17" hidden="1">
      <c r="A3556" s="204">
        <v>101155924020</v>
      </c>
      <c r="B3556" s="205" t="s">
        <v>14608</v>
      </c>
      <c r="C3556" s="205" t="s">
        <v>14609</v>
      </c>
      <c r="D3556" s="205" t="s">
        <v>680</v>
      </c>
      <c r="E3556" s="572">
        <v>32143</v>
      </c>
      <c r="F3556" s="572">
        <v>43000</v>
      </c>
      <c r="G3556" s="205" t="s">
        <v>4937</v>
      </c>
      <c r="H3556" s="205" t="s">
        <v>682</v>
      </c>
      <c r="I3556" s="205" t="s">
        <v>708</v>
      </c>
      <c r="J3556" s="205" t="s">
        <v>684</v>
      </c>
      <c r="K3556" s="205" t="s">
        <v>684</v>
      </c>
      <c r="L3556" s="205" t="s">
        <v>14610</v>
      </c>
      <c r="M3556" s="205" t="s">
        <v>684</v>
      </c>
      <c r="N3556" s="205" t="s">
        <v>684</v>
      </c>
      <c r="O3556" s="205" t="s">
        <v>686</v>
      </c>
      <c r="P3556" s="205" t="s">
        <v>687</v>
      </c>
      <c r="Q3556" s="205" t="s">
        <v>686</v>
      </c>
    </row>
    <row r="3557" spans="1:17" hidden="1">
      <c r="A3557" s="204">
        <v>101190513956</v>
      </c>
      <c r="B3557" s="205" t="s">
        <v>14611</v>
      </c>
      <c r="C3557" s="205" t="s">
        <v>14612</v>
      </c>
      <c r="D3557" s="205" t="s">
        <v>680</v>
      </c>
      <c r="E3557" s="572">
        <v>34395</v>
      </c>
      <c r="F3557" s="572">
        <v>42996</v>
      </c>
      <c r="G3557" s="205" t="s">
        <v>2333</v>
      </c>
      <c r="H3557" s="205" t="s">
        <v>682</v>
      </c>
      <c r="I3557" s="205" t="s">
        <v>683</v>
      </c>
      <c r="J3557" s="205">
        <v>6391996249</v>
      </c>
      <c r="K3557" s="205" t="s">
        <v>684</v>
      </c>
      <c r="L3557" s="205" t="s">
        <v>14613</v>
      </c>
      <c r="M3557" s="205" t="s">
        <v>684</v>
      </c>
      <c r="N3557" s="205" t="s">
        <v>684</v>
      </c>
      <c r="O3557" s="205" t="s">
        <v>686</v>
      </c>
      <c r="P3557" s="205" t="s">
        <v>687</v>
      </c>
      <c r="Q3557" s="205" t="s">
        <v>686</v>
      </c>
    </row>
    <row r="3558" spans="1:17" hidden="1">
      <c r="A3558" s="204">
        <v>100763396414</v>
      </c>
      <c r="B3558" s="205" t="s">
        <v>14614</v>
      </c>
      <c r="C3558" s="205" t="s">
        <v>14615</v>
      </c>
      <c r="D3558" s="205" t="s">
        <v>680</v>
      </c>
      <c r="E3558" s="572">
        <v>35808</v>
      </c>
      <c r="F3558" s="572">
        <v>42982</v>
      </c>
      <c r="G3558" s="205" t="s">
        <v>14616</v>
      </c>
      <c r="H3558" s="205" t="s">
        <v>682</v>
      </c>
      <c r="I3558" s="205" t="s">
        <v>684</v>
      </c>
      <c r="J3558" s="205">
        <v>9767109488</v>
      </c>
      <c r="K3558" s="205" t="s">
        <v>684</v>
      </c>
      <c r="L3558" s="205" t="s">
        <v>14617</v>
      </c>
      <c r="M3558" s="205" t="s">
        <v>14618</v>
      </c>
      <c r="N3558" s="205" t="s">
        <v>684</v>
      </c>
      <c r="O3558" s="205" t="s">
        <v>686</v>
      </c>
      <c r="P3558" s="205" t="s">
        <v>687</v>
      </c>
      <c r="Q3558" s="205" t="s">
        <v>686</v>
      </c>
    </row>
    <row r="3559" spans="1:17" hidden="1">
      <c r="A3559" s="204">
        <v>101186533038</v>
      </c>
      <c r="B3559" s="205" t="s">
        <v>14633</v>
      </c>
      <c r="C3559" s="205" t="s">
        <v>14634</v>
      </c>
      <c r="D3559" s="205" t="s">
        <v>680</v>
      </c>
      <c r="E3559" s="572">
        <v>36161</v>
      </c>
      <c r="F3559" s="572">
        <v>42979</v>
      </c>
      <c r="G3559" s="205" t="s">
        <v>14635</v>
      </c>
      <c r="H3559" s="205" t="s">
        <v>682</v>
      </c>
      <c r="I3559" s="205" t="s">
        <v>683</v>
      </c>
      <c r="J3559" s="205" t="s">
        <v>684</v>
      </c>
      <c r="K3559" s="205" t="s">
        <v>684</v>
      </c>
      <c r="L3559" s="205" t="s">
        <v>14636</v>
      </c>
      <c r="M3559" s="205" t="s">
        <v>684</v>
      </c>
      <c r="N3559" s="205" t="s">
        <v>684</v>
      </c>
      <c r="O3559" s="205" t="s">
        <v>686</v>
      </c>
      <c r="P3559" s="205" t="s">
        <v>687</v>
      </c>
      <c r="Q3559" s="205" t="s">
        <v>686</v>
      </c>
    </row>
    <row r="3560" spans="1:17" hidden="1">
      <c r="A3560" s="204">
        <v>101188324270</v>
      </c>
      <c r="B3560" s="205" t="s">
        <v>14619</v>
      </c>
      <c r="C3560" s="205" t="s">
        <v>14620</v>
      </c>
      <c r="D3560" s="205" t="s">
        <v>680</v>
      </c>
      <c r="E3560" s="572">
        <v>34818</v>
      </c>
      <c r="F3560" s="572">
        <v>42979</v>
      </c>
      <c r="G3560" s="205" t="s">
        <v>14621</v>
      </c>
      <c r="H3560" s="205" t="s">
        <v>682</v>
      </c>
      <c r="I3560" s="205" t="s">
        <v>683</v>
      </c>
      <c r="J3560" s="205">
        <v>8317253086</v>
      </c>
      <c r="K3560" s="205" t="s">
        <v>684</v>
      </c>
      <c r="L3560" s="205" t="s">
        <v>14622</v>
      </c>
      <c r="M3560" s="205" t="s">
        <v>684</v>
      </c>
      <c r="N3560" s="205" t="s">
        <v>684</v>
      </c>
      <c r="O3560" s="205" t="s">
        <v>686</v>
      </c>
      <c r="P3560" s="205" t="s">
        <v>687</v>
      </c>
      <c r="Q3560" s="205" t="s">
        <v>686</v>
      </c>
    </row>
    <row r="3561" spans="1:17" hidden="1">
      <c r="A3561" s="204">
        <v>101191443536</v>
      </c>
      <c r="B3561" s="205" t="s">
        <v>14627</v>
      </c>
      <c r="C3561" s="205" t="s">
        <v>14628</v>
      </c>
      <c r="D3561" s="205" t="s">
        <v>680</v>
      </c>
      <c r="E3561" s="572">
        <v>35924</v>
      </c>
      <c r="F3561" s="572">
        <v>42979</v>
      </c>
      <c r="G3561" s="205" t="s">
        <v>9310</v>
      </c>
      <c r="H3561" s="205" t="s">
        <v>682</v>
      </c>
      <c r="I3561" s="205" t="s">
        <v>708</v>
      </c>
      <c r="J3561" s="205" t="s">
        <v>684</v>
      </c>
      <c r="K3561" s="205" t="s">
        <v>684</v>
      </c>
      <c r="L3561" s="205" t="s">
        <v>812</v>
      </c>
      <c r="M3561" s="205" t="s">
        <v>684</v>
      </c>
      <c r="N3561" s="205" t="s">
        <v>13620</v>
      </c>
      <c r="O3561" s="205" t="s">
        <v>686</v>
      </c>
      <c r="P3561" s="205" t="s">
        <v>687</v>
      </c>
      <c r="Q3561" s="205" t="s">
        <v>686</v>
      </c>
    </row>
    <row r="3562" spans="1:17" hidden="1">
      <c r="A3562" s="204">
        <v>101186533001</v>
      </c>
      <c r="B3562" s="205" t="s">
        <v>14641</v>
      </c>
      <c r="C3562" s="205" t="s">
        <v>14642</v>
      </c>
      <c r="D3562" s="205" t="s">
        <v>680</v>
      </c>
      <c r="E3562" s="572">
        <v>31778</v>
      </c>
      <c r="F3562" s="572">
        <v>42979</v>
      </c>
      <c r="G3562" s="205" t="s">
        <v>14643</v>
      </c>
      <c r="H3562" s="205" t="s">
        <v>682</v>
      </c>
      <c r="I3562" s="205" t="s">
        <v>683</v>
      </c>
      <c r="J3562" s="205" t="s">
        <v>684</v>
      </c>
      <c r="K3562" s="205" t="s">
        <v>684</v>
      </c>
      <c r="L3562" s="205" t="s">
        <v>14644</v>
      </c>
      <c r="M3562" s="205" t="s">
        <v>684</v>
      </c>
      <c r="N3562" s="205" t="s">
        <v>684</v>
      </c>
      <c r="O3562" s="205" t="s">
        <v>686</v>
      </c>
      <c r="P3562" s="205" t="s">
        <v>687</v>
      </c>
      <c r="Q3562" s="205" t="s">
        <v>686</v>
      </c>
    </row>
    <row r="3563" spans="1:17" hidden="1">
      <c r="A3563" s="204">
        <v>101187632938</v>
      </c>
      <c r="B3563" s="205" t="s">
        <v>14623</v>
      </c>
      <c r="C3563" s="205" t="s">
        <v>14624</v>
      </c>
      <c r="D3563" s="205" t="s">
        <v>680</v>
      </c>
      <c r="E3563" s="572">
        <v>29221</v>
      </c>
      <c r="F3563" s="572">
        <v>42979</v>
      </c>
      <c r="G3563" s="205" t="s">
        <v>14625</v>
      </c>
      <c r="H3563" s="205" t="s">
        <v>682</v>
      </c>
      <c r="I3563" s="205" t="s">
        <v>708</v>
      </c>
      <c r="J3563" s="205" t="s">
        <v>684</v>
      </c>
      <c r="K3563" s="205" t="s">
        <v>684</v>
      </c>
      <c r="L3563" s="205" t="s">
        <v>14626</v>
      </c>
      <c r="M3563" s="205" t="s">
        <v>684</v>
      </c>
      <c r="N3563" s="205" t="s">
        <v>684</v>
      </c>
      <c r="O3563" s="205" t="s">
        <v>686</v>
      </c>
      <c r="P3563" s="205" t="s">
        <v>687</v>
      </c>
      <c r="Q3563" s="205" t="s">
        <v>686</v>
      </c>
    </row>
    <row r="3564" spans="1:17" hidden="1">
      <c r="A3564" s="204">
        <v>101191451160</v>
      </c>
      <c r="B3564" s="205" t="s">
        <v>14629</v>
      </c>
      <c r="C3564" s="205" t="s">
        <v>14630</v>
      </c>
      <c r="D3564" s="205" t="s">
        <v>680</v>
      </c>
      <c r="E3564" s="572">
        <v>27030</v>
      </c>
      <c r="F3564" s="572">
        <v>42979</v>
      </c>
      <c r="G3564" s="205" t="s">
        <v>14631</v>
      </c>
      <c r="H3564" s="205" t="s">
        <v>682</v>
      </c>
      <c r="I3564" s="205" t="s">
        <v>708</v>
      </c>
      <c r="J3564" s="205" t="s">
        <v>684</v>
      </c>
      <c r="K3564" s="205" t="s">
        <v>684</v>
      </c>
      <c r="L3564" s="205" t="s">
        <v>14632</v>
      </c>
      <c r="M3564" s="205" t="s">
        <v>684</v>
      </c>
      <c r="N3564" s="205" t="s">
        <v>684</v>
      </c>
      <c r="O3564" s="205" t="s">
        <v>686</v>
      </c>
      <c r="P3564" s="205" t="s">
        <v>687</v>
      </c>
      <c r="Q3564" s="205" t="s">
        <v>686</v>
      </c>
    </row>
    <row r="3565" spans="1:17" hidden="1">
      <c r="A3565" s="204">
        <v>101186533029</v>
      </c>
      <c r="B3565" s="205" t="s">
        <v>14637</v>
      </c>
      <c r="C3565" s="205" t="s">
        <v>14638</v>
      </c>
      <c r="D3565" s="205" t="s">
        <v>680</v>
      </c>
      <c r="E3565" s="572">
        <v>35829</v>
      </c>
      <c r="F3565" s="572">
        <v>42979</v>
      </c>
      <c r="G3565" s="205" t="s">
        <v>14639</v>
      </c>
      <c r="H3565" s="205" t="s">
        <v>682</v>
      </c>
      <c r="I3565" s="205" t="s">
        <v>683</v>
      </c>
      <c r="J3565" s="205" t="s">
        <v>684</v>
      </c>
      <c r="K3565" s="205" t="s">
        <v>684</v>
      </c>
      <c r="L3565" s="205" t="s">
        <v>14640</v>
      </c>
      <c r="M3565" s="205" t="s">
        <v>684</v>
      </c>
      <c r="N3565" s="205" t="s">
        <v>684</v>
      </c>
      <c r="O3565" s="205" t="s">
        <v>686</v>
      </c>
      <c r="P3565" s="205" t="s">
        <v>687</v>
      </c>
      <c r="Q3565" s="205" t="s">
        <v>686</v>
      </c>
    </row>
    <row r="3566" spans="1:17" hidden="1">
      <c r="A3566" s="204">
        <v>101146477477</v>
      </c>
      <c r="B3566" s="205" t="s">
        <v>14645</v>
      </c>
      <c r="C3566" s="205" t="s">
        <v>14646</v>
      </c>
      <c r="D3566" s="205" t="s">
        <v>680</v>
      </c>
      <c r="E3566" s="572">
        <v>35417</v>
      </c>
      <c r="F3566" s="572">
        <v>42949</v>
      </c>
      <c r="G3566" s="205" t="s">
        <v>14647</v>
      </c>
      <c r="H3566" s="205" t="s">
        <v>682</v>
      </c>
      <c r="I3566" s="205" t="s">
        <v>683</v>
      </c>
      <c r="J3566" s="205">
        <v>7507954439</v>
      </c>
      <c r="K3566" s="205" t="s">
        <v>14648</v>
      </c>
      <c r="L3566" s="205" t="s">
        <v>14649</v>
      </c>
      <c r="M3566" s="205" t="s">
        <v>14650</v>
      </c>
      <c r="N3566" s="205" t="s">
        <v>13643</v>
      </c>
      <c r="O3566" s="205" t="s">
        <v>686</v>
      </c>
      <c r="P3566" s="205" t="s">
        <v>687</v>
      </c>
      <c r="Q3566" s="205" t="s">
        <v>686</v>
      </c>
    </row>
    <row r="3567" spans="1:17" hidden="1">
      <c r="A3567" s="204">
        <v>101175759535</v>
      </c>
      <c r="B3567" s="205" t="s">
        <v>14658</v>
      </c>
      <c r="C3567" s="205" t="s">
        <v>14659</v>
      </c>
      <c r="D3567" s="205" t="s">
        <v>680</v>
      </c>
      <c r="E3567" s="572">
        <v>36366</v>
      </c>
      <c r="F3567" s="572">
        <v>42948</v>
      </c>
      <c r="G3567" s="205" t="s">
        <v>11222</v>
      </c>
      <c r="H3567" s="205" t="s">
        <v>682</v>
      </c>
      <c r="I3567" s="205" t="s">
        <v>683</v>
      </c>
      <c r="J3567" s="205" t="s">
        <v>684</v>
      </c>
      <c r="K3567" s="205" t="s">
        <v>684</v>
      </c>
      <c r="L3567" s="205" t="s">
        <v>14660</v>
      </c>
      <c r="M3567" s="205" t="s">
        <v>684</v>
      </c>
      <c r="N3567" s="205" t="s">
        <v>684</v>
      </c>
      <c r="O3567" s="205" t="s">
        <v>686</v>
      </c>
      <c r="P3567" s="205" t="s">
        <v>687</v>
      </c>
      <c r="Q3567" s="205" t="s">
        <v>686</v>
      </c>
    </row>
    <row r="3568" spans="1:17" hidden="1">
      <c r="A3568" s="204">
        <v>101175846636</v>
      </c>
      <c r="B3568" s="205" t="s">
        <v>14651</v>
      </c>
      <c r="C3568" s="205" t="s">
        <v>14652</v>
      </c>
      <c r="D3568" s="205" t="s">
        <v>680</v>
      </c>
      <c r="E3568" s="572">
        <v>36363</v>
      </c>
      <c r="F3568" s="572">
        <v>42948</v>
      </c>
      <c r="G3568" s="205" t="s">
        <v>14653</v>
      </c>
      <c r="H3568" s="205" t="s">
        <v>682</v>
      </c>
      <c r="I3568" s="205" t="s">
        <v>683</v>
      </c>
      <c r="J3568" s="205" t="s">
        <v>684</v>
      </c>
      <c r="K3568" s="205" t="s">
        <v>684</v>
      </c>
      <c r="L3568" s="205" t="s">
        <v>14654</v>
      </c>
      <c r="M3568" s="205" t="s">
        <v>684</v>
      </c>
      <c r="N3568" s="205" t="s">
        <v>684</v>
      </c>
      <c r="O3568" s="205" t="s">
        <v>686</v>
      </c>
      <c r="P3568" s="205" t="s">
        <v>687</v>
      </c>
      <c r="Q3568" s="205" t="s">
        <v>686</v>
      </c>
    </row>
    <row r="3569" spans="1:17" hidden="1">
      <c r="A3569" s="204">
        <v>101146477483</v>
      </c>
      <c r="B3569" s="205" t="s">
        <v>14695</v>
      </c>
      <c r="C3569" s="205" t="s">
        <v>14696</v>
      </c>
      <c r="D3569" s="205" t="s">
        <v>680</v>
      </c>
      <c r="E3569" s="572">
        <v>32338</v>
      </c>
      <c r="F3569" s="572">
        <v>42948</v>
      </c>
      <c r="G3569" s="205" t="s">
        <v>14697</v>
      </c>
      <c r="H3569" s="205" t="s">
        <v>682</v>
      </c>
      <c r="I3569" s="205" t="s">
        <v>683</v>
      </c>
      <c r="J3569" s="205">
        <v>8668896530</v>
      </c>
      <c r="K3569" s="205" t="s">
        <v>684</v>
      </c>
      <c r="L3569" s="205" t="s">
        <v>14698</v>
      </c>
      <c r="M3569" s="205" t="s">
        <v>684</v>
      </c>
      <c r="N3569" s="205" t="s">
        <v>684</v>
      </c>
      <c r="O3569" s="205" t="s">
        <v>686</v>
      </c>
      <c r="P3569" s="205" t="s">
        <v>687</v>
      </c>
      <c r="Q3569" s="205" t="s">
        <v>686</v>
      </c>
    </row>
    <row r="3570" spans="1:17" hidden="1">
      <c r="A3570" s="204">
        <v>101175760864</v>
      </c>
      <c r="B3570" s="205" t="s">
        <v>14684</v>
      </c>
      <c r="C3570" s="205" t="s">
        <v>14685</v>
      </c>
      <c r="D3570" s="205" t="s">
        <v>680</v>
      </c>
      <c r="E3570" s="572">
        <v>26665</v>
      </c>
      <c r="F3570" s="572">
        <v>42948</v>
      </c>
      <c r="G3570" s="205" t="s">
        <v>14686</v>
      </c>
      <c r="H3570" s="205" t="s">
        <v>682</v>
      </c>
      <c r="I3570" s="205" t="s">
        <v>683</v>
      </c>
      <c r="J3570" s="205" t="s">
        <v>684</v>
      </c>
      <c r="K3570" s="205" t="s">
        <v>684</v>
      </c>
      <c r="L3570" s="205" t="s">
        <v>14687</v>
      </c>
      <c r="M3570" s="205" t="s">
        <v>684</v>
      </c>
      <c r="N3570" s="205" t="s">
        <v>684</v>
      </c>
      <c r="O3570" s="205" t="s">
        <v>686</v>
      </c>
      <c r="P3570" s="205" t="s">
        <v>687</v>
      </c>
      <c r="Q3570" s="205" t="s">
        <v>686</v>
      </c>
    </row>
    <row r="3571" spans="1:17" hidden="1">
      <c r="A3571" s="204">
        <v>101175759590</v>
      </c>
      <c r="B3571" s="205" t="s">
        <v>14673</v>
      </c>
      <c r="C3571" s="205" t="s">
        <v>14674</v>
      </c>
      <c r="D3571" s="205" t="s">
        <v>680</v>
      </c>
      <c r="E3571" s="572">
        <v>32250</v>
      </c>
      <c r="F3571" s="572">
        <v>42948</v>
      </c>
      <c r="G3571" s="205" t="s">
        <v>14675</v>
      </c>
      <c r="H3571" s="205" t="s">
        <v>682</v>
      </c>
      <c r="I3571" s="205" t="s">
        <v>683</v>
      </c>
      <c r="J3571" s="205" t="s">
        <v>684</v>
      </c>
      <c r="K3571" s="205" t="s">
        <v>684</v>
      </c>
      <c r="L3571" s="205" t="s">
        <v>14676</v>
      </c>
      <c r="M3571" s="205" t="s">
        <v>684</v>
      </c>
      <c r="N3571" s="205" t="s">
        <v>684</v>
      </c>
      <c r="O3571" s="205" t="s">
        <v>686</v>
      </c>
      <c r="P3571" s="205" t="s">
        <v>687</v>
      </c>
      <c r="Q3571" s="205" t="s">
        <v>686</v>
      </c>
    </row>
    <row r="3572" spans="1:17" hidden="1">
      <c r="A3572" s="204">
        <v>101175760886</v>
      </c>
      <c r="B3572" s="205" t="s">
        <v>14692</v>
      </c>
      <c r="C3572" s="205" t="s">
        <v>14693</v>
      </c>
      <c r="D3572" s="205" t="s">
        <v>680</v>
      </c>
      <c r="E3572" s="572">
        <v>28126</v>
      </c>
      <c r="F3572" s="572">
        <v>42948</v>
      </c>
      <c r="G3572" s="205" t="s">
        <v>14694</v>
      </c>
      <c r="H3572" s="205" t="s">
        <v>682</v>
      </c>
      <c r="I3572" s="205" t="s">
        <v>708</v>
      </c>
      <c r="J3572" s="205" t="s">
        <v>684</v>
      </c>
      <c r="K3572" s="205" t="s">
        <v>684</v>
      </c>
      <c r="L3572" s="205" t="s">
        <v>8509</v>
      </c>
      <c r="M3572" s="205" t="s">
        <v>684</v>
      </c>
      <c r="N3572" s="205" t="s">
        <v>684</v>
      </c>
      <c r="O3572" s="205" t="s">
        <v>686</v>
      </c>
      <c r="P3572" s="205" t="s">
        <v>687</v>
      </c>
      <c r="Q3572" s="205" t="s">
        <v>686</v>
      </c>
    </row>
    <row r="3573" spans="1:17" hidden="1">
      <c r="A3573" s="204">
        <v>101175760903</v>
      </c>
      <c r="B3573" s="205" t="s">
        <v>14664</v>
      </c>
      <c r="C3573" s="205" t="s">
        <v>14665</v>
      </c>
      <c r="D3573" s="205" t="s">
        <v>680</v>
      </c>
      <c r="E3573" s="572">
        <v>34700</v>
      </c>
      <c r="F3573" s="572">
        <v>42948</v>
      </c>
      <c r="G3573" s="205" t="s">
        <v>14666</v>
      </c>
      <c r="H3573" s="205" t="s">
        <v>682</v>
      </c>
      <c r="I3573" s="205" t="s">
        <v>683</v>
      </c>
      <c r="J3573" s="205">
        <v>9116291965</v>
      </c>
      <c r="K3573" s="205" t="s">
        <v>684</v>
      </c>
      <c r="L3573" s="205" t="s">
        <v>6363</v>
      </c>
      <c r="M3573" s="205" t="s">
        <v>684</v>
      </c>
      <c r="N3573" s="205" t="s">
        <v>684</v>
      </c>
      <c r="O3573" s="205" t="s">
        <v>686</v>
      </c>
      <c r="P3573" s="205" t="s">
        <v>687</v>
      </c>
      <c r="Q3573" s="205" t="s">
        <v>686</v>
      </c>
    </row>
    <row r="3574" spans="1:17" hidden="1">
      <c r="A3574" s="204">
        <v>101170386601</v>
      </c>
      <c r="B3574" s="205" t="s">
        <v>14655</v>
      </c>
      <c r="C3574" s="205" t="s">
        <v>14656</v>
      </c>
      <c r="D3574" s="205" t="s">
        <v>680</v>
      </c>
      <c r="E3574" s="572">
        <v>33038</v>
      </c>
      <c r="F3574" s="572">
        <v>42948</v>
      </c>
      <c r="G3574" s="205" t="s">
        <v>14657</v>
      </c>
      <c r="H3574" s="205" t="s">
        <v>682</v>
      </c>
      <c r="I3574" s="205" t="s">
        <v>683</v>
      </c>
      <c r="J3574" s="205" t="s">
        <v>684</v>
      </c>
      <c r="K3574" s="205" t="s">
        <v>684</v>
      </c>
      <c r="L3574" s="205" t="s">
        <v>1098</v>
      </c>
      <c r="M3574" s="205" t="s">
        <v>684</v>
      </c>
      <c r="N3574" s="205" t="s">
        <v>684</v>
      </c>
      <c r="O3574" s="205" t="s">
        <v>686</v>
      </c>
      <c r="P3574" s="205" t="s">
        <v>687</v>
      </c>
      <c r="Q3574" s="205" t="s">
        <v>686</v>
      </c>
    </row>
    <row r="3575" spans="1:17" hidden="1">
      <c r="A3575" s="204">
        <v>101175759542</v>
      </c>
      <c r="B3575" s="205" t="s">
        <v>14661</v>
      </c>
      <c r="C3575" s="205" t="s">
        <v>14662</v>
      </c>
      <c r="D3575" s="205" t="s">
        <v>680</v>
      </c>
      <c r="E3575" s="572">
        <v>36225</v>
      </c>
      <c r="F3575" s="572">
        <v>42948</v>
      </c>
      <c r="G3575" s="205" t="s">
        <v>14663</v>
      </c>
      <c r="H3575" s="205" t="s">
        <v>682</v>
      </c>
      <c r="I3575" s="205" t="s">
        <v>683</v>
      </c>
      <c r="J3575" s="205" t="s">
        <v>684</v>
      </c>
      <c r="K3575" s="205" t="s">
        <v>684</v>
      </c>
      <c r="L3575" s="205" t="s">
        <v>4583</v>
      </c>
      <c r="M3575" s="205" t="s">
        <v>684</v>
      </c>
      <c r="N3575" s="205" t="s">
        <v>684</v>
      </c>
      <c r="O3575" s="205" t="s">
        <v>686</v>
      </c>
      <c r="P3575" s="205" t="s">
        <v>687</v>
      </c>
      <c r="Q3575" s="205" t="s">
        <v>686</v>
      </c>
    </row>
    <row r="3576" spans="1:17" hidden="1">
      <c r="A3576" s="204">
        <v>101175759561</v>
      </c>
      <c r="B3576" s="205" t="s">
        <v>14699</v>
      </c>
      <c r="C3576" s="205" t="s">
        <v>14700</v>
      </c>
      <c r="D3576" s="205" t="s">
        <v>680</v>
      </c>
      <c r="E3576" s="572">
        <v>34619</v>
      </c>
      <c r="F3576" s="572">
        <v>42948</v>
      </c>
      <c r="G3576" s="205" t="s">
        <v>6961</v>
      </c>
      <c r="H3576" s="205" t="s">
        <v>682</v>
      </c>
      <c r="I3576" s="205" t="s">
        <v>683</v>
      </c>
      <c r="J3576" s="205" t="s">
        <v>684</v>
      </c>
      <c r="K3576" s="205" t="s">
        <v>684</v>
      </c>
      <c r="L3576" s="205" t="s">
        <v>14701</v>
      </c>
      <c r="M3576" s="205" t="s">
        <v>684</v>
      </c>
      <c r="N3576" s="205" t="s">
        <v>684</v>
      </c>
      <c r="O3576" s="205" t="s">
        <v>686</v>
      </c>
      <c r="P3576" s="205" t="s">
        <v>687</v>
      </c>
      <c r="Q3576" s="205" t="s">
        <v>686</v>
      </c>
    </row>
    <row r="3577" spans="1:17" hidden="1">
      <c r="A3577" s="204">
        <v>101175759588</v>
      </c>
      <c r="B3577" s="205" t="s">
        <v>14667</v>
      </c>
      <c r="C3577" s="205" t="s">
        <v>14668</v>
      </c>
      <c r="D3577" s="205" t="s">
        <v>680</v>
      </c>
      <c r="E3577" s="572">
        <v>34273</v>
      </c>
      <c r="F3577" s="572">
        <v>42948</v>
      </c>
      <c r="G3577" s="205" t="s">
        <v>14669</v>
      </c>
      <c r="H3577" s="205" t="s">
        <v>682</v>
      </c>
      <c r="I3577" s="205" t="s">
        <v>683</v>
      </c>
      <c r="J3577" s="205">
        <v>7350563504</v>
      </c>
      <c r="K3577" s="205" t="s">
        <v>14670</v>
      </c>
      <c r="L3577" s="205" t="s">
        <v>8638</v>
      </c>
      <c r="M3577" s="205" t="s">
        <v>14671</v>
      </c>
      <c r="N3577" s="205" t="s">
        <v>14672</v>
      </c>
      <c r="O3577" s="205" t="s">
        <v>687</v>
      </c>
      <c r="P3577" s="205" t="s">
        <v>687</v>
      </c>
      <c r="Q3577" s="205" t="s">
        <v>686</v>
      </c>
    </row>
    <row r="3578" spans="1:17" hidden="1">
      <c r="A3578" s="204">
        <v>101175759638</v>
      </c>
      <c r="B3578" s="205" t="s">
        <v>14677</v>
      </c>
      <c r="C3578" s="205" t="s">
        <v>14678</v>
      </c>
      <c r="D3578" s="205" t="s">
        <v>680</v>
      </c>
      <c r="E3578" s="572">
        <v>35159</v>
      </c>
      <c r="F3578" s="572">
        <v>42948</v>
      </c>
      <c r="G3578" s="205" t="s">
        <v>14679</v>
      </c>
      <c r="H3578" s="205" t="s">
        <v>682</v>
      </c>
      <c r="I3578" s="205" t="s">
        <v>683</v>
      </c>
      <c r="J3578" s="205">
        <v>7618094664</v>
      </c>
      <c r="K3578" s="205" t="s">
        <v>14680</v>
      </c>
      <c r="L3578" s="205" t="s">
        <v>14681</v>
      </c>
      <c r="M3578" s="205" t="s">
        <v>14682</v>
      </c>
      <c r="N3578" s="205" t="s">
        <v>14683</v>
      </c>
      <c r="O3578" s="205" t="s">
        <v>686</v>
      </c>
      <c r="P3578" s="205" t="s">
        <v>687</v>
      </c>
      <c r="Q3578" s="205" t="s">
        <v>686</v>
      </c>
    </row>
    <row r="3579" spans="1:17" hidden="1">
      <c r="A3579" s="204">
        <v>101175760872</v>
      </c>
      <c r="B3579" s="205" t="s">
        <v>14688</v>
      </c>
      <c r="C3579" s="205" t="s">
        <v>14689</v>
      </c>
      <c r="D3579" s="205" t="s">
        <v>680</v>
      </c>
      <c r="E3579" s="572">
        <v>36303</v>
      </c>
      <c r="F3579" s="572">
        <v>42948</v>
      </c>
      <c r="G3579" s="205" t="s">
        <v>14690</v>
      </c>
      <c r="H3579" s="205" t="s">
        <v>682</v>
      </c>
      <c r="I3579" s="205" t="s">
        <v>683</v>
      </c>
      <c r="J3579" s="205" t="s">
        <v>684</v>
      </c>
      <c r="K3579" s="205" t="s">
        <v>684</v>
      </c>
      <c r="L3579" s="205" t="s">
        <v>14691</v>
      </c>
      <c r="M3579" s="205" t="s">
        <v>684</v>
      </c>
      <c r="N3579" s="205" t="s">
        <v>684</v>
      </c>
      <c r="O3579" s="205" t="s">
        <v>686</v>
      </c>
      <c r="P3579" s="205" t="s">
        <v>687</v>
      </c>
      <c r="Q3579" s="205" t="s">
        <v>686</v>
      </c>
    </row>
    <row r="3580" spans="1:17" hidden="1">
      <c r="A3580" s="204">
        <v>101142428671</v>
      </c>
      <c r="B3580" s="205" t="s">
        <v>14702</v>
      </c>
      <c r="C3580" s="205" t="s">
        <v>14703</v>
      </c>
      <c r="D3580" s="205" t="s">
        <v>680</v>
      </c>
      <c r="E3580" s="572">
        <v>34700</v>
      </c>
      <c r="F3580" s="572">
        <v>42942</v>
      </c>
      <c r="G3580" s="205" t="s">
        <v>3339</v>
      </c>
      <c r="H3580" s="205" t="s">
        <v>682</v>
      </c>
      <c r="I3580" s="205" t="s">
        <v>708</v>
      </c>
      <c r="J3580" s="205">
        <v>9146964924</v>
      </c>
      <c r="K3580" s="205" t="s">
        <v>684</v>
      </c>
      <c r="L3580" s="205" t="s">
        <v>14704</v>
      </c>
      <c r="M3580" s="205" t="s">
        <v>684</v>
      </c>
      <c r="N3580" s="205" t="s">
        <v>684</v>
      </c>
      <c r="O3580" s="205" t="s">
        <v>686</v>
      </c>
      <c r="P3580" s="205" t="s">
        <v>687</v>
      </c>
      <c r="Q3580" s="205" t="s">
        <v>686</v>
      </c>
    </row>
    <row r="3581" spans="1:17" hidden="1">
      <c r="A3581" s="204">
        <v>101154556117</v>
      </c>
      <c r="B3581" s="205" t="s">
        <v>14709</v>
      </c>
      <c r="C3581" s="205" t="s">
        <v>14710</v>
      </c>
      <c r="D3581" s="205" t="s">
        <v>680</v>
      </c>
      <c r="E3581" s="572">
        <v>30835</v>
      </c>
      <c r="F3581" s="572">
        <v>42936</v>
      </c>
      <c r="G3581" s="205" t="s">
        <v>14711</v>
      </c>
      <c r="H3581" s="205" t="s">
        <v>682</v>
      </c>
      <c r="I3581" s="205" t="s">
        <v>708</v>
      </c>
      <c r="J3581" s="205" t="s">
        <v>684</v>
      </c>
      <c r="K3581" s="205" t="s">
        <v>684</v>
      </c>
      <c r="L3581" s="205" t="s">
        <v>14712</v>
      </c>
      <c r="M3581" s="205" t="s">
        <v>684</v>
      </c>
      <c r="N3581" s="205" t="s">
        <v>684</v>
      </c>
      <c r="O3581" s="205" t="s">
        <v>686</v>
      </c>
      <c r="P3581" s="205" t="s">
        <v>687</v>
      </c>
      <c r="Q3581" s="205" t="s">
        <v>686</v>
      </c>
    </row>
    <row r="3582" spans="1:17" hidden="1">
      <c r="A3582" s="204">
        <v>101154753622</v>
      </c>
      <c r="B3582" s="205" t="s">
        <v>14705</v>
      </c>
      <c r="C3582" s="205" t="s">
        <v>14706</v>
      </c>
      <c r="D3582" s="205" t="s">
        <v>680</v>
      </c>
      <c r="E3582" s="572">
        <v>34700</v>
      </c>
      <c r="F3582" s="572">
        <v>42936</v>
      </c>
      <c r="G3582" s="205" t="s">
        <v>14707</v>
      </c>
      <c r="H3582" s="205" t="s">
        <v>682</v>
      </c>
      <c r="I3582" s="205" t="s">
        <v>683</v>
      </c>
      <c r="J3582" s="205" t="s">
        <v>684</v>
      </c>
      <c r="K3582" s="205" t="s">
        <v>684</v>
      </c>
      <c r="L3582" s="205" t="s">
        <v>14708</v>
      </c>
      <c r="M3582" s="205" t="s">
        <v>684</v>
      </c>
      <c r="N3582" s="205" t="s">
        <v>684</v>
      </c>
      <c r="O3582" s="205" t="s">
        <v>686</v>
      </c>
      <c r="P3582" s="205" t="s">
        <v>687</v>
      </c>
      <c r="Q3582" s="205" t="s">
        <v>686</v>
      </c>
    </row>
    <row r="3583" spans="1:17" hidden="1">
      <c r="A3583" s="204">
        <v>101146477496</v>
      </c>
      <c r="B3583" s="205" t="s">
        <v>14713</v>
      </c>
      <c r="C3583" s="205" t="s">
        <v>14714</v>
      </c>
      <c r="D3583" s="205" t="s">
        <v>680</v>
      </c>
      <c r="E3583" s="572">
        <v>33849</v>
      </c>
      <c r="F3583" s="572">
        <v>42933</v>
      </c>
      <c r="G3583" s="205" t="s">
        <v>3143</v>
      </c>
      <c r="H3583" s="205" t="s">
        <v>682</v>
      </c>
      <c r="I3583" s="205" t="s">
        <v>683</v>
      </c>
      <c r="J3583" s="205">
        <v>7038567871</v>
      </c>
      <c r="K3583" s="205" t="s">
        <v>14715</v>
      </c>
      <c r="L3583" s="205" t="s">
        <v>14716</v>
      </c>
      <c r="M3583" s="205" t="s">
        <v>14717</v>
      </c>
      <c r="N3583" s="205" t="s">
        <v>21781</v>
      </c>
      <c r="O3583" s="205" t="s">
        <v>686</v>
      </c>
      <c r="P3583" s="205" t="s">
        <v>687</v>
      </c>
      <c r="Q3583" s="205" t="s">
        <v>686</v>
      </c>
    </row>
    <row r="3584" spans="1:17" hidden="1">
      <c r="A3584" s="204">
        <v>101154871991</v>
      </c>
      <c r="B3584" s="205" t="s">
        <v>14718</v>
      </c>
      <c r="C3584" s="205" t="s">
        <v>14719</v>
      </c>
      <c r="D3584" s="205" t="s">
        <v>680</v>
      </c>
      <c r="E3584" s="572">
        <v>30317</v>
      </c>
      <c r="F3584" s="572">
        <v>42930</v>
      </c>
      <c r="G3584" s="205" t="s">
        <v>14720</v>
      </c>
      <c r="H3584" s="205" t="s">
        <v>682</v>
      </c>
      <c r="I3584" s="205" t="s">
        <v>708</v>
      </c>
      <c r="J3584" s="205" t="s">
        <v>684</v>
      </c>
      <c r="K3584" s="205" t="s">
        <v>684</v>
      </c>
      <c r="L3584" s="205" t="s">
        <v>7048</v>
      </c>
      <c r="M3584" s="205" t="s">
        <v>684</v>
      </c>
      <c r="N3584" s="205" t="s">
        <v>684</v>
      </c>
      <c r="O3584" s="205" t="s">
        <v>686</v>
      </c>
      <c r="P3584" s="205" t="s">
        <v>687</v>
      </c>
      <c r="Q3584" s="205" t="s">
        <v>686</v>
      </c>
    </row>
    <row r="3585" spans="1:17" hidden="1">
      <c r="A3585" s="204">
        <v>101136672235</v>
      </c>
      <c r="B3585" s="205" t="s">
        <v>14721</v>
      </c>
      <c r="C3585" s="205" t="s">
        <v>14722</v>
      </c>
      <c r="D3585" s="205" t="s">
        <v>680</v>
      </c>
      <c r="E3585" s="572">
        <v>35065</v>
      </c>
      <c r="F3585" s="572">
        <v>42927</v>
      </c>
      <c r="G3585" s="205" t="s">
        <v>2813</v>
      </c>
      <c r="H3585" s="205" t="s">
        <v>682</v>
      </c>
      <c r="I3585" s="205" t="s">
        <v>683</v>
      </c>
      <c r="J3585" s="205">
        <v>6392207214</v>
      </c>
      <c r="K3585" s="205" t="s">
        <v>684</v>
      </c>
      <c r="L3585" s="205" t="s">
        <v>14723</v>
      </c>
      <c r="M3585" s="205" t="s">
        <v>684</v>
      </c>
      <c r="N3585" s="205" t="s">
        <v>684</v>
      </c>
      <c r="O3585" s="205" t="s">
        <v>686</v>
      </c>
      <c r="P3585" s="205" t="s">
        <v>687</v>
      </c>
      <c r="Q3585" s="205" t="s">
        <v>686</v>
      </c>
    </row>
    <row r="3586" spans="1:17" hidden="1">
      <c r="A3586" s="204">
        <v>101155488833</v>
      </c>
      <c r="B3586" s="205" t="s">
        <v>14724</v>
      </c>
      <c r="C3586" s="205" t="s">
        <v>14725</v>
      </c>
      <c r="D3586" s="205" t="s">
        <v>680</v>
      </c>
      <c r="E3586" s="572">
        <v>35358</v>
      </c>
      <c r="F3586" s="572">
        <v>42919</v>
      </c>
      <c r="G3586" s="205" t="s">
        <v>14726</v>
      </c>
      <c r="H3586" s="205" t="s">
        <v>682</v>
      </c>
      <c r="I3586" s="205" t="s">
        <v>683</v>
      </c>
      <c r="J3586" s="205">
        <v>9763199207</v>
      </c>
      <c r="K3586" s="205" t="s">
        <v>684</v>
      </c>
      <c r="L3586" s="205" t="s">
        <v>7187</v>
      </c>
      <c r="M3586" s="205" t="s">
        <v>14727</v>
      </c>
      <c r="N3586" s="205" t="s">
        <v>14728</v>
      </c>
      <c r="O3586" s="205" t="s">
        <v>686</v>
      </c>
      <c r="P3586" s="205" t="s">
        <v>687</v>
      </c>
      <c r="Q3586" s="205" t="s">
        <v>686</v>
      </c>
    </row>
    <row r="3587" spans="1:17" hidden="1">
      <c r="A3587" s="204">
        <v>101159201562</v>
      </c>
      <c r="B3587" s="205" t="s">
        <v>14781</v>
      </c>
      <c r="C3587" s="205" t="s">
        <v>14782</v>
      </c>
      <c r="D3587" s="205" t="s">
        <v>680</v>
      </c>
      <c r="E3587" s="572">
        <v>33437</v>
      </c>
      <c r="F3587" s="572">
        <v>42917</v>
      </c>
      <c r="G3587" s="205" t="s">
        <v>14783</v>
      </c>
      <c r="H3587" s="205" t="s">
        <v>682</v>
      </c>
      <c r="I3587" s="205" t="s">
        <v>708</v>
      </c>
      <c r="J3587" s="205" t="s">
        <v>684</v>
      </c>
      <c r="K3587" s="205" t="s">
        <v>684</v>
      </c>
      <c r="L3587" s="205" t="s">
        <v>14784</v>
      </c>
      <c r="M3587" s="205" t="s">
        <v>684</v>
      </c>
      <c r="N3587" s="205" t="s">
        <v>684</v>
      </c>
      <c r="O3587" s="205" t="s">
        <v>686</v>
      </c>
      <c r="P3587" s="205" t="s">
        <v>687</v>
      </c>
      <c r="Q3587" s="205" t="s">
        <v>686</v>
      </c>
    </row>
    <row r="3588" spans="1:17" hidden="1">
      <c r="A3588" s="204">
        <v>101170107600</v>
      </c>
      <c r="B3588" s="205" t="s">
        <v>14765</v>
      </c>
      <c r="C3588" s="205" t="s">
        <v>14766</v>
      </c>
      <c r="D3588" s="205" t="s">
        <v>680</v>
      </c>
      <c r="E3588" s="572">
        <v>32144</v>
      </c>
      <c r="F3588" s="572">
        <v>42917</v>
      </c>
      <c r="G3588" s="205" t="s">
        <v>14767</v>
      </c>
      <c r="H3588" s="205" t="s">
        <v>682</v>
      </c>
      <c r="I3588" s="205" t="s">
        <v>683</v>
      </c>
      <c r="J3588" s="205">
        <v>9060530601</v>
      </c>
      <c r="K3588" s="205" t="s">
        <v>684</v>
      </c>
      <c r="L3588" s="205" t="s">
        <v>13094</v>
      </c>
      <c r="M3588" s="205" t="s">
        <v>684</v>
      </c>
      <c r="N3588" s="205" t="s">
        <v>684</v>
      </c>
      <c r="O3588" s="205" t="s">
        <v>686</v>
      </c>
      <c r="P3588" s="205" t="s">
        <v>687</v>
      </c>
      <c r="Q3588" s="205" t="s">
        <v>686</v>
      </c>
    </row>
    <row r="3589" spans="1:17" hidden="1">
      <c r="A3589" s="204">
        <v>101159201639</v>
      </c>
      <c r="B3589" s="205" t="s">
        <v>14789</v>
      </c>
      <c r="C3589" s="205" t="s">
        <v>14790</v>
      </c>
      <c r="D3589" s="205" t="s">
        <v>680</v>
      </c>
      <c r="E3589" s="572">
        <v>25947</v>
      </c>
      <c r="F3589" s="572">
        <v>42917</v>
      </c>
      <c r="G3589" s="205" t="s">
        <v>14791</v>
      </c>
      <c r="H3589" s="205" t="s">
        <v>682</v>
      </c>
      <c r="I3589" s="205" t="s">
        <v>708</v>
      </c>
      <c r="J3589" s="205">
        <v>8483899661</v>
      </c>
      <c r="K3589" s="205" t="s">
        <v>684</v>
      </c>
      <c r="L3589" s="205" t="s">
        <v>14792</v>
      </c>
      <c r="M3589" s="205" t="s">
        <v>684</v>
      </c>
      <c r="N3589" s="205" t="s">
        <v>684</v>
      </c>
      <c r="O3589" s="205" t="s">
        <v>686</v>
      </c>
      <c r="P3589" s="205" t="s">
        <v>687</v>
      </c>
      <c r="Q3589" s="205" t="s">
        <v>686</v>
      </c>
    </row>
    <row r="3590" spans="1:17" hidden="1">
      <c r="A3590" s="204">
        <v>101159201660</v>
      </c>
      <c r="B3590" s="205" t="s">
        <v>14729</v>
      </c>
      <c r="C3590" s="205" t="s">
        <v>14730</v>
      </c>
      <c r="D3590" s="205" t="s">
        <v>680</v>
      </c>
      <c r="E3590" s="572">
        <v>34335</v>
      </c>
      <c r="F3590" s="572">
        <v>42917</v>
      </c>
      <c r="G3590" s="205" t="s">
        <v>14731</v>
      </c>
      <c r="H3590" s="205" t="s">
        <v>682</v>
      </c>
      <c r="I3590" s="205" t="s">
        <v>683</v>
      </c>
      <c r="J3590" s="205">
        <v>9621634376</v>
      </c>
      <c r="K3590" s="205" t="s">
        <v>684</v>
      </c>
      <c r="L3590" s="205" t="s">
        <v>14732</v>
      </c>
      <c r="M3590" s="205" t="s">
        <v>684</v>
      </c>
      <c r="N3590" s="205" t="s">
        <v>684</v>
      </c>
      <c r="O3590" s="205" t="s">
        <v>686</v>
      </c>
      <c r="P3590" s="205" t="s">
        <v>687</v>
      </c>
      <c r="Q3590" s="205" t="s">
        <v>686</v>
      </c>
    </row>
    <row r="3591" spans="1:17" hidden="1">
      <c r="A3591" s="204">
        <v>101159201673</v>
      </c>
      <c r="B3591" s="205" t="s">
        <v>14733</v>
      </c>
      <c r="C3591" s="205" t="s">
        <v>14734</v>
      </c>
      <c r="D3591" s="205" t="s">
        <v>680</v>
      </c>
      <c r="E3591" s="572">
        <v>35084</v>
      </c>
      <c r="F3591" s="572">
        <v>42917</v>
      </c>
      <c r="G3591" s="205" t="s">
        <v>2042</v>
      </c>
      <c r="H3591" s="205" t="s">
        <v>682</v>
      </c>
      <c r="I3591" s="205" t="s">
        <v>683</v>
      </c>
      <c r="J3591" s="205">
        <v>8888276031</v>
      </c>
      <c r="K3591" s="205" t="s">
        <v>684</v>
      </c>
      <c r="L3591" s="205" t="s">
        <v>5100</v>
      </c>
      <c r="M3591" s="205" t="s">
        <v>14735</v>
      </c>
      <c r="N3591" s="205" t="s">
        <v>3071</v>
      </c>
      <c r="O3591" s="205" t="s">
        <v>686</v>
      </c>
      <c r="P3591" s="205" t="s">
        <v>687</v>
      </c>
      <c r="Q3591" s="205" t="s">
        <v>686</v>
      </c>
    </row>
    <row r="3592" spans="1:17" hidden="1">
      <c r="A3592" s="204">
        <v>101170107594</v>
      </c>
      <c r="B3592" s="205" t="s">
        <v>14762</v>
      </c>
      <c r="C3592" s="205" t="s">
        <v>14763</v>
      </c>
      <c r="D3592" s="205" t="s">
        <v>680</v>
      </c>
      <c r="E3592" s="572">
        <v>35340</v>
      </c>
      <c r="F3592" s="572">
        <v>42917</v>
      </c>
      <c r="G3592" s="205" t="s">
        <v>14764</v>
      </c>
      <c r="H3592" s="205" t="s">
        <v>682</v>
      </c>
      <c r="I3592" s="205" t="s">
        <v>683</v>
      </c>
      <c r="J3592" s="205">
        <v>8953002388</v>
      </c>
      <c r="K3592" s="205" t="s">
        <v>684</v>
      </c>
      <c r="L3592" s="205" t="s">
        <v>7373</v>
      </c>
      <c r="M3592" s="205" t="s">
        <v>21782</v>
      </c>
      <c r="N3592" s="205" t="s">
        <v>21783</v>
      </c>
      <c r="O3592" s="205" t="s">
        <v>686</v>
      </c>
      <c r="P3592" s="205" t="s">
        <v>687</v>
      </c>
      <c r="Q3592" s="205" t="s">
        <v>687</v>
      </c>
    </row>
    <row r="3593" spans="1:17" hidden="1">
      <c r="A3593" s="204">
        <v>101170107556</v>
      </c>
      <c r="B3593" s="205" t="s">
        <v>14758</v>
      </c>
      <c r="C3593" s="205" t="s">
        <v>14759</v>
      </c>
      <c r="D3593" s="205" t="s">
        <v>680</v>
      </c>
      <c r="E3593" s="572">
        <v>36526</v>
      </c>
      <c r="F3593" s="572">
        <v>42917</v>
      </c>
      <c r="G3593" s="205" t="s">
        <v>14760</v>
      </c>
      <c r="H3593" s="205" t="s">
        <v>682</v>
      </c>
      <c r="I3593" s="205" t="s">
        <v>683</v>
      </c>
      <c r="J3593" s="205" t="s">
        <v>684</v>
      </c>
      <c r="K3593" s="205" t="s">
        <v>684</v>
      </c>
      <c r="L3593" s="205" t="s">
        <v>14761</v>
      </c>
      <c r="M3593" s="205" t="s">
        <v>684</v>
      </c>
      <c r="N3593" s="205" t="s">
        <v>684</v>
      </c>
      <c r="O3593" s="205" t="s">
        <v>686</v>
      </c>
      <c r="P3593" s="205" t="s">
        <v>687</v>
      </c>
      <c r="Q3593" s="205" t="s">
        <v>686</v>
      </c>
    </row>
    <row r="3594" spans="1:17" hidden="1">
      <c r="A3594" s="204">
        <v>101160441471</v>
      </c>
      <c r="B3594" s="205" t="s">
        <v>14739</v>
      </c>
      <c r="C3594" s="205" t="s">
        <v>14740</v>
      </c>
      <c r="D3594" s="205" t="s">
        <v>680</v>
      </c>
      <c r="E3594" s="572">
        <v>34182</v>
      </c>
      <c r="F3594" s="572">
        <v>42917</v>
      </c>
      <c r="G3594" s="205" t="s">
        <v>10710</v>
      </c>
      <c r="H3594" s="205" t="s">
        <v>682</v>
      </c>
      <c r="I3594" s="205" t="s">
        <v>683</v>
      </c>
      <c r="J3594" s="205">
        <v>7992152906</v>
      </c>
      <c r="K3594" s="205" t="s">
        <v>684</v>
      </c>
      <c r="L3594" s="205" t="s">
        <v>11269</v>
      </c>
      <c r="M3594" s="205" t="s">
        <v>684</v>
      </c>
      <c r="N3594" s="205" t="s">
        <v>684</v>
      </c>
      <c r="O3594" s="205" t="s">
        <v>686</v>
      </c>
      <c r="P3594" s="205" t="s">
        <v>687</v>
      </c>
      <c r="Q3594" s="205" t="s">
        <v>687</v>
      </c>
    </row>
    <row r="3595" spans="1:17" hidden="1">
      <c r="A3595" s="204">
        <v>101160441485</v>
      </c>
      <c r="B3595" s="205" t="s">
        <v>14741</v>
      </c>
      <c r="C3595" s="205" t="s">
        <v>14742</v>
      </c>
      <c r="D3595" s="205" t="s">
        <v>680</v>
      </c>
      <c r="E3595" s="572">
        <v>34700</v>
      </c>
      <c r="F3595" s="572">
        <v>42917</v>
      </c>
      <c r="G3595" s="205" t="s">
        <v>10271</v>
      </c>
      <c r="H3595" s="205" t="s">
        <v>682</v>
      </c>
      <c r="I3595" s="205" t="s">
        <v>683</v>
      </c>
      <c r="J3595" s="205" t="s">
        <v>684</v>
      </c>
      <c r="K3595" s="205" t="s">
        <v>684</v>
      </c>
      <c r="L3595" s="205" t="s">
        <v>14743</v>
      </c>
      <c r="M3595" s="205" t="s">
        <v>684</v>
      </c>
      <c r="N3595" s="205" t="s">
        <v>684</v>
      </c>
      <c r="O3595" s="205" t="s">
        <v>686</v>
      </c>
      <c r="P3595" s="205" t="s">
        <v>687</v>
      </c>
      <c r="Q3595" s="205" t="s">
        <v>686</v>
      </c>
    </row>
    <row r="3596" spans="1:17" hidden="1">
      <c r="A3596" s="204">
        <v>101160441503</v>
      </c>
      <c r="B3596" s="205" t="s">
        <v>14744</v>
      </c>
      <c r="C3596" s="205" t="s">
        <v>14745</v>
      </c>
      <c r="D3596" s="205" t="s">
        <v>680</v>
      </c>
      <c r="E3596" s="572">
        <v>35916</v>
      </c>
      <c r="F3596" s="572">
        <v>42917</v>
      </c>
      <c r="G3596" s="205" t="s">
        <v>14746</v>
      </c>
      <c r="H3596" s="205" t="s">
        <v>682</v>
      </c>
      <c r="I3596" s="205" t="s">
        <v>683</v>
      </c>
      <c r="J3596" s="205" t="s">
        <v>684</v>
      </c>
      <c r="K3596" s="205" t="s">
        <v>684</v>
      </c>
      <c r="L3596" s="205" t="s">
        <v>14747</v>
      </c>
      <c r="M3596" s="205" t="s">
        <v>684</v>
      </c>
      <c r="N3596" s="205" t="s">
        <v>684</v>
      </c>
      <c r="O3596" s="205" t="s">
        <v>686</v>
      </c>
      <c r="P3596" s="205" t="s">
        <v>687</v>
      </c>
      <c r="Q3596" s="205" t="s">
        <v>686</v>
      </c>
    </row>
    <row r="3597" spans="1:17" hidden="1">
      <c r="A3597" s="204">
        <v>101160441519</v>
      </c>
      <c r="B3597" s="205" t="s">
        <v>14748</v>
      </c>
      <c r="C3597" s="205" t="s">
        <v>14749</v>
      </c>
      <c r="D3597" s="205" t="s">
        <v>680</v>
      </c>
      <c r="E3597" s="572">
        <v>35065</v>
      </c>
      <c r="F3597" s="572">
        <v>42917</v>
      </c>
      <c r="G3597" s="205" t="s">
        <v>13563</v>
      </c>
      <c r="H3597" s="205" t="s">
        <v>682</v>
      </c>
      <c r="I3597" s="205" t="s">
        <v>683</v>
      </c>
      <c r="J3597" s="205" t="s">
        <v>684</v>
      </c>
      <c r="K3597" s="205" t="s">
        <v>684</v>
      </c>
      <c r="L3597" s="205" t="s">
        <v>10433</v>
      </c>
      <c r="M3597" s="205" t="s">
        <v>684</v>
      </c>
      <c r="N3597" s="205" t="s">
        <v>684</v>
      </c>
      <c r="O3597" s="205" t="s">
        <v>686</v>
      </c>
      <c r="P3597" s="205" t="s">
        <v>687</v>
      </c>
      <c r="Q3597" s="205" t="s">
        <v>686</v>
      </c>
    </row>
    <row r="3598" spans="1:17" hidden="1">
      <c r="A3598" s="204">
        <v>101170107539</v>
      </c>
      <c r="B3598" s="205" t="s">
        <v>14754</v>
      </c>
      <c r="C3598" s="205" t="s">
        <v>14755</v>
      </c>
      <c r="D3598" s="205" t="s">
        <v>680</v>
      </c>
      <c r="E3598" s="572">
        <v>34700</v>
      </c>
      <c r="F3598" s="572">
        <v>42917</v>
      </c>
      <c r="G3598" s="205" t="s">
        <v>14756</v>
      </c>
      <c r="H3598" s="205" t="s">
        <v>682</v>
      </c>
      <c r="I3598" s="205" t="s">
        <v>683</v>
      </c>
      <c r="J3598" s="205" t="s">
        <v>684</v>
      </c>
      <c r="K3598" s="205" t="s">
        <v>684</v>
      </c>
      <c r="L3598" s="205" t="s">
        <v>14757</v>
      </c>
      <c r="M3598" s="205" t="s">
        <v>684</v>
      </c>
      <c r="N3598" s="205" t="s">
        <v>684</v>
      </c>
      <c r="O3598" s="205" t="s">
        <v>686</v>
      </c>
      <c r="P3598" s="205" t="s">
        <v>687</v>
      </c>
      <c r="Q3598" s="205" t="s">
        <v>686</v>
      </c>
    </row>
    <row r="3599" spans="1:17" hidden="1">
      <c r="A3599" s="204">
        <v>101159725450</v>
      </c>
      <c r="B3599" s="205" t="s">
        <v>14736</v>
      </c>
      <c r="C3599" s="205" t="s">
        <v>14737</v>
      </c>
      <c r="D3599" s="205" t="s">
        <v>680</v>
      </c>
      <c r="E3599" s="572">
        <v>29221</v>
      </c>
      <c r="F3599" s="572">
        <v>42917</v>
      </c>
      <c r="G3599" s="205" t="s">
        <v>14738</v>
      </c>
      <c r="H3599" s="205" t="s">
        <v>682</v>
      </c>
      <c r="I3599" s="205" t="s">
        <v>708</v>
      </c>
      <c r="J3599" s="205" t="s">
        <v>684</v>
      </c>
      <c r="K3599" s="205" t="s">
        <v>684</v>
      </c>
      <c r="L3599" s="205" t="s">
        <v>5671</v>
      </c>
      <c r="M3599" s="205" t="s">
        <v>684</v>
      </c>
      <c r="N3599" s="205" t="s">
        <v>684</v>
      </c>
      <c r="O3599" s="205" t="s">
        <v>686</v>
      </c>
      <c r="P3599" s="205" t="s">
        <v>687</v>
      </c>
      <c r="Q3599" s="205" t="s">
        <v>686</v>
      </c>
    </row>
    <row r="3600" spans="1:17" hidden="1">
      <c r="A3600" s="204">
        <v>101170107525</v>
      </c>
      <c r="B3600" s="205" t="s">
        <v>14750</v>
      </c>
      <c r="C3600" s="205" t="s">
        <v>14751</v>
      </c>
      <c r="D3600" s="205" t="s">
        <v>680</v>
      </c>
      <c r="E3600" s="572">
        <v>27821</v>
      </c>
      <c r="F3600" s="572">
        <v>42917</v>
      </c>
      <c r="G3600" s="205" t="s">
        <v>14752</v>
      </c>
      <c r="H3600" s="205" t="s">
        <v>682</v>
      </c>
      <c r="I3600" s="205" t="s">
        <v>683</v>
      </c>
      <c r="J3600" s="205">
        <v>8375974063</v>
      </c>
      <c r="K3600" s="205" t="s">
        <v>684</v>
      </c>
      <c r="L3600" s="205" t="s">
        <v>14753</v>
      </c>
      <c r="M3600" s="205" t="s">
        <v>684</v>
      </c>
      <c r="N3600" s="205" t="s">
        <v>684</v>
      </c>
      <c r="O3600" s="205" t="s">
        <v>686</v>
      </c>
      <c r="P3600" s="205" t="s">
        <v>687</v>
      </c>
      <c r="Q3600" s="205" t="s">
        <v>686</v>
      </c>
    </row>
    <row r="3601" spans="1:17" hidden="1">
      <c r="A3601" s="204">
        <v>101160389725</v>
      </c>
      <c r="B3601" s="205" t="s">
        <v>14768</v>
      </c>
      <c r="C3601" s="205" t="s">
        <v>14769</v>
      </c>
      <c r="D3601" s="205" t="s">
        <v>680</v>
      </c>
      <c r="E3601" s="572">
        <v>34887</v>
      </c>
      <c r="F3601" s="572">
        <v>42917</v>
      </c>
      <c r="G3601" s="205" t="s">
        <v>14770</v>
      </c>
      <c r="H3601" s="205" t="s">
        <v>682</v>
      </c>
      <c r="I3601" s="205" t="s">
        <v>708</v>
      </c>
      <c r="J3601" s="205">
        <v>8737874454</v>
      </c>
      <c r="K3601" s="205" t="s">
        <v>684</v>
      </c>
      <c r="L3601" s="205" t="s">
        <v>8040</v>
      </c>
      <c r="M3601" s="205" t="s">
        <v>14771</v>
      </c>
      <c r="N3601" s="205" t="s">
        <v>14772</v>
      </c>
      <c r="O3601" s="205" t="s">
        <v>687</v>
      </c>
      <c r="P3601" s="205" t="s">
        <v>687</v>
      </c>
      <c r="Q3601" s="205" t="s">
        <v>686</v>
      </c>
    </row>
    <row r="3602" spans="1:17" hidden="1">
      <c r="A3602" s="204">
        <v>101160389756</v>
      </c>
      <c r="B3602" s="205" t="s">
        <v>14773</v>
      </c>
      <c r="C3602" s="205" t="s">
        <v>14774</v>
      </c>
      <c r="D3602" s="205" t="s">
        <v>680</v>
      </c>
      <c r="E3602" s="572">
        <v>36232</v>
      </c>
      <c r="F3602" s="572">
        <v>42917</v>
      </c>
      <c r="G3602" s="205" t="s">
        <v>14775</v>
      </c>
      <c r="H3602" s="205" t="s">
        <v>682</v>
      </c>
      <c r="I3602" s="205" t="s">
        <v>683</v>
      </c>
      <c r="J3602" s="205">
        <v>7388538618</v>
      </c>
      <c r="K3602" s="205" t="s">
        <v>684</v>
      </c>
      <c r="L3602" s="205" t="s">
        <v>14776</v>
      </c>
      <c r="M3602" s="205" t="s">
        <v>20638</v>
      </c>
      <c r="N3602" s="205" t="s">
        <v>20639</v>
      </c>
      <c r="O3602" s="205" t="s">
        <v>686</v>
      </c>
      <c r="P3602" s="205" t="s">
        <v>687</v>
      </c>
      <c r="Q3602" s="205" t="s">
        <v>686</v>
      </c>
    </row>
    <row r="3603" spans="1:17" hidden="1">
      <c r="A3603" s="204">
        <v>101160389760</v>
      </c>
      <c r="B3603" s="205" t="s">
        <v>14777</v>
      </c>
      <c r="C3603" s="205" t="s">
        <v>14778</v>
      </c>
      <c r="D3603" s="205" t="s">
        <v>680</v>
      </c>
      <c r="E3603" s="572">
        <v>27946</v>
      </c>
      <c r="F3603" s="572">
        <v>42917</v>
      </c>
      <c r="G3603" s="205" t="s">
        <v>14779</v>
      </c>
      <c r="H3603" s="205" t="s">
        <v>682</v>
      </c>
      <c r="I3603" s="205" t="s">
        <v>683</v>
      </c>
      <c r="J3603" s="205" t="s">
        <v>684</v>
      </c>
      <c r="K3603" s="205" t="s">
        <v>684</v>
      </c>
      <c r="L3603" s="205" t="s">
        <v>14780</v>
      </c>
      <c r="M3603" s="205" t="s">
        <v>684</v>
      </c>
      <c r="N3603" s="205" t="s">
        <v>684</v>
      </c>
      <c r="O3603" s="205" t="s">
        <v>686</v>
      </c>
      <c r="P3603" s="205" t="s">
        <v>687</v>
      </c>
      <c r="Q3603" s="205" t="s">
        <v>686</v>
      </c>
    </row>
    <row r="3604" spans="1:17" hidden="1">
      <c r="A3604" s="204">
        <v>101159201602</v>
      </c>
      <c r="B3604" s="205" t="s">
        <v>14785</v>
      </c>
      <c r="C3604" s="205" t="s">
        <v>14786</v>
      </c>
      <c r="D3604" s="205" t="s">
        <v>680</v>
      </c>
      <c r="E3604" s="572">
        <v>28491</v>
      </c>
      <c r="F3604" s="572">
        <v>42917</v>
      </c>
      <c r="G3604" s="205" t="s">
        <v>14787</v>
      </c>
      <c r="H3604" s="205" t="s">
        <v>682</v>
      </c>
      <c r="I3604" s="205" t="s">
        <v>708</v>
      </c>
      <c r="J3604" s="205">
        <v>7067209565</v>
      </c>
      <c r="K3604" s="205" t="s">
        <v>684</v>
      </c>
      <c r="L3604" s="205" t="s">
        <v>14788</v>
      </c>
      <c r="M3604" s="205" t="s">
        <v>684</v>
      </c>
      <c r="N3604" s="205" t="s">
        <v>684</v>
      </c>
      <c r="O3604" s="205" t="s">
        <v>686</v>
      </c>
      <c r="P3604" s="205" t="s">
        <v>687</v>
      </c>
      <c r="Q3604" s="205" t="s">
        <v>686</v>
      </c>
    </row>
    <row r="3605" spans="1:17" hidden="1">
      <c r="A3605" s="204">
        <v>101190491421</v>
      </c>
      <c r="B3605" s="205" t="s">
        <v>14935</v>
      </c>
      <c r="C3605" s="205" t="s">
        <v>14936</v>
      </c>
      <c r="D3605" s="205" t="s">
        <v>680</v>
      </c>
      <c r="E3605" s="572">
        <v>34520</v>
      </c>
      <c r="F3605" s="572">
        <v>42916</v>
      </c>
      <c r="G3605" s="205" t="s">
        <v>14937</v>
      </c>
      <c r="H3605" s="205" t="s">
        <v>682</v>
      </c>
      <c r="I3605" s="205" t="s">
        <v>683</v>
      </c>
      <c r="J3605" s="205" t="s">
        <v>684</v>
      </c>
      <c r="K3605" s="205" t="s">
        <v>684</v>
      </c>
      <c r="L3605" s="205" t="s">
        <v>684</v>
      </c>
      <c r="M3605" s="205" t="s">
        <v>684</v>
      </c>
      <c r="N3605" s="205" t="s">
        <v>684</v>
      </c>
      <c r="O3605" s="205" t="s">
        <v>686</v>
      </c>
      <c r="P3605" s="205" t="s">
        <v>684</v>
      </c>
      <c r="Q3605" s="205" t="s">
        <v>686</v>
      </c>
    </row>
    <row r="3606" spans="1:17" hidden="1">
      <c r="A3606" s="204">
        <v>101190491432</v>
      </c>
      <c r="B3606" s="205" t="s">
        <v>14938</v>
      </c>
      <c r="C3606" s="205" t="s">
        <v>14939</v>
      </c>
      <c r="D3606" s="205" t="s">
        <v>680</v>
      </c>
      <c r="E3606" s="572">
        <v>33138</v>
      </c>
      <c r="F3606" s="572">
        <v>42916</v>
      </c>
      <c r="G3606" s="205" t="s">
        <v>14940</v>
      </c>
      <c r="H3606" s="205" t="s">
        <v>682</v>
      </c>
      <c r="I3606" s="205" t="s">
        <v>708</v>
      </c>
      <c r="J3606" s="205" t="s">
        <v>684</v>
      </c>
      <c r="K3606" s="205" t="s">
        <v>684</v>
      </c>
      <c r="L3606" s="205" t="s">
        <v>684</v>
      </c>
      <c r="M3606" s="205" t="s">
        <v>684</v>
      </c>
      <c r="N3606" s="205" t="s">
        <v>684</v>
      </c>
      <c r="O3606" s="205" t="s">
        <v>686</v>
      </c>
      <c r="P3606" s="205" t="s">
        <v>684</v>
      </c>
      <c r="Q3606" s="205" t="s">
        <v>686</v>
      </c>
    </row>
    <row r="3607" spans="1:17" hidden="1">
      <c r="A3607" s="204">
        <v>101190491445</v>
      </c>
      <c r="B3607" s="205" t="s">
        <v>14941</v>
      </c>
      <c r="C3607" s="205" t="s">
        <v>14942</v>
      </c>
      <c r="D3607" s="205" t="s">
        <v>680</v>
      </c>
      <c r="E3607" s="572">
        <v>30840</v>
      </c>
      <c r="F3607" s="572">
        <v>42916</v>
      </c>
      <c r="G3607" s="205" t="s">
        <v>14943</v>
      </c>
      <c r="H3607" s="205" t="s">
        <v>682</v>
      </c>
      <c r="I3607" s="205" t="s">
        <v>708</v>
      </c>
      <c r="J3607" s="205" t="s">
        <v>684</v>
      </c>
      <c r="K3607" s="205" t="s">
        <v>684</v>
      </c>
      <c r="L3607" s="205" t="s">
        <v>684</v>
      </c>
      <c r="M3607" s="205" t="s">
        <v>684</v>
      </c>
      <c r="N3607" s="205" t="s">
        <v>684</v>
      </c>
      <c r="O3607" s="205" t="s">
        <v>686</v>
      </c>
      <c r="P3607" s="205" t="s">
        <v>684</v>
      </c>
      <c r="Q3607" s="205" t="s">
        <v>686</v>
      </c>
    </row>
    <row r="3608" spans="1:17" hidden="1">
      <c r="A3608" s="204">
        <v>101204893840</v>
      </c>
      <c r="B3608" s="205" t="s">
        <v>15065</v>
      </c>
      <c r="C3608" s="205" t="s">
        <v>15066</v>
      </c>
      <c r="D3608" s="205" t="s">
        <v>680</v>
      </c>
      <c r="E3608" s="572">
        <v>23743</v>
      </c>
      <c r="F3608" s="572">
        <v>42916</v>
      </c>
      <c r="G3608" s="205" t="s">
        <v>15067</v>
      </c>
      <c r="H3608" s="205" t="s">
        <v>682</v>
      </c>
      <c r="I3608" s="205" t="s">
        <v>708</v>
      </c>
      <c r="J3608" s="205" t="s">
        <v>684</v>
      </c>
      <c r="K3608" s="205" t="s">
        <v>684</v>
      </c>
      <c r="L3608" s="205" t="s">
        <v>684</v>
      </c>
      <c r="M3608" s="205" t="s">
        <v>684</v>
      </c>
      <c r="N3608" s="205" t="s">
        <v>684</v>
      </c>
      <c r="O3608" s="205" t="s">
        <v>686</v>
      </c>
      <c r="P3608" s="205" t="s">
        <v>684</v>
      </c>
      <c r="Q3608" s="205" t="s">
        <v>686</v>
      </c>
    </row>
    <row r="3609" spans="1:17" hidden="1">
      <c r="A3609" s="204">
        <v>101197931999</v>
      </c>
      <c r="B3609" s="205" t="s">
        <v>14944</v>
      </c>
      <c r="C3609" s="205" t="s">
        <v>14945</v>
      </c>
      <c r="D3609" s="205" t="s">
        <v>680</v>
      </c>
      <c r="E3609" s="572">
        <v>36301</v>
      </c>
      <c r="F3609" s="572">
        <v>42916</v>
      </c>
      <c r="G3609" s="205" t="s">
        <v>14946</v>
      </c>
      <c r="H3609" s="205" t="s">
        <v>682</v>
      </c>
      <c r="I3609" s="205" t="s">
        <v>683</v>
      </c>
      <c r="J3609" s="205" t="s">
        <v>684</v>
      </c>
      <c r="K3609" s="205" t="s">
        <v>684</v>
      </c>
      <c r="L3609" s="205" t="s">
        <v>684</v>
      </c>
      <c r="M3609" s="205" t="s">
        <v>684</v>
      </c>
      <c r="N3609" s="205" t="s">
        <v>684</v>
      </c>
      <c r="O3609" s="205" t="s">
        <v>686</v>
      </c>
      <c r="P3609" s="205" t="s">
        <v>684</v>
      </c>
      <c r="Q3609" s="205" t="s">
        <v>686</v>
      </c>
    </row>
    <row r="3610" spans="1:17" hidden="1">
      <c r="A3610" s="204">
        <v>101197932009</v>
      </c>
      <c r="B3610" s="205" t="s">
        <v>14947</v>
      </c>
      <c r="C3610" s="205" t="s">
        <v>14948</v>
      </c>
      <c r="D3610" s="205" t="s">
        <v>680</v>
      </c>
      <c r="E3610" s="572">
        <v>34335</v>
      </c>
      <c r="F3610" s="572">
        <v>42916</v>
      </c>
      <c r="G3610" s="205" t="s">
        <v>14949</v>
      </c>
      <c r="H3610" s="205" t="s">
        <v>682</v>
      </c>
      <c r="I3610" s="205" t="s">
        <v>683</v>
      </c>
      <c r="J3610" s="205" t="s">
        <v>684</v>
      </c>
      <c r="K3610" s="205" t="s">
        <v>684</v>
      </c>
      <c r="L3610" s="205" t="s">
        <v>684</v>
      </c>
      <c r="M3610" s="205" t="s">
        <v>684</v>
      </c>
      <c r="N3610" s="205" t="s">
        <v>684</v>
      </c>
      <c r="O3610" s="205" t="s">
        <v>686</v>
      </c>
      <c r="P3610" s="205" t="s">
        <v>684</v>
      </c>
      <c r="Q3610" s="205" t="s">
        <v>686</v>
      </c>
    </row>
    <row r="3611" spans="1:17" hidden="1">
      <c r="A3611" s="204">
        <v>101176145392</v>
      </c>
      <c r="B3611" s="205" t="s">
        <v>15038</v>
      </c>
      <c r="C3611" s="205" t="s">
        <v>15039</v>
      </c>
      <c r="D3611" s="205" t="s">
        <v>680</v>
      </c>
      <c r="E3611" s="572">
        <v>34090</v>
      </c>
      <c r="F3611" s="572">
        <v>42916</v>
      </c>
      <c r="G3611" s="205" t="s">
        <v>15040</v>
      </c>
      <c r="H3611" s="205" t="s">
        <v>682</v>
      </c>
      <c r="I3611" s="205" t="s">
        <v>708</v>
      </c>
      <c r="J3611" s="205" t="s">
        <v>684</v>
      </c>
      <c r="K3611" s="205" t="s">
        <v>684</v>
      </c>
      <c r="L3611" s="205" t="s">
        <v>684</v>
      </c>
      <c r="M3611" s="205" t="s">
        <v>684</v>
      </c>
      <c r="N3611" s="205" t="s">
        <v>684</v>
      </c>
      <c r="O3611" s="205" t="s">
        <v>686</v>
      </c>
      <c r="P3611" s="205" t="s">
        <v>684</v>
      </c>
      <c r="Q3611" s="205" t="s">
        <v>686</v>
      </c>
    </row>
    <row r="3612" spans="1:17" hidden="1">
      <c r="A3612" s="204">
        <v>101194774331</v>
      </c>
      <c r="B3612" s="205" t="s">
        <v>15068</v>
      </c>
      <c r="C3612" s="205" t="s">
        <v>15069</v>
      </c>
      <c r="D3612" s="205" t="s">
        <v>680</v>
      </c>
      <c r="E3612" s="572">
        <v>34700</v>
      </c>
      <c r="F3612" s="572">
        <v>42916</v>
      </c>
      <c r="G3612" s="205" t="s">
        <v>15070</v>
      </c>
      <c r="H3612" s="205" t="s">
        <v>682</v>
      </c>
      <c r="I3612" s="205" t="s">
        <v>683</v>
      </c>
      <c r="J3612" s="205" t="s">
        <v>684</v>
      </c>
      <c r="K3612" s="205" t="s">
        <v>684</v>
      </c>
      <c r="L3612" s="205" t="s">
        <v>684</v>
      </c>
      <c r="M3612" s="205" t="s">
        <v>684</v>
      </c>
      <c r="N3612" s="205" t="s">
        <v>684</v>
      </c>
      <c r="O3612" s="205" t="s">
        <v>686</v>
      </c>
      <c r="P3612" s="205" t="s">
        <v>684</v>
      </c>
      <c r="Q3612" s="205" t="s">
        <v>686</v>
      </c>
    </row>
    <row r="3613" spans="1:17" hidden="1">
      <c r="A3613" s="204">
        <v>101194774809</v>
      </c>
      <c r="B3613" s="205" t="s">
        <v>15071</v>
      </c>
      <c r="C3613" s="205" t="s">
        <v>15072</v>
      </c>
      <c r="D3613" s="205" t="s">
        <v>680</v>
      </c>
      <c r="E3613" s="572">
        <v>29587</v>
      </c>
      <c r="F3613" s="572">
        <v>42916</v>
      </c>
      <c r="G3613" s="205" t="s">
        <v>15073</v>
      </c>
      <c r="H3613" s="205" t="s">
        <v>682</v>
      </c>
      <c r="I3613" s="205" t="s">
        <v>708</v>
      </c>
      <c r="J3613" s="205" t="s">
        <v>684</v>
      </c>
      <c r="K3613" s="205" t="s">
        <v>684</v>
      </c>
      <c r="L3613" s="205" t="s">
        <v>684</v>
      </c>
      <c r="M3613" s="205" t="s">
        <v>684</v>
      </c>
      <c r="N3613" s="205" t="s">
        <v>684</v>
      </c>
      <c r="O3613" s="205" t="s">
        <v>686</v>
      </c>
      <c r="P3613" s="205" t="s">
        <v>684</v>
      </c>
      <c r="Q3613" s="205" t="s">
        <v>686</v>
      </c>
    </row>
    <row r="3614" spans="1:17" hidden="1">
      <c r="A3614" s="204">
        <v>101194774813</v>
      </c>
      <c r="B3614" s="205" t="s">
        <v>15074</v>
      </c>
      <c r="C3614" s="205" t="s">
        <v>15075</v>
      </c>
      <c r="D3614" s="205" t="s">
        <v>680</v>
      </c>
      <c r="E3614" s="572">
        <v>31413</v>
      </c>
      <c r="F3614" s="572">
        <v>42916</v>
      </c>
      <c r="G3614" s="205" t="s">
        <v>15076</v>
      </c>
      <c r="H3614" s="205" t="s">
        <v>682</v>
      </c>
      <c r="I3614" s="205" t="s">
        <v>708</v>
      </c>
      <c r="J3614" s="205" t="s">
        <v>684</v>
      </c>
      <c r="K3614" s="205" t="s">
        <v>684</v>
      </c>
      <c r="L3614" s="205" t="s">
        <v>684</v>
      </c>
      <c r="M3614" s="205" t="s">
        <v>684</v>
      </c>
      <c r="N3614" s="205" t="s">
        <v>684</v>
      </c>
      <c r="O3614" s="205" t="s">
        <v>686</v>
      </c>
      <c r="P3614" s="205" t="s">
        <v>684</v>
      </c>
      <c r="Q3614" s="205" t="s">
        <v>686</v>
      </c>
    </row>
    <row r="3615" spans="1:17" hidden="1">
      <c r="A3615" s="204">
        <v>101194774821</v>
      </c>
      <c r="B3615" s="205" t="s">
        <v>15077</v>
      </c>
      <c r="C3615" s="205" t="s">
        <v>15078</v>
      </c>
      <c r="D3615" s="205" t="s">
        <v>680</v>
      </c>
      <c r="E3615" s="572">
        <v>31049</v>
      </c>
      <c r="F3615" s="572">
        <v>42916</v>
      </c>
      <c r="G3615" s="205" t="s">
        <v>15079</v>
      </c>
      <c r="H3615" s="205" t="s">
        <v>682</v>
      </c>
      <c r="I3615" s="205" t="s">
        <v>708</v>
      </c>
      <c r="J3615" s="205" t="s">
        <v>684</v>
      </c>
      <c r="K3615" s="205" t="s">
        <v>684</v>
      </c>
      <c r="L3615" s="205" t="s">
        <v>684</v>
      </c>
      <c r="M3615" s="205" t="s">
        <v>684</v>
      </c>
      <c r="N3615" s="205" t="s">
        <v>684</v>
      </c>
      <c r="O3615" s="205" t="s">
        <v>686</v>
      </c>
      <c r="P3615" s="205" t="s">
        <v>684</v>
      </c>
      <c r="Q3615" s="205" t="s">
        <v>686</v>
      </c>
    </row>
    <row r="3616" spans="1:17" hidden="1">
      <c r="A3616" s="204">
        <v>101170107541</v>
      </c>
      <c r="B3616" s="205" t="s">
        <v>15111</v>
      </c>
      <c r="C3616" s="205" t="s">
        <v>15112</v>
      </c>
      <c r="D3616" s="205" t="s">
        <v>680</v>
      </c>
      <c r="E3616" s="572">
        <v>32143</v>
      </c>
      <c r="F3616" s="572">
        <v>42916</v>
      </c>
      <c r="G3616" s="205" t="s">
        <v>15113</v>
      </c>
      <c r="H3616" s="205" t="s">
        <v>682</v>
      </c>
      <c r="I3616" s="205" t="s">
        <v>683</v>
      </c>
      <c r="J3616" s="205" t="s">
        <v>684</v>
      </c>
      <c r="K3616" s="205" t="s">
        <v>684</v>
      </c>
      <c r="L3616" s="205" t="s">
        <v>684</v>
      </c>
      <c r="M3616" s="205" t="s">
        <v>684</v>
      </c>
      <c r="N3616" s="205" t="s">
        <v>684</v>
      </c>
      <c r="O3616" s="205" t="s">
        <v>686</v>
      </c>
      <c r="P3616" s="205" t="s">
        <v>684</v>
      </c>
      <c r="Q3616" s="205" t="s">
        <v>686</v>
      </c>
    </row>
    <row r="3617" spans="1:17" hidden="1">
      <c r="A3617" s="204">
        <v>101170107560</v>
      </c>
      <c r="B3617" s="205" t="s">
        <v>15114</v>
      </c>
      <c r="C3617" s="205" t="s">
        <v>7029</v>
      </c>
      <c r="D3617" s="205" t="s">
        <v>680</v>
      </c>
      <c r="E3617" s="572">
        <v>35065</v>
      </c>
      <c r="F3617" s="572">
        <v>42916</v>
      </c>
      <c r="G3617" s="205" t="s">
        <v>15115</v>
      </c>
      <c r="H3617" s="205" t="s">
        <v>682</v>
      </c>
      <c r="I3617" s="205" t="s">
        <v>708</v>
      </c>
      <c r="J3617" s="205" t="s">
        <v>684</v>
      </c>
      <c r="K3617" s="205" t="s">
        <v>684</v>
      </c>
      <c r="L3617" s="205" t="s">
        <v>684</v>
      </c>
      <c r="M3617" s="205" t="s">
        <v>684</v>
      </c>
      <c r="N3617" s="205" t="s">
        <v>684</v>
      </c>
      <c r="O3617" s="205" t="s">
        <v>686</v>
      </c>
      <c r="P3617" s="205" t="s">
        <v>684</v>
      </c>
      <c r="Q3617" s="205" t="s">
        <v>686</v>
      </c>
    </row>
    <row r="3618" spans="1:17" hidden="1">
      <c r="A3618" s="204">
        <v>101170107573</v>
      </c>
      <c r="B3618" s="205" t="s">
        <v>15116</v>
      </c>
      <c r="C3618" s="205" t="s">
        <v>15117</v>
      </c>
      <c r="D3618" s="205" t="s">
        <v>680</v>
      </c>
      <c r="E3618" s="572">
        <v>35947</v>
      </c>
      <c r="F3618" s="572">
        <v>42916</v>
      </c>
      <c r="G3618" s="205" t="s">
        <v>15118</v>
      </c>
      <c r="H3618" s="205" t="s">
        <v>682</v>
      </c>
      <c r="I3618" s="205" t="s">
        <v>683</v>
      </c>
      <c r="J3618" s="205" t="s">
        <v>684</v>
      </c>
      <c r="K3618" s="205" t="s">
        <v>684</v>
      </c>
      <c r="L3618" s="205" t="s">
        <v>684</v>
      </c>
      <c r="M3618" s="205" t="s">
        <v>684</v>
      </c>
      <c r="N3618" s="205" t="s">
        <v>684</v>
      </c>
      <c r="O3618" s="205" t="s">
        <v>686</v>
      </c>
      <c r="P3618" s="205" t="s">
        <v>684</v>
      </c>
      <c r="Q3618" s="205" t="s">
        <v>686</v>
      </c>
    </row>
    <row r="3619" spans="1:17" hidden="1">
      <c r="A3619" s="204">
        <v>101170107587</v>
      </c>
      <c r="B3619" s="205" t="s">
        <v>15119</v>
      </c>
      <c r="C3619" s="205" t="s">
        <v>15120</v>
      </c>
      <c r="D3619" s="205" t="s">
        <v>680</v>
      </c>
      <c r="E3619" s="572">
        <v>29258</v>
      </c>
      <c r="F3619" s="572">
        <v>42916</v>
      </c>
      <c r="G3619" s="205" t="s">
        <v>15121</v>
      </c>
      <c r="H3619" s="205" t="s">
        <v>682</v>
      </c>
      <c r="I3619" s="205" t="s">
        <v>683</v>
      </c>
      <c r="J3619" s="205" t="s">
        <v>684</v>
      </c>
      <c r="K3619" s="205" t="s">
        <v>684</v>
      </c>
      <c r="L3619" s="205" t="s">
        <v>684</v>
      </c>
      <c r="M3619" s="205" t="s">
        <v>684</v>
      </c>
      <c r="N3619" s="205" t="s">
        <v>684</v>
      </c>
      <c r="O3619" s="205" t="s">
        <v>686</v>
      </c>
      <c r="P3619" s="205" t="s">
        <v>684</v>
      </c>
      <c r="Q3619" s="205" t="s">
        <v>686</v>
      </c>
    </row>
    <row r="3620" spans="1:17" hidden="1">
      <c r="A3620" s="204">
        <v>101170107616</v>
      </c>
      <c r="B3620" s="205" t="s">
        <v>15122</v>
      </c>
      <c r="C3620" s="205" t="s">
        <v>6848</v>
      </c>
      <c r="D3620" s="205" t="s">
        <v>680</v>
      </c>
      <c r="E3620" s="572">
        <v>34700</v>
      </c>
      <c r="F3620" s="572">
        <v>42916</v>
      </c>
      <c r="G3620" s="205" t="s">
        <v>15123</v>
      </c>
      <c r="H3620" s="205" t="s">
        <v>682</v>
      </c>
      <c r="I3620" s="205" t="s">
        <v>683</v>
      </c>
      <c r="J3620" s="205" t="s">
        <v>684</v>
      </c>
      <c r="K3620" s="205" t="s">
        <v>684</v>
      </c>
      <c r="L3620" s="205" t="s">
        <v>684</v>
      </c>
      <c r="M3620" s="205" t="s">
        <v>684</v>
      </c>
      <c r="N3620" s="205" t="s">
        <v>684</v>
      </c>
      <c r="O3620" s="205" t="s">
        <v>686</v>
      </c>
      <c r="P3620" s="205" t="s">
        <v>684</v>
      </c>
      <c r="Q3620" s="205" t="s">
        <v>686</v>
      </c>
    </row>
    <row r="3621" spans="1:17" hidden="1">
      <c r="A3621" s="204">
        <v>101170107628</v>
      </c>
      <c r="B3621" s="205" t="s">
        <v>15124</v>
      </c>
      <c r="C3621" s="205" t="s">
        <v>15125</v>
      </c>
      <c r="D3621" s="205" t="s">
        <v>680</v>
      </c>
      <c r="E3621" s="572">
        <v>29587</v>
      </c>
      <c r="F3621" s="572">
        <v>42916</v>
      </c>
      <c r="G3621" s="205" t="s">
        <v>15126</v>
      </c>
      <c r="H3621" s="205" t="s">
        <v>682</v>
      </c>
      <c r="I3621" s="205" t="s">
        <v>683</v>
      </c>
      <c r="J3621" s="205" t="s">
        <v>684</v>
      </c>
      <c r="K3621" s="205" t="s">
        <v>684</v>
      </c>
      <c r="L3621" s="205" t="s">
        <v>684</v>
      </c>
      <c r="M3621" s="205" t="s">
        <v>684</v>
      </c>
      <c r="N3621" s="205" t="s">
        <v>684</v>
      </c>
      <c r="O3621" s="205" t="s">
        <v>686</v>
      </c>
      <c r="P3621" s="205" t="s">
        <v>684</v>
      </c>
      <c r="Q3621" s="205" t="s">
        <v>686</v>
      </c>
    </row>
    <row r="3622" spans="1:17" hidden="1">
      <c r="A3622" s="204">
        <v>101159201558</v>
      </c>
      <c r="B3622" s="205" t="s">
        <v>15020</v>
      </c>
      <c r="C3622" s="205" t="s">
        <v>15021</v>
      </c>
      <c r="D3622" s="205" t="s">
        <v>680</v>
      </c>
      <c r="E3622" s="572">
        <v>36161</v>
      </c>
      <c r="F3622" s="572">
        <v>42916</v>
      </c>
      <c r="G3622" s="205" t="s">
        <v>15022</v>
      </c>
      <c r="H3622" s="205" t="s">
        <v>682</v>
      </c>
      <c r="I3622" s="205" t="s">
        <v>683</v>
      </c>
      <c r="J3622" s="205" t="s">
        <v>684</v>
      </c>
      <c r="K3622" s="205" t="s">
        <v>684</v>
      </c>
      <c r="L3622" s="205" t="s">
        <v>684</v>
      </c>
      <c r="M3622" s="205" t="s">
        <v>684</v>
      </c>
      <c r="N3622" s="205" t="s">
        <v>684</v>
      </c>
      <c r="O3622" s="205" t="s">
        <v>686</v>
      </c>
      <c r="P3622" s="205" t="s">
        <v>684</v>
      </c>
      <c r="Q3622" s="205" t="s">
        <v>686</v>
      </c>
    </row>
    <row r="3623" spans="1:17" hidden="1">
      <c r="A3623" s="204">
        <v>101159201570</v>
      </c>
      <c r="B3623" s="205" t="s">
        <v>15023</v>
      </c>
      <c r="C3623" s="205" t="s">
        <v>14261</v>
      </c>
      <c r="D3623" s="205" t="s">
        <v>680</v>
      </c>
      <c r="E3623" s="572">
        <v>36669</v>
      </c>
      <c r="F3623" s="572">
        <v>42916</v>
      </c>
      <c r="G3623" s="205" t="s">
        <v>15024</v>
      </c>
      <c r="H3623" s="205" t="s">
        <v>682</v>
      </c>
      <c r="I3623" s="205" t="s">
        <v>683</v>
      </c>
      <c r="J3623" s="205">
        <v>6261962436</v>
      </c>
      <c r="K3623" s="205" t="s">
        <v>684</v>
      </c>
      <c r="L3623" s="205" t="s">
        <v>14263</v>
      </c>
      <c r="M3623" s="205" t="s">
        <v>684</v>
      </c>
      <c r="N3623" s="205" t="s">
        <v>15025</v>
      </c>
      <c r="O3623" s="205" t="s">
        <v>686</v>
      </c>
      <c r="P3623" s="205" t="s">
        <v>687</v>
      </c>
      <c r="Q3623" s="205" t="s">
        <v>686</v>
      </c>
    </row>
    <row r="3624" spans="1:17" hidden="1">
      <c r="A3624" s="204">
        <v>101159201591</v>
      </c>
      <c r="B3624" s="205" t="s">
        <v>15026</v>
      </c>
      <c r="C3624" s="205" t="s">
        <v>15027</v>
      </c>
      <c r="D3624" s="205" t="s">
        <v>680</v>
      </c>
      <c r="E3624" s="572">
        <v>34851</v>
      </c>
      <c r="F3624" s="572">
        <v>42916</v>
      </c>
      <c r="G3624" s="205" t="s">
        <v>15028</v>
      </c>
      <c r="H3624" s="205" t="s">
        <v>682</v>
      </c>
      <c r="I3624" s="205" t="s">
        <v>683</v>
      </c>
      <c r="J3624" s="205" t="s">
        <v>684</v>
      </c>
      <c r="K3624" s="205" t="s">
        <v>684</v>
      </c>
      <c r="L3624" s="205" t="s">
        <v>684</v>
      </c>
      <c r="M3624" s="205" t="s">
        <v>684</v>
      </c>
      <c r="N3624" s="205" t="s">
        <v>684</v>
      </c>
      <c r="O3624" s="205" t="s">
        <v>686</v>
      </c>
      <c r="P3624" s="205" t="s">
        <v>684</v>
      </c>
      <c r="Q3624" s="205" t="s">
        <v>686</v>
      </c>
    </row>
    <row r="3625" spans="1:17" hidden="1">
      <c r="A3625" s="204">
        <v>101159201625</v>
      </c>
      <c r="B3625" s="205" t="s">
        <v>15029</v>
      </c>
      <c r="C3625" s="205" t="s">
        <v>15030</v>
      </c>
      <c r="D3625" s="205" t="s">
        <v>680</v>
      </c>
      <c r="E3625" s="572">
        <v>28491</v>
      </c>
      <c r="F3625" s="572">
        <v>42916</v>
      </c>
      <c r="G3625" s="205" t="s">
        <v>15031</v>
      </c>
      <c r="H3625" s="205" t="s">
        <v>682</v>
      </c>
      <c r="I3625" s="205" t="s">
        <v>708</v>
      </c>
      <c r="J3625" s="205" t="s">
        <v>684</v>
      </c>
      <c r="K3625" s="205" t="s">
        <v>684</v>
      </c>
      <c r="L3625" s="205" t="s">
        <v>8091</v>
      </c>
      <c r="M3625" s="205" t="s">
        <v>684</v>
      </c>
      <c r="N3625" s="205" t="s">
        <v>13643</v>
      </c>
      <c r="O3625" s="205" t="s">
        <v>686</v>
      </c>
      <c r="P3625" s="205" t="s">
        <v>686</v>
      </c>
      <c r="Q3625" s="205" t="s">
        <v>686</v>
      </c>
    </row>
    <row r="3626" spans="1:17" hidden="1">
      <c r="A3626" s="204">
        <v>101200205962</v>
      </c>
      <c r="B3626" s="205" t="s">
        <v>15041</v>
      </c>
      <c r="C3626" s="205" t="s">
        <v>15042</v>
      </c>
      <c r="D3626" s="205" t="s">
        <v>680</v>
      </c>
      <c r="E3626" s="572">
        <v>32831</v>
      </c>
      <c r="F3626" s="572">
        <v>42916</v>
      </c>
      <c r="G3626" s="205" t="s">
        <v>720</v>
      </c>
      <c r="H3626" s="205" t="s">
        <v>682</v>
      </c>
      <c r="I3626" s="205" t="s">
        <v>708</v>
      </c>
      <c r="J3626" s="205" t="s">
        <v>684</v>
      </c>
      <c r="K3626" s="205" t="s">
        <v>684</v>
      </c>
      <c r="L3626" s="205" t="s">
        <v>684</v>
      </c>
      <c r="M3626" s="205" t="s">
        <v>684</v>
      </c>
      <c r="N3626" s="205" t="s">
        <v>684</v>
      </c>
      <c r="O3626" s="205" t="s">
        <v>686</v>
      </c>
      <c r="P3626" s="205" t="s">
        <v>684</v>
      </c>
      <c r="Q3626" s="205" t="s">
        <v>686</v>
      </c>
    </row>
    <row r="3627" spans="1:17" hidden="1">
      <c r="A3627" s="204">
        <v>101190552795</v>
      </c>
      <c r="B3627" s="205" t="s">
        <v>15092</v>
      </c>
      <c r="C3627" s="205" t="s">
        <v>15093</v>
      </c>
      <c r="D3627" s="205" t="s">
        <v>680</v>
      </c>
      <c r="E3627" s="572">
        <v>34335</v>
      </c>
      <c r="F3627" s="572">
        <v>42916</v>
      </c>
      <c r="G3627" s="205" t="s">
        <v>15094</v>
      </c>
      <c r="H3627" s="205" t="s">
        <v>682</v>
      </c>
      <c r="I3627" s="205" t="s">
        <v>683</v>
      </c>
      <c r="J3627" s="205" t="s">
        <v>684</v>
      </c>
      <c r="K3627" s="205" t="s">
        <v>684</v>
      </c>
      <c r="L3627" s="205" t="s">
        <v>684</v>
      </c>
      <c r="M3627" s="205" t="s">
        <v>684</v>
      </c>
      <c r="N3627" s="205" t="s">
        <v>684</v>
      </c>
      <c r="O3627" s="205" t="s">
        <v>686</v>
      </c>
      <c r="P3627" s="205" t="s">
        <v>684</v>
      </c>
      <c r="Q3627" s="205" t="s">
        <v>686</v>
      </c>
    </row>
    <row r="3628" spans="1:17" hidden="1">
      <c r="A3628" s="204">
        <v>101155124475</v>
      </c>
      <c r="B3628" s="205" t="s">
        <v>15098</v>
      </c>
      <c r="C3628" s="205" t="s">
        <v>15099</v>
      </c>
      <c r="D3628" s="205" t="s">
        <v>680</v>
      </c>
      <c r="E3628" s="572">
        <v>28856</v>
      </c>
      <c r="F3628" s="572">
        <v>42916</v>
      </c>
      <c r="G3628" s="205" t="s">
        <v>15100</v>
      </c>
      <c r="H3628" s="205" t="s">
        <v>682</v>
      </c>
      <c r="I3628" s="205" t="s">
        <v>708</v>
      </c>
      <c r="J3628" s="205" t="s">
        <v>684</v>
      </c>
      <c r="K3628" s="205" t="s">
        <v>684</v>
      </c>
      <c r="L3628" s="205" t="s">
        <v>684</v>
      </c>
      <c r="M3628" s="205" t="s">
        <v>684</v>
      </c>
      <c r="N3628" s="205" t="s">
        <v>684</v>
      </c>
      <c r="O3628" s="205" t="s">
        <v>686</v>
      </c>
      <c r="P3628" s="205" t="s">
        <v>684</v>
      </c>
      <c r="Q3628" s="205" t="s">
        <v>686</v>
      </c>
    </row>
    <row r="3629" spans="1:17" hidden="1">
      <c r="A3629" s="204">
        <v>101176936495</v>
      </c>
      <c r="B3629" s="205" t="s">
        <v>15106</v>
      </c>
      <c r="C3629" s="205" t="s">
        <v>15107</v>
      </c>
      <c r="D3629" s="205" t="s">
        <v>680</v>
      </c>
      <c r="E3629" s="572">
        <v>31260</v>
      </c>
      <c r="F3629" s="572">
        <v>42916</v>
      </c>
      <c r="G3629" s="205" t="s">
        <v>15108</v>
      </c>
      <c r="H3629" s="205" t="s">
        <v>682</v>
      </c>
      <c r="I3629" s="205" t="s">
        <v>683</v>
      </c>
      <c r="J3629" s="205">
        <v>7517080346</v>
      </c>
      <c r="K3629" s="205" t="s">
        <v>684</v>
      </c>
      <c r="L3629" s="205" t="s">
        <v>684</v>
      </c>
      <c r="M3629" s="205" t="s">
        <v>684</v>
      </c>
      <c r="N3629" s="205" t="s">
        <v>684</v>
      </c>
      <c r="O3629" s="205" t="s">
        <v>686</v>
      </c>
      <c r="P3629" s="205" t="s">
        <v>684</v>
      </c>
      <c r="Q3629" s="205" t="s">
        <v>686</v>
      </c>
    </row>
    <row r="3630" spans="1:17" hidden="1">
      <c r="A3630" s="204">
        <v>101192299688</v>
      </c>
      <c r="B3630" s="205" t="s">
        <v>14922</v>
      </c>
      <c r="C3630" s="205" t="s">
        <v>14923</v>
      </c>
      <c r="D3630" s="205" t="s">
        <v>680</v>
      </c>
      <c r="E3630" s="572">
        <v>31048</v>
      </c>
      <c r="F3630" s="572">
        <v>42916</v>
      </c>
      <c r="G3630" s="205" t="s">
        <v>14924</v>
      </c>
      <c r="H3630" s="205" t="s">
        <v>682</v>
      </c>
      <c r="I3630" s="205" t="s">
        <v>708</v>
      </c>
      <c r="J3630" s="205">
        <v>8530279942</v>
      </c>
      <c r="K3630" s="205" t="s">
        <v>14925</v>
      </c>
      <c r="L3630" s="205" t="s">
        <v>684</v>
      </c>
      <c r="M3630" s="205" t="s">
        <v>684</v>
      </c>
      <c r="N3630" s="205" t="s">
        <v>684</v>
      </c>
      <c r="O3630" s="205" t="s">
        <v>686</v>
      </c>
      <c r="P3630" s="205" t="s">
        <v>684</v>
      </c>
      <c r="Q3630" s="205" t="s">
        <v>686</v>
      </c>
    </row>
    <row r="3631" spans="1:17" hidden="1">
      <c r="A3631" s="204">
        <v>101202429341</v>
      </c>
      <c r="B3631" s="205" t="s">
        <v>14926</v>
      </c>
      <c r="C3631" s="205" t="s">
        <v>14927</v>
      </c>
      <c r="D3631" s="205" t="s">
        <v>680</v>
      </c>
      <c r="E3631" s="572">
        <v>35796</v>
      </c>
      <c r="F3631" s="572">
        <v>42916</v>
      </c>
      <c r="G3631" s="205" t="s">
        <v>14928</v>
      </c>
      <c r="H3631" s="205" t="s">
        <v>682</v>
      </c>
      <c r="I3631" s="205" t="s">
        <v>683</v>
      </c>
      <c r="J3631" s="205" t="s">
        <v>684</v>
      </c>
      <c r="K3631" s="205" t="s">
        <v>684</v>
      </c>
      <c r="L3631" s="205" t="s">
        <v>684</v>
      </c>
      <c r="M3631" s="205" t="s">
        <v>684</v>
      </c>
      <c r="N3631" s="205" t="s">
        <v>684</v>
      </c>
      <c r="O3631" s="205" t="s">
        <v>686</v>
      </c>
      <c r="P3631" s="205" t="s">
        <v>684</v>
      </c>
      <c r="Q3631" s="205" t="s">
        <v>686</v>
      </c>
    </row>
    <row r="3632" spans="1:17" hidden="1">
      <c r="A3632" s="204">
        <v>101190513960</v>
      </c>
      <c r="B3632" s="205" t="s">
        <v>15056</v>
      </c>
      <c r="C3632" s="205" t="s">
        <v>15057</v>
      </c>
      <c r="D3632" s="205" t="s">
        <v>680</v>
      </c>
      <c r="E3632" s="572">
        <v>32874</v>
      </c>
      <c r="F3632" s="572">
        <v>42916</v>
      </c>
      <c r="G3632" s="205" t="s">
        <v>15058</v>
      </c>
      <c r="H3632" s="205" t="s">
        <v>682</v>
      </c>
      <c r="I3632" s="205" t="s">
        <v>683</v>
      </c>
      <c r="J3632" s="205" t="s">
        <v>684</v>
      </c>
      <c r="K3632" s="205" t="s">
        <v>684</v>
      </c>
      <c r="L3632" s="205" t="s">
        <v>684</v>
      </c>
      <c r="M3632" s="205" t="s">
        <v>684</v>
      </c>
      <c r="N3632" s="205" t="s">
        <v>684</v>
      </c>
      <c r="O3632" s="205" t="s">
        <v>686</v>
      </c>
      <c r="P3632" s="205" t="s">
        <v>684</v>
      </c>
      <c r="Q3632" s="205" t="s">
        <v>686</v>
      </c>
    </row>
    <row r="3633" spans="1:17" hidden="1">
      <c r="A3633" s="204">
        <v>101190513973</v>
      </c>
      <c r="B3633" s="205" t="s">
        <v>15059</v>
      </c>
      <c r="C3633" s="205" t="s">
        <v>15060</v>
      </c>
      <c r="D3633" s="205" t="s">
        <v>680</v>
      </c>
      <c r="E3633" s="572">
        <v>36387</v>
      </c>
      <c r="F3633" s="572">
        <v>42916</v>
      </c>
      <c r="G3633" s="205" t="s">
        <v>15061</v>
      </c>
      <c r="H3633" s="205" t="s">
        <v>682</v>
      </c>
      <c r="I3633" s="205" t="s">
        <v>683</v>
      </c>
      <c r="J3633" s="205" t="s">
        <v>684</v>
      </c>
      <c r="K3633" s="205" t="s">
        <v>684</v>
      </c>
      <c r="L3633" s="205" t="s">
        <v>684</v>
      </c>
      <c r="M3633" s="205" t="s">
        <v>684</v>
      </c>
      <c r="N3633" s="205" t="s">
        <v>684</v>
      </c>
      <c r="O3633" s="205" t="s">
        <v>686</v>
      </c>
      <c r="P3633" s="205" t="s">
        <v>684</v>
      </c>
      <c r="Q3633" s="205" t="s">
        <v>686</v>
      </c>
    </row>
    <row r="3634" spans="1:17" hidden="1">
      <c r="A3634" s="204">
        <v>101190515384</v>
      </c>
      <c r="B3634" s="205" t="s">
        <v>15062</v>
      </c>
      <c r="C3634" s="205" t="s">
        <v>15063</v>
      </c>
      <c r="D3634" s="205" t="s">
        <v>680</v>
      </c>
      <c r="E3634" s="572">
        <v>33970</v>
      </c>
      <c r="F3634" s="572">
        <v>42916</v>
      </c>
      <c r="G3634" s="205" t="s">
        <v>15064</v>
      </c>
      <c r="H3634" s="205" t="s">
        <v>682</v>
      </c>
      <c r="I3634" s="205" t="s">
        <v>683</v>
      </c>
      <c r="J3634" s="205" t="s">
        <v>684</v>
      </c>
      <c r="K3634" s="205" t="s">
        <v>684</v>
      </c>
      <c r="L3634" s="205" t="s">
        <v>684</v>
      </c>
      <c r="M3634" s="205" t="s">
        <v>684</v>
      </c>
      <c r="N3634" s="205" t="s">
        <v>684</v>
      </c>
      <c r="O3634" s="205" t="s">
        <v>686</v>
      </c>
      <c r="P3634" s="205" t="s">
        <v>684</v>
      </c>
      <c r="Q3634" s="205" t="s">
        <v>686</v>
      </c>
    </row>
    <row r="3635" spans="1:17" hidden="1">
      <c r="A3635" s="204">
        <v>101189968793</v>
      </c>
      <c r="B3635" s="205" t="s">
        <v>15086</v>
      </c>
      <c r="C3635" s="205" t="s">
        <v>15087</v>
      </c>
      <c r="D3635" s="205" t="s">
        <v>680</v>
      </c>
      <c r="E3635" s="572">
        <v>34830</v>
      </c>
      <c r="F3635" s="572">
        <v>42916</v>
      </c>
      <c r="G3635" s="205" t="s">
        <v>15088</v>
      </c>
      <c r="H3635" s="205" t="s">
        <v>682</v>
      </c>
      <c r="I3635" s="205" t="s">
        <v>683</v>
      </c>
      <c r="J3635" s="205" t="s">
        <v>684</v>
      </c>
      <c r="K3635" s="205" t="s">
        <v>684</v>
      </c>
      <c r="L3635" s="205" t="s">
        <v>684</v>
      </c>
      <c r="M3635" s="205" t="s">
        <v>684</v>
      </c>
      <c r="N3635" s="205" t="s">
        <v>684</v>
      </c>
      <c r="O3635" s="205" t="s">
        <v>686</v>
      </c>
      <c r="P3635" s="205" t="s">
        <v>684</v>
      </c>
      <c r="Q3635" s="205" t="s">
        <v>686</v>
      </c>
    </row>
    <row r="3636" spans="1:17" hidden="1">
      <c r="A3636" s="204">
        <v>101189968803</v>
      </c>
      <c r="B3636" s="205" t="s">
        <v>15089</v>
      </c>
      <c r="C3636" s="205" t="s">
        <v>15090</v>
      </c>
      <c r="D3636" s="205" t="s">
        <v>680</v>
      </c>
      <c r="E3636" s="572">
        <v>34164</v>
      </c>
      <c r="F3636" s="572">
        <v>42916</v>
      </c>
      <c r="G3636" s="205" t="s">
        <v>15091</v>
      </c>
      <c r="H3636" s="205" t="s">
        <v>682</v>
      </c>
      <c r="I3636" s="205" t="s">
        <v>683</v>
      </c>
      <c r="J3636" s="205" t="s">
        <v>684</v>
      </c>
      <c r="K3636" s="205" t="s">
        <v>684</v>
      </c>
      <c r="L3636" s="205" t="s">
        <v>684</v>
      </c>
      <c r="M3636" s="205" t="s">
        <v>684</v>
      </c>
      <c r="N3636" s="205" t="s">
        <v>684</v>
      </c>
      <c r="O3636" s="205" t="s">
        <v>686</v>
      </c>
      <c r="P3636" s="205" t="s">
        <v>684</v>
      </c>
      <c r="Q3636" s="205" t="s">
        <v>686</v>
      </c>
    </row>
    <row r="3637" spans="1:17" hidden="1">
      <c r="A3637" s="204">
        <v>101171127890</v>
      </c>
      <c r="B3637" s="205" t="s">
        <v>15109</v>
      </c>
      <c r="C3637" s="205" t="s">
        <v>15110</v>
      </c>
      <c r="D3637" s="205" t="s">
        <v>680</v>
      </c>
      <c r="E3637" s="572">
        <v>34858</v>
      </c>
      <c r="F3637" s="572">
        <v>42916</v>
      </c>
      <c r="G3637" s="205" t="s">
        <v>11617</v>
      </c>
      <c r="H3637" s="205" t="s">
        <v>682</v>
      </c>
      <c r="I3637" s="205" t="s">
        <v>683</v>
      </c>
      <c r="J3637" s="205" t="s">
        <v>684</v>
      </c>
      <c r="K3637" s="205" t="s">
        <v>684</v>
      </c>
      <c r="L3637" s="205" t="s">
        <v>684</v>
      </c>
      <c r="M3637" s="205" t="s">
        <v>684</v>
      </c>
      <c r="N3637" s="205" t="s">
        <v>684</v>
      </c>
      <c r="O3637" s="205" t="s">
        <v>686</v>
      </c>
      <c r="P3637" s="205" t="s">
        <v>684</v>
      </c>
      <c r="Q3637" s="205" t="s">
        <v>686</v>
      </c>
    </row>
    <row r="3638" spans="1:17" hidden="1">
      <c r="A3638" s="204">
        <v>101190528301</v>
      </c>
      <c r="B3638" s="205" t="s">
        <v>14929</v>
      </c>
      <c r="C3638" s="205" t="s">
        <v>14930</v>
      </c>
      <c r="D3638" s="205" t="s">
        <v>680</v>
      </c>
      <c r="E3638" s="572">
        <v>32509</v>
      </c>
      <c r="F3638" s="572">
        <v>42916</v>
      </c>
      <c r="G3638" s="205" t="s">
        <v>14931</v>
      </c>
      <c r="H3638" s="205" t="s">
        <v>682</v>
      </c>
      <c r="I3638" s="205" t="s">
        <v>683</v>
      </c>
      <c r="J3638" s="205" t="s">
        <v>684</v>
      </c>
      <c r="K3638" s="205" t="s">
        <v>684</v>
      </c>
      <c r="L3638" s="205" t="s">
        <v>684</v>
      </c>
      <c r="M3638" s="205" t="s">
        <v>684</v>
      </c>
      <c r="N3638" s="205" t="s">
        <v>684</v>
      </c>
      <c r="O3638" s="205" t="s">
        <v>686</v>
      </c>
      <c r="P3638" s="205" t="s">
        <v>684</v>
      </c>
      <c r="Q3638" s="205" t="s">
        <v>686</v>
      </c>
    </row>
    <row r="3639" spans="1:17" hidden="1">
      <c r="A3639" s="204">
        <v>101190491413</v>
      </c>
      <c r="B3639" s="205" t="s">
        <v>14932</v>
      </c>
      <c r="C3639" s="205" t="s">
        <v>14933</v>
      </c>
      <c r="D3639" s="205" t="s">
        <v>680</v>
      </c>
      <c r="E3639" s="572">
        <v>33146</v>
      </c>
      <c r="F3639" s="572">
        <v>42916</v>
      </c>
      <c r="G3639" s="205" t="s">
        <v>14934</v>
      </c>
      <c r="H3639" s="205" t="s">
        <v>682</v>
      </c>
      <c r="I3639" s="205" t="s">
        <v>708</v>
      </c>
      <c r="J3639" s="205" t="s">
        <v>684</v>
      </c>
      <c r="K3639" s="205" t="s">
        <v>684</v>
      </c>
      <c r="L3639" s="205" t="s">
        <v>684</v>
      </c>
      <c r="M3639" s="205" t="s">
        <v>684</v>
      </c>
      <c r="N3639" s="205" t="s">
        <v>684</v>
      </c>
      <c r="O3639" s="205" t="s">
        <v>686</v>
      </c>
      <c r="P3639" s="205" t="s">
        <v>684</v>
      </c>
      <c r="Q3639" s="205" t="s">
        <v>686</v>
      </c>
    </row>
    <row r="3640" spans="1:17" hidden="1">
      <c r="A3640" s="204">
        <v>101176139601</v>
      </c>
      <c r="B3640" s="205" t="s">
        <v>15032</v>
      </c>
      <c r="C3640" s="205" t="s">
        <v>15033</v>
      </c>
      <c r="D3640" s="205" t="s">
        <v>680</v>
      </c>
      <c r="E3640" s="572">
        <v>26299</v>
      </c>
      <c r="F3640" s="572">
        <v>42916</v>
      </c>
      <c r="G3640" s="205" t="s">
        <v>15034</v>
      </c>
      <c r="H3640" s="205" t="s">
        <v>682</v>
      </c>
      <c r="I3640" s="205" t="s">
        <v>708</v>
      </c>
      <c r="J3640" s="205" t="s">
        <v>684</v>
      </c>
      <c r="K3640" s="205" t="s">
        <v>684</v>
      </c>
      <c r="L3640" s="205" t="s">
        <v>684</v>
      </c>
      <c r="M3640" s="205" t="s">
        <v>684</v>
      </c>
      <c r="N3640" s="205" t="s">
        <v>684</v>
      </c>
      <c r="O3640" s="205" t="s">
        <v>686</v>
      </c>
      <c r="P3640" s="205" t="s">
        <v>684</v>
      </c>
      <c r="Q3640" s="205" t="s">
        <v>686</v>
      </c>
    </row>
    <row r="3641" spans="1:17" hidden="1">
      <c r="A3641" s="204">
        <v>101176108920</v>
      </c>
      <c r="B3641" s="205" t="s">
        <v>15043</v>
      </c>
      <c r="C3641" s="205" t="s">
        <v>11159</v>
      </c>
      <c r="D3641" s="205" t="s">
        <v>680</v>
      </c>
      <c r="E3641" s="572">
        <v>32975</v>
      </c>
      <c r="F3641" s="572">
        <v>42916</v>
      </c>
      <c r="G3641" s="205" t="s">
        <v>15044</v>
      </c>
      <c r="H3641" s="205" t="s">
        <v>682</v>
      </c>
      <c r="I3641" s="205" t="s">
        <v>683</v>
      </c>
      <c r="J3641" s="205">
        <v>9139575516</v>
      </c>
      <c r="K3641" s="205" t="s">
        <v>15045</v>
      </c>
      <c r="L3641" s="205" t="s">
        <v>684</v>
      </c>
      <c r="M3641" s="205" t="s">
        <v>684</v>
      </c>
      <c r="N3641" s="205" t="s">
        <v>684</v>
      </c>
      <c r="O3641" s="205" t="s">
        <v>686</v>
      </c>
      <c r="P3641" s="205" t="s">
        <v>684</v>
      </c>
      <c r="Q3641" s="205" t="s">
        <v>686</v>
      </c>
    </row>
    <row r="3642" spans="1:17" hidden="1">
      <c r="A3642" s="204">
        <v>101176108931</v>
      </c>
      <c r="B3642" s="205" t="s">
        <v>15046</v>
      </c>
      <c r="C3642" s="205" t="s">
        <v>15047</v>
      </c>
      <c r="D3642" s="205" t="s">
        <v>680</v>
      </c>
      <c r="E3642" s="572">
        <v>29952</v>
      </c>
      <c r="F3642" s="572">
        <v>42916</v>
      </c>
      <c r="G3642" s="205" t="s">
        <v>15048</v>
      </c>
      <c r="H3642" s="205" t="s">
        <v>682</v>
      </c>
      <c r="I3642" s="205" t="s">
        <v>708</v>
      </c>
      <c r="J3642" s="205">
        <v>9673554727</v>
      </c>
      <c r="K3642" s="205" t="s">
        <v>684</v>
      </c>
      <c r="L3642" s="205" t="s">
        <v>15049</v>
      </c>
      <c r="M3642" s="205" t="s">
        <v>15050</v>
      </c>
      <c r="N3642" s="205" t="s">
        <v>15051</v>
      </c>
      <c r="O3642" s="205" t="s">
        <v>686</v>
      </c>
      <c r="P3642" s="205" t="s">
        <v>687</v>
      </c>
      <c r="Q3642" s="205" t="s">
        <v>686</v>
      </c>
    </row>
    <row r="3643" spans="1:17" hidden="1">
      <c r="A3643" s="204">
        <v>101170386664</v>
      </c>
      <c r="B3643" s="205" t="s">
        <v>14973</v>
      </c>
      <c r="C3643" s="205" t="s">
        <v>14974</v>
      </c>
      <c r="D3643" s="205" t="s">
        <v>680</v>
      </c>
      <c r="E3643" s="572">
        <v>35065</v>
      </c>
      <c r="F3643" s="572">
        <v>42916</v>
      </c>
      <c r="G3643" s="205" t="s">
        <v>14975</v>
      </c>
      <c r="H3643" s="205" t="s">
        <v>682</v>
      </c>
      <c r="I3643" s="205" t="s">
        <v>683</v>
      </c>
      <c r="J3643" s="205" t="s">
        <v>684</v>
      </c>
      <c r="K3643" s="205" t="s">
        <v>684</v>
      </c>
      <c r="L3643" s="205" t="s">
        <v>684</v>
      </c>
      <c r="M3643" s="205" t="s">
        <v>684</v>
      </c>
      <c r="N3643" s="205" t="s">
        <v>684</v>
      </c>
      <c r="O3643" s="205" t="s">
        <v>686</v>
      </c>
      <c r="P3643" s="205" t="s">
        <v>684</v>
      </c>
      <c r="Q3643" s="205" t="s">
        <v>686</v>
      </c>
    </row>
    <row r="3644" spans="1:17" hidden="1">
      <c r="A3644" s="204">
        <v>101170386672</v>
      </c>
      <c r="B3644" s="205" t="s">
        <v>14976</v>
      </c>
      <c r="C3644" s="205" t="s">
        <v>14977</v>
      </c>
      <c r="D3644" s="205" t="s">
        <v>680</v>
      </c>
      <c r="E3644" s="572">
        <v>35065</v>
      </c>
      <c r="F3644" s="572">
        <v>42916</v>
      </c>
      <c r="G3644" s="205" t="s">
        <v>14978</v>
      </c>
      <c r="H3644" s="205" t="s">
        <v>682</v>
      </c>
      <c r="I3644" s="205" t="s">
        <v>683</v>
      </c>
      <c r="J3644" s="205" t="s">
        <v>684</v>
      </c>
      <c r="K3644" s="205" t="s">
        <v>684</v>
      </c>
      <c r="L3644" s="205" t="s">
        <v>684</v>
      </c>
      <c r="M3644" s="205" t="s">
        <v>684</v>
      </c>
      <c r="N3644" s="205" t="s">
        <v>684</v>
      </c>
      <c r="O3644" s="205" t="s">
        <v>686</v>
      </c>
      <c r="P3644" s="205" t="s">
        <v>684</v>
      </c>
      <c r="Q3644" s="205" t="s">
        <v>686</v>
      </c>
    </row>
    <row r="3645" spans="1:17" hidden="1">
      <c r="A3645" s="204">
        <v>101170386686</v>
      </c>
      <c r="B3645" s="205" t="s">
        <v>14979</v>
      </c>
      <c r="C3645" s="205" t="s">
        <v>14980</v>
      </c>
      <c r="D3645" s="205" t="s">
        <v>680</v>
      </c>
      <c r="E3645" s="572">
        <v>27738</v>
      </c>
      <c r="F3645" s="572">
        <v>42916</v>
      </c>
      <c r="G3645" s="205" t="s">
        <v>14981</v>
      </c>
      <c r="H3645" s="205" t="s">
        <v>682</v>
      </c>
      <c r="I3645" s="205" t="s">
        <v>708</v>
      </c>
      <c r="J3645" s="205" t="s">
        <v>684</v>
      </c>
      <c r="K3645" s="205" t="s">
        <v>684</v>
      </c>
      <c r="L3645" s="205" t="s">
        <v>684</v>
      </c>
      <c r="M3645" s="205" t="s">
        <v>684</v>
      </c>
      <c r="N3645" s="205" t="s">
        <v>684</v>
      </c>
      <c r="O3645" s="205" t="s">
        <v>686</v>
      </c>
      <c r="P3645" s="205" t="s">
        <v>684</v>
      </c>
      <c r="Q3645" s="205" t="s">
        <v>686</v>
      </c>
    </row>
    <row r="3646" spans="1:17" hidden="1">
      <c r="A3646" s="204">
        <v>101170386693</v>
      </c>
      <c r="B3646" s="205" t="s">
        <v>14982</v>
      </c>
      <c r="C3646" s="205" t="s">
        <v>14983</v>
      </c>
      <c r="D3646" s="205" t="s">
        <v>680</v>
      </c>
      <c r="E3646" s="572">
        <v>36078</v>
      </c>
      <c r="F3646" s="572">
        <v>42916</v>
      </c>
      <c r="G3646" s="205" t="s">
        <v>14984</v>
      </c>
      <c r="H3646" s="205" t="s">
        <v>682</v>
      </c>
      <c r="I3646" s="205" t="s">
        <v>683</v>
      </c>
      <c r="J3646" s="205" t="s">
        <v>684</v>
      </c>
      <c r="K3646" s="205" t="s">
        <v>684</v>
      </c>
      <c r="L3646" s="205" t="s">
        <v>684</v>
      </c>
      <c r="M3646" s="205" t="s">
        <v>684</v>
      </c>
      <c r="N3646" s="205" t="s">
        <v>684</v>
      </c>
      <c r="O3646" s="205" t="s">
        <v>686</v>
      </c>
      <c r="P3646" s="205" t="s">
        <v>684</v>
      </c>
      <c r="Q3646" s="205" t="s">
        <v>686</v>
      </c>
    </row>
    <row r="3647" spans="1:17" hidden="1">
      <c r="A3647" s="204">
        <v>101213774812</v>
      </c>
      <c r="B3647" s="205" t="s">
        <v>14991</v>
      </c>
      <c r="C3647" s="205" t="s">
        <v>14992</v>
      </c>
      <c r="D3647" s="205" t="s">
        <v>680</v>
      </c>
      <c r="E3647" s="572">
        <v>34700</v>
      </c>
      <c r="F3647" s="572">
        <v>42916</v>
      </c>
      <c r="G3647" s="205" t="s">
        <v>14993</v>
      </c>
      <c r="H3647" s="205" t="s">
        <v>682</v>
      </c>
      <c r="I3647" s="205" t="s">
        <v>683</v>
      </c>
      <c r="J3647" s="205">
        <v>7020382666</v>
      </c>
      <c r="K3647" s="205" t="s">
        <v>684</v>
      </c>
      <c r="L3647" s="205" t="s">
        <v>684</v>
      </c>
      <c r="M3647" s="205" t="s">
        <v>684</v>
      </c>
      <c r="N3647" s="205" t="s">
        <v>12413</v>
      </c>
      <c r="O3647" s="205" t="s">
        <v>686</v>
      </c>
      <c r="P3647" s="205" t="s">
        <v>684</v>
      </c>
      <c r="Q3647" s="205" t="s">
        <v>686</v>
      </c>
    </row>
    <row r="3648" spans="1:17" hidden="1">
      <c r="A3648" s="204">
        <v>101175760893</v>
      </c>
      <c r="B3648" s="205" t="s">
        <v>15004</v>
      </c>
      <c r="C3648" s="205" t="s">
        <v>15005</v>
      </c>
      <c r="D3648" s="205" t="s">
        <v>680</v>
      </c>
      <c r="E3648" s="572">
        <v>33970</v>
      </c>
      <c r="F3648" s="572">
        <v>42916</v>
      </c>
      <c r="G3648" s="205" t="s">
        <v>15006</v>
      </c>
      <c r="H3648" s="205" t="s">
        <v>682</v>
      </c>
      <c r="I3648" s="205" t="s">
        <v>683</v>
      </c>
      <c r="J3648" s="205" t="s">
        <v>684</v>
      </c>
      <c r="K3648" s="205" t="s">
        <v>684</v>
      </c>
      <c r="L3648" s="205" t="s">
        <v>684</v>
      </c>
      <c r="M3648" s="205" t="s">
        <v>684</v>
      </c>
      <c r="N3648" s="205" t="s">
        <v>684</v>
      </c>
      <c r="O3648" s="205" t="s">
        <v>686</v>
      </c>
      <c r="P3648" s="205" t="s">
        <v>684</v>
      </c>
      <c r="Q3648" s="205" t="s">
        <v>686</v>
      </c>
    </row>
    <row r="3649" spans="1:17" hidden="1">
      <c r="A3649" s="204">
        <v>101176969098</v>
      </c>
      <c r="B3649" s="205" t="s">
        <v>15080</v>
      </c>
      <c r="C3649" s="205" t="s">
        <v>15081</v>
      </c>
      <c r="D3649" s="205" t="s">
        <v>680</v>
      </c>
      <c r="E3649" s="572">
        <v>22152</v>
      </c>
      <c r="F3649" s="572">
        <v>42916</v>
      </c>
      <c r="G3649" s="205" t="s">
        <v>15082</v>
      </c>
      <c r="H3649" s="205" t="s">
        <v>682</v>
      </c>
      <c r="I3649" s="205" t="s">
        <v>708</v>
      </c>
      <c r="J3649" s="205" t="s">
        <v>684</v>
      </c>
      <c r="K3649" s="205" t="s">
        <v>684</v>
      </c>
      <c r="L3649" s="205" t="s">
        <v>684</v>
      </c>
      <c r="M3649" s="205" t="s">
        <v>684</v>
      </c>
      <c r="N3649" s="205" t="s">
        <v>684</v>
      </c>
      <c r="O3649" s="205" t="s">
        <v>686</v>
      </c>
      <c r="P3649" s="205" t="s">
        <v>684</v>
      </c>
      <c r="Q3649" s="205" t="s">
        <v>686</v>
      </c>
    </row>
    <row r="3650" spans="1:17" hidden="1">
      <c r="A3650" s="204">
        <v>101155481131</v>
      </c>
      <c r="B3650" s="205" t="s">
        <v>14994</v>
      </c>
      <c r="C3650" s="205" t="s">
        <v>14995</v>
      </c>
      <c r="D3650" s="205" t="s">
        <v>680</v>
      </c>
      <c r="E3650" s="572">
        <v>35432</v>
      </c>
      <c r="F3650" s="572">
        <v>42916</v>
      </c>
      <c r="G3650" s="205" t="s">
        <v>14996</v>
      </c>
      <c r="H3650" s="205" t="s">
        <v>682</v>
      </c>
      <c r="I3650" s="205" t="s">
        <v>683</v>
      </c>
      <c r="J3650" s="205" t="s">
        <v>684</v>
      </c>
      <c r="K3650" s="205" t="s">
        <v>684</v>
      </c>
      <c r="L3650" s="205" t="s">
        <v>684</v>
      </c>
      <c r="M3650" s="205" t="s">
        <v>684</v>
      </c>
      <c r="N3650" s="205" t="s">
        <v>684</v>
      </c>
      <c r="O3650" s="205" t="s">
        <v>686</v>
      </c>
      <c r="P3650" s="205" t="s">
        <v>684</v>
      </c>
      <c r="Q3650" s="205" t="s">
        <v>686</v>
      </c>
    </row>
    <row r="3651" spans="1:17" hidden="1">
      <c r="A3651" s="204">
        <v>101176145385</v>
      </c>
      <c r="B3651" s="205" t="s">
        <v>15035</v>
      </c>
      <c r="C3651" s="205" t="s">
        <v>15036</v>
      </c>
      <c r="D3651" s="205" t="s">
        <v>680</v>
      </c>
      <c r="E3651" s="572">
        <v>29587</v>
      </c>
      <c r="F3651" s="572">
        <v>42916</v>
      </c>
      <c r="G3651" s="205" t="s">
        <v>15037</v>
      </c>
      <c r="H3651" s="205" t="s">
        <v>682</v>
      </c>
      <c r="I3651" s="205" t="s">
        <v>708</v>
      </c>
      <c r="J3651" s="205" t="s">
        <v>684</v>
      </c>
      <c r="K3651" s="205" t="s">
        <v>684</v>
      </c>
      <c r="L3651" s="205" t="s">
        <v>684</v>
      </c>
      <c r="M3651" s="205" t="s">
        <v>684</v>
      </c>
      <c r="N3651" s="205" t="s">
        <v>684</v>
      </c>
      <c r="O3651" s="205" t="s">
        <v>686</v>
      </c>
      <c r="P3651" s="205" t="s">
        <v>684</v>
      </c>
      <c r="Q3651" s="205" t="s">
        <v>686</v>
      </c>
    </row>
    <row r="3652" spans="1:17" hidden="1">
      <c r="A3652" s="204">
        <v>101176145371</v>
      </c>
      <c r="B3652" s="205" t="s">
        <v>15052</v>
      </c>
      <c r="C3652" s="205" t="s">
        <v>15053</v>
      </c>
      <c r="D3652" s="205" t="s">
        <v>680</v>
      </c>
      <c r="E3652" s="572">
        <v>32143</v>
      </c>
      <c r="F3652" s="572">
        <v>42916</v>
      </c>
      <c r="G3652" s="205" t="s">
        <v>15054</v>
      </c>
      <c r="H3652" s="205" t="s">
        <v>682</v>
      </c>
      <c r="I3652" s="205" t="s">
        <v>708</v>
      </c>
      <c r="J3652" s="205" t="s">
        <v>684</v>
      </c>
      <c r="K3652" s="205" t="s">
        <v>684</v>
      </c>
      <c r="L3652" s="205" t="s">
        <v>15055</v>
      </c>
      <c r="M3652" s="205" t="s">
        <v>684</v>
      </c>
      <c r="N3652" s="205" t="s">
        <v>13643</v>
      </c>
      <c r="O3652" s="205" t="s">
        <v>686</v>
      </c>
      <c r="P3652" s="205" t="s">
        <v>686</v>
      </c>
      <c r="Q3652" s="205" t="s">
        <v>686</v>
      </c>
    </row>
    <row r="3653" spans="1:17" hidden="1">
      <c r="A3653" s="204">
        <v>101170107637</v>
      </c>
      <c r="B3653" s="205" t="s">
        <v>15007</v>
      </c>
      <c r="C3653" s="205" t="s">
        <v>15008</v>
      </c>
      <c r="D3653" s="205" t="s">
        <v>680</v>
      </c>
      <c r="E3653" s="572">
        <v>36526</v>
      </c>
      <c r="F3653" s="572">
        <v>42916</v>
      </c>
      <c r="G3653" s="205" t="s">
        <v>15009</v>
      </c>
      <c r="H3653" s="205" t="s">
        <v>682</v>
      </c>
      <c r="I3653" s="205" t="s">
        <v>683</v>
      </c>
      <c r="J3653" s="205" t="s">
        <v>684</v>
      </c>
      <c r="K3653" s="205" t="s">
        <v>684</v>
      </c>
      <c r="L3653" s="205" t="s">
        <v>684</v>
      </c>
      <c r="M3653" s="205" t="s">
        <v>684</v>
      </c>
      <c r="N3653" s="205" t="s">
        <v>684</v>
      </c>
      <c r="O3653" s="205" t="s">
        <v>686</v>
      </c>
      <c r="P3653" s="205" t="s">
        <v>684</v>
      </c>
      <c r="Q3653" s="205" t="s">
        <v>686</v>
      </c>
    </row>
    <row r="3654" spans="1:17" hidden="1">
      <c r="A3654" s="204">
        <v>101170107644</v>
      </c>
      <c r="B3654" s="205" t="s">
        <v>15010</v>
      </c>
      <c r="C3654" s="205" t="s">
        <v>5572</v>
      </c>
      <c r="D3654" s="205" t="s">
        <v>680</v>
      </c>
      <c r="E3654" s="572">
        <v>36359</v>
      </c>
      <c r="F3654" s="572">
        <v>42916</v>
      </c>
      <c r="G3654" s="205" t="s">
        <v>15011</v>
      </c>
      <c r="H3654" s="205" t="s">
        <v>682</v>
      </c>
      <c r="I3654" s="205" t="s">
        <v>683</v>
      </c>
      <c r="J3654" s="205" t="s">
        <v>684</v>
      </c>
      <c r="K3654" s="205" t="s">
        <v>684</v>
      </c>
      <c r="L3654" s="205" t="s">
        <v>684</v>
      </c>
      <c r="M3654" s="205" t="s">
        <v>684</v>
      </c>
      <c r="N3654" s="205" t="s">
        <v>684</v>
      </c>
      <c r="O3654" s="205" t="s">
        <v>686</v>
      </c>
      <c r="P3654" s="205" t="s">
        <v>684</v>
      </c>
      <c r="Q3654" s="205" t="s">
        <v>686</v>
      </c>
    </row>
    <row r="3655" spans="1:17" hidden="1">
      <c r="A3655" s="204">
        <v>101170108653</v>
      </c>
      <c r="B3655" s="205" t="s">
        <v>15012</v>
      </c>
      <c r="C3655" s="205" t="s">
        <v>15013</v>
      </c>
      <c r="D3655" s="205" t="s">
        <v>680</v>
      </c>
      <c r="E3655" s="572">
        <v>37387</v>
      </c>
      <c r="F3655" s="572">
        <v>42916</v>
      </c>
      <c r="G3655" s="205" t="s">
        <v>7362</v>
      </c>
      <c r="H3655" s="205" t="s">
        <v>682</v>
      </c>
      <c r="I3655" s="205" t="s">
        <v>683</v>
      </c>
      <c r="J3655" s="205" t="s">
        <v>684</v>
      </c>
      <c r="K3655" s="205" t="s">
        <v>684</v>
      </c>
      <c r="L3655" s="205" t="s">
        <v>684</v>
      </c>
      <c r="M3655" s="205" t="s">
        <v>684</v>
      </c>
      <c r="N3655" s="205" t="s">
        <v>684</v>
      </c>
      <c r="O3655" s="205" t="s">
        <v>686</v>
      </c>
      <c r="P3655" s="205" t="s">
        <v>684</v>
      </c>
      <c r="Q3655" s="205" t="s">
        <v>686</v>
      </c>
    </row>
    <row r="3656" spans="1:17" hidden="1">
      <c r="A3656" s="204">
        <v>101170108669</v>
      </c>
      <c r="B3656" s="205" t="s">
        <v>15014</v>
      </c>
      <c r="C3656" s="205" t="s">
        <v>15015</v>
      </c>
      <c r="D3656" s="205" t="s">
        <v>680</v>
      </c>
      <c r="E3656" s="572">
        <v>32965</v>
      </c>
      <c r="F3656" s="572">
        <v>42916</v>
      </c>
      <c r="G3656" s="205" t="s">
        <v>15016</v>
      </c>
      <c r="H3656" s="205" t="s">
        <v>682</v>
      </c>
      <c r="I3656" s="205" t="s">
        <v>683</v>
      </c>
      <c r="J3656" s="205" t="s">
        <v>684</v>
      </c>
      <c r="K3656" s="205" t="s">
        <v>684</v>
      </c>
      <c r="L3656" s="205" t="s">
        <v>684</v>
      </c>
      <c r="M3656" s="205" t="s">
        <v>684</v>
      </c>
      <c r="N3656" s="205" t="s">
        <v>684</v>
      </c>
      <c r="O3656" s="205" t="s">
        <v>686</v>
      </c>
      <c r="P3656" s="205" t="s">
        <v>684</v>
      </c>
      <c r="Q3656" s="205" t="s">
        <v>686</v>
      </c>
    </row>
    <row r="3657" spans="1:17" hidden="1">
      <c r="A3657" s="204">
        <v>101170108676</v>
      </c>
      <c r="B3657" s="205" t="s">
        <v>15017</v>
      </c>
      <c r="C3657" s="205" t="s">
        <v>15018</v>
      </c>
      <c r="D3657" s="205" t="s">
        <v>680</v>
      </c>
      <c r="E3657" s="572">
        <v>36952</v>
      </c>
      <c r="F3657" s="572">
        <v>42916</v>
      </c>
      <c r="G3657" s="205" t="s">
        <v>15019</v>
      </c>
      <c r="H3657" s="205" t="s">
        <v>682</v>
      </c>
      <c r="I3657" s="205" t="s">
        <v>683</v>
      </c>
      <c r="J3657" s="205" t="s">
        <v>684</v>
      </c>
      <c r="K3657" s="205" t="s">
        <v>684</v>
      </c>
      <c r="L3657" s="205" t="s">
        <v>684</v>
      </c>
      <c r="M3657" s="205" t="s">
        <v>684</v>
      </c>
      <c r="N3657" s="205" t="s">
        <v>684</v>
      </c>
      <c r="O3657" s="205" t="s">
        <v>686</v>
      </c>
      <c r="P3657" s="205" t="s">
        <v>684</v>
      </c>
      <c r="Q3657" s="205" t="s">
        <v>686</v>
      </c>
    </row>
    <row r="3658" spans="1:17" hidden="1">
      <c r="A3658" s="204">
        <v>101192295165</v>
      </c>
      <c r="B3658" s="205" t="s">
        <v>15083</v>
      </c>
      <c r="C3658" s="205" t="s">
        <v>15084</v>
      </c>
      <c r="D3658" s="205" t="s">
        <v>680</v>
      </c>
      <c r="E3658" s="572">
        <v>32295</v>
      </c>
      <c r="F3658" s="572">
        <v>42916</v>
      </c>
      <c r="G3658" s="205" t="s">
        <v>15085</v>
      </c>
      <c r="H3658" s="205" t="s">
        <v>682</v>
      </c>
      <c r="I3658" s="205" t="s">
        <v>708</v>
      </c>
      <c r="J3658" s="205" t="s">
        <v>684</v>
      </c>
      <c r="K3658" s="205" t="s">
        <v>684</v>
      </c>
      <c r="L3658" s="205" t="s">
        <v>684</v>
      </c>
      <c r="M3658" s="205" t="s">
        <v>684</v>
      </c>
      <c r="N3658" s="205" t="s">
        <v>684</v>
      </c>
      <c r="O3658" s="205" t="s">
        <v>686</v>
      </c>
      <c r="P3658" s="205" t="s">
        <v>684</v>
      </c>
      <c r="Q3658" s="205" t="s">
        <v>686</v>
      </c>
    </row>
    <row r="3659" spans="1:17" hidden="1">
      <c r="A3659" s="204">
        <v>101155124452</v>
      </c>
      <c r="B3659" s="205" t="s">
        <v>15095</v>
      </c>
      <c r="C3659" s="205" t="s">
        <v>15096</v>
      </c>
      <c r="D3659" s="205" t="s">
        <v>680</v>
      </c>
      <c r="E3659" s="572">
        <v>31994</v>
      </c>
      <c r="F3659" s="572">
        <v>42916</v>
      </c>
      <c r="G3659" s="205" t="s">
        <v>15097</v>
      </c>
      <c r="H3659" s="205" t="s">
        <v>682</v>
      </c>
      <c r="I3659" s="205" t="s">
        <v>708</v>
      </c>
      <c r="J3659" s="205" t="s">
        <v>684</v>
      </c>
      <c r="K3659" s="205" t="s">
        <v>684</v>
      </c>
      <c r="L3659" s="205" t="s">
        <v>684</v>
      </c>
      <c r="M3659" s="205" t="s">
        <v>684</v>
      </c>
      <c r="N3659" s="205" t="s">
        <v>684</v>
      </c>
      <c r="O3659" s="205" t="s">
        <v>686</v>
      </c>
      <c r="P3659" s="205" t="s">
        <v>684</v>
      </c>
      <c r="Q3659" s="205" t="s">
        <v>686</v>
      </c>
    </row>
    <row r="3660" spans="1:17" hidden="1">
      <c r="A3660" s="204">
        <v>101155126925</v>
      </c>
      <c r="B3660" s="205" t="s">
        <v>15101</v>
      </c>
      <c r="C3660" s="205" t="s">
        <v>15102</v>
      </c>
      <c r="D3660" s="205" t="s">
        <v>680</v>
      </c>
      <c r="E3660" s="572">
        <v>36141</v>
      </c>
      <c r="F3660" s="572">
        <v>42916</v>
      </c>
      <c r="G3660" s="205" t="s">
        <v>15103</v>
      </c>
      <c r="H3660" s="205" t="s">
        <v>682</v>
      </c>
      <c r="I3660" s="205" t="s">
        <v>683</v>
      </c>
      <c r="J3660" s="205" t="s">
        <v>684</v>
      </c>
      <c r="K3660" s="205" t="s">
        <v>684</v>
      </c>
      <c r="L3660" s="205" t="s">
        <v>684</v>
      </c>
      <c r="M3660" s="205" t="s">
        <v>684</v>
      </c>
      <c r="N3660" s="205" t="s">
        <v>684</v>
      </c>
      <c r="O3660" s="205" t="s">
        <v>686</v>
      </c>
      <c r="P3660" s="205" t="s">
        <v>684</v>
      </c>
      <c r="Q3660" s="205" t="s">
        <v>686</v>
      </c>
    </row>
    <row r="3661" spans="1:17" hidden="1">
      <c r="A3661" s="204">
        <v>101155126939</v>
      </c>
      <c r="B3661" s="205" t="s">
        <v>15104</v>
      </c>
      <c r="C3661" s="205" t="s">
        <v>15105</v>
      </c>
      <c r="D3661" s="205" t="s">
        <v>680</v>
      </c>
      <c r="E3661" s="572">
        <v>35098</v>
      </c>
      <c r="F3661" s="572">
        <v>42916</v>
      </c>
      <c r="G3661" s="205" t="s">
        <v>2850</v>
      </c>
      <c r="H3661" s="205" t="s">
        <v>682</v>
      </c>
      <c r="I3661" s="205" t="s">
        <v>683</v>
      </c>
      <c r="J3661" s="205" t="s">
        <v>684</v>
      </c>
      <c r="K3661" s="205" t="s">
        <v>684</v>
      </c>
      <c r="L3661" s="205" t="s">
        <v>684</v>
      </c>
      <c r="M3661" s="205" t="s">
        <v>684</v>
      </c>
      <c r="N3661" s="205" t="s">
        <v>684</v>
      </c>
      <c r="O3661" s="205" t="s">
        <v>686</v>
      </c>
      <c r="P3661" s="205" t="s">
        <v>684</v>
      </c>
      <c r="Q3661" s="205" t="s">
        <v>686</v>
      </c>
    </row>
    <row r="3662" spans="1:17" hidden="1">
      <c r="A3662" s="204">
        <v>101170386617</v>
      </c>
      <c r="B3662" s="205" t="s">
        <v>14960</v>
      </c>
      <c r="C3662" s="205" t="s">
        <v>14961</v>
      </c>
      <c r="D3662" s="205" t="s">
        <v>680</v>
      </c>
      <c r="E3662" s="572">
        <v>30682</v>
      </c>
      <c r="F3662" s="572">
        <v>42916</v>
      </c>
      <c r="G3662" s="205" t="s">
        <v>13481</v>
      </c>
      <c r="H3662" s="205" t="s">
        <v>682</v>
      </c>
      <c r="I3662" s="205" t="s">
        <v>708</v>
      </c>
      <c r="J3662" s="205" t="s">
        <v>684</v>
      </c>
      <c r="K3662" s="205" t="s">
        <v>684</v>
      </c>
      <c r="L3662" s="205" t="s">
        <v>684</v>
      </c>
      <c r="M3662" s="205" t="s">
        <v>684</v>
      </c>
      <c r="N3662" s="205" t="s">
        <v>684</v>
      </c>
      <c r="O3662" s="205" t="s">
        <v>686</v>
      </c>
      <c r="P3662" s="205" t="s">
        <v>684</v>
      </c>
      <c r="Q3662" s="205" t="s">
        <v>686</v>
      </c>
    </row>
    <row r="3663" spans="1:17" hidden="1">
      <c r="A3663" s="204">
        <v>101170386629</v>
      </c>
      <c r="B3663" s="205" t="s">
        <v>14962</v>
      </c>
      <c r="C3663" s="205" t="s">
        <v>14963</v>
      </c>
      <c r="D3663" s="205" t="s">
        <v>680</v>
      </c>
      <c r="E3663" s="572">
        <v>32143</v>
      </c>
      <c r="F3663" s="572">
        <v>42916</v>
      </c>
      <c r="G3663" s="205" t="s">
        <v>14964</v>
      </c>
      <c r="H3663" s="205" t="s">
        <v>682</v>
      </c>
      <c r="I3663" s="205" t="s">
        <v>708</v>
      </c>
      <c r="J3663" s="205" t="s">
        <v>684</v>
      </c>
      <c r="K3663" s="205" t="s">
        <v>684</v>
      </c>
      <c r="L3663" s="205" t="s">
        <v>684</v>
      </c>
      <c r="M3663" s="205" t="s">
        <v>684</v>
      </c>
      <c r="N3663" s="205" t="s">
        <v>684</v>
      </c>
      <c r="O3663" s="205" t="s">
        <v>686</v>
      </c>
      <c r="P3663" s="205" t="s">
        <v>684</v>
      </c>
      <c r="Q3663" s="205" t="s">
        <v>686</v>
      </c>
    </row>
    <row r="3664" spans="1:17" hidden="1">
      <c r="A3664" s="204">
        <v>101170386638</v>
      </c>
      <c r="B3664" s="205" t="s">
        <v>14965</v>
      </c>
      <c r="C3664" s="205" t="s">
        <v>14966</v>
      </c>
      <c r="D3664" s="205" t="s">
        <v>680</v>
      </c>
      <c r="E3664" s="572">
        <v>31778</v>
      </c>
      <c r="F3664" s="572">
        <v>42916</v>
      </c>
      <c r="G3664" s="205" t="s">
        <v>11645</v>
      </c>
      <c r="H3664" s="205" t="s">
        <v>682</v>
      </c>
      <c r="I3664" s="205" t="s">
        <v>683</v>
      </c>
      <c r="J3664" s="205" t="s">
        <v>684</v>
      </c>
      <c r="K3664" s="205" t="s">
        <v>684</v>
      </c>
      <c r="L3664" s="205" t="s">
        <v>684</v>
      </c>
      <c r="M3664" s="205" t="s">
        <v>684</v>
      </c>
      <c r="N3664" s="205" t="s">
        <v>684</v>
      </c>
      <c r="O3664" s="205" t="s">
        <v>686</v>
      </c>
      <c r="P3664" s="205" t="s">
        <v>684</v>
      </c>
      <c r="Q3664" s="205" t="s">
        <v>686</v>
      </c>
    </row>
    <row r="3665" spans="1:17" hidden="1">
      <c r="A3665" s="204">
        <v>101170386640</v>
      </c>
      <c r="B3665" s="205" t="s">
        <v>14967</v>
      </c>
      <c r="C3665" s="205" t="s">
        <v>14968</v>
      </c>
      <c r="D3665" s="205" t="s">
        <v>680</v>
      </c>
      <c r="E3665" s="572">
        <v>35796</v>
      </c>
      <c r="F3665" s="572">
        <v>42916</v>
      </c>
      <c r="G3665" s="205" t="s">
        <v>14969</v>
      </c>
      <c r="H3665" s="205" t="s">
        <v>682</v>
      </c>
      <c r="I3665" s="205" t="s">
        <v>683</v>
      </c>
      <c r="J3665" s="205" t="s">
        <v>684</v>
      </c>
      <c r="K3665" s="205" t="s">
        <v>684</v>
      </c>
      <c r="L3665" s="205" t="s">
        <v>684</v>
      </c>
      <c r="M3665" s="205" t="s">
        <v>684</v>
      </c>
      <c r="N3665" s="205" t="s">
        <v>684</v>
      </c>
      <c r="O3665" s="205" t="s">
        <v>686</v>
      </c>
      <c r="P3665" s="205" t="s">
        <v>684</v>
      </c>
      <c r="Q3665" s="205" t="s">
        <v>686</v>
      </c>
    </row>
    <row r="3666" spans="1:17" hidden="1">
      <c r="A3666" s="204">
        <v>101170386655</v>
      </c>
      <c r="B3666" s="205" t="s">
        <v>14970</v>
      </c>
      <c r="C3666" s="205" t="s">
        <v>14971</v>
      </c>
      <c r="D3666" s="205" t="s">
        <v>680</v>
      </c>
      <c r="E3666" s="572">
        <v>35796</v>
      </c>
      <c r="F3666" s="572">
        <v>42916</v>
      </c>
      <c r="G3666" s="205" t="s">
        <v>14972</v>
      </c>
      <c r="H3666" s="205" t="s">
        <v>682</v>
      </c>
      <c r="I3666" s="205" t="s">
        <v>683</v>
      </c>
      <c r="J3666" s="205" t="s">
        <v>684</v>
      </c>
      <c r="K3666" s="205" t="s">
        <v>684</v>
      </c>
      <c r="L3666" s="205" t="s">
        <v>684</v>
      </c>
      <c r="M3666" s="205" t="s">
        <v>684</v>
      </c>
      <c r="N3666" s="205" t="s">
        <v>684</v>
      </c>
      <c r="O3666" s="205" t="s">
        <v>686</v>
      </c>
      <c r="P3666" s="205" t="s">
        <v>684</v>
      </c>
      <c r="Q3666" s="205" t="s">
        <v>686</v>
      </c>
    </row>
    <row r="3667" spans="1:17" hidden="1">
      <c r="A3667" s="204">
        <v>101213658810</v>
      </c>
      <c r="B3667" s="205" t="s">
        <v>14985</v>
      </c>
      <c r="C3667" s="205" t="s">
        <v>14986</v>
      </c>
      <c r="D3667" s="205" t="s">
        <v>680</v>
      </c>
      <c r="E3667" s="572">
        <v>33970</v>
      </c>
      <c r="F3667" s="572">
        <v>42916</v>
      </c>
      <c r="G3667" s="205" t="s">
        <v>14987</v>
      </c>
      <c r="H3667" s="205" t="s">
        <v>682</v>
      </c>
      <c r="I3667" s="205" t="s">
        <v>683</v>
      </c>
      <c r="J3667" s="205" t="s">
        <v>684</v>
      </c>
      <c r="K3667" s="205" t="s">
        <v>684</v>
      </c>
      <c r="L3667" s="205" t="s">
        <v>684</v>
      </c>
      <c r="M3667" s="205" t="s">
        <v>684</v>
      </c>
      <c r="N3667" s="205" t="s">
        <v>684</v>
      </c>
      <c r="O3667" s="205" t="s">
        <v>686</v>
      </c>
      <c r="P3667" s="205" t="s">
        <v>684</v>
      </c>
      <c r="Q3667" s="205" t="s">
        <v>686</v>
      </c>
    </row>
    <row r="3668" spans="1:17" hidden="1">
      <c r="A3668" s="204">
        <v>101213658834</v>
      </c>
      <c r="B3668" s="205" t="s">
        <v>14988</v>
      </c>
      <c r="C3668" s="205" t="s">
        <v>14989</v>
      </c>
      <c r="D3668" s="205" t="s">
        <v>680</v>
      </c>
      <c r="E3668" s="572">
        <v>35796</v>
      </c>
      <c r="F3668" s="572">
        <v>42916</v>
      </c>
      <c r="G3668" s="205" t="s">
        <v>14990</v>
      </c>
      <c r="H3668" s="205" t="s">
        <v>682</v>
      </c>
      <c r="I3668" s="205" t="s">
        <v>683</v>
      </c>
      <c r="J3668" s="205" t="s">
        <v>684</v>
      </c>
      <c r="K3668" s="205" t="s">
        <v>684</v>
      </c>
      <c r="L3668" s="205" t="s">
        <v>684</v>
      </c>
      <c r="M3668" s="205" t="s">
        <v>684</v>
      </c>
      <c r="N3668" s="205" t="s">
        <v>684</v>
      </c>
      <c r="O3668" s="205" t="s">
        <v>686</v>
      </c>
      <c r="P3668" s="205" t="s">
        <v>684</v>
      </c>
      <c r="Q3668" s="205" t="s">
        <v>686</v>
      </c>
    </row>
    <row r="3669" spans="1:17" hidden="1">
      <c r="A3669" s="204">
        <v>101175759574</v>
      </c>
      <c r="B3669" s="205" t="s">
        <v>14997</v>
      </c>
      <c r="C3669" s="205" t="s">
        <v>14998</v>
      </c>
      <c r="D3669" s="205" t="s">
        <v>680</v>
      </c>
      <c r="E3669" s="572">
        <v>34700</v>
      </c>
      <c r="F3669" s="572">
        <v>42916</v>
      </c>
      <c r="G3669" s="205" t="s">
        <v>14999</v>
      </c>
      <c r="H3669" s="205" t="s">
        <v>682</v>
      </c>
      <c r="I3669" s="205" t="s">
        <v>683</v>
      </c>
      <c r="J3669" s="205" t="s">
        <v>684</v>
      </c>
      <c r="K3669" s="205" t="s">
        <v>684</v>
      </c>
      <c r="L3669" s="205" t="s">
        <v>684</v>
      </c>
      <c r="M3669" s="205" t="s">
        <v>684</v>
      </c>
      <c r="N3669" s="205" t="s">
        <v>684</v>
      </c>
      <c r="O3669" s="205" t="s">
        <v>686</v>
      </c>
      <c r="P3669" s="205" t="s">
        <v>684</v>
      </c>
      <c r="Q3669" s="205" t="s">
        <v>686</v>
      </c>
    </row>
    <row r="3670" spans="1:17" hidden="1">
      <c r="A3670" s="204">
        <v>101175759617</v>
      </c>
      <c r="B3670" s="205" t="s">
        <v>15000</v>
      </c>
      <c r="C3670" s="205" t="s">
        <v>7694</v>
      </c>
      <c r="D3670" s="205" t="s">
        <v>680</v>
      </c>
      <c r="E3670" s="572">
        <v>34700</v>
      </c>
      <c r="F3670" s="572">
        <v>42916</v>
      </c>
      <c r="G3670" s="205" t="s">
        <v>977</v>
      </c>
      <c r="H3670" s="205" t="s">
        <v>682</v>
      </c>
      <c r="I3670" s="205" t="s">
        <v>683</v>
      </c>
      <c r="J3670" s="205" t="s">
        <v>684</v>
      </c>
      <c r="K3670" s="205" t="s">
        <v>684</v>
      </c>
      <c r="L3670" s="205" t="s">
        <v>684</v>
      </c>
      <c r="M3670" s="205" t="s">
        <v>684</v>
      </c>
      <c r="N3670" s="205" t="s">
        <v>684</v>
      </c>
      <c r="O3670" s="205" t="s">
        <v>686</v>
      </c>
      <c r="P3670" s="205" t="s">
        <v>684</v>
      </c>
      <c r="Q3670" s="205" t="s">
        <v>686</v>
      </c>
    </row>
    <row r="3671" spans="1:17" hidden="1">
      <c r="A3671" s="204">
        <v>101175759640</v>
      </c>
      <c r="B3671" s="205" t="s">
        <v>15001</v>
      </c>
      <c r="C3671" s="205" t="s">
        <v>15002</v>
      </c>
      <c r="D3671" s="205" t="s">
        <v>680</v>
      </c>
      <c r="E3671" s="572">
        <v>35796</v>
      </c>
      <c r="F3671" s="572">
        <v>42916</v>
      </c>
      <c r="G3671" s="205" t="s">
        <v>15003</v>
      </c>
      <c r="H3671" s="205" t="s">
        <v>682</v>
      </c>
      <c r="I3671" s="205" t="s">
        <v>683</v>
      </c>
      <c r="J3671" s="205" t="s">
        <v>684</v>
      </c>
      <c r="K3671" s="205" t="s">
        <v>684</v>
      </c>
      <c r="L3671" s="205" t="s">
        <v>684</v>
      </c>
      <c r="M3671" s="205" t="s">
        <v>684</v>
      </c>
      <c r="N3671" s="205" t="s">
        <v>684</v>
      </c>
      <c r="O3671" s="205" t="s">
        <v>686</v>
      </c>
      <c r="P3671" s="205" t="s">
        <v>684</v>
      </c>
      <c r="Q3671" s="205" t="s">
        <v>686</v>
      </c>
    </row>
    <row r="3672" spans="1:17" hidden="1">
      <c r="A3672" s="204">
        <v>101197932013</v>
      </c>
      <c r="B3672" s="205" t="s">
        <v>14950</v>
      </c>
      <c r="C3672" s="205" t="s">
        <v>14951</v>
      </c>
      <c r="D3672" s="205" t="s">
        <v>680</v>
      </c>
      <c r="E3672" s="572">
        <v>30891</v>
      </c>
      <c r="F3672" s="572">
        <v>42916</v>
      </c>
      <c r="G3672" s="205" t="s">
        <v>14952</v>
      </c>
      <c r="H3672" s="205" t="s">
        <v>682</v>
      </c>
      <c r="I3672" s="205" t="s">
        <v>708</v>
      </c>
      <c r="J3672" s="205" t="s">
        <v>684</v>
      </c>
      <c r="K3672" s="205" t="s">
        <v>684</v>
      </c>
      <c r="L3672" s="205" t="s">
        <v>14953</v>
      </c>
      <c r="M3672" s="205" t="s">
        <v>684</v>
      </c>
      <c r="N3672" s="205" t="s">
        <v>684</v>
      </c>
      <c r="O3672" s="205" t="s">
        <v>686</v>
      </c>
      <c r="P3672" s="205" t="s">
        <v>686</v>
      </c>
      <c r="Q3672" s="205" t="s">
        <v>686</v>
      </c>
    </row>
    <row r="3673" spans="1:17" hidden="1">
      <c r="A3673" s="204">
        <v>101197932021</v>
      </c>
      <c r="B3673" s="205" t="s">
        <v>14954</v>
      </c>
      <c r="C3673" s="205" t="s">
        <v>14955</v>
      </c>
      <c r="D3673" s="205" t="s">
        <v>680</v>
      </c>
      <c r="E3673" s="572">
        <v>34123</v>
      </c>
      <c r="F3673" s="572">
        <v>42916</v>
      </c>
      <c r="G3673" s="205" t="s">
        <v>14956</v>
      </c>
      <c r="H3673" s="205" t="s">
        <v>682</v>
      </c>
      <c r="I3673" s="205" t="s">
        <v>683</v>
      </c>
      <c r="J3673" s="205" t="s">
        <v>684</v>
      </c>
      <c r="K3673" s="205" t="s">
        <v>684</v>
      </c>
      <c r="L3673" s="205" t="s">
        <v>684</v>
      </c>
      <c r="M3673" s="205" t="s">
        <v>684</v>
      </c>
      <c r="N3673" s="205" t="s">
        <v>684</v>
      </c>
      <c r="O3673" s="205" t="s">
        <v>686</v>
      </c>
      <c r="P3673" s="205" t="s">
        <v>684</v>
      </c>
      <c r="Q3673" s="205" t="s">
        <v>686</v>
      </c>
    </row>
    <row r="3674" spans="1:17" hidden="1">
      <c r="A3674" s="204">
        <v>101197932032</v>
      </c>
      <c r="B3674" s="205" t="s">
        <v>14957</v>
      </c>
      <c r="C3674" s="205" t="s">
        <v>14958</v>
      </c>
      <c r="D3674" s="205" t="s">
        <v>680</v>
      </c>
      <c r="E3674" s="572">
        <v>34335</v>
      </c>
      <c r="F3674" s="572">
        <v>42916</v>
      </c>
      <c r="G3674" s="205" t="s">
        <v>14959</v>
      </c>
      <c r="H3674" s="205" t="s">
        <v>682</v>
      </c>
      <c r="I3674" s="205" t="s">
        <v>683</v>
      </c>
      <c r="J3674" s="205" t="s">
        <v>684</v>
      </c>
      <c r="K3674" s="205" t="s">
        <v>684</v>
      </c>
      <c r="L3674" s="205" t="s">
        <v>684</v>
      </c>
      <c r="M3674" s="205" t="s">
        <v>684</v>
      </c>
      <c r="N3674" s="205" t="s">
        <v>684</v>
      </c>
      <c r="O3674" s="205" t="s">
        <v>686</v>
      </c>
      <c r="P3674" s="205" t="s">
        <v>684</v>
      </c>
      <c r="Q3674" s="205" t="s">
        <v>686</v>
      </c>
    </row>
    <row r="3675" spans="1:17" hidden="1">
      <c r="A3675" s="204">
        <v>101160555012</v>
      </c>
      <c r="B3675" s="205" t="s">
        <v>14919</v>
      </c>
      <c r="C3675" s="205" t="s">
        <v>14920</v>
      </c>
      <c r="D3675" s="205" t="s">
        <v>680</v>
      </c>
      <c r="E3675" s="572">
        <v>34700</v>
      </c>
      <c r="F3675" s="572">
        <v>42916</v>
      </c>
      <c r="G3675" s="205" t="s">
        <v>14921</v>
      </c>
      <c r="H3675" s="205" t="s">
        <v>682</v>
      </c>
      <c r="I3675" s="205" t="s">
        <v>683</v>
      </c>
      <c r="J3675" s="205" t="s">
        <v>684</v>
      </c>
      <c r="K3675" s="205" t="s">
        <v>684</v>
      </c>
      <c r="L3675" s="205" t="s">
        <v>684</v>
      </c>
      <c r="M3675" s="205" t="s">
        <v>684</v>
      </c>
      <c r="N3675" s="205" t="s">
        <v>684</v>
      </c>
      <c r="O3675" s="205" t="s">
        <v>686</v>
      </c>
      <c r="P3675" s="205" t="s">
        <v>684</v>
      </c>
      <c r="Q3675" s="205" t="s">
        <v>686</v>
      </c>
    </row>
    <row r="3676" spans="1:17" hidden="1">
      <c r="A3676" s="204">
        <v>101197945530</v>
      </c>
      <c r="B3676" s="205" t="s">
        <v>14910</v>
      </c>
      <c r="C3676" s="205" t="s">
        <v>14911</v>
      </c>
      <c r="D3676" s="205" t="s">
        <v>680</v>
      </c>
      <c r="E3676" s="572">
        <v>35532</v>
      </c>
      <c r="F3676" s="572">
        <v>42916</v>
      </c>
      <c r="G3676" s="205" t="s">
        <v>14912</v>
      </c>
      <c r="H3676" s="205" t="s">
        <v>682</v>
      </c>
      <c r="I3676" s="205" t="s">
        <v>683</v>
      </c>
      <c r="J3676" s="205" t="s">
        <v>684</v>
      </c>
      <c r="K3676" s="205" t="s">
        <v>684</v>
      </c>
      <c r="L3676" s="205" t="s">
        <v>684</v>
      </c>
      <c r="M3676" s="205" t="s">
        <v>684</v>
      </c>
      <c r="N3676" s="205" t="s">
        <v>684</v>
      </c>
      <c r="O3676" s="205" t="s">
        <v>686</v>
      </c>
      <c r="P3676" s="205" t="s">
        <v>684</v>
      </c>
      <c r="Q3676" s="205" t="s">
        <v>686</v>
      </c>
    </row>
    <row r="3677" spans="1:17" hidden="1">
      <c r="A3677" s="204">
        <v>101197945548</v>
      </c>
      <c r="B3677" s="205" t="s">
        <v>14913</v>
      </c>
      <c r="C3677" s="205" t="s">
        <v>14914</v>
      </c>
      <c r="D3677" s="205" t="s">
        <v>680</v>
      </c>
      <c r="E3677" s="572">
        <v>35065</v>
      </c>
      <c r="F3677" s="572">
        <v>42916</v>
      </c>
      <c r="G3677" s="205" t="s">
        <v>14915</v>
      </c>
      <c r="H3677" s="205" t="s">
        <v>682</v>
      </c>
      <c r="I3677" s="205" t="s">
        <v>683</v>
      </c>
      <c r="J3677" s="205" t="s">
        <v>684</v>
      </c>
      <c r="K3677" s="205" t="s">
        <v>684</v>
      </c>
      <c r="L3677" s="205" t="s">
        <v>684</v>
      </c>
      <c r="M3677" s="205" t="s">
        <v>684</v>
      </c>
      <c r="N3677" s="205" t="s">
        <v>684</v>
      </c>
      <c r="O3677" s="205" t="s">
        <v>686</v>
      </c>
      <c r="P3677" s="205" t="s">
        <v>684</v>
      </c>
      <c r="Q3677" s="205" t="s">
        <v>686</v>
      </c>
    </row>
    <row r="3678" spans="1:17" hidden="1">
      <c r="A3678" s="204">
        <v>101197945553</v>
      </c>
      <c r="B3678" s="205" t="s">
        <v>14916</v>
      </c>
      <c r="C3678" s="205" t="s">
        <v>14917</v>
      </c>
      <c r="D3678" s="205" t="s">
        <v>680</v>
      </c>
      <c r="E3678" s="572">
        <v>35657</v>
      </c>
      <c r="F3678" s="572">
        <v>42916</v>
      </c>
      <c r="G3678" s="205" t="s">
        <v>14918</v>
      </c>
      <c r="H3678" s="205" t="s">
        <v>682</v>
      </c>
      <c r="I3678" s="205" t="s">
        <v>683</v>
      </c>
      <c r="J3678" s="205" t="s">
        <v>684</v>
      </c>
      <c r="K3678" s="205" t="s">
        <v>684</v>
      </c>
      <c r="L3678" s="205" t="s">
        <v>684</v>
      </c>
      <c r="M3678" s="205" t="s">
        <v>684</v>
      </c>
      <c r="N3678" s="205" t="s">
        <v>684</v>
      </c>
      <c r="O3678" s="205" t="s">
        <v>686</v>
      </c>
      <c r="P3678" s="205" t="s">
        <v>684</v>
      </c>
      <c r="Q3678" s="205" t="s">
        <v>686</v>
      </c>
    </row>
    <row r="3679" spans="1:17" hidden="1">
      <c r="A3679" s="204">
        <v>101122012990</v>
      </c>
      <c r="B3679" s="205" t="s">
        <v>14907</v>
      </c>
      <c r="C3679" s="205" t="s">
        <v>14908</v>
      </c>
      <c r="D3679" s="205" t="s">
        <v>680</v>
      </c>
      <c r="E3679" s="572">
        <v>35657</v>
      </c>
      <c r="F3679" s="572">
        <v>42916</v>
      </c>
      <c r="G3679" s="205" t="s">
        <v>7730</v>
      </c>
      <c r="H3679" s="205" t="s">
        <v>682</v>
      </c>
      <c r="I3679" s="205" t="s">
        <v>683</v>
      </c>
      <c r="J3679" s="205">
        <v>7489866627</v>
      </c>
      <c r="K3679" s="205" t="s">
        <v>684</v>
      </c>
      <c r="L3679" s="205" t="s">
        <v>5731</v>
      </c>
      <c r="M3679" s="205" t="s">
        <v>684</v>
      </c>
      <c r="N3679" s="205" t="s">
        <v>14909</v>
      </c>
      <c r="O3679" s="205" t="s">
        <v>686</v>
      </c>
      <c r="P3679" s="205" t="s">
        <v>687</v>
      </c>
      <c r="Q3679" s="205" t="s">
        <v>686</v>
      </c>
    </row>
    <row r="3680" spans="1:17" hidden="1">
      <c r="A3680" s="204">
        <v>101273436483</v>
      </c>
      <c r="B3680" s="205" t="s">
        <v>14805</v>
      </c>
      <c r="C3680" s="205" t="s">
        <v>14806</v>
      </c>
      <c r="D3680" s="205" t="s">
        <v>680</v>
      </c>
      <c r="E3680" s="572">
        <v>36224</v>
      </c>
      <c r="F3680" s="572">
        <v>42916</v>
      </c>
      <c r="G3680" s="205" t="s">
        <v>9663</v>
      </c>
      <c r="H3680" s="205" t="s">
        <v>682</v>
      </c>
      <c r="I3680" s="205" t="s">
        <v>683</v>
      </c>
      <c r="J3680" s="205" t="s">
        <v>684</v>
      </c>
      <c r="K3680" s="205" t="s">
        <v>684</v>
      </c>
      <c r="L3680" s="205" t="s">
        <v>684</v>
      </c>
      <c r="M3680" s="205" t="s">
        <v>684</v>
      </c>
      <c r="N3680" s="205" t="s">
        <v>684</v>
      </c>
      <c r="O3680" s="205" t="s">
        <v>686</v>
      </c>
      <c r="P3680" s="205" t="s">
        <v>684</v>
      </c>
      <c r="Q3680" s="205" t="s">
        <v>686</v>
      </c>
    </row>
    <row r="3681" spans="1:17" hidden="1">
      <c r="A3681" s="204">
        <v>101291549710</v>
      </c>
      <c r="B3681" s="205" t="s">
        <v>14793</v>
      </c>
      <c r="C3681" s="205" t="s">
        <v>14794</v>
      </c>
      <c r="D3681" s="205" t="s">
        <v>680</v>
      </c>
      <c r="E3681" s="572">
        <v>30239</v>
      </c>
      <c r="F3681" s="572">
        <v>42916</v>
      </c>
      <c r="G3681" s="205" t="s">
        <v>14795</v>
      </c>
      <c r="H3681" s="205" t="s">
        <v>682</v>
      </c>
      <c r="I3681" s="205" t="s">
        <v>708</v>
      </c>
      <c r="J3681" s="205" t="s">
        <v>684</v>
      </c>
      <c r="K3681" s="205" t="s">
        <v>684</v>
      </c>
      <c r="L3681" s="205" t="s">
        <v>684</v>
      </c>
      <c r="M3681" s="205" t="s">
        <v>684</v>
      </c>
      <c r="N3681" s="205" t="s">
        <v>684</v>
      </c>
      <c r="O3681" s="205" t="s">
        <v>686</v>
      </c>
      <c r="P3681" s="205" t="s">
        <v>684</v>
      </c>
      <c r="Q3681" s="205" t="s">
        <v>686</v>
      </c>
    </row>
    <row r="3682" spans="1:17" hidden="1">
      <c r="A3682" s="204">
        <v>101291550734</v>
      </c>
      <c r="B3682" s="205" t="s">
        <v>14796</v>
      </c>
      <c r="C3682" s="205" t="s">
        <v>14797</v>
      </c>
      <c r="D3682" s="205" t="s">
        <v>680</v>
      </c>
      <c r="E3682" s="572">
        <v>32377</v>
      </c>
      <c r="F3682" s="572">
        <v>42916</v>
      </c>
      <c r="G3682" s="205" t="s">
        <v>14798</v>
      </c>
      <c r="H3682" s="205" t="s">
        <v>682</v>
      </c>
      <c r="I3682" s="205" t="s">
        <v>683</v>
      </c>
      <c r="J3682" s="205" t="s">
        <v>684</v>
      </c>
      <c r="K3682" s="205" t="s">
        <v>684</v>
      </c>
      <c r="L3682" s="205" t="s">
        <v>684</v>
      </c>
      <c r="M3682" s="205" t="s">
        <v>684</v>
      </c>
      <c r="N3682" s="205" t="s">
        <v>684</v>
      </c>
      <c r="O3682" s="205" t="s">
        <v>686</v>
      </c>
      <c r="P3682" s="205" t="s">
        <v>684</v>
      </c>
      <c r="Q3682" s="205" t="s">
        <v>686</v>
      </c>
    </row>
    <row r="3683" spans="1:17" hidden="1">
      <c r="A3683" s="204">
        <v>101291550747</v>
      </c>
      <c r="B3683" s="205" t="s">
        <v>14799</v>
      </c>
      <c r="C3683" s="205" t="s">
        <v>14800</v>
      </c>
      <c r="D3683" s="205" t="s">
        <v>680</v>
      </c>
      <c r="E3683" s="572">
        <v>30379</v>
      </c>
      <c r="F3683" s="572">
        <v>42916</v>
      </c>
      <c r="G3683" s="205" t="s">
        <v>14801</v>
      </c>
      <c r="H3683" s="205" t="s">
        <v>682</v>
      </c>
      <c r="I3683" s="205" t="s">
        <v>708</v>
      </c>
      <c r="J3683" s="205" t="s">
        <v>684</v>
      </c>
      <c r="K3683" s="205" t="s">
        <v>684</v>
      </c>
      <c r="L3683" s="205" t="s">
        <v>684</v>
      </c>
      <c r="M3683" s="205" t="s">
        <v>684</v>
      </c>
      <c r="N3683" s="205" t="s">
        <v>684</v>
      </c>
      <c r="O3683" s="205" t="s">
        <v>686</v>
      </c>
      <c r="P3683" s="205" t="s">
        <v>684</v>
      </c>
      <c r="Q3683" s="205" t="s">
        <v>686</v>
      </c>
    </row>
    <row r="3684" spans="1:17" hidden="1">
      <c r="A3684" s="204">
        <v>101291550752</v>
      </c>
      <c r="B3684" s="205" t="s">
        <v>14802</v>
      </c>
      <c r="C3684" s="205" t="s">
        <v>14803</v>
      </c>
      <c r="D3684" s="205" t="s">
        <v>680</v>
      </c>
      <c r="E3684" s="572">
        <v>35796</v>
      </c>
      <c r="F3684" s="572">
        <v>42916</v>
      </c>
      <c r="G3684" s="205" t="s">
        <v>14804</v>
      </c>
      <c r="H3684" s="205" t="s">
        <v>682</v>
      </c>
      <c r="I3684" s="205" t="s">
        <v>683</v>
      </c>
      <c r="J3684" s="205">
        <v>7057939774</v>
      </c>
      <c r="K3684" s="205" t="s">
        <v>684</v>
      </c>
      <c r="L3684" s="205" t="s">
        <v>684</v>
      </c>
      <c r="M3684" s="205" t="s">
        <v>684</v>
      </c>
      <c r="N3684" s="205" t="s">
        <v>13704</v>
      </c>
      <c r="O3684" s="205" t="s">
        <v>686</v>
      </c>
      <c r="P3684" s="205" t="s">
        <v>684</v>
      </c>
      <c r="Q3684" s="205" t="s">
        <v>686</v>
      </c>
    </row>
    <row r="3685" spans="1:17" hidden="1">
      <c r="A3685" s="204">
        <v>101233120020</v>
      </c>
      <c r="B3685" s="205" t="s">
        <v>14901</v>
      </c>
      <c r="C3685" s="205" t="s">
        <v>14902</v>
      </c>
      <c r="D3685" s="205" t="s">
        <v>680</v>
      </c>
      <c r="E3685" s="572">
        <v>32791</v>
      </c>
      <c r="F3685" s="572">
        <v>42916</v>
      </c>
      <c r="G3685" s="205" t="s">
        <v>14903</v>
      </c>
      <c r="H3685" s="205" t="s">
        <v>682</v>
      </c>
      <c r="I3685" s="205" t="s">
        <v>708</v>
      </c>
      <c r="J3685" s="205" t="s">
        <v>684</v>
      </c>
      <c r="K3685" s="205" t="s">
        <v>684</v>
      </c>
      <c r="L3685" s="205" t="s">
        <v>684</v>
      </c>
      <c r="M3685" s="205" t="s">
        <v>684</v>
      </c>
      <c r="N3685" s="205" t="s">
        <v>684</v>
      </c>
      <c r="O3685" s="205" t="s">
        <v>686</v>
      </c>
      <c r="P3685" s="205" t="s">
        <v>684</v>
      </c>
      <c r="Q3685" s="205" t="s">
        <v>686</v>
      </c>
    </row>
    <row r="3686" spans="1:17" hidden="1">
      <c r="A3686" s="204">
        <v>101233120049</v>
      </c>
      <c r="B3686" s="205" t="s">
        <v>14904</v>
      </c>
      <c r="C3686" s="205" t="s">
        <v>14905</v>
      </c>
      <c r="D3686" s="205" t="s">
        <v>680</v>
      </c>
      <c r="E3686" s="572">
        <v>35431</v>
      </c>
      <c r="F3686" s="572">
        <v>42916</v>
      </c>
      <c r="G3686" s="205" t="s">
        <v>14906</v>
      </c>
      <c r="H3686" s="205" t="s">
        <v>682</v>
      </c>
      <c r="I3686" s="205" t="s">
        <v>683</v>
      </c>
      <c r="J3686" s="205" t="s">
        <v>684</v>
      </c>
      <c r="K3686" s="205" t="s">
        <v>684</v>
      </c>
      <c r="L3686" s="205" t="s">
        <v>684</v>
      </c>
      <c r="M3686" s="205" t="s">
        <v>684</v>
      </c>
      <c r="N3686" s="205" t="s">
        <v>684</v>
      </c>
      <c r="O3686" s="205" t="s">
        <v>686</v>
      </c>
      <c r="P3686" s="205" t="s">
        <v>684</v>
      </c>
      <c r="Q3686" s="205" t="s">
        <v>686</v>
      </c>
    </row>
    <row r="3687" spans="1:17" hidden="1">
      <c r="A3687" s="204">
        <v>101213361800</v>
      </c>
      <c r="B3687" s="205" t="s">
        <v>14850</v>
      </c>
      <c r="C3687" s="205" t="s">
        <v>14851</v>
      </c>
      <c r="D3687" s="205" t="s">
        <v>680</v>
      </c>
      <c r="E3687" s="572">
        <v>28679</v>
      </c>
      <c r="F3687" s="572">
        <v>42916</v>
      </c>
      <c r="G3687" s="205" t="s">
        <v>14852</v>
      </c>
      <c r="H3687" s="205" t="s">
        <v>682</v>
      </c>
      <c r="I3687" s="205" t="s">
        <v>708</v>
      </c>
      <c r="J3687" s="205" t="s">
        <v>684</v>
      </c>
      <c r="K3687" s="205" t="s">
        <v>684</v>
      </c>
      <c r="L3687" s="205" t="s">
        <v>684</v>
      </c>
      <c r="M3687" s="205" t="s">
        <v>684</v>
      </c>
      <c r="N3687" s="205" t="s">
        <v>684</v>
      </c>
      <c r="O3687" s="205" t="s">
        <v>686</v>
      </c>
      <c r="P3687" s="205" t="s">
        <v>684</v>
      </c>
      <c r="Q3687" s="205" t="s">
        <v>686</v>
      </c>
    </row>
    <row r="3688" spans="1:17" hidden="1">
      <c r="A3688" s="204">
        <v>101239638542</v>
      </c>
      <c r="B3688" s="205" t="s">
        <v>14898</v>
      </c>
      <c r="C3688" s="205" t="s">
        <v>14899</v>
      </c>
      <c r="D3688" s="205" t="s">
        <v>680</v>
      </c>
      <c r="E3688" s="572">
        <v>35796</v>
      </c>
      <c r="F3688" s="572">
        <v>42916</v>
      </c>
      <c r="G3688" s="205" t="s">
        <v>14900</v>
      </c>
      <c r="H3688" s="205" t="s">
        <v>682</v>
      </c>
      <c r="I3688" s="205" t="s">
        <v>683</v>
      </c>
      <c r="J3688" s="205" t="s">
        <v>684</v>
      </c>
      <c r="K3688" s="205" t="s">
        <v>684</v>
      </c>
      <c r="L3688" s="205" t="s">
        <v>684</v>
      </c>
      <c r="M3688" s="205" t="s">
        <v>684</v>
      </c>
      <c r="N3688" s="205" t="s">
        <v>684</v>
      </c>
      <c r="O3688" s="205" t="s">
        <v>686</v>
      </c>
      <c r="P3688" s="205" t="s">
        <v>684</v>
      </c>
      <c r="Q3688" s="205" t="s">
        <v>686</v>
      </c>
    </row>
    <row r="3689" spans="1:17" hidden="1">
      <c r="A3689" s="204">
        <v>101213257995</v>
      </c>
      <c r="B3689" s="205" t="s">
        <v>14821</v>
      </c>
      <c r="C3689" s="205" t="s">
        <v>14822</v>
      </c>
      <c r="D3689" s="205" t="s">
        <v>680</v>
      </c>
      <c r="E3689" s="572">
        <v>23743</v>
      </c>
      <c r="F3689" s="572">
        <v>42916</v>
      </c>
      <c r="G3689" s="205" t="s">
        <v>14823</v>
      </c>
      <c r="H3689" s="205" t="s">
        <v>682</v>
      </c>
      <c r="I3689" s="205" t="s">
        <v>708</v>
      </c>
      <c r="J3689" s="205" t="s">
        <v>684</v>
      </c>
      <c r="K3689" s="205" t="s">
        <v>684</v>
      </c>
      <c r="L3689" s="205" t="s">
        <v>684</v>
      </c>
      <c r="M3689" s="205" t="s">
        <v>684</v>
      </c>
      <c r="N3689" s="205" t="s">
        <v>684</v>
      </c>
      <c r="O3689" s="205" t="s">
        <v>686</v>
      </c>
      <c r="P3689" s="205" t="s">
        <v>684</v>
      </c>
      <c r="Q3689" s="205" t="s">
        <v>686</v>
      </c>
    </row>
    <row r="3690" spans="1:17" hidden="1">
      <c r="A3690" s="204">
        <v>101213258008</v>
      </c>
      <c r="B3690" s="205" t="s">
        <v>14824</v>
      </c>
      <c r="C3690" s="205" t="s">
        <v>14825</v>
      </c>
      <c r="D3690" s="205" t="s">
        <v>680</v>
      </c>
      <c r="E3690" s="572">
        <v>35065</v>
      </c>
      <c r="F3690" s="572">
        <v>42916</v>
      </c>
      <c r="G3690" s="205" t="s">
        <v>14826</v>
      </c>
      <c r="H3690" s="205" t="s">
        <v>682</v>
      </c>
      <c r="I3690" s="205" t="s">
        <v>683</v>
      </c>
      <c r="J3690" s="205" t="s">
        <v>684</v>
      </c>
      <c r="K3690" s="205" t="s">
        <v>684</v>
      </c>
      <c r="L3690" s="205" t="s">
        <v>684</v>
      </c>
      <c r="M3690" s="205" t="s">
        <v>684</v>
      </c>
      <c r="N3690" s="205" t="s">
        <v>684</v>
      </c>
      <c r="O3690" s="205" t="s">
        <v>686</v>
      </c>
      <c r="P3690" s="205" t="s">
        <v>684</v>
      </c>
      <c r="Q3690" s="205" t="s">
        <v>686</v>
      </c>
    </row>
    <row r="3691" spans="1:17" hidden="1">
      <c r="A3691" s="204">
        <v>101226133247</v>
      </c>
      <c r="B3691" s="205" t="s">
        <v>14827</v>
      </c>
      <c r="C3691" s="205" t="s">
        <v>14828</v>
      </c>
      <c r="D3691" s="205" t="s">
        <v>680</v>
      </c>
      <c r="E3691" s="572">
        <v>34700</v>
      </c>
      <c r="F3691" s="572">
        <v>42916</v>
      </c>
      <c r="G3691" s="205" t="s">
        <v>14829</v>
      </c>
      <c r="H3691" s="205" t="s">
        <v>682</v>
      </c>
      <c r="I3691" s="205" t="s">
        <v>683</v>
      </c>
      <c r="J3691" s="205" t="s">
        <v>684</v>
      </c>
      <c r="K3691" s="205" t="s">
        <v>684</v>
      </c>
      <c r="L3691" s="205" t="s">
        <v>684</v>
      </c>
      <c r="M3691" s="205" t="s">
        <v>684</v>
      </c>
      <c r="N3691" s="205" t="s">
        <v>684</v>
      </c>
      <c r="O3691" s="205" t="s">
        <v>686</v>
      </c>
      <c r="P3691" s="205" t="s">
        <v>684</v>
      </c>
      <c r="Q3691" s="205" t="s">
        <v>686</v>
      </c>
    </row>
    <row r="3692" spans="1:17" hidden="1">
      <c r="A3692" s="204">
        <v>101226133275</v>
      </c>
      <c r="B3692" s="205" t="s">
        <v>14830</v>
      </c>
      <c r="C3692" s="205" t="s">
        <v>14831</v>
      </c>
      <c r="D3692" s="205" t="s">
        <v>680</v>
      </c>
      <c r="E3692" s="572">
        <v>35431</v>
      </c>
      <c r="F3692" s="572">
        <v>42916</v>
      </c>
      <c r="G3692" s="205" t="s">
        <v>13063</v>
      </c>
      <c r="H3692" s="205" t="s">
        <v>682</v>
      </c>
      <c r="I3692" s="205" t="s">
        <v>683</v>
      </c>
      <c r="J3692" s="205" t="s">
        <v>684</v>
      </c>
      <c r="K3692" s="205" t="s">
        <v>684</v>
      </c>
      <c r="L3692" s="205" t="s">
        <v>684</v>
      </c>
      <c r="M3692" s="205" t="s">
        <v>684</v>
      </c>
      <c r="N3692" s="205" t="s">
        <v>684</v>
      </c>
      <c r="O3692" s="205" t="s">
        <v>686</v>
      </c>
      <c r="P3692" s="205" t="s">
        <v>684</v>
      </c>
      <c r="Q3692" s="205" t="s">
        <v>686</v>
      </c>
    </row>
    <row r="3693" spans="1:17" hidden="1">
      <c r="A3693" s="204">
        <v>101226133299</v>
      </c>
      <c r="B3693" s="205" t="s">
        <v>14832</v>
      </c>
      <c r="C3693" s="205" t="s">
        <v>14833</v>
      </c>
      <c r="D3693" s="205" t="s">
        <v>680</v>
      </c>
      <c r="E3693" s="572">
        <v>28126</v>
      </c>
      <c r="F3693" s="572">
        <v>42916</v>
      </c>
      <c r="G3693" s="205" t="s">
        <v>13869</v>
      </c>
      <c r="H3693" s="205" t="s">
        <v>682</v>
      </c>
      <c r="I3693" s="205" t="s">
        <v>683</v>
      </c>
      <c r="J3693" s="205" t="s">
        <v>684</v>
      </c>
      <c r="K3693" s="205" t="s">
        <v>684</v>
      </c>
      <c r="L3693" s="205" t="s">
        <v>684</v>
      </c>
      <c r="M3693" s="205" t="s">
        <v>684</v>
      </c>
      <c r="N3693" s="205" t="s">
        <v>684</v>
      </c>
      <c r="O3693" s="205" t="s">
        <v>686</v>
      </c>
      <c r="P3693" s="205" t="s">
        <v>684</v>
      </c>
      <c r="Q3693" s="205" t="s">
        <v>686</v>
      </c>
    </row>
    <row r="3694" spans="1:17" hidden="1">
      <c r="A3694" s="204">
        <v>101239568708</v>
      </c>
      <c r="B3694" s="205" t="s">
        <v>14880</v>
      </c>
      <c r="C3694" s="205" t="s">
        <v>14881</v>
      </c>
      <c r="D3694" s="205" t="s">
        <v>680</v>
      </c>
      <c r="E3694" s="572">
        <v>33971</v>
      </c>
      <c r="F3694" s="572">
        <v>42916</v>
      </c>
      <c r="G3694" s="205" t="s">
        <v>14882</v>
      </c>
      <c r="H3694" s="205" t="s">
        <v>682</v>
      </c>
      <c r="I3694" s="205" t="s">
        <v>683</v>
      </c>
      <c r="J3694" s="205" t="s">
        <v>684</v>
      </c>
      <c r="K3694" s="205" t="s">
        <v>684</v>
      </c>
      <c r="L3694" s="205" t="s">
        <v>684</v>
      </c>
      <c r="M3694" s="205" t="s">
        <v>684</v>
      </c>
      <c r="N3694" s="205" t="s">
        <v>684</v>
      </c>
      <c r="O3694" s="205" t="s">
        <v>686</v>
      </c>
      <c r="P3694" s="205" t="s">
        <v>684</v>
      </c>
      <c r="Q3694" s="205" t="s">
        <v>686</v>
      </c>
    </row>
    <row r="3695" spans="1:17" hidden="1">
      <c r="A3695" s="204">
        <v>101239568670</v>
      </c>
      <c r="B3695" s="205" t="s">
        <v>14877</v>
      </c>
      <c r="C3695" s="205" t="s">
        <v>14878</v>
      </c>
      <c r="D3695" s="205" t="s">
        <v>680</v>
      </c>
      <c r="E3695" s="572">
        <v>33045</v>
      </c>
      <c r="F3695" s="572">
        <v>42916</v>
      </c>
      <c r="G3695" s="205" t="s">
        <v>14879</v>
      </c>
      <c r="H3695" s="205" t="s">
        <v>682</v>
      </c>
      <c r="I3695" s="205" t="s">
        <v>683</v>
      </c>
      <c r="J3695" s="205" t="s">
        <v>684</v>
      </c>
      <c r="K3695" s="205" t="s">
        <v>684</v>
      </c>
      <c r="L3695" s="205" t="s">
        <v>684</v>
      </c>
      <c r="M3695" s="205" t="s">
        <v>684</v>
      </c>
      <c r="N3695" s="205" t="s">
        <v>684</v>
      </c>
      <c r="O3695" s="205" t="s">
        <v>686</v>
      </c>
      <c r="P3695" s="205" t="s">
        <v>684</v>
      </c>
      <c r="Q3695" s="205" t="s">
        <v>686</v>
      </c>
    </row>
    <row r="3696" spans="1:17" hidden="1">
      <c r="A3696" s="204">
        <v>101248738626</v>
      </c>
      <c r="B3696" s="205" t="s">
        <v>14874</v>
      </c>
      <c r="C3696" s="205" t="s">
        <v>14875</v>
      </c>
      <c r="D3696" s="205" t="s">
        <v>680</v>
      </c>
      <c r="E3696" s="572">
        <v>33756</v>
      </c>
      <c r="F3696" s="572">
        <v>42916</v>
      </c>
      <c r="G3696" s="205" t="s">
        <v>14876</v>
      </c>
      <c r="H3696" s="205" t="s">
        <v>682</v>
      </c>
      <c r="I3696" s="205" t="s">
        <v>683</v>
      </c>
      <c r="J3696" s="205" t="s">
        <v>684</v>
      </c>
      <c r="K3696" s="205" t="s">
        <v>684</v>
      </c>
      <c r="L3696" s="205" t="s">
        <v>684</v>
      </c>
      <c r="M3696" s="205" t="s">
        <v>684</v>
      </c>
      <c r="N3696" s="205" t="s">
        <v>684</v>
      </c>
      <c r="O3696" s="205" t="s">
        <v>686</v>
      </c>
      <c r="P3696" s="205" t="s">
        <v>684</v>
      </c>
      <c r="Q3696" s="205" t="s">
        <v>686</v>
      </c>
    </row>
    <row r="3697" spans="1:17" hidden="1">
      <c r="A3697" s="204">
        <v>101239466969</v>
      </c>
      <c r="B3697" s="205" t="s">
        <v>14895</v>
      </c>
      <c r="C3697" s="205" t="s">
        <v>14896</v>
      </c>
      <c r="D3697" s="205" t="s">
        <v>680</v>
      </c>
      <c r="E3697" s="572">
        <v>35810</v>
      </c>
      <c r="F3697" s="572">
        <v>42916</v>
      </c>
      <c r="G3697" s="205" t="s">
        <v>14897</v>
      </c>
      <c r="H3697" s="205" t="s">
        <v>682</v>
      </c>
      <c r="I3697" s="205" t="s">
        <v>683</v>
      </c>
      <c r="J3697" s="205" t="s">
        <v>684</v>
      </c>
      <c r="K3697" s="205" t="s">
        <v>684</v>
      </c>
      <c r="L3697" s="205" t="s">
        <v>684</v>
      </c>
      <c r="M3697" s="205" t="s">
        <v>684</v>
      </c>
      <c r="N3697" s="205" t="s">
        <v>684</v>
      </c>
      <c r="O3697" s="205" t="s">
        <v>686</v>
      </c>
      <c r="P3697" s="205" t="s">
        <v>684</v>
      </c>
      <c r="Q3697" s="205" t="s">
        <v>686</v>
      </c>
    </row>
    <row r="3698" spans="1:17" hidden="1">
      <c r="A3698" s="204">
        <v>101239466930</v>
      </c>
      <c r="B3698" s="205" t="s">
        <v>14886</v>
      </c>
      <c r="C3698" s="205" t="s">
        <v>14887</v>
      </c>
      <c r="D3698" s="205" t="s">
        <v>680</v>
      </c>
      <c r="E3698" s="572">
        <v>29221</v>
      </c>
      <c r="F3698" s="572">
        <v>42916</v>
      </c>
      <c r="G3698" s="205" t="s">
        <v>14888</v>
      </c>
      <c r="H3698" s="205" t="s">
        <v>682</v>
      </c>
      <c r="I3698" s="205" t="s">
        <v>683</v>
      </c>
      <c r="J3698" s="205" t="s">
        <v>684</v>
      </c>
      <c r="K3698" s="205" t="s">
        <v>684</v>
      </c>
      <c r="L3698" s="205" t="s">
        <v>684</v>
      </c>
      <c r="M3698" s="205" t="s">
        <v>684</v>
      </c>
      <c r="N3698" s="205" t="s">
        <v>684</v>
      </c>
      <c r="O3698" s="205" t="s">
        <v>686</v>
      </c>
      <c r="P3698" s="205" t="s">
        <v>684</v>
      </c>
      <c r="Q3698" s="205" t="s">
        <v>686</v>
      </c>
    </row>
    <row r="3699" spans="1:17" hidden="1">
      <c r="A3699" s="204">
        <v>101239466948</v>
      </c>
      <c r="B3699" s="205" t="s">
        <v>14889</v>
      </c>
      <c r="C3699" s="205" t="s">
        <v>14890</v>
      </c>
      <c r="D3699" s="205" t="s">
        <v>680</v>
      </c>
      <c r="E3699" s="572">
        <v>32509</v>
      </c>
      <c r="F3699" s="572">
        <v>42916</v>
      </c>
      <c r="G3699" s="205" t="s">
        <v>14891</v>
      </c>
      <c r="H3699" s="205" t="s">
        <v>682</v>
      </c>
      <c r="I3699" s="205" t="s">
        <v>708</v>
      </c>
      <c r="J3699" s="205" t="s">
        <v>684</v>
      </c>
      <c r="K3699" s="205" t="s">
        <v>684</v>
      </c>
      <c r="L3699" s="205" t="s">
        <v>684</v>
      </c>
      <c r="M3699" s="205" t="s">
        <v>684</v>
      </c>
      <c r="N3699" s="205" t="s">
        <v>684</v>
      </c>
      <c r="O3699" s="205" t="s">
        <v>686</v>
      </c>
      <c r="P3699" s="205" t="s">
        <v>684</v>
      </c>
      <c r="Q3699" s="205" t="s">
        <v>686</v>
      </c>
    </row>
    <row r="3700" spans="1:17" hidden="1">
      <c r="A3700" s="204">
        <v>101239466953</v>
      </c>
      <c r="B3700" s="205" t="s">
        <v>14892</v>
      </c>
      <c r="C3700" s="205" t="s">
        <v>14893</v>
      </c>
      <c r="D3700" s="205" t="s">
        <v>680</v>
      </c>
      <c r="E3700" s="572">
        <v>33390</v>
      </c>
      <c r="F3700" s="572">
        <v>42916</v>
      </c>
      <c r="G3700" s="205" t="s">
        <v>14894</v>
      </c>
      <c r="H3700" s="205" t="s">
        <v>682</v>
      </c>
      <c r="I3700" s="205" t="s">
        <v>683</v>
      </c>
      <c r="J3700" s="205" t="s">
        <v>684</v>
      </c>
      <c r="K3700" s="205" t="s">
        <v>684</v>
      </c>
      <c r="L3700" s="205" t="s">
        <v>684</v>
      </c>
      <c r="M3700" s="205" t="s">
        <v>684</v>
      </c>
      <c r="N3700" s="205" t="s">
        <v>684</v>
      </c>
      <c r="O3700" s="205" t="s">
        <v>686</v>
      </c>
      <c r="P3700" s="205" t="s">
        <v>684</v>
      </c>
      <c r="Q3700" s="205" t="s">
        <v>686</v>
      </c>
    </row>
    <row r="3701" spans="1:17" hidden="1">
      <c r="A3701" s="204">
        <v>101213571974</v>
      </c>
      <c r="B3701" s="205" t="s">
        <v>14807</v>
      </c>
      <c r="C3701" s="205" t="s">
        <v>14808</v>
      </c>
      <c r="D3701" s="205" t="s">
        <v>680</v>
      </c>
      <c r="E3701" s="572">
        <v>27030</v>
      </c>
      <c r="F3701" s="572">
        <v>42916</v>
      </c>
      <c r="G3701" s="205" t="s">
        <v>14809</v>
      </c>
      <c r="H3701" s="205" t="s">
        <v>682</v>
      </c>
      <c r="I3701" s="205" t="s">
        <v>683</v>
      </c>
      <c r="J3701" s="205" t="s">
        <v>684</v>
      </c>
      <c r="K3701" s="205" t="s">
        <v>684</v>
      </c>
      <c r="L3701" s="205" t="s">
        <v>684</v>
      </c>
      <c r="M3701" s="205" t="s">
        <v>684</v>
      </c>
      <c r="N3701" s="205" t="s">
        <v>684</v>
      </c>
      <c r="O3701" s="205" t="s">
        <v>686</v>
      </c>
      <c r="P3701" s="205" t="s">
        <v>684</v>
      </c>
      <c r="Q3701" s="205" t="s">
        <v>686</v>
      </c>
    </row>
    <row r="3702" spans="1:17" hidden="1">
      <c r="A3702" s="204">
        <v>101213571988</v>
      </c>
      <c r="B3702" s="205" t="s">
        <v>14810</v>
      </c>
      <c r="C3702" s="205" t="s">
        <v>14811</v>
      </c>
      <c r="D3702" s="205" t="s">
        <v>680</v>
      </c>
      <c r="E3702" s="572">
        <v>35796</v>
      </c>
      <c r="F3702" s="572">
        <v>42916</v>
      </c>
      <c r="G3702" s="205" t="s">
        <v>7220</v>
      </c>
      <c r="H3702" s="205" t="s">
        <v>682</v>
      </c>
      <c r="I3702" s="205" t="s">
        <v>683</v>
      </c>
      <c r="J3702" s="205" t="s">
        <v>684</v>
      </c>
      <c r="K3702" s="205" t="s">
        <v>684</v>
      </c>
      <c r="L3702" s="205" t="s">
        <v>684</v>
      </c>
      <c r="M3702" s="205" t="s">
        <v>684</v>
      </c>
      <c r="N3702" s="205" t="s">
        <v>684</v>
      </c>
      <c r="O3702" s="205" t="s">
        <v>686</v>
      </c>
      <c r="P3702" s="205" t="s">
        <v>684</v>
      </c>
      <c r="Q3702" s="205" t="s">
        <v>686</v>
      </c>
    </row>
    <row r="3703" spans="1:17" hidden="1">
      <c r="A3703" s="204">
        <v>101213572194</v>
      </c>
      <c r="B3703" s="205" t="s">
        <v>14812</v>
      </c>
      <c r="C3703" s="205" t="s">
        <v>14813</v>
      </c>
      <c r="D3703" s="205" t="s">
        <v>680</v>
      </c>
      <c r="E3703" s="572">
        <v>35855</v>
      </c>
      <c r="F3703" s="572">
        <v>42916</v>
      </c>
      <c r="G3703" s="205" t="s">
        <v>14814</v>
      </c>
      <c r="H3703" s="205" t="s">
        <v>682</v>
      </c>
      <c r="I3703" s="205" t="s">
        <v>683</v>
      </c>
      <c r="J3703" s="205">
        <v>7620061835</v>
      </c>
      <c r="K3703" s="205" t="s">
        <v>684</v>
      </c>
      <c r="L3703" s="205" t="s">
        <v>684</v>
      </c>
      <c r="M3703" s="205" t="s">
        <v>14815</v>
      </c>
      <c r="N3703" s="205" t="s">
        <v>5723</v>
      </c>
      <c r="O3703" s="205" t="s">
        <v>686</v>
      </c>
      <c r="P3703" s="205" t="s">
        <v>684</v>
      </c>
      <c r="Q3703" s="205" t="s">
        <v>686</v>
      </c>
    </row>
    <row r="3704" spans="1:17" hidden="1">
      <c r="A3704" s="204">
        <v>101213572207</v>
      </c>
      <c r="B3704" s="205" t="s">
        <v>14816</v>
      </c>
      <c r="C3704" s="205" t="s">
        <v>14817</v>
      </c>
      <c r="D3704" s="205" t="s">
        <v>680</v>
      </c>
      <c r="E3704" s="572">
        <v>34335</v>
      </c>
      <c r="F3704" s="572">
        <v>42916</v>
      </c>
      <c r="G3704" s="205" t="s">
        <v>14818</v>
      </c>
      <c r="H3704" s="205" t="s">
        <v>682</v>
      </c>
      <c r="I3704" s="205" t="s">
        <v>683</v>
      </c>
      <c r="J3704" s="205">
        <v>9764589472</v>
      </c>
      <c r="K3704" s="205" t="s">
        <v>684</v>
      </c>
      <c r="L3704" s="205" t="s">
        <v>9471</v>
      </c>
      <c r="M3704" s="205" t="s">
        <v>14819</v>
      </c>
      <c r="N3704" s="205" t="s">
        <v>14820</v>
      </c>
      <c r="O3704" s="205" t="s">
        <v>686</v>
      </c>
      <c r="P3704" s="205" t="s">
        <v>687</v>
      </c>
      <c r="Q3704" s="205" t="s">
        <v>686</v>
      </c>
    </row>
    <row r="3705" spans="1:17" hidden="1">
      <c r="A3705" s="204">
        <v>101213784807</v>
      </c>
      <c r="B3705" s="205" t="s">
        <v>14834</v>
      </c>
      <c r="C3705" s="205" t="s">
        <v>14835</v>
      </c>
      <c r="D3705" s="205" t="s">
        <v>680</v>
      </c>
      <c r="E3705" s="572">
        <v>32509</v>
      </c>
      <c r="F3705" s="572">
        <v>42916</v>
      </c>
      <c r="G3705" s="205" t="s">
        <v>14836</v>
      </c>
      <c r="H3705" s="205" t="s">
        <v>682</v>
      </c>
      <c r="I3705" s="205" t="s">
        <v>708</v>
      </c>
      <c r="J3705" s="205" t="s">
        <v>684</v>
      </c>
      <c r="K3705" s="205" t="s">
        <v>684</v>
      </c>
      <c r="L3705" s="205" t="s">
        <v>684</v>
      </c>
      <c r="M3705" s="205" t="s">
        <v>684</v>
      </c>
      <c r="N3705" s="205" t="s">
        <v>684</v>
      </c>
      <c r="O3705" s="205" t="s">
        <v>686</v>
      </c>
      <c r="P3705" s="205" t="s">
        <v>684</v>
      </c>
      <c r="Q3705" s="205" t="s">
        <v>686</v>
      </c>
    </row>
    <row r="3706" spans="1:17" hidden="1">
      <c r="A3706" s="204">
        <v>101213784811</v>
      </c>
      <c r="B3706" s="205" t="s">
        <v>14837</v>
      </c>
      <c r="C3706" s="205" t="s">
        <v>14838</v>
      </c>
      <c r="D3706" s="205" t="s">
        <v>680</v>
      </c>
      <c r="E3706" s="572">
        <v>36166</v>
      </c>
      <c r="F3706" s="572">
        <v>42916</v>
      </c>
      <c r="G3706" s="205" t="s">
        <v>4977</v>
      </c>
      <c r="H3706" s="205" t="s">
        <v>682</v>
      </c>
      <c r="I3706" s="205" t="s">
        <v>683</v>
      </c>
      <c r="J3706" s="205" t="s">
        <v>684</v>
      </c>
      <c r="K3706" s="205" t="s">
        <v>684</v>
      </c>
      <c r="L3706" s="205" t="s">
        <v>684</v>
      </c>
      <c r="M3706" s="205" t="s">
        <v>684</v>
      </c>
      <c r="N3706" s="205" t="s">
        <v>684</v>
      </c>
      <c r="O3706" s="205" t="s">
        <v>686</v>
      </c>
      <c r="P3706" s="205" t="s">
        <v>684</v>
      </c>
      <c r="Q3706" s="205" t="s">
        <v>686</v>
      </c>
    </row>
    <row r="3707" spans="1:17" hidden="1">
      <c r="A3707" s="204">
        <v>101213360356</v>
      </c>
      <c r="B3707" s="205" t="s">
        <v>14841</v>
      </c>
      <c r="C3707" s="205" t="s">
        <v>14842</v>
      </c>
      <c r="D3707" s="205" t="s">
        <v>680</v>
      </c>
      <c r="E3707" s="572">
        <v>35890</v>
      </c>
      <c r="F3707" s="572">
        <v>42916</v>
      </c>
      <c r="G3707" s="205" t="s">
        <v>14843</v>
      </c>
      <c r="H3707" s="205" t="s">
        <v>682</v>
      </c>
      <c r="I3707" s="205" t="s">
        <v>683</v>
      </c>
      <c r="J3707" s="205" t="s">
        <v>684</v>
      </c>
      <c r="K3707" s="205" t="s">
        <v>684</v>
      </c>
      <c r="L3707" s="205" t="s">
        <v>684</v>
      </c>
      <c r="M3707" s="205" t="s">
        <v>684</v>
      </c>
      <c r="N3707" s="205" t="s">
        <v>684</v>
      </c>
      <c r="O3707" s="205" t="s">
        <v>686</v>
      </c>
      <c r="P3707" s="205" t="s">
        <v>684</v>
      </c>
      <c r="Q3707" s="205" t="s">
        <v>686</v>
      </c>
    </row>
    <row r="3708" spans="1:17" hidden="1">
      <c r="A3708" s="204">
        <v>101213360360</v>
      </c>
      <c r="B3708" s="205" t="s">
        <v>14844</v>
      </c>
      <c r="C3708" s="205" t="s">
        <v>14845</v>
      </c>
      <c r="D3708" s="205" t="s">
        <v>680</v>
      </c>
      <c r="E3708" s="572">
        <v>34335</v>
      </c>
      <c r="F3708" s="572">
        <v>42916</v>
      </c>
      <c r="G3708" s="205" t="s">
        <v>14846</v>
      </c>
      <c r="H3708" s="205" t="s">
        <v>682</v>
      </c>
      <c r="I3708" s="205" t="s">
        <v>683</v>
      </c>
      <c r="J3708" s="205" t="s">
        <v>684</v>
      </c>
      <c r="K3708" s="205" t="s">
        <v>684</v>
      </c>
      <c r="L3708" s="205" t="s">
        <v>684</v>
      </c>
      <c r="M3708" s="205" t="s">
        <v>684</v>
      </c>
      <c r="N3708" s="205" t="s">
        <v>684</v>
      </c>
      <c r="O3708" s="205" t="s">
        <v>686</v>
      </c>
      <c r="P3708" s="205" t="s">
        <v>684</v>
      </c>
      <c r="Q3708" s="205" t="s">
        <v>686</v>
      </c>
    </row>
    <row r="3709" spans="1:17" hidden="1">
      <c r="A3709" s="204">
        <v>101213360387</v>
      </c>
      <c r="B3709" s="205" t="s">
        <v>14847</v>
      </c>
      <c r="C3709" s="205" t="s">
        <v>14848</v>
      </c>
      <c r="D3709" s="205" t="s">
        <v>680</v>
      </c>
      <c r="E3709" s="572">
        <v>26745</v>
      </c>
      <c r="F3709" s="572">
        <v>42916</v>
      </c>
      <c r="G3709" s="205" t="s">
        <v>14849</v>
      </c>
      <c r="H3709" s="205" t="s">
        <v>682</v>
      </c>
      <c r="I3709" s="205" t="s">
        <v>708</v>
      </c>
      <c r="J3709" s="205" t="s">
        <v>684</v>
      </c>
      <c r="K3709" s="205" t="s">
        <v>684</v>
      </c>
      <c r="L3709" s="205" t="s">
        <v>684</v>
      </c>
      <c r="M3709" s="205" t="s">
        <v>684</v>
      </c>
      <c r="N3709" s="205" t="s">
        <v>684</v>
      </c>
      <c r="O3709" s="205" t="s">
        <v>686</v>
      </c>
      <c r="P3709" s="205" t="s">
        <v>684</v>
      </c>
      <c r="Q3709" s="205" t="s">
        <v>686</v>
      </c>
    </row>
    <row r="3710" spans="1:17">
      <c r="A3710" s="204">
        <v>101234826068</v>
      </c>
      <c r="B3710" s="205" t="s">
        <v>14856</v>
      </c>
      <c r="C3710" s="205" t="s">
        <v>14857</v>
      </c>
      <c r="D3710" s="205" t="s">
        <v>680</v>
      </c>
      <c r="E3710" s="572">
        <v>35628</v>
      </c>
      <c r="F3710" s="572">
        <v>42916</v>
      </c>
      <c r="G3710" s="205" t="s">
        <v>14858</v>
      </c>
      <c r="H3710" s="205" t="s">
        <v>682</v>
      </c>
      <c r="I3710" s="205" t="s">
        <v>683</v>
      </c>
      <c r="J3710" s="205" t="s">
        <v>684</v>
      </c>
      <c r="K3710" s="205" t="s">
        <v>684</v>
      </c>
      <c r="L3710" s="205" t="s">
        <v>684</v>
      </c>
      <c r="M3710" s="205" t="s">
        <v>684</v>
      </c>
      <c r="N3710" s="205" t="s">
        <v>684</v>
      </c>
      <c r="O3710" s="205" t="s">
        <v>686</v>
      </c>
      <c r="P3710" s="205" t="s">
        <v>684</v>
      </c>
      <c r="Q3710" s="205" t="s">
        <v>686</v>
      </c>
    </row>
    <row r="3711" spans="1:17" hidden="1">
      <c r="A3711" s="204">
        <v>101239453884</v>
      </c>
      <c r="B3711" s="205" t="s">
        <v>14868</v>
      </c>
      <c r="C3711" s="205" t="s">
        <v>14869</v>
      </c>
      <c r="D3711" s="205" t="s">
        <v>680</v>
      </c>
      <c r="E3711" s="572">
        <v>35065</v>
      </c>
      <c r="F3711" s="572">
        <v>42916</v>
      </c>
      <c r="G3711" s="205" t="s">
        <v>14870</v>
      </c>
      <c r="H3711" s="205" t="s">
        <v>682</v>
      </c>
      <c r="I3711" s="205" t="s">
        <v>683</v>
      </c>
      <c r="J3711" s="205" t="s">
        <v>684</v>
      </c>
      <c r="K3711" s="205" t="s">
        <v>684</v>
      </c>
      <c r="L3711" s="205" t="s">
        <v>684</v>
      </c>
      <c r="M3711" s="205" t="s">
        <v>684</v>
      </c>
      <c r="N3711" s="205" t="s">
        <v>684</v>
      </c>
      <c r="O3711" s="205" t="s">
        <v>686</v>
      </c>
      <c r="P3711" s="205" t="s">
        <v>684</v>
      </c>
      <c r="Q3711" s="205" t="s">
        <v>686</v>
      </c>
    </row>
    <row r="3712" spans="1:17" hidden="1">
      <c r="A3712" s="204">
        <v>101248791011</v>
      </c>
      <c r="B3712" s="205" t="s">
        <v>14883</v>
      </c>
      <c r="C3712" s="205" t="s">
        <v>14884</v>
      </c>
      <c r="D3712" s="205" t="s">
        <v>680</v>
      </c>
      <c r="E3712" s="572">
        <v>29952</v>
      </c>
      <c r="F3712" s="572">
        <v>42916</v>
      </c>
      <c r="G3712" s="205" t="s">
        <v>14885</v>
      </c>
      <c r="H3712" s="205" t="s">
        <v>682</v>
      </c>
      <c r="I3712" s="205" t="s">
        <v>708</v>
      </c>
      <c r="J3712" s="205" t="s">
        <v>684</v>
      </c>
      <c r="K3712" s="205" t="s">
        <v>684</v>
      </c>
      <c r="L3712" s="205" t="s">
        <v>684</v>
      </c>
      <c r="M3712" s="205" t="s">
        <v>684</v>
      </c>
      <c r="N3712" s="205" t="s">
        <v>684</v>
      </c>
      <c r="O3712" s="205" t="s">
        <v>686</v>
      </c>
      <c r="P3712" s="205" t="s">
        <v>684</v>
      </c>
      <c r="Q3712" s="205" t="s">
        <v>686</v>
      </c>
    </row>
    <row r="3713" spans="1:17" hidden="1">
      <c r="A3713" s="204">
        <v>101229297032</v>
      </c>
      <c r="B3713" s="205" t="s">
        <v>14839</v>
      </c>
      <c r="C3713" s="205" t="s">
        <v>14840</v>
      </c>
      <c r="D3713" s="205" t="s">
        <v>680</v>
      </c>
      <c r="E3713" s="572">
        <v>33390</v>
      </c>
      <c r="F3713" s="572">
        <v>42916</v>
      </c>
      <c r="G3713" s="205" t="s">
        <v>1072</v>
      </c>
      <c r="H3713" s="205" t="s">
        <v>682</v>
      </c>
      <c r="I3713" s="205" t="s">
        <v>683</v>
      </c>
      <c r="J3713" s="205" t="s">
        <v>684</v>
      </c>
      <c r="K3713" s="205" t="s">
        <v>684</v>
      </c>
      <c r="L3713" s="205" t="s">
        <v>684</v>
      </c>
      <c r="M3713" s="205" t="s">
        <v>684</v>
      </c>
      <c r="N3713" s="205" t="s">
        <v>684</v>
      </c>
      <c r="O3713" s="205" t="s">
        <v>686</v>
      </c>
      <c r="P3713" s="205" t="s">
        <v>684</v>
      </c>
      <c r="Q3713" s="205" t="s">
        <v>686</v>
      </c>
    </row>
    <row r="3714" spans="1:17" hidden="1">
      <c r="A3714" s="204">
        <v>101213361816</v>
      </c>
      <c r="B3714" s="205" t="s">
        <v>14853</v>
      </c>
      <c r="C3714" s="205" t="s">
        <v>14854</v>
      </c>
      <c r="D3714" s="205" t="s">
        <v>680</v>
      </c>
      <c r="E3714" s="572">
        <v>32509</v>
      </c>
      <c r="F3714" s="572">
        <v>42916</v>
      </c>
      <c r="G3714" s="205" t="s">
        <v>14855</v>
      </c>
      <c r="H3714" s="205" t="s">
        <v>682</v>
      </c>
      <c r="I3714" s="205" t="s">
        <v>708</v>
      </c>
      <c r="J3714" s="205" t="s">
        <v>684</v>
      </c>
      <c r="K3714" s="205" t="s">
        <v>684</v>
      </c>
      <c r="L3714" s="205" t="s">
        <v>684</v>
      </c>
      <c r="M3714" s="205" t="s">
        <v>684</v>
      </c>
      <c r="N3714" s="205" t="s">
        <v>684</v>
      </c>
      <c r="O3714" s="205" t="s">
        <v>686</v>
      </c>
      <c r="P3714" s="205" t="s">
        <v>684</v>
      </c>
      <c r="Q3714" s="205" t="s">
        <v>686</v>
      </c>
    </row>
    <row r="3715" spans="1:17" hidden="1">
      <c r="A3715" s="204">
        <v>101261398027</v>
      </c>
      <c r="B3715" s="205" t="s">
        <v>14859</v>
      </c>
      <c r="C3715" s="205" t="s">
        <v>14860</v>
      </c>
      <c r="D3715" s="205" t="s">
        <v>680</v>
      </c>
      <c r="E3715" s="572">
        <v>33355</v>
      </c>
      <c r="F3715" s="572">
        <v>42916</v>
      </c>
      <c r="G3715" s="205" t="s">
        <v>14861</v>
      </c>
      <c r="H3715" s="205" t="s">
        <v>682</v>
      </c>
      <c r="I3715" s="205" t="s">
        <v>683</v>
      </c>
      <c r="J3715" s="205" t="s">
        <v>684</v>
      </c>
      <c r="K3715" s="205" t="s">
        <v>684</v>
      </c>
      <c r="L3715" s="205" t="s">
        <v>684</v>
      </c>
      <c r="M3715" s="205" t="s">
        <v>684</v>
      </c>
      <c r="N3715" s="205" t="s">
        <v>684</v>
      </c>
      <c r="O3715" s="205" t="s">
        <v>686</v>
      </c>
      <c r="P3715" s="205" t="s">
        <v>684</v>
      </c>
      <c r="Q3715" s="205" t="s">
        <v>686</v>
      </c>
    </row>
    <row r="3716" spans="1:17" hidden="1">
      <c r="A3716" s="204">
        <v>101261384048</v>
      </c>
      <c r="B3716" s="205" t="s">
        <v>14862</v>
      </c>
      <c r="C3716" s="205" t="s">
        <v>14863</v>
      </c>
      <c r="D3716" s="205" t="s">
        <v>680</v>
      </c>
      <c r="E3716" s="572">
        <v>34323</v>
      </c>
      <c r="F3716" s="572">
        <v>42916</v>
      </c>
      <c r="G3716" s="205" t="s">
        <v>14864</v>
      </c>
      <c r="H3716" s="205" t="s">
        <v>682</v>
      </c>
      <c r="I3716" s="205" t="s">
        <v>683</v>
      </c>
      <c r="J3716" s="205" t="s">
        <v>684</v>
      </c>
      <c r="K3716" s="205" t="s">
        <v>684</v>
      </c>
      <c r="L3716" s="205" t="s">
        <v>684</v>
      </c>
      <c r="M3716" s="205" t="s">
        <v>684</v>
      </c>
      <c r="N3716" s="205" t="s">
        <v>684</v>
      </c>
      <c r="O3716" s="205" t="s">
        <v>686</v>
      </c>
      <c r="P3716" s="205" t="s">
        <v>684</v>
      </c>
      <c r="Q3716" s="205" t="s">
        <v>686</v>
      </c>
    </row>
    <row r="3717" spans="1:17" hidden="1">
      <c r="A3717" s="204">
        <v>101261384053</v>
      </c>
      <c r="B3717" s="205" t="s">
        <v>14865</v>
      </c>
      <c r="C3717" s="205" t="s">
        <v>14866</v>
      </c>
      <c r="D3717" s="205" t="s">
        <v>680</v>
      </c>
      <c r="E3717" s="572">
        <v>29655</v>
      </c>
      <c r="F3717" s="572">
        <v>42916</v>
      </c>
      <c r="G3717" s="205" t="s">
        <v>14867</v>
      </c>
      <c r="H3717" s="205" t="s">
        <v>682</v>
      </c>
      <c r="I3717" s="205" t="s">
        <v>708</v>
      </c>
      <c r="J3717" s="205" t="s">
        <v>684</v>
      </c>
      <c r="K3717" s="205" t="s">
        <v>684</v>
      </c>
      <c r="L3717" s="205" t="s">
        <v>684</v>
      </c>
      <c r="M3717" s="205" t="s">
        <v>684</v>
      </c>
      <c r="N3717" s="205" t="s">
        <v>684</v>
      </c>
      <c r="O3717" s="205" t="s">
        <v>686</v>
      </c>
      <c r="P3717" s="205" t="s">
        <v>684</v>
      </c>
      <c r="Q3717" s="205" t="s">
        <v>686</v>
      </c>
    </row>
    <row r="3718" spans="1:17" hidden="1">
      <c r="A3718" s="204">
        <v>101234610839</v>
      </c>
      <c r="B3718" s="205" t="s">
        <v>14871</v>
      </c>
      <c r="C3718" s="205" t="s">
        <v>14872</v>
      </c>
      <c r="D3718" s="205" t="s">
        <v>680</v>
      </c>
      <c r="E3718" s="572">
        <v>32143</v>
      </c>
      <c r="F3718" s="572">
        <v>42916</v>
      </c>
      <c r="G3718" s="205" t="s">
        <v>14873</v>
      </c>
      <c r="H3718" s="205" t="s">
        <v>682</v>
      </c>
      <c r="I3718" s="205" t="s">
        <v>708</v>
      </c>
      <c r="J3718" s="205" t="s">
        <v>684</v>
      </c>
      <c r="K3718" s="205" t="s">
        <v>684</v>
      </c>
      <c r="L3718" s="205" t="s">
        <v>684</v>
      </c>
      <c r="M3718" s="205" t="s">
        <v>684</v>
      </c>
      <c r="N3718" s="205" t="s">
        <v>684</v>
      </c>
      <c r="O3718" s="205" t="s">
        <v>686</v>
      </c>
      <c r="P3718" s="205" t="s">
        <v>684</v>
      </c>
      <c r="Q3718" s="205" t="s">
        <v>686</v>
      </c>
    </row>
    <row r="3719" spans="1:17" hidden="1">
      <c r="A3719" s="204">
        <v>101119804706</v>
      </c>
      <c r="B3719" s="205" t="s">
        <v>15127</v>
      </c>
      <c r="C3719" s="205" t="s">
        <v>15128</v>
      </c>
      <c r="D3719" s="205" t="s">
        <v>680</v>
      </c>
      <c r="E3719" s="572">
        <v>32572</v>
      </c>
      <c r="F3719" s="572">
        <v>42914</v>
      </c>
      <c r="G3719" s="205" t="s">
        <v>15129</v>
      </c>
      <c r="H3719" s="205" t="s">
        <v>682</v>
      </c>
      <c r="I3719" s="205" t="s">
        <v>708</v>
      </c>
      <c r="J3719" s="205">
        <v>9767649645</v>
      </c>
      <c r="K3719" s="205" t="s">
        <v>684</v>
      </c>
      <c r="L3719" s="205" t="s">
        <v>15130</v>
      </c>
      <c r="M3719" s="205" t="s">
        <v>15131</v>
      </c>
      <c r="N3719" s="205" t="s">
        <v>15132</v>
      </c>
      <c r="O3719" s="205" t="s">
        <v>686</v>
      </c>
      <c r="P3719" s="205" t="s">
        <v>687</v>
      </c>
      <c r="Q3719" s="205" t="s">
        <v>686</v>
      </c>
    </row>
    <row r="3720" spans="1:17" hidden="1">
      <c r="A3720" s="204">
        <v>101116423661</v>
      </c>
      <c r="B3720" s="205" t="s">
        <v>15133</v>
      </c>
      <c r="C3720" s="205" t="s">
        <v>15134</v>
      </c>
      <c r="D3720" s="205" t="s">
        <v>680</v>
      </c>
      <c r="E3720" s="572">
        <v>31079</v>
      </c>
      <c r="F3720" s="572">
        <v>42906</v>
      </c>
      <c r="G3720" s="205" t="s">
        <v>15135</v>
      </c>
      <c r="H3720" s="205" t="s">
        <v>682</v>
      </c>
      <c r="I3720" s="205" t="s">
        <v>683</v>
      </c>
      <c r="J3720" s="205" t="s">
        <v>684</v>
      </c>
      <c r="K3720" s="205" t="s">
        <v>684</v>
      </c>
      <c r="L3720" s="205" t="s">
        <v>684</v>
      </c>
      <c r="M3720" s="205" t="s">
        <v>684</v>
      </c>
      <c r="N3720" s="205" t="s">
        <v>684</v>
      </c>
      <c r="O3720" s="205" t="s">
        <v>686</v>
      </c>
      <c r="P3720" s="205" t="s">
        <v>684</v>
      </c>
      <c r="Q3720" s="205" t="s">
        <v>686</v>
      </c>
    </row>
    <row r="3721" spans="1:17" hidden="1">
      <c r="A3721" s="204">
        <v>101116025976</v>
      </c>
      <c r="B3721" s="205" t="s">
        <v>15145</v>
      </c>
      <c r="C3721" s="205" t="s">
        <v>15146</v>
      </c>
      <c r="D3721" s="205" t="s">
        <v>680</v>
      </c>
      <c r="E3721" s="572">
        <v>35431</v>
      </c>
      <c r="F3721" s="572">
        <v>42906</v>
      </c>
      <c r="G3721" s="205" t="s">
        <v>15147</v>
      </c>
      <c r="H3721" s="205" t="s">
        <v>682</v>
      </c>
      <c r="I3721" s="205" t="s">
        <v>683</v>
      </c>
      <c r="J3721" s="205" t="s">
        <v>684</v>
      </c>
      <c r="K3721" s="205" t="s">
        <v>684</v>
      </c>
      <c r="L3721" s="205" t="s">
        <v>684</v>
      </c>
      <c r="M3721" s="205" t="s">
        <v>684</v>
      </c>
      <c r="N3721" s="205" t="s">
        <v>684</v>
      </c>
      <c r="O3721" s="205" t="s">
        <v>686</v>
      </c>
      <c r="P3721" s="205" t="s">
        <v>684</v>
      </c>
      <c r="Q3721" s="205" t="s">
        <v>686</v>
      </c>
    </row>
    <row r="3722" spans="1:17" hidden="1">
      <c r="A3722" s="204">
        <v>101116025969</v>
      </c>
      <c r="B3722" s="205" t="s">
        <v>15142</v>
      </c>
      <c r="C3722" s="205" t="s">
        <v>15143</v>
      </c>
      <c r="D3722" s="205" t="s">
        <v>680</v>
      </c>
      <c r="E3722" s="572">
        <v>34700</v>
      </c>
      <c r="F3722" s="572">
        <v>42906</v>
      </c>
      <c r="G3722" s="205" t="s">
        <v>15144</v>
      </c>
      <c r="H3722" s="205" t="s">
        <v>682</v>
      </c>
      <c r="I3722" s="205" t="s">
        <v>683</v>
      </c>
      <c r="J3722" s="205" t="s">
        <v>684</v>
      </c>
      <c r="K3722" s="205" t="s">
        <v>684</v>
      </c>
      <c r="L3722" s="205" t="s">
        <v>684</v>
      </c>
      <c r="M3722" s="205" t="s">
        <v>684</v>
      </c>
      <c r="N3722" s="205" t="s">
        <v>684</v>
      </c>
      <c r="O3722" s="205" t="s">
        <v>686</v>
      </c>
      <c r="P3722" s="205" t="s">
        <v>684</v>
      </c>
      <c r="Q3722" s="205" t="s">
        <v>686</v>
      </c>
    </row>
    <row r="3723" spans="1:17" hidden="1">
      <c r="A3723" s="204">
        <v>101116423912</v>
      </c>
      <c r="B3723" s="205" t="s">
        <v>15139</v>
      </c>
      <c r="C3723" s="205" t="s">
        <v>15140</v>
      </c>
      <c r="D3723" s="205" t="s">
        <v>680</v>
      </c>
      <c r="E3723" s="572">
        <v>34335</v>
      </c>
      <c r="F3723" s="572">
        <v>42906</v>
      </c>
      <c r="G3723" s="205" t="s">
        <v>15141</v>
      </c>
      <c r="H3723" s="205" t="s">
        <v>682</v>
      </c>
      <c r="I3723" s="205" t="s">
        <v>683</v>
      </c>
      <c r="J3723" s="205" t="s">
        <v>684</v>
      </c>
      <c r="K3723" s="205" t="s">
        <v>684</v>
      </c>
      <c r="L3723" s="205" t="s">
        <v>684</v>
      </c>
      <c r="M3723" s="205" t="s">
        <v>684</v>
      </c>
      <c r="N3723" s="205" t="s">
        <v>684</v>
      </c>
      <c r="O3723" s="205" t="s">
        <v>686</v>
      </c>
      <c r="P3723" s="205" t="s">
        <v>684</v>
      </c>
      <c r="Q3723" s="205" t="s">
        <v>686</v>
      </c>
    </row>
    <row r="3724" spans="1:17" hidden="1">
      <c r="A3724" s="204">
        <v>101116423674</v>
      </c>
      <c r="B3724" s="205" t="s">
        <v>15136</v>
      </c>
      <c r="C3724" s="205" t="s">
        <v>15137</v>
      </c>
      <c r="D3724" s="205" t="s">
        <v>680</v>
      </c>
      <c r="E3724" s="572">
        <v>34700</v>
      </c>
      <c r="F3724" s="572">
        <v>42906</v>
      </c>
      <c r="G3724" s="205" t="s">
        <v>15138</v>
      </c>
      <c r="H3724" s="205" t="s">
        <v>682</v>
      </c>
      <c r="I3724" s="205" t="s">
        <v>683</v>
      </c>
      <c r="J3724" s="205" t="s">
        <v>684</v>
      </c>
      <c r="K3724" s="205" t="s">
        <v>684</v>
      </c>
      <c r="L3724" s="205" t="s">
        <v>684</v>
      </c>
      <c r="M3724" s="205" t="s">
        <v>684</v>
      </c>
      <c r="N3724" s="205" t="s">
        <v>684</v>
      </c>
      <c r="O3724" s="205" t="s">
        <v>686</v>
      </c>
      <c r="P3724" s="205" t="s">
        <v>684</v>
      </c>
      <c r="Q3724" s="205" t="s">
        <v>686</v>
      </c>
    </row>
    <row r="3725" spans="1:17" hidden="1">
      <c r="A3725" s="204">
        <v>101116025995</v>
      </c>
      <c r="B3725" s="205" t="s">
        <v>15148</v>
      </c>
      <c r="C3725" s="205" t="s">
        <v>15149</v>
      </c>
      <c r="D3725" s="205" t="s">
        <v>680</v>
      </c>
      <c r="E3725" s="572">
        <v>31048</v>
      </c>
      <c r="F3725" s="572">
        <v>42906</v>
      </c>
      <c r="G3725" s="205" t="s">
        <v>15150</v>
      </c>
      <c r="H3725" s="205" t="s">
        <v>682</v>
      </c>
      <c r="I3725" s="205" t="s">
        <v>683</v>
      </c>
      <c r="J3725" s="205" t="s">
        <v>684</v>
      </c>
      <c r="K3725" s="205" t="s">
        <v>684</v>
      </c>
      <c r="L3725" s="205" t="s">
        <v>684</v>
      </c>
      <c r="M3725" s="205" t="s">
        <v>684</v>
      </c>
      <c r="N3725" s="205" t="s">
        <v>684</v>
      </c>
      <c r="O3725" s="205" t="s">
        <v>686</v>
      </c>
      <c r="P3725" s="205" t="s">
        <v>684</v>
      </c>
      <c r="Q3725" s="205" t="s">
        <v>686</v>
      </c>
    </row>
    <row r="3726" spans="1:17" hidden="1">
      <c r="A3726" s="204">
        <v>101115282350</v>
      </c>
      <c r="B3726" s="205" t="s">
        <v>15151</v>
      </c>
      <c r="C3726" s="205" t="s">
        <v>15152</v>
      </c>
      <c r="D3726" s="205" t="s">
        <v>680</v>
      </c>
      <c r="E3726" s="572">
        <v>36010</v>
      </c>
      <c r="F3726" s="572">
        <v>42905</v>
      </c>
      <c r="G3726" s="205" t="s">
        <v>15153</v>
      </c>
      <c r="H3726" s="205" t="s">
        <v>682</v>
      </c>
      <c r="I3726" s="205" t="s">
        <v>683</v>
      </c>
      <c r="J3726" s="205" t="s">
        <v>684</v>
      </c>
      <c r="K3726" s="205" t="s">
        <v>684</v>
      </c>
      <c r="L3726" s="205" t="s">
        <v>684</v>
      </c>
      <c r="M3726" s="205" t="s">
        <v>684</v>
      </c>
      <c r="N3726" s="205" t="s">
        <v>684</v>
      </c>
      <c r="O3726" s="205" t="s">
        <v>686</v>
      </c>
      <c r="P3726" s="205" t="s">
        <v>684</v>
      </c>
      <c r="Q3726" s="205" t="s">
        <v>686</v>
      </c>
    </row>
    <row r="3727" spans="1:17" hidden="1">
      <c r="A3727" s="204">
        <v>101139688963</v>
      </c>
      <c r="B3727" s="205" t="s">
        <v>15157</v>
      </c>
      <c r="C3727" s="205" t="s">
        <v>15158</v>
      </c>
      <c r="D3727" s="205" t="s">
        <v>680</v>
      </c>
      <c r="E3727" s="572">
        <v>33239</v>
      </c>
      <c r="F3727" s="572">
        <v>42891</v>
      </c>
      <c r="G3727" s="205" t="s">
        <v>15159</v>
      </c>
      <c r="H3727" s="205" t="s">
        <v>682</v>
      </c>
      <c r="I3727" s="205" t="s">
        <v>683</v>
      </c>
      <c r="J3727" s="205" t="s">
        <v>684</v>
      </c>
      <c r="K3727" s="205" t="s">
        <v>684</v>
      </c>
      <c r="L3727" s="205" t="s">
        <v>684</v>
      </c>
      <c r="M3727" s="205" t="s">
        <v>684</v>
      </c>
      <c r="N3727" s="205" t="s">
        <v>684</v>
      </c>
      <c r="O3727" s="205" t="s">
        <v>686</v>
      </c>
      <c r="P3727" s="205" t="s">
        <v>684</v>
      </c>
      <c r="Q3727" s="205" t="s">
        <v>686</v>
      </c>
    </row>
    <row r="3728" spans="1:17" hidden="1">
      <c r="A3728" s="204">
        <v>101119804694</v>
      </c>
      <c r="B3728" s="205" t="s">
        <v>15154</v>
      </c>
      <c r="C3728" s="205" t="s">
        <v>15155</v>
      </c>
      <c r="D3728" s="205" t="s">
        <v>680</v>
      </c>
      <c r="E3728" s="572">
        <v>36141</v>
      </c>
      <c r="F3728" s="572">
        <v>42891</v>
      </c>
      <c r="G3728" s="205" t="s">
        <v>15156</v>
      </c>
      <c r="H3728" s="205" t="s">
        <v>682</v>
      </c>
      <c r="I3728" s="205" t="s">
        <v>683</v>
      </c>
      <c r="J3728" s="205" t="s">
        <v>684</v>
      </c>
      <c r="K3728" s="205" t="s">
        <v>684</v>
      </c>
      <c r="L3728" s="205" t="s">
        <v>684</v>
      </c>
      <c r="M3728" s="205" t="s">
        <v>684</v>
      </c>
      <c r="N3728" s="205" t="s">
        <v>684</v>
      </c>
      <c r="O3728" s="205" t="s">
        <v>686</v>
      </c>
      <c r="P3728" s="205" t="s">
        <v>684</v>
      </c>
      <c r="Q3728" s="205" t="s">
        <v>686</v>
      </c>
    </row>
    <row r="3729" spans="1:17" hidden="1">
      <c r="A3729" s="204">
        <v>101137844476</v>
      </c>
      <c r="B3729" s="205" t="s">
        <v>15160</v>
      </c>
      <c r="C3729" s="205" t="s">
        <v>15161</v>
      </c>
      <c r="D3729" s="205" t="s">
        <v>680</v>
      </c>
      <c r="E3729" s="572">
        <v>34615</v>
      </c>
      <c r="F3729" s="572">
        <v>42888</v>
      </c>
      <c r="G3729" s="205" t="s">
        <v>15162</v>
      </c>
      <c r="H3729" s="205" t="s">
        <v>682</v>
      </c>
      <c r="I3729" s="205" t="s">
        <v>683</v>
      </c>
      <c r="J3729" s="205">
        <v>8412080827</v>
      </c>
      <c r="K3729" s="205" t="s">
        <v>684</v>
      </c>
      <c r="L3729" s="205" t="s">
        <v>684</v>
      </c>
      <c r="M3729" s="205" t="s">
        <v>684</v>
      </c>
      <c r="N3729" s="205" t="s">
        <v>684</v>
      </c>
      <c r="O3729" s="205" t="s">
        <v>686</v>
      </c>
      <c r="P3729" s="205" t="s">
        <v>684</v>
      </c>
      <c r="Q3729" s="205" t="s">
        <v>686</v>
      </c>
    </row>
    <row r="3730" spans="1:17" hidden="1">
      <c r="A3730" s="204">
        <v>101138792018</v>
      </c>
      <c r="B3730" s="205" t="s">
        <v>15198</v>
      </c>
      <c r="C3730" s="205" t="s">
        <v>15199</v>
      </c>
      <c r="D3730" s="205" t="s">
        <v>680</v>
      </c>
      <c r="E3730" s="572">
        <v>31778</v>
      </c>
      <c r="F3730" s="572">
        <v>42887</v>
      </c>
      <c r="G3730" s="205" t="s">
        <v>15200</v>
      </c>
      <c r="H3730" s="205" t="s">
        <v>682</v>
      </c>
      <c r="I3730" s="205" t="s">
        <v>708</v>
      </c>
      <c r="J3730" s="205" t="s">
        <v>684</v>
      </c>
      <c r="K3730" s="205" t="s">
        <v>684</v>
      </c>
      <c r="L3730" s="205" t="s">
        <v>684</v>
      </c>
      <c r="M3730" s="205" t="s">
        <v>684</v>
      </c>
      <c r="N3730" s="205" t="s">
        <v>684</v>
      </c>
      <c r="O3730" s="205" t="s">
        <v>686</v>
      </c>
      <c r="P3730" s="205" t="s">
        <v>684</v>
      </c>
      <c r="Q3730" s="205" t="s">
        <v>686</v>
      </c>
    </row>
    <row r="3731" spans="1:17" hidden="1">
      <c r="A3731" s="204">
        <v>101138792025</v>
      </c>
      <c r="B3731" s="205" t="s">
        <v>15195</v>
      </c>
      <c r="C3731" s="205" t="s">
        <v>15196</v>
      </c>
      <c r="D3731" s="205" t="s">
        <v>680</v>
      </c>
      <c r="E3731" s="572">
        <v>34603</v>
      </c>
      <c r="F3731" s="572">
        <v>42887</v>
      </c>
      <c r="G3731" s="205" t="s">
        <v>15197</v>
      </c>
      <c r="H3731" s="205" t="s">
        <v>682</v>
      </c>
      <c r="I3731" s="205" t="s">
        <v>683</v>
      </c>
      <c r="J3731" s="205" t="s">
        <v>684</v>
      </c>
      <c r="K3731" s="205" t="s">
        <v>684</v>
      </c>
      <c r="L3731" s="205" t="s">
        <v>684</v>
      </c>
      <c r="M3731" s="205" t="s">
        <v>684</v>
      </c>
      <c r="N3731" s="205" t="s">
        <v>684</v>
      </c>
      <c r="O3731" s="205" t="s">
        <v>686</v>
      </c>
      <c r="P3731" s="205" t="s">
        <v>684</v>
      </c>
      <c r="Q3731" s="205" t="s">
        <v>686</v>
      </c>
    </row>
    <row r="3732" spans="1:17" hidden="1">
      <c r="A3732" s="204">
        <v>101138791963</v>
      </c>
      <c r="B3732" s="205" t="s">
        <v>15215</v>
      </c>
      <c r="C3732" s="205" t="s">
        <v>15216</v>
      </c>
      <c r="D3732" s="205" t="s">
        <v>680</v>
      </c>
      <c r="E3732" s="572">
        <v>33604</v>
      </c>
      <c r="F3732" s="572">
        <v>42887</v>
      </c>
      <c r="G3732" s="205" t="s">
        <v>15217</v>
      </c>
      <c r="H3732" s="205" t="s">
        <v>682</v>
      </c>
      <c r="I3732" s="205" t="s">
        <v>683</v>
      </c>
      <c r="J3732" s="205" t="s">
        <v>684</v>
      </c>
      <c r="K3732" s="205" t="s">
        <v>684</v>
      </c>
      <c r="L3732" s="205" t="s">
        <v>684</v>
      </c>
      <c r="M3732" s="205" t="s">
        <v>684</v>
      </c>
      <c r="N3732" s="205" t="s">
        <v>684</v>
      </c>
      <c r="O3732" s="205" t="s">
        <v>686</v>
      </c>
      <c r="P3732" s="205" t="s">
        <v>684</v>
      </c>
      <c r="Q3732" s="205" t="s">
        <v>686</v>
      </c>
    </row>
    <row r="3733" spans="1:17" hidden="1">
      <c r="A3733" s="204">
        <v>101138791971</v>
      </c>
      <c r="B3733" s="205" t="s">
        <v>15210</v>
      </c>
      <c r="C3733" s="205" t="s">
        <v>15211</v>
      </c>
      <c r="D3733" s="205" t="s">
        <v>680</v>
      </c>
      <c r="E3733" s="572">
        <v>36161</v>
      </c>
      <c r="F3733" s="572">
        <v>42887</v>
      </c>
      <c r="G3733" s="205" t="s">
        <v>10715</v>
      </c>
      <c r="H3733" s="205" t="s">
        <v>682</v>
      </c>
      <c r="I3733" s="205" t="s">
        <v>683</v>
      </c>
      <c r="J3733" s="205" t="s">
        <v>684</v>
      </c>
      <c r="K3733" s="205" t="s">
        <v>684</v>
      </c>
      <c r="L3733" s="205" t="s">
        <v>684</v>
      </c>
      <c r="M3733" s="205" t="s">
        <v>684</v>
      </c>
      <c r="N3733" s="205" t="s">
        <v>684</v>
      </c>
      <c r="O3733" s="205" t="s">
        <v>686</v>
      </c>
      <c r="P3733" s="205" t="s">
        <v>684</v>
      </c>
      <c r="Q3733" s="205" t="s">
        <v>686</v>
      </c>
    </row>
    <row r="3734" spans="1:17" hidden="1">
      <c r="A3734" s="204">
        <v>101138791985</v>
      </c>
      <c r="B3734" s="205" t="s">
        <v>15207</v>
      </c>
      <c r="C3734" s="205" t="s">
        <v>15208</v>
      </c>
      <c r="D3734" s="205" t="s">
        <v>680</v>
      </c>
      <c r="E3734" s="572">
        <v>30900</v>
      </c>
      <c r="F3734" s="572">
        <v>42887</v>
      </c>
      <c r="G3734" s="205" t="s">
        <v>15209</v>
      </c>
      <c r="H3734" s="205" t="s">
        <v>682</v>
      </c>
      <c r="I3734" s="205" t="s">
        <v>708</v>
      </c>
      <c r="J3734" s="205" t="s">
        <v>684</v>
      </c>
      <c r="K3734" s="205" t="s">
        <v>684</v>
      </c>
      <c r="L3734" s="205" t="s">
        <v>684</v>
      </c>
      <c r="M3734" s="205" t="s">
        <v>684</v>
      </c>
      <c r="N3734" s="205" t="s">
        <v>684</v>
      </c>
      <c r="O3734" s="205" t="s">
        <v>686</v>
      </c>
      <c r="P3734" s="205" t="s">
        <v>684</v>
      </c>
      <c r="Q3734" s="205" t="s">
        <v>686</v>
      </c>
    </row>
    <row r="3735" spans="1:17" hidden="1">
      <c r="A3735" s="204">
        <v>101139867189</v>
      </c>
      <c r="B3735" s="205" t="s">
        <v>15187</v>
      </c>
      <c r="C3735" s="205" t="s">
        <v>15188</v>
      </c>
      <c r="D3735" s="205" t="s">
        <v>680</v>
      </c>
      <c r="E3735" s="572">
        <v>35605</v>
      </c>
      <c r="F3735" s="572">
        <v>42887</v>
      </c>
      <c r="G3735" s="205" t="s">
        <v>15189</v>
      </c>
      <c r="H3735" s="205" t="s">
        <v>682</v>
      </c>
      <c r="I3735" s="205" t="s">
        <v>683</v>
      </c>
      <c r="J3735" s="205" t="s">
        <v>684</v>
      </c>
      <c r="K3735" s="205" t="s">
        <v>684</v>
      </c>
      <c r="L3735" s="205" t="s">
        <v>684</v>
      </c>
      <c r="M3735" s="205" t="s">
        <v>684</v>
      </c>
      <c r="N3735" s="205" t="s">
        <v>684</v>
      </c>
      <c r="O3735" s="205" t="s">
        <v>686</v>
      </c>
      <c r="P3735" s="205" t="s">
        <v>684</v>
      </c>
      <c r="Q3735" s="205" t="s">
        <v>686</v>
      </c>
    </row>
    <row r="3736" spans="1:17" hidden="1">
      <c r="A3736" s="204">
        <v>101139867209</v>
      </c>
      <c r="B3736" s="205" t="s">
        <v>15163</v>
      </c>
      <c r="C3736" s="205" t="s">
        <v>9690</v>
      </c>
      <c r="D3736" s="205" t="s">
        <v>680</v>
      </c>
      <c r="E3736" s="572">
        <v>34547</v>
      </c>
      <c r="F3736" s="572">
        <v>42887</v>
      </c>
      <c r="G3736" s="205" t="s">
        <v>15121</v>
      </c>
      <c r="H3736" s="205" t="s">
        <v>682</v>
      </c>
      <c r="I3736" s="205" t="s">
        <v>683</v>
      </c>
      <c r="J3736" s="205" t="s">
        <v>684</v>
      </c>
      <c r="K3736" s="205" t="s">
        <v>684</v>
      </c>
      <c r="L3736" s="205" t="s">
        <v>684</v>
      </c>
      <c r="M3736" s="205" t="s">
        <v>684</v>
      </c>
      <c r="N3736" s="205" t="s">
        <v>684</v>
      </c>
      <c r="O3736" s="205" t="s">
        <v>686</v>
      </c>
      <c r="P3736" s="205" t="s">
        <v>684</v>
      </c>
      <c r="Q3736" s="205" t="s">
        <v>686</v>
      </c>
    </row>
    <row r="3737" spans="1:17" hidden="1">
      <c r="A3737" s="204">
        <v>101139867162</v>
      </c>
      <c r="B3737" s="205" t="s">
        <v>15192</v>
      </c>
      <c r="C3737" s="205" t="s">
        <v>15193</v>
      </c>
      <c r="D3737" s="205" t="s">
        <v>680</v>
      </c>
      <c r="E3737" s="572">
        <v>31182</v>
      </c>
      <c r="F3737" s="572">
        <v>42887</v>
      </c>
      <c r="G3737" s="205" t="s">
        <v>15194</v>
      </c>
      <c r="H3737" s="205" t="s">
        <v>682</v>
      </c>
      <c r="I3737" s="205" t="s">
        <v>683</v>
      </c>
      <c r="J3737" s="205" t="s">
        <v>684</v>
      </c>
      <c r="K3737" s="205" t="s">
        <v>684</v>
      </c>
      <c r="L3737" s="205" t="s">
        <v>684</v>
      </c>
      <c r="M3737" s="205" t="s">
        <v>684</v>
      </c>
      <c r="N3737" s="205" t="s">
        <v>684</v>
      </c>
      <c r="O3737" s="205" t="s">
        <v>686</v>
      </c>
      <c r="P3737" s="205" t="s">
        <v>684</v>
      </c>
      <c r="Q3737" s="205" t="s">
        <v>686</v>
      </c>
    </row>
    <row r="3738" spans="1:17" hidden="1">
      <c r="A3738" s="204">
        <v>101139867170</v>
      </c>
      <c r="B3738" s="205" t="s">
        <v>15190</v>
      </c>
      <c r="C3738" s="205" t="s">
        <v>15191</v>
      </c>
      <c r="D3738" s="205" t="s">
        <v>680</v>
      </c>
      <c r="E3738" s="572">
        <v>34895</v>
      </c>
      <c r="F3738" s="572">
        <v>42887</v>
      </c>
      <c r="G3738" s="205" t="s">
        <v>12245</v>
      </c>
      <c r="H3738" s="205" t="s">
        <v>682</v>
      </c>
      <c r="I3738" s="205" t="s">
        <v>683</v>
      </c>
      <c r="J3738" s="205" t="s">
        <v>684</v>
      </c>
      <c r="K3738" s="205" t="s">
        <v>684</v>
      </c>
      <c r="L3738" s="205" t="s">
        <v>684</v>
      </c>
      <c r="M3738" s="205" t="s">
        <v>684</v>
      </c>
      <c r="N3738" s="205" t="s">
        <v>684</v>
      </c>
      <c r="O3738" s="205" t="s">
        <v>686</v>
      </c>
      <c r="P3738" s="205" t="s">
        <v>684</v>
      </c>
      <c r="Q3738" s="205" t="s">
        <v>686</v>
      </c>
    </row>
    <row r="3739" spans="1:17" hidden="1">
      <c r="A3739" s="204">
        <v>101139867191</v>
      </c>
      <c r="B3739" s="205" t="s">
        <v>15184</v>
      </c>
      <c r="C3739" s="205" t="s">
        <v>15185</v>
      </c>
      <c r="D3739" s="205" t="s">
        <v>680</v>
      </c>
      <c r="E3739" s="572">
        <v>30317</v>
      </c>
      <c r="F3739" s="572">
        <v>42887</v>
      </c>
      <c r="G3739" s="205" t="s">
        <v>15186</v>
      </c>
      <c r="H3739" s="205" t="s">
        <v>682</v>
      </c>
      <c r="I3739" s="205" t="s">
        <v>683</v>
      </c>
      <c r="J3739" s="205" t="s">
        <v>684</v>
      </c>
      <c r="K3739" s="205" t="s">
        <v>684</v>
      </c>
      <c r="L3739" s="205" t="s">
        <v>684</v>
      </c>
      <c r="M3739" s="205" t="s">
        <v>684</v>
      </c>
      <c r="N3739" s="205" t="s">
        <v>684</v>
      </c>
      <c r="O3739" s="205" t="s">
        <v>686</v>
      </c>
      <c r="P3739" s="205" t="s">
        <v>684</v>
      </c>
      <c r="Q3739" s="205" t="s">
        <v>686</v>
      </c>
    </row>
    <row r="3740" spans="1:17" hidden="1">
      <c r="A3740" s="204">
        <v>101139867213</v>
      </c>
      <c r="B3740" s="205" t="s">
        <v>15164</v>
      </c>
      <c r="C3740" s="205" t="s">
        <v>12457</v>
      </c>
      <c r="D3740" s="205" t="s">
        <v>680</v>
      </c>
      <c r="E3740" s="572">
        <v>34530</v>
      </c>
      <c r="F3740" s="572">
        <v>42887</v>
      </c>
      <c r="G3740" s="205" t="s">
        <v>10366</v>
      </c>
      <c r="H3740" s="205" t="s">
        <v>682</v>
      </c>
      <c r="I3740" s="205" t="s">
        <v>683</v>
      </c>
      <c r="J3740" s="205" t="s">
        <v>684</v>
      </c>
      <c r="K3740" s="205" t="s">
        <v>684</v>
      </c>
      <c r="L3740" s="205" t="s">
        <v>684</v>
      </c>
      <c r="M3740" s="205" t="s">
        <v>684</v>
      </c>
      <c r="N3740" s="205" t="s">
        <v>684</v>
      </c>
      <c r="O3740" s="205" t="s">
        <v>686</v>
      </c>
      <c r="P3740" s="205" t="s">
        <v>684</v>
      </c>
      <c r="Q3740" s="205" t="s">
        <v>686</v>
      </c>
    </row>
    <row r="3741" spans="1:17" hidden="1">
      <c r="A3741" s="204">
        <v>101138802767</v>
      </c>
      <c r="B3741" s="205" t="s">
        <v>15165</v>
      </c>
      <c r="C3741" s="205" t="s">
        <v>15166</v>
      </c>
      <c r="D3741" s="205" t="s">
        <v>680</v>
      </c>
      <c r="E3741" s="572">
        <v>35065</v>
      </c>
      <c r="F3741" s="572">
        <v>42887</v>
      </c>
      <c r="G3741" s="205" t="s">
        <v>15167</v>
      </c>
      <c r="H3741" s="205" t="s">
        <v>682</v>
      </c>
      <c r="I3741" s="205" t="s">
        <v>683</v>
      </c>
      <c r="J3741" s="205" t="s">
        <v>684</v>
      </c>
      <c r="K3741" s="205" t="s">
        <v>684</v>
      </c>
      <c r="L3741" s="205" t="s">
        <v>684</v>
      </c>
      <c r="M3741" s="205" t="s">
        <v>684</v>
      </c>
      <c r="N3741" s="205" t="s">
        <v>684</v>
      </c>
      <c r="O3741" s="205" t="s">
        <v>686</v>
      </c>
      <c r="P3741" s="205" t="s">
        <v>684</v>
      </c>
      <c r="Q3741" s="205" t="s">
        <v>686</v>
      </c>
    </row>
    <row r="3742" spans="1:17" hidden="1">
      <c r="A3742" s="204">
        <v>101114869935</v>
      </c>
      <c r="B3742" s="205" t="s">
        <v>15212</v>
      </c>
      <c r="C3742" s="205" t="s">
        <v>15213</v>
      </c>
      <c r="D3742" s="205" t="s">
        <v>680</v>
      </c>
      <c r="E3742" s="572">
        <v>35254</v>
      </c>
      <c r="F3742" s="572">
        <v>42887</v>
      </c>
      <c r="G3742" s="205" t="s">
        <v>15214</v>
      </c>
      <c r="H3742" s="205" t="s">
        <v>682</v>
      </c>
      <c r="I3742" s="205" t="s">
        <v>683</v>
      </c>
      <c r="J3742" s="205" t="s">
        <v>684</v>
      </c>
      <c r="K3742" s="205" t="s">
        <v>684</v>
      </c>
      <c r="L3742" s="205" t="s">
        <v>684</v>
      </c>
      <c r="M3742" s="205" t="s">
        <v>684</v>
      </c>
      <c r="N3742" s="205" t="s">
        <v>684</v>
      </c>
      <c r="O3742" s="205" t="s">
        <v>686</v>
      </c>
      <c r="P3742" s="205" t="s">
        <v>684</v>
      </c>
      <c r="Q3742" s="205" t="s">
        <v>686</v>
      </c>
    </row>
    <row r="3743" spans="1:17" hidden="1">
      <c r="A3743" s="204">
        <v>101114868920</v>
      </c>
      <c r="B3743" s="205" t="s">
        <v>15182</v>
      </c>
      <c r="C3743" s="205" t="s">
        <v>1954</v>
      </c>
      <c r="D3743" s="205" t="s">
        <v>680</v>
      </c>
      <c r="E3743" s="572">
        <v>34700</v>
      </c>
      <c r="F3743" s="572">
        <v>42887</v>
      </c>
      <c r="G3743" s="205" t="s">
        <v>15183</v>
      </c>
      <c r="H3743" s="205" t="s">
        <v>682</v>
      </c>
      <c r="I3743" s="205" t="s">
        <v>683</v>
      </c>
      <c r="J3743" s="205" t="s">
        <v>684</v>
      </c>
      <c r="K3743" s="205" t="s">
        <v>684</v>
      </c>
      <c r="L3743" s="205" t="s">
        <v>684</v>
      </c>
      <c r="M3743" s="205" t="s">
        <v>684</v>
      </c>
      <c r="N3743" s="205" t="s">
        <v>684</v>
      </c>
      <c r="O3743" s="205" t="s">
        <v>686</v>
      </c>
      <c r="P3743" s="205" t="s">
        <v>684</v>
      </c>
      <c r="Q3743" s="205" t="s">
        <v>686</v>
      </c>
    </row>
    <row r="3744" spans="1:17" hidden="1">
      <c r="A3744" s="204">
        <v>101114868912</v>
      </c>
      <c r="B3744" s="205" t="s">
        <v>15179</v>
      </c>
      <c r="C3744" s="205" t="s">
        <v>15180</v>
      </c>
      <c r="D3744" s="205" t="s">
        <v>680</v>
      </c>
      <c r="E3744" s="572">
        <v>35431</v>
      </c>
      <c r="F3744" s="572">
        <v>42887</v>
      </c>
      <c r="G3744" s="205" t="s">
        <v>15181</v>
      </c>
      <c r="H3744" s="205" t="s">
        <v>682</v>
      </c>
      <c r="I3744" s="205" t="s">
        <v>683</v>
      </c>
      <c r="J3744" s="205" t="s">
        <v>684</v>
      </c>
      <c r="K3744" s="205" t="s">
        <v>684</v>
      </c>
      <c r="L3744" s="205" t="s">
        <v>684</v>
      </c>
      <c r="M3744" s="205" t="s">
        <v>684</v>
      </c>
      <c r="N3744" s="205" t="s">
        <v>684</v>
      </c>
      <c r="O3744" s="205" t="s">
        <v>686</v>
      </c>
      <c r="P3744" s="205" t="s">
        <v>684</v>
      </c>
      <c r="Q3744" s="205" t="s">
        <v>686</v>
      </c>
    </row>
    <row r="3745" spans="1:17" hidden="1">
      <c r="A3745" s="204">
        <v>101114868908</v>
      </c>
      <c r="B3745" s="205" t="s">
        <v>15176</v>
      </c>
      <c r="C3745" s="205" t="s">
        <v>15177</v>
      </c>
      <c r="D3745" s="205" t="s">
        <v>680</v>
      </c>
      <c r="E3745" s="572">
        <v>27030</v>
      </c>
      <c r="F3745" s="572">
        <v>42887</v>
      </c>
      <c r="G3745" s="205" t="s">
        <v>15178</v>
      </c>
      <c r="H3745" s="205" t="s">
        <v>682</v>
      </c>
      <c r="I3745" s="205" t="s">
        <v>708</v>
      </c>
      <c r="J3745" s="205" t="s">
        <v>684</v>
      </c>
      <c r="K3745" s="205" t="s">
        <v>684</v>
      </c>
      <c r="L3745" s="205" t="s">
        <v>684</v>
      </c>
      <c r="M3745" s="205" t="s">
        <v>684</v>
      </c>
      <c r="N3745" s="205" t="s">
        <v>684</v>
      </c>
      <c r="O3745" s="205" t="s">
        <v>686</v>
      </c>
      <c r="P3745" s="205" t="s">
        <v>684</v>
      </c>
      <c r="Q3745" s="205" t="s">
        <v>686</v>
      </c>
    </row>
    <row r="3746" spans="1:17" hidden="1">
      <c r="A3746" s="204">
        <v>101114868898</v>
      </c>
      <c r="B3746" s="205" t="s">
        <v>15175</v>
      </c>
      <c r="C3746" s="205" t="s">
        <v>13369</v>
      </c>
      <c r="D3746" s="205" t="s">
        <v>680</v>
      </c>
      <c r="E3746" s="572">
        <v>35626</v>
      </c>
      <c r="F3746" s="572">
        <v>42887</v>
      </c>
      <c r="G3746" s="205" t="s">
        <v>6330</v>
      </c>
      <c r="H3746" s="205" t="s">
        <v>682</v>
      </c>
      <c r="I3746" s="205" t="s">
        <v>683</v>
      </c>
      <c r="J3746" s="205" t="s">
        <v>684</v>
      </c>
      <c r="K3746" s="205" t="s">
        <v>684</v>
      </c>
      <c r="L3746" s="205" t="s">
        <v>684</v>
      </c>
      <c r="M3746" s="205" t="s">
        <v>684</v>
      </c>
      <c r="N3746" s="205" t="s">
        <v>684</v>
      </c>
      <c r="O3746" s="205" t="s">
        <v>686</v>
      </c>
      <c r="P3746" s="205" t="s">
        <v>684</v>
      </c>
      <c r="Q3746" s="205" t="s">
        <v>686</v>
      </c>
    </row>
    <row r="3747" spans="1:17" hidden="1">
      <c r="A3747" s="204">
        <v>101138792002</v>
      </c>
      <c r="B3747" s="205" t="s">
        <v>15201</v>
      </c>
      <c r="C3747" s="205" t="s">
        <v>15202</v>
      </c>
      <c r="D3747" s="205" t="s">
        <v>680</v>
      </c>
      <c r="E3747" s="572">
        <v>27395</v>
      </c>
      <c r="F3747" s="572">
        <v>42887</v>
      </c>
      <c r="G3747" s="205" t="s">
        <v>15203</v>
      </c>
      <c r="H3747" s="205" t="s">
        <v>682</v>
      </c>
      <c r="I3747" s="205" t="s">
        <v>683</v>
      </c>
      <c r="J3747" s="205" t="s">
        <v>684</v>
      </c>
      <c r="K3747" s="205" t="s">
        <v>684</v>
      </c>
      <c r="L3747" s="205" t="s">
        <v>684</v>
      </c>
      <c r="M3747" s="205" t="s">
        <v>684</v>
      </c>
      <c r="N3747" s="205" t="s">
        <v>6364</v>
      </c>
      <c r="O3747" s="205" t="s">
        <v>686</v>
      </c>
      <c r="P3747" s="205" t="s">
        <v>684</v>
      </c>
      <c r="Q3747" s="205" t="s">
        <v>686</v>
      </c>
    </row>
    <row r="3748" spans="1:17" hidden="1">
      <c r="A3748" s="204">
        <v>101138791992</v>
      </c>
      <c r="B3748" s="205" t="s">
        <v>15204</v>
      </c>
      <c r="C3748" s="205" t="s">
        <v>15205</v>
      </c>
      <c r="D3748" s="205" t="s">
        <v>680</v>
      </c>
      <c r="E3748" s="572">
        <v>35431</v>
      </c>
      <c r="F3748" s="572">
        <v>42887</v>
      </c>
      <c r="G3748" s="205" t="s">
        <v>15206</v>
      </c>
      <c r="H3748" s="205" t="s">
        <v>682</v>
      </c>
      <c r="I3748" s="205" t="s">
        <v>708</v>
      </c>
      <c r="J3748" s="205" t="s">
        <v>684</v>
      </c>
      <c r="K3748" s="205" t="s">
        <v>684</v>
      </c>
      <c r="L3748" s="205" t="s">
        <v>684</v>
      </c>
      <c r="M3748" s="205" t="s">
        <v>684</v>
      </c>
      <c r="N3748" s="205" t="s">
        <v>684</v>
      </c>
      <c r="O3748" s="205" t="s">
        <v>686</v>
      </c>
      <c r="P3748" s="205" t="s">
        <v>684</v>
      </c>
      <c r="Q3748" s="205" t="s">
        <v>686</v>
      </c>
    </row>
    <row r="3749" spans="1:17" hidden="1">
      <c r="A3749" s="204">
        <v>101114868880</v>
      </c>
      <c r="B3749" s="205" t="s">
        <v>15173</v>
      </c>
      <c r="C3749" s="205" t="s">
        <v>15174</v>
      </c>
      <c r="D3749" s="205" t="s">
        <v>680</v>
      </c>
      <c r="E3749" s="572">
        <v>29767</v>
      </c>
      <c r="F3749" s="572">
        <v>42887</v>
      </c>
      <c r="G3749" s="205" t="s">
        <v>6330</v>
      </c>
      <c r="H3749" s="205" t="s">
        <v>682</v>
      </c>
      <c r="I3749" s="205" t="s">
        <v>708</v>
      </c>
      <c r="J3749" s="205" t="s">
        <v>684</v>
      </c>
      <c r="K3749" s="205" t="s">
        <v>684</v>
      </c>
      <c r="L3749" s="205" t="s">
        <v>684</v>
      </c>
      <c r="M3749" s="205" t="s">
        <v>684</v>
      </c>
      <c r="N3749" s="205" t="s">
        <v>684</v>
      </c>
      <c r="O3749" s="205" t="s">
        <v>686</v>
      </c>
      <c r="P3749" s="205" t="s">
        <v>684</v>
      </c>
      <c r="Q3749" s="205" t="s">
        <v>686</v>
      </c>
    </row>
    <row r="3750" spans="1:17" hidden="1">
      <c r="A3750" s="204">
        <v>101140046180</v>
      </c>
      <c r="B3750" s="205" t="s">
        <v>15168</v>
      </c>
      <c r="C3750" s="205" t="s">
        <v>15169</v>
      </c>
      <c r="D3750" s="205" t="s">
        <v>680</v>
      </c>
      <c r="E3750" s="572">
        <v>35462</v>
      </c>
      <c r="F3750" s="572">
        <v>42887</v>
      </c>
      <c r="G3750" s="205" t="s">
        <v>15170</v>
      </c>
      <c r="H3750" s="205" t="s">
        <v>682</v>
      </c>
      <c r="I3750" s="205" t="s">
        <v>683</v>
      </c>
      <c r="J3750" s="205" t="s">
        <v>684</v>
      </c>
      <c r="K3750" s="205" t="s">
        <v>684</v>
      </c>
      <c r="L3750" s="205" t="s">
        <v>684</v>
      </c>
      <c r="M3750" s="205" t="s">
        <v>684</v>
      </c>
      <c r="N3750" s="205" t="s">
        <v>684</v>
      </c>
      <c r="O3750" s="205" t="s">
        <v>686</v>
      </c>
      <c r="P3750" s="205" t="s">
        <v>684</v>
      </c>
      <c r="Q3750" s="205" t="s">
        <v>686</v>
      </c>
    </row>
    <row r="3751" spans="1:17" hidden="1">
      <c r="A3751" s="204">
        <v>101140223798</v>
      </c>
      <c r="B3751" s="205" t="s">
        <v>15171</v>
      </c>
      <c r="C3751" s="205" t="s">
        <v>15172</v>
      </c>
      <c r="D3751" s="205" t="s">
        <v>680</v>
      </c>
      <c r="E3751" s="572">
        <v>29952</v>
      </c>
      <c r="F3751" s="572">
        <v>42887</v>
      </c>
      <c r="G3751" s="205" t="s">
        <v>15048</v>
      </c>
      <c r="H3751" s="205" t="s">
        <v>682</v>
      </c>
      <c r="I3751" s="205" t="s">
        <v>708</v>
      </c>
      <c r="J3751" s="205">
        <v>9762774211</v>
      </c>
      <c r="K3751" s="205" t="s">
        <v>684</v>
      </c>
      <c r="L3751" s="205" t="s">
        <v>684</v>
      </c>
      <c r="M3751" s="205" t="s">
        <v>684</v>
      </c>
      <c r="N3751" s="205" t="s">
        <v>684</v>
      </c>
      <c r="O3751" s="205" t="s">
        <v>686</v>
      </c>
      <c r="P3751" s="205" t="s">
        <v>684</v>
      </c>
      <c r="Q3751" s="205" t="s">
        <v>686</v>
      </c>
    </row>
    <row r="3752" spans="1:17" hidden="1">
      <c r="A3752" s="204">
        <v>101097834938</v>
      </c>
      <c r="B3752" s="205" t="s">
        <v>15218</v>
      </c>
      <c r="C3752" s="205" t="s">
        <v>15219</v>
      </c>
      <c r="D3752" s="205" t="s">
        <v>680</v>
      </c>
      <c r="E3752" s="572">
        <v>35966</v>
      </c>
      <c r="F3752" s="572">
        <v>42884</v>
      </c>
      <c r="G3752" s="205" t="s">
        <v>15220</v>
      </c>
      <c r="H3752" s="205" t="s">
        <v>682</v>
      </c>
      <c r="I3752" s="205" t="s">
        <v>683</v>
      </c>
      <c r="J3752" s="205" t="s">
        <v>684</v>
      </c>
      <c r="K3752" s="205" t="s">
        <v>684</v>
      </c>
      <c r="L3752" s="205" t="s">
        <v>684</v>
      </c>
      <c r="M3752" s="205" t="s">
        <v>684</v>
      </c>
      <c r="N3752" s="205" t="s">
        <v>684</v>
      </c>
      <c r="O3752" s="205" t="s">
        <v>686</v>
      </c>
      <c r="P3752" s="205" t="s">
        <v>684</v>
      </c>
      <c r="Q3752" s="205" t="s">
        <v>686</v>
      </c>
    </row>
    <row r="3753" spans="1:17" hidden="1">
      <c r="A3753" s="204">
        <v>101096712755</v>
      </c>
      <c r="B3753" s="205" t="s">
        <v>15221</v>
      </c>
      <c r="C3753" s="205" t="s">
        <v>15222</v>
      </c>
      <c r="D3753" s="205" t="s">
        <v>680</v>
      </c>
      <c r="E3753" s="572">
        <v>32874</v>
      </c>
      <c r="F3753" s="572">
        <v>42880</v>
      </c>
      <c r="G3753" s="205" t="s">
        <v>15223</v>
      </c>
      <c r="H3753" s="205" t="s">
        <v>682</v>
      </c>
      <c r="I3753" s="205" t="s">
        <v>683</v>
      </c>
      <c r="J3753" s="205" t="s">
        <v>684</v>
      </c>
      <c r="K3753" s="205" t="s">
        <v>684</v>
      </c>
      <c r="L3753" s="205" t="s">
        <v>684</v>
      </c>
      <c r="M3753" s="205" t="s">
        <v>684</v>
      </c>
      <c r="N3753" s="205" t="s">
        <v>684</v>
      </c>
      <c r="O3753" s="205" t="s">
        <v>686</v>
      </c>
      <c r="P3753" s="205" t="s">
        <v>684</v>
      </c>
      <c r="Q3753" s="205" t="s">
        <v>686</v>
      </c>
    </row>
    <row r="3754" spans="1:17" hidden="1">
      <c r="A3754" s="204">
        <v>101096652485</v>
      </c>
      <c r="B3754" s="205" t="s">
        <v>15227</v>
      </c>
      <c r="C3754" s="205" t="s">
        <v>15228</v>
      </c>
      <c r="D3754" s="205" t="s">
        <v>680</v>
      </c>
      <c r="E3754" s="572">
        <v>29952</v>
      </c>
      <c r="F3754" s="572">
        <v>42880</v>
      </c>
      <c r="G3754" s="205" t="s">
        <v>15229</v>
      </c>
      <c r="H3754" s="205" t="s">
        <v>682</v>
      </c>
      <c r="I3754" s="205" t="s">
        <v>708</v>
      </c>
      <c r="J3754" s="205" t="s">
        <v>684</v>
      </c>
      <c r="K3754" s="205" t="s">
        <v>684</v>
      </c>
      <c r="L3754" s="205" t="s">
        <v>684</v>
      </c>
      <c r="M3754" s="205" t="s">
        <v>684</v>
      </c>
      <c r="N3754" s="205" t="s">
        <v>684</v>
      </c>
      <c r="O3754" s="205" t="s">
        <v>686</v>
      </c>
      <c r="P3754" s="205" t="s">
        <v>684</v>
      </c>
      <c r="Q3754" s="205" t="s">
        <v>686</v>
      </c>
    </row>
    <row r="3755" spans="1:17" hidden="1">
      <c r="A3755" s="204">
        <v>101096712764</v>
      </c>
      <c r="B3755" s="205" t="s">
        <v>15230</v>
      </c>
      <c r="C3755" s="205" t="s">
        <v>15231</v>
      </c>
      <c r="D3755" s="205" t="s">
        <v>680</v>
      </c>
      <c r="E3755" s="572">
        <v>33435</v>
      </c>
      <c r="F3755" s="572">
        <v>42880</v>
      </c>
      <c r="G3755" s="205" t="s">
        <v>15232</v>
      </c>
      <c r="H3755" s="205" t="s">
        <v>682</v>
      </c>
      <c r="I3755" s="205" t="s">
        <v>683</v>
      </c>
      <c r="J3755" s="205" t="s">
        <v>684</v>
      </c>
      <c r="K3755" s="205" t="s">
        <v>684</v>
      </c>
      <c r="L3755" s="205" t="s">
        <v>684</v>
      </c>
      <c r="M3755" s="205" t="s">
        <v>684</v>
      </c>
      <c r="N3755" s="205" t="s">
        <v>684</v>
      </c>
      <c r="O3755" s="205" t="s">
        <v>686</v>
      </c>
      <c r="P3755" s="205" t="s">
        <v>684</v>
      </c>
      <c r="Q3755" s="205" t="s">
        <v>686</v>
      </c>
    </row>
    <row r="3756" spans="1:17" hidden="1">
      <c r="A3756" s="204">
        <v>101096652471</v>
      </c>
      <c r="B3756" s="205" t="s">
        <v>15224</v>
      </c>
      <c r="C3756" s="205" t="s">
        <v>15225</v>
      </c>
      <c r="D3756" s="205" t="s">
        <v>680</v>
      </c>
      <c r="E3756" s="572">
        <v>32943</v>
      </c>
      <c r="F3756" s="572">
        <v>42880</v>
      </c>
      <c r="G3756" s="205" t="s">
        <v>15226</v>
      </c>
      <c r="H3756" s="205" t="s">
        <v>682</v>
      </c>
      <c r="I3756" s="205" t="s">
        <v>683</v>
      </c>
      <c r="J3756" s="205" t="s">
        <v>684</v>
      </c>
      <c r="K3756" s="205" t="s">
        <v>684</v>
      </c>
      <c r="L3756" s="205" t="s">
        <v>684</v>
      </c>
      <c r="M3756" s="205" t="s">
        <v>684</v>
      </c>
      <c r="N3756" s="205" t="s">
        <v>684</v>
      </c>
      <c r="O3756" s="205" t="s">
        <v>686</v>
      </c>
      <c r="P3756" s="205" t="s">
        <v>684</v>
      </c>
      <c r="Q3756" s="205" t="s">
        <v>686</v>
      </c>
    </row>
    <row r="3757" spans="1:17" hidden="1">
      <c r="A3757" s="204">
        <v>101113139575</v>
      </c>
      <c r="B3757" s="205" t="s">
        <v>15233</v>
      </c>
      <c r="C3757" s="205" t="s">
        <v>15234</v>
      </c>
      <c r="D3757" s="205" t="s">
        <v>680</v>
      </c>
      <c r="E3757" s="572">
        <v>29983</v>
      </c>
      <c r="F3757" s="572">
        <v>42874</v>
      </c>
      <c r="G3757" s="205" t="s">
        <v>15235</v>
      </c>
      <c r="H3757" s="205" t="s">
        <v>682</v>
      </c>
      <c r="I3757" s="205" t="s">
        <v>708</v>
      </c>
      <c r="J3757" s="205" t="s">
        <v>684</v>
      </c>
      <c r="K3757" s="205" t="s">
        <v>684</v>
      </c>
      <c r="L3757" s="205" t="s">
        <v>684</v>
      </c>
      <c r="M3757" s="205" t="s">
        <v>684</v>
      </c>
      <c r="N3757" s="205" t="s">
        <v>684</v>
      </c>
      <c r="O3757" s="205" t="s">
        <v>686</v>
      </c>
      <c r="P3757" s="205" t="s">
        <v>684</v>
      </c>
      <c r="Q3757" s="205" t="s">
        <v>686</v>
      </c>
    </row>
    <row r="3758" spans="1:17" hidden="1">
      <c r="A3758" s="204">
        <v>101091844246</v>
      </c>
      <c r="B3758" s="205" t="s">
        <v>15241</v>
      </c>
      <c r="C3758" s="205" t="s">
        <v>15242</v>
      </c>
      <c r="D3758" s="205" t="s">
        <v>680</v>
      </c>
      <c r="E3758" s="572">
        <v>35096</v>
      </c>
      <c r="F3758" s="572">
        <v>42870</v>
      </c>
      <c r="G3758" s="205" t="s">
        <v>15243</v>
      </c>
      <c r="H3758" s="205" t="s">
        <v>682</v>
      </c>
      <c r="I3758" s="205" t="s">
        <v>683</v>
      </c>
      <c r="J3758" s="205" t="s">
        <v>684</v>
      </c>
      <c r="K3758" s="205" t="s">
        <v>684</v>
      </c>
      <c r="L3758" s="205" t="s">
        <v>684</v>
      </c>
      <c r="M3758" s="205" t="s">
        <v>684</v>
      </c>
      <c r="N3758" s="205" t="s">
        <v>684</v>
      </c>
      <c r="O3758" s="205" t="s">
        <v>686</v>
      </c>
      <c r="P3758" s="205" t="s">
        <v>684</v>
      </c>
      <c r="Q3758" s="205" t="s">
        <v>686</v>
      </c>
    </row>
    <row r="3759" spans="1:17" hidden="1">
      <c r="A3759" s="204">
        <v>101094918398</v>
      </c>
      <c r="B3759" s="205" t="s">
        <v>15250</v>
      </c>
      <c r="C3759" s="205" t="s">
        <v>15251</v>
      </c>
      <c r="D3759" s="205" t="s">
        <v>680</v>
      </c>
      <c r="E3759" s="572">
        <v>35705</v>
      </c>
      <c r="F3759" s="572">
        <v>42870</v>
      </c>
      <c r="G3759" s="205" t="s">
        <v>15252</v>
      </c>
      <c r="H3759" s="205" t="s">
        <v>682</v>
      </c>
      <c r="I3759" s="205" t="s">
        <v>683</v>
      </c>
      <c r="J3759" s="205" t="s">
        <v>684</v>
      </c>
      <c r="K3759" s="205" t="s">
        <v>684</v>
      </c>
      <c r="L3759" s="205" t="s">
        <v>684</v>
      </c>
      <c r="M3759" s="205" t="s">
        <v>684</v>
      </c>
      <c r="N3759" s="205" t="s">
        <v>684</v>
      </c>
      <c r="O3759" s="205" t="s">
        <v>686</v>
      </c>
      <c r="P3759" s="205" t="s">
        <v>684</v>
      </c>
      <c r="Q3759" s="205" t="s">
        <v>686</v>
      </c>
    </row>
    <row r="3760" spans="1:17" hidden="1">
      <c r="A3760" s="204">
        <v>101094918380</v>
      </c>
      <c r="B3760" s="205" t="s">
        <v>15246</v>
      </c>
      <c r="C3760" s="205" t="s">
        <v>15247</v>
      </c>
      <c r="D3760" s="205" t="s">
        <v>680</v>
      </c>
      <c r="E3760" s="572">
        <v>35860</v>
      </c>
      <c r="F3760" s="572">
        <v>42870</v>
      </c>
      <c r="G3760" s="205" t="s">
        <v>15248</v>
      </c>
      <c r="H3760" s="205" t="s">
        <v>682</v>
      </c>
      <c r="I3760" s="205" t="s">
        <v>683</v>
      </c>
      <c r="J3760" s="205" t="s">
        <v>684</v>
      </c>
      <c r="K3760" s="205" t="s">
        <v>684</v>
      </c>
      <c r="L3760" s="205" t="s">
        <v>15249</v>
      </c>
      <c r="M3760" s="205" t="s">
        <v>684</v>
      </c>
      <c r="N3760" s="205" t="s">
        <v>684</v>
      </c>
      <c r="O3760" s="205" t="s">
        <v>686</v>
      </c>
      <c r="P3760" s="205" t="s">
        <v>687</v>
      </c>
      <c r="Q3760" s="205" t="s">
        <v>686</v>
      </c>
    </row>
    <row r="3761" spans="1:17" hidden="1">
      <c r="A3761" s="204">
        <v>101094918379</v>
      </c>
      <c r="B3761" s="205" t="s">
        <v>15244</v>
      </c>
      <c r="C3761" s="205" t="s">
        <v>15245</v>
      </c>
      <c r="D3761" s="205" t="s">
        <v>680</v>
      </c>
      <c r="E3761" s="572">
        <v>35792</v>
      </c>
      <c r="F3761" s="572">
        <v>42870</v>
      </c>
      <c r="G3761" s="205" t="s">
        <v>14091</v>
      </c>
      <c r="H3761" s="205" t="s">
        <v>682</v>
      </c>
      <c r="I3761" s="205" t="s">
        <v>683</v>
      </c>
      <c r="J3761" s="205" t="s">
        <v>684</v>
      </c>
      <c r="K3761" s="205" t="s">
        <v>684</v>
      </c>
      <c r="L3761" s="205" t="s">
        <v>684</v>
      </c>
      <c r="M3761" s="205" t="s">
        <v>684</v>
      </c>
      <c r="N3761" s="205" t="s">
        <v>684</v>
      </c>
      <c r="O3761" s="205" t="s">
        <v>686</v>
      </c>
      <c r="P3761" s="205" t="s">
        <v>684</v>
      </c>
      <c r="Q3761" s="205" t="s">
        <v>686</v>
      </c>
    </row>
    <row r="3762" spans="1:17" hidden="1">
      <c r="A3762" s="204">
        <v>101091869417</v>
      </c>
      <c r="B3762" s="205" t="s">
        <v>15238</v>
      </c>
      <c r="C3762" s="205" t="s">
        <v>15239</v>
      </c>
      <c r="D3762" s="205" t="s">
        <v>680</v>
      </c>
      <c r="E3762" s="572">
        <v>35065</v>
      </c>
      <c r="F3762" s="572">
        <v>42870</v>
      </c>
      <c r="G3762" s="205" t="s">
        <v>15240</v>
      </c>
      <c r="H3762" s="205" t="s">
        <v>682</v>
      </c>
      <c r="I3762" s="205" t="s">
        <v>683</v>
      </c>
      <c r="J3762" s="205" t="s">
        <v>684</v>
      </c>
      <c r="K3762" s="205" t="s">
        <v>684</v>
      </c>
      <c r="L3762" s="205" t="s">
        <v>684</v>
      </c>
      <c r="M3762" s="205" t="s">
        <v>684</v>
      </c>
      <c r="N3762" s="205" t="s">
        <v>684</v>
      </c>
      <c r="O3762" s="205" t="s">
        <v>686</v>
      </c>
      <c r="P3762" s="205" t="s">
        <v>684</v>
      </c>
      <c r="Q3762" s="205" t="s">
        <v>686</v>
      </c>
    </row>
    <row r="3763" spans="1:17" hidden="1">
      <c r="A3763" s="204">
        <v>101094921641</v>
      </c>
      <c r="B3763" s="205" t="s">
        <v>15253</v>
      </c>
      <c r="C3763" s="205" t="s">
        <v>15254</v>
      </c>
      <c r="D3763" s="205" t="s">
        <v>680</v>
      </c>
      <c r="E3763" s="572">
        <v>33970</v>
      </c>
      <c r="F3763" s="572">
        <v>42870</v>
      </c>
      <c r="G3763" s="205" t="s">
        <v>15255</v>
      </c>
      <c r="H3763" s="205" t="s">
        <v>682</v>
      </c>
      <c r="I3763" s="205" t="s">
        <v>683</v>
      </c>
      <c r="J3763" s="205" t="s">
        <v>684</v>
      </c>
      <c r="K3763" s="205" t="s">
        <v>684</v>
      </c>
      <c r="L3763" s="205" t="s">
        <v>684</v>
      </c>
      <c r="M3763" s="205" t="s">
        <v>684</v>
      </c>
      <c r="N3763" s="205" t="s">
        <v>684</v>
      </c>
      <c r="O3763" s="205" t="s">
        <v>686</v>
      </c>
      <c r="P3763" s="205" t="s">
        <v>684</v>
      </c>
      <c r="Q3763" s="205" t="s">
        <v>686</v>
      </c>
    </row>
    <row r="3764" spans="1:17" hidden="1">
      <c r="A3764" s="204">
        <v>101094921656</v>
      </c>
      <c r="B3764" s="205" t="s">
        <v>15236</v>
      </c>
      <c r="C3764" s="205" t="s">
        <v>15237</v>
      </c>
      <c r="D3764" s="205" t="s">
        <v>680</v>
      </c>
      <c r="E3764" s="572">
        <v>35762</v>
      </c>
      <c r="F3764" s="572">
        <v>42870</v>
      </c>
      <c r="G3764" s="205" t="s">
        <v>4961</v>
      </c>
      <c r="H3764" s="205" t="s">
        <v>682</v>
      </c>
      <c r="I3764" s="205" t="s">
        <v>683</v>
      </c>
      <c r="J3764" s="205" t="s">
        <v>684</v>
      </c>
      <c r="K3764" s="205" t="s">
        <v>684</v>
      </c>
      <c r="L3764" s="205" t="s">
        <v>684</v>
      </c>
      <c r="M3764" s="205" t="s">
        <v>684</v>
      </c>
      <c r="N3764" s="205" t="s">
        <v>684</v>
      </c>
      <c r="O3764" s="205" t="s">
        <v>686</v>
      </c>
      <c r="P3764" s="205" t="s">
        <v>684</v>
      </c>
      <c r="Q3764" s="205" t="s">
        <v>686</v>
      </c>
    </row>
    <row r="3765" spans="1:17" hidden="1">
      <c r="A3765" s="204">
        <v>101080625952</v>
      </c>
      <c r="B3765" s="205" t="s">
        <v>15256</v>
      </c>
      <c r="C3765" s="205" t="s">
        <v>15257</v>
      </c>
      <c r="D3765" s="205" t="s">
        <v>680</v>
      </c>
      <c r="E3765" s="572">
        <v>28960</v>
      </c>
      <c r="F3765" s="572">
        <v>42861</v>
      </c>
      <c r="G3765" s="205" t="s">
        <v>15258</v>
      </c>
      <c r="H3765" s="205" t="s">
        <v>682</v>
      </c>
      <c r="I3765" s="205" t="s">
        <v>708</v>
      </c>
      <c r="J3765" s="205" t="s">
        <v>684</v>
      </c>
      <c r="K3765" s="205" t="s">
        <v>684</v>
      </c>
      <c r="L3765" s="205" t="s">
        <v>684</v>
      </c>
      <c r="M3765" s="205" t="s">
        <v>684</v>
      </c>
      <c r="N3765" s="205" t="s">
        <v>684</v>
      </c>
      <c r="O3765" s="205" t="s">
        <v>686</v>
      </c>
      <c r="P3765" s="205" t="s">
        <v>684</v>
      </c>
      <c r="Q3765" s="205" t="s">
        <v>686</v>
      </c>
    </row>
    <row r="3766" spans="1:17" hidden="1">
      <c r="A3766" s="204">
        <v>101080625947</v>
      </c>
      <c r="B3766" s="205" t="s">
        <v>15259</v>
      </c>
      <c r="C3766" s="205" t="s">
        <v>15260</v>
      </c>
      <c r="D3766" s="205" t="s">
        <v>680</v>
      </c>
      <c r="E3766" s="572">
        <v>32664</v>
      </c>
      <c r="F3766" s="572">
        <v>42860</v>
      </c>
      <c r="G3766" s="205" t="s">
        <v>15261</v>
      </c>
      <c r="H3766" s="205" t="s">
        <v>682</v>
      </c>
      <c r="I3766" s="205" t="s">
        <v>708</v>
      </c>
      <c r="J3766" s="205" t="s">
        <v>684</v>
      </c>
      <c r="K3766" s="205" t="s">
        <v>684</v>
      </c>
      <c r="L3766" s="205" t="s">
        <v>15262</v>
      </c>
      <c r="M3766" s="205" t="s">
        <v>684</v>
      </c>
      <c r="N3766" s="205" t="s">
        <v>684</v>
      </c>
      <c r="O3766" s="205" t="s">
        <v>686</v>
      </c>
      <c r="P3766" s="205" t="s">
        <v>686</v>
      </c>
      <c r="Q3766" s="205" t="s">
        <v>686</v>
      </c>
    </row>
    <row r="3767" spans="1:17" hidden="1">
      <c r="A3767" s="204">
        <v>101077818712</v>
      </c>
      <c r="B3767" s="205" t="s">
        <v>15264</v>
      </c>
      <c r="C3767" s="205" t="s">
        <v>14351</v>
      </c>
      <c r="D3767" s="205" t="s">
        <v>680</v>
      </c>
      <c r="E3767" s="572">
        <v>35247</v>
      </c>
      <c r="F3767" s="572">
        <v>42858</v>
      </c>
      <c r="G3767" s="205" t="s">
        <v>8318</v>
      </c>
      <c r="H3767" s="205" t="s">
        <v>682</v>
      </c>
      <c r="I3767" s="205" t="s">
        <v>683</v>
      </c>
      <c r="J3767" s="205" t="s">
        <v>684</v>
      </c>
      <c r="K3767" s="205" t="s">
        <v>684</v>
      </c>
      <c r="L3767" s="205" t="s">
        <v>684</v>
      </c>
      <c r="M3767" s="205" t="s">
        <v>684</v>
      </c>
      <c r="N3767" s="205" t="s">
        <v>684</v>
      </c>
      <c r="O3767" s="205" t="s">
        <v>686</v>
      </c>
      <c r="P3767" s="205" t="s">
        <v>684</v>
      </c>
      <c r="Q3767" s="205" t="s">
        <v>686</v>
      </c>
    </row>
    <row r="3768" spans="1:17" hidden="1">
      <c r="A3768" s="204">
        <v>101077818708</v>
      </c>
      <c r="B3768" s="205" t="s">
        <v>15263</v>
      </c>
      <c r="C3768" s="205" t="s">
        <v>11640</v>
      </c>
      <c r="D3768" s="205" t="s">
        <v>680</v>
      </c>
      <c r="E3768" s="572">
        <v>35746</v>
      </c>
      <c r="F3768" s="572">
        <v>42858</v>
      </c>
      <c r="G3768" s="205" t="s">
        <v>9663</v>
      </c>
      <c r="H3768" s="205" t="s">
        <v>682</v>
      </c>
      <c r="I3768" s="205" t="s">
        <v>683</v>
      </c>
      <c r="J3768" s="205" t="s">
        <v>684</v>
      </c>
      <c r="K3768" s="205" t="s">
        <v>684</v>
      </c>
      <c r="L3768" s="205" t="s">
        <v>684</v>
      </c>
      <c r="M3768" s="205" t="s">
        <v>684</v>
      </c>
      <c r="N3768" s="205" t="s">
        <v>684</v>
      </c>
      <c r="O3768" s="205" t="s">
        <v>686</v>
      </c>
      <c r="P3768" s="205" t="s">
        <v>684</v>
      </c>
      <c r="Q3768" s="205" t="s">
        <v>686</v>
      </c>
    </row>
    <row r="3769" spans="1:17" hidden="1">
      <c r="A3769" s="204">
        <v>101113139523</v>
      </c>
      <c r="B3769" s="205" t="s">
        <v>15307</v>
      </c>
      <c r="C3769" s="205" t="s">
        <v>15308</v>
      </c>
      <c r="D3769" s="205" t="s">
        <v>680</v>
      </c>
      <c r="E3769" s="572">
        <v>35871</v>
      </c>
      <c r="F3769" s="572">
        <v>42857</v>
      </c>
      <c r="G3769" s="205" t="s">
        <v>15309</v>
      </c>
      <c r="H3769" s="205" t="s">
        <v>682</v>
      </c>
      <c r="I3769" s="205" t="s">
        <v>683</v>
      </c>
      <c r="J3769" s="205" t="s">
        <v>684</v>
      </c>
      <c r="K3769" s="205" t="s">
        <v>684</v>
      </c>
      <c r="L3769" s="205" t="s">
        <v>684</v>
      </c>
      <c r="M3769" s="205" t="s">
        <v>684</v>
      </c>
      <c r="N3769" s="205" t="s">
        <v>684</v>
      </c>
      <c r="O3769" s="205" t="s">
        <v>686</v>
      </c>
      <c r="P3769" s="205" t="s">
        <v>684</v>
      </c>
      <c r="Q3769" s="205" t="s">
        <v>686</v>
      </c>
    </row>
    <row r="3770" spans="1:17" hidden="1">
      <c r="A3770" s="204">
        <v>101114860184</v>
      </c>
      <c r="B3770" s="205" t="s">
        <v>15292</v>
      </c>
      <c r="C3770" s="205" t="s">
        <v>15293</v>
      </c>
      <c r="D3770" s="205" t="s">
        <v>680</v>
      </c>
      <c r="E3770" s="572">
        <v>35065</v>
      </c>
      <c r="F3770" s="572">
        <v>42857</v>
      </c>
      <c r="G3770" s="205" t="s">
        <v>1243</v>
      </c>
      <c r="H3770" s="205" t="s">
        <v>682</v>
      </c>
      <c r="I3770" s="205" t="s">
        <v>683</v>
      </c>
      <c r="J3770" s="205">
        <v>7620191628</v>
      </c>
      <c r="K3770" s="205" t="s">
        <v>684</v>
      </c>
      <c r="L3770" s="205" t="s">
        <v>15294</v>
      </c>
      <c r="M3770" s="205" t="s">
        <v>684</v>
      </c>
      <c r="N3770" s="205" t="s">
        <v>684</v>
      </c>
      <c r="O3770" s="205" t="s">
        <v>686</v>
      </c>
      <c r="P3770" s="205" t="s">
        <v>687</v>
      </c>
      <c r="Q3770" s="205" t="s">
        <v>686</v>
      </c>
    </row>
    <row r="3771" spans="1:17" hidden="1">
      <c r="A3771" s="204">
        <v>101114860178</v>
      </c>
      <c r="B3771" s="205" t="s">
        <v>15295</v>
      </c>
      <c r="C3771" s="205" t="s">
        <v>15296</v>
      </c>
      <c r="D3771" s="205" t="s">
        <v>680</v>
      </c>
      <c r="E3771" s="572">
        <v>34700</v>
      </c>
      <c r="F3771" s="572">
        <v>42857</v>
      </c>
      <c r="G3771" s="205" t="s">
        <v>15297</v>
      </c>
      <c r="H3771" s="205" t="s">
        <v>682</v>
      </c>
      <c r="I3771" s="205" t="s">
        <v>683</v>
      </c>
      <c r="J3771" s="205" t="s">
        <v>684</v>
      </c>
      <c r="K3771" s="205" t="s">
        <v>684</v>
      </c>
      <c r="L3771" s="205" t="s">
        <v>1150</v>
      </c>
      <c r="M3771" s="205" t="s">
        <v>684</v>
      </c>
      <c r="N3771" s="205" t="s">
        <v>684</v>
      </c>
      <c r="O3771" s="205" t="s">
        <v>686</v>
      </c>
      <c r="P3771" s="205" t="s">
        <v>687</v>
      </c>
      <c r="Q3771" s="205" t="s">
        <v>686</v>
      </c>
    </row>
    <row r="3772" spans="1:17" hidden="1">
      <c r="A3772" s="204">
        <v>101114860166</v>
      </c>
      <c r="B3772" s="205" t="s">
        <v>15298</v>
      </c>
      <c r="C3772" s="205" t="s">
        <v>15299</v>
      </c>
      <c r="D3772" s="205" t="s">
        <v>680</v>
      </c>
      <c r="E3772" s="572">
        <v>36274</v>
      </c>
      <c r="F3772" s="572">
        <v>42857</v>
      </c>
      <c r="G3772" s="205" t="s">
        <v>681</v>
      </c>
      <c r="H3772" s="205" t="s">
        <v>682</v>
      </c>
      <c r="I3772" s="205" t="s">
        <v>683</v>
      </c>
      <c r="J3772" s="205">
        <v>9359884723</v>
      </c>
      <c r="K3772" s="205" t="s">
        <v>15300</v>
      </c>
      <c r="L3772" s="205" t="s">
        <v>15301</v>
      </c>
      <c r="M3772" s="205" t="s">
        <v>15302</v>
      </c>
      <c r="N3772" s="205" t="s">
        <v>15303</v>
      </c>
      <c r="O3772" s="205" t="s">
        <v>686</v>
      </c>
      <c r="P3772" s="205" t="s">
        <v>687</v>
      </c>
      <c r="Q3772" s="205" t="s">
        <v>686</v>
      </c>
    </row>
    <row r="3773" spans="1:17" hidden="1">
      <c r="A3773" s="204">
        <v>101114860243</v>
      </c>
      <c r="B3773" s="205" t="s">
        <v>15267</v>
      </c>
      <c r="C3773" s="205" t="s">
        <v>15268</v>
      </c>
      <c r="D3773" s="205" t="s">
        <v>680</v>
      </c>
      <c r="E3773" s="572">
        <v>35065</v>
      </c>
      <c r="F3773" s="572">
        <v>42857</v>
      </c>
      <c r="G3773" s="205" t="s">
        <v>8264</v>
      </c>
      <c r="H3773" s="205" t="s">
        <v>682</v>
      </c>
      <c r="I3773" s="205" t="s">
        <v>683</v>
      </c>
      <c r="J3773" s="205" t="s">
        <v>684</v>
      </c>
      <c r="K3773" s="205" t="s">
        <v>684</v>
      </c>
      <c r="L3773" s="205" t="s">
        <v>684</v>
      </c>
      <c r="M3773" s="205" t="s">
        <v>684</v>
      </c>
      <c r="N3773" s="205" t="s">
        <v>684</v>
      </c>
      <c r="O3773" s="205" t="s">
        <v>686</v>
      </c>
      <c r="P3773" s="205" t="s">
        <v>684</v>
      </c>
      <c r="Q3773" s="205" t="s">
        <v>686</v>
      </c>
    </row>
    <row r="3774" spans="1:17" hidden="1">
      <c r="A3774" s="204">
        <v>101114860197</v>
      </c>
      <c r="B3774" s="205" t="s">
        <v>15288</v>
      </c>
      <c r="C3774" s="205" t="s">
        <v>15289</v>
      </c>
      <c r="D3774" s="205" t="s">
        <v>680</v>
      </c>
      <c r="E3774" s="572">
        <v>35796</v>
      </c>
      <c r="F3774" s="572">
        <v>42857</v>
      </c>
      <c r="G3774" s="205" t="s">
        <v>15290</v>
      </c>
      <c r="H3774" s="205" t="s">
        <v>682</v>
      </c>
      <c r="I3774" s="205" t="s">
        <v>683</v>
      </c>
      <c r="J3774" s="205" t="s">
        <v>684</v>
      </c>
      <c r="K3774" s="205" t="s">
        <v>684</v>
      </c>
      <c r="L3774" s="205" t="s">
        <v>15291</v>
      </c>
      <c r="M3774" s="205" t="s">
        <v>684</v>
      </c>
      <c r="N3774" s="205" t="s">
        <v>684</v>
      </c>
      <c r="O3774" s="205" t="s">
        <v>686</v>
      </c>
      <c r="P3774" s="205" t="s">
        <v>687</v>
      </c>
      <c r="Q3774" s="205" t="s">
        <v>686</v>
      </c>
    </row>
    <row r="3775" spans="1:17" hidden="1">
      <c r="A3775" s="204">
        <v>101077395372</v>
      </c>
      <c r="B3775" s="205" t="s">
        <v>15277</v>
      </c>
      <c r="C3775" s="205" t="s">
        <v>15278</v>
      </c>
      <c r="D3775" s="205" t="s">
        <v>680</v>
      </c>
      <c r="E3775" s="572">
        <v>30317</v>
      </c>
      <c r="F3775" s="572">
        <v>42857</v>
      </c>
      <c r="G3775" s="205" t="s">
        <v>15279</v>
      </c>
      <c r="H3775" s="205" t="s">
        <v>682</v>
      </c>
      <c r="I3775" s="205" t="s">
        <v>683</v>
      </c>
      <c r="J3775" s="205" t="s">
        <v>684</v>
      </c>
      <c r="K3775" s="205" t="s">
        <v>684</v>
      </c>
      <c r="L3775" s="205" t="s">
        <v>684</v>
      </c>
      <c r="M3775" s="205" t="s">
        <v>684</v>
      </c>
      <c r="N3775" s="205" t="s">
        <v>684</v>
      </c>
      <c r="O3775" s="205" t="s">
        <v>686</v>
      </c>
      <c r="P3775" s="205" t="s">
        <v>684</v>
      </c>
      <c r="Q3775" s="205" t="s">
        <v>686</v>
      </c>
    </row>
    <row r="3776" spans="1:17" hidden="1">
      <c r="A3776" s="204">
        <v>101114860204</v>
      </c>
      <c r="B3776" s="205" t="s">
        <v>15269</v>
      </c>
      <c r="C3776" s="205" t="s">
        <v>15270</v>
      </c>
      <c r="D3776" s="205" t="s">
        <v>680</v>
      </c>
      <c r="E3776" s="572">
        <v>33970</v>
      </c>
      <c r="F3776" s="572">
        <v>42857</v>
      </c>
      <c r="G3776" s="205" t="s">
        <v>5414</v>
      </c>
      <c r="H3776" s="205" t="s">
        <v>682</v>
      </c>
      <c r="I3776" s="205" t="s">
        <v>683</v>
      </c>
      <c r="J3776" s="205" t="s">
        <v>684</v>
      </c>
      <c r="K3776" s="205" t="s">
        <v>684</v>
      </c>
      <c r="L3776" s="205" t="s">
        <v>15271</v>
      </c>
      <c r="M3776" s="205" t="s">
        <v>684</v>
      </c>
      <c r="N3776" s="205" t="s">
        <v>684</v>
      </c>
      <c r="O3776" s="205" t="s">
        <v>686</v>
      </c>
      <c r="P3776" s="205" t="s">
        <v>687</v>
      </c>
      <c r="Q3776" s="205" t="s">
        <v>686</v>
      </c>
    </row>
    <row r="3777" spans="1:17" hidden="1">
      <c r="A3777" s="204">
        <v>101114860215</v>
      </c>
      <c r="B3777" s="205" t="s">
        <v>15275</v>
      </c>
      <c r="C3777" s="205" t="s">
        <v>15276</v>
      </c>
      <c r="D3777" s="205" t="s">
        <v>680</v>
      </c>
      <c r="E3777" s="572">
        <v>33313</v>
      </c>
      <c r="F3777" s="572">
        <v>42857</v>
      </c>
      <c r="G3777" s="205" t="s">
        <v>4907</v>
      </c>
      <c r="H3777" s="205" t="s">
        <v>682</v>
      </c>
      <c r="I3777" s="205" t="s">
        <v>683</v>
      </c>
      <c r="J3777" s="205" t="s">
        <v>684</v>
      </c>
      <c r="K3777" s="205" t="s">
        <v>684</v>
      </c>
      <c r="L3777" s="205" t="s">
        <v>14610</v>
      </c>
      <c r="M3777" s="205" t="s">
        <v>684</v>
      </c>
      <c r="N3777" s="205" t="s">
        <v>684</v>
      </c>
      <c r="O3777" s="205" t="s">
        <v>686</v>
      </c>
      <c r="P3777" s="205" t="s">
        <v>687</v>
      </c>
      <c r="Q3777" s="205" t="s">
        <v>686</v>
      </c>
    </row>
    <row r="3778" spans="1:17" hidden="1">
      <c r="A3778" s="204">
        <v>101114860227</v>
      </c>
      <c r="B3778" s="205" t="s">
        <v>15272</v>
      </c>
      <c r="C3778" s="205" t="s">
        <v>15273</v>
      </c>
      <c r="D3778" s="205" t="s">
        <v>680</v>
      </c>
      <c r="E3778" s="572">
        <v>35065</v>
      </c>
      <c r="F3778" s="572">
        <v>42857</v>
      </c>
      <c r="G3778" s="205" t="s">
        <v>1149</v>
      </c>
      <c r="H3778" s="205" t="s">
        <v>682</v>
      </c>
      <c r="I3778" s="205" t="s">
        <v>683</v>
      </c>
      <c r="J3778" s="205" t="s">
        <v>684</v>
      </c>
      <c r="K3778" s="205" t="s">
        <v>684</v>
      </c>
      <c r="L3778" s="205" t="s">
        <v>15274</v>
      </c>
      <c r="M3778" s="205" t="s">
        <v>684</v>
      </c>
      <c r="N3778" s="205" t="s">
        <v>684</v>
      </c>
      <c r="O3778" s="205" t="s">
        <v>686</v>
      </c>
      <c r="P3778" s="205" t="s">
        <v>687</v>
      </c>
      <c r="Q3778" s="205" t="s">
        <v>686</v>
      </c>
    </row>
    <row r="3779" spans="1:17" hidden="1">
      <c r="A3779" s="204">
        <v>101114860236</v>
      </c>
      <c r="B3779" s="205" t="s">
        <v>15284</v>
      </c>
      <c r="C3779" s="205" t="s">
        <v>15285</v>
      </c>
      <c r="D3779" s="205" t="s">
        <v>680</v>
      </c>
      <c r="E3779" s="572">
        <v>35796</v>
      </c>
      <c r="F3779" s="572">
        <v>42857</v>
      </c>
      <c r="G3779" s="205" t="s">
        <v>15286</v>
      </c>
      <c r="H3779" s="205" t="s">
        <v>682</v>
      </c>
      <c r="I3779" s="205" t="s">
        <v>683</v>
      </c>
      <c r="J3779" s="205" t="s">
        <v>684</v>
      </c>
      <c r="K3779" s="205" t="s">
        <v>684</v>
      </c>
      <c r="L3779" s="205" t="s">
        <v>15287</v>
      </c>
      <c r="M3779" s="205" t="s">
        <v>684</v>
      </c>
      <c r="N3779" s="205" t="s">
        <v>684</v>
      </c>
      <c r="O3779" s="205" t="s">
        <v>686</v>
      </c>
      <c r="P3779" s="205" t="s">
        <v>687</v>
      </c>
      <c r="Q3779" s="205" t="s">
        <v>686</v>
      </c>
    </row>
    <row r="3780" spans="1:17" hidden="1">
      <c r="A3780" s="204">
        <v>101114860258</v>
      </c>
      <c r="B3780" s="205" t="s">
        <v>15265</v>
      </c>
      <c r="C3780" s="205" t="s">
        <v>15266</v>
      </c>
      <c r="D3780" s="205" t="s">
        <v>680</v>
      </c>
      <c r="E3780" s="572">
        <v>34700</v>
      </c>
      <c r="F3780" s="572">
        <v>42857</v>
      </c>
      <c r="G3780" s="205" t="s">
        <v>8264</v>
      </c>
      <c r="H3780" s="205" t="s">
        <v>682</v>
      </c>
      <c r="I3780" s="205" t="s">
        <v>683</v>
      </c>
      <c r="J3780" s="205" t="s">
        <v>684</v>
      </c>
      <c r="K3780" s="205" t="s">
        <v>684</v>
      </c>
      <c r="L3780" s="205" t="s">
        <v>684</v>
      </c>
      <c r="M3780" s="205" t="s">
        <v>684</v>
      </c>
      <c r="N3780" s="205" t="s">
        <v>684</v>
      </c>
      <c r="O3780" s="205" t="s">
        <v>686</v>
      </c>
      <c r="P3780" s="205" t="s">
        <v>684</v>
      </c>
      <c r="Q3780" s="205" t="s">
        <v>686</v>
      </c>
    </row>
    <row r="3781" spans="1:17" hidden="1">
      <c r="A3781" s="204">
        <v>101113139552</v>
      </c>
      <c r="B3781" s="205" t="s">
        <v>15304</v>
      </c>
      <c r="C3781" s="205" t="s">
        <v>15305</v>
      </c>
      <c r="D3781" s="205" t="s">
        <v>680</v>
      </c>
      <c r="E3781" s="572">
        <v>35425</v>
      </c>
      <c r="F3781" s="572">
        <v>42857</v>
      </c>
      <c r="G3781" s="205" t="s">
        <v>15306</v>
      </c>
      <c r="H3781" s="205" t="s">
        <v>682</v>
      </c>
      <c r="I3781" s="205" t="s">
        <v>683</v>
      </c>
      <c r="J3781" s="205" t="s">
        <v>684</v>
      </c>
      <c r="K3781" s="205" t="s">
        <v>684</v>
      </c>
      <c r="L3781" s="205" t="s">
        <v>684</v>
      </c>
      <c r="M3781" s="205" t="s">
        <v>684</v>
      </c>
      <c r="N3781" s="205" t="s">
        <v>684</v>
      </c>
      <c r="O3781" s="205" t="s">
        <v>686</v>
      </c>
      <c r="P3781" s="205" t="s">
        <v>684</v>
      </c>
      <c r="Q3781" s="205" t="s">
        <v>686</v>
      </c>
    </row>
    <row r="3782" spans="1:17" hidden="1">
      <c r="A3782" s="204">
        <v>101077395364</v>
      </c>
      <c r="B3782" s="205" t="s">
        <v>15280</v>
      </c>
      <c r="C3782" s="205" t="s">
        <v>15281</v>
      </c>
      <c r="D3782" s="205" t="s">
        <v>680</v>
      </c>
      <c r="E3782" s="572">
        <v>36268</v>
      </c>
      <c r="F3782" s="572">
        <v>42857</v>
      </c>
      <c r="G3782" s="205" t="s">
        <v>15282</v>
      </c>
      <c r="H3782" s="205" t="s">
        <v>682</v>
      </c>
      <c r="I3782" s="205" t="s">
        <v>683</v>
      </c>
      <c r="J3782" s="205" t="s">
        <v>684</v>
      </c>
      <c r="K3782" s="205" t="s">
        <v>684</v>
      </c>
      <c r="L3782" s="205" t="s">
        <v>684</v>
      </c>
      <c r="M3782" s="205" t="s">
        <v>684</v>
      </c>
      <c r="N3782" s="205" t="s">
        <v>684</v>
      </c>
      <c r="O3782" s="205" t="s">
        <v>686</v>
      </c>
      <c r="P3782" s="205" t="s">
        <v>684</v>
      </c>
      <c r="Q3782" s="205" t="s">
        <v>686</v>
      </c>
    </row>
    <row r="3783" spans="1:17" hidden="1">
      <c r="A3783" s="204">
        <v>101077395355</v>
      </c>
      <c r="B3783" s="205" t="s">
        <v>15283</v>
      </c>
      <c r="C3783" s="205" t="s">
        <v>10560</v>
      </c>
      <c r="D3783" s="205" t="s">
        <v>680</v>
      </c>
      <c r="E3783" s="572">
        <v>31048</v>
      </c>
      <c r="F3783" s="572">
        <v>42857</v>
      </c>
      <c r="G3783" s="205" t="s">
        <v>13523</v>
      </c>
      <c r="H3783" s="205" t="s">
        <v>682</v>
      </c>
      <c r="I3783" s="205" t="s">
        <v>683</v>
      </c>
      <c r="J3783" s="205" t="s">
        <v>684</v>
      </c>
      <c r="K3783" s="205" t="s">
        <v>684</v>
      </c>
      <c r="L3783" s="205" t="s">
        <v>684</v>
      </c>
      <c r="M3783" s="205" t="s">
        <v>684</v>
      </c>
      <c r="N3783" s="205" t="s">
        <v>684</v>
      </c>
      <c r="O3783" s="205" t="s">
        <v>686</v>
      </c>
      <c r="P3783" s="205" t="s">
        <v>684</v>
      </c>
      <c r="Q3783" s="205" t="s">
        <v>686</v>
      </c>
    </row>
    <row r="3784" spans="1:17" hidden="1">
      <c r="A3784" s="204">
        <v>101117648657</v>
      </c>
      <c r="B3784" s="205" t="s">
        <v>15313</v>
      </c>
      <c r="C3784" s="205" t="s">
        <v>15314</v>
      </c>
      <c r="D3784" s="205" t="s">
        <v>680</v>
      </c>
      <c r="E3784" s="572">
        <v>33650</v>
      </c>
      <c r="F3784" s="572">
        <v>42856</v>
      </c>
      <c r="G3784" s="205" t="s">
        <v>15315</v>
      </c>
      <c r="H3784" s="205" t="s">
        <v>682</v>
      </c>
      <c r="I3784" s="205" t="s">
        <v>683</v>
      </c>
      <c r="J3784" s="205" t="s">
        <v>684</v>
      </c>
      <c r="K3784" s="205" t="s">
        <v>684</v>
      </c>
      <c r="L3784" s="205" t="s">
        <v>684</v>
      </c>
      <c r="M3784" s="205" t="s">
        <v>684</v>
      </c>
      <c r="N3784" s="205" t="s">
        <v>684</v>
      </c>
      <c r="O3784" s="205" t="s">
        <v>686</v>
      </c>
      <c r="P3784" s="205" t="s">
        <v>684</v>
      </c>
      <c r="Q3784" s="205" t="s">
        <v>686</v>
      </c>
    </row>
    <row r="3785" spans="1:17" hidden="1">
      <c r="A3785" s="204">
        <v>101115987312</v>
      </c>
      <c r="B3785" s="205" t="s">
        <v>15323</v>
      </c>
      <c r="C3785" s="205" t="s">
        <v>15324</v>
      </c>
      <c r="D3785" s="205" t="s">
        <v>680</v>
      </c>
      <c r="E3785" s="572">
        <v>33239</v>
      </c>
      <c r="F3785" s="572">
        <v>42856</v>
      </c>
      <c r="G3785" s="205" t="s">
        <v>15325</v>
      </c>
      <c r="H3785" s="205" t="s">
        <v>682</v>
      </c>
      <c r="I3785" s="205" t="s">
        <v>683</v>
      </c>
      <c r="J3785" s="205" t="s">
        <v>684</v>
      </c>
      <c r="K3785" s="205" t="s">
        <v>684</v>
      </c>
      <c r="L3785" s="205" t="s">
        <v>684</v>
      </c>
      <c r="M3785" s="205" t="s">
        <v>684</v>
      </c>
      <c r="N3785" s="205" t="s">
        <v>684</v>
      </c>
      <c r="O3785" s="205" t="s">
        <v>686</v>
      </c>
      <c r="P3785" s="205" t="s">
        <v>684</v>
      </c>
      <c r="Q3785" s="205" t="s">
        <v>686</v>
      </c>
    </row>
    <row r="3786" spans="1:17" hidden="1">
      <c r="A3786" s="204">
        <v>101115987251</v>
      </c>
      <c r="B3786" s="205" t="s">
        <v>15337</v>
      </c>
      <c r="C3786" s="205" t="s">
        <v>15338</v>
      </c>
      <c r="D3786" s="205" t="s">
        <v>680</v>
      </c>
      <c r="E3786" s="572">
        <v>33862</v>
      </c>
      <c r="F3786" s="572">
        <v>42856</v>
      </c>
      <c r="G3786" s="205" t="s">
        <v>12441</v>
      </c>
      <c r="H3786" s="205" t="s">
        <v>682</v>
      </c>
      <c r="I3786" s="205" t="s">
        <v>683</v>
      </c>
      <c r="J3786" s="205" t="s">
        <v>684</v>
      </c>
      <c r="K3786" s="205" t="s">
        <v>684</v>
      </c>
      <c r="L3786" s="205" t="s">
        <v>684</v>
      </c>
      <c r="M3786" s="205" t="s">
        <v>684</v>
      </c>
      <c r="N3786" s="205" t="s">
        <v>684</v>
      </c>
      <c r="O3786" s="205" t="s">
        <v>686</v>
      </c>
      <c r="P3786" s="205" t="s">
        <v>684</v>
      </c>
      <c r="Q3786" s="205" t="s">
        <v>686</v>
      </c>
    </row>
    <row r="3787" spans="1:17" hidden="1">
      <c r="A3787" s="204">
        <v>101115987246</v>
      </c>
      <c r="B3787" s="205" t="s">
        <v>15326</v>
      </c>
      <c r="C3787" s="205" t="s">
        <v>15327</v>
      </c>
      <c r="D3787" s="205" t="s">
        <v>680</v>
      </c>
      <c r="E3787" s="572">
        <v>31778</v>
      </c>
      <c r="F3787" s="572">
        <v>42856</v>
      </c>
      <c r="G3787" s="205" t="s">
        <v>15328</v>
      </c>
      <c r="H3787" s="205" t="s">
        <v>682</v>
      </c>
      <c r="I3787" s="205" t="s">
        <v>683</v>
      </c>
      <c r="J3787" s="205" t="s">
        <v>684</v>
      </c>
      <c r="K3787" s="205" t="s">
        <v>684</v>
      </c>
      <c r="L3787" s="205" t="s">
        <v>684</v>
      </c>
      <c r="M3787" s="205" t="s">
        <v>684</v>
      </c>
      <c r="N3787" s="205" t="s">
        <v>684</v>
      </c>
      <c r="O3787" s="205" t="s">
        <v>686</v>
      </c>
      <c r="P3787" s="205" t="s">
        <v>684</v>
      </c>
      <c r="Q3787" s="205" t="s">
        <v>686</v>
      </c>
    </row>
    <row r="3788" spans="1:17" hidden="1">
      <c r="A3788" s="204">
        <v>101115987298</v>
      </c>
      <c r="B3788" s="205" t="s">
        <v>15339</v>
      </c>
      <c r="C3788" s="205" t="s">
        <v>15340</v>
      </c>
      <c r="D3788" s="205" t="s">
        <v>680</v>
      </c>
      <c r="E3788" s="572">
        <v>32143</v>
      </c>
      <c r="F3788" s="572">
        <v>42856</v>
      </c>
      <c r="G3788" s="205" t="s">
        <v>15341</v>
      </c>
      <c r="H3788" s="205" t="s">
        <v>682</v>
      </c>
      <c r="I3788" s="205" t="s">
        <v>683</v>
      </c>
      <c r="J3788" s="205" t="s">
        <v>684</v>
      </c>
      <c r="K3788" s="205" t="s">
        <v>684</v>
      </c>
      <c r="L3788" s="205" t="s">
        <v>684</v>
      </c>
      <c r="M3788" s="205" t="s">
        <v>684</v>
      </c>
      <c r="N3788" s="205" t="s">
        <v>684</v>
      </c>
      <c r="O3788" s="205" t="s">
        <v>686</v>
      </c>
      <c r="P3788" s="205" t="s">
        <v>684</v>
      </c>
      <c r="Q3788" s="205" t="s">
        <v>686</v>
      </c>
    </row>
    <row r="3789" spans="1:17" hidden="1">
      <c r="A3789" s="204">
        <v>101115987280</v>
      </c>
      <c r="B3789" s="205" t="s">
        <v>15329</v>
      </c>
      <c r="C3789" s="205" t="s">
        <v>15330</v>
      </c>
      <c r="D3789" s="205" t="s">
        <v>680</v>
      </c>
      <c r="E3789" s="572">
        <v>34335</v>
      </c>
      <c r="F3789" s="572">
        <v>42856</v>
      </c>
      <c r="G3789" s="205" t="s">
        <v>15331</v>
      </c>
      <c r="H3789" s="205" t="s">
        <v>682</v>
      </c>
      <c r="I3789" s="205" t="s">
        <v>683</v>
      </c>
      <c r="J3789" s="205" t="s">
        <v>684</v>
      </c>
      <c r="K3789" s="205" t="s">
        <v>684</v>
      </c>
      <c r="L3789" s="205" t="s">
        <v>684</v>
      </c>
      <c r="M3789" s="205" t="s">
        <v>684</v>
      </c>
      <c r="N3789" s="205" t="s">
        <v>684</v>
      </c>
      <c r="O3789" s="205" t="s">
        <v>686</v>
      </c>
      <c r="P3789" s="205" t="s">
        <v>684</v>
      </c>
      <c r="Q3789" s="205" t="s">
        <v>686</v>
      </c>
    </row>
    <row r="3790" spans="1:17" hidden="1">
      <c r="A3790" s="204">
        <v>101115987267</v>
      </c>
      <c r="B3790" s="205" t="s">
        <v>15334</v>
      </c>
      <c r="C3790" s="205" t="s">
        <v>15335</v>
      </c>
      <c r="D3790" s="205" t="s">
        <v>680</v>
      </c>
      <c r="E3790" s="572">
        <v>33931</v>
      </c>
      <c r="F3790" s="572">
        <v>42856</v>
      </c>
      <c r="G3790" s="205" t="s">
        <v>15336</v>
      </c>
      <c r="H3790" s="205" t="s">
        <v>682</v>
      </c>
      <c r="I3790" s="205" t="s">
        <v>683</v>
      </c>
      <c r="J3790" s="205" t="s">
        <v>684</v>
      </c>
      <c r="K3790" s="205" t="s">
        <v>684</v>
      </c>
      <c r="L3790" s="205" t="s">
        <v>684</v>
      </c>
      <c r="M3790" s="205" t="s">
        <v>684</v>
      </c>
      <c r="N3790" s="205" t="s">
        <v>684</v>
      </c>
      <c r="O3790" s="205" t="s">
        <v>686</v>
      </c>
      <c r="P3790" s="205" t="s">
        <v>684</v>
      </c>
      <c r="Q3790" s="205" t="s">
        <v>686</v>
      </c>
    </row>
    <row r="3791" spans="1:17" hidden="1">
      <c r="A3791" s="204">
        <v>101117648674</v>
      </c>
      <c r="B3791" s="205" t="s">
        <v>15316</v>
      </c>
      <c r="C3791" s="205" t="s">
        <v>15317</v>
      </c>
      <c r="D3791" s="205" t="s">
        <v>680</v>
      </c>
      <c r="E3791" s="572">
        <v>32337</v>
      </c>
      <c r="F3791" s="572">
        <v>42856</v>
      </c>
      <c r="G3791" s="205" t="s">
        <v>15318</v>
      </c>
      <c r="H3791" s="205" t="s">
        <v>682</v>
      </c>
      <c r="I3791" s="205" t="s">
        <v>683</v>
      </c>
      <c r="J3791" s="205" t="s">
        <v>684</v>
      </c>
      <c r="K3791" s="205" t="s">
        <v>684</v>
      </c>
      <c r="L3791" s="205" t="s">
        <v>684</v>
      </c>
      <c r="M3791" s="205" t="s">
        <v>684</v>
      </c>
      <c r="N3791" s="205" t="s">
        <v>684</v>
      </c>
      <c r="O3791" s="205" t="s">
        <v>686</v>
      </c>
      <c r="P3791" s="205" t="s">
        <v>684</v>
      </c>
      <c r="Q3791" s="205" t="s">
        <v>686</v>
      </c>
    </row>
    <row r="3792" spans="1:17" hidden="1">
      <c r="A3792" s="204">
        <v>101115987279</v>
      </c>
      <c r="B3792" s="205" t="s">
        <v>15332</v>
      </c>
      <c r="C3792" s="205" t="s">
        <v>14457</v>
      </c>
      <c r="D3792" s="205" t="s">
        <v>680</v>
      </c>
      <c r="E3792" s="572">
        <v>34335</v>
      </c>
      <c r="F3792" s="572">
        <v>42856</v>
      </c>
      <c r="G3792" s="205" t="s">
        <v>15333</v>
      </c>
      <c r="H3792" s="205" t="s">
        <v>682</v>
      </c>
      <c r="I3792" s="205" t="s">
        <v>683</v>
      </c>
      <c r="J3792" s="205" t="s">
        <v>684</v>
      </c>
      <c r="K3792" s="205" t="s">
        <v>684</v>
      </c>
      <c r="L3792" s="205" t="s">
        <v>684</v>
      </c>
      <c r="M3792" s="205" t="s">
        <v>684</v>
      </c>
      <c r="N3792" s="205" t="s">
        <v>684</v>
      </c>
      <c r="O3792" s="205" t="s">
        <v>686</v>
      </c>
      <c r="P3792" s="205" t="s">
        <v>684</v>
      </c>
      <c r="Q3792" s="205" t="s">
        <v>686</v>
      </c>
    </row>
    <row r="3793" spans="1:17" hidden="1">
      <c r="A3793" s="204">
        <v>101117648635</v>
      </c>
      <c r="B3793" s="205" t="s">
        <v>15310</v>
      </c>
      <c r="C3793" s="205" t="s">
        <v>15311</v>
      </c>
      <c r="D3793" s="205" t="s">
        <v>680</v>
      </c>
      <c r="E3793" s="572">
        <v>33650</v>
      </c>
      <c r="F3793" s="572">
        <v>42856</v>
      </c>
      <c r="G3793" s="205" t="s">
        <v>15312</v>
      </c>
      <c r="H3793" s="205" t="s">
        <v>682</v>
      </c>
      <c r="I3793" s="205" t="s">
        <v>683</v>
      </c>
      <c r="J3793" s="205" t="s">
        <v>684</v>
      </c>
      <c r="K3793" s="205" t="s">
        <v>684</v>
      </c>
      <c r="L3793" s="205" t="s">
        <v>684</v>
      </c>
      <c r="M3793" s="205" t="s">
        <v>684</v>
      </c>
      <c r="N3793" s="205" t="s">
        <v>684</v>
      </c>
      <c r="O3793" s="205" t="s">
        <v>686</v>
      </c>
      <c r="P3793" s="205" t="s">
        <v>684</v>
      </c>
      <c r="Q3793" s="205" t="s">
        <v>686</v>
      </c>
    </row>
    <row r="3794" spans="1:17" hidden="1">
      <c r="A3794" s="204">
        <v>101115987233</v>
      </c>
      <c r="B3794" s="205" t="s">
        <v>15319</v>
      </c>
      <c r="C3794" s="205" t="s">
        <v>15320</v>
      </c>
      <c r="D3794" s="205" t="s">
        <v>680</v>
      </c>
      <c r="E3794" s="572">
        <v>34335</v>
      </c>
      <c r="F3794" s="572">
        <v>42856</v>
      </c>
      <c r="G3794" s="205" t="s">
        <v>15321</v>
      </c>
      <c r="H3794" s="205" t="s">
        <v>682</v>
      </c>
      <c r="I3794" s="205" t="s">
        <v>683</v>
      </c>
      <c r="J3794" s="205" t="s">
        <v>684</v>
      </c>
      <c r="K3794" s="205" t="s">
        <v>684</v>
      </c>
      <c r="L3794" s="205" t="s">
        <v>15322</v>
      </c>
      <c r="M3794" s="205" t="s">
        <v>684</v>
      </c>
      <c r="N3794" s="205" t="s">
        <v>684</v>
      </c>
      <c r="O3794" s="205" t="s">
        <v>686</v>
      </c>
      <c r="P3794" s="205" t="s">
        <v>686</v>
      </c>
      <c r="Q3794" s="205" t="s">
        <v>686</v>
      </c>
    </row>
    <row r="3795" spans="1:17" hidden="1">
      <c r="A3795" s="204">
        <v>101093822515</v>
      </c>
      <c r="B3795" s="205" t="s">
        <v>15342</v>
      </c>
      <c r="C3795" s="205" t="s">
        <v>15343</v>
      </c>
      <c r="D3795" s="205" t="s">
        <v>680</v>
      </c>
      <c r="E3795" s="572">
        <v>32143</v>
      </c>
      <c r="F3795" s="572">
        <v>42853</v>
      </c>
      <c r="G3795" s="205" t="s">
        <v>15344</v>
      </c>
      <c r="H3795" s="205" t="s">
        <v>682</v>
      </c>
      <c r="I3795" s="205" t="s">
        <v>683</v>
      </c>
      <c r="J3795" s="205" t="s">
        <v>684</v>
      </c>
      <c r="K3795" s="205" t="s">
        <v>684</v>
      </c>
      <c r="L3795" s="205" t="s">
        <v>684</v>
      </c>
      <c r="M3795" s="205" t="s">
        <v>684</v>
      </c>
      <c r="N3795" s="205" t="s">
        <v>684</v>
      </c>
      <c r="O3795" s="205" t="s">
        <v>686</v>
      </c>
      <c r="P3795" s="205" t="s">
        <v>684</v>
      </c>
      <c r="Q3795" s="205" t="s">
        <v>686</v>
      </c>
    </row>
    <row r="3796" spans="1:17" hidden="1">
      <c r="A3796" s="204">
        <v>101113139534</v>
      </c>
      <c r="B3796" s="205" t="s">
        <v>15345</v>
      </c>
      <c r="C3796" s="205" t="s">
        <v>15346</v>
      </c>
      <c r="D3796" s="205" t="s">
        <v>680</v>
      </c>
      <c r="E3796" s="572">
        <v>35065</v>
      </c>
      <c r="F3796" s="572">
        <v>42852</v>
      </c>
      <c r="G3796" s="205" t="s">
        <v>15347</v>
      </c>
      <c r="H3796" s="205" t="s">
        <v>682</v>
      </c>
      <c r="I3796" s="205" t="s">
        <v>683</v>
      </c>
      <c r="J3796" s="205" t="s">
        <v>684</v>
      </c>
      <c r="K3796" s="205" t="s">
        <v>684</v>
      </c>
      <c r="L3796" s="205" t="s">
        <v>684</v>
      </c>
      <c r="M3796" s="205" t="s">
        <v>684</v>
      </c>
      <c r="N3796" s="205" t="s">
        <v>684</v>
      </c>
      <c r="O3796" s="205" t="s">
        <v>686</v>
      </c>
      <c r="P3796" s="205" t="s">
        <v>684</v>
      </c>
      <c r="Q3796" s="205" t="s">
        <v>686</v>
      </c>
    </row>
    <row r="3797" spans="1:17" hidden="1">
      <c r="A3797" s="204">
        <v>101075636252</v>
      </c>
      <c r="B3797" s="205" t="s">
        <v>15368</v>
      </c>
      <c r="C3797" s="205" t="s">
        <v>15369</v>
      </c>
      <c r="D3797" s="205" t="s">
        <v>680</v>
      </c>
      <c r="E3797" s="572">
        <v>35536</v>
      </c>
      <c r="F3797" s="572">
        <v>42851</v>
      </c>
      <c r="G3797" s="205" t="s">
        <v>15370</v>
      </c>
      <c r="H3797" s="205" t="s">
        <v>682</v>
      </c>
      <c r="I3797" s="205" t="s">
        <v>683</v>
      </c>
      <c r="J3797" s="205" t="s">
        <v>684</v>
      </c>
      <c r="K3797" s="205" t="s">
        <v>684</v>
      </c>
      <c r="L3797" s="205" t="s">
        <v>684</v>
      </c>
      <c r="M3797" s="205" t="s">
        <v>684</v>
      </c>
      <c r="N3797" s="205" t="s">
        <v>684</v>
      </c>
      <c r="O3797" s="205" t="s">
        <v>686</v>
      </c>
      <c r="P3797" s="205" t="s">
        <v>684</v>
      </c>
      <c r="Q3797" s="205" t="s">
        <v>686</v>
      </c>
    </row>
    <row r="3798" spans="1:17" hidden="1">
      <c r="A3798" s="204">
        <v>101075636281</v>
      </c>
      <c r="B3798" s="205" t="s">
        <v>15348</v>
      </c>
      <c r="C3798" s="205" t="s">
        <v>15349</v>
      </c>
      <c r="D3798" s="205" t="s">
        <v>680</v>
      </c>
      <c r="E3798" s="572">
        <v>35951</v>
      </c>
      <c r="F3798" s="572">
        <v>42851</v>
      </c>
      <c r="G3798" s="205" t="s">
        <v>15350</v>
      </c>
      <c r="H3798" s="205" t="s">
        <v>682</v>
      </c>
      <c r="I3798" s="205" t="s">
        <v>683</v>
      </c>
      <c r="J3798" s="205" t="s">
        <v>684</v>
      </c>
      <c r="K3798" s="205" t="s">
        <v>684</v>
      </c>
      <c r="L3798" s="205" t="s">
        <v>684</v>
      </c>
      <c r="M3798" s="205" t="s">
        <v>684</v>
      </c>
      <c r="N3798" s="205" t="s">
        <v>684</v>
      </c>
      <c r="O3798" s="205" t="s">
        <v>686</v>
      </c>
      <c r="P3798" s="205" t="s">
        <v>684</v>
      </c>
      <c r="Q3798" s="205" t="s">
        <v>686</v>
      </c>
    </row>
    <row r="3799" spans="1:17" hidden="1">
      <c r="A3799" s="204">
        <v>101075636309</v>
      </c>
      <c r="B3799" s="205" t="s">
        <v>15356</v>
      </c>
      <c r="C3799" s="205" t="s">
        <v>15357</v>
      </c>
      <c r="D3799" s="205" t="s">
        <v>680</v>
      </c>
      <c r="E3799" s="572">
        <v>33789</v>
      </c>
      <c r="F3799" s="572">
        <v>42851</v>
      </c>
      <c r="G3799" s="205" t="s">
        <v>15358</v>
      </c>
      <c r="H3799" s="205" t="s">
        <v>682</v>
      </c>
      <c r="I3799" s="205" t="s">
        <v>683</v>
      </c>
      <c r="J3799" s="205" t="s">
        <v>684</v>
      </c>
      <c r="K3799" s="205" t="s">
        <v>684</v>
      </c>
      <c r="L3799" s="205" t="s">
        <v>684</v>
      </c>
      <c r="M3799" s="205" t="s">
        <v>684</v>
      </c>
      <c r="N3799" s="205" t="s">
        <v>684</v>
      </c>
      <c r="O3799" s="205" t="s">
        <v>686</v>
      </c>
      <c r="P3799" s="205" t="s">
        <v>684</v>
      </c>
      <c r="Q3799" s="205" t="s">
        <v>686</v>
      </c>
    </row>
    <row r="3800" spans="1:17" hidden="1">
      <c r="A3800" s="204">
        <v>101075636299</v>
      </c>
      <c r="B3800" s="205" t="s">
        <v>15359</v>
      </c>
      <c r="C3800" s="205" t="s">
        <v>15360</v>
      </c>
      <c r="D3800" s="205" t="s">
        <v>680</v>
      </c>
      <c r="E3800" s="572">
        <v>33970</v>
      </c>
      <c r="F3800" s="572">
        <v>42851</v>
      </c>
      <c r="G3800" s="205" t="s">
        <v>15361</v>
      </c>
      <c r="H3800" s="205" t="s">
        <v>682</v>
      </c>
      <c r="I3800" s="205" t="s">
        <v>683</v>
      </c>
      <c r="J3800" s="205" t="s">
        <v>684</v>
      </c>
      <c r="K3800" s="205" t="s">
        <v>684</v>
      </c>
      <c r="L3800" s="205" t="s">
        <v>684</v>
      </c>
      <c r="M3800" s="205" t="s">
        <v>684</v>
      </c>
      <c r="N3800" s="205" t="s">
        <v>684</v>
      </c>
      <c r="O3800" s="205" t="s">
        <v>686</v>
      </c>
      <c r="P3800" s="205" t="s">
        <v>684</v>
      </c>
      <c r="Q3800" s="205" t="s">
        <v>686</v>
      </c>
    </row>
    <row r="3801" spans="1:17" hidden="1">
      <c r="A3801" s="204">
        <v>101075636321</v>
      </c>
      <c r="B3801" s="205" t="s">
        <v>15353</v>
      </c>
      <c r="C3801" s="205" t="s">
        <v>15354</v>
      </c>
      <c r="D3801" s="205" t="s">
        <v>680</v>
      </c>
      <c r="E3801" s="572">
        <v>34561</v>
      </c>
      <c r="F3801" s="572">
        <v>42851</v>
      </c>
      <c r="G3801" s="205" t="s">
        <v>15355</v>
      </c>
      <c r="H3801" s="205" t="s">
        <v>682</v>
      </c>
      <c r="I3801" s="205" t="s">
        <v>683</v>
      </c>
      <c r="J3801" s="205" t="s">
        <v>684</v>
      </c>
      <c r="K3801" s="205" t="s">
        <v>684</v>
      </c>
      <c r="L3801" s="205" t="s">
        <v>684</v>
      </c>
      <c r="M3801" s="205" t="s">
        <v>684</v>
      </c>
      <c r="N3801" s="205" t="s">
        <v>684</v>
      </c>
      <c r="O3801" s="205" t="s">
        <v>686</v>
      </c>
      <c r="P3801" s="205" t="s">
        <v>684</v>
      </c>
      <c r="Q3801" s="205" t="s">
        <v>686</v>
      </c>
    </row>
    <row r="3802" spans="1:17" hidden="1">
      <c r="A3802" s="204">
        <v>101075636313</v>
      </c>
      <c r="B3802" s="205" t="s">
        <v>15351</v>
      </c>
      <c r="C3802" s="205" t="s">
        <v>15352</v>
      </c>
      <c r="D3802" s="205" t="s">
        <v>680</v>
      </c>
      <c r="E3802" s="572">
        <v>34335</v>
      </c>
      <c r="F3802" s="572">
        <v>42851</v>
      </c>
      <c r="G3802" s="205" t="s">
        <v>9029</v>
      </c>
      <c r="H3802" s="205" t="s">
        <v>682</v>
      </c>
      <c r="I3802" s="205" t="s">
        <v>683</v>
      </c>
      <c r="J3802" s="205" t="s">
        <v>684</v>
      </c>
      <c r="K3802" s="205" t="s">
        <v>684</v>
      </c>
      <c r="L3802" s="205" t="s">
        <v>684</v>
      </c>
      <c r="M3802" s="205" t="s">
        <v>684</v>
      </c>
      <c r="N3802" s="205" t="s">
        <v>684</v>
      </c>
      <c r="O3802" s="205" t="s">
        <v>686</v>
      </c>
      <c r="P3802" s="205" t="s">
        <v>684</v>
      </c>
      <c r="Q3802" s="205" t="s">
        <v>686</v>
      </c>
    </row>
    <row r="3803" spans="1:17" hidden="1">
      <c r="A3803" s="204">
        <v>101075636268</v>
      </c>
      <c r="B3803" s="205" t="s">
        <v>15365</v>
      </c>
      <c r="C3803" s="205" t="s">
        <v>15366</v>
      </c>
      <c r="D3803" s="205" t="s">
        <v>680</v>
      </c>
      <c r="E3803" s="572">
        <v>33239</v>
      </c>
      <c r="F3803" s="572">
        <v>42851</v>
      </c>
      <c r="G3803" s="205" t="s">
        <v>15367</v>
      </c>
      <c r="H3803" s="205" t="s">
        <v>682</v>
      </c>
      <c r="I3803" s="205" t="s">
        <v>683</v>
      </c>
      <c r="J3803" s="205" t="s">
        <v>684</v>
      </c>
      <c r="K3803" s="205" t="s">
        <v>684</v>
      </c>
      <c r="L3803" s="205" t="s">
        <v>684</v>
      </c>
      <c r="M3803" s="205" t="s">
        <v>684</v>
      </c>
      <c r="N3803" s="205" t="s">
        <v>684</v>
      </c>
      <c r="O3803" s="205" t="s">
        <v>686</v>
      </c>
      <c r="P3803" s="205" t="s">
        <v>684</v>
      </c>
      <c r="Q3803" s="205" t="s">
        <v>686</v>
      </c>
    </row>
    <row r="3804" spans="1:17" hidden="1">
      <c r="A3804" s="204">
        <v>101075636275</v>
      </c>
      <c r="B3804" s="205" t="s">
        <v>15362</v>
      </c>
      <c r="C3804" s="205" t="s">
        <v>15363</v>
      </c>
      <c r="D3804" s="205" t="s">
        <v>680</v>
      </c>
      <c r="E3804" s="572">
        <v>35955</v>
      </c>
      <c r="F3804" s="572">
        <v>42851</v>
      </c>
      <c r="G3804" s="205" t="s">
        <v>15364</v>
      </c>
      <c r="H3804" s="205" t="s">
        <v>682</v>
      </c>
      <c r="I3804" s="205" t="s">
        <v>683</v>
      </c>
      <c r="J3804" s="205" t="s">
        <v>684</v>
      </c>
      <c r="K3804" s="205" t="s">
        <v>684</v>
      </c>
      <c r="L3804" s="205" t="s">
        <v>684</v>
      </c>
      <c r="M3804" s="205" t="s">
        <v>684</v>
      </c>
      <c r="N3804" s="205" t="s">
        <v>684</v>
      </c>
      <c r="O3804" s="205" t="s">
        <v>686</v>
      </c>
      <c r="P3804" s="205" t="s">
        <v>684</v>
      </c>
      <c r="Q3804" s="205" t="s">
        <v>686</v>
      </c>
    </row>
    <row r="3805" spans="1:17" hidden="1">
      <c r="A3805" s="204">
        <v>101073662580</v>
      </c>
      <c r="B3805" s="205" t="s">
        <v>15373</v>
      </c>
      <c r="C3805" s="205" t="s">
        <v>15374</v>
      </c>
      <c r="D3805" s="205" t="s">
        <v>680</v>
      </c>
      <c r="E3805" s="572">
        <v>34709</v>
      </c>
      <c r="F3805" s="572">
        <v>42845</v>
      </c>
      <c r="G3805" s="205" t="s">
        <v>15375</v>
      </c>
      <c r="H3805" s="205" t="s">
        <v>682</v>
      </c>
      <c r="I3805" s="205" t="s">
        <v>683</v>
      </c>
      <c r="J3805" s="205" t="s">
        <v>684</v>
      </c>
      <c r="K3805" s="205" t="s">
        <v>684</v>
      </c>
      <c r="L3805" s="205" t="s">
        <v>684</v>
      </c>
      <c r="M3805" s="205" t="s">
        <v>684</v>
      </c>
      <c r="N3805" s="205" t="s">
        <v>684</v>
      </c>
      <c r="O3805" s="205" t="s">
        <v>686</v>
      </c>
      <c r="P3805" s="205" t="s">
        <v>684</v>
      </c>
      <c r="Q3805" s="205" t="s">
        <v>686</v>
      </c>
    </row>
    <row r="3806" spans="1:17" hidden="1">
      <c r="A3806" s="204">
        <v>101073663951</v>
      </c>
      <c r="B3806" s="205" t="s">
        <v>15371</v>
      </c>
      <c r="C3806" s="205" t="s">
        <v>15372</v>
      </c>
      <c r="D3806" s="205" t="s">
        <v>680</v>
      </c>
      <c r="E3806" s="572">
        <v>35065</v>
      </c>
      <c r="F3806" s="572">
        <v>42845</v>
      </c>
      <c r="G3806" s="205" t="s">
        <v>13567</v>
      </c>
      <c r="H3806" s="205" t="s">
        <v>682</v>
      </c>
      <c r="I3806" s="205" t="s">
        <v>683</v>
      </c>
      <c r="J3806" s="205" t="s">
        <v>684</v>
      </c>
      <c r="K3806" s="205" t="s">
        <v>684</v>
      </c>
      <c r="L3806" s="205" t="s">
        <v>684</v>
      </c>
      <c r="M3806" s="205" t="s">
        <v>684</v>
      </c>
      <c r="N3806" s="205" t="s">
        <v>684</v>
      </c>
      <c r="O3806" s="205" t="s">
        <v>686</v>
      </c>
      <c r="P3806" s="205" t="s">
        <v>684</v>
      </c>
      <c r="Q3806" s="205" t="s">
        <v>686</v>
      </c>
    </row>
    <row r="3807" spans="1:17" hidden="1">
      <c r="A3807" s="204">
        <v>101093822543</v>
      </c>
      <c r="B3807" s="205" t="s">
        <v>15376</v>
      </c>
      <c r="C3807" s="205" t="s">
        <v>15377</v>
      </c>
      <c r="D3807" s="205" t="s">
        <v>680</v>
      </c>
      <c r="E3807" s="572">
        <v>34138</v>
      </c>
      <c r="F3807" s="572">
        <v>42844</v>
      </c>
      <c r="G3807" s="205" t="s">
        <v>15378</v>
      </c>
      <c r="H3807" s="205" t="s">
        <v>682</v>
      </c>
      <c r="I3807" s="205" t="s">
        <v>683</v>
      </c>
      <c r="J3807" s="205" t="s">
        <v>684</v>
      </c>
      <c r="K3807" s="205" t="s">
        <v>684</v>
      </c>
      <c r="L3807" s="205" t="s">
        <v>684</v>
      </c>
      <c r="M3807" s="205" t="s">
        <v>684</v>
      </c>
      <c r="N3807" s="205" t="s">
        <v>684</v>
      </c>
      <c r="O3807" s="205" t="s">
        <v>686</v>
      </c>
      <c r="P3807" s="205" t="s">
        <v>684</v>
      </c>
      <c r="Q3807" s="205" t="s">
        <v>686</v>
      </c>
    </row>
    <row r="3808" spans="1:17" hidden="1">
      <c r="A3808" s="204">
        <v>101080659969</v>
      </c>
      <c r="B3808" s="205" t="s">
        <v>15379</v>
      </c>
      <c r="C3808" s="205" t="s">
        <v>15380</v>
      </c>
      <c r="D3808" s="205" t="s">
        <v>680</v>
      </c>
      <c r="E3808" s="572">
        <v>35431</v>
      </c>
      <c r="F3808" s="572">
        <v>42843</v>
      </c>
      <c r="G3808" s="205" t="s">
        <v>15381</v>
      </c>
      <c r="H3808" s="205" t="s">
        <v>682</v>
      </c>
      <c r="I3808" s="205" t="s">
        <v>683</v>
      </c>
      <c r="J3808" s="205" t="s">
        <v>684</v>
      </c>
      <c r="K3808" s="205" t="s">
        <v>684</v>
      </c>
      <c r="L3808" s="205" t="s">
        <v>684</v>
      </c>
      <c r="M3808" s="205" t="s">
        <v>684</v>
      </c>
      <c r="N3808" s="205" t="s">
        <v>684</v>
      </c>
      <c r="O3808" s="205" t="s">
        <v>686</v>
      </c>
      <c r="P3808" s="205" t="s">
        <v>684</v>
      </c>
      <c r="Q3808" s="205" t="s">
        <v>686</v>
      </c>
    </row>
    <row r="3809" spans="1:17" hidden="1">
      <c r="A3809" s="204">
        <v>101073662607</v>
      </c>
      <c r="B3809" s="205" t="s">
        <v>15384</v>
      </c>
      <c r="C3809" s="205" t="s">
        <v>15385</v>
      </c>
      <c r="D3809" s="205" t="s">
        <v>680</v>
      </c>
      <c r="E3809" s="572">
        <v>34649</v>
      </c>
      <c r="F3809" s="572">
        <v>42842</v>
      </c>
      <c r="G3809" s="205" t="s">
        <v>15386</v>
      </c>
      <c r="H3809" s="205" t="s">
        <v>682</v>
      </c>
      <c r="I3809" s="205" t="s">
        <v>683</v>
      </c>
      <c r="J3809" s="205" t="s">
        <v>684</v>
      </c>
      <c r="K3809" s="205" t="s">
        <v>684</v>
      </c>
      <c r="L3809" s="205" t="s">
        <v>684</v>
      </c>
      <c r="M3809" s="205" t="s">
        <v>684</v>
      </c>
      <c r="N3809" s="205" t="s">
        <v>684</v>
      </c>
      <c r="O3809" s="205" t="s">
        <v>686</v>
      </c>
      <c r="P3809" s="205" t="s">
        <v>684</v>
      </c>
      <c r="Q3809" s="205" t="s">
        <v>686</v>
      </c>
    </row>
    <row r="3810" spans="1:17" hidden="1">
      <c r="A3810" s="204">
        <v>101073662630</v>
      </c>
      <c r="B3810" s="205" t="s">
        <v>15382</v>
      </c>
      <c r="C3810" s="205" t="s">
        <v>15383</v>
      </c>
      <c r="D3810" s="205" t="s">
        <v>680</v>
      </c>
      <c r="E3810" s="572">
        <v>34879</v>
      </c>
      <c r="F3810" s="572">
        <v>42842</v>
      </c>
      <c r="G3810" s="205" t="s">
        <v>2602</v>
      </c>
      <c r="H3810" s="205" t="s">
        <v>682</v>
      </c>
      <c r="I3810" s="205" t="s">
        <v>683</v>
      </c>
      <c r="J3810" s="205" t="s">
        <v>684</v>
      </c>
      <c r="K3810" s="205" t="s">
        <v>684</v>
      </c>
      <c r="L3810" s="205" t="s">
        <v>684</v>
      </c>
      <c r="M3810" s="205" t="s">
        <v>684</v>
      </c>
      <c r="N3810" s="205" t="s">
        <v>684</v>
      </c>
      <c r="O3810" s="205" t="s">
        <v>686</v>
      </c>
      <c r="P3810" s="205" t="s">
        <v>684</v>
      </c>
      <c r="Q3810" s="205" t="s">
        <v>686</v>
      </c>
    </row>
    <row r="3811" spans="1:17" hidden="1">
      <c r="A3811" s="204">
        <v>101073662611</v>
      </c>
      <c r="B3811" s="205" t="s">
        <v>15390</v>
      </c>
      <c r="C3811" s="205" t="s">
        <v>15391</v>
      </c>
      <c r="D3811" s="205" t="s">
        <v>680</v>
      </c>
      <c r="E3811" s="572">
        <v>35894</v>
      </c>
      <c r="F3811" s="572">
        <v>42842</v>
      </c>
      <c r="G3811" s="205" t="s">
        <v>15392</v>
      </c>
      <c r="H3811" s="205" t="s">
        <v>682</v>
      </c>
      <c r="I3811" s="205" t="s">
        <v>683</v>
      </c>
      <c r="J3811" s="205" t="s">
        <v>684</v>
      </c>
      <c r="K3811" s="205" t="s">
        <v>684</v>
      </c>
      <c r="L3811" s="205" t="s">
        <v>684</v>
      </c>
      <c r="M3811" s="205" t="s">
        <v>684</v>
      </c>
      <c r="N3811" s="205" t="s">
        <v>684</v>
      </c>
      <c r="O3811" s="205" t="s">
        <v>686</v>
      </c>
      <c r="P3811" s="205" t="s">
        <v>684</v>
      </c>
      <c r="Q3811" s="205" t="s">
        <v>686</v>
      </c>
    </row>
    <row r="3812" spans="1:17" hidden="1">
      <c r="A3812" s="204">
        <v>101080659995</v>
      </c>
      <c r="B3812" s="205" t="s">
        <v>15387</v>
      </c>
      <c r="C3812" s="205" t="s">
        <v>15388</v>
      </c>
      <c r="D3812" s="205" t="s">
        <v>680</v>
      </c>
      <c r="E3812" s="572">
        <v>29952</v>
      </c>
      <c r="F3812" s="572">
        <v>42842</v>
      </c>
      <c r="G3812" s="205" t="s">
        <v>15389</v>
      </c>
      <c r="H3812" s="205" t="s">
        <v>682</v>
      </c>
      <c r="I3812" s="205" t="s">
        <v>683</v>
      </c>
      <c r="J3812" s="205" t="s">
        <v>684</v>
      </c>
      <c r="K3812" s="205" t="s">
        <v>684</v>
      </c>
      <c r="L3812" s="205" t="s">
        <v>684</v>
      </c>
      <c r="M3812" s="205" t="s">
        <v>684</v>
      </c>
      <c r="N3812" s="205" t="s">
        <v>684</v>
      </c>
      <c r="O3812" s="205" t="s">
        <v>686</v>
      </c>
      <c r="P3812" s="205" t="s">
        <v>684</v>
      </c>
      <c r="Q3812" s="205" t="s">
        <v>686</v>
      </c>
    </row>
    <row r="3813" spans="1:17" hidden="1">
      <c r="A3813" s="204">
        <v>101080659976</v>
      </c>
      <c r="B3813" s="205" t="s">
        <v>15393</v>
      </c>
      <c r="C3813" s="205" t="s">
        <v>15394</v>
      </c>
      <c r="D3813" s="205" t="s">
        <v>680</v>
      </c>
      <c r="E3813" s="572">
        <v>28491</v>
      </c>
      <c r="F3813" s="572">
        <v>42841</v>
      </c>
      <c r="G3813" s="205" t="s">
        <v>15395</v>
      </c>
      <c r="H3813" s="205" t="s">
        <v>682</v>
      </c>
      <c r="I3813" s="205" t="s">
        <v>683</v>
      </c>
      <c r="J3813" s="205" t="s">
        <v>684</v>
      </c>
      <c r="K3813" s="205" t="s">
        <v>684</v>
      </c>
      <c r="L3813" s="205" t="s">
        <v>684</v>
      </c>
      <c r="M3813" s="205" t="s">
        <v>684</v>
      </c>
      <c r="N3813" s="205" t="s">
        <v>684</v>
      </c>
      <c r="O3813" s="205" t="s">
        <v>686</v>
      </c>
      <c r="P3813" s="205" t="s">
        <v>684</v>
      </c>
      <c r="Q3813" s="205" t="s">
        <v>686</v>
      </c>
    </row>
    <row r="3814" spans="1:17" hidden="1">
      <c r="A3814" s="204">
        <v>101080659982</v>
      </c>
      <c r="B3814" s="205" t="s">
        <v>15396</v>
      </c>
      <c r="C3814" s="205" t="s">
        <v>15397</v>
      </c>
      <c r="D3814" s="205" t="s">
        <v>680</v>
      </c>
      <c r="E3814" s="572">
        <v>36019</v>
      </c>
      <c r="F3814" s="572">
        <v>42841</v>
      </c>
      <c r="G3814" s="205" t="s">
        <v>15398</v>
      </c>
      <c r="H3814" s="205" t="s">
        <v>682</v>
      </c>
      <c r="I3814" s="205" t="s">
        <v>708</v>
      </c>
      <c r="J3814" s="205" t="s">
        <v>684</v>
      </c>
      <c r="K3814" s="205" t="s">
        <v>684</v>
      </c>
      <c r="L3814" s="205" t="s">
        <v>684</v>
      </c>
      <c r="M3814" s="205" t="s">
        <v>684</v>
      </c>
      <c r="N3814" s="205" t="s">
        <v>684</v>
      </c>
      <c r="O3814" s="205" t="s">
        <v>686</v>
      </c>
      <c r="P3814" s="205" t="s">
        <v>684</v>
      </c>
      <c r="Q3814" s="205" t="s">
        <v>686</v>
      </c>
    </row>
    <row r="3815" spans="1:17" hidden="1">
      <c r="A3815" s="204">
        <v>101119175210</v>
      </c>
      <c r="B3815" s="205" t="s">
        <v>15399</v>
      </c>
      <c r="C3815" s="205" t="s">
        <v>15400</v>
      </c>
      <c r="D3815" s="205" t="s">
        <v>680</v>
      </c>
      <c r="E3815" s="572">
        <v>33176</v>
      </c>
      <c r="F3815" s="572">
        <v>42837</v>
      </c>
      <c r="G3815" s="205" t="s">
        <v>15401</v>
      </c>
      <c r="H3815" s="205" t="s">
        <v>682</v>
      </c>
      <c r="I3815" s="205" t="s">
        <v>683</v>
      </c>
      <c r="J3815" s="205">
        <v>9673762756</v>
      </c>
      <c r="K3815" s="205" t="s">
        <v>15402</v>
      </c>
      <c r="L3815" s="205" t="s">
        <v>684</v>
      </c>
      <c r="M3815" s="205" t="s">
        <v>684</v>
      </c>
      <c r="N3815" s="205" t="s">
        <v>684</v>
      </c>
      <c r="O3815" s="205" t="s">
        <v>686</v>
      </c>
      <c r="P3815" s="205" t="s">
        <v>684</v>
      </c>
      <c r="Q3815" s="205" t="s">
        <v>686</v>
      </c>
    </row>
    <row r="3816" spans="1:17" hidden="1">
      <c r="A3816" s="204">
        <v>101117648626</v>
      </c>
      <c r="B3816" s="205" t="s">
        <v>15403</v>
      </c>
      <c r="C3816" s="205" t="s">
        <v>15404</v>
      </c>
      <c r="D3816" s="205" t="s">
        <v>680</v>
      </c>
      <c r="E3816" s="572">
        <v>34450</v>
      </c>
      <c r="F3816" s="572">
        <v>42829</v>
      </c>
      <c r="G3816" s="205" t="s">
        <v>13523</v>
      </c>
      <c r="H3816" s="205" t="s">
        <v>682</v>
      </c>
      <c r="I3816" s="205" t="s">
        <v>683</v>
      </c>
      <c r="J3816" s="205" t="s">
        <v>684</v>
      </c>
      <c r="K3816" s="205" t="s">
        <v>684</v>
      </c>
      <c r="L3816" s="205" t="s">
        <v>684</v>
      </c>
      <c r="M3816" s="205" t="s">
        <v>684</v>
      </c>
      <c r="N3816" s="205" t="s">
        <v>684</v>
      </c>
      <c r="O3816" s="205" t="s">
        <v>686</v>
      </c>
      <c r="P3816" s="205" t="s">
        <v>684</v>
      </c>
      <c r="Q3816" s="205" t="s">
        <v>686</v>
      </c>
    </row>
    <row r="3817" spans="1:17" hidden="1">
      <c r="A3817" s="204">
        <v>101094443354</v>
      </c>
      <c r="B3817" s="205" t="s">
        <v>15425</v>
      </c>
      <c r="C3817" s="205" t="s">
        <v>15426</v>
      </c>
      <c r="D3817" s="205" t="s">
        <v>680</v>
      </c>
      <c r="E3817" s="572">
        <v>33556</v>
      </c>
      <c r="F3817" s="572">
        <v>42826</v>
      </c>
      <c r="G3817" s="205" t="s">
        <v>15427</v>
      </c>
      <c r="H3817" s="205" t="s">
        <v>682</v>
      </c>
      <c r="I3817" s="205" t="s">
        <v>683</v>
      </c>
      <c r="J3817" s="205" t="s">
        <v>684</v>
      </c>
      <c r="K3817" s="205" t="s">
        <v>684</v>
      </c>
      <c r="L3817" s="205" t="s">
        <v>684</v>
      </c>
      <c r="M3817" s="205" t="s">
        <v>684</v>
      </c>
      <c r="N3817" s="205" t="s">
        <v>684</v>
      </c>
      <c r="O3817" s="205" t="s">
        <v>686</v>
      </c>
      <c r="P3817" s="205" t="s">
        <v>684</v>
      </c>
      <c r="Q3817" s="205" t="s">
        <v>686</v>
      </c>
    </row>
    <row r="3818" spans="1:17" hidden="1">
      <c r="A3818" s="204">
        <v>101094443312</v>
      </c>
      <c r="B3818" s="205" t="s">
        <v>15414</v>
      </c>
      <c r="C3818" s="205" t="s">
        <v>15415</v>
      </c>
      <c r="D3818" s="205" t="s">
        <v>680</v>
      </c>
      <c r="E3818" s="572">
        <v>35109</v>
      </c>
      <c r="F3818" s="572">
        <v>42826</v>
      </c>
      <c r="G3818" s="205" t="s">
        <v>15416</v>
      </c>
      <c r="H3818" s="205" t="s">
        <v>682</v>
      </c>
      <c r="I3818" s="205" t="s">
        <v>683</v>
      </c>
      <c r="J3818" s="205" t="s">
        <v>684</v>
      </c>
      <c r="K3818" s="205" t="s">
        <v>684</v>
      </c>
      <c r="L3818" s="205" t="s">
        <v>684</v>
      </c>
      <c r="M3818" s="205" t="s">
        <v>684</v>
      </c>
      <c r="N3818" s="205" t="s">
        <v>684</v>
      </c>
      <c r="O3818" s="205" t="s">
        <v>686</v>
      </c>
      <c r="P3818" s="205" t="s">
        <v>684</v>
      </c>
      <c r="Q3818" s="205" t="s">
        <v>686</v>
      </c>
    </row>
    <row r="3819" spans="1:17" hidden="1">
      <c r="A3819" s="204">
        <v>101094443320</v>
      </c>
      <c r="B3819" s="205" t="s">
        <v>15417</v>
      </c>
      <c r="C3819" s="205" t="s">
        <v>15418</v>
      </c>
      <c r="D3819" s="205" t="s">
        <v>680</v>
      </c>
      <c r="E3819" s="572">
        <v>34335</v>
      </c>
      <c r="F3819" s="572">
        <v>42826</v>
      </c>
      <c r="G3819" s="205" t="s">
        <v>4609</v>
      </c>
      <c r="H3819" s="205" t="s">
        <v>682</v>
      </c>
      <c r="I3819" s="205" t="s">
        <v>683</v>
      </c>
      <c r="J3819" s="205" t="s">
        <v>684</v>
      </c>
      <c r="K3819" s="205" t="s">
        <v>684</v>
      </c>
      <c r="L3819" s="205" t="s">
        <v>684</v>
      </c>
      <c r="M3819" s="205" t="s">
        <v>684</v>
      </c>
      <c r="N3819" s="205" t="s">
        <v>684</v>
      </c>
      <c r="O3819" s="205" t="s">
        <v>686</v>
      </c>
      <c r="P3819" s="205" t="s">
        <v>684</v>
      </c>
      <c r="Q3819" s="205" t="s">
        <v>686</v>
      </c>
    </row>
    <row r="3820" spans="1:17" hidden="1">
      <c r="A3820" s="204">
        <v>101094443331</v>
      </c>
      <c r="B3820" s="205" t="s">
        <v>15419</v>
      </c>
      <c r="C3820" s="205" t="s">
        <v>15420</v>
      </c>
      <c r="D3820" s="205" t="s">
        <v>680</v>
      </c>
      <c r="E3820" s="572">
        <v>35935</v>
      </c>
      <c r="F3820" s="572">
        <v>42826</v>
      </c>
      <c r="G3820" s="205" t="s">
        <v>15421</v>
      </c>
      <c r="H3820" s="205" t="s">
        <v>682</v>
      </c>
      <c r="I3820" s="205" t="s">
        <v>683</v>
      </c>
      <c r="J3820" s="205" t="s">
        <v>684</v>
      </c>
      <c r="K3820" s="205" t="s">
        <v>684</v>
      </c>
      <c r="L3820" s="205" t="s">
        <v>684</v>
      </c>
      <c r="M3820" s="205" t="s">
        <v>684</v>
      </c>
      <c r="N3820" s="205" t="s">
        <v>684</v>
      </c>
      <c r="O3820" s="205" t="s">
        <v>686</v>
      </c>
      <c r="P3820" s="205" t="s">
        <v>684</v>
      </c>
      <c r="Q3820" s="205" t="s">
        <v>686</v>
      </c>
    </row>
    <row r="3821" spans="1:17" hidden="1">
      <c r="A3821" s="204">
        <v>101093833852</v>
      </c>
      <c r="B3821" s="205" t="s">
        <v>15411</v>
      </c>
      <c r="C3821" s="205" t="s">
        <v>15412</v>
      </c>
      <c r="D3821" s="205" t="s">
        <v>680</v>
      </c>
      <c r="E3821" s="572">
        <v>36367</v>
      </c>
      <c r="F3821" s="572">
        <v>42826</v>
      </c>
      <c r="G3821" s="205" t="s">
        <v>15413</v>
      </c>
      <c r="H3821" s="205" t="s">
        <v>682</v>
      </c>
      <c r="I3821" s="205" t="s">
        <v>708</v>
      </c>
      <c r="J3821" s="205" t="s">
        <v>684</v>
      </c>
      <c r="K3821" s="205" t="s">
        <v>684</v>
      </c>
      <c r="L3821" s="205" t="s">
        <v>684</v>
      </c>
      <c r="M3821" s="205" t="s">
        <v>684</v>
      </c>
      <c r="N3821" s="205" t="s">
        <v>684</v>
      </c>
      <c r="O3821" s="205" t="s">
        <v>686</v>
      </c>
      <c r="P3821" s="205" t="s">
        <v>684</v>
      </c>
      <c r="Q3821" s="205" t="s">
        <v>686</v>
      </c>
    </row>
    <row r="3822" spans="1:17" hidden="1">
      <c r="A3822" s="204">
        <v>101094443365</v>
      </c>
      <c r="B3822" s="205" t="s">
        <v>15428</v>
      </c>
      <c r="C3822" s="205" t="s">
        <v>15429</v>
      </c>
      <c r="D3822" s="205" t="s">
        <v>680</v>
      </c>
      <c r="E3822" s="572">
        <v>34335</v>
      </c>
      <c r="F3822" s="572">
        <v>42826</v>
      </c>
      <c r="G3822" s="205" t="s">
        <v>15430</v>
      </c>
      <c r="H3822" s="205" t="s">
        <v>682</v>
      </c>
      <c r="I3822" s="205" t="s">
        <v>683</v>
      </c>
      <c r="J3822" s="205" t="s">
        <v>684</v>
      </c>
      <c r="K3822" s="205" t="s">
        <v>684</v>
      </c>
      <c r="L3822" s="205" t="s">
        <v>684</v>
      </c>
      <c r="M3822" s="205" t="s">
        <v>684</v>
      </c>
      <c r="N3822" s="205" t="s">
        <v>684</v>
      </c>
      <c r="O3822" s="205" t="s">
        <v>686</v>
      </c>
      <c r="P3822" s="205" t="s">
        <v>684</v>
      </c>
      <c r="Q3822" s="205" t="s">
        <v>686</v>
      </c>
    </row>
    <row r="3823" spans="1:17" hidden="1">
      <c r="A3823" s="204">
        <v>101094443377</v>
      </c>
      <c r="B3823" s="205" t="s">
        <v>15431</v>
      </c>
      <c r="C3823" s="205" t="s">
        <v>15432</v>
      </c>
      <c r="D3823" s="205" t="s">
        <v>680</v>
      </c>
      <c r="E3823" s="572">
        <v>35693</v>
      </c>
      <c r="F3823" s="572">
        <v>42826</v>
      </c>
      <c r="G3823" s="205" t="s">
        <v>15433</v>
      </c>
      <c r="H3823" s="205" t="s">
        <v>682</v>
      </c>
      <c r="I3823" s="205" t="s">
        <v>683</v>
      </c>
      <c r="J3823" s="205" t="s">
        <v>684</v>
      </c>
      <c r="K3823" s="205" t="s">
        <v>684</v>
      </c>
      <c r="L3823" s="205" t="s">
        <v>684</v>
      </c>
      <c r="M3823" s="205" t="s">
        <v>684</v>
      </c>
      <c r="N3823" s="205" t="s">
        <v>684</v>
      </c>
      <c r="O3823" s="205" t="s">
        <v>686</v>
      </c>
      <c r="P3823" s="205" t="s">
        <v>684</v>
      </c>
      <c r="Q3823" s="205" t="s">
        <v>686</v>
      </c>
    </row>
    <row r="3824" spans="1:17" hidden="1">
      <c r="A3824" s="204">
        <v>101094443383</v>
      </c>
      <c r="B3824" s="205" t="s">
        <v>15434</v>
      </c>
      <c r="C3824" s="205" t="s">
        <v>15435</v>
      </c>
      <c r="D3824" s="205" t="s">
        <v>680</v>
      </c>
      <c r="E3824" s="572">
        <v>28856</v>
      </c>
      <c r="F3824" s="572">
        <v>42826</v>
      </c>
      <c r="G3824" s="205" t="s">
        <v>15436</v>
      </c>
      <c r="H3824" s="205" t="s">
        <v>682</v>
      </c>
      <c r="I3824" s="205" t="s">
        <v>708</v>
      </c>
      <c r="J3824" s="205" t="s">
        <v>684</v>
      </c>
      <c r="K3824" s="205" t="s">
        <v>684</v>
      </c>
      <c r="L3824" s="205" t="s">
        <v>684</v>
      </c>
      <c r="M3824" s="205" t="s">
        <v>684</v>
      </c>
      <c r="N3824" s="205" t="s">
        <v>684</v>
      </c>
      <c r="O3824" s="205" t="s">
        <v>686</v>
      </c>
      <c r="P3824" s="205" t="s">
        <v>684</v>
      </c>
      <c r="Q3824" s="205" t="s">
        <v>686</v>
      </c>
    </row>
    <row r="3825" spans="1:17" hidden="1">
      <c r="A3825" s="204">
        <v>101094443429</v>
      </c>
      <c r="B3825" s="205" t="s">
        <v>15503</v>
      </c>
      <c r="C3825" s="205" t="s">
        <v>15504</v>
      </c>
      <c r="D3825" s="205" t="s">
        <v>680</v>
      </c>
      <c r="E3825" s="572">
        <v>33239</v>
      </c>
      <c r="F3825" s="572">
        <v>42826</v>
      </c>
      <c r="G3825" s="205" t="s">
        <v>15505</v>
      </c>
      <c r="H3825" s="205" t="s">
        <v>682</v>
      </c>
      <c r="I3825" s="205" t="s">
        <v>683</v>
      </c>
      <c r="J3825" s="205" t="s">
        <v>684</v>
      </c>
      <c r="K3825" s="205" t="s">
        <v>684</v>
      </c>
      <c r="L3825" s="205" t="s">
        <v>684</v>
      </c>
      <c r="M3825" s="205" t="s">
        <v>684</v>
      </c>
      <c r="N3825" s="205" t="s">
        <v>684</v>
      </c>
      <c r="O3825" s="205" t="s">
        <v>686</v>
      </c>
      <c r="P3825" s="205" t="s">
        <v>684</v>
      </c>
      <c r="Q3825" s="205" t="s">
        <v>686</v>
      </c>
    </row>
    <row r="3826" spans="1:17" hidden="1">
      <c r="A3826" s="204">
        <v>101094443396</v>
      </c>
      <c r="B3826" s="205" t="s">
        <v>15437</v>
      </c>
      <c r="C3826" s="205" t="s">
        <v>15438</v>
      </c>
      <c r="D3826" s="205" t="s">
        <v>680</v>
      </c>
      <c r="E3826" s="572">
        <v>32998</v>
      </c>
      <c r="F3826" s="572">
        <v>42826</v>
      </c>
      <c r="G3826" s="205" t="s">
        <v>15439</v>
      </c>
      <c r="H3826" s="205" t="s">
        <v>682</v>
      </c>
      <c r="I3826" s="205" t="s">
        <v>683</v>
      </c>
      <c r="J3826" s="205" t="s">
        <v>684</v>
      </c>
      <c r="K3826" s="205" t="s">
        <v>684</v>
      </c>
      <c r="L3826" s="205" t="s">
        <v>684</v>
      </c>
      <c r="M3826" s="205" t="s">
        <v>684</v>
      </c>
      <c r="N3826" s="205" t="s">
        <v>684</v>
      </c>
      <c r="O3826" s="205" t="s">
        <v>686</v>
      </c>
      <c r="P3826" s="205" t="s">
        <v>684</v>
      </c>
      <c r="Q3826" s="205" t="s">
        <v>686</v>
      </c>
    </row>
    <row r="3827" spans="1:17" hidden="1">
      <c r="A3827" s="204">
        <v>101094443401</v>
      </c>
      <c r="B3827" s="205" t="s">
        <v>15440</v>
      </c>
      <c r="C3827" s="205" t="s">
        <v>15441</v>
      </c>
      <c r="D3827" s="205" t="s">
        <v>680</v>
      </c>
      <c r="E3827" s="572">
        <v>33218</v>
      </c>
      <c r="F3827" s="572">
        <v>42826</v>
      </c>
      <c r="G3827" s="205" t="s">
        <v>11694</v>
      </c>
      <c r="H3827" s="205" t="s">
        <v>682</v>
      </c>
      <c r="I3827" s="205" t="s">
        <v>683</v>
      </c>
      <c r="J3827" s="205" t="s">
        <v>684</v>
      </c>
      <c r="K3827" s="205" t="s">
        <v>684</v>
      </c>
      <c r="L3827" s="205" t="s">
        <v>684</v>
      </c>
      <c r="M3827" s="205" t="s">
        <v>684</v>
      </c>
      <c r="N3827" s="205" t="s">
        <v>684</v>
      </c>
      <c r="O3827" s="205" t="s">
        <v>686</v>
      </c>
      <c r="P3827" s="205" t="s">
        <v>684</v>
      </c>
      <c r="Q3827" s="205" t="s">
        <v>686</v>
      </c>
    </row>
    <row r="3828" spans="1:17" hidden="1">
      <c r="A3828" s="204">
        <v>101094443417</v>
      </c>
      <c r="B3828" s="205" t="s">
        <v>15500</v>
      </c>
      <c r="C3828" s="205" t="s">
        <v>15501</v>
      </c>
      <c r="D3828" s="205" t="s">
        <v>680</v>
      </c>
      <c r="E3828" s="572">
        <v>35065</v>
      </c>
      <c r="F3828" s="572">
        <v>42826</v>
      </c>
      <c r="G3828" s="205" t="s">
        <v>15502</v>
      </c>
      <c r="H3828" s="205" t="s">
        <v>682</v>
      </c>
      <c r="I3828" s="205" t="s">
        <v>683</v>
      </c>
      <c r="J3828" s="205" t="s">
        <v>684</v>
      </c>
      <c r="K3828" s="205" t="s">
        <v>684</v>
      </c>
      <c r="L3828" s="205" t="s">
        <v>684</v>
      </c>
      <c r="M3828" s="205" t="s">
        <v>684</v>
      </c>
      <c r="N3828" s="205" t="s">
        <v>684</v>
      </c>
      <c r="O3828" s="205" t="s">
        <v>686</v>
      </c>
      <c r="P3828" s="205" t="s">
        <v>684</v>
      </c>
      <c r="Q3828" s="205" t="s">
        <v>686</v>
      </c>
    </row>
    <row r="3829" spans="1:17" hidden="1">
      <c r="A3829" s="204">
        <v>101095393228</v>
      </c>
      <c r="B3829" s="205" t="s">
        <v>15457</v>
      </c>
      <c r="C3829" s="205" t="s">
        <v>15458</v>
      </c>
      <c r="D3829" s="205" t="s">
        <v>680</v>
      </c>
      <c r="E3829" s="572">
        <v>34541</v>
      </c>
      <c r="F3829" s="572">
        <v>42826</v>
      </c>
      <c r="G3829" s="205" t="s">
        <v>15459</v>
      </c>
      <c r="H3829" s="205" t="s">
        <v>682</v>
      </c>
      <c r="I3829" s="205" t="s">
        <v>683</v>
      </c>
      <c r="J3829" s="205" t="s">
        <v>684</v>
      </c>
      <c r="K3829" s="205" t="s">
        <v>684</v>
      </c>
      <c r="L3829" s="205" t="s">
        <v>684</v>
      </c>
      <c r="M3829" s="205" t="s">
        <v>684</v>
      </c>
      <c r="N3829" s="205" t="s">
        <v>684</v>
      </c>
      <c r="O3829" s="205" t="s">
        <v>686</v>
      </c>
      <c r="P3829" s="205" t="s">
        <v>684</v>
      </c>
      <c r="Q3829" s="205" t="s">
        <v>686</v>
      </c>
    </row>
    <row r="3830" spans="1:17" hidden="1">
      <c r="A3830" s="204">
        <v>101095393237</v>
      </c>
      <c r="B3830" s="205" t="s">
        <v>15454</v>
      </c>
      <c r="C3830" s="205" t="s">
        <v>15455</v>
      </c>
      <c r="D3830" s="205" t="s">
        <v>680</v>
      </c>
      <c r="E3830" s="572">
        <v>34349</v>
      </c>
      <c r="F3830" s="572">
        <v>42826</v>
      </c>
      <c r="G3830" s="205" t="s">
        <v>15456</v>
      </c>
      <c r="H3830" s="205" t="s">
        <v>682</v>
      </c>
      <c r="I3830" s="205" t="s">
        <v>683</v>
      </c>
      <c r="J3830" s="205" t="s">
        <v>684</v>
      </c>
      <c r="K3830" s="205" t="s">
        <v>684</v>
      </c>
      <c r="L3830" s="205" t="s">
        <v>684</v>
      </c>
      <c r="M3830" s="205" t="s">
        <v>684</v>
      </c>
      <c r="N3830" s="205" t="s">
        <v>684</v>
      </c>
      <c r="O3830" s="205" t="s">
        <v>686</v>
      </c>
      <c r="P3830" s="205" t="s">
        <v>684</v>
      </c>
      <c r="Q3830" s="205" t="s">
        <v>686</v>
      </c>
    </row>
    <row r="3831" spans="1:17" hidden="1">
      <c r="A3831" s="204">
        <v>101117683997</v>
      </c>
      <c r="B3831" s="205" t="s">
        <v>15442</v>
      </c>
      <c r="C3831" s="205" t="s">
        <v>15443</v>
      </c>
      <c r="D3831" s="205" t="s">
        <v>680</v>
      </c>
      <c r="E3831" s="572">
        <v>36119</v>
      </c>
      <c r="F3831" s="572">
        <v>42826</v>
      </c>
      <c r="G3831" s="205" t="s">
        <v>15444</v>
      </c>
      <c r="H3831" s="205" t="s">
        <v>682</v>
      </c>
      <c r="I3831" s="205" t="s">
        <v>683</v>
      </c>
      <c r="J3831" s="205" t="s">
        <v>684</v>
      </c>
      <c r="K3831" s="205" t="s">
        <v>684</v>
      </c>
      <c r="L3831" s="205" t="s">
        <v>684</v>
      </c>
      <c r="M3831" s="205" t="s">
        <v>684</v>
      </c>
      <c r="N3831" s="205" t="s">
        <v>684</v>
      </c>
      <c r="O3831" s="205" t="s">
        <v>686</v>
      </c>
      <c r="P3831" s="205" t="s">
        <v>684</v>
      </c>
      <c r="Q3831" s="205" t="s">
        <v>686</v>
      </c>
    </row>
    <row r="3832" spans="1:17" hidden="1">
      <c r="A3832" s="204">
        <v>101094443349</v>
      </c>
      <c r="B3832" s="205" t="s">
        <v>15422</v>
      </c>
      <c r="C3832" s="205" t="s">
        <v>15423</v>
      </c>
      <c r="D3832" s="205" t="s">
        <v>680</v>
      </c>
      <c r="E3832" s="572">
        <v>36161</v>
      </c>
      <c r="F3832" s="572">
        <v>42826</v>
      </c>
      <c r="G3832" s="205" t="s">
        <v>15424</v>
      </c>
      <c r="H3832" s="205" t="s">
        <v>682</v>
      </c>
      <c r="I3832" s="205" t="s">
        <v>683</v>
      </c>
      <c r="J3832" s="205" t="s">
        <v>684</v>
      </c>
      <c r="K3832" s="205" t="s">
        <v>684</v>
      </c>
      <c r="L3832" s="205" t="s">
        <v>684</v>
      </c>
      <c r="M3832" s="205" t="s">
        <v>684</v>
      </c>
      <c r="N3832" s="205" t="s">
        <v>684</v>
      </c>
      <c r="O3832" s="205" t="s">
        <v>686</v>
      </c>
      <c r="P3832" s="205" t="s">
        <v>684</v>
      </c>
      <c r="Q3832" s="205" t="s">
        <v>686</v>
      </c>
    </row>
    <row r="3833" spans="1:17" hidden="1">
      <c r="A3833" s="204">
        <v>101093822562</v>
      </c>
      <c r="B3833" s="205" t="s">
        <v>15408</v>
      </c>
      <c r="C3833" s="205" t="s">
        <v>15409</v>
      </c>
      <c r="D3833" s="205" t="s">
        <v>680</v>
      </c>
      <c r="E3833" s="572">
        <v>34700</v>
      </c>
      <c r="F3833" s="572">
        <v>42826</v>
      </c>
      <c r="G3833" s="205" t="s">
        <v>15410</v>
      </c>
      <c r="H3833" s="205" t="s">
        <v>682</v>
      </c>
      <c r="I3833" s="205" t="s">
        <v>683</v>
      </c>
      <c r="J3833" s="205" t="s">
        <v>684</v>
      </c>
      <c r="K3833" s="205" t="s">
        <v>684</v>
      </c>
      <c r="L3833" s="205" t="s">
        <v>684</v>
      </c>
      <c r="M3833" s="205" t="s">
        <v>684</v>
      </c>
      <c r="N3833" s="205" t="s">
        <v>684</v>
      </c>
      <c r="O3833" s="205" t="s">
        <v>686</v>
      </c>
      <c r="P3833" s="205" t="s">
        <v>684</v>
      </c>
      <c r="Q3833" s="205" t="s">
        <v>686</v>
      </c>
    </row>
    <row r="3834" spans="1:17" hidden="1">
      <c r="A3834" s="204">
        <v>101093822527</v>
      </c>
      <c r="B3834" s="205" t="s">
        <v>15405</v>
      </c>
      <c r="C3834" s="205" t="s">
        <v>15406</v>
      </c>
      <c r="D3834" s="205" t="s">
        <v>680</v>
      </c>
      <c r="E3834" s="572">
        <v>35854</v>
      </c>
      <c r="F3834" s="572">
        <v>42826</v>
      </c>
      <c r="G3834" s="205" t="s">
        <v>15407</v>
      </c>
      <c r="H3834" s="205" t="s">
        <v>682</v>
      </c>
      <c r="I3834" s="205" t="s">
        <v>683</v>
      </c>
      <c r="J3834" s="205" t="s">
        <v>684</v>
      </c>
      <c r="K3834" s="205" t="s">
        <v>684</v>
      </c>
      <c r="L3834" s="205" t="s">
        <v>684</v>
      </c>
      <c r="M3834" s="205" t="s">
        <v>684</v>
      </c>
      <c r="N3834" s="205" t="s">
        <v>684</v>
      </c>
      <c r="O3834" s="205" t="s">
        <v>686</v>
      </c>
      <c r="P3834" s="205" t="s">
        <v>684</v>
      </c>
      <c r="Q3834" s="205" t="s">
        <v>686</v>
      </c>
    </row>
    <row r="3835" spans="1:17" hidden="1">
      <c r="A3835" s="204">
        <v>101093822504</v>
      </c>
      <c r="B3835" s="205" t="s">
        <v>15448</v>
      </c>
      <c r="C3835" s="205" t="s">
        <v>15449</v>
      </c>
      <c r="D3835" s="205" t="s">
        <v>680</v>
      </c>
      <c r="E3835" s="572">
        <v>34639</v>
      </c>
      <c r="F3835" s="572">
        <v>42826</v>
      </c>
      <c r="G3835" s="205" t="s">
        <v>15450</v>
      </c>
      <c r="H3835" s="205" t="s">
        <v>682</v>
      </c>
      <c r="I3835" s="205" t="s">
        <v>683</v>
      </c>
      <c r="J3835" s="205" t="s">
        <v>684</v>
      </c>
      <c r="K3835" s="205" t="s">
        <v>684</v>
      </c>
      <c r="L3835" s="205" t="s">
        <v>684</v>
      </c>
      <c r="M3835" s="205" t="s">
        <v>684</v>
      </c>
      <c r="N3835" s="205" t="s">
        <v>684</v>
      </c>
      <c r="O3835" s="205" t="s">
        <v>686</v>
      </c>
      <c r="P3835" s="205" t="s">
        <v>684</v>
      </c>
      <c r="Q3835" s="205" t="s">
        <v>686</v>
      </c>
    </row>
    <row r="3836" spans="1:17" hidden="1">
      <c r="A3836" s="204">
        <v>101093822493</v>
      </c>
      <c r="B3836" s="205" t="s">
        <v>15451</v>
      </c>
      <c r="C3836" s="205" t="s">
        <v>15452</v>
      </c>
      <c r="D3836" s="205" t="s">
        <v>680</v>
      </c>
      <c r="E3836" s="572">
        <v>34824</v>
      </c>
      <c r="F3836" s="572">
        <v>42826</v>
      </c>
      <c r="G3836" s="205" t="s">
        <v>15453</v>
      </c>
      <c r="H3836" s="205" t="s">
        <v>682</v>
      </c>
      <c r="I3836" s="205" t="s">
        <v>683</v>
      </c>
      <c r="J3836" s="205" t="s">
        <v>684</v>
      </c>
      <c r="K3836" s="205" t="s">
        <v>684</v>
      </c>
      <c r="L3836" s="205" t="s">
        <v>684</v>
      </c>
      <c r="M3836" s="205" t="s">
        <v>684</v>
      </c>
      <c r="N3836" s="205" t="s">
        <v>684</v>
      </c>
      <c r="O3836" s="205" t="s">
        <v>686</v>
      </c>
      <c r="P3836" s="205" t="s">
        <v>684</v>
      </c>
      <c r="Q3836" s="205" t="s">
        <v>686</v>
      </c>
    </row>
    <row r="3837" spans="1:17" hidden="1">
      <c r="A3837" s="204">
        <v>101084211035</v>
      </c>
      <c r="B3837" s="205" t="s">
        <v>15460</v>
      </c>
      <c r="C3837" s="205" t="s">
        <v>15461</v>
      </c>
      <c r="D3837" s="205" t="s">
        <v>680</v>
      </c>
      <c r="E3837" s="572">
        <v>36129</v>
      </c>
      <c r="F3837" s="572">
        <v>42826</v>
      </c>
      <c r="G3837" s="205" t="s">
        <v>1007</v>
      </c>
      <c r="H3837" s="205" t="s">
        <v>682</v>
      </c>
      <c r="I3837" s="205" t="s">
        <v>683</v>
      </c>
      <c r="J3837" s="205">
        <v>7028222143</v>
      </c>
      <c r="K3837" s="205" t="s">
        <v>684</v>
      </c>
      <c r="L3837" s="205" t="s">
        <v>684</v>
      </c>
      <c r="M3837" s="205" t="s">
        <v>684</v>
      </c>
      <c r="N3837" s="205" t="s">
        <v>684</v>
      </c>
      <c r="O3837" s="205" t="s">
        <v>686</v>
      </c>
      <c r="P3837" s="205" t="s">
        <v>684</v>
      </c>
      <c r="Q3837" s="205" t="s">
        <v>686</v>
      </c>
    </row>
    <row r="3838" spans="1:17" hidden="1">
      <c r="A3838" s="204">
        <v>101084211026</v>
      </c>
      <c r="B3838" s="205" t="s">
        <v>15462</v>
      </c>
      <c r="C3838" s="205" t="s">
        <v>15463</v>
      </c>
      <c r="D3838" s="205" t="s">
        <v>680</v>
      </c>
      <c r="E3838" s="572">
        <v>35211</v>
      </c>
      <c r="F3838" s="572">
        <v>42826</v>
      </c>
      <c r="G3838" s="205" t="s">
        <v>1007</v>
      </c>
      <c r="H3838" s="205" t="s">
        <v>682</v>
      </c>
      <c r="I3838" s="205" t="s">
        <v>683</v>
      </c>
      <c r="J3838" s="205">
        <v>8482988802</v>
      </c>
      <c r="K3838" s="205" t="s">
        <v>684</v>
      </c>
      <c r="L3838" s="205" t="s">
        <v>684</v>
      </c>
      <c r="M3838" s="205" t="s">
        <v>684</v>
      </c>
      <c r="N3838" s="205" t="s">
        <v>684</v>
      </c>
      <c r="O3838" s="205" t="s">
        <v>686</v>
      </c>
      <c r="P3838" s="205" t="s">
        <v>684</v>
      </c>
      <c r="Q3838" s="205" t="s">
        <v>686</v>
      </c>
    </row>
    <row r="3839" spans="1:17" hidden="1">
      <c r="A3839" s="204">
        <v>101084211019</v>
      </c>
      <c r="B3839" s="205" t="s">
        <v>15464</v>
      </c>
      <c r="C3839" s="205" t="s">
        <v>15465</v>
      </c>
      <c r="D3839" s="205" t="s">
        <v>680</v>
      </c>
      <c r="E3839" s="572">
        <v>34700</v>
      </c>
      <c r="F3839" s="572">
        <v>42826</v>
      </c>
      <c r="G3839" s="205" t="s">
        <v>15466</v>
      </c>
      <c r="H3839" s="205" t="s">
        <v>682</v>
      </c>
      <c r="I3839" s="205" t="s">
        <v>683</v>
      </c>
      <c r="J3839" s="205" t="s">
        <v>684</v>
      </c>
      <c r="K3839" s="205" t="s">
        <v>684</v>
      </c>
      <c r="L3839" s="205" t="s">
        <v>684</v>
      </c>
      <c r="M3839" s="205" t="s">
        <v>684</v>
      </c>
      <c r="N3839" s="205" t="s">
        <v>684</v>
      </c>
      <c r="O3839" s="205" t="s">
        <v>686</v>
      </c>
      <c r="P3839" s="205" t="s">
        <v>684</v>
      </c>
      <c r="Q3839" s="205" t="s">
        <v>686</v>
      </c>
    </row>
    <row r="3840" spans="1:17" hidden="1">
      <c r="A3840" s="204">
        <v>101084210999</v>
      </c>
      <c r="B3840" s="205" t="s">
        <v>15470</v>
      </c>
      <c r="C3840" s="205" t="s">
        <v>15471</v>
      </c>
      <c r="D3840" s="205" t="s">
        <v>680</v>
      </c>
      <c r="E3840" s="572">
        <v>35796</v>
      </c>
      <c r="F3840" s="572">
        <v>42826</v>
      </c>
      <c r="G3840" s="205" t="s">
        <v>1409</v>
      </c>
      <c r="H3840" s="205" t="s">
        <v>682</v>
      </c>
      <c r="I3840" s="205" t="s">
        <v>683</v>
      </c>
      <c r="J3840" s="205">
        <v>7728380542</v>
      </c>
      <c r="K3840" s="205" t="s">
        <v>684</v>
      </c>
      <c r="L3840" s="205" t="s">
        <v>684</v>
      </c>
      <c r="M3840" s="205" t="s">
        <v>684</v>
      </c>
      <c r="N3840" s="205" t="s">
        <v>684</v>
      </c>
      <c r="O3840" s="205" t="s">
        <v>686</v>
      </c>
      <c r="P3840" s="205" t="s">
        <v>684</v>
      </c>
      <c r="Q3840" s="205" t="s">
        <v>686</v>
      </c>
    </row>
    <row r="3841" spans="1:17" hidden="1">
      <c r="A3841" s="204">
        <v>101084210981</v>
      </c>
      <c r="B3841" s="205" t="s">
        <v>15472</v>
      </c>
      <c r="C3841" s="205" t="s">
        <v>15473</v>
      </c>
      <c r="D3841" s="205" t="s">
        <v>680</v>
      </c>
      <c r="E3841" s="572">
        <v>35847</v>
      </c>
      <c r="F3841" s="572">
        <v>42826</v>
      </c>
      <c r="G3841" s="205" t="s">
        <v>4216</v>
      </c>
      <c r="H3841" s="205" t="s">
        <v>682</v>
      </c>
      <c r="I3841" s="205" t="s">
        <v>683</v>
      </c>
      <c r="J3841" s="205">
        <v>7841012237</v>
      </c>
      <c r="K3841" s="205" t="s">
        <v>684</v>
      </c>
      <c r="L3841" s="205" t="s">
        <v>684</v>
      </c>
      <c r="M3841" s="205" t="s">
        <v>684</v>
      </c>
      <c r="N3841" s="205" t="s">
        <v>684</v>
      </c>
      <c r="O3841" s="205" t="s">
        <v>686</v>
      </c>
      <c r="P3841" s="205" t="s">
        <v>684</v>
      </c>
      <c r="Q3841" s="205" t="s">
        <v>686</v>
      </c>
    </row>
    <row r="3842" spans="1:17" hidden="1">
      <c r="A3842" s="204">
        <v>101084210975</v>
      </c>
      <c r="B3842" s="205" t="s">
        <v>15474</v>
      </c>
      <c r="C3842" s="205" t="s">
        <v>15475</v>
      </c>
      <c r="D3842" s="205" t="s">
        <v>680</v>
      </c>
      <c r="E3842" s="572">
        <v>34700</v>
      </c>
      <c r="F3842" s="572">
        <v>42826</v>
      </c>
      <c r="G3842" s="205" t="s">
        <v>3556</v>
      </c>
      <c r="H3842" s="205" t="s">
        <v>682</v>
      </c>
      <c r="I3842" s="205" t="s">
        <v>683</v>
      </c>
      <c r="J3842" s="205" t="s">
        <v>684</v>
      </c>
      <c r="K3842" s="205" t="s">
        <v>684</v>
      </c>
      <c r="L3842" s="205" t="s">
        <v>684</v>
      </c>
      <c r="M3842" s="205" t="s">
        <v>684</v>
      </c>
      <c r="N3842" s="205" t="s">
        <v>684</v>
      </c>
      <c r="O3842" s="205" t="s">
        <v>686</v>
      </c>
      <c r="P3842" s="205" t="s">
        <v>684</v>
      </c>
      <c r="Q3842" s="205" t="s">
        <v>686</v>
      </c>
    </row>
    <row r="3843" spans="1:17" hidden="1">
      <c r="A3843" s="204">
        <v>101084211003</v>
      </c>
      <c r="B3843" s="205" t="s">
        <v>15467</v>
      </c>
      <c r="C3843" s="205" t="s">
        <v>15468</v>
      </c>
      <c r="D3843" s="205" t="s">
        <v>680</v>
      </c>
      <c r="E3843" s="572">
        <v>33239</v>
      </c>
      <c r="F3843" s="572">
        <v>42826</v>
      </c>
      <c r="G3843" s="205" t="s">
        <v>15469</v>
      </c>
      <c r="H3843" s="205" t="s">
        <v>682</v>
      </c>
      <c r="I3843" s="205" t="s">
        <v>683</v>
      </c>
      <c r="J3843" s="205" t="s">
        <v>684</v>
      </c>
      <c r="K3843" s="205" t="s">
        <v>684</v>
      </c>
      <c r="L3843" s="205" t="s">
        <v>684</v>
      </c>
      <c r="M3843" s="205" t="s">
        <v>684</v>
      </c>
      <c r="N3843" s="205" t="s">
        <v>13620</v>
      </c>
      <c r="O3843" s="205" t="s">
        <v>686</v>
      </c>
      <c r="P3843" s="205" t="s">
        <v>684</v>
      </c>
      <c r="Q3843" s="205" t="s">
        <v>686</v>
      </c>
    </row>
    <row r="3844" spans="1:17" hidden="1">
      <c r="A3844" s="204">
        <v>101095758401</v>
      </c>
      <c r="B3844" s="205" t="s">
        <v>15478</v>
      </c>
      <c r="C3844" s="205" t="s">
        <v>15479</v>
      </c>
      <c r="D3844" s="205" t="s">
        <v>680</v>
      </c>
      <c r="E3844" s="572">
        <v>35065</v>
      </c>
      <c r="F3844" s="572">
        <v>42826</v>
      </c>
      <c r="G3844" s="205" t="s">
        <v>15480</v>
      </c>
      <c r="H3844" s="205" t="s">
        <v>682</v>
      </c>
      <c r="I3844" s="205" t="s">
        <v>683</v>
      </c>
      <c r="J3844" s="205" t="s">
        <v>684</v>
      </c>
      <c r="K3844" s="205" t="s">
        <v>684</v>
      </c>
      <c r="L3844" s="205" t="s">
        <v>684</v>
      </c>
      <c r="M3844" s="205" t="s">
        <v>684</v>
      </c>
      <c r="N3844" s="205" t="s">
        <v>684</v>
      </c>
      <c r="O3844" s="205" t="s">
        <v>686</v>
      </c>
      <c r="P3844" s="205" t="s">
        <v>684</v>
      </c>
      <c r="Q3844" s="205" t="s">
        <v>686</v>
      </c>
    </row>
    <row r="3845" spans="1:17" hidden="1">
      <c r="A3845" s="204">
        <v>101095758396</v>
      </c>
      <c r="B3845" s="205" t="s">
        <v>15481</v>
      </c>
      <c r="C3845" s="205" t="s">
        <v>15482</v>
      </c>
      <c r="D3845" s="205" t="s">
        <v>680</v>
      </c>
      <c r="E3845" s="572">
        <v>35238</v>
      </c>
      <c r="F3845" s="572">
        <v>42826</v>
      </c>
      <c r="G3845" s="205" t="s">
        <v>15483</v>
      </c>
      <c r="H3845" s="205" t="s">
        <v>682</v>
      </c>
      <c r="I3845" s="205" t="s">
        <v>683</v>
      </c>
      <c r="J3845" s="205" t="s">
        <v>684</v>
      </c>
      <c r="K3845" s="205" t="s">
        <v>684</v>
      </c>
      <c r="L3845" s="205" t="s">
        <v>684</v>
      </c>
      <c r="M3845" s="205" t="s">
        <v>684</v>
      </c>
      <c r="N3845" s="205" t="s">
        <v>684</v>
      </c>
      <c r="O3845" s="205" t="s">
        <v>686</v>
      </c>
      <c r="P3845" s="205" t="s">
        <v>684</v>
      </c>
      <c r="Q3845" s="205" t="s">
        <v>686</v>
      </c>
    </row>
    <row r="3846" spans="1:17" hidden="1">
      <c r="A3846" s="204">
        <v>101094177416</v>
      </c>
      <c r="B3846" s="205" t="s">
        <v>15489</v>
      </c>
      <c r="C3846" s="205" t="s">
        <v>15490</v>
      </c>
      <c r="D3846" s="205" t="s">
        <v>680</v>
      </c>
      <c r="E3846" s="572">
        <v>34335</v>
      </c>
      <c r="F3846" s="572">
        <v>42826</v>
      </c>
      <c r="G3846" s="205" t="s">
        <v>15491</v>
      </c>
      <c r="H3846" s="205" t="s">
        <v>682</v>
      </c>
      <c r="I3846" s="205" t="s">
        <v>683</v>
      </c>
      <c r="J3846" s="205" t="s">
        <v>684</v>
      </c>
      <c r="K3846" s="205" t="s">
        <v>684</v>
      </c>
      <c r="L3846" s="205" t="s">
        <v>684</v>
      </c>
      <c r="M3846" s="205" t="s">
        <v>684</v>
      </c>
      <c r="N3846" s="205" t="s">
        <v>684</v>
      </c>
      <c r="O3846" s="205" t="s">
        <v>686</v>
      </c>
      <c r="P3846" s="205" t="s">
        <v>684</v>
      </c>
      <c r="Q3846" s="205" t="s">
        <v>686</v>
      </c>
    </row>
    <row r="3847" spans="1:17" hidden="1">
      <c r="A3847" s="204">
        <v>101095675908</v>
      </c>
      <c r="B3847" s="205" t="s">
        <v>15484</v>
      </c>
      <c r="C3847" s="205" t="s">
        <v>6623</v>
      </c>
      <c r="D3847" s="205" t="s">
        <v>680</v>
      </c>
      <c r="E3847" s="572">
        <v>35534</v>
      </c>
      <c r="F3847" s="572">
        <v>42826</v>
      </c>
      <c r="G3847" s="205" t="s">
        <v>12248</v>
      </c>
      <c r="H3847" s="205" t="s">
        <v>682</v>
      </c>
      <c r="I3847" s="205" t="s">
        <v>683</v>
      </c>
      <c r="J3847" s="205">
        <v>7030039084</v>
      </c>
      <c r="K3847" s="205" t="s">
        <v>684</v>
      </c>
      <c r="L3847" s="205" t="s">
        <v>7341</v>
      </c>
      <c r="M3847" s="205" t="s">
        <v>684</v>
      </c>
      <c r="N3847" s="205" t="s">
        <v>684</v>
      </c>
      <c r="O3847" s="205" t="s">
        <v>686</v>
      </c>
      <c r="P3847" s="205" t="s">
        <v>687</v>
      </c>
      <c r="Q3847" s="205" t="s">
        <v>686</v>
      </c>
    </row>
    <row r="3848" spans="1:17" hidden="1">
      <c r="A3848" s="204">
        <v>101095404049</v>
      </c>
      <c r="B3848" s="205" t="s">
        <v>15485</v>
      </c>
      <c r="C3848" s="205" t="s">
        <v>15311</v>
      </c>
      <c r="D3848" s="205" t="s">
        <v>680</v>
      </c>
      <c r="E3848" s="572">
        <v>27318</v>
      </c>
      <c r="F3848" s="572">
        <v>42826</v>
      </c>
      <c r="G3848" s="205" t="s">
        <v>15312</v>
      </c>
      <c r="H3848" s="205" t="s">
        <v>682</v>
      </c>
      <c r="I3848" s="205" t="s">
        <v>708</v>
      </c>
      <c r="J3848" s="205" t="s">
        <v>684</v>
      </c>
      <c r="K3848" s="205" t="s">
        <v>684</v>
      </c>
      <c r="L3848" s="205" t="s">
        <v>684</v>
      </c>
      <c r="M3848" s="205" t="s">
        <v>684</v>
      </c>
      <c r="N3848" s="205" t="s">
        <v>684</v>
      </c>
      <c r="O3848" s="205" t="s">
        <v>686</v>
      </c>
      <c r="P3848" s="205" t="s">
        <v>684</v>
      </c>
      <c r="Q3848" s="205" t="s">
        <v>686</v>
      </c>
    </row>
    <row r="3849" spans="1:17" hidden="1">
      <c r="A3849" s="204">
        <v>101095405755</v>
      </c>
      <c r="B3849" s="205" t="s">
        <v>15486</v>
      </c>
      <c r="C3849" s="205" t="s">
        <v>15487</v>
      </c>
      <c r="D3849" s="205" t="s">
        <v>680</v>
      </c>
      <c r="E3849" s="572">
        <v>29753</v>
      </c>
      <c r="F3849" s="572">
        <v>42826</v>
      </c>
      <c r="G3849" s="205" t="s">
        <v>15488</v>
      </c>
      <c r="H3849" s="205" t="s">
        <v>682</v>
      </c>
      <c r="I3849" s="205" t="s">
        <v>708</v>
      </c>
      <c r="J3849" s="205" t="s">
        <v>684</v>
      </c>
      <c r="K3849" s="205" t="s">
        <v>684</v>
      </c>
      <c r="L3849" s="205" t="s">
        <v>684</v>
      </c>
      <c r="M3849" s="205" t="s">
        <v>684</v>
      </c>
      <c r="N3849" s="205" t="s">
        <v>684</v>
      </c>
      <c r="O3849" s="205" t="s">
        <v>686</v>
      </c>
      <c r="P3849" s="205" t="s">
        <v>684</v>
      </c>
      <c r="Q3849" s="205" t="s">
        <v>686</v>
      </c>
    </row>
    <row r="3850" spans="1:17" hidden="1">
      <c r="A3850" s="204">
        <v>101073662579</v>
      </c>
      <c r="B3850" s="205" t="s">
        <v>15476</v>
      </c>
      <c r="C3850" s="205" t="s">
        <v>15477</v>
      </c>
      <c r="D3850" s="205" t="s">
        <v>680</v>
      </c>
      <c r="E3850" s="572">
        <v>31990</v>
      </c>
      <c r="F3850" s="572">
        <v>42826</v>
      </c>
      <c r="G3850" s="205" t="s">
        <v>1299</v>
      </c>
      <c r="H3850" s="205" t="s">
        <v>682</v>
      </c>
      <c r="I3850" s="205" t="s">
        <v>708</v>
      </c>
      <c r="J3850" s="205" t="s">
        <v>684</v>
      </c>
      <c r="K3850" s="205" t="s">
        <v>684</v>
      </c>
      <c r="L3850" s="205" t="s">
        <v>684</v>
      </c>
      <c r="M3850" s="205" t="s">
        <v>684</v>
      </c>
      <c r="N3850" s="205" t="s">
        <v>684</v>
      </c>
      <c r="O3850" s="205" t="s">
        <v>686</v>
      </c>
      <c r="P3850" s="205" t="s">
        <v>684</v>
      </c>
      <c r="Q3850" s="205" t="s">
        <v>686</v>
      </c>
    </row>
    <row r="3851" spans="1:17" hidden="1">
      <c r="A3851" s="204">
        <v>101094370786</v>
      </c>
      <c r="B3851" s="205" t="s">
        <v>15492</v>
      </c>
      <c r="C3851" s="205" t="s">
        <v>15493</v>
      </c>
      <c r="D3851" s="205" t="s">
        <v>680</v>
      </c>
      <c r="E3851" s="572">
        <v>31778</v>
      </c>
      <c r="F3851" s="572">
        <v>42826</v>
      </c>
      <c r="G3851" s="205" t="s">
        <v>15494</v>
      </c>
      <c r="H3851" s="205" t="s">
        <v>682</v>
      </c>
      <c r="I3851" s="205" t="s">
        <v>683</v>
      </c>
      <c r="J3851" s="205" t="s">
        <v>684</v>
      </c>
      <c r="K3851" s="205" t="s">
        <v>684</v>
      </c>
      <c r="L3851" s="205" t="s">
        <v>684</v>
      </c>
      <c r="M3851" s="205" t="s">
        <v>684</v>
      </c>
      <c r="N3851" s="205" t="s">
        <v>684</v>
      </c>
      <c r="O3851" s="205" t="s">
        <v>686</v>
      </c>
      <c r="P3851" s="205" t="s">
        <v>684</v>
      </c>
      <c r="Q3851" s="205" t="s">
        <v>686</v>
      </c>
    </row>
    <row r="3852" spans="1:17" hidden="1">
      <c r="A3852" s="204">
        <v>101117648619</v>
      </c>
      <c r="B3852" s="205" t="s">
        <v>15445</v>
      </c>
      <c r="C3852" s="205" t="s">
        <v>15446</v>
      </c>
      <c r="D3852" s="205" t="s">
        <v>680</v>
      </c>
      <c r="E3852" s="572">
        <v>34335</v>
      </c>
      <c r="F3852" s="572">
        <v>42826</v>
      </c>
      <c r="G3852" s="205" t="s">
        <v>15447</v>
      </c>
      <c r="H3852" s="205" t="s">
        <v>682</v>
      </c>
      <c r="I3852" s="205" t="s">
        <v>683</v>
      </c>
      <c r="J3852" s="205" t="s">
        <v>684</v>
      </c>
      <c r="K3852" s="205" t="s">
        <v>684</v>
      </c>
      <c r="L3852" s="205" t="s">
        <v>684</v>
      </c>
      <c r="M3852" s="205" t="s">
        <v>684</v>
      </c>
      <c r="N3852" s="205" t="s">
        <v>684</v>
      </c>
      <c r="O3852" s="205" t="s">
        <v>686</v>
      </c>
      <c r="P3852" s="205" t="s">
        <v>684</v>
      </c>
      <c r="Q3852" s="205" t="s">
        <v>686</v>
      </c>
    </row>
    <row r="3853" spans="1:17" hidden="1">
      <c r="A3853" s="204">
        <v>101094370764</v>
      </c>
      <c r="B3853" s="205" t="s">
        <v>15497</v>
      </c>
      <c r="C3853" s="205" t="s">
        <v>15498</v>
      </c>
      <c r="D3853" s="205" t="s">
        <v>680</v>
      </c>
      <c r="E3853" s="572">
        <v>26665</v>
      </c>
      <c r="F3853" s="572">
        <v>42826</v>
      </c>
      <c r="G3853" s="205" t="s">
        <v>15499</v>
      </c>
      <c r="H3853" s="205" t="s">
        <v>682</v>
      </c>
      <c r="I3853" s="205" t="s">
        <v>708</v>
      </c>
      <c r="J3853" s="205" t="s">
        <v>684</v>
      </c>
      <c r="K3853" s="205" t="s">
        <v>684</v>
      </c>
      <c r="L3853" s="205" t="s">
        <v>684</v>
      </c>
      <c r="M3853" s="205" t="s">
        <v>684</v>
      </c>
      <c r="N3853" s="205" t="s">
        <v>684</v>
      </c>
      <c r="O3853" s="205" t="s">
        <v>686</v>
      </c>
      <c r="P3853" s="205" t="s">
        <v>684</v>
      </c>
      <c r="Q3853" s="205" t="s">
        <v>686</v>
      </c>
    </row>
    <row r="3854" spans="1:17" hidden="1">
      <c r="A3854" s="204">
        <v>101094370772</v>
      </c>
      <c r="B3854" s="205" t="s">
        <v>15495</v>
      </c>
      <c r="C3854" s="205" t="s">
        <v>15496</v>
      </c>
      <c r="D3854" s="205" t="s">
        <v>680</v>
      </c>
      <c r="E3854" s="572">
        <v>33970</v>
      </c>
      <c r="F3854" s="572">
        <v>42826</v>
      </c>
      <c r="G3854" s="205" t="s">
        <v>12441</v>
      </c>
      <c r="H3854" s="205" t="s">
        <v>682</v>
      </c>
      <c r="I3854" s="205" t="s">
        <v>683</v>
      </c>
      <c r="J3854" s="205" t="s">
        <v>684</v>
      </c>
      <c r="K3854" s="205" t="s">
        <v>684</v>
      </c>
      <c r="L3854" s="205" t="s">
        <v>684</v>
      </c>
      <c r="M3854" s="205" t="s">
        <v>684</v>
      </c>
      <c r="N3854" s="205" t="s">
        <v>684</v>
      </c>
      <c r="O3854" s="205" t="s">
        <v>686</v>
      </c>
      <c r="P3854" s="205" t="s">
        <v>684</v>
      </c>
      <c r="Q3854" s="205" t="s">
        <v>686</v>
      </c>
    </row>
    <row r="3855" spans="1:17" hidden="1">
      <c r="A3855" s="204">
        <v>101080660008</v>
      </c>
      <c r="B3855" s="205" t="s">
        <v>15506</v>
      </c>
      <c r="C3855" s="205" t="s">
        <v>15507</v>
      </c>
      <c r="D3855" s="205" t="s">
        <v>680</v>
      </c>
      <c r="E3855" s="572">
        <v>31778</v>
      </c>
      <c r="F3855" s="572">
        <v>42804</v>
      </c>
      <c r="G3855" s="205" t="s">
        <v>15508</v>
      </c>
      <c r="H3855" s="205" t="s">
        <v>682</v>
      </c>
      <c r="I3855" s="205" t="s">
        <v>708</v>
      </c>
      <c r="J3855" s="205" t="s">
        <v>684</v>
      </c>
      <c r="K3855" s="205" t="s">
        <v>684</v>
      </c>
      <c r="L3855" s="205" t="s">
        <v>684</v>
      </c>
      <c r="M3855" s="205" t="s">
        <v>684</v>
      </c>
      <c r="N3855" s="205" t="s">
        <v>684</v>
      </c>
      <c r="O3855" s="205" t="s">
        <v>686</v>
      </c>
      <c r="P3855" s="205" t="s">
        <v>684</v>
      </c>
      <c r="Q3855" s="205" t="s">
        <v>686</v>
      </c>
    </row>
    <row r="3856" spans="1:17" hidden="1">
      <c r="A3856" s="204">
        <v>101072716485</v>
      </c>
      <c r="B3856" s="205" t="s">
        <v>15643</v>
      </c>
      <c r="C3856" s="205" t="s">
        <v>15644</v>
      </c>
      <c r="D3856" s="205" t="s">
        <v>680</v>
      </c>
      <c r="E3856" s="572">
        <v>31186</v>
      </c>
      <c r="F3856" s="572">
        <v>42795</v>
      </c>
      <c r="G3856" s="205" t="s">
        <v>15645</v>
      </c>
      <c r="H3856" s="205" t="s">
        <v>682</v>
      </c>
      <c r="I3856" s="205" t="s">
        <v>683</v>
      </c>
      <c r="J3856" s="205" t="s">
        <v>684</v>
      </c>
      <c r="K3856" s="205" t="s">
        <v>684</v>
      </c>
      <c r="L3856" s="205" t="s">
        <v>684</v>
      </c>
      <c r="M3856" s="205" t="s">
        <v>684</v>
      </c>
      <c r="N3856" s="205" t="s">
        <v>684</v>
      </c>
      <c r="O3856" s="205" t="s">
        <v>686</v>
      </c>
      <c r="P3856" s="205" t="s">
        <v>684</v>
      </c>
      <c r="Q3856" s="205" t="s">
        <v>686</v>
      </c>
    </row>
    <row r="3857" spans="1:17" hidden="1">
      <c r="A3857" s="204">
        <v>101062244709</v>
      </c>
      <c r="B3857" s="205" t="s">
        <v>15533</v>
      </c>
      <c r="C3857" s="205" t="s">
        <v>13166</v>
      </c>
      <c r="D3857" s="205" t="s">
        <v>680</v>
      </c>
      <c r="E3857" s="572">
        <v>29770</v>
      </c>
      <c r="F3857" s="572">
        <v>42795</v>
      </c>
      <c r="G3857" s="205" t="s">
        <v>15534</v>
      </c>
      <c r="H3857" s="205" t="s">
        <v>682</v>
      </c>
      <c r="I3857" s="205" t="s">
        <v>708</v>
      </c>
      <c r="J3857" s="205" t="s">
        <v>684</v>
      </c>
      <c r="K3857" s="205" t="s">
        <v>684</v>
      </c>
      <c r="L3857" s="205" t="s">
        <v>684</v>
      </c>
      <c r="M3857" s="205" t="s">
        <v>684</v>
      </c>
      <c r="N3857" s="205" t="s">
        <v>684</v>
      </c>
      <c r="O3857" s="205" t="s">
        <v>686</v>
      </c>
      <c r="P3857" s="205" t="s">
        <v>684</v>
      </c>
      <c r="Q3857" s="205" t="s">
        <v>686</v>
      </c>
    </row>
    <row r="3858" spans="1:17" hidden="1">
      <c r="A3858" s="204">
        <v>101062244713</v>
      </c>
      <c r="B3858" s="205" t="s">
        <v>15535</v>
      </c>
      <c r="C3858" s="205" t="s">
        <v>15536</v>
      </c>
      <c r="D3858" s="205" t="s">
        <v>680</v>
      </c>
      <c r="E3858" s="572">
        <v>34335</v>
      </c>
      <c r="F3858" s="572">
        <v>42795</v>
      </c>
      <c r="G3858" s="205" t="s">
        <v>15537</v>
      </c>
      <c r="H3858" s="205" t="s">
        <v>682</v>
      </c>
      <c r="I3858" s="205" t="s">
        <v>683</v>
      </c>
      <c r="J3858" s="205" t="s">
        <v>684</v>
      </c>
      <c r="K3858" s="205" t="s">
        <v>684</v>
      </c>
      <c r="L3858" s="205" t="s">
        <v>684</v>
      </c>
      <c r="M3858" s="205" t="s">
        <v>684</v>
      </c>
      <c r="N3858" s="205" t="s">
        <v>684</v>
      </c>
      <c r="O3858" s="205" t="s">
        <v>686</v>
      </c>
      <c r="P3858" s="205" t="s">
        <v>684</v>
      </c>
      <c r="Q3858" s="205" t="s">
        <v>686</v>
      </c>
    </row>
    <row r="3859" spans="1:17" hidden="1">
      <c r="A3859" s="204">
        <v>101062244721</v>
      </c>
      <c r="B3859" s="205" t="s">
        <v>15538</v>
      </c>
      <c r="C3859" s="205" t="s">
        <v>15539</v>
      </c>
      <c r="D3859" s="205" t="s">
        <v>680</v>
      </c>
      <c r="E3859" s="572">
        <v>25204</v>
      </c>
      <c r="F3859" s="572">
        <v>42795</v>
      </c>
      <c r="G3859" s="205" t="s">
        <v>15540</v>
      </c>
      <c r="H3859" s="205" t="s">
        <v>682</v>
      </c>
      <c r="I3859" s="205" t="s">
        <v>708</v>
      </c>
      <c r="J3859" s="205" t="s">
        <v>684</v>
      </c>
      <c r="K3859" s="205" t="s">
        <v>684</v>
      </c>
      <c r="L3859" s="205" t="s">
        <v>684</v>
      </c>
      <c r="M3859" s="205" t="s">
        <v>684</v>
      </c>
      <c r="N3859" s="205" t="s">
        <v>684</v>
      </c>
      <c r="O3859" s="205" t="s">
        <v>686</v>
      </c>
      <c r="P3859" s="205" t="s">
        <v>684</v>
      </c>
      <c r="Q3859" s="205" t="s">
        <v>686</v>
      </c>
    </row>
    <row r="3860" spans="1:17" hidden="1">
      <c r="A3860" s="204">
        <v>101062000956</v>
      </c>
      <c r="B3860" s="205" t="s">
        <v>15541</v>
      </c>
      <c r="C3860" s="205" t="s">
        <v>15542</v>
      </c>
      <c r="D3860" s="205" t="s">
        <v>680</v>
      </c>
      <c r="E3860" s="572">
        <v>33397</v>
      </c>
      <c r="F3860" s="572">
        <v>42795</v>
      </c>
      <c r="G3860" s="205" t="s">
        <v>15543</v>
      </c>
      <c r="H3860" s="205" t="s">
        <v>682</v>
      </c>
      <c r="I3860" s="205" t="s">
        <v>683</v>
      </c>
      <c r="J3860" s="205" t="s">
        <v>684</v>
      </c>
      <c r="K3860" s="205" t="s">
        <v>684</v>
      </c>
      <c r="L3860" s="205" t="s">
        <v>684</v>
      </c>
      <c r="M3860" s="205" t="s">
        <v>684</v>
      </c>
      <c r="N3860" s="205" t="s">
        <v>684</v>
      </c>
      <c r="O3860" s="205" t="s">
        <v>686</v>
      </c>
      <c r="P3860" s="205" t="s">
        <v>684</v>
      </c>
      <c r="Q3860" s="205" t="s">
        <v>686</v>
      </c>
    </row>
    <row r="3861" spans="1:17" hidden="1">
      <c r="A3861" s="204">
        <v>101073327304</v>
      </c>
      <c r="B3861" s="205" t="s">
        <v>15654</v>
      </c>
      <c r="C3861" s="205" t="s">
        <v>15655</v>
      </c>
      <c r="D3861" s="205" t="s">
        <v>680</v>
      </c>
      <c r="E3861" s="572">
        <v>35225</v>
      </c>
      <c r="F3861" s="572">
        <v>42795</v>
      </c>
      <c r="G3861" s="205" t="s">
        <v>15656</v>
      </c>
      <c r="H3861" s="205" t="s">
        <v>682</v>
      </c>
      <c r="I3861" s="205" t="s">
        <v>683</v>
      </c>
      <c r="J3861" s="205" t="s">
        <v>684</v>
      </c>
      <c r="K3861" s="205" t="s">
        <v>684</v>
      </c>
      <c r="L3861" s="205" t="s">
        <v>684</v>
      </c>
      <c r="M3861" s="205" t="s">
        <v>684</v>
      </c>
      <c r="N3861" s="205" t="s">
        <v>6364</v>
      </c>
      <c r="O3861" s="205" t="s">
        <v>686</v>
      </c>
      <c r="P3861" s="205" t="s">
        <v>684</v>
      </c>
      <c r="Q3861" s="205" t="s">
        <v>686</v>
      </c>
    </row>
    <row r="3862" spans="1:17" hidden="1">
      <c r="A3862" s="204">
        <v>101073327327</v>
      </c>
      <c r="B3862" s="205" t="s">
        <v>15657</v>
      </c>
      <c r="C3862" s="205" t="s">
        <v>15658</v>
      </c>
      <c r="D3862" s="205" t="s">
        <v>680</v>
      </c>
      <c r="E3862" s="572">
        <v>31413</v>
      </c>
      <c r="F3862" s="572">
        <v>42795</v>
      </c>
      <c r="G3862" s="205" t="s">
        <v>15659</v>
      </c>
      <c r="H3862" s="205" t="s">
        <v>682</v>
      </c>
      <c r="I3862" s="205" t="s">
        <v>683</v>
      </c>
      <c r="J3862" s="205">
        <v>7860389835</v>
      </c>
      <c r="K3862" s="205" t="s">
        <v>684</v>
      </c>
      <c r="L3862" s="205" t="s">
        <v>684</v>
      </c>
      <c r="M3862" s="205" t="s">
        <v>684</v>
      </c>
      <c r="N3862" s="205" t="s">
        <v>684</v>
      </c>
      <c r="O3862" s="205" t="s">
        <v>686</v>
      </c>
      <c r="P3862" s="205" t="s">
        <v>684</v>
      </c>
      <c r="Q3862" s="205" t="s">
        <v>686</v>
      </c>
    </row>
    <row r="3863" spans="1:17" hidden="1">
      <c r="A3863" s="204">
        <v>101073329339</v>
      </c>
      <c r="B3863" s="205" t="s">
        <v>15660</v>
      </c>
      <c r="C3863" s="205" t="s">
        <v>15661</v>
      </c>
      <c r="D3863" s="205" t="s">
        <v>680</v>
      </c>
      <c r="E3863" s="572">
        <v>31995</v>
      </c>
      <c r="F3863" s="572">
        <v>42795</v>
      </c>
      <c r="G3863" s="205" t="s">
        <v>15662</v>
      </c>
      <c r="H3863" s="205" t="s">
        <v>682</v>
      </c>
      <c r="I3863" s="205" t="s">
        <v>683</v>
      </c>
      <c r="J3863" s="205" t="s">
        <v>684</v>
      </c>
      <c r="K3863" s="205" t="s">
        <v>684</v>
      </c>
      <c r="L3863" s="205" t="s">
        <v>684</v>
      </c>
      <c r="M3863" s="205" t="s">
        <v>684</v>
      </c>
      <c r="N3863" s="205" t="s">
        <v>684</v>
      </c>
      <c r="O3863" s="205" t="s">
        <v>686</v>
      </c>
      <c r="P3863" s="205" t="s">
        <v>684</v>
      </c>
      <c r="Q3863" s="205" t="s">
        <v>686</v>
      </c>
    </row>
    <row r="3864" spans="1:17" hidden="1">
      <c r="A3864" s="204">
        <v>101073329341</v>
      </c>
      <c r="B3864" s="205" t="s">
        <v>15663</v>
      </c>
      <c r="C3864" s="205" t="s">
        <v>15664</v>
      </c>
      <c r="D3864" s="205" t="s">
        <v>680</v>
      </c>
      <c r="E3864" s="572">
        <v>31555</v>
      </c>
      <c r="F3864" s="572">
        <v>42795</v>
      </c>
      <c r="G3864" s="205" t="s">
        <v>15665</v>
      </c>
      <c r="H3864" s="205" t="s">
        <v>682</v>
      </c>
      <c r="I3864" s="205" t="s">
        <v>683</v>
      </c>
      <c r="J3864" s="205">
        <v>9146855465</v>
      </c>
      <c r="K3864" s="205" t="s">
        <v>684</v>
      </c>
      <c r="L3864" s="205" t="s">
        <v>684</v>
      </c>
      <c r="M3864" s="205" t="s">
        <v>684</v>
      </c>
      <c r="N3864" s="205" t="s">
        <v>15666</v>
      </c>
      <c r="O3864" s="205" t="s">
        <v>686</v>
      </c>
      <c r="P3864" s="205" t="s">
        <v>684</v>
      </c>
      <c r="Q3864" s="205" t="s">
        <v>686</v>
      </c>
    </row>
    <row r="3865" spans="1:17" hidden="1">
      <c r="A3865" s="204">
        <v>101064274067</v>
      </c>
      <c r="B3865" s="205" t="s">
        <v>15599</v>
      </c>
      <c r="C3865" s="205" t="s">
        <v>15600</v>
      </c>
      <c r="D3865" s="205" t="s">
        <v>680</v>
      </c>
      <c r="E3865" s="572">
        <v>32127</v>
      </c>
      <c r="F3865" s="572">
        <v>42795</v>
      </c>
      <c r="G3865" s="205" t="s">
        <v>15601</v>
      </c>
      <c r="H3865" s="205" t="s">
        <v>682</v>
      </c>
      <c r="I3865" s="205" t="s">
        <v>708</v>
      </c>
      <c r="J3865" s="205" t="s">
        <v>684</v>
      </c>
      <c r="K3865" s="205" t="s">
        <v>684</v>
      </c>
      <c r="L3865" s="205" t="s">
        <v>684</v>
      </c>
      <c r="M3865" s="205" t="s">
        <v>684</v>
      </c>
      <c r="N3865" s="205" t="s">
        <v>684</v>
      </c>
      <c r="O3865" s="205" t="s">
        <v>686</v>
      </c>
      <c r="P3865" s="205" t="s">
        <v>684</v>
      </c>
      <c r="Q3865" s="205" t="s">
        <v>686</v>
      </c>
    </row>
    <row r="3866" spans="1:17" hidden="1">
      <c r="A3866" s="204">
        <v>101064274079</v>
      </c>
      <c r="B3866" s="205" t="s">
        <v>15602</v>
      </c>
      <c r="C3866" s="205" t="s">
        <v>15603</v>
      </c>
      <c r="D3866" s="205" t="s">
        <v>680</v>
      </c>
      <c r="E3866" s="572">
        <v>31366</v>
      </c>
      <c r="F3866" s="572">
        <v>42795</v>
      </c>
      <c r="G3866" s="205" t="s">
        <v>15604</v>
      </c>
      <c r="H3866" s="205" t="s">
        <v>682</v>
      </c>
      <c r="I3866" s="205" t="s">
        <v>708</v>
      </c>
      <c r="J3866" s="205" t="s">
        <v>684</v>
      </c>
      <c r="K3866" s="205" t="s">
        <v>684</v>
      </c>
      <c r="L3866" s="205" t="s">
        <v>684</v>
      </c>
      <c r="M3866" s="205" t="s">
        <v>684</v>
      </c>
      <c r="N3866" s="205" t="s">
        <v>684</v>
      </c>
      <c r="O3866" s="205" t="s">
        <v>686</v>
      </c>
      <c r="P3866" s="205" t="s">
        <v>684</v>
      </c>
      <c r="Q3866" s="205" t="s">
        <v>686</v>
      </c>
    </row>
    <row r="3867" spans="1:17" hidden="1">
      <c r="A3867" s="204">
        <v>101061849636</v>
      </c>
      <c r="B3867" s="205" t="s">
        <v>15562</v>
      </c>
      <c r="C3867" s="205" t="s">
        <v>15563</v>
      </c>
      <c r="D3867" s="205" t="s">
        <v>680</v>
      </c>
      <c r="E3867" s="572">
        <v>33971</v>
      </c>
      <c r="F3867" s="572">
        <v>42795</v>
      </c>
      <c r="G3867" s="205" t="s">
        <v>15564</v>
      </c>
      <c r="H3867" s="205" t="s">
        <v>682</v>
      </c>
      <c r="I3867" s="205" t="s">
        <v>683</v>
      </c>
      <c r="J3867" s="205" t="s">
        <v>684</v>
      </c>
      <c r="K3867" s="205" t="s">
        <v>684</v>
      </c>
      <c r="L3867" s="205" t="s">
        <v>684</v>
      </c>
      <c r="M3867" s="205" t="s">
        <v>684</v>
      </c>
      <c r="N3867" s="205" t="s">
        <v>684</v>
      </c>
      <c r="O3867" s="205" t="s">
        <v>686</v>
      </c>
      <c r="P3867" s="205" t="s">
        <v>684</v>
      </c>
      <c r="Q3867" s="205" t="s">
        <v>686</v>
      </c>
    </row>
    <row r="3868" spans="1:17" hidden="1">
      <c r="A3868" s="204">
        <v>101061849643</v>
      </c>
      <c r="B3868" s="205" t="s">
        <v>15565</v>
      </c>
      <c r="C3868" s="205" t="s">
        <v>15566</v>
      </c>
      <c r="D3868" s="205" t="s">
        <v>680</v>
      </c>
      <c r="E3868" s="572">
        <v>33003</v>
      </c>
      <c r="F3868" s="572">
        <v>42795</v>
      </c>
      <c r="G3868" s="205" t="s">
        <v>15567</v>
      </c>
      <c r="H3868" s="205" t="s">
        <v>682</v>
      </c>
      <c r="I3868" s="205" t="s">
        <v>708</v>
      </c>
      <c r="J3868" s="205" t="s">
        <v>684</v>
      </c>
      <c r="K3868" s="205" t="s">
        <v>684</v>
      </c>
      <c r="L3868" s="205" t="s">
        <v>684</v>
      </c>
      <c r="M3868" s="205" t="s">
        <v>684</v>
      </c>
      <c r="N3868" s="205" t="s">
        <v>684</v>
      </c>
      <c r="O3868" s="205" t="s">
        <v>686</v>
      </c>
      <c r="P3868" s="205" t="s">
        <v>684</v>
      </c>
      <c r="Q3868" s="205" t="s">
        <v>686</v>
      </c>
    </row>
    <row r="3869" spans="1:17" hidden="1">
      <c r="A3869" s="204">
        <v>101061849658</v>
      </c>
      <c r="B3869" s="205" t="s">
        <v>15568</v>
      </c>
      <c r="C3869" s="205" t="s">
        <v>15569</v>
      </c>
      <c r="D3869" s="205" t="s">
        <v>680</v>
      </c>
      <c r="E3869" s="572">
        <v>34335</v>
      </c>
      <c r="F3869" s="572">
        <v>42795</v>
      </c>
      <c r="G3869" s="205" t="s">
        <v>15491</v>
      </c>
      <c r="H3869" s="205" t="s">
        <v>682</v>
      </c>
      <c r="I3869" s="205" t="s">
        <v>683</v>
      </c>
      <c r="J3869" s="205" t="s">
        <v>684</v>
      </c>
      <c r="K3869" s="205" t="s">
        <v>684</v>
      </c>
      <c r="L3869" s="205" t="s">
        <v>684</v>
      </c>
      <c r="M3869" s="205" t="s">
        <v>684</v>
      </c>
      <c r="N3869" s="205" t="s">
        <v>684</v>
      </c>
      <c r="O3869" s="205" t="s">
        <v>686</v>
      </c>
      <c r="P3869" s="205" t="s">
        <v>684</v>
      </c>
      <c r="Q3869" s="205" t="s">
        <v>686</v>
      </c>
    </row>
    <row r="3870" spans="1:17" hidden="1">
      <c r="A3870" s="204">
        <v>101061849670</v>
      </c>
      <c r="B3870" s="205" t="s">
        <v>15570</v>
      </c>
      <c r="C3870" s="205" t="s">
        <v>15571</v>
      </c>
      <c r="D3870" s="205" t="s">
        <v>680</v>
      </c>
      <c r="E3870" s="572">
        <v>35108</v>
      </c>
      <c r="F3870" s="572">
        <v>42795</v>
      </c>
      <c r="G3870" s="205" t="s">
        <v>15572</v>
      </c>
      <c r="H3870" s="205" t="s">
        <v>682</v>
      </c>
      <c r="I3870" s="205" t="s">
        <v>683</v>
      </c>
      <c r="J3870" s="205" t="s">
        <v>684</v>
      </c>
      <c r="K3870" s="205" t="s">
        <v>684</v>
      </c>
      <c r="L3870" s="205" t="s">
        <v>684</v>
      </c>
      <c r="M3870" s="205" t="s">
        <v>684</v>
      </c>
      <c r="N3870" s="205" t="s">
        <v>684</v>
      </c>
      <c r="O3870" s="205" t="s">
        <v>686</v>
      </c>
      <c r="P3870" s="205" t="s">
        <v>684</v>
      </c>
      <c r="Q3870" s="205" t="s">
        <v>686</v>
      </c>
    </row>
    <row r="3871" spans="1:17" hidden="1">
      <c r="A3871" s="204">
        <v>101061849689</v>
      </c>
      <c r="B3871" s="205" t="s">
        <v>15573</v>
      </c>
      <c r="C3871" s="205" t="s">
        <v>15574</v>
      </c>
      <c r="D3871" s="205" t="s">
        <v>680</v>
      </c>
      <c r="E3871" s="572">
        <v>35554</v>
      </c>
      <c r="F3871" s="572">
        <v>42795</v>
      </c>
      <c r="G3871" s="205" t="s">
        <v>15575</v>
      </c>
      <c r="H3871" s="205" t="s">
        <v>682</v>
      </c>
      <c r="I3871" s="205" t="s">
        <v>683</v>
      </c>
      <c r="J3871" s="205" t="s">
        <v>684</v>
      </c>
      <c r="K3871" s="205" t="s">
        <v>684</v>
      </c>
      <c r="L3871" s="205" t="s">
        <v>684</v>
      </c>
      <c r="M3871" s="205" t="s">
        <v>684</v>
      </c>
      <c r="N3871" s="205" t="s">
        <v>684</v>
      </c>
      <c r="O3871" s="205" t="s">
        <v>686</v>
      </c>
      <c r="P3871" s="205" t="s">
        <v>684</v>
      </c>
      <c r="Q3871" s="205" t="s">
        <v>686</v>
      </c>
    </row>
    <row r="3872" spans="1:17" hidden="1">
      <c r="A3872" s="204">
        <v>101061849708</v>
      </c>
      <c r="B3872" s="205" t="s">
        <v>15576</v>
      </c>
      <c r="C3872" s="205" t="s">
        <v>15577</v>
      </c>
      <c r="D3872" s="205" t="s">
        <v>680</v>
      </c>
      <c r="E3872" s="572">
        <v>34428</v>
      </c>
      <c r="F3872" s="572">
        <v>42795</v>
      </c>
      <c r="G3872" s="205" t="s">
        <v>15578</v>
      </c>
      <c r="H3872" s="205" t="s">
        <v>682</v>
      </c>
      <c r="I3872" s="205" t="s">
        <v>683</v>
      </c>
      <c r="J3872" s="205" t="s">
        <v>684</v>
      </c>
      <c r="K3872" s="205" t="s">
        <v>684</v>
      </c>
      <c r="L3872" s="205" t="s">
        <v>684</v>
      </c>
      <c r="M3872" s="205" t="s">
        <v>684</v>
      </c>
      <c r="N3872" s="205" t="s">
        <v>684</v>
      </c>
      <c r="O3872" s="205" t="s">
        <v>686</v>
      </c>
      <c r="P3872" s="205" t="s">
        <v>684</v>
      </c>
      <c r="Q3872" s="205" t="s">
        <v>686</v>
      </c>
    </row>
    <row r="3873" spans="1:17" hidden="1">
      <c r="A3873" s="204">
        <v>101061849712</v>
      </c>
      <c r="B3873" s="205" t="s">
        <v>15579</v>
      </c>
      <c r="C3873" s="205" t="s">
        <v>15580</v>
      </c>
      <c r="D3873" s="205" t="s">
        <v>680</v>
      </c>
      <c r="E3873" s="572">
        <v>35739</v>
      </c>
      <c r="F3873" s="572">
        <v>42795</v>
      </c>
      <c r="G3873" s="205" t="s">
        <v>842</v>
      </c>
      <c r="H3873" s="205" t="s">
        <v>682</v>
      </c>
      <c r="I3873" s="205" t="s">
        <v>683</v>
      </c>
      <c r="J3873" s="205" t="s">
        <v>684</v>
      </c>
      <c r="K3873" s="205" t="s">
        <v>684</v>
      </c>
      <c r="L3873" s="205" t="s">
        <v>684</v>
      </c>
      <c r="M3873" s="205" t="s">
        <v>684</v>
      </c>
      <c r="N3873" s="205" t="s">
        <v>684</v>
      </c>
      <c r="O3873" s="205" t="s">
        <v>686</v>
      </c>
      <c r="P3873" s="205" t="s">
        <v>684</v>
      </c>
      <c r="Q3873" s="205" t="s">
        <v>686</v>
      </c>
    </row>
    <row r="3874" spans="1:17" hidden="1">
      <c r="A3874" s="204">
        <v>101061849720</v>
      </c>
      <c r="B3874" s="205" t="s">
        <v>15581</v>
      </c>
      <c r="C3874" s="205" t="s">
        <v>15582</v>
      </c>
      <c r="D3874" s="205" t="s">
        <v>680</v>
      </c>
      <c r="E3874" s="572">
        <v>36408</v>
      </c>
      <c r="F3874" s="572">
        <v>42795</v>
      </c>
      <c r="G3874" s="205" t="s">
        <v>15583</v>
      </c>
      <c r="H3874" s="205" t="s">
        <v>682</v>
      </c>
      <c r="I3874" s="205" t="s">
        <v>683</v>
      </c>
      <c r="J3874" s="205" t="s">
        <v>684</v>
      </c>
      <c r="K3874" s="205" t="s">
        <v>684</v>
      </c>
      <c r="L3874" s="205" t="s">
        <v>684</v>
      </c>
      <c r="M3874" s="205" t="s">
        <v>684</v>
      </c>
      <c r="N3874" s="205" t="s">
        <v>684</v>
      </c>
      <c r="O3874" s="205" t="s">
        <v>686</v>
      </c>
      <c r="P3874" s="205" t="s">
        <v>684</v>
      </c>
      <c r="Q3874" s="205" t="s">
        <v>686</v>
      </c>
    </row>
    <row r="3875" spans="1:17" hidden="1">
      <c r="A3875" s="204">
        <v>101061849749</v>
      </c>
      <c r="B3875" s="205" t="s">
        <v>15584</v>
      </c>
      <c r="C3875" s="205" t="s">
        <v>15585</v>
      </c>
      <c r="D3875" s="205" t="s">
        <v>680</v>
      </c>
      <c r="E3875" s="572">
        <v>31946</v>
      </c>
      <c r="F3875" s="572">
        <v>42795</v>
      </c>
      <c r="G3875" s="205" t="s">
        <v>15586</v>
      </c>
      <c r="H3875" s="205" t="s">
        <v>682</v>
      </c>
      <c r="I3875" s="205" t="s">
        <v>708</v>
      </c>
      <c r="J3875" s="205" t="s">
        <v>684</v>
      </c>
      <c r="K3875" s="205" t="s">
        <v>684</v>
      </c>
      <c r="L3875" s="205" t="s">
        <v>684</v>
      </c>
      <c r="M3875" s="205" t="s">
        <v>684</v>
      </c>
      <c r="N3875" s="205" t="s">
        <v>684</v>
      </c>
      <c r="O3875" s="205" t="s">
        <v>686</v>
      </c>
      <c r="P3875" s="205" t="s">
        <v>684</v>
      </c>
      <c r="Q3875" s="205" t="s">
        <v>686</v>
      </c>
    </row>
    <row r="3876" spans="1:17" hidden="1">
      <c r="A3876" s="204">
        <v>101061849754</v>
      </c>
      <c r="B3876" s="205" t="s">
        <v>15587</v>
      </c>
      <c r="C3876" s="205" t="s">
        <v>15588</v>
      </c>
      <c r="D3876" s="205" t="s">
        <v>680</v>
      </c>
      <c r="E3876" s="572">
        <v>34705</v>
      </c>
      <c r="F3876" s="572">
        <v>42795</v>
      </c>
      <c r="G3876" s="205" t="s">
        <v>15589</v>
      </c>
      <c r="H3876" s="205" t="s">
        <v>682</v>
      </c>
      <c r="I3876" s="205" t="s">
        <v>683</v>
      </c>
      <c r="J3876" s="205" t="s">
        <v>684</v>
      </c>
      <c r="K3876" s="205" t="s">
        <v>684</v>
      </c>
      <c r="L3876" s="205" t="s">
        <v>684</v>
      </c>
      <c r="M3876" s="205" t="s">
        <v>684</v>
      </c>
      <c r="N3876" s="205" t="s">
        <v>684</v>
      </c>
      <c r="O3876" s="205" t="s">
        <v>686</v>
      </c>
      <c r="P3876" s="205" t="s">
        <v>684</v>
      </c>
      <c r="Q3876" s="205" t="s">
        <v>686</v>
      </c>
    </row>
    <row r="3877" spans="1:17" hidden="1">
      <c r="A3877" s="204">
        <v>101062570378</v>
      </c>
      <c r="B3877" s="205" t="s">
        <v>15593</v>
      </c>
      <c r="C3877" s="205" t="s">
        <v>15594</v>
      </c>
      <c r="D3877" s="205" t="s">
        <v>680</v>
      </c>
      <c r="E3877" s="572">
        <v>33102</v>
      </c>
      <c r="F3877" s="572">
        <v>42795</v>
      </c>
      <c r="G3877" s="205" t="s">
        <v>15595</v>
      </c>
      <c r="H3877" s="205" t="s">
        <v>682</v>
      </c>
      <c r="I3877" s="205" t="s">
        <v>708</v>
      </c>
      <c r="J3877" s="205" t="s">
        <v>684</v>
      </c>
      <c r="K3877" s="205" t="s">
        <v>684</v>
      </c>
      <c r="L3877" s="205" t="s">
        <v>684</v>
      </c>
      <c r="M3877" s="205" t="s">
        <v>684</v>
      </c>
      <c r="N3877" s="205" t="s">
        <v>684</v>
      </c>
      <c r="O3877" s="205" t="s">
        <v>686</v>
      </c>
      <c r="P3877" s="205" t="s">
        <v>684</v>
      </c>
      <c r="Q3877" s="205" t="s">
        <v>686</v>
      </c>
    </row>
    <row r="3878" spans="1:17" hidden="1">
      <c r="A3878" s="204">
        <v>101062570397</v>
      </c>
      <c r="B3878" s="205" t="s">
        <v>15596</v>
      </c>
      <c r="C3878" s="205" t="s">
        <v>15597</v>
      </c>
      <c r="D3878" s="205" t="s">
        <v>680</v>
      </c>
      <c r="E3878" s="572">
        <v>33297</v>
      </c>
      <c r="F3878" s="572">
        <v>42795</v>
      </c>
      <c r="G3878" s="205" t="s">
        <v>15598</v>
      </c>
      <c r="H3878" s="205" t="s">
        <v>682</v>
      </c>
      <c r="I3878" s="205" t="s">
        <v>708</v>
      </c>
      <c r="J3878" s="205" t="s">
        <v>684</v>
      </c>
      <c r="K3878" s="205" t="s">
        <v>684</v>
      </c>
      <c r="L3878" s="205" t="s">
        <v>684</v>
      </c>
      <c r="M3878" s="205" t="s">
        <v>684</v>
      </c>
      <c r="N3878" s="205" t="s">
        <v>684</v>
      </c>
      <c r="O3878" s="205" t="s">
        <v>686</v>
      </c>
      <c r="P3878" s="205" t="s">
        <v>684</v>
      </c>
      <c r="Q3878" s="205" t="s">
        <v>686</v>
      </c>
    </row>
    <row r="3879" spans="1:17" hidden="1">
      <c r="A3879" s="204">
        <v>101062559364</v>
      </c>
      <c r="B3879" s="205" t="s">
        <v>15605</v>
      </c>
      <c r="C3879" s="205" t="s">
        <v>15606</v>
      </c>
      <c r="D3879" s="205" t="s">
        <v>680</v>
      </c>
      <c r="E3879" s="572">
        <v>32974</v>
      </c>
      <c r="F3879" s="572">
        <v>42795</v>
      </c>
      <c r="G3879" s="205" t="s">
        <v>15607</v>
      </c>
      <c r="H3879" s="205" t="s">
        <v>682</v>
      </c>
      <c r="I3879" s="205" t="s">
        <v>708</v>
      </c>
      <c r="J3879" s="205" t="s">
        <v>684</v>
      </c>
      <c r="K3879" s="205" t="s">
        <v>684</v>
      </c>
      <c r="L3879" s="205" t="s">
        <v>684</v>
      </c>
      <c r="M3879" s="205" t="s">
        <v>684</v>
      </c>
      <c r="N3879" s="205" t="s">
        <v>684</v>
      </c>
      <c r="O3879" s="205" t="s">
        <v>686</v>
      </c>
      <c r="P3879" s="205" t="s">
        <v>684</v>
      </c>
      <c r="Q3879" s="205" t="s">
        <v>686</v>
      </c>
    </row>
    <row r="3880" spans="1:17" hidden="1">
      <c r="A3880" s="204">
        <v>101062559372</v>
      </c>
      <c r="B3880" s="205" t="s">
        <v>15608</v>
      </c>
      <c r="C3880" s="205" t="s">
        <v>15609</v>
      </c>
      <c r="D3880" s="205" t="s">
        <v>680</v>
      </c>
      <c r="E3880" s="572">
        <v>30317</v>
      </c>
      <c r="F3880" s="572">
        <v>42795</v>
      </c>
      <c r="G3880" s="205" t="s">
        <v>15610</v>
      </c>
      <c r="H3880" s="205" t="s">
        <v>682</v>
      </c>
      <c r="I3880" s="205" t="s">
        <v>708</v>
      </c>
      <c r="J3880" s="205" t="s">
        <v>684</v>
      </c>
      <c r="K3880" s="205" t="s">
        <v>684</v>
      </c>
      <c r="L3880" s="205" t="s">
        <v>684</v>
      </c>
      <c r="M3880" s="205" t="s">
        <v>684</v>
      </c>
      <c r="N3880" s="205" t="s">
        <v>684</v>
      </c>
      <c r="O3880" s="205" t="s">
        <v>686</v>
      </c>
      <c r="P3880" s="205" t="s">
        <v>684</v>
      </c>
      <c r="Q3880" s="205" t="s">
        <v>686</v>
      </c>
    </row>
    <row r="3881" spans="1:17" hidden="1">
      <c r="A3881" s="204">
        <v>101062559386</v>
      </c>
      <c r="B3881" s="205" t="s">
        <v>15611</v>
      </c>
      <c r="C3881" s="205" t="s">
        <v>15612</v>
      </c>
      <c r="D3881" s="205" t="s">
        <v>680</v>
      </c>
      <c r="E3881" s="572">
        <v>31413</v>
      </c>
      <c r="F3881" s="572">
        <v>42795</v>
      </c>
      <c r="G3881" s="205" t="s">
        <v>15613</v>
      </c>
      <c r="H3881" s="205" t="s">
        <v>682</v>
      </c>
      <c r="I3881" s="205" t="s">
        <v>708</v>
      </c>
      <c r="J3881" s="205">
        <v>8922968385</v>
      </c>
      <c r="K3881" s="205" t="s">
        <v>684</v>
      </c>
      <c r="L3881" s="205" t="s">
        <v>684</v>
      </c>
      <c r="M3881" s="205" t="s">
        <v>684</v>
      </c>
      <c r="N3881" s="205" t="s">
        <v>684</v>
      </c>
      <c r="O3881" s="205" t="s">
        <v>686</v>
      </c>
      <c r="P3881" s="205" t="s">
        <v>684</v>
      </c>
      <c r="Q3881" s="205" t="s">
        <v>686</v>
      </c>
    </row>
    <row r="3882" spans="1:17" hidden="1">
      <c r="A3882" s="204">
        <v>101062559408</v>
      </c>
      <c r="B3882" s="205" t="s">
        <v>15617</v>
      </c>
      <c r="C3882" s="205" t="s">
        <v>15618</v>
      </c>
      <c r="D3882" s="205" t="s">
        <v>680</v>
      </c>
      <c r="E3882" s="572">
        <v>25569</v>
      </c>
      <c r="F3882" s="572">
        <v>42795</v>
      </c>
      <c r="G3882" s="205" t="s">
        <v>15619</v>
      </c>
      <c r="H3882" s="205" t="s">
        <v>682</v>
      </c>
      <c r="I3882" s="205" t="s">
        <v>708</v>
      </c>
      <c r="J3882" s="205" t="s">
        <v>684</v>
      </c>
      <c r="K3882" s="205" t="s">
        <v>684</v>
      </c>
      <c r="L3882" s="205" t="s">
        <v>684</v>
      </c>
      <c r="M3882" s="205" t="s">
        <v>684</v>
      </c>
      <c r="N3882" s="205" t="s">
        <v>684</v>
      </c>
      <c r="O3882" s="205" t="s">
        <v>686</v>
      </c>
      <c r="P3882" s="205" t="s">
        <v>684</v>
      </c>
      <c r="Q3882" s="205" t="s">
        <v>686</v>
      </c>
    </row>
    <row r="3883" spans="1:17" hidden="1">
      <c r="A3883" s="204">
        <v>101062559412</v>
      </c>
      <c r="B3883" s="205" t="s">
        <v>15620</v>
      </c>
      <c r="C3883" s="205" t="s">
        <v>15621</v>
      </c>
      <c r="D3883" s="205" t="s">
        <v>680</v>
      </c>
      <c r="E3883" s="572">
        <v>31555</v>
      </c>
      <c r="F3883" s="572">
        <v>42795</v>
      </c>
      <c r="G3883" s="205" t="s">
        <v>6466</v>
      </c>
      <c r="H3883" s="205" t="s">
        <v>682</v>
      </c>
      <c r="I3883" s="205" t="s">
        <v>708</v>
      </c>
      <c r="J3883" s="205" t="s">
        <v>684</v>
      </c>
      <c r="K3883" s="205" t="s">
        <v>684</v>
      </c>
      <c r="L3883" s="205" t="s">
        <v>684</v>
      </c>
      <c r="M3883" s="205" t="s">
        <v>684</v>
      </c>
      <c r="N3883" s="205" t="s">
        <v>684</v>
      </c>
      <c r="O3883" s="205" t="s">
        <v>686</v>
      </c>
      <c r="P3883" s="205" t="s">
        <v>684</v>
      </c>
      <c r="Q3883" s="205" t="s">
        <v>686</v>
      </c>
    </row>
    <row r="3884" spans="1:17" hidden="1">
      <c r="A3884" s="204">
        <v>101062559431</v>
      </c>
      <c r="B3884" s="205" t="s">
        <v>15622</v>
      </c>
      <c r="C3884" s="205" t="s">
        <v>15623</v>
      </c>
      <c r="D3884" s="205" t="s">
        <v>680</v>
      </c>
      <c r="E3884" s="572">
        <v>34335</v>
      </c>
      <c r="F3884" s="572">
        <v>42795</v>
      </c>
      <c r="G3884" s="205" t="s">
        <v>15624</v>
      </c>
      <c r="H3884" s="205" t="s">
        <v>682</v>
      </c>
      <c r="I3884" s="205" t="s">
        <v>683</v>
      </c>
      <c r="J3884" s="205" t="s">
        <v>684</v>
      </c>
      <c r="K3884" s="205" t="s">
        <v>684</v>
      </c>
      <c r="L3884" s="205" t="s">
        <v>684</v>
      </c>
      <c r="M3884" s="205" t="s">
        <v>684</v>
      </c>
      <c r="N3884" s="205" t="s">
        <v>684</v>
      </c>
      <c r="O3884" s="205" t="s">
        <v>686</v>
      </c>
      <c r="P3884" s="205" t="s">
        <v>684</v>
      </c>
      <c r="Q3884" s="205" t="s">
        <v>686</v>
      </c>
    </row>
    <row r="3885" spans="1:17" hidden="1">
      <c r="A3885" s="204">
        <v>101062692972</v>
      </c>
      <c r="B3885" s="205" t="s">
        <v>15629</v>
      </c>
      <c r="C3885" s="205" t="s">
        <v>15630</v>
      </c>
      <c r="D3885" s="205" t="s">
        <v>680</v>
      </c>
      <c r="E3885" s="572">
        <v>33715</v>
      </c>
      <c r="F3885" s="572">
        <v>42795</v>
      </c>
      <c r="G3885" s="205" t="s">
        <v>15631</v>
      </c>
      <c r="H3885" s="205" t="s">
        <v>682</v>
      </c>
      <c r="I3885" s="205" t="s">
        <v>708</v>
      </c>
      <c r="J3885" s="205">
        <v>9960122276</v>
      </c>
      <c r="K3885" s="205" t="s">
        <v>684</v>
      </c>
      <c r="L3885" s="205" t="s">
        <v>684</v>
      </c>
      <c r="M3885" s="205" t="s">
        <v>684</v>
      </c>
      <c r="N3885" s="205" t="s">
        <v>684</v>
      </c>
      <c r="O3885" s="205" t="s">
        <v>686</v>
      </c>
      <c r="P3885" s="205" t="s">
        <v>684</v>
      </c>
      <c r="Q3885" s="205" t="s">
        <v>686</v>
      </c>
    </row>
    <row r="3886" spans="1:17" hidden="1">
      <c r="A3886" s="204">
        <v>101062692986</v>
      </c>
      <c r="B3886" s="205" t="s">
        <v>15632</v>
      </c>
      <c r="C3886" s="205" t="s">
        <v>15633</v>
      </c>
      <c r="D3886" s="205" t="s">
        <v>680</v>
      </c>
      <c r="E3886" s="572">
        <v>34838</v>
      </c>
      <c r="F3886" s="572">
        <v>42795</v>
      </c>
      <c r="G3886" s="205" t="s">
        <v>15634</v>
      </c>
      <c r="H3886" s="205" t="s">
        <v>682</v>
      </c>
      <c r="I3886" s="205" t="s">
        <v>708</v>
      </c>
      <c r="J3886" s="205" t="s">
        <v>684</v>
      </c>
      <c r="K3886" s="205" t="s">
        <v>684</v>
      </c>
      <c r="L3886" s="205" t="s">
        <v>684</v>
      </c>
      <c r="M3886" s="205" t="s">
        <v>684</v>
      </c>
      <c r="N3886" s="205" t="s">
        <v>684</v>
      </c>
      <c r="O3886" s="205" t="s">
        <v>686</v>
      </c>
      <c r="P3886" s="205" t="s">
        <v>684</v>
      </c>
      <c r="Q3886" s="205" t="s">
        <v>686</v>
      </c>
    </row>
    <row r="3887" spans="1:17" hidden="1">
      <c r="A3887" s="204">
        <v>101062692955</v>
      </c>
      <c r="B3887" s="205" t="s">
        <v>15625</v>
      </c>
      <c r="C3887" s="205" t="s">
        <v>15626</v>
      </c>
      <c r="D3887" s="205" t="s">
        <v>680</v>
      </c>
      <c r="E3887" s="572">
        <v>31996</v>
      </c>
      <c r="F3887" s="572">
        <v>42795</v>
      </c>
      <c r="G3887" s="205" t="s">
        <v>10198</v>
      </c>
      <c r="H3887" s="205" t="s">
        <v>682</v>
      </c>
      <c r="I3887" s="205" t="s">
        <v>708</v>
      </c>
      <c r="J3887" s="205" t="s">
        <v>684</v>
      </c>
      <c r="K3887" s="205" t="s">
        <v>684</v>
      </c>
      <c r="L3887" s="205" t="s">
        <v>684</v>
      </c>
      <c r="M3887" s="205" t="s">
        <v>684</v>
      </c>
      <c r="N3887" s="205" t="s">
        <v>684</v>
      </c>
      <c r="O3887" s="205" t="s">
        <v>686</v>
      </c>
      <c r="P3887" s="205" t="s">
        <v>684</v>
      </c>
      <c r="Q3887" s="205" t="s">
        <v>686</v>
      </c>
    </row>
    <row r="3888" spans="1:17" hidden="1">
      <c r="A3888" s="204">
        <v>101062692964</v>
      </c>
      <c r="B3888" s="205" t="s">
        <v>15627</v>
      </c>
      <c r="C3888" s="205" t="s">
        <v>15628</v>
      </c>
      <c r="D3888" s="205" t="s">
        <v>680</v>
      </c>
      <c r="E3888" s="572">
        <v>31943</v>
      </c>
      <c r="F3888" s="572">
        <v>42795</v>
      </c>
      <c r="G3888" s="205" t="s">
        <v>4133</v>
      </c>
      <c r="H3888" s="205" t="s">
        <v>682</v>
      </c>
      <c r="I3888" s="205" t="s">
        <v>708</v>
      </c>
      <c r="J3888" s="205">
        <v>8878474119</v>
      </c>
      <c r="K3888" s="205" t="s">
        <v>684</v>
      </c>
      <c r="L3888" s="205" t="s">
        <v>684</v>
      </c>
      <c r="M3888" s="205" t="s">
        <v>684</v>
      </c>
      <c r="N3888" s="205" t="s">
        <v>14005</v>
      </c>
      <c r="O3888" s="205" t="s">
        <v>686</v>
      </c>
      <c r="P3888" s="205" t="s">
        <v>684</v>
      </c>
      <c r="Q3888" s="205" t="s">
        <v>686</v>
      </c>
    </row>
    <row r="3889" spans="1:17" hidden="1">
      <c r="A3889" s="204">
        <v>101062692993</v>
      </c>
      <c r="B3889" s="205" t="s">
        <v>15635</v>
      </c>
      <c r="C3889" s="205" t="s">
        <v>15636</v>
      </c>
      <c r="D3889" s="205" t="s">
        <v>680</v>
      </c>
      <c r="E3889" s="572">
        <v>35241</v>
      </c>
      <c r="F3889" s="572">
        <v>42795</v>
      </c>
      <c r="G3889" s="205" t="s">
        <v>15637</v>
      </c>
      <c r="H3889" s="205" t="s">
        <v>682</v>
      </c>
      <c r="I3889" s="205" t="s">
        <v>708</v>
      </c>
      <c r="J3889" s="205" t="s">
        <v>684</v>
      </c>
      <c r="K3889" s="205" t="s">
        <v>684</v>
      </c>
      <c r="L3889" s="205" t="s">
        <v>684</v>
      </c>
      <c r="M3889" s="205" t="s">
        <v>684</v>
      </c>
      <c r="N3889" s="205" t="s">
        <v>684</v>
      </c>
      <c r="O3889" s="205" t="s">
        <v>686</v>
      </c>
      <c r="P3889" s="205" t="s">
        <v>684</v>
      </c>
      <c r="Q3889" s="205" t="s">
        <v>686</v>
      </c>
    </row>
    <row r="3890" spans="1:17" hidden="1">
      <c r="A3890" s="204">
        <v>101062693000</v>
      </c>
      <c r="B3890" s="205" t="s">
        <v>15638</v>
      </c>
      <c r="C3890" s="205" t="s">
        <v>15639</v>
      </c>
      <c r="D3890" s="205" t="s">
        <v>680</v>
      </c>
      <c r="E3890" s="572">
        <v>31055</v>
      </c>
      <c r="F3890" s="572">
        <v>42795</v>
      </c>
      <c r="G3890" s="205" t="s">
        <v>8557</v>
      </c>
      <c r="H3890" s="205" t="s">
        <v>682</v>
      </c>
      <c r="I3890" s="205" t="s">
        <v>708</v>
      </c>
      <c r="J3890" s="205" t="s">
        <v>684</v>
      </c>
      <c r="K3890" s="205" t="s">
        <v>684</v>
      </c>
      <c r="L3890" s="205" t="s">
        <v>684</v>
      </c>
      <c r="M3890" s="205" t="s">
        <v>684</v>
      </c>
      <c r="N3890" s="205" t="s">
        <v>684</v>
      </c>
      <c r="O3890" s="205" t="s">
        <v>686</v>
      </c>
      <c r="P3890" s="205" t="s">
        <v>684</v>
      </c>
      <c r="Q3890" s="205" t="s">
        <v>686</v>
      </c>
    </row>
    <row r="3891" spans="1:17" hidden="1">
      <c r="A3891" s="204">
        <v>101062613663</v>
      </c>
      <c r="B3891" s="205" t="s">
        <v>15640</v>
      </c>
      <c r="C3891" s="205" t="s">
        <v>15641</v>
      </c>
      <c r="D3891" s="205" t="s">
        <v>680</v>
      </c>
      <c r="E3891" s="572">
        <v>34067</v>
      </c>
      <c r="F3891" s="572">
        <v>42795</v>
      </c>
      <c r="G3891" s="205" t="s">
        <v>15642</v>
      </c>
      <c r="H3891" s="205" t="s">
        <v>682</v>
      </c>
      <c r="I3891" s="205" t="s">
        <v>708</v>
      </c>
      <c r="J3891" s="205" t="s">
        <v>684</v>
      </c>
      <c r="K3891" s="205" t="s">
        <v>684</v>
      </c>
      <c r="L3891" s="205" t="s">
        <v>684</v>
      </c>
      <c r="M3891" s="205" t="s">
        <v>684</v>
      </c>
      <c r="N3891" s="205" t="s">
        <v>684</v>
      </c>
      <c r="O3891" s="205" t="s">
        <v>686</v>
      </c>
      <c r="P3891" s="205" t="s">
        <v>684</v>
      </c>
      <c r="Q3891" s="205" t="s">
        <v>686</v>
      </c>
    </row>
    <row r="3892" spans="1:17" hidden="1">
      <c r="A3892" s="204">
        <v>101072070195</v>
      </c>
      <c r="B3892" s="205" t="s">
        <v>15518</v>
      </c>
      <c r="C3892" s="205" t="s">
        <v>15519</v>
      </c>
      <c r="D3892" s="205" t="s">
        <v>680</v>
      </c>
      <c r="E3892" s="572">
        <v>36211</v>
      </c>
      <c r="F3892" s="572">
        <v>42795</v>
      </c>
      <c r="G3892" s="205" t="s">
        <v>15520</v>
      </c>
      <c r="H3892" s="205" t="s">
        <v>682</v>
      </c>
      <c r="I3892" s="205" t="s">
        <v>683</v>
      </c>
      <c r="J3892" s="205" t="s">
        <v>684</v>
      </c>
      <c r="K3892" s="205" t="s">
        <v>684</v>
      </c>
      <c r="L3892" s="205" t="s">
        <v>684</v>
      </c>
      <c r="M3892" s="205" t="s">
        <v>684</v>
      </c>
      <c r="N3892" s="205" t="s">
        <v>684</v>
      </c>
      <c r="O3892" s="205" t="s">
        <v>686</v>
      </c>
      <c r="P3892" s="205" t="s">
        <v>684</v>
      </c>
      <c r="Q3892" s="205" t="s">
        <v>686</v>
      </c>
    </row>
    <row r="3893" spans="1:17" hidden="1">
      <c r="A3893" s="204">
        <v>101072070202</v>
      </c>
      <c r="B3893" s="205" t="s">
        <v>15521</v>
      </c>
      <c r="C3893" s="205" t="s">
        <v>7318</v>
      </c>
      <c r="D3893" s="205" t="s">
        <v>680</v>
      </c>
      <c r="E3893" s="572">
        <v>34882</v>
      </c>
      <c r="F3893" s="572">
        <v>42795</v>
      </c>
      <c r="G3893" s="205" t="s">
        <v>4921</v>
      </c>
      <c r="H3893" s="205" t="s">
        <v>682</v>
      </c>
      <c r="I3893" s="205" t="s">
        <v>683</v>
      </c>
      <c r="J3893" s="205" t="s">
        <v>684</v>
      </c>
      <c r="K3893" s="205" t="s">
        <v>684</v>
      </c>
      <c r="L3893" s="205" t="s">
        <v>2443</v>
      </c>
      <c r="M3893" s="205" t="s">
        <v>684</v>
      </c>
      <c r="N3893" s="205" t="s">
        <v>684</v>
      </c>
      <c r="O3893" s="205" t="s">
        <v>686</v>
      </c>
      <c r="P3893" s="205" t="s">
        <v>687</v>
      </c>
      <c r="Q3893" s="205" t="s">
        <v>686</v>
      </c>
    </row>
    <row r="3894" spans="1:17" hidden="1">
      <c r="A3894" s="204">
        <v>101072070225</v>
      </c>
      <c r="B3894" s="205" t="s">
        <v>15522</v>
      </c>
      <c r="C3894" s="205" t="s">
        <v>15523</v>
      </c>
      <c r="D3894" s="205" t="s">
        <v>680</v>
      </c>
      <c r="E3894" s="572">
        <v>30209</v>
      </c>
      <c r="F3894" s="572">
        <v>42795</v>
      </c>
      <c r="G3894" s="205" t="s">
        <v>15524</v>
      </c>
      <c r="H3894" s="205" t="s">
        <v>682</v>
      </c>
      <c r="I3894" s="205" t="s">
        <v>683</v>
      </c>
      <c r="J3894" s="205" t="s">
        <v>684</v>
      </c>
      <c r="K3894" s="205" t="s">
        <v>684</v>
      </c>
      <c r="L3894" s="205" t="s">
        <v>684</v>
      </c>
      <c r="M3894" s="205" t="s">
        <v>684</v>
      </c>
      <c r="N3894" s="205" t="s">
        <v>684</v>
      </c>
      <c r="O3894" s="205" t="s">
        <v>686</v>
      </c>
      <c r="P3894" s="205" t="s">
        <v>684</v>
      </c>
      <c r="Q3894" s="205" t="s">
        <v>686</v>
      </c>
    </row>
    <row r="3895" spans="1:17" hidden="1">
      <c r="A3895" s="204">
        <v>101072070256</v>
      </c>
      <c r="B3895" s="205" t="s">
        <v>15525</v>
      </c>
      <c r="C3895" s="205" t="s">
        <v>15526</v>
      </c>
      <c r="D3895" s="205" t="s">
        <v>680</v>
      </c>
      <c r="E3895" s="572">
        <v>33584</v>
      </c>
      <c r="F3895" s="572">
        <v>42795</v>
      </c>
      <c r="G3895" s="205" t="s">
        <v>15527</v>
      </c>
      <c r="H3895" s="205" t="s">
        <v>682</v>
      </c>
      <c r="I3895" s="205" t="s">
        <v>683</v>
      </c>
      <c r="J3895" s="205" t="s">
        <v>684</v>
      </c>
      <c r="K3895" s="205" t="s">
        <v>684</v>
      </c>
      <c r="L3895" s="205" t="s">
        <v>684</v>
      </c>
      <c r="M3895" s="205" t="s">
        <v>684</v>
      </c>
      <c r="N3895" s="205" t="s">
        <v>684</v>
      </c>
      <c r="O3895" s="205" t="s">
        <v>686</v>
      </c>
      <c r="P3895" s="205" t="s">
        <v>684</v>
      </c>
      <c r="Q3895" s="205" t="s">
        <v>686</v>
      </c>
    </row>
    <row r="3896" spans="1:17" hidden="1">
      <c r="A3896" s="204">
        <v>101072070260</v>
      </c>
      <c r="B3896" s="205" t="s">
        <v>15528</v>
      </c>
      <c r="C3896" s="205" t="s">
        <v>15529</v>
      </c>
      <c r="D3896" s="205" t="s">
        <v>680</v>
      </c>
      <c r="E3896" s="572">
        <v>34700</v>
      </c>
      <c r="F3896" s="572">
        <v>42795</v>
      </c>
      <c r="G3896" s="205" t="s">
        <v>15530</v>
      </c>
      <c r="H3896" s="205" t="s">
        <v>682</v>
      </c>
      <c r="I3896" s="205" t="s">
        <v>683</v>
      </c>
      <c r="J3896" s="205" t="s">
        <v>684</v>
      </c>
      <c r="K3896" s="205" t="s">
        <v>684</v>
      </c>
      <c r="L3896" s="205" t="s">
        <v>684</v>
      </c>
      <c r="M3896" s="205" t="s">
        <v>684</v>
      </c>
      <c r="N3896" s="205" t="s">
        <v>684</v>
      </c>
      <c r="O3896" s="205" t="s">
        <v>686</v>
      </c>
      <c r="P3896" s="205" t="s">
        <v>684</v>
      </c>
      <c r="Q3896" s="205" t="s">
        <v>686</v>
      </c>
    </row>
    <row r="3897" spans="1:17" hidden="1">
      <c r="A3897" s="204">
        <v>101072070273</v>
      </c>
      <c r="B3897" s="205" t="s">
        <v>15531</v>
      </c>
      <c r="C3897" s="205" t="s">
        <v>15532</v>
      </c>
      <c r="D3897" s="205" t="s">
        <v>680</v>
      </c>
      <c r="E3897" s="572">
        <v>35431</v>
      </c>
      <c r="F3897" s="572">
        <v>42795</v>
      </c>
      <c r="G3897" s="205" t="s">
        <v>14666</v>
      </c>
      <c r="H3897" s="205" t="s">
        <v>682</v>
      </c>
      <c r="I3897" s="205" t="s">
        <v>683</v>
      </c>
      <c r="J3897" s="205" t="s">
        <v>684</v>
      </c>
      <c r="K3897" s="205" t="s">
        <v>684</v>
      </c>
      <c r="L3897" s="205" t="s">
        <v>684</v>
      </c>
      <c r="M3897" s="205" t="s">
        <v>684</v>
      </c>
      <c r="N3897" s="205" t="s">
        <v>684</v>
      </c>
      <c r="O3897" s="205" t="s">
        <v>686</v>
      </c>
      <c r="P3897" s="205" t="s">
        <v>684</v>
      </c>
      <c r="Q3897" s="205" t="s">
        <v>686</v>
      </c>
    </row>
    <row r="3898" spans="1:17" hidden="1">
      <c r="A3898" s="204">
        <v>101072008440</v>
      </c>
      <c r="B3898" s="205" t="s">
        <v>15544</v>
      </c>
      <c r="C3898" s="205" t="s">
        <v>15545</v>
      </c>
      <c r="D3898" s="205" t="s">
        <v>680</v>
      </c>
      <c r="E3898" s="572">
        <v>34335</v>
      </c>
      <c r="F3898" s="572">
        <v>42795</v>
      </c>
      <c r="G3898" s="205" t="s">
        <v>15546</v>
      </c>
      <c r="H3898" s="205" t="s">
        <v>682</v>
      </c>
      <c r="I3898" s="205" t="s">
        <v>683</v>
      </c>
      <c r="J3898" s="205" t="s">
        <v>684</v>
      </c>
      <c r="K3898" s="205" t="s">
        <v>684</v>
      </c>
      <c r="L3898" s="205" t="s">
        <v>684</v>
      </c>
      <c r="M3898" s="205" t="s">
        <v>684</v>
      </c>
      <c r="N3898" s="205" t="s">
        <v>684</v>
      </c>
      <c r="O3898" s="205" t="s">
        <v>686</v>
      </c>
      <c r="P3898" s="205" t="s">
        <v>684</v>
      </c>
      <c r="Q3898" s="205" t="s">
        <v>686</v>
      </c>
    </row>
    <row r="3899" spans="1:17" hidden="1">
      <c r="A3899" s="204">
        <v>101072008455</v>
      </c>
      <c r="B3899" s="205" t="s">
        <v>15648</v>
      </c>
      <c r="C3899" s="205" t="s">
        <v>15649</v>
      </c>
      <c r="D3899" s="205" t="s">
        <v>680</v>
      </c>
      <c r="E3899" s="572">
        <v>33247</v>
      </c>
      <c r="F3899" s="572">
        <v>42795</v>
      </c>
      <c r="G3899" s="205" t="s">
        <v>15650</v>
      </c>
      <c r="H3899" s="205" t="s">
        <v>682</v>
      </c>
      <c r="I3899" s="205" t="s">
        <v>683</v>
      </c>
      <c r="J3899" s="205" t="s">
        <v>684</v>
      </c>
      <c r="K3899" s="205" t="s">
        <v>684</v>
      </c>
      <c r="L3899" s="205" t="s">
        <v>684</v>
      </c>
      <c r="M3899" s="205" t="s">
        <v>684</v>
      </c>
      <c r="N3899" s="205" t="s">
        <v>684</v>
      </c>
      <c r="O3899" s="205" t="s">
        <v>686</v>
      </c>
      <c r="P3899" s="205" t="s">
        <v>684</v>
      </c>
      <c r="Q3899" s="205" t="s">
        <v>686</v>
      </c>
    </row>
    <row r="3900" spans="1:17">
      <c r="A3900" s="204">
        <v>101072008464</v>
      </c>
      <c r="B3900" s="205" t="s">
        <v>15651</v>
      </c>
      <c r="C3900" s="205" t="s">
        <v>15652</v>
      </c>
      <c r="D3900" s="205" t="s">
        <v>680</v>
      </c>
      <c r="E3900" s="572">
        <v>33604</v>
      </c>
      <c r="F3900" s="572">
        <v>42795</v>
      </c>
      <c r="G3900" s="205" t="s">
        <v>15653</v>
      </c>
      <c r="H3900" s="205" t="s">
        <v>682</v>
      </c>
      <c r="I3900" s="205" t="s">
        <v>683</v>
      </c>
      <c r="J3900" s="205" t="s">
        <v>684</v>
      </c>
      <c r="K3900" s="205" t="s">
        <v>684</v>
      </c>
      <c r="L3900" s="205" t="s">
        <v>684</v>
      </c>
      <c r="M3900" s="205" t="s">
        <v>684</v>
      </c>
      <c r="N3900" s="205" t="s">
        <v>684</v>
      </c>
      <c r="O3900" s="205" t="s">
        <v>686</v>
      </c>
      <c r="P3900" s="205" t="s">
        <v>684</v>
      </c>
      <c r="Q3900" s="205" t="s">
        <v>686</v>
      </c>
    </row>
    <row r="3901" spans="1:17" hidden="1">
      <c r="A3901" s="204">
        <v>101062669385</v>
      </c>
      <c r="B3901" s="205" t="s">
        <v>15590</v>
      </c>
      <c r="C3901" s="205" t="s">
        <v>15591</v>
      </c>
      <c r="D3901" s="205" t="s">
        <v>680</v>
      </c>
      <c r="E3901" s="572">
        <v>34142</v>
      </c>
      <c r="F3901" s="572">
        <v>42795</v>
      </c>
      <c r="G3901" s="205" t="s">
        <v>15592</v>
      </c>
      <c r="H3901" s="205" t="s">
        <v>682</v>
      </c>
      <c r="I3901" s="205" t="s">
        <v>708</v>
      </c>
      <c r="J3901" s="205">
        <v>9922168387</v>
      </c>
      <c r="K3901" s="205" t="s">
        <v>684</v>
      </c>
      <c r="L3901" s="205" t="s">
        <v>684</v>
      </c>
      <c r="M3901" s="205" t="s">
        <v>684</v>
      </c>
      <c r="N3901" s="205" t="s">
        <v>684</v>
      </c>
      <c r="O3901" s="205" t="s">
        <v>686</v>
      </c>
      <c r="P3901" s="205" t="s">
        <v>684</v>
      </c>
      <c r="Q3901" s="205" t="s">
        <v>686</v>
      </c>
    </row>
    <row r="3902" spans="1:17" hidden="1">
      <c r="A3902" s="204">
        <v>101072070153</v>
      </c>
      <c r="B3902" s="205" t="s">
        <v>15646</v>
      </c>
      <c r="C3902" s="205" t="s">
        <v>15647</v>
      </c>
      <c r="D3902" s="205" t="s">
        <v>680</v>
      </c>
      <c r="E3902" s="572">
        <v>31234</v>
      </c>
      <c r="F3902" s="572">
        <v>42795</v>
      </c>
      <c r="G3902" s="205" t="s">
        <v>2981</v>
      </c>
      <c r="H3902" s="205" t="s">
        <v>682</v>
      </c>
      <c r="I3902" s="205" t="s">
        <v>683</v>
      </c>
      <c r="J3902" s="205" t="s">
        <v>684</v>
      </c>
      <c r="K3902" s="205" t="s">
        <v>684</v>
      </c>
      <c r="L3902" s="205" t="s">
        <v>684</v>
      </c>
      <c r="M3902" s="205" t="s">
        <v>684</v>
      </c>
      <c r="N3902" s="205" t="s">
        <v>684</v>
      </c>
      <c r="O3902" s="205" t="s">
        <v>686</v>
      </c>
      <c r="P3902" s="205" t="s">
        <v>684</v>
      </c>
      <c r="Q3902" s="205" t="s">
        <v>686</v>
      </c>
    </row>
    <row r="3903" spans="1:17" hidden="1">
      <c r="A3903" s="204">
        <v>101072070169</v>
      </c>
      <c r="B3903" s="205" t="s">
        <v>15509</v>
      </c>
      <c r="C3903" s="205" t="s">
        <v>15510</v>
      </c>
      <c r="D3903" s="205" t="s">
        <v>680</v>
      </c>
      <c r="E3903" s="572">
        <v>34702</v>
      </c>
      <c r="F3903" s="572">
        <v>42795</v>
      </c>
      <c r="G3903" s="205" t="s">
        <v>15511</v>
      </c>
      <c r="H3903" s="205" t="s">
        <v>682</v>
      </c>
      <c r="I3903" s="205" t="s">
        <v>683</v>
      </c>
      <c r="J3903" s="205" t="s">
        <v>684</v>
      </c>
      <c r="K3903" s="205" t="s">
        <v>684</v>
      </c>
      <c r="L3903" s="205" t="s">
        <v>684</v>
      </c>
      <c r="M3903" s="205" t="s">
        <v>684</v>
      </c>
      <c r="N3903" s="205" t="s">
        <v>684</v>
      </c>
      <c r="O3903" s="205" t="s">
        <v>686</v>
      </c>
      <c r="P3903" s="205" t="s">
        <v>684</v>
      </c>
      <c r="Q3903" s="205" t="s">
        <v>686</v>
      </c>
    </row>
    <row r="3904" spans="1:17" hidden="1">
      <c r="A3904" s="204">
        <v>101072070176</v>
      </c>
      <c r="B3904" s="205" t="s">
        <v>15512</v>
      </c>
      <c r="C3904" s="205" t="s">
        <v>15513</v>
      </c>
      <c r="D3904" s="205" t="s">
        <v>680</v>
      </c>
      <c r="E3904" s="572">
        <v>34335</v>
      </c>
      <c r="F3904" s="572">
        <v>42795</v>
      </c>
      <c r="G3904" s="205" t="s">
        <v>15514</v>
      </c>
      <c r="H3904" s="205" t="s">
        <v>682</v>
      </c>
      <c r="I3904" s="205" t="s">
        <v>683</v>
      </c>
      <c r="J3904" s="205" t="s">
        <v>684</v>
      </c>
      <c r="K3904" s="205" t="s">
        <v>684</v>
      </c>
      <c r="L3904" s="205" t="s">
        <v>684</v>
      </c>
      <c r="M3904" s="205" t="s">
        <v>684</v>
      </c>
      <c r="N3904" s="205" t="s">
        <v>684</v>
      </c>
      <c r="O3904" s="205" t="s">
        <v>686</v>
      </c>
      <c r="P3904" s="205" t="s">
        <v>684</v>
      </c>
      <c r="Q3904" s="205" t="s">
        <v>686</v>
      </c>
    </row>
    <row r="3905" spans="1:17" hidden="1">
      <c r="A3905" s="204">
        <v>101072070182</v>
      </c>
      <c r="B3905" s="205" t="s">
        <v>15515</v>
      </c>
      <c r="C3905" s="205" t="s">
        <v>15516</v>
      </c>
      <c r="D3905" s="205" t="s">
        <v>680</v>
      </c>
      <c r="E3905" s="572">
        <v>28683</v>
      </c>
      <c r="F3905" s="572">
        <v>42795</v>
      </c>
      <c r="G3905" s="205" t="s">
        <v>15517</v>
      </c>
      <c r="H3905" s="205" t="s">
        <v>682</v>
      </c>
      <c r="I3905" s="205" t="s">
        <v>683</v>
      </c>
      <c r="J3905" s="205" t="s">
        <v>684</v>
      </c>
      <c r="K3905" s="205" t="s">
        <v>684</v>
      </c>
      <c r="L3905" s="205" t="s">
        <v>684</v>
      </c>
      <c r="M3905" s="205" t="s">
        <v>684</v>
      </c>
      <c r="N3905" s="205" t="s">
        <v>684</v>
      </c>
      <c r="O3905" s="205" t="s">
        <v>686</v>
      </c>
      <c r="P3905" s="205" t="s">
        <v>684</v>
      </c>
      <c r="Q3905" s="205" t="s">
        <v>686</v>
      </c>
    </row>
    <row r="3906" spans="1:17" hidden="1">
      <c r="A3906" s="204">
        <v>101062559393</v>
      </c>
      <c r="B3906" s="205" t="s">
        <v>15614</v>
      </c>
      <c r="C3906" s="205" t="s">
        <v>15615</v>
      </c>
      <c r="D3906" s="205" t="s">
        <v>680</v>
      </c>
      <c r="E3906" s="572">
        <v>34020</v>
      </c>
      <c r="F3906" s="572">
        <v>42795</v>
      </c>
      <c r="G3906" s="205" t="s">
        <v>15616</v>
      </c>
      <c r="H3906" s="205" t="s">
        <v>682</v>
      </c>
      <c r="I3906" s="205" t="s">
        <v>683</v>
      </c>
      <c r="J3906" s="205" t="s">
        <v>684</v>
      </c>
      <c r="K3906" s="205" t="s">
        <v>684</v>
      </c>
      <c r="L3906" s="205" t="s">
        <v>684</v>
      </c>
      <c r="M3906" s="205" t="s">
        <v>684</v>
      </c>
      <c r="N3906" s="205" t="s">
        <v>684</v>
      </c>
      <c r="O3906" s="205" t="s">
        <v>686</v>
      </c>
      <c r="P3906" s="205" t="s">
        <v>684</v>
      </c>
      <c r="Q3906" s="205" t="s">
        <v>686</v>
      </c>
    </row>
    <row r="3907" spans="1:17" hidden="1">
      <c r="A3907" s="204">
        <v>101074645431</v>
      </c>
      <c r="B3907" s="205" t="s">
        <v>15559</v>
      </c>
      <c r="C3907" s="205" t="s">
        <v>15560</v>
      </c>
      <c r="D3907" s="205" t="s">
        <v>680</v>
      </c>
      <c r="E3907" s="572">
        <v>33604</v>
      </c>
      <c r="F3907" s="572">
        <v>42795</v>
      </c>
      <c r="G3907" s="205" t="s">
        <v>15561</v>
      </c>
      <c r="H3907" s="205" t="s">
        <v>682</v>
      </c>
      <c r="I3907" s="205" t="s">
        <v>683</v>
      </c>
      <c r="J3907" s="205" t="s">
        <v>684</v>
      </c>
      <c r="K3907" s="205" t="s">
        <v>684</v>
      </c>
      <c r="L3907" s="205" t="s">
        <v>684</v>
      </c>
      <c r="M3907" s="205" t="s">
        <v>684</v>
      </c>
      <c r="N3907" s="205" t="s">
        <v>684</v>
      </c>
      <c r="O3907" s="205" t="s">
        <v>686</v>
      </c>
      <c r="P3907" s="205" t="s">
        <v>684</v>
      </c>
      <c r="Q3907" s="205" t="s">
        <v>686</v>
      </c>
    </row>
    <row r="3908" spans="1:17" hidden="1">
      <c r="A3908" s="204">
        <v>101074645372</v>
      </c>
      <c r="B3908" s="205" t="s">
        <v>15547</v>
      </c>
      <c r="C3908" s="205" t="s">
        <v>15548</v>
      </c>
      <c r="D3908" s="205" t="s">
        <v>680</v>
      </c>
      <c r="E3908" s="572">
        <v>31092</v>
      </c>
      <c r="F3908" s="572">
        <v>42795</v>
      </c>
      <c r="G3908" s="205" t="s">
        <v>15549</v>
      </c>
      <c r="H3908" s="205" t="s">
        <v>682</v>
      </c>
      <c r="I3908" s="205" t="s">
        <v>708</v>
      </c>
      <c r="J3908" s="205" t="s">
        <v>684</v>
      </c>
      <c r="K3908" s="205" t="s">
        <v>684</v>
      </c>
      <c r="L3908" s="205" t="s">
        <v>684</v>
      </c>
      <c r="M3908" s="205" t="s">
        <v>684</v>
      </c>
      <c r="N3908" s="205" t="s">
        <v>684</v>
      </c>
      <c r="O3908" s="205" t="s">
        <v>686</v>
      </c>
      <c r="P3908" s="205" t="s">
        <v>684</v>
      </c>
      <c r="Q3908" s="205" t="s">
        <v>686</v>
      </c>
    </row>
    <row r="3909" spans="1:17" hidden="1">
      <c r="A3909" s="204">
        <v>101074645386</v>
      </c>
      <c r="B3909" s="205" t="s">
        <v>15550</v>
      </c>
      <c r="C3909" s="205" t="s">
        <v>15551</v>
      </c>
      <c r="D3909" s="205" t="s">
        <v>680</v>
      </c>
      <c r="E3909" s="572">
        <v>34700</v>
      </c>
      <c r="F3909" s="572">
        <v>42795</v>
      </c>
      <c r="G3909" s="205" t="s">
        <v>15552</v>
      </c>
      <c r="H3909" s="205" t="s">
        <v>682</v>
      </c>
      <c r="I3909" s="205" t="s">
        <v>708</v>
      </c>
      <c r="J3909" s="205" t="s">
        <v>684</v>
      </c>
      <c r="K3909" s="205" t="s">
        <v>684</v>
      </c>
      <c r="L3909" s="205" t="s">
        <v>684</v>
      </c>
      <c r="M3909" s="205" t="s">
        <v>684</v>
      </c>
      <c r="N3909" s="205" t="s">
        <v>684</v>
      </c>
      <c r="O3909" s="205" t="s">
        <v>686</v>
      </c>
      <c r="P3909" s="205" t="s">
        <v>684</v>
      </c>
      <c r="Q3909" s="205" t="s">
        <v>686</v>
      </c>
    </row>
    <row r="3910" spans="1:17" hidden="1">
      <c r="A3910" s="204">
        <v>101074645408</v>
      </c>
      <c r="B3910" s="205" t="s">
        <v>15553</v>
      </c>
      <c r="C3910" s="205" t="s">
        <v>15554</v>
      </c>
      <c r="D3910" s="205" t="s">
        <v>680</v>
      </c>
      <c r="E3910" s="572">
        <v>29587</v>
      </c>
      <c r="F3910" s="572">
        <v>42795</v>
      </c>
      <c r="G3910" s="205" t="s">
        <v>15555</v>
      </c>
      <c r="H3910" s="205" t="s">
        <v>682</v>
      </c>
      <c r="I3910" s="205" t="s">
        <v>708</v>
      </c>
      <c r="J3910" s="205">
        <v>9754958622</v>
      </c>
      <c r="K3910" s="205" t="s">
        <v>684</v>
      </c>
      <c r="L3910" s="205" t="s">
        <v>684</v>
      </c>
      <c r="M3910" s="205" t="s">
        <v>684</v>
      </c>
      <c r="N3910" s="205" t="s">
        <v>684</v>
      </c>
      <c r="O3910" s="205" t="s">
        <v>686</v>
      </c>
      <c r="P3910" s="205" t="s">
        <v>684</v>
      </c>
      <c r="Q3910" s="205" t="s">
        <v>686</v>
      </c>
    </row>
    <row r="3911" spans="1:17" hidden="1">
      <c r="A3911" s="204">
        <v>101074645420</v>
      </c>
      <c r="B3911" s="205" t="s">
        <v>15556</v>
      </c>
      <c r="C3911" s="205" t="s">
        <v>15557</v>
      </c>
      <c r="D3911" s="205" t="s">
        <v>680</v>
      </c>
      <c r="E3911" s="572">
        <v>34700</v>
      </c>
      <c r="F3911" s="572">
        <v>42795</v>
      </c>
      <c r="G3911" s="205" t="s">
        <v>15558</v>
      </c>
      <c r="H3911" s="205" t="s">
        <v>682</v>
      </c>
      <c r="I3911" s="205" t="s">
        <v>683</v>
      </c>
      <c r="J3911" s="205" t="s">
        <v>684</v>
      </c>
      <c r="K3911" s="205" t="s">
        <v>684</v>
      </c>
      <c r="L3911" s="205" t="s">
        <v>684</v>
      </c>
      <c r="M3911" s="205" t="s">
        <v>684</v>
      </c>
      <c r="N3911" s="205" t="s">
        <v>684</v>
      </c>
      <c r="O3911" s="205" t="s">
        <v>686</v>
      </c>
      <c r="P3911" s="205" t="s">
        <v>684</v>
      </c>
      <c r="Q3911" s="205" t="s">
        <v>686</v>
      </c>
    </row>
    <row r="3912" spans="1:17" hidden="1">
      <c r="A3912" s="204">
        <v>101038362387</v>
      </c>
      <c r="B3912" s="205" t="s">
        <v>15670</v>
      </c>
      <c r="C3912" s="205" t="s">
        <v>15671</v>
      </c>
      <c r="D3912" s="205" t="s">
        <v>680</v>
      </c>
      <c r="E3912" s="572">
        <v>31476</v>
      </c>
      <c r="F3912" s="572">
        <v>42790</v>
      </c>
      <c r="G3912" s="205" t="s">
        <v>15672</v>
      </c>
      <c r="H3912" s="205" t="s">
        <v>682</v>
      </c>
      <c r="I3912" s="205" t="s">
        <v>708</v>
      </c>
      <c r="J3912" s="205" t="s">
        <v>684</v>
      </c>
      <c r="K3912" s="205" t="s">
        <v>684</v>
      </c>
      <c r="L3912" s="205" t="s">
        <v>684</v>
      </c>
      <c r="M3912" s="205" t="s">
        <v>684</v>
      </c>
      <c r="N3912" s="205" t="s">
        <v>684</v>
      </c>
      <c r="O3912" s="205" t="s">
        <v>686</v>
      </c>
      <c r="P3912" s="205" t="s">
        <v>684</v>
      </c>
      <c r="Q3912" s="205" t="s">
        <v>686</v>
      </c>
    </row>
    <row r="3913" spans="1:17" hidden="1">
      <c r="A3913" s="204">
        <v>101039149889</v>
      </c>
      <c r="B3913" s="205" t="s">
        <v>15667</v>
      </c>
      <c r="C3913" s="205" t="s">
        <v>15668</v>
      </c>
      <c r="D3913" s="205" t="s">
        <v>680</v>
      </c>
      <c r="E3913" s="572">
        <v>34732</v>
      </c>
      <c r="F3913" s="572">
        <v>42790</v>
      </c>
      <c r="G3913" s="205" t="s">
        <v>15669</v>
      </c>
      <c r="H3913" s="205" t="s">
        <v>682</v>
      </c>
      <c r="I3913" s="205" t="s">
        <v>683</v>
      </c>
      <c r="J3913" s="205" t="s">
        <v>684</v>
      </c>
      <c r="K3913" s="205" t="s">
        <v>684</v>
      </c>
      <c r="L3913" s="205" t="s">
        <v>684</v>
      </c>
      <c r="M3913" s="205" t="s">
        <v>684</v>
      </c>
      <c r="N3913" s="205" t="s">
        <v>684</v>
      </c>
      <c r="O3913" s="205" t="s">
        <v>686</v>
      </c>
      <c r="P3913" s="205" t="s">
        <v>684</v>
      </c>
      <c r="Q3913" s="205" t="s">
        <v>686</v>
      </c>
    </row>
    <row r="3914" spans="1:17" hidden="1">
      <c r="A3914" s="204">
        <v>101038361333</v>
      </c>
      <c r="B3914" s="205" t="s">
        <v>15677</v>
      </c>
      <c r="C3914" s="205" t="s">
        <v>15678</v>
      </c>
      <c r="D3914" s="205" t="s">
        <v>680</v>
      </c>
      <c r="E3914" s="572">
        <v>35104</v>
      </c>
      <c r="F3914" s="572">
        <v>42789</v>
      </c>
      <c r="G3914" s="205" t="s">
        <v>15679</v>
      </c>
      <c r="H3914" s="205" t="s">
        <v>682</v>
      </c>
      <c r="I3914" s="205" t="s">
        <v>683</v>
      </c>
      <c r="J3914" s="205" t="s">
        <v>684</v>
      </c>
      <c r="K3914" s="205" t="s">
        <v>684</v>
      </c>
      <c r="L3914" s="205" t="s">
        <v>684</v>
      </c>
      <c r="M3914" s="205" t="s">
        <v>684</v>
      </c>
      <c r="N3914" s="205" t="s">
        <v>684</v>
      </c>
      <c r="O3914" s="205" t="s">
        <v>686</v>
      </c>
      <c r="P3914" s="205" t="s">
        <v>684</v>
      </c>
      <c r="Q3914" s="205" t="s">
        <v>686</v>
      </c>
    </row>
    <row r="3915" spans="1:17" hidden="1">
      <c r="A3915" s="204">
        <v>101038361314</v>
      </c>
      <c r="B3915" s="205" t="s">
        <v>15673</v>
      </c>
      <c r="C3915" s="205" t="s">
        <v>15674</v>
      </c>
      <c r="D3915" s="205" t="s">
        <v>680</v>
      </c>
      <c r="E3915" s="572">
        <v>32928</v>
      </c>
      <c r="F3915" s="572">
        <v>42789</v>
      </c>
      <c r="G3915" s="205" t="s">
        <v>4961</v>
      </c>
      <c r="H3915" s="205" t="s">
        <v>682</v>
      </c>
      <c r="I3915" s="205" t="s">
        <v>683</v>
      </c>
      <c r="J3915" s="205" t="s">
        <v>684</v>
      </c>
      <c r="K3915" s="205" t="s">
        <v>684</v>
      </c>
      <c r="L3915" s="205" t="s">
        <v>684</v>
      </c>
      <c r="M3915" s="205" t="s">
        <v>684</v>
      </c>
      <c r="N3915" s="205" t="s">
        <v>684</v>
      </c>
      <c r="O3915" s="205" t="s">
        <v>686</v>
      </c>
      <c r="P3915" s="205" t="s">
        <v>684</v>
      </c>
      <c r="Q3915" s="205" t="s">
        <v>686</v>
      </c>
    </row>
    <row r="3916" spans="1:17" hidden="1">
      <c r="A3916" s="204">
        <v>101038362575</v>
      </c>
      <c r="B3916" s="205" t="s">
        <v>15680</v>
      </c>
      <c r="C3916" s="205" t="s">
        <v>15681</v>
      </c>
      <c r="D3916" s="205" t="s">
        <v>680</v>
      </c>
      <c r="E3916" s="572">
        <v>34957</v>
      </c>
      <c r="F3916" s="572">
        <v>42789</v>
      </c>
      <c r="G3916" s="205" t="s">
        <v>1409</v>
      </c>
      <c r="H3916" s="205" t="s">
        <v>682</v>
      </c>
      <c r="I3916" s="205" t="s">
        <v>683</v>
      </c>
      <c r="J3916" s="205" t="s">
        <v>684</v>
      </c>
      <c r="K3916" s="205" t="s">
        <v>684</v>
      </c>
      <c r="L3916" s="205" t="s">
        <v>684</v>
      </c>
      <c r="M3916" s="205" t="s">
        <v>684</v>
      </c>
      <c r="N3916" s="205" t="s">
        <v>684</v>
      </c>
      <c r="O3916" s="205" t="s">
        <v>686</v>
      </c>
      <c r="P3916" s="205" t="s">
        <v>684</v>
      </c>
      <c r="Q3916" s="205" t="s">
        <v>686</v>
      </c>
    </row>
    <row r="3917" spans="1:17" hidden="1">
      <c r="A3917" s="204">
        <v>101038361282</v>
      </c>
      <c r="B3917" s="205" t="s">
        <v>15675</v>
      </c>
      <c r="C3917" s="205" t="s">
        <v>15676</v>
      </c>
      <c r="D3917" s="205" t="s">
        <v>680</v>
      </c>
      <c r="E3917" s="572">
        <v>33221</v>
      </c>
      <c r="F3917" s="572">
        <v>42789</v>
      </c>
      <c r="G3917" s="205" t="s">
        <v>1309</v>
      </c>
      <c r="H3917" s="205" t="s">
        <v>682</v>
      </c>
      <c r="I3917" s="205" t="s">
        <v>683</v>
      </c>
      <c r="J3917" s="205" t="s">
        <v>684</v>
      </c>
      <c r="K3917" s="205" t="s">
        <v>684</v>
      </c>
      <c r="L3917" s="205" t="s">
        <v>684</v>
      </c>
      <c r="M3917" s="205" t="s">
        <v>684</v>
      </c>
      <c r="N3917" s="205" t="s">
        <v>684</v>
      </c>
      <c r="O3917" s="205" t="s">
        <v>686</v>
      </c>
      <c r="P3917" s="205" t="s">
        <v>684</v>
      </c>
      <c r="Q3917" s="205" t="s">
        <v>686</v>
      </c>
    </row>
    <row r="3918" spans="1:17" hidden="1">
      <c r="A3918" s="204">
        <v>101038362421</v>
      </c>
      <c r="B3918" s="205" t="s">
        <v>15682</v>
      </c>
      <c r="C3918" s="205" t="s">
        <v>15683</v>
      </c>
      <c r="D3918" s="205" t="s">
        <v>680</v>
      </c>
      <c r="E3918" s="572">
        <v>33239</v>
      </c>
      <c r="F3918" s="572">
        <v>42788</v>
      </c>
      <c r="G3918" s="205" t="s">
        <v>15684</v>
      </c>
      <c r="H3918" s="205" t="s">
        <v>682</v>
      </c>
      <c r="I3918" s="205" t="s">
        <v>708</v>
      </c>
      <c r="J3918" s="205" t="s">
        <v>684</v>
      </c>
      <c r="K3918" s="205" t="s">
        <v>684</v>
      </c>
      <c r="L3918" s="205" t="s">
        <v>684</v>
      </c>
      <c r="M3918" s="205" t="s">
        <v>684</v>
      </c>
      <c r="N3918" s="205" t="s">
        <v>684</v>
      </c>
      <c r="O3918" s="205" t="s">
        <v>686</v>
      </c>
      <c r="P3918" s="205" t="s">
        <v>684</v>
      </c>
      <c r="Q3918" s="205" t="s">
        <v>686</v>
      </c>
    </row>
    <row r="3919" spans="1:17" hidden="1">
      <c r="A3919" s="204">
        <v>101038362450</v>
      </c>
      <c r="B3919" s="205" t="s">
        <v>15685</v>
      </c>
      <c r="C3919" s="205" t="s">
        <v>15686</v>
      </c>
      <c r="D3919" s="205" t="s">
        <v>680</v>
      </c>
      <c r="E3919" s="572">
        <v>33239</v>
      </c>
      <c r="F3919" s="572">
        <v>42788</v>
      </c>
      <c r="G3919" s="205" t="s">
        <v>14076</v>
      </c>
      <c r="H3919" s="205" t="s">
        <v>682</v>
      </c>
      <c r="I3919" s="205" t="s">
        <v>683</v>
      </c>
      <c r="J3919" s="205" t="s">
        <v>684</v>
      </c>
      <c r="K3919" s="205" t="s">
        <v>684</v>
      </c>
      <c r="L3919" s="205" t="s">
        <v>684</v>
      </c>
      <c r="M3919" s="205" t="s">
        <v>684</v>
      </c>
      <c r="N3919" s="205" t="s">
        <v>684</v>
      </c>
      <c r="O3919" s="205" t="s">
        <v>686</v>
      </c>
      <c r="P3919" s="205" t="s">
        <v>684</v>
      </c>
      <c r="Q3919" s="205" t="s">
        <v>686</v>
      </c>
    </row>
    <row r="3920" spans="1:17" hidden="1">
      <c r="A3920" s="204">
        <v>101020876219</v>
      </c>
      <c r="B3920" s="205" t="s">
        <v>15690</v>
      </c>
      <c r="C3920" s="205" t="s">
        <v>15691</v>
      </c>
      <c r="D3920" s="205" t="s">
        <v>680</v>
      </c>
      <c r="E3920" s="572">
        <v>34509</v>
      </c>
      <c r="F3920" s="572">
        <v>42784</v>
      </c>
      <c r="G3920" s="205" t="s">
        <v>15692</v>
      </c>
      <c r="H3920" s="205" t="s">
        <v>682</v>
      </c>
      <c r="I3920" s="205" t="s">
        <v>708</v>
      </c>
      <c r="J3920" s="205" t="s">
        <v>684</v>
      </c>
      <c r="K3920" s="205" t="s">
        <v>684</v>
      </c>
      <c r="L3920" s="205" t="s">
        <v>684</v>
      </c>
      <c r="M3920" s="205" t="s">
        <v>684</v>
      </c>
      <c r="N3920" s="205" t="s">
        <v>684</v>
      </c>
      <c r="O3920" s="205" t="s">
        <v>686</v>
      </c>
      <c r="P3920" s="205" t="s">
        <v>684</v>
      </c>
      <c r="Q3920" s="205" t="s">
        <v>686</v>
      </c>
    </row>
    <row r="3921" spans="1:17" hidden="1">
      <c r="A3921" s="204">
        <v>101020875520</v>
      </c>
      <c r="B3921" s="205" t="s">
        <v>15687</v>
      </c>
      <c r="C3921" s="205" t="s">
        <v>15688</v>
      </c>
      <c r="D3921" s="205" t="s">
        <v>680</v>
      </c>
      <c r="E3921" s="572">
        <v>33808</v>
      </c>
      <c r="F3921" s="572">
        <v>42784</v>
      </c>
      <c r="G3921" s="205" t="s">
        <v>15689</v>
      </c>
      <c r="H3921" s="205" t="s">
        <v>682</v>
      </c>
      <c r="I3921" s="205" t="s">
        <v>683</v>
      </c>
      <c r="J3921" s="205" t="s">
        <v>684</v>
      </c>
      <c r="K3921" s="205" t="s">
        <v>684</v>
      </c>
      <c r="L3921" s="205" t="s">
        <v>684</v>
      </c>
      <c r="M3921" s="205" t="s">
        <v>684</v>
      </c>
      <c r="N3921" s="205" t="s">
        <v>684</v>
      </c>
      <c r="O3921" s="205" t="s">
        <v>686</v>
      </c>
      <c r="P3921" s="205" t="s">
        <v>684</v>
      </c>
      <c r="Q3921" s="205" t="s">
        <v>686</v>
      </c>
    </row>
    <row r="3922" spans="1:17" hidden="1">
      <c r="A3922" s="204">
        <v>101038361230</v>
      </c>
      <c r="B3922" s="205" t="s">
        <v>15701</v>
      </c>
      <c r="C3922" s="205" t="s">
        <v>15702</v>
      </c>
      <c r="D3922" s="205" t="s">
        <v>680</v>
      </c>
      <c r="E3922" s="572">
        <v>34335</v>
      </c>
      <c r="F3922" s="572">
        <v>42782</v>
      </c>
      <c r="G3922" s="205" t="s">
        <v>15703</v>
      </c>
      <c r="H3922" s="205" t="s">
        <v>682</v>
      </c>
      <c r="I3922" s="205" t="s">
        <v>683</v>
      </c>
      <c r="J3922" s="205" t="s">
        <v>684</v>
      </c>
      <c r="K3922" s="205" t="s">
        <v>684</v>
      </c>
      <c r="L3922" s="205" t="s">
        <v>684</v>
      </c>
      <c r="M3922" s="205" t="s">
        <v>684</v>
      </c>
      <c r="N3922" s="205" t="s">
        <v>684</v>
      </c>
      <c r="O3922" s="205" t="s">
        <v>686</v>
      </c>
      <c r="P3922" s="205" t="s">
        <v>684</v>
      </c>
      <c r="Q3922" s="205" t="s">
        <v>686</v>
      </c>
    </row>
    <row r="3923" spans="1:17" hidden="1">
      <c r="A3923" s="204">
        <v>101038362523</v>
      </c>
      <c r="B3923" s="205" t="s">
        <v>15693</v>
      </c>
      <c r="C3923" s="205" t="s">
        <v>15694</v>
      </c>
      <c r="D3923" s="205" t="s">
        <v>680</v>
      </c>
      <c r="E3923" s="572">
        <v>34744</v>
      </c>
      <c r="F3923" s="572">
        <v>42782</v>
      </c>
      <c r="G3923" s="205" t="s">
        <v>15695</v>
      </c>
      <c r="H3923" s="205" t="s">
        <v>682</v>
      </c>
      <c r="I3923" s="205" t="s">
        <v>683</v>
      </c>
      <c r="J3923" s="205" t="s">
        <v>684</v>
      </c>
      <c r="K3923" s="205" t="s">
        <v>684</v>
      </c>
      <c r="L3923" s="205" t="s">
        <v>684</v>
      </c>
      <c r="M3923" s="205" t="s">
        <v>684</v>
      </c>
      <c r="N3923" s="205" t="s">
        <v>684</v>
      </c>
      <c r="O3923" s="205" t="s">
        <v>686</v>
      </c>
      <c r="P3923" s="205" t="s">
        <v>684</v>
      </c>
      <c r="Q3923" s="205" t="s">
        <v>686</v>
      </c>
    </row>
    <row r="3924" spans="1:17" hidden="1">
      <c r="A3924" s="204">
        <v>101038362484</v>
      </c>
      <c r="B3924" s="205" t="s">
        <v>15696</v>
      </c>
      <c r="C3924" s="205" t="s">
        <v>15697</v>
      </c>
      <c r="D3924" s="205" t="s">
        <v>680</v>
      </c>
      <c r="E3924" s="572">
        <v>34096</v>
      </c>
      <c r="F3924" s="572">
        <v>42782</v>
      </c>
      <c r="G3924" s="205" t="s">
        <v>15698</v>
      </c>
      <c r="H3924" s="205" t="s">
        <v>682</v>
      </c>
      <c r="I3924" s="205" t="s">
        <v>683</v>
      </c>
      <c r="J3924" s="205">
        <v>9021011714</v>
      </c>
      <c r="K3924" s="205" t="s">
        <v>15699</v>
      </c>
      <c r="L3924" s="205" t="s">
        <v>15700</v>
      </c>
      <c r="M3924" s="205" t="s">
        <v>684</v>
      </c>
      <c r="N3924" s="205" t="s">
        <v>684</v>
      </c>
      <c r="O3924" s="205" t="s">
        <v>686</v>
      </c>
      <c r="P3924" s="205" t="s">
        <v>687</v>
      </c>
      <c r="Q3924" s="205" t="s">
        <v>686</v>
      </c>
    </row>
    <row r="3925" spans="1:17" hidden="1">
      <c r="A3925" s="204">
        <v>101050423677</v>
      </c>
      <c r="B3925" s="205" t="s">
        <v>15707</v>
      </c>
      <c r="C3925" s="205" t="s">
        <v>15708</v>
      </c>
      <c r="D3925" s="205" t="s">
        <v>680</v>
      </c>
      <c r="E3925" s="572">
        <v>33240</v>
      </c>
      <c r="F3925" s="572">
        <v>42781</v>
      </c>
      <c r="G3925" s="205" t="s">
        <v>13879</v>
      </c>
      <c r="H3925" s="205" t="s">
        <v>682</v>
      </c>
      <c r="I3925" s="205" t="s">
        <v>708</v>
      </c>
      <c r="J3925" s="205" t="s">
        <v>684</v>
      </c>
      <c r="K3925" s="205" t="s">
        <v>684</v>
      </c>
      <c r="L3925" s="205" t="s">
        <v>684</v>
      </c>
      <c r="M3925" s="205" t="s">
        <v>684</v>
      </c>
      <c r="N3925" s="205" t="s">
        <v>684</v>
      </c>
      <c r="O3925" s="205" t="s">
        <v>686</v>
      </c>
      <c r="P3925" s="205" t="s">
        <v>684</v>
      </c>
      <c r="Q3925" s="205" t="s">
        <v>686</v>
      </c>
    </row>
    <row r="3926" spans="1:17">
      <c r="A3926" s="204">
        <v>101050423649</v>
      </c>
      <c r="B3926" s="205" t="s">
        <v>15704</v>
      </c>
      <c r="C3926" s="205" t="s">
        <v>15705</v>
      </c>
      <c r="D3926" s="205" t="s">
        <v>680</v>
      </c>
      <c r="E3926" s="572">
        <v>34918</v>
      </c>
      <c r="F3926" s="572">
        <v>42781</v>
      </c>
      <c r="G3926" s="205" t="s">
        <v>15706</v>
      </c>
      <c r="H3926" s="205" t="s">
        <v>682</v>
      </c>
      <c r="I3926" s="205" t="s">
        <v>683</v>
      </c>
      <c r="J3926" s="205" t="s">
        <v>684</v>
      </c>
      <c r="K3926" s="205" t="s">
        <v>684</v>
      </c>
      <c r="L3926" s="205" t="s">
        <v>684</v>
      </c>
      <c r="M3926" s="205" t="s">
        <v>684</v>
      </c>
      <c r="N3926" s="205" t="s">
        <v>684</v>
      </c>
      <c r="O3926" s="205" t="s">
        <v>686</v>
      </c>
      <c r="P3926" s="205" t="s">
        <v>684</v>
      </c>
      <c r="Q3926" s="205" t="s">
        <v>686</v>
      </c>
    </row>
    <row r="3927" spans="1:17" hidden="1">
      <c r="A3927" s="204">
        <v>101020876203</v>
      </c>
      <c r="B3927" s="205" t="s">
        <v>15709</v>
      </c>
      <c r="C3927" s="205" t="s">
        <v>15710</v>
      </c>
      <c r="D3927" s="205" t="s">
        <v>680</v>
      </c>
      <c r="E3927" s="572">
        <v>31413</v>
      </c>
      <c r="F3927" s="572">
        <v>42780</v>
      </c>
      <c r="G3927" s="205" t="s">
        <v>11570</v>
      </c>
      <c r="H3927" s="205" t="s">
        <v>682</v>
      </c>
      <c r="I3927" s="205" t="s">
        <v>708</v>
      </c>
      <c r="J3927" s="205" t="s">
        <v>684</v>
      </c>
      <c r="K3927" s="205" t="s">
        <v>684</v>
      </c>
      <c r="L3927" s="205" t="s">
        <v>684</v>
      </c>
      <c r="M3927" s="205" t="s">
        <v>684</v>
      </c>
      <c r="N3927" s="205" t="s">
        <v>684</v>
      </c>
      <c r="O3927" s="205" t="s">
        <v>686</v>
      </c>
      <c r="P3927" s="205" t="s">
        <v>684</v>
      </c>
      <c r="Q3927" s="205" t="s">
        <v>686</v>
      </c>
    </row>
    <row r="3928" spans="1:17" hidden="1">
      <c r="A3928" s="204">
        <v>101020876235</v>
      </c>
      <c r="B3928" s="205" t="s">
        <v>15711</v>
      </c>
      <c r="C3928" s="205" t="s">
        <v>15712</v>
      </c>
      <c r="D3928" s="205" t="s">
        <v>680</v>
      </c>
      <c r="E3928" s="572">
        <v>36052</v>
      </c>
      <c r="F3928" s="572">
        <v>42779</v>
      </c>
      <c r="G3928" s="205" t="s">
        <v>15713</v>
      </c>
      <c r="H3928" s="205" t="s">
        <v>682</v>
      </c>
      <c r="I3928" s="205" t="s">
        <v>683</v>
      </c>
      <c r="J3928" s="205" t="s">
        <v>684</v>
      </c>
      <c r="K3928" s="205" t="s">
        <v>684</v>
      </c>
      <c r="L3928" s="205" t="s">
        <v>684</v>
      </c>
      <c r="M3928" s="205" t="s">
        <v>684</v>
      </c>
      <c r="N3928" s="205" t="s">
        <v>684</v>
      </c>
      <c r="O3928" s="205" t="s">
        <v>686</v>
      </c>
      <c r="P3928" s="205" t="s">
        <v>684</v>
      </c>
      <c r="Q3928" s="205" t="s">
        <v>686</v>
      </c>
    </row>
    <row r="3929" spans="1:17" hidden="1">
      <c r="A3929" s="204">
        <v>101038361305</v>
      </c>
      <c r="B3929" s="205" t="s">
        <v>15718</v>
      </c>
      <c r="C3929" s="205" t="s">
        <v>15719</v>
      </c>
      <c r="D3929" s="205" t="s">
        <v>680</v>
      </c>
      <c r="E3929" s="572">
        <v>34333</v>
      </c>
      <c r="F3929" s="572">
        <v>42776</v>
      </c>
      <c r="G3929" s="205" t="s">
        <v>15720</v>
      </c>
      <c r="H3929" s="205" t="s">
        <v>682</v>
      </c>
      <c r="I3929" s="205" t="s">
        <v>683</v>
      </c>
      <c r="J3929" s="205">
        <v>8308020583</v>
      </c>
      <c r="K3929" s="205" t="s">
        <v>684</v>
      </c>
      <c r="L3929" s="205" t="s">
        <v>15721</v>
      </c>
      <c r="M3929" s="205" t="s">
        <v>15722</v>
      </c>
      <c r="N3929" s="205" t="s">
        <v>15723</v>
      </c>
      <c r="O3929" s="205" t="s">
        <v>686</v>
      </c>
      <c r="P3929" s="205" t="s">
        <v>687</v>
      </c>
      <c r="Q3929" s="205" t="s">
        <v>686</v>
      </c>
    </row>
    <row r="3930" spans="1:17" hidden="1">
      <c r="A3930" s="204">
        <v>101038361295</v>
      </c>
      <c r="B3930" s="205" t="s">
        <v>15724</v>
      </c>
      <c r="C3930" s="205" t="s">
        <v>15725</v>
      </c>
      <c r="D3930" s="205" t="s">
        <v>680</v>
      </c>
      <c r="E3930" s="572">
        <v>34335</v>
      </c>
      <c r="F3930" s="572">
        <v>42776</v>
      </c>
      <c r="G3930" s="205" t="s">
        <v>15726</v>
      </c>
      <c r="H3930" s="205" t="s">
        <v>682</v>
      </c>
      <c r="I3930" s="205" t="s">
        <v>683</v>
      </c>
      <c r="J3930" s="205" t="s">
        <v>684</v>
      </c>
      <c r="K3930" s="205" t="s">
        <v>684</v>
      </c>
      <c r="L3930" s="205" t="s">
        <v>684</v>
      </c>
      <c r="M3930" s="205" t="s">
        <v>684</v>
      </c>
      <c r="N3930" s="205" t="s">
        <v>684</v>
      </c>
      <c r="O3930" s="205" t="s">
        <v>686</v>
      </c>
      <c r="P3930" s="205" t="s">
        <v>684</v>
      </c>
      <c r="Q3930" s="205" t="s">
        <v>686</v>
      </c>
    </row>
    <row r="3931" spans="1:17" hidden="1">
      <c r="A3931" s="204">
        <v>101038361322</v>
      </c>
      <c r="B3931" s="205" t="s">
        <v>15714</v>
      </c>
      <c r="C3931" s="205" t="s">
        <v>15715</v>
      </c>
      <c r="D3931" s="205" t="s">
        <v>680</v>
      </c>
      <c r="E3931" s="572">
        <v>34452</v>
      </c>
      <c r="F3931" s="572">
        <v>42776</v>
      </c>
      <c r="G3931" s="205" t="s">
        <v>15716</v>
      </c>
      <c r="H3931" s="205" t="s">
        <v>682</v>
      </c>
      <c r="I3931" s="205" t="s">
        <v>683</v>
      </c>
      <c r="J3931" s="205">
        <v>9112009359</v>
      </c>
      <c r="K3931" s="205" t="s">
        <v>684</v>
      </c>
      <c r="L3931" s="205" t="s">
        <v>684</v>
      </c>
      <c r="M3931" s="205" t="s">
        <v>684</v>
      </c>
      <c r="N3931" s="205" t="s">
        <v>15717</v>
      </c>
      <c r="O3931" s="205" t="s">
        <v>686</v>
      </c>
      <c r="P3931" s="205" t="s">
        <v>684</v>
      </c>
      <c r="Q3931" s="205" t="s">
        <v>686</v>
      </c>
    </row>
    <row r="3932" spans="1:17" hidden="1">
      <c r="A3932" s="204">
        <v>101038362510</v>
      </c>
      <c r="B3932" s="205" t="s">
        <v>15727</v>
      </c>
      <c r="C3932" s="205" t="s">
        <v>15728</v>
      </c>
      <c r="D3932" s="205" t="s">
        <v>680</v>
      </c>
      <c r="E3932" s="572">
        <v>33320</v>
      </c>
      <c r="F3932" s="572">
        <v>42776</v>
      </c>
      <c r="G3932" s="205" t="s">
        <v>15729</v>
      </c>
      <c r="H3932" s="205" t="s">
        <v>682</v>
      </c>
      <c r="I3932" s="205" t="s">
        <v>683</v>
      </c>
      <c r="J3932" s="205" t="s">
        <v>684</v>
      </c>
      <c r="K3932" s="205" t="s">
        <v>684</v>
      </c>
      <c r="L3932" s="205" t="s">
        <v>684</v>
      </c>
      <c r="M3932" s="205" t="s">
        <v>684</v>
      </c>
      <c r="N3932" s="205" t="s">
        <v>684</v>
      </c>
      <c r="O3932" s="205" t="s">
        <v>686</v>
      </c>
      <c r="P3932" s="205" t="s">
        <v>684</v>
      </c>
      <c r="Q3932" s="205" t="s">
        <v>686</v>
      </c>
    </row>
    <row r="3933" spans="1:17" hidden="1">
      <c r="A3933" s="204">
        <v>101038361253</v>
      </c>
      <c r="B3933" s="205" t="s">
        <v>15730</v>
      </c>
      <c r="C3933" s="205" t="s">
        <v>15731</v>
      </c>
      <c r="D3933" s="205" t="s">
        <v>680</v>
      </c>
      <c r="E3933" s="572">
        <v>32655</v>
      </c>
      <c r="F3933" s="572">
        <v>42775</v>
      </c>
      <c r="G3933" s="205" t="s">
        <v>15732</v>
      </c>
      <c r="H3933" s="205" t="s">
        <v>682</v>
      </c>
      <c r="I3933" s="205" t="s">
        <v>683</v>
      </c>
      <c r="J3933" s="205" t="s">
        <v>684</v>
      </c>
      <c r="K3933" s="205" t="s">
        <v>684</v>
      </c>
      <c r="L3933" s="205" t="s">
        <v>684</v>
      </c>
      <c r="M3933" s="205" t="s">
        <v>684</v>
      </c>
      <c r="N3933" s="205" t="s">
        <v>684</v>
      </c>
      <c r="O3933" s="205" t="s">
        <v>686</v>
      </c>
      <c r="P3933" s="205" t="s">
        <v>684</v>
      </c>
      <c r="Q3933" s="205" t="s">
        <v>686</v>
      </c>
    </row>
    <row r="3934" spans="1:17" hidden="1">
      <c r="A3934" s="204">
        <v>101038362356</v>
      </c>
      <c r="B3934" s="205" t="s">
        <v>15736</v>
      </c>
      <c r="C3934" s="205" t="s">
        <v>15737</v>
      </c>
      <c r="D3934" s="205" t="s">
        <v>680</v>
      </c>
      <c r="E3934" s="572">
        <v>33320</v>
      </c>
      <c r="F3934" s="572">
        <v>42774</v>
      </c>
      <c r="G3934" s="205" t="s">
        <v>15738</v>
      </c>
      <c r="H3934" s="205" t="s">
        <v>682</v>
      </c>
      <c r="I3934" s="205" t="s">
        <v>683</v>
      </c>
      <c r="J3934" s="205" t="s">
        <v>684</v>
      </c>
      <c r="K3934" s="205" t="s">
        <v>684</v>
      </c>
      <c r="L3934" s="205" t="s">
        <v>684</v>
      </c>
      <c r="M3934" s="205" t="s">
        <v>684</v>
      </c>
      <c r="N3934" s="205" t="s">
        <v>684</v>
      </c>
      <c r="O3934" s="205" t="s">
        <v>686</v>
      </c>
      <c r="P3934" s="205" t="s">
        <v>684</v>
      </c>
      <c r="Q3934" s="205" t="s">
        <v>686</v>
      </c>
    </row>
    <row r="3935" spans="1:17" hidden="1">
      <c r="A3935" s="204">
        <v>101038362568</v>
      </c>
      <c r="B3935" s="205" t="s">
        <v>15739</v>
      </c>
      <c r="C3935" s="205" t="s">
        <v>15740</v>
      </c>
      <c r="D3935" s="205" t="s">
        <v>680</v>
      </c>
      <c r="E3935" s="572">
        <v>35473</v>
      </c>
      <c r="F3935" s="572">
        <v>42774</v>
      </c>
      <c r="G3935" s="205" t="s">
        <v>15741</v>
      </c>
      <c r="H3935" s="205" t="s">
        <v>682</v>
      </c>
      <c r="I3935" s="205" t="s">
        <v>683</v>
      </c>
      <c r="J3935" s="205" t="s">
        <v>684</v>
      </c>
      <c r="K3935" s="205" t="s">
        <v>684</v>
      </c>
      <c r="L3935" s="205" t="s">
        <v>684</v>
      </c>
      <c r="M3935" s="205" t="s">
        <v>684</v>
      </c>
      <c r="N3935" s="205" t="s">
        <v>684</v>
      </c>
      <c r="O3935" s="205" t="s">
        <v>686</v>
      </c>
      <c r="P3935" s="205" t="s">
        <v>684</v>
      </c>
      <c r="Q3935" s="205" t="s">
        <v>686</v>
      </c>
    </row>
    <row r="3936" spans="1:17" hidden="1">
      <c r="A3936" s="204">
        <v>101038362547</v>
      </c>
      <c r="B3936" s="205" t="s">
        <v>15733</v>
      </c>
      <c r="C3936" s="205" t="s">
        <v>15734</v>
      </c>
      <c r="D3936" s="205" t="s">
        <v>680</v>
      </c>
      <c r="E3936" s="572">
        <v>34243</v>
      </c>
      <c r="F3936" s="572">
        <v>42774</v>
      </c>
      <c r="G3936" s="205" t="s">
        <v>15735</v>
      </c>
      <c r="H3936" s="205" t="s">
        <v>682</v>
      </c>
      <c r="I3936" s="205" t="s">
        <v>683</v>
      </c>
      <c r="J3936" s="205" t="s">
        <v>684</v>
      </c>
      <c r="K3936" s="205" t="s">
        <v>684</v>
      </c>
      <c r="L3936" s="205" t="s">
        <v>684</v>
      </c>
      <c r="M3936" s="205" t="s">
        <v>684</v>
      </c>
      <c r="N3936" s="205" t="s">
        <v>684</v>
      </c>
      <c r="O3936" s="205" t="s">
        <v>686</v>
      </c>
      <c r="P3936" s="205" t="s">
        <v>684</v>
      </c>
      <c r="Q3936" s="205" t="s">
        <v>686</v>
      </c>
    </row>
    <row r="3937" spans="1:17">
      <c r="A3937" s="204">
        <v>101016759678</v>
      </c>
      <c r="B3937" s="205" t="s">
        <v>15742</v>
      </c>
      <c r="C3937" s="205" t="s">
        <v>15743</v>
      </c>
      <c r="D3937" s="205" t="s">
        <v>680</v>
      </c>
      <c r="E3937" s="572">
        <v>35670</v>
      </c>
      <c r="F3937" s="572">
        <v>42770</v>
      </c>
      <c r="G3937" s="205" t="s">
        <v>15706</v>
      </c>
      <c r="H3937" s="205" t="s">
        <v>682</v>
      </c>
      <c r="I3937" s="205" t="s">
        <v>683</v>
      </c>
      <c r="J3937" s="205" t="s">
        <v>684</v>
      </c>
      <c r="K3937" s="205" t="s">
        <v>684</v>
      </c>
      <c r="L3937" s="205" t="s">
        <v>684</v>
      </c>
      <c r="M3937" s="205" t="s">
        <v>684</v>
      </c>
      <c r="N3937" s="205" t="s">
        <v>684</v>
      </c>
      <c r="O3937" s="205" t="s">
        <v>686</v>
      </c>
      <c r="P3937" s="205" t="s">
        <v>684</v>
      </c>
      <c r="Q3937" s="205" t="s">
        <v>686</v>
      </c>
    </row>
    <row r="3938" spans="1:17" hidden="1">
      <c r="A3938" s="204">
        <v>101038362497</v>
      </c>
      <c r="B3938" s="205" t="s">
        <v>15744</v>
      </c>
      <c r="C3938" s="205" t="s">
        <v>15745</v>
      </c>
      <c r="D3938" s="205" t="s">
        <v>680</v>
      </c>
      <c r="E3938" s="572">
        <v>34132</v>
      </c>
      <c r="F3938" s="572">
        <v>42769</v>
      </c>
      <c r="G3938" s="205" t="s">
        <v>15746</v>
      </c>
      <c r="H3938" s="205" t="s">
        <v>682</v>
      </c>
      <c r="I3938" s="205" t="s">
        <v>683</v>
      </c>
      <c r="J3938" s="205">
        <v>9552122896</v>
      </c>
      <c r="K3938" s="205" t="s">
        <v>684</v>
      </c>
      <c r="L3938" s="205" t="s">
        <v>15747</v>
      </c>
      <c r="M3938" s="205" t="s">
        <v>684</v>
      </c>
      <c r="N3938" s="205" t="s">
        <v>15748</v>
      </c>
      <c r="O3938" s="205" t="s">
        <v>686</v>
      </c>
      <c r="P3938" s="205" t="s">
        <v>687</v>
      </c>
      <c r="Q3938" s="205" t="s">
        <v>686</v>
      </c>
    </row>
    <row r="3939" spans="1:17" hidden="1">
      <c r="A3939" s="204">
        <v>101038362409</v>
      </c>
      <c r="B3939" s="205" t="s">
        <v>15757</v>
      </c>
      <c r="C3939" s="205" t="s">
        <v>15758</v>
      </c>
      <c r="D3939" s="205" t="s">
        <v>680</v>
      </c>
      <c r="E3939" s="572">
        <v>32700</v>
      </c>
      <c r="F3939" s="572">
        <v>42768</v>
      </c>
      <c r="G3939" s="205" t="s">
        <v>15759</v>
      </c>
      <c r="H3939" s="205" t="s">
        <v>682</v>
      </c>
      <c r="I3939" s="205" t="s">
        <v>708</v>
      </c>
      <c r="J3939" s="205">
        <v>9823831021</v>
      </c>
      <c r="K3939" s="205" t="s">
        <v>15760</v>
      </c>
      <c r="L3939" s="205" t="s">
        <v>15761</v>
      </c>
      <c r="M3939" s="205" t="s">
        <v>684</v>
      </c>
      <c r="N3939" s="205" t="s">
        <v>15762</v>
      </c>
      <c r="O3939" s="205" t="s">
        <v>687</v>
      </c>
      <c r="P3939" s="205" t="s">
        <v>687</v>
      </c>
      <c r="Q3939" s="205" t="s">
        <v>686</v>
      </c>
    </row>
    <row r="3940" spans="1:17" hidden="1">
      <c r="A3940" s="204">
        <v>101038362413</v>
      </c>
      <c r="B3940" s="205" t="s">
        <v>15754</v>
      </c>
      <c r="C3940" s="205" t="s">
        <v>15755</v>
      </c>
      <c r="D3940" s="205" t="s">
        <v>680</v>
      </c>
      <c r="E3940" s="572">
        <v>33599</v>
      </c>
      <c r="F3940" s="572">
        <v>42768</v>
      </c>
      <c r="G3940" s="205" t="s">
        <v>15756</v>
      </c>
      <c r="H3940" s="205" t="s">
        <v>682</v>
      </c>
      <c r="I3940" s="205" t="s">
        <v>683</v>
      </c>
      <c r="J3940" s="205" t="s">
        <v>684</v>
      </c>
      <c r="K3940" s="205" t="s">
        <v>684</v>
      </c>
      <c r="L3940" s="205" t="s">
        <v>684</v>
      </c>
      <c r="M3940" s="205" t="s">
        <v>684</v>
      </c>
      <c r="N3940" s="205" t="s">
        <v>684</v>
      </c>
      <c r="O3940" s="205" t="s">
        <v>686</v>
      </c>
      <c r="P3940" s="205" t="s">
        <v>684</v>
      </c>
      <c r="Q3940" s="205" t="s">
        <v>686</v>
      </c>
    </row>
    <row r="3941" spans="1:17" hidden="1">
      <c r="A3941" s="204">
        <v>101020876257</v>
      </c>
      <c r="B3941" s="205" t="s">
        <v>15749</v>
      </c>
      <c r="C3941" s="205" t="s">
        <v>15750</v>
      </c>
      <c r="D3941" s="205" t="s">
        <v>680</v>
      </c>
      <c r="E3941" s="572">
        <v>35281</v>
      </c>
      <c r="F3941" s="572">
        <v>42768</v>
      </c>
      <c r="G3941" s="205" t="s">
        <v>13563</v>
      </c>
      <c r="H3941" s="205" t="s">
        <v>682</v>
      </c>
      <c r="I3941" s="205" t="s">
        <v>683</v>
      </c>
      <c r="J3941" s="205" t="s">
        <v>684</v>
      </c>
      <c r="K3941" s="205" t="s">
        <v>684</v>
      </c>
      <c r="L3941" s="205" t="s">
        <v>684</v>
      </c>
      <c r="M3941" s="205" t="s">
        <v>684</v>
      </c>
      <c r="N3941" s="205" t="s">
        <v>684</v>
      </c>
      <c r="O3941" s="205" t="s">
        <v>686</v>
      </c>
      <c r="P3941" s="205" t="s">
        <v>684</v>
      </c>
      <c r="Q3941" s="205" t="s">
        <v>686</v>
      </c>
    </row>
    <row r="3942" spans="1:17" hidden="1">
      <c r="A3942" s="204">
        <v>101020876154</v>
      </c>
      <c r="B3942" s="205" t="s">
        <v>15751</v>
      </c>
      <c r="C3942" s="205" t="s">
        <v>15752</v>
      </c>
      <c r="D3942" s="205" t="s">
        <v>680</v>
      </c>
      <c r="E3942" s="572">
        <v>36161</v>
      </c>
      <c r="F3942" s="572">
        <v>42768</v>
      </c>
      <c r="G3942" s="205" t="s">
        <v>15753</v>
      </c>
      <c r="H3942" s="205" t="s">
        <v>682</v>
      </c>
      <c r="I3942" s="205" t="s">
        <v>683</v>
      </c>
      <c r="J3942" s="205" t="s">
        <v>684</v>
      </c>
      <c r="K3942" s="205" t="s">
        <v>684</v>
      </c>
      <c r="L3942" s="205" t="s">
        <v>684</v>
      </c>
      <c r="M3942" s="205" t="s">
        <v>684</v>
      </c>
      <c r="N3942" s="205" t="s">
        <v>684</v>
      </c>
      <c r="O3942" s="205" t="s">
        <v>686</v>
      </c>
      <c r="P3942" s="205" t="s">
        <v>684</v>
      </c>
      <c r="Q3942" s="205" t="s">
        <v>686</v>
      </c>
    </row>
    <row r="3943" spans="1:17" hidden="1">
      <c r="A3943" s="204">
        <v>101053553822</v>
      </c>
      <c r="B3943" s="205" t="s">
        <v>15785</v>
      </c>
      <c r="C3943" s="205" t="s">
        <v>9414</v>
      </c>
      <c r="D3943" s="205" t="s">
        <v>680</v>
      </c>
      <c r="E3943" s="572">
        <v>32143</v>
      </c>
      <c r="F3943" s="572">
        <v>42767</v>
      </c>
      <c r="G3943" s="205" t="s">
        <v>15786</v>
      </c>
      <c r="H3943" s="205" t="s">
        <v>682</v>
      </c>
      <c r="I3943" s="205" t="s">
        <v>708</v>
      </c>
      <c r="J3943" s="205" t="s">
        <v>684</v>
      </c>
      <c r="K3943" s="205" t="s">
        <v>684</v>
      </c>
      <c r="L3943" s="205" t="s">
        <v>684</v>
      </c>
      <c r="M3943" s="205" t="s">
        <v>684</v>
      </c>
      <c r="N3943" s="205" t="s">
        <v>684</v>
      </c>
      <c r="O3943" s="205" t="s">
        <v>686</v>
      </c>
      <c r="P3943" s="205" t="s">
        <v>684</v>
      </c>
      <c r="Q3943" s="205" t="s">
        <v>686</v>
      </c>
    </row>
    <row r="3944" spans="1:17" hidden="1">
      <c r="A3944" s="204">
        <v>101053533907</v>
      </c>
      <c r="B3944" s="205" t="s">
        <v>15782</v>
      </c>
      <c r="C3944" s="205" t="s">
        <v>15783</v>
      </c>
      <c r="D3944" s="205" t="s">
        <v>680</v>
      </c>
      <c r="E3944" s="572">
        <v>21916</v>
      </c>
      <c r="F3944" s="572">
        <v>42767</v>
      </c>
      <c r="G3944" s="205" t="s">
        <v>15784</v>
      </c>
      <c r="H3944" s="205" t="s">
        <v>682</v>
      </c>
      <c r="I3944" s="205" t="s">
        <v>708</v>
      </c>
      <c r="J3944" s="205" t="s">
        <v>684</v>
      </c>
      <c r="K3944" s="205" t="s">
        <v>684</v>
      </c>
      <c r="L3944" s="205" t="s">
        <v>684</v>
      </c>
      <c r="M3944" s="205" t="s">
        <v>684</v>
      </c>
      <c r="N3944" s="205" t="s">
        <v>684</v>
      </c>
      <c r="O3944" s="205" t="s">
        <v>686</v>
      </c>
      <c r="P3944" s="205" t="s">
        <v>684</v>
      </c>
      <c r="Q3944" s="205" t="s">
        <v>686</v>
      </c>
    </row>
    <row r="3945" spans="1:17" hidden="1">
      <c r="A3945" s="204">
        <v>101050423620</v>
      </c>
      <c r="B3945" s="205" t="s">
        <v>15821</v>
      </c>
      <c r="C3945" s="205" t="s">
        <v>15822</v>
      </c>
      <c r="D3945" s="205" t="s">
        <v>680</v>
      </c>
      <c r="E3945" s="572">
        <v>33360</v>
      </c>
      <c r="F3945" s="572">
        <v>42767</v>
      </c>
      <c r="G3945" s="205" t="s">
        <v>15823</v>
      </c>
      <c r="H3945" s="205" t="s">
        <v>682</v>
      </c>
      <c r="I3945" s="205" t="s">
        <v>683</v>
      </c>
      <c r="J3945" s="205">
        <v>9762877431</v>
      </c>
      <c r="K3945" s="205" t="s">
        <v>684</v>
      </c>
      <c r="L3945" s="205" t="s">
        <v>684</v>
      </c>
      <c r="M3945" s="205" t="s">
        <v>684</v>
      </c>
      <c r="N3945" s="205" t="s">
        <v>684</v>
      </c>
      <c r="O3945" s="205" t="s">
        <v>686</v>
      </c>
      <c r="P3945" s="205" t="s">
        <v>684</v>
      </c>
      <c r="Q3945" s="205" t="s">
        <v>686</v>
      </c>
    </row>
    <row r="3946" spans="1:17" hidden="1">
      <c r="A3946" s="204">
        <v>101050423631</v>
      </c>
      <c r="B3946" s="205" t="s">
        <v>15818</v>
      </c>
      <c r="C3946" s="205" t="s">
        <v>15819</v>
      </c>
      <c r="D3946" s="205" t="s">
        <v>680</v>
      </c>
      <c r="E3946" s="572">
        <v>34700</v>
      </c>
      <c r="F3946" s="572">
        <v>42767</v>
      </c>
      <c r="G3946" s="205" t="s">
        <v>15820</v>
      </c>
      <c r="H3946" s="205" t="s">
        <v>682</v>
      </c>
      <c r="I3946" s="205" t="s">
        <v>683</v>
      </c>
      <c r="J3946" s="205" t="s">
        <v>684</v>
      </c>
      <c r="K3946" s="205" t="s">
        <v>684</v>
      </c>
      <c r="L3946" s="205" t="s">
        <v>684</v>
      </c>
      <c r="M3946" s="205" t="s">
        <v>684</v>
      </c>
      <c r="N3946" s="205" t="s">
        <v>684</v>
      </c>
      <c r="O3946" s="205" t="s">
        <v>686</v>
      </c>
      <c r="P3946" s="205" t="s">
        <v>684</v>
      </c>
      <c r="Q3946" s="205" t="s">
        <v>686</v>
      </c>
    </row>
    <row r="3947" spans="1:17" hidden="1">
      <c r="A3947" s="204">
        <v>101050423665</v>
      </c>
      <c r="B3947" s="205" t="s">
        <v>15816</v>
      </c>
      <c r="C3947" s="205" t="s">
        <v>15817</v>
      </c>
      <c r="D3947" s="205" t="s">
        <v>680</v>
      </c>
      <c r="E3947" s="572">
        <v>23377</v>
      </c>
      <c r="F3947" s="572">
        <v>42767</v>
      </c>
      <c r="G3947" s="205" t="s">
        <v>9829</v>
      </c>
      <c r="H3947" s="205" t="s">
        <v>682</v>
      </c>
      <c r="I3947" s="205" t="s">
        <v>708</v>
      </c>
      <c r="J3947" s="205" t="s">
        <v>684</v>
      </c>
      <c r="K3947" s="205" t="s">
        <v>684</v>
      </c>
      <c r="L3947" s="205" t="s">
        <v>684</v>
      </c>
      <c r="M3947" s="205" t="s">
        <v>684</v>
      </c>
      <c r="N3947" s="205" t="s">
        <v>684</v>
      </c>
      <c r="O3947" s="205" t="s">
        <v>686</v>
      </c>
      <c r="P3947" s="205" t="s">
        <v>684</v>
      </c>
      <c r="Q3947" s="205" t="s">
        <v>686</v>
      </c>
    </row>
    <row r="3948" spans="1:17" hidden="1">
      <c r="A3948" s="204">
        <v>101050423683</v>
      </c>
      <c r="B3948" s="205" t="s">
        <v>15813</v>
      </c>
      <c r="C3948" s="205" t="s">
        <v>15814</v>
      </c>
      <c r="D3948" s="205" t="s">
        <v>680</v>
      </c>
      <c r="E3948" s="572">
        <v>32509</v>
      </c>
      <c r="F3948" s="572">
        <v>42767</v>
      </c>
      <c r="G3948" s="205" t="s">
        <v>15815</v>
      </c>
      <c r="H3948" s="205" t="s">
        <v>682</v>
      </c>
      <c r="I3948" s="205" t="s">
        <v>708</v>
      </c>
      <c r="J3948" s="205" t="s">
        <v>684</v>
      </c>
      <c r="K3948" s="205" t="s">
        <v>684</v>
      </c>
      <c r="L3948" s="205" t="s">
        <v>684</v>
      </c>
      <c r="M3948" s="205" t="s">
        <v>684</v>
      </c>
      <c r="N3948" s="205" t="s">
        <v>684</v>
      </c>
      <c r="O3948" s="205" t="s">
        <v>686</v>
      </c>
      <c r="P3948" s="205" t="s">
        <v>684</v>
      </c>
      <c r="Q3948" s="205" t="s">
        <v>686</v>
      </c>
    </row>
    <row r="3949" spans="1:17" hidden="1">
      <c r="A3949" s="204">
        <v>101053500576</v>
      </c>
      <c r="B3949" s="205" t="s">
        <v>15810</v>
      </c>
      <c r="C3949" s="205" t="s">
        <v>15811</v>
      </c>
      <c r="D3949" s="205" t="s">
        <v>680</v>
      </c>
      <c r="E3949" s="572">
        <v>34700</v>
      </c>
      <c r="F3949" s="572">
        <v>42767</v>
      </c>
      <c r="G3949" s="205" t="s">
        <v>15812</v>
      </c>
      <c r="H3949" s="205" t="s">
        <v>682</v>
      </c>
      <c r="I3949" s="205" t="s">
        <v>683</v>
      </c>
      <c r="J3949" s="205" t="s">
        <v>684</v>
      </c>
      <c r="K3949" s="205" t="s">
        <v>684</v>
      </c>
      <c r="L3949" s="205" t="s">
        <v>684</v>
      </c>
      <c r="M3949" s="205" t="s">
        <v>684</v>
      </c>
      <c r="N3949" s="205" t="s">
        <v>684</v>
      </c>
      <c r="O3949" s="205" t="s">
        <v>686</v>
      </c>
      <c r="P3949" s="205" t="s">
        <v>684</v>
      </c>
      <c r="Q3949" s="205" t="s">
        <v>686</v>
      </c>
    </row>
    <row r="3950" spans="1:17" hidden="1">
      <c r="A3950" s="204">
        <v>101053463050</v>
      </c>
      <c r="B3950" s="205" t="s">
        <v>15807</v>
      </c>
      <c r="C3950" s="205" t="s">
        <v>15808</v>
      </c>
      <c r="D3950" s="205" t="s">
        <v>680</v>
      </c>
      <c r="E3950" s="572">
        <v>30807</v>
      </c>
      <c r="F3950" s="572">
        <v>42767</v>
      </c>
      <c r="G3950" s="205" t="s">
        <v>15809</v>
      </c>
      <c r="H3950" s="205" t="s">
        <v>682</v>
      </c>
      <c r="I3950" s="205" t="s">
        <v>708</v>
      </c>
      <c r="J3950" s="205">
        <v>9325675157</v>
      </c>
      <c r="K3950" s="205" t="s">
        <v>684</v>
      </c>
      <c r="L3950" s="205" t="s">
        <v>684</v>
      </c>
      <c r="M3950" s="205" t="s">
        <v>684</v>
      </c>
      <c r="N3950" s="205" t="s">
        <v>684</v>
      </c>
      <c r="O3950" s="205" t="s">
        <v>686</v>
      </c>
      <c r="P3950" s="205" t="s">
        <v>684</v>
      </c>
      <c r="Q3950" s="205" t="s">
        <v>686</v>
      </c>
    </row>
    <row r="3951" spans="1:17" hidden="1">
      <c r="A3951" s="204">
        <v>101053524224</v>
      </c>
      <c r="B3951" s="205" t="s">
        <v>15804</v>
      </c>
      <c r="C3951" s="205" t="s">
        <v>15805</v>
      </c>
      <c r="D3951" s="205" t="s">
        <v>680</v>
      </c>
      <c r="E3951" s="572">
        <v>32329</v>
      </c>
      <c r="F3951" s="572">
        <v>42767</v>
      </c>
      <c r="G3951" s="205" t="s">
        <v>15806</v>
      </c>
      <c r="H3951" s="205" t="s">
        <v>682</v>
      </c>
      <c r="I3951" s="205" t="s">
        <v>683</v>
      </c>
      <c r="J3951" s="205" t="s">
        <v>684</v>
      </c>
      <c r="K3951" s="205" t="s">
        <v>684</v>
      </c>
      <c r="L3951" s="205" t="s">
        <v>684</v>
      </c>
      <c r="M3951" s="205" t="s">
        <v>684</v>
      </c>
      <c r="N3951" s="205" t="s">
        <v>684</v>
      </c>
      <c r="O3951" s="205" t="s">
        <v>686</v>
      </c>
      <c r="P3951" s="205" t="s">
        <v>684</v>
      </c>
      <c r="Q3951" s="205" t="s">
        <v>686</v>
      </c>
    </row>
    <row r="3952" spans="1:17" hidden="1">
      <c r="A3952" s="204">
        <v>101053524253</v>
      </c>
      <c r="B3952" s="205" t="s">
        <v>15801</v>
      </c>
      <c r="C3952" s="205" t="s">
        <v>15802</v>
      </c>
      <c r="D3952" s="205" t="s">
        <v>680</v>
      </c>
      <c r="E3952" s="572">
        <v>32995</v>
      </c>
      <c r="F3952" s="572">
        <v>42767</v>
      </c>
      <c r="G3952" s="205" t="s">
        <v>15803</v>
      </c>
      <c r="H3952" s="205" t="s">
        <v>682</v>
      </c>
      <c r="I3952" s="205" t="s">
        <v>708</v>
      </c>
      <c r="J3952" s="205" t="s">
        <v>684</v>
      </c>
      <c r="K3952" s="205" t="s">
        <v>684</v>
      </c>
      <c r="L3952" s="205" t="s">
        <v>684</v>
      </c>
      <c r="M3952" s="205" t="s">
        <v>684</v>
      </c>
      <c r="N3952" s="205" t="s">
        <v>684</v>
      </c>
      <c r="O3952" s="205" t="s">
        <v>686</v>
      </c>
      <c r="P3952" s="205" t="s">
        <v>684</v>
      </c>
      <c r="Q3952" s="205" t="s">
        <v>686</v>
      </c>
    </row>
    <row r="3953" spans="1:17" hidden="1">
      <c r="A3953" s="204">
        <v>101053524269</v>
      </c>
      <c r="B3953" s="205" t="s">
        <v>15798</v>
      </c>
      <c r="C3953" s="205" t="s">
        <v>15799</v>
      </c>
      <c r="D3953" s="205" t="s">
        <v>680</v>
      </c>
      <c r="E3953" s="572">
        <v>33970</v>
      </c>
      <c r="F3953" s="572">
        <v>42767</v>
      </c>
      <c r="G3953" s="205" t="s">
        <v>15800</v>
      </c>
      <c r="H3953" s="205" t="s">
        <v>682</v>
      </c>
      <c r="I3953" s="205" t="s">
        <v>683</v>
      </c>
      <c r="J3953" s="205" t="s">
        <v>684</v>
      </c>
      <c r="K3953" s="205" t="s">
        <v>684</v>
      </c>
      <c r="L3953" s="205" t="s">
        <v>684</v>
      </c>
      <c r="M3953" s="205" t="s">
        <v>684</v>
      </c>
      <c r="N3953" s="205" t="s">
        <v>684</v>
      </c>
      <c r="O3953" s="205" t="s">
        <v>686</v>
      </c>
      <c r="P3953" s="205" t="s">
        <v>684</v>
      </c>
      <c r="Q3953" s="205" t="s">
        <v>686</v>
      </c>
    </row>
    <row r="3954" spans="1:17" hidden="1">
      <c r="A3954" s="204">
        <v>101053577741</v>
      </c>
      <c r="B3954" s="205" t="s">
        <v>15795</v>
      </c>
      <c r="C3954" s="205" t="s">
        <v>15796</v>
      </c>
      <c r="D3954" s="205" t="s">
        <v>680</v>
      </c>
      <c r="E3954" s="572">
        <v>33257</v>
      </c>
      <c r="F3954" s="572">
        <v>42767</v>
      </c>
      <c r="G3954" s="205" t="s">
        <v>15797</v>
      </c>
      <c r="H3954" s="205" t="s">
        <v>682</v>
      </c>
      <c r="I3954" s="205" t="s">
        <v>708</v>
      </c>
      <c r="J3954" s="205" t="s">
        <v>684</v>
      </c>
      <c r="K3954" s="205" t="s">
        <v>684</v>
      </c>
      <c r="L3954" s="205" t="s">
        <v>684</v>
      </c>
      <c r="M3954" s="205" t="s">
        <v>684</v>
      </c>
      <c r="N3954" s="205" t="s">
        <v>13643</v>
      </c>
      <c r="O3954" s="205" t="s">
        <v>686</v>
      </c>
      <c r="P3954" s="205" t="s">
        <v>684</v>
      </c>
      <c r="Q3954" s="205" t="s">
        <v>686</v>
      </c>
    </row>
    <row r="3955" spans="1:17" hidden="1">
      <c r="A3955" s="204">
        <v>101039144000</v>
      </c>
      <c r="B3955" s="205" t="s">
        <v>15830</v>
      </c>
      <c r="C3955" s="205" t="s">
        <v>15831</v>
      </c>
      <c r="D3955" s="205" t="s">
        <v>680</v>
      </c>
      <c r="E3955" s="572">
        <v>34135</v>
      </c>
      <c r="F3955" s="572">
        <v>42767</v>
      </c>
      <c r="G3955" s="205" t="s">
        <v>15832</v>
      </c>
      <c r="H3955" s="205" t="s">
        <v>682</v>
      </c>
      <c r="I3955" s="205" t="s">
        <v>683</v>
      </c>
      <c r="J3955" s="205" t="s">
        <v>684</v>
      </c>
      <c r="K3955" s="205" t="s">
        <v>684</v>
      </c>
      <c r="L3955" s="205" t="s">
        <v>684</v>
      </c>
      <c r="M3955" s="205" t="s">
        <v>684</v>
      </c>
      <c r="N3955" s="205" t="s">
        <v>684</v>
      </c>
      <c r="O3955" s="205" t="s">
        <v>686</v>
      </c>
      <c r="P3955" s="205" t="s">
        <v>684</v>
      </c>
      <c r="Q3955" s="205" t="s">
        <v>686</v>
      </c>
    </row>
    <row r="3956" spans="1:17" hidden="1">
      <c r="A3956" s="204">
        <v>101039144016</v>
      </c>
      <c r="B3956" s="205" t="s">
        <v>15763</v>
      </c>
      <c r="C3956" s="205" t="s">
        <v>15764</v>
      </c>
      <c r="D3956" s="205" t="s">
        <v>680</v>
      </c>
      <c r="E3956" s="572">
        <v>34886</v>
      </c>
      <c r="F3956" s="572">
        <v>42767</v>
      </c>
      <c r="G3956" s="205" t="s">
        <v>15765</v>
      </c>
      <c r="H3956" s="205" t="s">
        <v>682</v>
      </c>
      <c r="I3956" s="205" t="s">
        <v>683</v>
      </c>
      <c r="J3956" s="205" t="s">
        <v>684</v>
      </c>
      <c r="K3956" s="205" t="s">
        <v>684</v>
      </c>
      <c r="L3956" s="205" t="s">
        <v>684</v>
      </c>
      <c r="M3956" s="205" t="s">
        <v>684</v>
      </c>
      <c r="N3956" s="205" t="s">
        <v>684</v>
      </c>
      <c r="O3956" s="205" t="s">
        <v>686</v>
      </c>
      <c r="P3956" s="205" t="s">
        <v>684</v>
      </c>
      <c r="Q3956" s="205" t="s">
        <v>686</v>
      </c>
    </row>
    <row r="3957" spans="1:17" hidden="1">
      <c r="A3957" s="204">
        <v>101038361248</v>
      </c>
      <c r="B3957" s="205" t="s">
        <v>15827</v>
      </c>
      <c r="C3957" s="205" t="s">
        <v>15828</v>
      </c>
      <c r="D3957" s="205" t="s">
        <v>680</v>
      </c>
      <c r="E3957" s="572">
        <v>34335</v>
      </c>
      <c r="F3957" s="572">
        <v>42767</v>
      </c>
      <c r="G3957" s="205" t="s">
        <v>15829</v>
      </c>
      <c r="H3957" s="205" t="s">
        <v>682</v>
      </c>
      <c r="I3957" s="205" t="s">
        <v>683</v>
      </c>
      <c r="J3957" s="205" t="s">
        <v>684</v>
      </c>
      <c r="K3957" s="205" t="s">
        <v>684</v>
      </c>
      <c r="L3957" s="205" t="s">
        <v>684</v>
      </c>
      <c r="M3957" s="205" t="s">
        <v>684</v>
      </c>
      <c r="N3957" s="205" t="s">
        <v>684</v>
      </c>
      <c r="O3957" s="205" t="s">
        <v>686</v>
      </c>
      <c r="P3957" s="205" t="s">
        <v>684</v>
      </c>
      <c r="Q3957" s="205" t="s">
        <v>686</v>
      </c>
    </row>
    <row r="3958" spans="1:17" hidden="1">
      <c r="A3958" s="204">
        <v>101038361269</v>
      </c>
      <c r="B3958" s="205" t="s">
        <v>15766</v>
      </c>
      <c r="C3958" s="205" t="s">
        <v>15767</v>
      </c>
      <c r="D3958" s="205" t="s">
        <v>680</v>
      </c>
      <c r="E3958" s="572">
        <v>35079</v>
      </c>
      <c r="F3958" s="572">
        <v>42767</v>
      </c>
      <c r="G3958" s="205" t="s">
        <v>15768</v>
      </c>
      <c r="H3958" s="205" t="s">
        <v>682</v>
      </c>
      <c r="I3958" s="205" t="s">
        <v>683</v>
      </c>
      <c r="J3958" s="205" t="s">
        <v>684</v>
      </c>
      <c r="K3958" s="205" t="s">
        <v>684</v>
      </c>
      <c r="L3958" s="205" t="s">
        <v>684</v>
      </c>
      <c r="M3958" s="205" t="s">
        <v>684</v>
      </c>
      <c r="N3958" s="205" t="s">
        <v>684</v>
      </c>
      <c r="O3958" s="205" t="s">
        <v>686</v>
      </c>
      <c r="P3958" s="205" t="s">
        <v>684</v>
      </c>
      <c r="Q3958" s="205" t="s">
        <v>686</v>
      </c>
    </row>
    <row r="3959" spans="1:17" hidden="1">
      <c r="A3959" s="204">
        <v>101038362341</v>
      </c>
      <c r="B3959" s="205" t="s">
        <v>15769</v>
      </c>
      <c r="C3959" s="205" t="s">
        <v>15770</v>
      </c>
      <c r="D3959" s="205" t="s">
        <v>680</v>
      </c>
      <c r="E3959" s="572">
        <v>31885</v>
      </c>
      <c r="F3959" s="572">
        <v>42767</v>
      </c>
      <c r="G3959" s="205" t="s">
        <v>15771</v>
      </c>
      <c r="H3959" s="205" t="s">
        <v>682</v>
      </c>
      <c r="I3959" s="205" t="s">
        <v>683</v>
      </c>
      <c r="J3959" s="205" t="s">
        <v>684</v>
      </c>
      <c r="K3959" s="205" t="s">
        <v>684</v>
      </c>
      <c r="L3959" s="205" t="s">
        <v>684</v>
      </c>
      <c r="M3959" s="205" t="s">
        <v>684</v>
      </c>
      <c r="N3959" s="205" t="s">
        <v>684</v>
      </c>
      <c r="O3959" s="205" t="s">
        <v>686</v>
      </c>
      <c r="P3959" s="205" t="s">
        <v>684</v>
      </c>
      <c r="Q3959" s="205" t="s">
        <v>686</v>
      </c>
    </row>
    <row r="3960" spans="1:17" hidden="1">
      <c r="A3960" s="204">
        <v>101038362360</v>
      </c>
      <c r="B3960" s="205" t="s">
        <v>15774</v>
      </c>
      <c r="C3960" s="205" t="s">
        <v>15775</v>
      </c>
      <c r="D3960" s="205" t="s">
        <v>680</v>
      </c>
      <c r="E3960" s="572">
        <v>33794</v>
      </c>
      <c r="F3960" s="572">
        <v>42767</v>
      </c>
      <c r="G3960" s="205" t="s">
        <v>1495</v>
      </c>
      <c r="H3960" s="205" t="s">
        <v>682</v>
      </c>
      <c r="I3960" s="205" t="s">
        <v>683</v>
      </c>
      <c r="J3960" s="205" t="s">
        <v>684</v>
      </c>
      <c r="K3960" s="205" t="s">
        <v>684</v>
      </c>
      <c r="L3960" s="205" t="s">
        <v>684</v>
      </c>
      <c r="M3960" s="205" t="s">
        <v>684</v>
      </c>
      <c r="N3960" s="205" t="s">
        <v>684</v>
      </c>
      <c r="O3960" s="205" t="s">
        <v>686</v>
      </c>
      <c r="P3960" s="205" t="s">
        <v>684</v>
      </c>
      <c r="Q3960" s="205" t="s">
        <v>686</v>
      </c>
    </row>
    <row r="3961" spans="1:17" hidden="1">
      <c r="A3961" s="204">
        <v>101038362373</v>
      </c>
      <c r="B3961" s="205" t="s">
        <v>15776</v>
      </c>
      <c r="C3961" s="205" t="s">
        <v>15777</v>
      </c>
      <c r="D3961" s="205" t="s">
        <v>680</v>
      </c>
      <c r="E3961" s="572">
        <v>35898</v>
      </c>
      <c r="F3961" s="572">
        <v>42767</v>
      </c>
      <c r="G3961" s="205" t="s">
        <v>15778</v>
      </c>
      <c r="H3961" s="205" t="s">
        <v>682</v>
      </c>
      <c r="I3961" s="205" t="s">
        <v>683</v>
      </c>
      <c r="J3961" s="205" t="s">
        <v>684</v>
      </c>
      <c r="K3961" s="205" t="s">
        <v>684</v>
      </c>
      <c r="L3961" s="205" t="s">
        <v>684</v>
      </c>
      <c r="M3961" s="205" t="s">
        <v>684</v>
      </c>
      <c r="N3961" s="205" t="s">
        <v>684</v>
      </c>
      <c r="O3961" s="205" t="s">
        <v>686</v>
      </c>
      <c r="P3961" s="205" t="s">
        <v>684</v>
      </c>
      <c r="Q3961" s="205" t="s">
        <v>686</v>
      </c>
    </row>
    <row r="3962" spans="1:17" hidden="1">
      <c r="A3962" s="204">
        <v>101038362432</v>
      </c>
      <c r="B3962" s="205" t="s">
        <v>15790</v>
      </c>
      <c r="C3962" s="205" t="s">
        <v>15791</v>
      </c>
      <c r="D3962" s="205" t="s">
        <v>680</v>
      </c>
      <c r="E3962" s="572">
        <v>34861</v>
      </c>
      <c r="F3962" s="572">
        <v>42767</v>
      </c>
      <c r="G3962" s="205" t="s">
        <v>15792</v>
      </c>
      <c r="H3962" s="205" t="s">
        <v>682</v>
      </c>
      <c r="I3962" s="205" t="s">
        <v>683</v>
      </c>
      <c r="J3962" s="205" t="s">
        <v>684</v>
      </c>
      <c r="K3962" s="205" t="s">
        <v>684</v>
      </c>
      <c r="L3962" s="205" t="s">
        <v>684</v>
      </c>
      <c r="M3962" s="205" t="s">
        <v>684</v>
      </c>
      <c r="N3962" s="205" t="s">
        <v>684</v>
      </c>
      <c r="O3962" s="205" t="s">
        <v>686</v>
      </c>
      <c r="P3962" s="205" t="s">
        <v>684</v>
      </c>
      <c r="Q3962" s="205" t="s">
        <v>686</v>
      </c>
    </row>
    <row r="3963" spans="1:17" hidden="1">
      <c r="A3963" s="204">
        <v>101039662938</v>
      </c>
      <c r="B3963" s="205" t="s">
        <v>15793</v>
      </c>
      <c r="C3963" s="205" t="s">
        <v>2838</v>
      </c>
      <c r="D3963" s="205" t="s">
        <v>680</v>
      </c>
      <c r="E3963" s="572">
        <v>34700</v>
      </c>
      <c r="F3963" s="572">
        <v>42767</v>
      </c>
      <c r="G3963" s="205" t="s">
        <v>15794</v>
      </c>
      <c r="H3963" s="205" t="s">
        <v>682</v>
      </c>
      <c r="I3963" s="205" t="s">
        <v>683</v>
      </c>
      <c r="J3963" s="205" t="s">
        <v>684</v>
      </c>
      <c r="K3963" s="205" t="s">
        <v>684</v>
      </c>
      <c r="L3963" s="205" t="s">
        <v>684</v>
      </c>
      <c r="M3963" s="205" t="s">
        <v>684</v>
      </c>
      <c r="N3963" s="205" t="s">
        <v>684</v>
      </c>
      <c r="O3963" s="205" t="s">
        <v>686</v>
      </c>
      <c r="P3963" s="205" t="s">
        <v>684</v>
      </c>
      <c r="Q3963" s="205" t="s">
        <v>686</v>
      </c>
    </row>
    <row r="3964" spans="1:17" hidden="1">
      <c r="A3964" s="204">
        <v>101039663141</v>
      </c>
      <c r="B3964" s="205" t="s">
        <v>15787</v>
      </c>
      <c r="C3964" s="205" t="s">
        <v>15788</v>
      </c>
      <c r="D3964" s="205" t="s">
        <v>680</v>
      </c>
      <c r="E3964" s="572">
        <v>29587</v>
      </c>
      <c r="F3964" s="572">
        <v>42767</v>
      </c>
      <c r="G3964" s="205" t="s">
        <v>15789</v>
      </c>
      <c r="H3964" s="205" t="s">
        <v>682</v>
      </c>
      <c r="I3964" s="205" t="s">
        <v>708</v>
      </c>
      <c r="J3964" s="205" t="s">
        <v>684</v>
      </c>
      <c r="K3964" s="205" t="s">
        <v>684</v>
      </c>
      <c r="L3964" s="205" t="s">
        <v>684</v>
      </c>
      <c r="M3964" s="205" t="s">
        <v>684</v>
      </c>
      <c r="N3964" s="205" t="s">
        <v>684</v>
      </c>
      <c r="O3964" s="205" t="s">
        <v>686</v>
      </c>
      <c r="P3964" s="205" t="s">
        <v>684</v>
      </c>
      <c r="Q3964" s="205" t="s">
        <v>686</v>
      </c>
    </row>
    <row r="3965" spans="1:17" hidden="1">
      <c r="A3965" s="204">
        <v>101039663156</v>
      </c>
      <c r="B3965" s="205" t="s">
        <v>15779</v>
      </c>
      <c r="C3965" s="205" t="s">
        <v>15780</v>
      </c>
      <c r="D3965" s="205" t="s">
        <v>680</v>
      </c>
      <c r="E3965" s="572">
        <v>33702</v>
      </c>
      <c r="F3965" s="572">
        <v>42767</v>
      </c>
      <c r="G3965" s="205" t="s">
        <v>15781</v>
      </c>
      <c r="H3965" s="205" t="s">
        <v>682</v>
      </c>
      <c r="I3965" s="205" t="s">
        <v>708</v>
      </c>
      <c r="J3965" s="205" t="s">
        <v>684</v>
      </c>
      <c r="K3965" s="205" t="s">
        <v>684</v>
      </c>
      <c r="L3965" s="205" t="s">
        <v>684</v>
      </c>
      <c r="M3965" s="205" t="s">
        <v>684</v>
      </c>
      <c r="N3965" s="205" t="s">
        <v>684</v>
      </c>
      <c r="O3965" s="205" t="s">
        <v>686</v>
      </c>
      <c r="P3965" s="205" t="s">
        <v>684</v>
      </c>
      <c r="Q3965" s="205" t="s">
        <v>686</v>
      </c>
    </row>
    <row r="3966" spans="1:17" hidden="1">
      <c r="A3966" s="204">
        <v>101039663173</v>
      </c>
      <c r="B3966" s="205" t="s">
        <v>15772</v>
      </c>
      <c r="C3966" s="205" t="s">
        <v>15773</v>
      </c>
      <c r="D3966" s="205" t="s">
        <v>680</v>
      </c>
      <c r="E3966" s="572">
        <v>35065</v>
      </c>
      <c r="F3966" s="572">
        <v>42767</v>
      </c>
      <c r="G3966" s="205" t="s">
        <v>6875</v>
      </c>
      <c r="H3966" s="205" t="s">
        <v>682</v>
      </c>
      <c r="I3966" s="205" t="s">
        <v>683</v>
      </c>
      <c r="J3966" s="205" t="s">
        <v>684</v>
      </c>
      <c r="K3966" s="205" t="s">
        <v>684</v>
      </c>
      <c r="L3966" s="205" t="s">
        <v>684</v>
      </c>
      <c r="M3966" s="205" t="s">
        <v>684</v>
      </c>
      <c r="N3966" s="205" t="s">
        <v>6364</v>
      </c>
      <c r="O3966" s="205" t="s">
        <v>686</v>
      </c>
      <c r="P3966" s="205" t="s">
        <v>684</v>
      </c>
      <c r="Q3966" s="205" t="s">
        <v>686</v>
      </c>
    </row>
    <row r="3967" spans="1:17" hidden="1">
      <c r="A3967" s="204">
        <v>101039401176</v>
      </c>
      <c r="B3967" s="205" t="s">
        <v>15824</v>
      </c>
      <c r="C3967" s="205" t="s">
        <v>15825</v>
      </c>
      <c r="D3967" s="205" t="s">
        <v>680</v>
      </c>
      <c r="E3967" s="572">
        <v>32428</v>
      </c>
      <c r="F3967" s="572">
        <v>42767</v>
      </c>
      <c r="G3967" s="205" t="s">
        <v>15826</v>
      </c>
      <c r="H3967" s="205" t="s">
        <v>682</v>
      </c>
      <c r="I3967" s="205" t="s">
        <v>683</v>
      </c>
      <c r="J3967" s="205" t="s">
        <v>684</v>
      </c>
      <c r="K3967" s="205" t="s">
        <v>684</v>
      </c>
      <c r="L3967" s="205" t="s">
        <v>684</v>
      </c>
      <c r="M3967" s="205" t="s">
        <v>684</v>
      </c>
      <c r="N3967" s="205" t="s">
        <v>684</v>
      </c>
      <c r="O3967" s="205" t="s">
        <v>686</v>
      </c>
      <c r="P3967" s="205" t="s">
        <v>684</v>
      </c>
      <c r="Q3967" s="205" t="s">
        <v>686</v>
      </c>
    </row>
    <row r="3968" spans="1:17" hidden="1">
      <c r="A3968" s="204">
        <v>101021509720</v>
      </c>
      <c r="B3968" s="205" t="s">
        <v>15836</v>
      </c>
      <c r="C3968" s="205" t="s">
        <v>15837</v>
      </c>
      <c r="D3968" s="205" t="s">
        <v>680</v>
      </c>
      <c r="E3968" s="572">
        <v>33766</v>
      </c>
      <c r="F3968" s="572">
        <v>42762</v>
      </c>
      <c r="G3968" s="205" t="s">
        <v>3356</v>
      </c>
      <c r="H3968" s="205" t="s">
        <v>682</v>
      </c>
      <c r="I3968" s="205" t="s">
        <v>683</v>
      </c>
      <c r="J3968" s="205" t="s">
        <v>684</v>
      </c>
      <c r="K3968" s="205" t="s">
        <v>684</v>
      </c>
      <c r="L3968" s="205" t="s">
        <v>684</v>
      </c>
      <c r="M3968" s="205" t="s">
        <v>684</v>
      </c>
      <c r="N3968" s="205" t="s">
        <v>684</v>
      </c>
      <c r="O3968" s="205" t="s">
        <v>686</v>
      </c>
      <c r="P3968" s="205" t="s">
        <v>684</v>
      </c>
      <c r="Q3968" s="205" t="s">
        <v>686</v>
      </c>
    </row>
    <row r="3969" spans="1:17" hidden="1">
      <c r="A3969" s="204">
        <v>101021509712</v>
      </c>
      <c r="B3969" s="205" t="s">
        <v>15833</v>
      </c>
      <c r="C3969" s="205" t="s">
        <v>15834</v>
      </c>
      <c r="D3969" s="205" t="s">
        <v>680</v>
      </c>
      <c r="E3969" s="572">
        <v>34244</v>
      </c>
      <c r="F3969" s="572">
        <v>42762</v>
      </c>
      <c r="G3969" s="205" t="s">
        <v>2055</v>
      </c>
      <c r="H3969" s="205" t="s">
        <v>682</v>
      </c>
      <c r="I3969" s="205" t="s">
        <v>683</v>
      </c>
      <c r="J3969" s="205">
        <v>9011279483</v>
      </c>
      <c r="K3969" s="205" t="s">
        <v>684</v>
      </c>
      <c r="L3969" s="205" t="s">
        <v>15835</v>
      </c>
      <c r="M3969" s="205" t="s">
        <v>684</v>
      </c>
      <c r="N3969" s="205" t="s">
        <v>684</v>
      </c>
      <c r="O3969" s="205" t="s">
        <v>686</v>
      </c>
      <c r="P3969" s="205" t="s">
        <v>686</v>
      </c>
      <c r="Q3969" s="205" t="s">
        <v>686</v>
      </c>
    </row>
    <row r="3970" spans="1:17" hidden="1">
      <c r="A3970" s="204">
        <v>101021788677</v>
      </c>
      <c r="B3970" s="205" t="s">
        <v>15838</v>
      </c>
      <c r="C3970" s="205" t="s">
        <v>15839</v>
      </c>
      <c r="D3970" s="205" t="s">
        <v>680</v>
      </c>
      <c r="E3970" s="572">
        <v>31876</v>
      </c>
      <c r="F3970" s="572">
        <v>42759</v>
      </c>
      <c r="G3970" s="205" t="s">
        <v>15840</v>
      </c>
      <c r="H3970" s="205" t="s">
        <v>682</v>
      </c>
      <c r="I3970" s="205" t="s">
        <v>708</v>
      </c>
      <c r="J3970" s="205" t="s">
        <v>684</v>
      </c>
      <c r="K3970" s="205" t="s">
        <v>684</v>
      </c>
      <c r="L3970" s="205" t="s">
        <v>684</v>
      </c>
      <c r="M3970" s="205" t="s">
        <v>684</v>
      </c>
      <c r="N3970" s="205" t="s">
        <v>684</v>
      </c>
      <c r="O3970" s="205" t="s">
        <v>686</v>
      </c>
      <c r="P3970" s="205" t="s">
        <v>684</v>
      </c>
      <c r="Q3970" s="205" t="s">
        <v>686</v>
      </c>
    </row>
    <row r="3971" spans="1:17" hidden="1">
      <c r="A3971" s="204">
        <v>101022289296</v>
      </c>
      <c r="B3971" s="205" t="s">
        <v>15841</v>
      </c>
      <c r="C3971" s="205" t="s">
        <v>15842</v>
      </c>
      <c r="D3971" s="205" t="s">
        <v>680</v>
      </c>
      <c r="E3971" s="572">
        <v>29738</v>
      </c>
      <c r="F3971" s="572">
        <v>42757</v>
      </c>
      <c r="G3971" s="205" t="s">
        <v>15843</v>
      </c>
      <c r="H3971" s="205" t="s">
        <v>682</v>
      </c>
      <c r="I3971" s="205" t="s">
        <v>708</v>
      </c>
      <c r="J3971" s="205">
        <v>8482843742</v>
      </c>
      <c r="K3971" s="205" t="s">
        <v>684</v>
      </c>
      <c r="L3971" s="205" t="s">
        <v>15844</v>
      </c>
      <c r="M3971" s="205" t="s">
        <v>15845</v>
      </c>
      <c r="N3971" s="205" t="s">
        <v>6364</v>
      </c>
      <c r="O3971" s="205" t="s">
        <v>686</v>
      </c>
      <c r="P3971" s="205" t="s">
        <v>687</v>
      </c>
      <c r="Q3971" s="205" t="s">
        <v>686</v>
      </c>
    </row>
    <row r="3972" spans="1:17" hidden="1">
      <c r="A3972" s="204">
        <v>101021551373</v>
      </c>
      <c r="B3972" s="205" t="s">
        <v>15849</v>
      </c>
      <c r="C3972" s="205" t="s">
        <v>15850</v>
      </c>
      <c r="D3972" s="205" t="s">
        <v>680</v>
      </c>
      <c r="E3972" s="572">
        <v>35065</v>
      </c>
      <c r="F3972" s="572">
        <v>42755</v>
      </c>
      <c r="G3972" s="205" t="s">
        <v>15851</v>
      </c>
      <c r="H3972" s="205" t="s">
        <v>682</v>
      </c>
      <c r="I3972" s="205" t="s">
        <v>683</v>
      </c>
      <c r="J3972" s="205" t="s">
        <v>684</v>
      </c>
      <c r="K3972" s="205" t="s">
        <v>684</v>
      </c>
      <c r="L3972" s="205" t="s">
        <v>684</v>
      </c>
      <c r="M3972" s="205" t="s">
        <v>684</v>
      </c>
      <c r="N3972" s="205" t="s">
        <v>684</v>
      </c>
      <c r="O3972" s="205" t="s">
        <v>686</v>
      </c>
      <c r="P3972" s="205" t="s">
        <v>684</v>
      </c>
      <c r="Q3972" s="205" t="s">
        <v>686</v>
      </c>
    </row>
    <row r="3973" spans="1:17" hidden="1">
      <c r="A3973" s="204">
        <v>100992473837</v>
      </c>
      <c r="B3973" s="205" t="s">
        <v>15846</v>
      </c>
      <c r="C3973" s="205" t="s">
        <v>15847</v>
      </c>
      <c r="D3973" s="205" t="s">
        <v>680</v>
      </c>
      <c r="E3973" s="572">
        <v>29335</v>
      </c>
      <c r="F3973" s="572">
        <v>42755</v>
      </c>
      <c r="G3973" s="205" t="s">
        <v>15848</v>
      </c>
      <c r="H3973" s="205" t="s">
        <v>682</v>
      </c>
      <c r="I3973" s="205" t="s">
        <v>708</v>
      </c>
      <c r="J3973" s="205" t="s">
        <v>684</v>
      </c>
      <c r="K3973" s="205" t="s">
        <v>684</v>
      </c>
      <c r="L3973" s="205" t="s">
        <v>684</v>
      </c>
      <c r="M3973" s="205" t="s">
        <v>684</v>
      </c>
      <c r="N3973" s="205" t="s">
        <v>684</v>
      </c>
      <c r="O3973" s="205" t="s">
        <v>686</v>
      </c>
      <c r="P3973" s="205" t="s">
        <v>684</v>
      </c>
      <c r="Q3973" s="205" t="s">
        <v>686</v>
      </c>
    </row>
    <row r="3974" spans="1:17" hidden="1">
      <c r="A3974" s="204">
        <v>101021788683</v>
      </c>
      <c r="B3974" s="205" t="s">
        <v>15852</v>
      </c>
      <c r="C3974" s="205" t="s">
        <v>15853</v>
      </c>
      <c r="D3974" s="205" t="s">
        <v>680</v>
      </c>
      <c r="E3974" s="572">
        <v>35119</v>
      </c>
      <c r="F3974" s="572">
        <v>42755</v>
      </c>
      <c r="G3974" s="205" t="s">
        <v>15854</v>
      </c>
      <c r="H3974" s="205" t="s">
        <v>682</v>
      </c>
      <c r="I3974" s="205" t="s">
        <v>683</v>
      </c>
      <c r="J3974" s="205" t="s">
        <v>684</v>
      </c>
      <c r="K3974" s="205" t="s">
        <v>684</v>
      </c>
      <c r="L3974" s="205" t="s">
        <v>684</v>
      </c>
      <c r="M3974" s="205" t="s">
        <v>684</v>
      </c>
      <c r="N3974" s="205" t="s">
        <v>684</v>
      </c>
      <c r="O3974" s="205" t="s">
        <v>686</v>
      </c>
      <c r="P3974" s="205" t="s">
        <v>684</v>
      </c>
      <c r="Q3974" s="205" t="s">
        <v>686</v>
      </c>
    </row>
    <row r="3975" spans="1:17" hidden="1">
      <c r="A3975" s="204">
        <v>101020876149</v>
      </c>
      <c r="B3975" s="205" t="s">
        <v>15855</v>
      </c>
      <c r="C3975" s="205" t="s">
        <v>15856</v>
      </c>
      <c r="D3975" s="205" t="s">
        <v>680</v>
      </c>
      <c r="E3975" s="572">
        <v>34397</v>
      </c>
      <c r="F3975" s="572">
        <v>42750</v>
      </c>
      <c r="G3975" s="205" t="s">
        <v>15857</v>
      </c>
      <c r="H3975" s="205" t="s">
        <v>682</v>
      </c>
      <c r="I3975" s="205" t="s">
        <v>708</v>
      </c>
      <c r="J3975" s="205" t="s">
        <v>684</v>
      </c>
      <c r="K3975" s="205" t="s">
        <v>684</v>
      </c>
      <c r="L3975" s="205" t="s">
        <v>684</v>
      </c>
      <c r="M3975" s="205" t="s">
        <v>684</v>
      </c>
      <c r="N3975" s="205" t="s">
        <v>684</v>
      </c>
      <c r="O3975" s="205" t="s">
        <v>686</v>
      </c>
      <c r="P3975" s="205" t="s">
        <v>684</v>
      </c>
      <c r="Q3975" s="205" t="s">
        <v>686</v>
      </c>
    </row>
    <row r="3976" spans="1:17" hidden="1">
      <c r="A3976" s="204">
        <v>101021551360</v>
      </c>
      <c r="B3976" s="205" t="s">
        <v>15858</v>
      </c>
      <c r="C3976" s="205" t="s">
        <v>15859</v>
      </c>
      <c r="D3976" s="205" t="s">
        <v>680</v>
      </c>
      <c r="E3976" s="572">
        <v>35992</v>
      </c>
      <c r="F3976" s="572">
        <v>42749</v>
      </c>
      <c r="G3976" s="205" t="s">
        <v>15860</v>
      </c>
      <c r="H3976" s="205" t="s">
        <v>682</v>
      </c>
      <c r="I3976" s="205" t="s">
        <v>683</v>
      </c>
      <c r="J3976" s="205" t="s">
        <v>684</v>
      </c>
      <c r="K3976" s="205" t="s">
        <v>684</v>
      </c>
      <c r="L3976" s="205" t="s">
        <v>684</v>
      </c>
      <c r="M3976" s="205" t="s">
        <v>684</v>
      </c>
      <c r="N3976" s="205" t="s">
        <v>684</v>
      </c>
      <c r="O3976" s="205" t="s">
        <v>686</v>
      </c>
      <c r="P3976" s="205" t="s">
        <v>684</v>
      </c>
      <c r="Q3976" s="205" t="s">
        <v>686</v>
      </c>
    </row>
    <row r="3977" spans="1:17" hidden="1">
      <c r="A3977" s="204">
        <v>101016759595</v>
      </c>
      <c r="B3977" s="205" t="s">
        <v>15863</v>
      </c>
      <c r="C3977" s="205" t="s">
        <v>15864</v>
      </c>
      <c r="D3977" s="205" t="s">
        <v>680</v>
      </c>
      <c r="E3977" s="572">
        <v>32613</v>
      </c>
      <c r="F3977" s="572">
        <v>42747</v>
      </c>
      <c r="G3977" s="205" t="s">
        <v>15865</v>
      </c>
      <c r="H3977" s="205" t="s">
        <v>682</v>
      </c>
      <c r="I3977" s="205" t="s">
        <v>708</v>
      </c>
      <c r="J3977" s="205" t="s">
        <v>684</v>
      </c>
      <c r="K3977" s="205" t="s">
        <v>684</v>
      </c>
      <c r="L3977" s="205" t="s">
        <v>684</v>
      </c>
      <c r="M3977" s="205" t="s">
        <v>684</v>
      </c>
      <c r="N3977" s="205" t="s">
        <v>684</v>
      </c>
      <c r="O3977" s="205" t="s">
        <v>686</v>
      </c>
      <c r="P3977" s="205" t="s">
        <v>684</v>
      </c>
      <c r="Q3977" s="205" t="s">
        <v>686</v>
      </c>
    </row>
    <row r="3978" spans="1:17" hidden="1">
      <c r="A3978" s="204">
        <v>101020876177</v>
      </c>
      <c r="B3978" s="205" t="s">
        <v>15861</v>
      </c>
      <c r="C3978" s="205" t="s">
        <v>15862</v>
      </c>
      <c r="D3978" s="205" t="s">
        <v>680</v>
      </c>
      <c r="E3978" s="572">
        <v>33697</v>
      </c>
      <c r="F3978" s="572">
        <v>42747</v>
      </c>
      <c r="G3978" s="205" t="s">
        <v>8264</v>
      </c>
      <c r="H3978" s="205" t="s">
        <v>682</v>
      </c>
      <c r="I3978" s="205" t="s">
        <v>683</v>
      </c>
      <c r="J3978" s="205" t="s">
        <v>684</v>
      </c>
      <c r="K3978" s="205" t="s">
        <v>684</v>
      </c>
      <c r="L3978" s="205" t="s">
        <v>684</v>
      </c>
      <c r="M3978" s="205" t="s">
        <v>684</v>
      </c>
      <c r="N3978" s="205" t="s">
        <v>684</v>
      </c>
      <c r="O3978" s="205" t="s">
        <v>686</v>
      </c>
      <c r="P3978" s="205" t="s">
        <v>684</v>
      </c>
      <c r="Q3978" s="205" t="s">
        <v>686</v>
      </c>
    </row>
    <row r="3979" spans="1:17" hidden="1">
      <c r="A3979" s="204">
        <v>101020876274</v>
      </c>
      <c r="B3979" s="205" t="s">
        <v>15866</v>
      </c>
      <c r="C3979" s="205" t="s">
        <v>15867</v>
      </c>
      <c r="D3979" s="205" t="s">
        <v>680</v>
      </c>
      <c r="E3979" s="572">
        <v>29440</v>
      </c>
      <c r="F3979" s="572">
        <v>42738</v>
      </c>
      <c r="G3979" s="205" t="s">
        <v>15868</v>
      </c>
      <c r="H3979" s="205" t="s">
        <v>682</v>
      </c>
      <c r="I3979" s="205" t="s">
        <v>708</v>
      </c>
      <c r="J3979" s="205" t="s">
        <v>684</v>
      </c>
      <c r="K3979" s="205" t="s">
        <v>684</v>
      </c>
      <c r="L3979" s="205" t="s">
        <v>684</v>
      </c>
      <c r="M3979" s="205" t="s">
        <v>684</v>
      </c>
      <c r="N3979" s="205" t="s">
        <v>684</v>
      </c>
      <c r="O3979" s="205" t="s">
        <v>686</v>
      </c>
      <c r="P3979" s="205" t="s">
        <v>684</v>
      </c>
      <c r="Q3979" s="205" t="s">
        <v>686</v>
      </c>
    </row>
    <row r="3980" spans="1:17" hidden="1">
      <c r="A3980" s="204">
        <v>101029454500</v>
      </c>
      <c r="B3980" s="205" t="s">
        <v>15907</v>
      </c>
      <c r="C3980" s="205" t="s">
        <v>15908</v>
      </c>
      <c r="D3980" s="205" t="s">
        <v>680</v>
      </c>
      <c r="E3980" s="572">
        <v>34765</v>
      </c>
      <c r="F3980" s="572">
        <v>42736</v>
      </c>
      <c r="G3980" s="205" t="s">
        <v>15909</v>
      </c>
      <c r="H3980" s="205" t="s">
        <v>682</v>
      </c>
      <c r="I3980" s="205" t="s">
        <v>683</v>
      </c>
      <c r="J3980" s="205" t="s">
        <v>684</v>
      </c>
      <c r="K3980" s="205" t="s">
        <v>684</v>
      </c>
      <c r="L3980" s="205" t="s">
        <v>684</v>
      </c>
      <c r="M3980" s="205" t="s">
        <v>684</v>
      </c>
      <c r="N3980" s="205" t="s">
        <v>684</v>
      </c>
      <c r="O3980" s="205" t="s">
        <v>686</v>
      </c>
      <c r="P3980" s="205" t="s">
        <v>684</v>
      </c>
      <c r="Q3980" s="205" t="s">
        <v>686</v>
      </c>
    </row>
    <row r="3981" spans="1:17" hidden="1">
      <c r="A3981" s="204">
        <v>101017464349</v>
      </c>
      <c r="B3981" s="205" t="s">
        <v>15905</v>
      </c>
      <c r="C3981" s="205" t="s">
        <v>15906</v>
      </c>
      <c r="D3981" s="205" t="s">
        <v>680</v>
      </c>
      <c r="E3981" s="572">
        <v>31778</v>
      </c>
      <c r="F3981" s="572">
        <v>42736</v>
      </c>
      <c r="G3981" s="205" t="s">
        <v>9429</v>
      </c>
      <c r="H3981" s="205" t="s">
        <v>682</v>
      </c>
      <c r="I3981" s="205" t="s">
        <v>708</v>
      </c>
      <c r="J3981" s="205" t="s">
        <v>684</v>
      </c>
      <c r="K3981" s="205" t="s">
        <v>684</v>
      </c>
      <c r="L3981" s="205" t="s">
        <v>684</v>
      </c>
      <c r="M3981" s="205" t="s">
        <v>684</v>
      </c>
      <c r="N3981" s="205" t="s">
        <v>684</v>
      </c>
      <c r="O3981" s="205" t="s">
        <v>686</v>
      </c>
      <c r="P3981" s="205" t="s">
        <v>684</v>
      </c>
      <c r="Q3981" s="205" t="s">
        <v>686</v>
      </c>
    </row>
    <row r="3982" spans="1:17" hidden="1">
      <c r="A3982" s="204">
        <v>101016759582</v>
      </c>
      <c r="B3982" s="205" t="s">
        <v>15889</v>
      </c>
      <c r="C3982" s="205" t="s">
        <v>15890</v>
      </c>
      <c r="D3982" s="205" t="s">
        <v>680</v>
      </c>
      <c r="E3982" s="572">
        <v>35976</v>
      </c>
      <c r="F3982" s="572">
        <v>42736</v>
      </c>
      <c r="G3982" s="205" t="s">
        <v>15891</v>
      </c>
      <c r="H3982" s="205" t="s">
        <v>682</v>
      </c>
      <c r="I3982" s="205" t="s">
        <v>708</v>
      </c>
      <c r="J3982" s="205" t="s">
        <v>684</v>
      </c>
      <c r="K3982" s="205" t="s">
        <v>684</v>
      </c>
      <c r="L3982" s="205" t="s">
        <v>684</v>
      </c>
      <c r="M3982" s="205" t="s">
        <v>684</v>
      </c>
      <c r="N3982" s="205" t="s">
        <v>684</v>
      </c>
      <c r="O3982" s="205" t="s">
        <v>686</v>
      </c>
      <c r="P3982" s="205" t="s">
        <v>684</v>
      </c>
      <c r="Q3982" s="205" t="s">
        <v>686</v>
      </c>
    </row>
    <row r="3983" spans="1:17" hidden="1">
      <c r="A3983" s="204">
        <v>101016759609</v>
      </c>
      <c r="B3983" s="205" t="s">
        <v>15886</v>
      </c>
      <c r="C3983" s="205" t="s">
        <v>15887</v>
      </c>
      <c r="D3983" s="205" t="s">
        <v>680</v>
      </c>
      <c r="E3983" s="572">
        <v>35175</v>
      </c>
      <c r="F3983" s="572">
        <v>42736</v>
      </c>
      <c r="G3983" s="205" t="s">
        <v>15888</v>
      </c>
      <c r="H3983" s="205" t="s">
        <v>682</v>
      </c>
      <c r="I3983" s="205" t="s">
        <v>683</v>
      </c>
      <c r="J3983" s="205" t="s">
        <v>684</v>
      </c>
      <c r="K3983" s="205" t="s">
        <v>684</v>
      </c>
      <c r="L3983" s="205" t="s">
        <v>684</v>
      </c>
      <c r="M3983" s="205" t="s">
        <v>684</v>
      </c>
      <c r="N3983" s="205" t="s">
        <v>684</v>
      </c>
      <c r="O3983" s="205" t="s">
        <v>686</v>
      </c>
      <c r="P3983" s="205" t="s">
        <v>684</v>
      </c>
      <c r="Q3983" s="205" t="s">
        <v>686</v>
      </c>
    </row>
    <row r="3984" spans="1:17" hidden="1">
      <c r="A3984" s="204">
        <v>101016759613</v>
      </c>
      <c r="B3984" s="205" t="s">
        <v>15883</v>
      </c>
      <c r="C3984" s="205" t="s">
        <v>15884</v>
      </c>
      <c r="D3984" s="205" t="s">
        <v>680</v>
      </c>
      <c r="E3984" s="572">
        <v>25204</v>
      </c>
      <c r="F3984" s="572">
        <v>42736</v>
      </c>
      <c r="G3984" s="205" t="s">
        <v>15885</v>
      </c>
      <c r="H3984" s="205" t="s">
        <v>682</v>
      </c>
      <c r="I3984" s="205" t="s">
        <v>708</v>
      </c>
      <c r="J3984" s="205" t="s">
        <v>684</v>
      </c>
      <c r="K3984" s="205" t="s">
        <v>684</v>
      </c>
      <c r="L3984" s="205" t="s">
        <v>684</v>
      </c>
      <c r="M3984" s="205" t="s">
        <v>684</v>
      </c>
      <c r="N3984" s="205" t="s">
        <v>684</v>
      </c>
      <c r="O3984" s="205" t="s">
        <v>686</v>
      </c>
      <c r="P3984" s="205" t="s">
        <v>684</v>
      </c>
      <c r="Q3984" s="205" t="s">
        <v>686</v>
      </c>
    </row>
    <row r="3985" spans="1:17" hidden="1">
      <c r="A3985" s="204">
        <v>101017830651</v>
      </c>
      <c r="B3985" s="205" t="s">
        <v>15901</v>
      </c>
      <c r="C3985" s="205" t="s">
        <v>15902</v>
      </c>
      <c r="D3985" s="205" t="s">
        <v>680</v>
      </c>
      <c r="E3985" s="572">
        <v>32143</v>
      </c>
      <c r="F3985" s="572">
        <v>42736</v>
      </c>
      <c r="G3985" s="205" t="s">
        <v>1768</v>
      </c>
      <c r="H3985" s="205" t="s">
        <v>682</v>
      </c>
      <c r="I3985" s="205" t="s">
        <v>683</v>
      </c>
      <c r="J3985" s="205">
        <v>9028149024</v>
      </c>
      <c r="K3985" s="205" t="s">
        <v>684</v>
      </c>
      <c r="L3985" s="205" t="s">
        <v>15903</v>
      </c>
      <c r="M3985" s="205" t="s">
        <v>15904</v>
      </c>
      <c r="N3985" s="205" t="s">
        <v>2464</v>
      </c>
      <c r="O3985" s="205" t="s">
        <v>686</v>
      </c>
      <c r="P3985" s="205" t="s">
        <v>687</v>
      </c>
      <c r="Q3985" s="205" t="s">
        <v>686</v>
      </c>
    </row>
    <row r="3986" spans="1:17" hidden="1">
      <c r="A3986" s="204">
        <v>101029480884</v>
      </c>
      <c r="B3986" s="205" t="s">
        <v>15875</v>
      </c>
      <c r="C3986" s="205" t="s">
        <v>2812</v>
      </c>
      <c r="D3986" s="205" t="s">
        <v>680</v>
      </c>
      <c r="E3986" s="572">
        <v>35947</v>
      </c>
      <c r="F3986" s="572">
        <v>42736</v>
      </c>
      <c r="G3986" s="205" t="s">
        <v>15876</v>
      </c>
      <c r="H3986" s="205" t="s">
        <v>682</v>
      </c>
      <c r="I3986" s="205" t="s">
        <v>708</v>
      </c>
      <c r="J3986" s="205" t="s">
        <v>684</v>
      </c>
      <c r="K3986" s="205" t="s">
        <v>684</v>
      </c>
      <c r="L3986" s="205" t="s">
        <v>684</v>
      </c>
      <c r="M3986" s="205" t="s">
        <v>684</v>
      </c>
      <c r="N3986" s="205" t="s">
        <v>15877</v>
      </c>
      <c r="O3986" s="205" t="s">
        <v>686</v>
      </c>
      <c r="P3986" s="205" t="s">
        <v>684</v>
      </c>
      <c r="Q3986" s="205" t="s">
        <v>686</v>
      </c>
    </row>
    <row r="3987" spans="1:17" hidden="1">
      <c r="A3987" s="204">
        <v>101025176634</v>
      </c>
      <c r="B3987" s="205" t="s">
        <v>15872</v>
      </c>
      <c r="C3987" s="205" t="s">
        <v>15873</v>
      </c>
      <c r="D3987" s="205" t="s">
        <v>680</v>
      </c>
      <c r="E3987" s="572">
        <v>30317</v>
      </c>
      <c r="F3987" s="572">
        <v>42736</v>
      </c>
      <c r="G3987" s="205" t="s">
        <v>15874</v>
      </c>
      <c r="H3987" s="205" t="s">
        <v>682</v>
      </c>
      <c r="I3987" s="205" t="s">
        <v>708</v>
      </c>
      <c r="J3987" s="205" t="s">
        <v>684</v>
      </c>
      <c r="K3987" s="205" t="s">
        <v>684</v>
      </c>
      <c r="L3987" s="205" t="s">
        <v>684</v>
      </c>
      <c r="M3987" s="205" t="s">
        <v>684</v>
      </c>
      <c r="N3987" s="205" t="s">
        <v>684</v>
      </c>
      <c r="O3987" s="205" t="s">
        <v>686</v>
      </c>
      <c r="P3987" s="205" t="s">
        <v>684</v>
      </c>
      <c r="Q3987" s="205" t="s">
        <v>686</v>
      </c>
    </row>
    <row r="3988" spans="1:17" hidden="1">
      <c r="A3988" s="204">
        <v>101020901501</v>
      </c>
      <c r="B3988" s="205" t="s">
        <v>15869</v>
      </c>
      <c r="C3988" s="205" t="s">
        <v>15870</v>
      </c>
      <c r="D3988" s="205" t="s">
        <v>680</v>
      </c>
      <c r="E3988" s="572">
        <v>24473</v>
      </c>
      <c r="F3988" s="572">
        <v>42736</v>
      </c>
      <c r="G3988" s="205" t="s">
        <v>15871</v>
      </c>
      <c r="H3988" s="205" t="s">
        <v>682</v>
      </c>
      <c r="I3988" s="205" t="s">
        <v>708</v>
      </c>
      <c r="J3988" s="205" t="s">
        <v>684</v>
      </c>
      <c r="K3988" s="205" t="s">
        <v>684</v>
      </c>
      <c r="L3988" s="205" t="s">
        <v>684</v>
      </c>
      <c r="M3988" s="205" t="s">
        <v>684</v>
      </c>
      <c r="N3988" s="205" t="s">
        <v>684</v>
      </c>
      <c r="O3988" s="205" t="s">
        <v>686</v>
      </c>
      <c r="P3988" s="205" t="s">
        <v>684</v>
      </c>
      <c r="Q3988" s="205" t="s">
        <v>686</v>
      </c>
    </row>
    <row r="3989" spans="1:17" hidden="1">
      <c r="A3989" s="204">
        <v>101017708345</v>
      </c>
      <c r="B3989" s="205" t="s">
        <v>15892</v>
      </c>
      <c r="C3989" s="205" t="s">
        <v>15893</v>
      </c>
      <c r="D3989" s="205" t="s">
        <v>680</v>
      </c>
      <c r="E3989" s="572">
        <v>34929</v>
      </c>
      <c r="F3989" s="572">
        <v>42736</v>
      </c>
      <c r="G3989" s="205" t="s">
        <v>9355</v>
      </c>
      <c r="H3989" s="205" t="s">
        <v>682</v>
      </c>
      <c r="I3989" s="205" t="s">
        <v>683</v>
      </c>
      <c r="J3989" s="205" t="s">
        <v>684</v>
      </c>
      <c r="K3989" s="205" t="s">
        <v>684</v>
      </c>
      <c r="L3989" s="205" t="s">
        <v>684</v>
      </c>
      <c r="M3989" s="205" t="s">
        <v>684</v>
      </c>
      <c r="N3989" s="205" t="s">
        <v>6364</v>
      </c>
      <c r="O3989" s="205" t="s">
        <v>686</v>
      </c>
      <c r="P3989" s="205" t="s">
        <v>684</v>
      </c>
      <c r="Q3989" s="205" t="s">
        <v>686</v>
      </c>
    </row>
    <row r="3990" spans="1:17" hidden="1">
      <c r="A3990" s="204">
        <v>101017707327</v>
      </c>
      <c r="B3990" s="205" t="s">
        <v>15894</v>
      </c>
      <c r="C3990" s="205" t="s">
        <v>15895</v>
      </c>
      <c r="D3990" s="205" t="s">
        <v>680</v>
      </c>
      <c r="E3990" s="572">
        <v>34737</v>
      </c>
      <c r="F3990" s="572">
        <v>42736</v>
      </c>
      <c r="G3990" s="205" t="s">
        <v>15896</v>
      </c>
      <c r="H3990" s="205" t="s">
        <v>682</v>
      </c>
      <c r="I3990" s="205" t="s">
        <v>683</v>
      </c>
      <c r="J3990" s="205" t="s">
        <v>684</v>
      </c>
      <c r="K3990" s="205" t="s">
        <v>684</v>
      </c>
      <c r="L3990" s="205" t="s">
        <v>15897</v>
      </c>
      <c r="M3990" s="205" t="s">
        <v>684</v>
      </c>
      <c r="N3990" s="205" t="s">
        <v>684</v>
      </c>
      <c r="O3990" s="205" t="s">
        <v>686</v>
      </c>
      <c r="P3990" s="205" t="s">
        <v>687</v>
      </c>
      <c r="Q3990" s="205" t="s">
        <v>686</v>
      </c>
    </row>
    <row r="3991" spans="1:17" hidden="1">
      <c r="A3991" s="204">
        <v>101016759645</v>
      </c>
      <c r="B3991" s="205" t="s">
        <v>15881</v>
      </c>
      <c r="C3991" s="205" t="s">
        <v>15882</v>
      </c>
      <c r="D3991" s="205" t="s">
        <v>680</v>
      </c>
      <c r="E3991" s="572">
        <v>33970</v>
      </c>
      <c r="F3991" s="572">
        <v>42736</v>
      </c>
      <c r="G3991" s="205" t="s">
        <v>4961</v>
      </c>
      <c r="H3991" s="205" t="s">
        <v>682</v>
      </c>
      <c r="I3991" s="205" t="s">
        <v>708</v>
      </c>
      <c r="J3991" s="205" t="s">
        <v>684</v>
      </c>
      <c r="K3991" s="205" t="s">
        <v>684</v>
      </c>
      <c r="L3991" s="205" t="s">
        <v>684</v>
      </c>
      <c r="M3991" s="205" t="s">
        <v>684</v>
      </c>
      <c r="N3991" s="205" t="s">
        <v>684</v>
      </c>
      <c r="O3991" s="205" t="s">
        <v>686</v>
      </c>
      <c r="P3991" s="205" t="s">
        <v>684</v>
      </c>
      <c r="Q3991" s="205" t="s">
        <v>686</v>
      </c>
    </row>
    <row r="3992" spans="1:17" hidden="1">
      <c r="A3992" s="204">
        <v>101020876261</v>
      </c>
      <c r="B3992" s="205" t="s">
        <v>15910</v>
      </c>
      <c r="C3992" s="205" t="s">
        <v>3254</v>
      </c>
      <c r="D3992" s="205" t="s">
        <v>680</v>
      </c>
      <c r="E3992" s="572">
        <v>35317</v>
      </c>
      <c r="F3992" s="572">
        <v>42736</v>
      </c>
      <c r="G3992" s="205" t="s">
        <v>15911</v>
      </c>
      <c r="H3992" s="205" t="s">
        <v>682</v>
      </c>
      <c r="I3992" s="205" t="s">
        <v>683</v>
      </c>
      <c r="J3992" s="205" t="s">
        <v>684</v>
      </c>
      <c r="K3992" s="205" t="s">
        <v>684</v>
      </c>
      <c r="L3992" s="205" t="s">
        <v>684</v>
      </c>
      <c r="M3992" s="205" t="s">
        <v>684</v>
      </c>
      <c r="N3992" s="205" t="s">
        <v>684</v>
      </c>
      <c r="O3992" s="205" t="s">
        <v>686</v>
      </c>
      <c r="P3992" s="205" t="s">
        <v>684</v>
      </c>
      <c r="Q3992" s="205" t="s">
        <v>686</v>
      </c>
    </row>
    <row r="3993" spans="1:17" hidden="1">
      <c r="A3993" s="204">
        <v>101020876196</v>
      </c>
      <c r="B3993" s="205" t="s">
        <v>15915</v>
      </c>
      <c r="C3993" s="205" t="s">
        <v>3370</v>
      </c>
      <c r="D3993" s="205" t="s">
        <v>680</v>
      </c>
      <c r="E3993" s="572">
        <v>36161</v>
      </c>
      <c r="F3993" s="572">
        <v>42736</v>
      </c>
      <c r="G3993" s="205" t="s">
        <v>15916</v>
      </c>
      <c r="H3993" s="205" t="s">
        <v>682</v>
      </c>
      <c r="I3993" s="205" t="s">
        <v>683</v>
      </c>
      <c r="J3993" s="205" t="s">
        <v>684</v>
      </c>
      <c r="K3993" s="205" t="s">
        <v>684</v>
      </c>
      <c r="L3993" s="205" t="s">
        <v>684</v>
      </c>
      <c r="M3993" s="205" t="s">
        <v>684</v>
      </c>
      <c r="N3993" s="205" t="s">
        <v>684</v>
      </c>
      <c r="O3993" s="205" t="s">
        <v>686</v>
      </c>
      <c r="P3993" s="205" t="s">
        <v>684</v>
      </c>
      <c r="Q3993" s="205" t="s">
        <v>686</v>
      </c>
    </row>
    <row r="3994" spans="1:17" hidden="1">
      <c r="A3994" s="204">
        <v>101020876165</v>
      </c>
      <c r="B3994" s="205" t="s">
        <v>15878</v>
      </c>
      <c r="C3994" s="205" t="s">
        <v>15879</v>
      </c>
      <c r="D3994" s="205" t="s">
        <v>680</v>
      </c>
      <c r="E3994" s="572">
        <v>28306</v>
      </c>
      <c r="F3994" s="572">
        <v>42736</v>
      </c>
      <c r="G3994" s="205" t="s">
        <v>15880</v>
      </c>
      <c r="H3994" s="205" t="s">
        <v>682</v>
      </c>
      <c r="I3994" s="205" t="s">
        <v>708</v>
      </c>
      <c r="J3994" s="205" t="s">
        <v>684</v>
      </c>
      <c r="K3994" s="205" t="s">
        <v>684</v>
      </c>
      <c r="L3994" s="205" t="s">
        <v>684</v>
      </c>
      <c r="M3994" s="205" t="s">
        <v>684</v>
      </c>
      <c r="N3994" s="205" t="s">
        <v>684</v>
      </c>
      <c r="O3994" s="205" t="s">
        <v>686</v>
      </c>
      <c r="P3994" s="205" t="s">
        <v>684</v>
      </c>
      <c r="Q3994" s="205" t="s">
        <v>686</v>
      </c>
    </row>
    <row r="3995" spans="1:17" hidden="1">
      <c r="A3995" s="204">
        <v>101016759666</v>
      </c>
      <c r="B3995" s="205" t="s">
        <v>15917</v>
      </c>
      <c r="C3995" s="205" t="s">
        <v>15918</v>
      </c>
      <c r="D3995" s="205" t="s">
        <v>680</v>
      </c>
      <c r="E3995" s="572">
        <v>35796</v>
      </c>
      <c r="F3995" s="572">
        <v>42736</v>
      </c>
      <c r="G3995" s="205" t="s">
        <v>15919</v>
      </c>
      <c r="H3995" s="205" t="s">
        <v>682</v>
      </c>
      <c r="I3995" s="205" t="s">
        <v>683</v>
      </c>
      <c r="J3995" s="205" t="s">
        <v>684</v>
      </c>
      <c r="K3995" s="205" t="s">
        <v>684</v>
      </c>
      <c r="L3995" s="205" t="s">
        <v>684</v>
      </c>
      <c r="M3995" s="205" t="s">
        <v>684</v>
      </c>
      <c r="N3995" s="205" t="s">
        <v>684</v>
      </c>
      <c r="O3995" s="205" t="s">
        <v>686</v>
      </c>
      <c r="P3995" s="205" t="s">
        <v>684</v>
      </c>
      <c r="Q3995" s="205" t="s">
        <v>686</v>
      </c>
    </row>
    <row r="3996" spans="1:17" hidden="1">
      <c r="A3996" s="204">
        <v>101050423654</v>
      </c>
      <c r="B3996" s="205" t="s">
        <v>15912</v>
      </c>
      <c r="C3996" s="205" t="s">
        <v>15913</v>
      </c>
      <c r="D3996" s="205" t="s">
        <v>680</v>
      </c>
      <c r="E3996" s="572">
        <v>26665</v>
      </c>
      <c r="F3996" s="572">
        <v>42736</v>
      </c>
      <c r="G3996" s="205" t="s">
        <v>15914</v>
      </c>
      <c r="H3996" s="205" t="s">
        <v>682</v>
      </c>
      <c r="I3996" s="205" t="s">
        <v>708</v>
      </c>
      <c r="J3996" s="205" t="s">
        <v>684</v>
      </c>
      <c r="K3996" s="205" t="s">
        <v>684</v>
      </c>
      <c r="L3996" s="205" t="s">
        <v>684</v>
      </c>
      <c r="M3996" s="205" t="s">
        <v>684</v>
      </c>
      <c r="N3996" s="205" t="s">
        <v>684</v>
      </c>
      <c r="O3996" s="205" t="s">
        <v>686</v>
      </c>
      <c r="P3996" s="205" t="s">
        <v>684</v>
      </c>
      <c r="Q3996" s="205" t="s">
        <v>686</v>
      </c>
    </row>
    <row r="3997" spans="1:17" hidden="1">
      <c r="A3997" s="204">
        <v>101017707315</v>
      </c>
      <c r="B3997" s="205" t="s">
        <v>15898</v>
      </c>
      <c r="C3997" s="205" t="s">
        <v>15899</v>
      </c>
      <c r="D3997" s="205" t="s">
        <v>680</v>
      </c>
      <c r="E3997" s="572">
        <v>28491</v>
      </c>
      <c r="F3997" s="572">
        <v>42736</v>
      </c>
      <c r="G3997" s="205" t="s">
        <v>15900</v>
      </c>
      <c r="H3997" s="205" t="s">
        <v>682</v>
      </c>
      <c r="I3997" s="205" t="s">
        <v>708</v>
      </c>
      <c r="J3997" s="205" t="s">
        <v>684</v>
      </c>
      <c r="K3997" s="205" t="s">
        <v>684</v>
      </c>
      <c r="L3997" s="205" t="s">
        <v>684</v>
      </c>
      <c r="M3997" s="205" t="s">
        <v>684</v>
      </c>
      <c r="N3997" s="205" t="s">
        <v>684</v>
      </c>
      <c r="O3997" s="205" t="s">
        <v>686</v>
      </c>
      <c r="P3997" s="205" t="s">
        <v>684</v>
      </c>
      <c r="Q3997" s="205" t="s">
        <v>686</v>
      </c>
    </row>
    <row r="3998" spans="1:17" hidden="1">
      <c r="A3998" s="204">
        <v>100993485837</v>
      </c>
      <c r="B3998" s="205" t="s">
        <v>15920</v>
      </c>
      <c r="C3998" s="205" t="s">
        <v>15921</v>
      </c>
      <c r="D3998" s="205" t="s">
        <v>680</v>
      </c>
      <c r="E3998" s="572">
        <v>31778</v>
      </c>
      <c r="F3998" s="572">
        <v>42723</v>
      </c>
      <c r="G3998" s="205" t="s">
        <v>1145</v>
      </c>
      <c r="H3998" s="205" t="s">
        <v>682</v>
      </c>
      <c r="I3998" s="205" t="s">
        <v>708</v>
      </c>
      <c r="J3998" s="205">
        <v>7776018787</v>
      </c>
      <c r="K3998" s="205" t="s">
        <v>684</v>
      </c>
      <c r="L3998" s="205" t="s">
        <v>684</v>
      </c>
      <c r="M3998" s="205" t="s">
        <v>684</v>
      </c>
      <c r="N3998" s="205" t="s">
        <v>6364</v>
      </c>
      <c r="O3998" s="205" t="s">
        <v>686</v>
      </c>
      <c r="P3998" s="205" t="s">
        <v>684</v>
      </c>
      <c r="Q3998" s="205" t="s">
        <v>686</v>
      </c>
    </row>
    <row r="3999" spans="1:17" hidden="1">
      <c r="A3999" s="204">
        <v>100995743410</v>
      </c>
      <c r="B3999" s="205" t="s">
        <v>15922</v>
      </c>
      <c r="C3999" s="205" t="s">
        <v>15923</v>
      </c>
      <c r="D3999" s="205" t="s">
        <v>680</v>
      </c>
      <c r="E3999" s="572">
        <v>34745</v>
      </c>
      <c r="F3999" s="572">
        <v>42721</v>
      </c>
      <c r="G3999" s="205" t="s">
        <v>15924</v>
      </c>
      <c r="H3999" s="205" t="s">
        <v>682</v>
      </c>
      <c r="I3999" s="205" t="s">
        <v>683</v>
      </c>
      <c r="J3999" s="205" t="s">
        <v>684</v>
      </c>
      <c r="K3999" s="205" t="s">
        <v>684</v>
      </c>
      <c r="L3999" s="205" t="s">
        <v>684</v>
      </c>
      <c r="M3999" s="205" t="s">
        <v>684</v>
      </c>
      <c r="N3999" s="205" t="s">
        <v>684</v>
      </c>
      <c r="O3999" s="205" t="s">
        <v>686</v>
      </c>
      <c r="P3999" s="205" t="s">
        <v>684</v>
      </c>
      <c r="Q3999" s="205" t="s">
        <v>686</v>
      </c>
    </row>
    <row r="4000" spans="1:17" hidden="1">
      <c r="A4000" s="204">
        <v>100993368177</v>
      </c>
      <c r="B4000" s="205" t="s">
        <v>15925</v>
      </c>
      <c r="C4000" s="205" t="s">
        <v>15926</v>
      </c>
      <c r="D4000" s="205" t="s">
        <v>680</v>
      </c>
      <c r="E4000" s="572">
        <v>35065</v>
      </c>
      <c r="F4000" s="572">
        <v>42719</v>
      </c>
      <c r="G4000" s="205" t="s">
        <v>15927</v>
      </c>
      <c r="H4000" s="205" t="s">
        <v>682</v>
      </c>
      <c r="I4000" s="205" t="s">
        <v>683</v>
      </c>
      <c r="J4000" s="205" t="s">
        <v>684</v>
      </c>
      <c r="K4000" s="205" t="s">
        <v>684</v>
      </c>
      <c r="L4000" s="205" t="s">
        <v>684</v>
      </c>
      <c r="M4000" s="205" t="s">
        <v>684</v>
      </c>
      <c r="N4000" s="205" t="s">
        <v>684</v>
      </c>
      <c r="O4000" s="205" t="s">
        <v>686</v>
      </c>
      <c r="P4000" s="205" t="s">
        <v>684</v>
      </c>
      <c r="Q4000" s="205" t="s">
        <v>686</v>
      </c>
    </row>
    <row r="4001" spans="1:17" hidden="1">
      <c r="A4001" s="204">
        <v>100997823870</v>
      </c>
      <c r="B4001" s="205" t="s">
        <v>15931</v>
      </c>
      <c r="C4001" s="205" t="s">
        <v>15932</v>
      </c>
      <c r="D4001" s="205" t="s">
        <v>680</v>
      </c>
      <c r="E4001" s="572">
        <v>34724</v>
      </c>
      <c r="F4001" s="572">
        <v>42718</v>
      </c>
      <c r="G4001" s="205" t="s">
        <v>15933</v>
      </c>
      <c r="H4001" s="205" t="s">
        <v>682</v>
      </c>
      <c r="I4001" s="205" t="s">
        <v>683</v>
      </c>
      <c r="J4001" s="205" t="s">
        <v>684</v>
      </c>
      <c r="K4001" s="205" t="s">
        <v>684</v>
      </c>
      <c r="L4001" s="205" t="s">
        <v>684</v>
      </c>
      <c r="M4001" s="205" t="s">
        <v>684</v>
      </c>
      <c r="N4001" s="205" t="s">
        <v>684</v>
      </c>
      <c r="O4001" s="205" t="s">
        <v>686</v>
      </c>
      <c r="P4001" s="205" t="s">
        <v>684</v>
      </c>
      <c r="Q4001" s="205" t="s">
        <v>686</v>
      </c>
    </row>
    <row r="4002" spans="1:17" hidden="1">
      <c r="A4002" s="204">
        <v>100993510725</v>
      </c>
      <c r="B4002" s="205" t="s">
        <v>15928</v>
      </c>
      <c r="C4002" s="205" t="s">
        <v>15929</v>
      </c>
      <c r="D4002" s="205" t="s">
        <v>680</v>
      </c>
      <c r="E4002" s="572">
        <v>31390</v>
      </c>
      <c r="F4002" s="572">
        <v>42718</v>
      </c>
      <c r="G4002" s="205" t="s">
        <v>15930</v>
      </c>
      <c r="H4002" s="205" t="s">
        <v>682</v>
      </c>
      <c r="I4002" s="205" t="s">
        <v>708</v>
      </c>
      <c r="J4002" s="205" t="s">
        <v>684</v>
      </c>
      <c r="K4002" s="205" t="s">
        <v>684</v>
      </c>
      <c r="L4002" s="205" t="s">
        <v>684</v>
      </c>
      <c r="M4002" s="205" t="s">
        <v>684</v>
      </c>
      <c r="N4002" s="205" t="s">
        <v>684</v>
      </c>
      <c r="O4002" s="205" t="s">
        <v>686</v>
      </c>
      <c r="P4002" s="205" t="s">
        <v>684</v>
      </c>
      <c r="Q4002" s="205" t="s">
        <v>686</v>
      </c>
    </row>
    <row r="4003" spans="1:17" hidden="1">
      <c r="A4003" s="204">
        <v>100995743423</v>
      </c>
      <c r="B4003" s="205" t="s">
        <v>15939</v>
      </c>
      <c r="C4003" s="205" t="s">
        <v>15940</v>
      </c>
      <c r="D4003" s="205" t="s">
        <v>680</v>
      </c>
      <c r="E4003" s="572">
        <v>31048</v>
      </c>
      <c r="F4003" s="572">
        <v>42716</v>
      </c>
      <c r="G4003" s="205" t="s">
        <v>15941</v>
      </c>
      <c r="H4003" s="205" t="s">
        <v>682</v>
      </c>
      <c r="I4003" s="205" t="s">
        <v>708</v>
      </c>
      <c r="J4003" s="205" t="s">
        <v>684</v>
      </c>
      <c r="K4003" s="205" t="s">
        <v>684</v>
      </c>
      <c r="L4003" s="205" t="s">
        <v>684</v>
      </c>
      <c r="M4003" s="205" t="s">
        <v>684</v>
      </c>
      <c r="N4003" s="205" t="s">
        <v>684</v>
      </c>
      <c r="O4003" s="205" t="s">
        <v>686</v>
      </c>
      <c r="P4003" s="205" t="s">
        <v>684</v>
      </c>
      <c r="Q4003" s="205" t="s">
        <v>686</v>
      </c>
    </row>
    <row r="4004" spans="1:17" hidden="1">
      <c r="A4004" s="204">
        <v>100995743475</v>
      </c>
      <c r="B4004" s="205" t="s">
        <v>15937</v>
      </c>
      <c r="C4004" s="205" t="s">
        <v>15938</v>
      </c>
      <c r="D4004" s="205" t="s">
        <v>680</v>
      </c>
      <c r="E4004" s="572">
        <v>35553</v>
      </c>
      <c r="F4004" s="572">
        <v>42716</v>
      </c>
      <c r="G4004" s="205" t="s">
        <v>8631</v>
      </c>
      <c r="H4004" s="205" t="s">
        <v>682</v>
      </c>
      <c r="I4004" s="205" t="s">
        <v>683</v>
      </c>
      <c r="J4004" s="205" t="s">
        <v>684</v>
      </c>
      <c r="K4004" s="205" t="s">
        <v>684</v>
      </c>
      <c r="L4004" s="205" t="s">
        <v>684</v>
      </c>
      <c r="M4004" s="205" t="s">
        <v>684</v>
      </c>
      <c r="N4004" s="205" t="s">
        <v>684</v>
      </c>
      <c r="O4004" s="205" t="s">
        <v>686</v>
      </c>
      <c r="P4004" s="205" t="s">
        <v>684</v>
      </c>
      <c r="Q4004" s="205" t="s">
        <v>686</v>
      </c>
    </row>
    <row r="4005" spans="1:17" hidden="1">
      <c r="A4005" s="204">
        <v>100995743452</v>
      </c>
      <c r="B4005" s="205" t="s">
        <v>15934</v>
      </c>
      <c r="C4005" s="205" t="s">
        <v>15935</v>
      </c>
      <c r="D4005" s="205" t="s">
        <v>680</v>
      </c>
      <c r="E4005" s="572">
        <v>34700</v>
      </c>
      <c r="F4005" s="572">
        <v>42716</v>
      </c>
      <c r="G4005" s="205" t="s">
        <v>15936</v>
      </c>
      <c r="H4005" s="205" t="s">
        <v>682</v>
      </c>
      <c r="I4005" s="205" t="s">
        <v>683</v>
      </c>
      <c r="J4005" s="205" t="s">
        <v>684</v>
      </c>
      <c r="K4005" s="205" t="s">
        <v>684</v>
      </c>
      <c r="L4005" s="205" t="s">
        <v>684</v>
      </c>
      <c r="M4005" s="205" t="s">
        <v>684</v>
      </c>
      <c r="N4005" s="205" t="s">
        <v>684</v>
      </c>
      <c r="O4005" s="205" t="s">
        <v>686</v>
      </c>
      <c r="P4005" s="205" t="s">
        <v>684</v>
      </c>
      <c r="Q4005" s="205" t="s">
        <v>686</v>
      </c>
    </row>
    <row r="4006" spans="1:17" hidden="1">
      <c r="A4006" s="204">
        <v>100995742776</v>
      </c>
      <c r="B4006" s="205" t="s">
        <v>15942</v>
      </c>
      <c r="C4006" s="205" t="s">
        <v>15943</v>
      </c>
      <c r="D4006" s="205" t="s">
        <v>680</v>
      </c>
      <c r="E4006" s="572">
        <v>28856</v>
      </c>
      <c r="F4006" s="572">
        <v>42712</v>
      </c>
      <c r="G4006" s="205" t="s">
        <v>15944</v>
      </c>
      <c r="H4006" s="205" t="s">
        <v>682</v>
      </c>
      <c r="I4006" s="205" t="s">
        <v>708</v>
      </c>
      <c r="J4006" s="205" t="s">
        <v>684</v>
      </c>
      <c r="K4006" s="205" t="s">
        <v>684</v>
      </c>
      <c r="L4006" s="205" t="s">
        <v>684</v>
      </c>
      <c r="M4006" s="205" t="s">
        <v>684</v>
      </c>
      <c r="N4006" s="205" t="s">
        <v>684</v>
      </c>
      <c r="O4006" s="205" t="s">
        <v>686</v>
      </c>
      <c r="P4006" s="205" t="s">
        <v>684</v>
      </c>
      <c r="Q4006" s="205" t="s">
        <v>686</v>
      </c>
    </row>
    <row r="4007" spans="1:17" hidden="1">
      <c r="A4007" s="204">
        <v>100995743434</v>
      </c>
      <c r="B4007" s="205" t="s">
        <v>15947</v>
      </c>
      <c r="C4007" s="205" t="s">
        <v>15948</v>
      </c>
      <c r="D4007" s="205" t="s">
        <v>680</v>
      </c>
      <c r="E4007" s="572">
        <v>33604</v>
      </c>
      <c r="F4007" s="572">
        <v>42709</v>
      </c>
      <c r="G4007" s="205" t="s">
        <v>15949</v>
      </c>
      <c r="H4007" s="205" t="s">
        <v>682</v>
      </c>
      <c r="I4007" s="205" t="s">
        <v>683</v>
      </c>
      <c r="J4007" s="205" t="s">
        <v>684</v>
      </c>
      <c r="K4007" s="205" t="s">
        <v>684</v>
      </c>
      <c r="L4007" s="205" t="s">
        <v>684</v>
      </c>
      <c r="M4007" s="205" t="s">
        <v>684</v>
      </c>
      <c r="N4007" s="205" t="s">
        <v>684</v>
      </c>
      <c r="O4007" s="205" t="s">
        <v>686</v>
      </c>
      <c r="P4007" s="205" t="s">
        <v>684</v>
      </c>
      <c r="Q4007" s="205" t="s">
        <v>686</v>
      </c>
    </row>
    <row r="4008" spans="1:17" hidden="1">
      <c r="A4008" s="204">
        <v>100993368196</v>
      </c>
      <c r="B4008" s="205" t="s">
        <v>15945</v>
      </c>
      <c r="C4008" s="205" t="s">
        <v>15946</v>
      </c>
      <c r="D4008" s="205" t="s">
        <v>680</v>
      </c>
      <c r="E4008" s="572">
        <v>32143</v>
      </c>
      <c r="F4008" s="572">
        <v>42709</v>
      </c>
      <c r="G4008" s="205" t="s">
        <v>5004</v>
      </c>
      <c r="H4008" s="205" t="s">
        <v>682</v>
      </c>
      <c r="I4008" s="205" t="s">
        <v>708</v>
      </c>
      <c r="J4008" s="205" t="s">
        <v>684</v>
      </c>
      <c r="K4008" s="205" t="s">
        <v>684</v>
      </c>
      <c r="L4008" s="205" t="s">
        <v>684</v>
      </c>
      <c r="M4008" s="205" t="s">
        <v>684</v>
      </c>
      <c r="N4008" s="205" t="s">
        <v>684</v>
      </c>
      <c r="O4008" s="205" t="s">
        <v>686</v>
      </c>
      <c r="P4008" s="205" t="s">
        <v>684</v>
      </c>
      <c r="Q4008" s="205" t="s">
        <v>686</v>
      </c>
    </row>
    <row r="4009" spans="1:17" hidden="1">
      <c r="A4009" s="204">
        <v>100993510702</v>
      </c>
      <c r="B4009" s="205" t="s">
        <v>15976</v>
      </c>
      <c r="C4009" s="205" t="s">
        <v>15977</v>
      </c>
      <c r="D4009" s="205" t="s">
        <v>680</v>
      </c>
      <c r="E4009" s="572">
        <v>33604</v>
      </c>
      <c r="F4009" s="572">
        <v>42705</v>
      </c>
      <c r="G4009" s="205" t="s">
        <v>1768</v>
      </c>
      <c r="H4009" s="205" t="s">
        <v>682</v>
      </c>
      <c r="I4009" s="205" t="s">
        <v>683</v>
      </c>
      <c r="J4009" s="205" t="s">
        <v>684</v>
      </c>
      <c r="K4009" s="205" t="s">
        <v>684</v>
      </c>
      <c r="L4009" s="205" t="s">
        <v>684</v>
      </c>
      <c r="M4009" s="205" t="s">
        <v>684</v>
      </c>
      <c r="N4009" s="205" t="s">
        <v>684</v>
      </c>
      <c r="O4009" s="205" t="s">
        <v>686</v>
      </c>
      <c r="P4009" s="205" t="s">
        <v>684</v>
      </c>
      <c r="Q4009" s="205" t="s">
        <v>686</v>
      </c>
    </row>
    <row r="4010" spans="1:17" hidden="1">
      <c r="A4010" s="204">
        <v>100993561517</v>
      </c>
      <c r="B4010" s="205" t="s">
        <v>15963</v>
      </c>
      <c r="C4010" s="205" t="s">
        <v>15964</v>
      </c>
      <c r="D4010" s="205" t="s">
        <v>680</v>
      </c>
      <c r="E4010" s="572">
        <v>32403</v>
      </c>
      <c r="F4010" s="572">
        <v>42705</v>
      </c>
      <c r="G4010" s="205" t="s">
        <v>15965</v>
      </c>
      <c r="H4010" s="205" t="s">
        <v>682</v>
      </c>
      <c r="I4010" s="205" t="s">
        <v>708</v>
      </c>
      <c r="J4010" s="205" t="s">
        <v>684</v>
      </c>
      <c r="K4010" s="205" t="s">
        <v>684</v>
      </c>
      <c r="L4010" s="205" t="s">
        <v>684</v>
      </c>
      <c r="M4010" s="205" t="s">
        <v>684</v>
      </c>
      <c r="N4010" s="205" t="s">
        <v>684</v>
      </c>
      <c r="O4010" s="205" t="s">
        <v>686</v>
      </c>
      <c r="P4010" s="205" t="s">
        <v>684</v>
      </c>
      <c r="Q4010" s="205" t="s">
        <v>686</v>
      </c>
    </row>
    <row r="4011" spans="1:17" hidden="1">
      <c r="A4011" s="204">
        <v>100993561529</v>
      </c>
      <c r="B4011" s="205" t="s">
        <v>15966</v>
      </c>
      <c r="C4011" s="205" t="s">
        <v>15967</v>
      </c>
      <c r="D4011" s="205" t="s">
        <v>680</v>
      </c>
      <c r="E4011" s="572">
        <v>31244</v>
      </c>
      <c r="F4011" s="572">
        <v>42705</v>
      </c>
      <c r="G4011" s="205" t="s">
        <v>4937</v>
      </c>
      <c r="H4011" s="205" t="s">
        <v>682</v>
      </c>
      <c r="I4011" s="205" t="s">
        <v>683</v>
      </c>
      <c r="J4011" s="205" t="s">
        <v>684</v>
      </c>
      <c r="K4011" s="205" t="s">
        <v>684</v>
      </c>
      <c r="L4011" s="205" t="s">
        <v>684</v>
      </c>
      <c r="M4011" s="205" t="s">
        <v>684</v>
      </c>
      <c r="N4011" s="205" t="s">
        <v>684</v>
      </c>
      <c r="O4011" s="205" t="s">
        <v>686</v>
      </c>
      <c r="P4011" s="205" t="s">
        <v>684</v>
      </c>
      <c r="Q4011" s="205" t="s">
        <v>686</v>
      </c>
    </row>
    <row r="4012" spans="1:17" hidden="1">
      <c r="A4012" s="204">
        <v>100993561538</v>
      </c>
      <c r="B4012" s="205" t="s">
        <v>15968</v>
      </c>
      <c r="C4012" s="205" t="s">
        <v>15969</v>
      </c>
      <c r="D4012" s="205" t="s">
        <v>680</v>
      </c>
      <c r="E4012" s="572">
        <v>32256</v>
      </c>
      <c r="F4012" s="572">
        <v>42705</v>
      </c>
      <c r="G4012" s="205" t="s">
        <v>15970</v>
      </c>
      <c r="H4012" s="205" t="s">
        <v>682</v>
      </c>
      <c r="I4012" s="205" t="s">
        <v>708</v>
      </c>
      <c r="J4012" s="205" t="s">
        <v>684</v>
      </c>
      <c r="K4012" s="205" t="s">
        <v>684</v>
      </c>
      <c r="L4012" s="205" t="s">
        <v>684</v>
      </c>
      <c r="M4012" s="205" t="s">
        <v>684</v>
      </c>
      <c r="N4012" s="205" t="s">
        <v>684</v>
      </c>
      <c r="O4012" s="205" t="s">
        <v>686</v>
      </c>
      <c r="P4012" s="205" t="s">
        <v>684</v>
      </c>
      <c r="Q4012" s="205" t="s">
        <v>686</v>
      </c>
    </row>
    <row r="4013" spans="1:17" hidden="1">
      <c r="A4013" s="204">
        <v>100993561540</v>
      </c>
      <c r="B4013" s="205" t="s">
        <v>15971</v>
      </c>
      <c r="C4013" s="205" t="s">
        <v>15972</v>
      </c>
      <c r="D4013" s="205" t="s">
        <v>680</v>
      </c>
      <c r="E4013" s="572">
        <v>34884</v>
      </c>
      <c r="F4013" s="572">
        <v>42705</v>
      </c>
      <c r="G4013" s="205" t="s">
        <v>6593</v>
      </c>
      <c r="H4013" s="205" t="s">
        <v>682</v>
      </c>
      <c r="I4013" s="205" t="s">
        <v>683</v>
      </c>
      <c r="J4013" s="205" t="s">
        <v>684</v>
      </c>
      <c r="K4013" s="205" t="s">
        <v>684</v>
      </c>
      <c r="L4013" s="205" t="s">
        <v>684</v>
      </c>
      <c r="M4013" s="205" t="s">
        <v>684</v>
      </c>
      <c r="N4013" s="205" t="s">
        <v>684</v>
      </c>
      <c r="O4013" s="205" t="s">
        <v>686</v>
      </c>
      <c r="P4013" s="205" t="s">
        <v>684</v>
      </c>
      <c r="Q4013" s="205" t="s">
        <v>686</v>
      </c>
    </row>
    <row r="4014" spans="1:17" hidden="1">
      <c r="A4014" s="204">
        <v>100993561555</v>
      </c>
      <c r="B4014" s="205" t="s">
        <v>15973</v>
      </c>
      <c r="C4014" s="205" t="s">
        <v>15974</v>
      </c>
      <c r="D4014" s="205" t="s">
        <v>680</v>
      </c>
      <c r="E4014" s="572">
        <v>30178</v>
      </c>
      <c r="F4014" s="572">
        <v>42705</v>
      </c>
      <c r="G4014" s="205" t="s">
        <v>15975</v>
      </c>
      <c r="H4014" s="205" t="s">
        <v>682</v>
      </c>
      <c r="I4014" s="205" t="s">
        <v>708</v>
      </c>
      <c r="J4014" s="205" t="s">
        <v>684</v>
      </c>
      <c r="K4014" s="205" t="s">
        <v>684</v>
      </c>
      <c r="L4014" s="205" t="s">
        <v>684</v>
      </c>
      <c r="M4014" s="205" t="s">
        <v>684</v>
      </c>
      <c r="N4014" s="205" t="s">
        <v>684</v>
      </c>
      <c r="O4014" s="205" t="s">
        <v>686</v>
      </c>
      <c r="P4014" s="205" t="s">
        <v>684</v>
      </c>
      <c r="Q4014" s="205" t="s">
        <v>686</v>
      </c>
    </row>
    <row r="4015" spans="1:17" hidden="1">
      <c r="A4015" s="204">
        <v>100993510718</v>
      </c>
      <c r="B4015" s="205" t="s">
        <v>15978</v>
      </c>
      <c r="C4015" s="205" t="s">
        <v>15979</v>
      </c>
      <c r="D4015" s="205" t="s">
        <v>680</v>
      </c>
      <c r="E4015" s="572">
        <v>34094</v>
      </c>
      <c r="F4015" s="572">
        <v>42705</v>
      </c>
      <c r="G4015" s="205" t="s">
        <v>15980</v>
      </c>
      <c r="H4015" s="205" t="s">
        <v>682</v>
      </c>
      <c r="I4015" s="205" t="s">
        <v>708</v>
      </c>
      <c r="J4015" s="205" t="s">
        <v>684</v>
      </c>
      <c r="K4015" s="205" t="s">
        <v>684</v>
      </c>
      <c r="L4015" s="205" t="s">
        <v>684</v>
      </c>
      <c r="M4015" s="205" t="s">
        <v>684</v>
      </c>
      <c r="N4015" s="205" t="s">
        <v>684</v>
      </c>
      <c r="O4015" s="205" t="s">
        <v>686</v>
      </c>
      <c r="P4015" s="205" t="s">
        <v>684</v>
      </c>
      <c r="Q4015" s="205" t="s">
        <v>686</v>
      </c>
    </row>
    <row r="4016" spans="1:17" hidden="1">
      <c r="A4016" s="204">
        <v>100993510739</v>
      </c>
      <c r="B4016" s="205" t="s">
        <v>15981</v>
      </c>
      <c r="C4016" s="205" t="s">
        <v>15982</v>
      </c>
      <c r="D4016" s="205" t="s">
        <v>680</v>
      </c>
      <c r="E4016" s="572">
        <v>35431</v>
      </c>
      <c r="F4016" s="572">
        <v>42705</v>
      </c>
      <c r="G4016" s="205" t="s">
        <v>1149</v>
      </c>
      <c r="H4016" s="205" t="s">
        <v>682</v>
      </c>
      <c r="I4016" s="205" t="s">
        <v>683</v>
      </c>
      <c r="J4016" s="205" t="s">
        <v>684</v>
      </c>
      <c r="K4016" s="205" t="s">
        <v>684</v>
      </c>
      <c r="L4016" s="205" t="s">
        <v>684</v>
      </c>
      <c r="M4016" s="205" t="s">
        <v>684</v>
      </c>
      <c r="N4016" s="205" t="s">
        <v>684</v>
      </c>
      <c r="O4016" s="205" t="s">
        <v>686</v>
      </c>
      <c r="P4016" s="205" t="s">
        <v>684</v>
      </c>
      <c r="Q4016" s="205" t="s">
        <v>686</v>
      </c>
    </row>
    <row r="4017" spans="1:17" hidden="1">
      <c r="A4017" s="204">
        <v>100993510741</v>
      </c>
      <c r="B4017" s="205" t="s">
        <v>15983</v>
      </c>
      <c r="C4017" s="205" t="s">
        <v>15984</v>
      </c>
      <c r="D4017" s="205" t="s">
        <v>680</v>
      </c>
      <c r="E4017" s="572">
        <v>32874</v>
      </c>
      <c r="F4017" s="572">
        <v>42705</v>
      </c>
      <c r="G4017" s="205" t="s">
        <v>15985</v>
      </c>
      <c r="H4017" s="205" t="s">
        <v>682</v>
      </c>
      <c r="I4017" s="205" t="s">
        <v>683</v>
      </c>
      <c r="J4017" s="205" t="s">
        <v>684</v>
      </c>
      <c r="K4017" s="205" t="s">
        <v>684</v>
      </c>
      <c r="L4017" s="205" t="s">
        <v>684</v>
      </c>
      <c r="M4017" s="205" t="s">
        <v>684</v>
      </c>
      <c r="N4017" s="205" t="s">
        <v>684</v>
      </c>
      <c r="O4017" s="205" t="s">
        <v>686</v>
      </c>
      <c r="P4017" s="205" t="s">
        <v>684</v>
      </c>
      <c r="Q4017" s="205" t="s">
        <v>686</v>
      </c>
    </row>
    <row r="4018" spans="1:17" hidden="1">
      <c r="A4018" s="204">
        <v>100993368165</v>
      </c>
      <c r="B4018" s="205" t="s">
        <v>15986</v>
      </c>
      <c r="C4018" s="205" t="s">
        <v>15987</v>
      </c>
      <c r="D4018" s="205" t="s">
        <v>680</v>
      </c>
      <c r="E4018" s="572">
        <v>34035</v>
      </c>
      <c r="F4018" s="572">
        <v>42705</v>
      </c>
      <c r="G4018" s="205" t="s">
        <v>11193</v>
      </c>
      <c r="H4018" s="205" t="s">
        <v>682</v>
      </c>
      <c r="I4018" s="205" t="s">
        <v>683</v>
      </c>
      <c r="J4018" s="205" t="s">
        <v>684</v>
      </c>
      <c r="K4018" s="205" t="s">
        <v>684</v>
      </c>
      <c r="L4018" s="205" t="s">
        <v>684</v>
      </c>
      <c r="M4018" s="205" t="s">
        <v>684</v>
      </c>
      <c r="N4018" s="205" t="s">
        <v>684</v>
      </c>
      <c r="O4018" s="205" t="s">
        <v>686</v>
      </c>
      <c r="P4018" s="205" t="s">
        <v>684</v>
      </c>
      <c r="Q4018" s="205" t="s">
        <v>686</v>
      </c>
    </row>
    <row r="4019" spans="1:17" hidden="1">
      <c r="A4019" s="204">
        <v>100993571298</v>
      </c>
      <c r="B4019" s="205" t="s">
        <v>16002</v>
      </c>
      <c r="C4019" s="205" t="s">
        <v>16003</v>
      </c>
      <c r="D4019" s="205" t="s">
        <v>680</v>
      </c>
      <c r="E4019" s="572">
        <v>33030</v>
      </c>
      <c r="F4019" s="572">
        <v>42705</v>
      </c>
      <c r="G4019" s="205" t="s">
        <v>2763</v>
      </c>
      <c r="H4019" s="205" t="s">
        <v>682</v>
      </c>
      <c r="I4019" s="205" t="s">
        <v>708</v>
      </c>
      <c r="J4019" s="205" t="s">
        <v>684</v>
      </c>
      <c r="K4019" s="205" t="s">
        <v>684</v>
      </c>
      <c r="L4019" s="205" t="s">
        <v>684</v>
      </c>
      <c r="M4019" s="205" t="s">
        <v>684</v>
      </c>
      <c r="N4019" s="205" t="s">
        <v>684</v>
      </c>
      <c r="O4019" s="205" t="s">
        <v>686</v>
      </c>
      <c r="P4019" s="205" t="s">
        <v>684</v>
      </c>
      <c r="Q4019" s="205" t="s">
        <v>686</v>
      </c>
    </row>
    <row r="4020" spans="1:17" hidden="1">
      <c r="A4020" s="204">
        <v>100993571251</v>
      </c>
      <c r="B4020" s="205" t="s">
        <v>16009</v>
      </c>
      <c r="C4020" s="205" t="s">
        <v>16010</v>
      </c>
      <c r="D4020" s="205" t="s">
        <v>680</v>
      </c>
      <c r="E4020" s="572">
        <v>32946</v>
      </c>
      <c r="F4020" s="572">
        <v>42705</v>
      </c>
      <c r="G4020" s="205" t="s">
        <v>16011</v>
      </c>
      <c r="H4020" s="205" t="s">
        <v>682</v>
      </c>
      <c r="I4020" s="205" t="s">
        <v>708</v>
      </c>
      <c r="J4020" s="205" t="s">
        <v>684</v>
      </c>
      <c r="K4020" s="205" t="s">
        <v>684</v>
      </c>
      <c r="L4020" s="205" t="s">
        <v>684</v>
      </c>
      <c r="M4020" s="205" t="s">
        <v>684</v>
      </c>
      <c r="N4020" s="205" t="s">
        <v>684</v>
      </c>
      <c r="O4020" s="205" t="s">
        <v>686</v>
      </c>
      <c r="P4020" s="205" t="s">
        <v>684</v>
      </c>
      <c r="Q4020" s="205" t="s">
        <v>686</v>
      </c>
    </row>
    <row r="4021" spans="1:17" hidden="1">
      <c r="A4021" s="204">
        <v>100993571279</v>
      </c>
      <c r="B4021" s="205" t="s">
        <v>16006</v>
      </c>
      <c r="C4021" s="205" t="s">
        <v>16007</v>
      </c>
      <c r="D4021" s="205" t="s">
        <v>680</v>
      </c>
      <c r="E4021" s="572">
        <v>32701</v>
      </c>
      <c r="F4021" s="572">
        <v>42705</v>
      </c>
      <c r="G4021" s="205" t="s">
        <v>16008</v>
      </c>
      <c r="H4021" s="205" t="s">
        <v>682</v>
      </c>
      <c r="I4021" s="205" t="s">
        <v>708</v>
      </c>
      <c r="J4021" s="205" t="s">
        <v>684</v>
      </c>
      <c r="K4021" s="205" t="s">
        <v>684</v>
      </c>
      <c r="L4021" s="205" t="s">
        <v>684</v>
      </c>
      <c r="M4021" s="205" t="s">
        <v>684</v>
      </c>
      <c r="N4021" s="205" t="s">
        <v>684</v>
      </c>
      <c r="O4021" s="205" t="s">
        <v>686</v>
      </c>
      <c r="P4021" s="205" t="s">
        <v>684</v>
      </c>
      <c r="Q4021" s="205" t="s">
        <v>686</v>
      </c>
    </row>
    <row r="4022" spans="1:17" hidden="1">
      <c r="A4022" s="204">
        <v>100993571280</v>
      </c>
      <c r="B4022" s="205" t="s">
        <v>16004</v>
      </c>
      <c r="C4022" s="205" t="s">
        <v>16005</v>
      </c>
      <c r="D4022" s="205" t="s">
        <v>680</v>
      </c>
      <c r="E4022" s="572">
        <v>32874</v>
      </c>
      <c r="F4022" s="572">
        <v>42705</v>
      </c>
      <c r="G4022" s="205" t="s">
        <v>7908</v>
      </c>
      <c r="H4022" s="205" t="s">
        <v>682</v>
      </c>
      <c r="I4022" s="205" t="s">
        <v>683</v>
      </c>
      <c r="J4022" s="205">
        <v>9860398597</v>
      </c>
      <c r="K4022" s="205" t="s">
        <v>684</v>
      </c>
      <c r="L4022" s="205" t="s">
        <v>684</v>
      </c>
      <c r="M4022" s="205" t="s">
        <v>684</v>
      </c>
      <c r="N4022" s="205" t="s">
        <v>684</v>
      </c>
      <c r="O4022" s="205" t="s">
        <v>686</v>
      </c>
      <c r="P4022" s="205" t="s">
        <v>684</v>
      </c>
      <c r="Q4022" s="205" t="s">
        <v>686</v>
      </c>
    </row>
    <row r="4023" spans="1:17" hidden="1">
      <c r="A4023" s="204">
        <v>100993567381</v>
      </c>
      <c r="B4023" s="205" t="s">
        <v>15988</v>
      </c>
      <c r="C4023" s="205" t="s">
        <v>15989</v>
      </c>
      <c r="D4023" s="205" t="s">
        <v>680</v>
      </c>
      <c r="E4023" s="572">
        <v>32574</v>
      </c>
      <c r="F4023" s="572">
        <v>42705</v>
      </c>
      <c r="G4023" s="205" t="s">
        <v>15990</v>
      </c>
      <c r="H4023" s="205" t="s">
        <v>682</v>
      </c>
      <c r="I4023" s="205" t="s">
        <v>708</v>
      </c>
      <c r="J4023" s="205" t="s">
        <v>684</v>
      </c>
      <c r="K4023" s="205" t="s">
        <v>684</v>
      </c>
      <c r="L4023" s="205" t="s">
        <v>684</v>
      </c>
      <c r="M4023" s="205" t="s">
        <v>684</v>
      </c>
      <c r="N4023" s="205" t="s">
        <v>684</v>
      </c>
      <c r="O4023" s="205" t="s">
        <v>686</v>
      </c>
      <c r="P4023" s="205" t="s">
        <v>684</v>
      </c>
      <c r="Q4023" s="205" t="s">
        <v>686</v>
      </c>
    </row>
    <row r="4024" spans="1:17" hidden="1">
      <c r="A4024" s="204">
        <v>100993571246</v>
      </c>
      <c r="B4024" s="205" t="s">
        <v>16015</v>
      </c>
      <c r="C4024" s="205" t="s">
        <v>16016</v>
      </c>
      <c r="D4024" s="205" t="s">
        <v>680</v>
      </c>
      <c r="E4024" s="572">
        <v>34039</v>
      </c>
      <c r="F4024" s="572">
        <v>42705</v>
      </c>
      <c r="G4024" s="205" t="s">
        <v>16017</v>
      </c>
      <c r="H4024" s="205" t="s">
        <v>682</v>
      </c>
      <c r="I4024" s="205" t="s">
        <v>683</v>
      </c>
      <c r="J4024" s="205" t="s">
        <v>684</v>
      </c>
      <c r="K4024" s="205" t="s">
        <v>684</v>
      </c>
      <c r="L4024" s="205" t="s">
        <v>684</v>
      </c>
      <c r="M4024" s="205" t="s">
        <v>684</v>
      </c>
      <c r="N4024" s="205" t="s">
        <v>684</v>
      </c>
      <c r="O4024" s="205" t="s">
        <v>686</v>
      </c>
      <c r="P4024" s="205" t="s">
        <v>684</v>
      </c>
      <c r="Q4024" s="205" t="s">
        <v>686</v>
      </c>
    </row>
    <row r="4025" spans="1:17" hidden="1">
      <c r="A4025" s="204">
        <v>100997828174</v>
      </c>
      <c r="B4025" s="205" t="s">
        <v>15993</v>
      </c>
      <c r="C4025" s="205" t="s">
        <v>15994</v>
      </c>
      <c r="D4025" s="205" t="s">
        <v>680</v>
      </c>
      <c r="E4025" s="572">
        <v>35065</v>
      </c>
      <c r="F4025" s="572">
        <v>42705</v>
      </c>
      <c r="G4025" s="205" t="s">
        <v>15995</v>
      </c>
      <c r="H4025" s="205" t="s">
        <v>682</v>
      </c>
      <c r="I4025" s="205" t="s">
        <v>683</v>
      </c>
      <c r="J4025" s="205" t="s">
        <v>684</v>
      </c>
      <c r="K4025" s="205" t="s">
        <v>684</v>
      </c>
      <c r="L4025" s="205" t="s">
        <v>684</v>
      </c>
      <c r="M4025" s="205" t="s">
        <v>684</v>
      </c>
      <c r="N4025" s="205" t="s">
        <v>684</v>
      </c>
      <c r="O4025" s="205" t="s">
        <v>686</v>
      </c>
      <c r="P4025" s="205" t="s">
        <v>684</v>
      </c>
      <c r="Q4025" s="205" t="s">
        <v>686</v>
      </c>
    </row>
    <row r="4026" spans="1:17" hidden="1">
      <c r="A4026" s="204">
        <v>100997823862</v>
      </c>
      <c r="B4026" s="205" t="s">
        <v>15991</v>
      </c>
      <c r="C4026" s="205" t="s">
        <v>15992</v>
      </c>
      <c r="D4026" s="205" t="s">
        <v>680</v>
      </c>
      <c r="E4026" s="572">
        <v>31172</v>
      </c>
      <c r="F4026" s="572">
        <v>42705</v>
      </c>
      <c r="G4026" s="205" t="s">
        <v>13769</v>
      </c>
      <c r="H4026" s="205" t="s">
        <v>682</v>
      </c>
      <c r="I4026" s="205" t="s">
        <v>708</v>
      </c>
      <c r="J4026" s="205">
        <v>8806795869</v>
      </c>
      <c r="K4026" s="205" t="s">
        <v>684</v>
      </c>
      <c r="L4026" s="205" t="s">
        <v>684</v>
      </c>
      <c r="M4026" s="205" t="s">
        <v>684</v>
      </c>
      <c r="N4026" s="205" t="s">
        <v>13643</v>
      </c>
      <c r="O4026" s="205" t="s">
        <v>686</v>
      </c>
      <c r="P4026" s="205" t="s">
        <v>684</v>
      </c>
      <c r="Q4026" s="205" t="s">
        <v>686</v>
      </c>
    </row>
    <row r="4027" spans="1:17" hidden="1">
      <c r="A4027" s="204">
        <v>100993567368</v>
      </c>
      <c r="B4027" s="205" t="s">
        <v>15961</v>
      </c>
      <c r="C4027" s="205" t="s">
        <v>15962</v>
      </c>
      <c r="D4027" s="205" t="s">
        <v>680</v>
      </c>
      <c r="E4027" s="572">
        <v>34002</v>
      </c>
      <c r="F4027" s="572">
        <v>42705</v>
      </c>
      <c r="G4027" s="205" t="s">
        <v>7730</v>
      </c>
      <c r="H4027" s="205" t="s">
        <v>682</v>
      </c>
      <c r="I4027" s="205" t="s">
        <v>683</v>
      </c>
      <c r="J4027" s="205" t="s">
        <v>684</v>
      </c>
      <c r="K4027" s="205" t="s">
        <v>684</v>
      </c>
      <c r="L4027" s="205" t="s">
        <v>684</v>
      </c>
      <c r="M4027" s="205" t="s">
        <v>684</v>
      </c>
      <c r="N4027" s="205" t="s">
        <v>684</v>
      </c>
      <c r="O4027" s="205" t="s">
        <v>686</v>
      </c>
      <c r="P4027" s="205" t="s">
        <v>684</v>
      </c>
      <c r="Q4027" s="205" t="s">
        <v>686</v>
      </c>
    </row>
    <row r="4028" spans="1:17" hidden="1">
      <c r="A4028" s="204">
        <v>101000424150</v>
      </c>
      <c r="B4028" s="205" t="s">
        <v>15953</v>
      </c>
      <c r="C4028" s="205" t="s">
        <v>15954</v>
      </c>
      <c r="D4028" s="205" t="s">
        <v>680</v>
      </c>
      <c r="E4028" s="572">
        <v>35796</v>
      </c>
      <c r="F4028" s="572">
        <v>42705</v>
      </c>
      <c r="G4028" s="205" t="s">
        <v>15955</v>
      </c>
      <c r="H4028" s="205" t="s">
        <v>682</v>
      </c>
      <c r="I4028" s="205" t="s">
        <v>683</v>
      </c>
      <c r="J4028" s="205" t="s">
        <v>684</v>
      </c>
      <c r="K4028" s="205" t="s">
        <v>684</v>
      </c>
      <c r="L4028" s="205" t="s">
        <v>684</v>
      </c>
      <c r="M4028" s="205" t="s">
        <v>684</v>
      </c>
      <c r="N4028" s="205" t="s">
        <v>684</v>
      </c>
      <c r="O4028" s="205" t="s">
        <v>686</v>
      </c>
      <c r="P4028" s="205" t="s">
        <v>684</v>
      </c>
      <c r="Q4028" s="205" t="s">
        <v>686</v>
      </c>
    </row>
    <row r="4029" spans="1:17" hidden="1">
      <c r="A4029" s="204">
        <v>101000424145</v>
      </c>
      <c r="B4029" s="205" t="s">
        <v>15950</v>
      </c>
      <c r="C4029" s="205" t="s">
        <v>15951</v>
      </c>
      <c r="D4029" s="205" t="s">
        <v>680</v>
      </c>
      <c r="E4029" s="572">
        <v>32836</v>
      </c>
      <c r="F4029" s="572">
        <v>42705</v>
      </c>
      <c r="G4029" s="205" t="s">
        <v>15952</v>
      </c>
      <c r="H4029" s="205" t="s">
        <v>682</v>
      </c>
      <c r="I4029" s="205" t="s">
        <v>683</v>
      </c>
      <c r="J4029" s="205" t="s">
        <v>684</v>
      </c>
      <c r="K4029" s="205" t="s">
        <v>684</v>
      </c>
      <c r="L4029" s="205" t="s">
        <v>684</v>
      </c>
      <c r="M4029" s="205" t="s">
        <v>684</v>
      </c>
      <c r="N4029" s="205" t="s">
        <v>684</v>
      </c>
      <c r="O4029" s="205" t="s">
        <v>686</v>
      </c>
      <c r="P4029" s="205" t="s">
        <v>684</v>
      </c>
      <c r="Q4029" s="205" t="s">
        <v>686</v>
      </c>
    </row>
    <row r="4030" spans="1:17" hidden="1">
      <c r="A4030" s="204">
        <v>101000424178</v>
      </c>
      <c r="B4030" s="205" t="s">
        <v>15959</v>
      </c>
      <c r="C4030" s="205" t="s">
        <v>15960</v>
      </c>
      <c r="D4030" s="205" t="s">
        <v>680</v>
      </c>
      <c r="E4030" s="572">
        <v>35972</v>
      </c>
      <c r="F4030" s="572">
        <v>42705</v>
      </c>
      <c r="G4030" s="205" t="s">
        <v>2905</v>
      </c>
      <c r="H4030" s="205" t="s">
        <v>682</v>
      </c>
      <c r="I4030" s="205" t="s">
        <v>683</v>
      </c>
      <c r="J4030" s="205" t="s">
        <v>684</v>
      </c>
      <c r="K4030" s="205" t="s">
        <v>684</v>
      </c>
      <c r="L4030" s="205" t="s">
        <v>684</v>
      </c>
      <c r="M4030" s="205" t="s">
        <v>684</v>
      </c>
      <c r="N4030" s="205" t="s">
        <v>684</v>
      </c>
      <c r="O4030" s="205" t="s">
        <v>686</v>
      </c>
      <c r="P4030" s="205" t="s">
        <v>684</v>
      </c>
      <c r="Q4030" s="205" t="s">
        <v>686</v>
      </c>
    </row>
    <row r="4031" spans="1:17" hidden="1">
      <c r="A4031" s="204">
        <v>101000424166</v>
      </c>
      <c r="B4031" s="205" t="s">
        <v>15956</v>
      </c>
      <c r="C4031" s="205" t="s">
        <v>15957</v>
      </c>
      <c r="D4031" s="205" t="s">
        <v>680</v>
      </c>
      <c r="E4031" s="572">
        <v>35431</v>
      </c>
      <c r="F4031" s="572">
        <v>42705</v>
      </c>
      <c r="G4031" s="205" t="s">
        <v>15958</v>
      </c>
      <c r="H4031" s="205" t="s">
        <v>682</v>
      </c>
      <c r="I4031" s="205" t="s">
        <v>683</v>
      </c>
      <c r="J4031" s="205" t="s">
        <v>684</v>
      </c>
      <c r="K4031" s="205" t="s">
        <v>684</v>
      </c>
      <c r="L4031" s="205" t="s">
        <v>684</v>
      </c>
      <c r="M4031" s="205" t="s">
        <v>684</v>
      </c>
      <c r="N4031" s="205" t="s">
        <v>684</v>
      </c>
      <c r="O4031" s="205" t="s">
        <v>686</v>
      </c>
      <c r="P4031" s="205" t="s">
        <v>684</v>
      </c>
      <c r="Q4031" s="205" t="s">
        <v>686</v>
      </c>
    </row>
    <row r="4032" spans="1:17" hidden="1">
      <c r="A4032" s="204">
        <v>100993567375</v>
      </c>
      <c r="B4032" s="205" t="s">
        <v>15996</v>
      </c>
      <c r="C4032" s="205" t="s">
        <v>15997</v>
      </c>
      <c r="D4032" s="205" t="s">
        <v>680</v>
      </c>
      <c r="E4032" s="572">
        <v>31819</v>
      </c>
      <c r="F4032" s="572">
        <v>42705</v>
      </c>
      <c r="G4032" s="205" t="s">
        <v>15998</v>
      </c>
      <c r="H4032" s="205" t="s">
        <v>682</v>
      </c>
      <c r="I4032" s="205" t="s">
        <v>708</v>
      </c>
      <c r="J4032" s="205" t="s">
        <v>684</v>
      </c>
      <c r="K4032" s="205" t="s">
        <v>684</v>
      </c>
      <c r="L4032" s="205" t="s">
        <v>684</v>
      </c>
      <c r="M4032" s="205" t="s">
        <v>684</v>
      </c>
      <c r="N4032" s="205" t="s">
        <v>684</v>
      </c>
      <c r="O4032" s="205" t="s">
        <v>686</v>
      </c>
      <c r="P4032" s="205" t="s">
        <v>684</v>
      </c>
      <c r="Q4032" s="205" t="s">
        <v>686</v>
      </c>
    </row>
    <row r="4033" spans="1:17" hidden="1">
      <c r="A4033" s="204">
        <v>100993571312</v>
      </c>
      <c r="B4033" s="205" t="s">
        <v>15999</v>
      </c>
      <c r="C4033" s="205" t="s">
        <v>16000</v>
      </c>
      <c r="D4033" s="205" t="s">
        <v>680</v>
      </c>
      <c r="E4033" s="572">
        <v>32338</v>
      </c>
      <c r="F4033" s="572">
        <v>42705</v>
      </c>
      <c r="G4033" s="205" t="s">
        <v>16001</v>
      </c>
      <c r="H4033" s="205" t="s">
        <v>682</v>
      </c>
      <c r="I4033" s="205" t="s">
        <v>708</v>
      </c>
      <c r="J4033" s="205" t="s">
        <v>684</v>
      </c>
      <c r="K4033" s="205" t="s">
        <v>684</v>
      </c>
      <c r="L4033" s="205" t="s">
        <v>684</v>
      </c>
      <c r="M4033" s="205" t="s">
        <v>684</v>
      </c>
      <c r="N4033" s="205" t="s">
        <v>684</v>
      </c>
      <c r="O4033" s="205" t="s">
        <v>686</v>
      </c>
      <c r="P4033" s="205" t="s">
        <v>684</v>
      </c>
      <c r="Q4033" s="205" t="s">
        <v>686</v>
      </c>
    </row>
    <row r="4034" spans="1:17" hidden="1">
      <c r="A4034" s="204">
        <v>100993571267</v>
      </c>
      <c r="B4034" s="205" t="s">
        <v>16020</v>
      </c>
      <c r="C4034" s="205" t="s">
        <v>16021</v>
      </c>
      <c r="D4034" s="205" t="s">
        <v>680</v>
      </c>
      <c r="E4034" s="572">
        <v>33025</v>
      </c>
      <c r="F4034" s="572">
        <v>42705</v>
      </c>
      <c r="G4034" s="205" t="s">
        <v>2182</v>
      </c>
      <c r="H4034" s="205" t="s">
        <v>682</v>
      </c>
      <c r="I4034" s="205" t="s">
        <v>708</v>
      </c>
      <c r="J4034" s="205" t="s">
        <v>684</v>
      </c>
      <c r="K4034" s="205" t="s">
        <v>684</v>
      </c>
      <c r="L4034" s="205" t="s">
        <v>684</v>
      </c>
      <c r="M4034" s="205" t="s">
        <v>684</v>
      </c>
      <c r="N4034" s="205" t="s">
        <v>684</v>
      </c>
      <c r="O4034" s="205" t="s">
        <v>686</v>
      </c>
      <c r="P4034" s="205" t="s">
        <v>684</v>
      </c>
      <c r="Q4034" s="205" t="s">
        <v>686</v>
      </c>
    </row>
    <row r="4035" spans="1:17" hidden="1">
      <c r="A4035" s="204">
        <v>100993510681</v>
      </c>
      <c r="B4035" s="205" t="s">
        <v>16012</v>
      </c>
      <c r="C4035" s="205" t="s">
        <v>16013</v>
      </c>
      <c r="D4035" s="205" t="s">
        <v>680</v>
      </c>
      <c r="E4035" s="572">
        <v>31048</v>
      </c>
      <c r="F4035" s="572">
        <v>42705</v>
      </c>
      <c r="G4035" s="205" t="s">
        <v>16014</v>
      </c>
      <c r="H4035" s="205" t="s">
        <v>682</v>
      </c>
      <c r="I4035" s="205" t="s">
        <v>708</v>
      </c>
      <c r="J4035" s="205" t="s">
        <v>684</v>
      </c>
      <c r="K4035" s="205" t="s">
        <v>684</v>
      </c>
      <c r="L4035" s="205" t="s">
        <v>684</v>
      </c>
      <c r="M4035" s="205" t="s">
        <v>684</v>
      </c>
      <c r="N4035" s="205" t="s">
        <v>684</v>
      </c>
      <c r="O4035" s="205" t="s">
        <v>686</v>
      </c>
      <c r="P4035" s="205" t="s">
        <v>684</v>
      </c>
      <c r="Q4035" s="205" t="s">
        <v>686</v>
      </c>
    </row>
    <row r="4036" spans="1:17" hidden="1">
      <c r="A4036" s="204">
        <v>100993510699</v>
      </c>
      <c r="B4036" s="205" t="s">
        <v>16018</v>
      </c>
      <c r="C4036" s="205" t="s">
        <v>16019</v>
      </c>
      <c r="D4036" s="205" t="s">
        <v>680</v>
      </c>
      <c r="E4036" s="572">
        <v>28491</v>
      </c>
      <c r="F4036" s="572">
        <v>42705</v>
      </c>
      <c r="G4036" s="205" t="s">
        <v>14999</v>
      </c>
      <c r="H4036" s="205" t="s">
        <v>682</v>
      </c>
      <c r="I4036" s="205" t="s">
        <v>708</v>
      </c>
      <c r="J4036" s="205" t="s">
        <v>684</v>
      </c>
      <c r="K4036" s="205" t="s">
        <v>684</v>
      </c>
      <c r="L4036" s="205" t="s">
        <v>684</v>
      </c>
      <c r="M4036" s="205" t="s">
        <v>684</v>
      </c>
      <c r="N4036" s="205" t="s">
        <v>684</v>
      </c>
      <c r="O4036" s="205" t="s">
        <v>686</v>
      </c>
      <c r="P4036" s="205" t="s">
        <v>684</v>
      </c>
      <c r="Q4036" s="205" t="s">
        <v>686</v>
      </c>
    </row>
    <row r="4037" spans="1:17" hidden="1">
      <c r="A4037" s="204">
        <v>100993231985</v>
      </c>
      <c r="B4037" s="205" t="s">
        <v>16110</v>
      </c>
      <c r="C4037" s="205" t="s">
        <v>16111</v>
      </c>
      <c r="D4037" s="205" t="s">
        <v>680</v>
      </c>
      <c r="E4037" s="572">
        <v>34700</v>
      </c>
      <c r="F4037" s="572">
        <v>42675</v>
      </c>
      <c r="G4037" s="205" t="s">
        <v>16112</v>
      </c>
      <c r="H4037" s="205" t="s">
        <v>682</v>
      </c>
      <c r="I4037" s="205" t="s">
        <v>683</v>
      </c>
      <c r="J4037" s="205" t="s">
        <v>684</v>
      </c>
      <c r="K4037" s="205" t="s">
        <v>684</v>
      </c>
      <c r="L4037" s="205" t="s">
        <v>684</v>
      </c>
      <c r="M4037" s="205" t="s">
        <v>684</v>
      </c>
      <c r="N4037" s="205" t="s">
        <v>684</v>
      </c>
      <c r="O4037" s="205" t="s">
        <v>686</v>
      </c>
      <c r="P4037" s="205" t="s">
        <v>684</v>
      </c>
      <c r="Q4037" s="205" t="s">
        <v>686</v>
      </c>
    </row>
    <row r="4038" spans="1:17" hidden="1">
      <c r="A4038" s="204">
        <v>100993231971</v>
      </c>
      <c r="B4038" s="205" t="s">
        <v>16025</v>
      </c>
      <c r="C4038" s="205" t="s">
        <v>16026</v>
      </c>
      <c r="D4038" s="205" t="s">
        <v>680</v>
      </c>
      <c r="E4038" s="572">
        <v>26665</v>
      </c>
      <c r="F4038" s="572">
        <v>42675</v>
      </c>
      <c r="G4038" s="205" t="s">
        <v>5585</v>
      </c>
      <c r="H4038" s="205" t="s">
        <v>682</v>
      </c>
      <c r="I4038" s="205" t="s">
        <v>708</v>
      </c>
      <c r="J4038" s="205" t="s">
        <v>684</v>
      </c>
      <c r="K4038" s="205" t="s">
        <v>684</v>
      </c>
      <c r="L4038" s="205" t="s">
        <v>684</v>
      </c>
      <c r="M4038" s="205" t="s">
        <v>684</v>
      </c>
      <c r="N4038" s="205" t="s">
        <v>684</v>
      </c>
      <c r="O4038" s="205" t="s">
        <v>686</v>
      </c>
      <c r="P4038" s="205" t="s">
        <v>684</v>
      </c>
      <c r="Q4038" s="205" t="s">
        <v>686</v>
      </c>
    </row>
    <row r="4039" spans="1:17" hidden="1">
      <c r="A4039" s="204">
        <v>100997284762</v>
      </c>
      <c r="B4039" s="205" t="s">
        <v>16102</v>
      </c>
      <c r="C4039" s="205" t="s">
        <v>16103</v>
      </c>
      <c r="D4039" s="205" t="s">
        <v>680</v>
      </c>
      <c r="E4039" s="572">
        <v>32903</v>
      </c>
      <c r="F4039" s="572">
        <v>42675</v>
      </c>
      <c r="G4039" s="205" t="s">
        <v>2981</v>
      </c>
      <c r="H4039" s="205" t="s">
        <v>682</v>
      </c>
      <c r="I4039" s="205" t="s">
        <v>708</v>
      </c>
      <c r="J4039" s="205" t="s">
        <v>684</v>
      </c>
      <c r="K4039" s="205" t="s">
        <v>684</v>
      </c>
      <c r="L4039" s="205" t="s">
        <v>684</v>
      </c>
      <c r="M4039" s="205" t="s">
        <v>684</v>
      </c>
      <c r="N4039" s="205" t="s">
        <v>684</v>
      </c>
      <c r="O4039" s="205" t="s">
        <v>686</v>
      </c>
      <c r="P4039" s="205" t="s">
        <v>684</v>
      </c>
      <c r="Q4039" s="205" t="s">
        <v>686</v>
      </c>
    </row>
    <row r="4040" spans="1:17" hidden="1">
      <c r="A4040" s="204">
        <v>100995743468</v>
      </c>
      <c r="B4040" s="205" t="s">
        <v>16066</v>
      </c>
      <c r="C4040" s="205" t="s">
        <v>15594</v>
      </c>
      <c r="D4040" s="205" t="s">
        <v>680</v>
      </c>
      <c r="E4040" s="572">
        <v>33102</v>
      </c>
      <c r="F4040" s="572">
        <v>42675</v>
      </c>
      <c r="G4040" s="205" t="s">
        <v>16067</v>
      </c>
      <c r="H4040" s="205" t="s">
        <v>682</v>
      </c>
      <c r="I4040" s="205" t="s">
        <v>683</v>
      </c>
      <c r="J4040" s="205" t="s">
        <v>684</v>
      </c>
      <c r="K4040" s="205" t="s">
        <v>684</v>
      </c>
      <c r="L4040" s="205" t="s">
        <v>684</v>
      </c>
      <c r="M4040" s="205" t="s">
        <v>684</v>
      </c>
      <c r="N4040" s="205" t="s">
        <v>684</v>
      </c>
      <c r="O4040" s="205" t="s">
        <v>686</v>
      </c>
      <c r="P4040" s="205" t="s">
        <v>684</v>
      </c>
      <c r="Q4040" s="205" t="s">
        <v>686</v>
      </c>
    </row>
    <row r="4041" spans="1:17" hidden="1">
      <c r="A4041" s="204">
        <v>100983050921</v>
      </c>
      <c r="B4041" s="205" t="s">
        <v>16060</v>
      </c>
      <c r="C4041" s="205" t="s">
        <v>16061</v>
      </c>
      <c r="D4041" s="205" t="s">
        <v>680</v>
      </c>
      <c r="E4041" s="572">
        <v>32940</v>
      </c>
      <c r="F4041" s="572">
        <v>42675</v>
      </c>
      <c r="G4041" s="205" t="s">
        <v>16062</v>
      </c>
      <c r="H4041" s="205" t="s">
        <v>682</v>
      </c>
      <c r="I4041" s="205" t="s">
        <v>683</v>
      </c>
      <c r="J4041" s="205">
        <v>8087069069</v>
      </c>
      <c r="K4041" s="205" t="s">
        <v>684</v>
      </c>
      <c r="L4041" s="205" t="s">
        <v>684</v>
      </c>
      <c r="M4041" s="205" t="s">
        <v>684</v>
      </c>
      <c r="N4041" s="205" t="s">
        <v>684</v>
      </c>
      <c r="O4041" s="205" t="s">
        <v>686</v>
      </c>
      <c r="P4041" s="205" t="s">
        <v>684</v>
      </c>
      <c r="Q4041" s="205" t="s">
        <v>686</v>
      </c>
    </row>
    <row r="4042" spans="1:17" hidden="1">
      <c r="A4042" s="204">
        <v>100983311994</v>
      </c>
      <c r="B4042" s="205" t="s">
        <v>16068</v>
      </c>
      <c r="C4042" s="205" t="s">
        <v>16069</v>
      </c>
      <c r="D4042" s="205" t="s">
        <v>680</v>
      </c>
      <c r="E4042" s="572">
        <v>32331</v>
      </c>
      <c r="F4042" s="572">
        <v>42675</v>
      </c>
      <c r="G4042" s="205" t="s">
        <v>16070</v>
      </c>
      <c r="H4042" s="205" t="s">
        <v>682</v>
      </c>
      <c r="I4042" s="205" t="s">
        <v>708</v>
      </c>
      <c r="J4042" s="205" t="s">
        <v>684</v>
      </c>
      <c r="K4042" s="205" t="s">
        <v>684</v>
      </c>
      <c r="L4042" s="205" t="s">
        <v>684</v>
      </c>
      <c r="M4042" s="205" t="s">
        <v>684</v>
      </c>
      <c r="N4042" s="205" t="s">
        <v>684</v>
      </c>
      <c r="O4042" s="205" t="s">
        <v>686</v>
      </c>
      <c r="P4042" s="205" t="s">
        <v>684</v>
      </c>
      <c r="Q4042" s="205" t="s">
        <v>686</v>
      </c>
    </row>
    <row r="4043" spans="1:17" hidden="1">
      <c r="A4043" s="204">
        <v>100993485844</v>
      </c>
      <c r="B4043" s="205" t="s">
        <v>16073</v>
      </c>
      <c r="C4043" s="205" t="s">
        <v>16074</v>
      </c>
      <c r="D4043" s="205" t="s">
        <v>680</v>
      </c>
      <c r="E4043" s="572">
        <v>34558</v>
      </c>
      <c r="F4043" s="572">
        <v>42675</v>
      </c>
      <c r="G4043" s="205" t="s">
        <v>706</v>
      </c>
      <c r="H4043" s="205" t="s">
        <v>682</v>
      </c>
      <c r="I4043" s="205" t="s">
        <v>683</v>
      </c>
      <c r="J4043" s="205" t="s">
        <v>684</v>
      </c>
      <c r="K4043" s="205" t="s">
        <v>684</v>
      </c>
      <c r="L4043" s="205" t="s">
        <v>684</v>
      </c>
      <c r="M4043" s="205" t="s">
        <v>684</v>
      </c>
      <c r="N4043" s="205" t="s">
        <v>684</v>
      </c>
      <c r="O4043" s="205" t="s">
        <v>686</v>
      </c>
      <c r="P4043" s="205" t="s">
        <v>684</v>
      </c>
      <c r="Q4043" s="205" t="s">
        <v>686</v>
      </c>
    </row>
    <row r="4044" spans="1:17" hidden="1">
      <c r="A4044" s="204">
        <v>100993485828</v>
      </c>
      <c r="B4044" s="205" t="s">
        <v>16071</v>
      </c>
      <c r="C4044" s="205" t="s">
        <v>16072</v>
      </c>
      <c r="D4044" s="205" t="s">
        <v>680</v>
      </c>
      <c r="E4044" s="572">
        <v>33970</v>
      </c>
      <c r="F4044" s="572">
        <v>42675</v>
      </c>
      <c r="G4044" s="205" t="s">
        <v>3114</v>
      </c>
      <c r="H4044" s="205" t="s">
        <v>682</v>
      </c>
      <c r="I4044" s="205" t="s">
        <v>683</v>
      </c>
      <c r="J4044" s="205" t="s">
        <v>684</v>
      </c>
      <c r="K4044" s="205" t="s">
        <v>684</v>
      </c>
      <c r="L4044" s="205" t="s">
        <v>684</v>
      </c>
      <c r="M4044" s="205" t="s">
        <v>684</v>
      </c>
      <c r="N4044" s="205" t="s">
        <v>684</v>
      </c>
      <c r="O4044" s="205" t="s">
        <v>686</v>
      </c>
      <c r="P4044" s="205" t="s">
        <v>684</v>
      </c>
      <c r="Q4044" s="205" t="s">
        <v>686</v>
      </c>
    </row>
    <row r="4045" spans="1:17" hidden="1">
      <c r="A4045" s="204">
        <v>100993063319</v>
      </c>
      <c r="B4045" s="205" t="s">
        <v>16075</v>
      </c>
      <c r="C4045" s="205" t="s">
        <v>15967</v>
      </c>
      <c r="D4045" s="205" t="s">
        <v>680</v>
      </c>
      <c r="E4045" s="572">
        <v>31244</v>
      </c>
      <c r="F4045" s="572">
        <v>42675</v>
      </c>
      <c r="G4045" s="205" t="s">
        <v>4937</v>
      </c>
      <c r="H4045" s="205" t="s">
        <v>682</v>
      </c>
      <c r="I4045" s="205" t="s">
        <v>683</v>
      </c>
      <c r="J4045" s="205" t="s">
        <v>684</v>
      </c>
      <c r="K4045" s="205" t="s">
        <v>684</v>
      </c>
      <c r="L4045" s="205" t="s">
        <v>684</v>
      </c>
      <c r="M4045" s="205" t="s">
        <v>684</v>
      </c>
      <c r="N4045" s="205" t="s">
        <v>684</v>
      </c>
      <c r="O4045" s="205" t="s">
        <v>686</v>
      </c>
      <c r="P4045" s="205" t="s">
        <v>684</v>
      </c>
      <c r="Q4045" s="205" t="s">
        <v>686</v>
      </c>
    </row>
    <row r="4046" spans="1:17" hidden="1">
      <c r="A4046" s="204">
        <v>100993063326</v>
      </c>
      <c r="B4046" s="205" t="s">
        <v>16076</v>
      </c>
      <c r="C4046" s="205" t="s">
        <v>15969</v>
      </c>
      <c r="D4046" s="205" t="s">
        <v>680</v>
      </c>
      <c r="E4046" s="572">
        <v>32256</v>
      </c>
      <c r="F4046" s="572">
        <v>42675</v>
      </c>
      <c r="G4046" s="205" t="s">
        <v>16077</v>
      </c>
      <c r="H4046" s="205" t="s">
        <v>682</v>
      </c>
      <c r="I4046" s="205" t="s">
        <v>708</v>
      </c>
      <c r="J4046" s="205" t="s">
        <v>684</v>
      </c>
      <c r="K4046" s="205" t="s">
        <v>684</v>
      </c>
      <c r="L4046" s="205" t="s">
        <v>684</v>
      </c>
      <c r="M4046" s="205" t="s">
        <v>684</v>
      </c>
      <c r="N4046" s="205" t="s">
        <v>684</v>
      </c>
      <c r="O4046" s="205" t="s">
        <v>686</v>
      </c>
      <c r="P4046" s="205" t="s">
        <v>684</v>
      </c>
      <c r="Q4046" s="205" t="s">
        <v>686</v>
      </c>
    </row>
    <row r="4047" spans="1:17" hidden="1">
      <c r="A4047" s="204">
        <v>100993063335</v>
      </c>
      <c r="B4047" s="205" t="s">
        <v>16078</v>
      </c>
      <c r="C4047" s="205" t="s">
        <v>16079</v>
      </c>
      <c r="D4047" s="205" t="s">
        <v>680</v>
      </c>
      <c r="E4047" s="572">
        <v>33311</v>
      </c>
      <c r="F4047" s="572">
        <v>42675</v>
      </c>
      <c r="G4047" s="205" t="s">
        <v>16080</v>
      </c>
      <c r="H4047" s="205" t="s">
        <v>682</v>
      </c>
      <c r="I4047" s="205" t="s">
        <v>708</v>
      </c>
      <c r="J4047" s="205" t="s">
        <v>684</v>
      </c>
      <c r="K4047" s="205" t="s">
        <v>684</v>
      </c>
      <c r="L4047" s="205" t="s">
        <v>684</v>
      </c>
      <c r="M4047" s="205" t="s">
        <v>684</v>
      </c>
      <c r="N4047" s="205" t="s">
        <v>684</v>
      </c>
      <c r="O4047" s="205" t="s">
        <v>686</v>
      </c>
      <c r="P4047" s="205" t="s">
        <v>684</v>
      </c>
      <c r="Q4047" s="205" t="s">
        <v>686</v>
      </c>
    </row>
    <row r="4048" spans="1:17" hidden="1">
      <c r="A4048" s="204">
        <v>100993063342</v>
      </c>
      <c r="B4048" s="205" t="s">
        <v>16081</v>
      </c>
      <c r="C4048" s="205" t="s">
        <v>16082</v>
      </c>
      <c r="D4048" s="205" t="s">
        <v>680</v>
      </c>
      <c r="E4048" s="572">
        <v>32874</v>
      </c>
      <c r="F4048" s="572">
        <v>42675</v>
      </c>
      <c r="G4048" s="205" t="s">
        <v>3143</v>
      </c>
      <c r="H4048" s="205" t="s">
        <v>682</v>
      </c>
      <c r="I4048" s="205" t="s">
        <v>683</v>
      </c>
      <c r="J4048" s="205" t="s">
        <v>684</v>
      </c>
      <c r="K4048" s="205" t="s">
        <v>684</v>
      </c>
      <c r="L4048" s="205" t="s">
        <v>684</v>
      </c>
      <c r="M4048" s="205" t="s">
        <v>684</v>
      </c>
      <c r="N4048" s="205" t="s">
        <v>684</v>
      </c>
      <c r="O4048" s="205" t="s">
        <v>686</v>
      </c>
      <c r="P4048" s="205" t="s">
        <v>684</v>
      </c>
      <c r="Q4048" s="205" t="s">
        <v>686</v>
      </c>
    </row>
    <row r="4049" spans="1:17" hidden="1">
      <c r="A4049" s="204">
        <v>100993063357</v>
      </c>
      <c r="B4049" s="205" t="s">
        <v>16083</v>
      </c>
      <c r="C4049" s="205" t="s">
        <v>16084</v>
      </c>
      <c r="D4049" s="205" t="s">
        <v>680</v>
      </c>
      <c r="E4049" s="572">
        <v>34132</v>
      </c>
      <c r="F4049" s="572">
        <v>42675</v>
      </c>
      <c r="G4049" s="205" t="s">
        <v>16085</v>
      </c>
      <c r="H4049" s="205" t="s">
        <v>682</v>
      </c>
      <c r="I4049" s="205" t="s">
        <v>683</v>
      </c>
      <c r="J4049" s="205" t="s">
        <v>684</v>
      </c>
      <c r="K4049" s="205" t="s">
        <v>684</v>
      </c>
      <c r="L4049" s="205" t="s">
        <v>684</v>
      </c>
      <c r="M4049" s="205" t="s">
        <v>684</v>
      </c>
      <c r="N4049" s="205" t="s">
        <v>684</v>
      </c>
      <c r="O4049" s="205" t="s">
        <v>686</v>
      </c>
      <c r="P4049" s="205" t="s">
        <v>684</v>
      </c>
      <c r="Q4049" s="205" t="s">
        <v>686</v>
      </c>
    </row>
    <row r="4050" spans="1:17" hidden="1">
      <c r="A4050" s="204">
        <v>100993010435</v>
      </c>
      <c r="B4050" s="205" t="s">
        <v>16091</v>
      </c>
      <c r="C4050" s="205" t="s">
        <v>16092</v>
      </c>
      <c r="D4050" s="205" t="s">
        <v>680</v>
      </c>
      <c r="E4050" s="572">
        <v>35008</v>
      </c>
      <c r="F4050" s="572">
        <v>42675</v>
      </c>
      <c r="G4050" s="205" t="s">
        <v>16093</v>
      </c>
      <c r="H4050" s="205" t="s">
        <v>682</v>
      </c>
      <c r="I4050" s="205" t="s">
        <v>683</v>
      </c>
      <c r="J4050" s="205" t="s">
        <v>684</v>
      </c>
      <c r="K4050" s="205" t="s">
        <v>684</v>
      </c>
      <c r="L4050" s="205" t="s">
        <v>684</v>
      </c>
      <c r="M4050" s="205" t="s">
        <v>684</v>
      </c>
      <c r="N4050" s="205" t="s">
        <v>684</v>
      </c>
      <c r="O4050" s="205" t="s">
        <v>686</v>
      </c>
      <c r="P4050" s="205" t="s">
        <v>684</v>
      </c>
      <c r="Q4050" s="205" t="s">
        <v>686</v>
      </c>
    </row>
    <row r="4051" spans="1:17" hidden="1">
      <c r="A4051" s="204">
        <v>100993010457</v>
      </c>
      <c r="B4051" s="205" t="s">
        <v>16097</v>
      </c>
      <c r="C4051" s="205" t="s">
        <v>16098</v>
      </c>
      <c r="D4051" s="205" t="s">
        <v>680</v>
      </c>
      <c r="E4051" s="572">
        <v>33970</v>
      </c>
      <c r="F4051" s="572">
        <v>42675</v>
      </c>
      <c r="G4051" s="205" t="s">
        <v>3114</v>
      </c>
      <c r="H4051" s="205" t="s">
        <v>682</v>
      </c>
      <c r="I4051" s="205" t="s">
        <v>683</v>
      </c>
      <c r="J4051" s="205" t="s">
        <v>684</v>
      </c>
      <c r="K4051" s="205" t="s">
        <v>684</v>
      </c>
      <c r="L4051" s="205" t="s">
        <v>684</v>
      </c>
      <c r="M4051" s="205" t="s">
        <v>684</v>
      </c>
      <c r="N4051" s="205" t="s">
        <v>10780</v>
      </c>
      <c r="O4051" s="205" t="s">
        <v>686</v>
      </c>
      <c r="P4051" s="205" t="s">
        <v>684</v>
      </c>
      <c r="Q4051" s="205" t="s">
        <v>686</v>
      </c>
    </row>
    <row r="4052" spans="1:17" hidden="1">
      <c r="A4052" s="204">
        <v>100993010419</v>
      </c>
      <c r="B4052" s="205" t="s">
        <v>16086</v>
      </c>
      <c r="C4052" s="205" t="s">
        <v>16087</v>
      </c>
      <c r="D4052" s="205" t="s">
        <v>680</v>
      </c>
      <c r="E4052" s="572">
        <v>32669</v>
      </c>
      <c r="F4052" s="572">
        <v>42675</v>
      </c>
      <c r="G4052" s="205" t="s">
        <v>16088</v>
      </c>
      <c r="H4052" s="205" t="s">
        <v>682</v>
      </c>
      <c r="I4052" s="205" t="s">
        <v>708</v>
      </c>
      <c r="J4052" s="205" t="s">
        <v>684</v>
      </c>
      <c r="K4052" s="205" t="s">
        <v>684</v>
      </c>
      <c r="L4052" s="205" t="s">
        <v>684</v>
      </c>
      <c r="M4052" s="205" t="s">
        <v>684</v>
      </c>
      <c r="N4052" s="205" t="s">
        <v>684</v>
      </c>
      <c r="O4052" s="205" t="s">
        <v>686</v>
      </c>
      <c r="P4052" s="205" t="s">
        <v>684</v>
      </c>
      <c r="Q4052" s="205" t="s">
        <v>686</v>
      </c>
    </row>
    <row r="4053" spans="1:17" hidden="1">
      <c r="A4053" s="204">
        <v>100993010426</v>
      </c>
      <c r="B4053" s="205" t="s">
        <v>16089</v>
      </c>
      <c r="C4053" s="205" t="s">
        <v>16090</v>
      </c>
      <c r="D4053" s="205" t="s">
        <v>680</v>
      </c>
      <c r="E4053" s="572">
        <v>34700</v>
      </c>
      <c r="F4053" s="572">
        <v>42675</v>
      </c>
      <c r="G4053" s="205" t="s">
        <v>10287</v>
      </c>
      <c r="H4053" s="205" t="s">
        <v>682</v>
      </c>
      <c r="I4053" s="205" t="s">
        <v>683</v>
      </c>
      <c r="J4053" s="205" t="s">
        <v>684</v>
      </c>
      <c r="K4053" s="205" t="s">
        <v>684</v>
      </c>
      <c r="L4053" s="205" t="s">
        <v>684</v>
      </c>
      <c r="M4053" s="205" t="s">
        <v>684</v>
      </c>
      <c r="N4053" s="205" t="s">
        <v>684</v>
      </c>
      <c r="O4053" s="205" t="s">
        <v>686</v>
      </c>
      <c r="P4053" s="205" t="s">
        <v>684</v>
      </c>
      <c r="Q4053" s="205" t="s">
        <v>686</v>
      </c>
    </row>
    <row r="4054" spans="1:17" hidden="1">
      <c r="A4054" s="204">
        <v>100993010442</v>
      </c>
      <c r="B4054" s="205" t="s">
        <v>16094</v>
      </c>
      <c r="C4054" s="205" t="s">
        <v>16095</v>
      </c>
      <c r="D4054" s="205" t="s">
        <v>680</v>
      </c>
      <c r="E4054" s="572">
        <v>32762</v>
      </c>
      <c r="F4054" s="572">
        <v>42675</v>
      </c>
      <c r="G4054" s="205" t="s">
        <v>16096</v>
      </c>
      <c r="H4054" s="205" t="s">
        <v>682</v>
      </c>
      <c r="I4054" s="205" t="s">
        <v>708</v>
      </c>
      <c r="J4054" s="205" t="s">
        <v>684</v>
      </c>
      <c r="K4054" s="205" t="s">
        <v>684</v>
      </c>
      <c r="L4054" s="205" t="s">
        <v>684</v>
      </c>
      <c r="M4054" s="205" t="s">
        <v>684</v>
      </c>
      <c r="N4054" s="205" t="s">
        <v>684</v>
      </c>
      <c r="O4054" s="205" t="s">
        <v>686</v>
      </c>
      <c r="P4054" s="205" t="s">
        <v>684</v>
      </c>
      <c r="Q4054" s="205" t="s">
        <v>686</v>
      </c>
    </row>
    <row r="4055" spans="1:17" hidden="1">
      <c r="A4055" s="204">
        <v>100993010461</v>
      </c>
      <c r="B4055" s="205" t="s">
        <v>16099</v>
      </c>
      <c r="C4055" s="205" t="s">
        <v>16100</v>
      </c>
      <c r="D4055" s="205" t="s">
        <v>680</v>
      </c>
      <c r="E4055" s="572">
        <v>31413</v>
      </c>
      <c r="F4055" s="572">
        <v>42675</v>
      </c>
      <c r="G4055" s="205" t="s">
        <v>16101</v>
      </c>
      <c r="H4055" s="205" t="s">
        <v>682</v>
      </c>
      <c r="I4055" s="205" t="s">
        <v>708</v>
      </c>
      <c r="J4055" s="205" t="s">
        <v>684</v>
      </c>
      <c r="K4055" s="205" t="s">
        <v>684</v>
      </c>
      <c r="L4055" s="205" t="s">
        <v>684</v>
      </c>
      <c r="M4055" s="205" t="s">
        <v>684</v>
      </c>
      <c r="N4055" s="205" t="s">
        <v>684</v>
      </c>
      <c r="O4055" s="205" t="s">
        <v>686</v>
      </c>
      <c r="P4055" s="205" t="s">
        <v>684</v>
      </c>
      <c r="Q4055" s="205" t="s">
        <v>686</v>
      </c>
    </row>
    <row r="4056" spans="1:17" hidden="1">
      <c r="A4056" s="204">
        <v>100993500922</v>
      </c>
      <c r="B4056" s="205" t="s">
        <v>16033</v>
      </c>
      <c r="C4056" s="205" t="s">
        <v>16034</v>
      </c>
      <c r="D4056" s="205" t="s">
        <v>680</v>
      </c>
      <c r="E4056" s="572">
        <v>32175</v>
      </c>
      <c r="F4056" s="572">
        <v>42675</v>
      </c>
      <c r="G4056" s="205" t="s">
        <v>15022</v>
      </c>
      <c r="H4056" s="205" t="s">
        <v>682</v>
      </c>
      <c r="I4056" s="205" t="s">
        <v>708</v>
      </c>
      <c r="J4056" s="205" t="s">
        <v>684</v>
      </c>
      <c r="K4056" s="205" t="s">
        <v>684</v>
      </c>
      <c r="L4056" s="205" t="s">
        <v>684</v>
      </c>
      <c r="M4056" s="205" t="s">
        <v>684</v>
      </c>
      <c r="N4056" s="205" t="s">
        <v>684</v>
      </c>
      <c r="O4056" s="205" t="s">
        <v>686</v>
      </c>
      <c r="P4056" s="205" t="s">
        <v>684</v>
      </c>
      <c r="Q4056" s="205" t="s">
        <v>686</v>
      </c>
    </row>
    <row r="4057" spans="1:17" hidden="1">
      <c r="A4057" s="204">
        <v>100993500895</v>
      </c>
      <c r="B4057" s="205" t="s">
        <v>16027</v>
      </c>
      <c r="C4057" s="205" t="s">
        <v>16028</v>
      </c>
      <c r="D4057" s="205" t="s">
        <v>680</v>
      </c>
      <c r="E4057" s="572">
        <v>32509</v>
      </c>
      <c r="F4057" s="572">
        <v>42675</v>
      </c>
      <c r="G4057" s="205" t="s">
        <v>16029</v>
      </c>
      <c r="H4057" s="205" t="s">
        <v>682</v>
      </c>
      <c r="I4057" s="205" t="s">
        <v>683</v>
      </c>
      <c r="J4057" s="205" t="s">
        <v>684</v>
      </c>
      <c r="K4057" s="205" t="s">
        <v>684</v>
      </c>
      <c r="L4057" s="205" t="s">
        <v>684</v>
      </c>
      <c r="M4057" s="205" t="s">
        <v>684</v>
      </c>
      <c r="N4057" s="205" t="s">
        <v>13643</v>
      </c>
      <c r="O4057" s="205" t="s">
        <v>686</v>
      </c>
      <c r="P4057" s="205" t="s">
        <v>684</v>
      </c>
      <c r="Q4057" s="205" t="s">
        <v>686</v>
      </c>
    </row>
    <row r="4058" spans="1:17" hidden="1">
      <c r="A4058" s="204">
        <v>100993500905</v>
      </c>
      <c r="B4058" s="205" t="s">
        <v>16030</v>
      </c>
      <c r="C4058" s="205" t="s">
        <v>16031</v>
      </c>
      <c r="D4058" s="205" t="s">
        <v>680</v>
      </c>
      <c r="E4058" s="572">
        <v>32192</v>
      </c>
      <c r="F4058" s="572">
        <v>42675</v>
      </c>
      <c r="G4058" s="205" t="s">
        <v>16032</v>
      </c>
      <c r="H4058" s="205" t="s">
        <v>682</v>
      </c>
      <c r="I4058" s="205" t="s">
        <v>683</v>
      </c>
      <c r="J4058" s="205" t="s">
        <v>684</v>
      </c>
      <c r="K4058" s="205" t="s">
        <v>684</v>
      </c>
      <c r="L4058" s="205" t="s">
        <v>684</v>
      </c>
      <c r="M4058" s="205" t="s">
        <v>684</v>
      </c>
      <c r="N4058" s="205" t="s">
        <v>684</v>
      </c>
      <c r="O4058" s="205" t="s">
        <v>686</v>
      </c>
      <c r="P4058" s="205" t="s">
        <v>684</v>
      </c>
      <c r="Q4058" s="205" t="s">
        <v>686</v>
      </c>
    </row>
    <row r="4059" spans="1:17" hidden="1">
      <c r="A4059" s="204">
        <v>100993500933</v>
      </c>
      <c r="B4059" s="205" t="s">
        <v>16035</v>
      </c>
      <c r="C4059" s="205" t="s">
        <v>16036</v>
      </c>
      <c r="D4059" s="205" t="s">
        <v>680</v>
      </c>
      <c r="E4059" s="572">
        <v>34558</v>
      </c>
      <c r="F4059" s="572">
        <v>42675</v>
      </c>
      <c r="G4059" s="205" t="s">
        <v>16037</v>
      </c>
      <c r="H4059" s="205" t="s">
        <v>682</v>
      </c>
      <c r="I4059" s="205" t="s">
        <v>683</v>
      </c>
      <c r="J4059" s="205" t="s">
        <v>684</v>
      </c>
      <c r="K4059" s="205" t="s">
        <v>684</v>
      </c>
      <c r="L4059" s="205" t="s">
        <v>684</v>
      </c>
      <c r="M4059" s="205" t="s">
        <v>684</v>
      </c>
      <c r="N4059" s="205" t="s">
        <v>684</v>
      </c>
      <c r="O4059" s="205" t="s">
        <v>686</v>
      </c>
      <c r="P4059" s="205" t="s">
        <v>684</v>
      </c>
      <c r="Q4059" s="205" t="s">
        <v>686</v>
      </c>
    </row>
    <row r="4060" spans="1:17" hidden="1">
      <c r="A4060" s="204">
        <v>100993500946</v>
      </c>
      <c r="B4060" s="205" t="s">
        <v>16038</v>
      </c>
      <c r="C4060" s="205" t="s">
        <v>16039</v>
      </c>
      <c r="D4060" s="205" t="s">
        <v>680</v>
      </c>
      <c r="E4060" s="572">
        <v>32343</v>
      </c>
      <c r="F4060" s="572">
        <v>42675</v>
      </c>
      <c r="G4060" s="205" t="s">
        <v>16040</v>
      </c>
      <c r="H4060" s="205" t="s">
        <v>682</v>
      </c>
      <c r="I4060" s="205" t="s">
        <v>708</v>
      </c>
      <c r="J4060" s="205" t="s">
        <v>684</v>
      </c>
      <c r="K4060" s="205" t="s">
        <v>684</v>
      </c>
      <c r="L4060" s="205" t="s">
        <v>684</v>
      </c>
      <c r="M4060" s="205" t="s">
        <v>684</v>
      </c>
      <c r="N4060" s="205" t="s">
        <v>684</v>
      </c>
      <c r="O4060" s="205" t="s">
        <v>686</v>
      </c>
      <c r="P4060" s="205" t="s">
        <v>684</v>
      </c>
      <c r="Q4060" s="205" t="s">
        <v>686</v>
      </c>
    </row>
    <row r="4061" spans="1:17" hidden="1">
      <c r="A4061" s="204">
        <v>100993232213</v>
      </c>
      <c r="B4061" s="205" t="s">
        <v>16054</v>
      </c>
      <c r="C4061" s="205" t="s">
        <v>16055</v>
      </c>
      <c r="D4061" s="205" t="s">
        <v>680</v>
      </c>
      <c r="E4061" s="572">
        <v>34017</v>
      </c>
      <c r="F4061" s="572">
        <v>42675</v>
      </c>
      <c r="G4061" s="205" t="s">
        <v>5585</v>
      </c>
      <c r="H4061" s="205" t="s">
        <v>682</v>
      </c>
      <c r="I4061" s="205" t="s">
        <v>683</v>
      </c>
      <c r="J4061" s="205">
        <v>9545240027</v>
      </c>
      <c r="K4061" s="205" t="s">
        <v>684</v>
      </c>
      <c r="L4061" s="205" t="s">
        <v>684</v>
      </c>
      <c r="M4061" s="205" t="s">
        <v>684</v>
      </c>
      <c r="N4061" s="205" t="s">
        <v>684</v>
      </c>
      <c r="O4061" s="205" t="s">
        <v>686</v>
      </c>
      <c r="P4061" s="205" t="s">
        <v>684</v>
      </c>
      <c r="Q4061" s="205" t="s">
        <v>686</v>
      </c>
    </row>
    <row r="4062" spans="1:17" hidden="1">
      <c r="A4062" s="204">
        <v>100993500967</v>
      </c>
      <c r="B4062" s="205" t="s">
        <v>16041</v>
      </c>
      <c r="C4062" s="205" t="s">
        <v>14482</v>
      </c>
      <c r="D4062" s="205" t="s">
        <v>680</v>
      </c>
      <c r="E4062" s="572">
        <v>33239</v>
      </c>
      <c r="F4062" s="572">
        <v>42675</v>
      </c>
      <c r="G4062" s="205" t="s">
        <v>13017</v>
      </c>
      <c r="H4062" s="205" t="s">
        <v>682</v>
      </c>
      <c r="I4062" s="205" t="s">
        <v>683</v>
      </c>
      <c r="J4062" s="205">
        <v>7776018787</v>
      </c>
      <c r="K4062" s="205" t="s">
        <v>684</v>
      </c>
      <c r="L4062" s="205" t="s">
        <v>4162</v>
      </c>
      <c r="M4062" s="205" t="s">
        <v>684</v>
      </c>
      <c r="N4062" s="205" t="s">
        <v>684</v>
      </c>
      <c r="O4062" s="205" t="s">
        <v>686</v>
      </c>
      <c r="P4062" s="205" t="s">
        <v>687</v>
      </c>
      <c r="Q4062" s="205" t="s">
        <v>686</v>
      </c>
    </row>
    <row r="4063" spans="1:17" hidden="1">
      <c r="A4063" s="204">
        <v>100993231916</v>
      </c>
      <c r="B4063" s="205" t="s">
        <v>16042</v>
      </c>
      <c r="C4063" s="205" t="s">
        <v>16043</v>
      </c>
      <c r="D4063" s="205" t="s">
        <v>680</v>
      </c>
      <c r="E4063" s="572">
        <v>25204</v>
      </c>
      <c r="F4063" s="572">
        <v>42675</v>
      </c>
      <c r="G4063" s="205" t="s">
        <v>3143</v>
      </c>
      <c r="H4063" s="205" t="s">
        <v>682</v>
      </c>
      <c r="I4063" s="205" t="s">
        <v>683</v>
      </c>
      <c r="J4063" s="205" t="s">
        <v>684</v>
      </c>
      <c r="K4063" s="205" t="s">
        <v>684</v>
      </c>
      <c r="L4063" s="205" t="s">
        <v>684</v>
      </c>
      <c r="M4063" s="205" t="s">
        <v>684</v>
      </c>
      <c r="N4063" s="205" t="s">
        <v>684</v>
      </c>
      <c r="O4063" s="205" t="s">
        <v>686</v>
      </c>
      <c r="P4063" s="205" t="s">
        <v>684</v>
      </c>
      <c r="Q4063" s="205" t="s">
        <v>686</v>
      </c>
    </row>
    <row r="4064" spans="1:17" hidden="1">
      <c r="A4064" s="204">
        <v>100993231928</v>
      </c>
      <c r="B4064" s="205" t="s">
        <v>16044</v>
      </c>
      <c r="C4064" s="205" t="s">
        <v>16045</v>
      </c>
      <c r="D4064" s="205" t="s">
        <v>680</v>
      </c>
      <c r="E4064" s="572">
        <v>29428</v>
      </c>
      <c r="F4064" s="572">
        <v>42675</v>
      </c>
      <c r="G4064" s="205" t="s">
        <v>5603</v>
      </c>
      <c r="H4064" s="205" t="s">
        <v>682</v>
      </c>
      <c r="I4064" s="205" t="s">
        <v>708</v>
      </c>
      <c r="J4064" s="205" t="s">
        <v>684</v>
      </c>
      <c r="K4064" s="205" t="s">
        <v>684</v>
      </c>
      <c r="L4064" s="205" t="s">
        <v>684</v>
      </c>
      <c r="M4064" s="205" t="s">
        <v>684</v>
      </c>
      <c r="N4064" s="205" t="s">
        <v>684</v>
      </c>
      <c r="O4064" s="205" t="s">
        <v>686</v>
      </c>
      <c r="P4064" s="205" t="s">
        <v>684</v>
      </c>
      <c r="Q4064" s="205" t="s">
        <v>686</v>
      </c>
    </row>
    <row r="4065" spans="1:17" hidden="1">
      <c r="A4065" s="204">
        <v>100993231937</v>
      </c>
      <c r="B4065" s="205" t="s">
        <v>16046</v>
      </c>
      <c r="C4065" s="205" t="s">
        <v>16047</v>
      </c>
      <c r="D4065" s="205" t="s">
        <v>680</v>
      </c>
      <c r="E4065" s="572">
        <v>26665</v>
      </c>
      <c r="F4065" s="572">
        <v>42675</v>
      </c>
      <c r="G4065" s="205" t="s">
        <v>16048</v>
      </c>
      <c r="H4065" s="205" t="s">
        <v>682</v>
      </c>
      <c r="I4065" s="205" t="s">
        <v>708</v>
      </c>
      <c r="J4065" s="205" t="s">
        <v>684</v>
      </c>
      <c r="K4065" s="205" t="s">
        <v>684</v>
      </c>
      <c r="L4065" s="205" t="s">
        <v>684</v>
      </c>
      <c r="M4065" s="205" t="s">
        <v>684</v>
      </c>
      <c r="N4065" s="205" t="s">
        <v>684</v>
      </c>
      <c r="O4065" s="205" t="s">
        <v>686</v>
      </c>
      <c r="P4065" s="205" t="s">
        <v>684</v>
      </c>
      <c r="Q4065" s="205" t="s">
        <v>686</v>
      </c>
    </row>
    <row r="4066" spans="1:17" hidden="1">
      <c r="A4066" s="204">
        <v>100993231959</v>
      </c>
      <c r="B4066" s="205" t="s">
        <v>16049</v>
      </c>
      <c r="C4066" s="205" t="s">
        <v>16050</v>
      </c>
      <c r="D4066" s="205" t="s">
        <v>680</v>
      </c>
      <c r="E4066" s="572">
        <v>33383</v>
      </c>
      <c r="F4066" s="572">
        <v>42675</v>
      </c>
      <c r="G4066" s="205" t="s">
        <v>8264</v>
      </c>
      <c r="H4066" s="205" t="s">
        <v>682</v>
      </c>
      <c r="I4066" s="205" t="s">
        <v>683</v>
      </c>
      <c r="J4066" s="205" t="s">
        <v>684</v>
      </c>
      <c r="K4066" s="205" t="s">
        <v>684</v>
      </c>
      <c r="L4066" s="205" t="s">
        <v>684</v>
      </c>
      <c r="M4066" s="205" t="s">
        <v>684</v>
      </c>
      <c r="N4066" s="205" t="s">
        <v>684</v>
      </c>
      <c r="O4066" s="205" t="s">
        <v>686</v>
      </c>
      <c r="P4066" s="205" t="s">
        <v>684</v>
      </c>
      <c r="Q4066" s="205" t="s">
        <v>686</v>
      </c>
    </row>
    <row r="4067" spans="1:17" hidden="1">
      <c r="A4067" s="204">
        <v>100993231963</v>
      </c>
      <c r="B4067" s="205" t="s">
        <v>16051</v>
      </c>
      <c r="C4067" s="205" t="s">
        <v>16052</v>
      </c>
      <c r="D4067" s="205" t="s">
        <v>680</v>
      </c>
      <c r="E4067" s="572">
        <v>25204</v>
      </c>
      <c r="F4067" s="572">
        <v>42675</v>
      </c>
      <c r="G4067" s="205" t="s">
        <v>16053</v>
      </c>
      <c r="H4067" s="205" t="s">
        <v>682</v>
      </c>
      <c r="I4067" s="205" t="s">
        <v>708</v>
      </c>
      <c r="J4067" s="205" t="s">
        <v>684</v>
      </c>
      <c r="K4067" s="205" t="s">
        <v>684</v>
      </c>
      <c r="L4067" s="205" t="s">
        <v>684</v>
      </c>
      <c r="M4067" s="205" t="s">
        <v>684</v>
      </c>
      <c r="N4067" s="205" t="s">
        <v>684</v>
      </c>
      <c r="O4067" s="205" t="s">
        <v>686</v>
      </c>
      <c r="P4067" s="205" t="s">
        <v>684</v>
      </c>
      <c r="Q4067" s="205" t="s">
        <v>686</v>
      </c>
    </row>
    <row r="4068" spans="1:17" hidden="1">
      <c r="A4068" s="204">
        <v>100993232221</v>
      </c>
      <c r="B4068" s="205" t="s">
        <v>16056</v>
      </c>
      <c r="C4068" s="205" t="s">
        <v>16057</v>
      </c>
      <c r="D4068" s="205" t="s">
        <v>680</v>
      </c>
      <c r="E4068" s="572">
        <v>35242</v>
      </c>
      <c r="F4068" s="572">
        <v>42675</v>
      </c>
      <c r="G4068" s="205" t="s">
        <v>3869</v>
      </c>
      <c r="H4068" s="205" t="s">
        <v>682</v>
      </c>
      <c r="I4068" s="205" t="s">
        <v>683</v>
      </c>
      <c r="J4068" s="205" t="s">
        <v>684</v>
      </c>
      <c r="K4068" s="205" t="s">
        <v>684</v>
      </c>
      <c r="L4068" s="205" t="s">
        <v>684</v>
      </c>
      <c r="M4068" s="205" t="s">
        <v>684</v>
      </c>
      <c r="N4068" s="205" t="s">
        <v>684</v>
      </c>
      <c r="O4068" s="205" t="s">
        <v>686</v>
      </c>
      <c r="P4068" s="205" t="s">
        <v>684</v>
      </c>
      <c r="Q4068" s="205" t="s">
        <v>686</v>
      </c>
    </row>
    <row r="4069" spans="1:17" hidden="1">
      <c r="A4069" s="204">
        <v>100993232232</v>
      </c>
      <c r="B4069" s="205" t="s">
        <v>16058</v>
      </c>
      <c r="C4069" s="205" t="s">
        <v>16059</v>
      </c>
      <c r="D4069" s="205" t="s">
        <v>680</v>
      </c>
      <c r="E4069" s="572">
        <v>31778</v>
      </c>
      <c r="F4069" s="572">
        <v>42675</v>
      </c>
      <c r="G4069" s="205" t="s">
        <v>2055</v>
      </c>
      <c r="H4069" s="205" t="s">
        <v>682</v>
      </c>
      <c r="I4069" s="205" t="s">
        <v>683</v>
      </c>
      <c r="J4069" s="205" t="s">
        <v>684</v>
      </c>
      <c r="K4069" s="205" t="s">
        <v>684</v>
      </c>
      <c r="L4069" s="205" t="s">
        <v>684</v>
      </c>
      <c r="M4069" s="205" t="s">
        <v>684</v>
      </c>
      <c r="N4069" s="205" t="s">
        <v>684</v>
      </c>
      <c r="O4069" s="205" t="s">
        <v>686</v>
      </c>
      <c r="P4069" s="205" t="s">
        <v>684</v>
      </c>
      <c r="Q4069" s="205" t="s">
        <v>686</v>
      </c>
    </row>
    <row r="4070" spans="1:17" hidden="1">
      <c r="A4070" s="204">
        <v>100995743406</v>
      </c>
      <c r="B4070" s="205" t="s">
        <v>16063</v>
      </c>
      <c r="C4070" s="205" t="s">
        <v>16064</v>
      </c>
      <c r="D4070" s="205" t="s">
        <v>680</v>
      </c>
      <c r="E4070" s="572">
        <v>31931</v>
      </c>
      <c r="F4070" s="572">
        <v>42675</v>
      </c>
      <c r="G4070" s="205" t="s">
        <v>16065</v>
      </c>
      <c r="H4070" s="205" t="s">
        <v>682</v>
      </c>
      <c r="I4070" s="205" t="s">
        <v>708</v>
      </c>
      <c r="J4070" s="205" t="s">
        <v>684</v>
      </c>
      <c r="K4070" s="205" t="s">
        <v>684</v>
      </c>
      <c r="L4070" s="205" t="s">
        <v>684</v>
      </c>
      <c r="M4070" s="205" t="s">
        <v>684</v>
      </c>
      <c r="N4070" s="205" t="s">
        <v>684</v>
      </c>
      <c r="O4070" s="205" t="s">
        <v>686</v>
      </c>
      <c r="P4070" s="205" t="s">
        <v>684</v>
      </c>
      <c r="Q4070" s="205" t="s">
        <v>686</v>
      </c>
    </row>
    <row r="4071" spans="1:17" hidden="1">
      <c r="A4071" s="204">
        <v>100993913334</v>
      </c>
      <c r="B4071" s="205" t="s">
        <v>16104</v>
      </c>
      <c r="C4071" s="205" t="s">
        <v>16105</v>
      </c>
      <c r="D4071" s="205" t="s">
        <v>680</v>
      </c>
      <c r="E4071" s="205">
        <v>34773</v>
      </c>
      <c r="F4071" s="572">
        <v>42675</v>
      </c>
      <c r="G4071" s="205" t="s">
        <v>308</v>
      </c>
      <c r="H4071" s="205" t="s">
        <v>682</v>
      </c>
      <c r="I4071" s="205" t="s">
        <v>683</v>
      </c>
      <c r="J4071" s="205" t="s">
        <v>684</v>
      </c>
      <c r="K4071" s="205" t="s">
        <v>684</v>
      </c>
      <c r="L4071" s="205" t="s">
        <v>684</v>
      </c>
      <c r="M4071" s="205" t="s">
        <v>684</v>
      </c>
      <c r="N4071" s="205" t="s">
        <v>684</v>
      </c>
      <c r="O4071" s="205" t="s">
        <v>686</v>
      </c>
      <c r="P4071" s="205" t="s">
        <v>684</v>
      </c>
      <c r="Q4071" s="205" t="s">
        <v>686</v>
      </c>
    </row>
    <row r="4072" spans="1:17" hidden="1">
      <c r="A4072" s="204">
        <v>100993500951</v>
      </c>
      <c r="B4072" s="205" t="s">
        <v>16106</v>
      </c>
      <c r="C4072" s="205" t="s">
        <v>16107</v>
      </c>
      <c r="D4072" s="205" t="s">
        <v>680</v>
      </c>
      <c r="E4072" s="205">
        <v>32509</v>
      </c>
      <c r="F4072" s="572">
        <v>42675</v>
      </c>
      <c r="G4072" s="205" t="s">
        <v>16108</v>
      </c>
      <c r="H4072" s="205" t="s">
        <v>682</v>
      </c>
      <c r="I4072" s="205" t="s">
        <v>683</v>
      </c>
      <c r="J4072" s="205" t="s">
        <v>684</v>
      </c>
      <c r="K4072" s="205" t="s">
        <v>684</v>
      </c>
      <c r="L4072" s="205" t="s">
        <v>684</v>
      </c>
      <c r="M4072" s="205" t="s">
        <v>684</v>
      </c>
      <c r="N4072" s="205" t="s">
        <v>16109</v>
      </c>
      <c r="O4072" s="205" t="s">
        <v>686</v>
      </c>
      <c r="P4072" s="205" t="s">
        <v>684</v>
      </c>
      <c r="Q4072" s="205" t="s">
        <v>686</v>
      </c>
    </row>
    <row r="4073" spans="1:17" hidden="1">
      <c r="A4073" s="204">
        <v>100995743447</v>
      </c>
      <c r="B4073" s="205" t="s">
        <v>16022</v>
      </c>
      <c r="C4073" s="205" t="s">
        <v>16023</v>
      </c>
      <c r="D4073" s="205" t="s">
        <v>680</v>
      </c>
      <c r="E4073" s="205">
        <v>33030</v>
      </c>
      <c r="F4073" s="572">
        <v>42675</v>
      </c>
      <c r="G4073" s="205" t="s">
        <v>16024</v>
      </c>
      <c r="H4073" s="205" t="s">
        <v>682</v>
      </c>
      <c r="I4073" s="205" t="s">
        <v>708</v>
      </c>
      <c r="J4073" s="205" t="s">
        <v>684</v>
      </c>
      <c r="K4073" s="205" t="s">
        <v>684</v>
      </c>
      <c r="L4073" s="205" t="s">
        <v>684</v>
      </c>
      <c r="M4073" s="205" t="s">
        <v>684</v>
      </c>
      <c r="N4073" s="205" t="s">
        <v>684</v>
      </c>
      <c r="O4073" s="205" t="s">
        <v>686</v>
      </c>
      <c r="P4073" s="205" t="s">
        <v>684</v>
      </c>
      <c r="Q4073" s="205" t="s">
        <v>686</v>
      </c>
    </row>
    <row r="4074" spans="1:17" hidden="1">
      <c r="A4074" s="204">
        <v>100983275863</v>
      </c>
      <c r="B4074" s="205" t="s">
        <v>16113</v>
      </c>
      <c r="C4074" s="205" t="s">
        <v>16114</v>
      </c>
      <c r="D4074" s="205" t="s">
        <v>680</v>
      </c>
      <c r="E4074" s="205">
        <v>31152</v>
      </c>
      <c r="F4074" s="572">
        <v>42645</v>
      </c>
      <c r="G4074" s="205" t="s">
        <v>16115</v>
      </c>
      <c r="H4074" s="205" t="s">
        <v>682</v>
      </c>
      <c r="I4074" s="205" t="s">
        <v>683</v>
      </c>
      <c r="J4074" s="205" t="s">
        <v>684</v>
      </c>
      <c r="K4074" s="205" t="s">
        <v>684</v>
      </c>
      <c r="L4074" s="205" t="s">
        <v>684</v>
      </c>
      <c r="M4074" s="205" t="s">
        <v>684</v>
      </c>
      <c r="N4074" s="205" t="s">
        <v>684</v>
      </c>
      <c r="O4074" s="205" t="s">
        <v>686</v>
      </c>
      <c r="P4074" s="205" t="s">
        <v>684</v>
      </c>
      <c r="Q4074" s="205" t="s">
        <v>686</v>
      </c>
    </row>
    <row r="4075" spans="1:17" hidden="1">
      <c r="A4075" s="204">
        <v>100947306698</v>
      </c>
      <c r="B4075" s="205" t="s">
        <v>16135</v>
      </c>
      <c r="C4075" s="205" t="s">
        <v>16136</v>
      </c>
      <c r="D4075" s="205" t="s">
        <v>680</v>
      </c>
      <c r="F4075" s="572">
        <v>42644</v>
      </c>
      <c r="G4075" s="205" t="s">
        <v>16137</v>
      </c>
      <c r="H4075" s="205" t="s">
        <v>682</v>
      </c>
      <c r="I4075" s="205" t="s">
        <v>684</v>
      </c>
      <c r="J4075" s="205" t="s">
        <v>684</v>
      </c>
      <c r="K4075" s="205" t="s">
        <v>684</v>
      </c>
      <c r="L4075" s="205" t="s">
        <v>684</v>
      </c>
      <c r="M4075" s="205" t="s">
        <v>684</v>
      </c>
      <c r="N4075" s="205" t="s">
        <v>684</v>
      </c>
      <c r="O4075" s="205" t="s">
        <v>686</v>
      </c>
      <c r="P4075" s="205" t="s">
        <v>684</v>
      </c>
      <c r="Q4075" s="205" t="s">
        <v>686</v>
      </c>
    </row>
    <row r="4076" spans="1:17" hidden="1">
      <c r="A4076" s="204">
        <v>100948964905</v>
      </c>
      <c r="B4076" s="205" t="s">
        <v>16138</v>
      </c>
      <c r="C4076" s="205" t="s">
        <v>16139</v>
      </c>
      <c r="D4076" s="205" t="s">
        <v>680</v>
      </c>
      <c r="F4076" s="572">
        <v>42644</v>
      </c>
      <c r="G4076" s="205" t="s">
        <v>16140</v>
      </c>
      <c r="H4076" s="205" t="s">
        <v>682</v>
      </c>
      <c r="I4076" s="205" t="s">
        <v>684</v>
      </c>
      <c r="J4076" s="205" t="s">
        <v>684</v>
      </c>
      <c r="K4076" s="205" t="s">
        <v>684</v>
      </c>
      <c r="L4076" s="205" t="s">
        <v>684</v>
      </c>
      <c r="M4076" s="205" t="s">
        <v>684</v>
      </c>
      <c r="N4076" s="205" t="s">
        <v>684</v>
      </c>
      <c r="O4076" s="205" t="s">
        <v>686</v>
      </c>
      <c r="P4076" s="205" t="s">
        <v>684</v>
      </c>
      <c r="Q4076" s="205" t="s">
        <v>686</v>
      </c>
    </row>
    <row r="4077" spans="1:17" hidden="1">
      <c r="A4077" s="204">
        <v>100947648842</v>
      </c>
      <c r="B4077" s="205" t="s">
        <v>16141</v>
      </c>
      <c r="C4077" s="205" t="s">
        <v>16142</v>
      </c>
      <c r="D4077" s="205" t="s">
        <v>680</v>
      </c>
      <c r="E4077" s="572"/>
      <c r="F4077" s="572">
        <v>42644</v>
      </c>
      <c r="G4077" s="205" t="s">
        <v>16143</v>
      </c>
      <c r="H4077" s="205" t="s">
        <v>682</v>
      </c>
      <c r="I4077" s="205" t="s">
        <v>684</v>
      </c>
      <c r="J4077" s="205" t="s">
        <v>684</v>
      </c>
      <c r="K4077" s="205" t="s">
        <v>684</v>
      </c>
      <c r="L4077" s="205" t="s">
        <v>684</v>
      </c>
      <c r="M4077" s="205" t="s">
        <v>684</v>
      </c>
      <c r="N4077" s="205" t="s">
        <v>684</v>
      </c>
      <c r="O4077" s="205" t="s">
        <v>686</v>
      </c>
      <c r="P4077" s="205" t="s">
        <v>684</v>
      </c>
      <c r="Q4077" s="205" t="s">
        <v>686</v>
      </c>
    </row>
    <row r="4078" spans="1:17" hidden="1">
      <c r="A4078" s="204">
        <v>100950257062</v>
      </c>
      <c r="B4078" s="205" t="s">
        <v>16325</v>
      </c>
      <c r="C4078" s="205" t="s">
        <v>16264</v>
      </c>
      <c r="D4078" s="205" t="s">
        <v>680</v>
      </c>
      <c r="E4078" s="572"/>
      <c r="F4078" s="572">
        <v>42644</v>
      </c>
      <c r="G4078" s="205" t="s">
        <v>4129</v>
      </c>
      <c r="H4078" s="205" t="s">
        <v>682</v>
      </c>
      <c r="I4078" s="205" t="s">
        <v>684</v>
      </c>
      <c r="J4078" s="205" t="s">
        <v>684</v>
      </c>
      <c r="K4078" s="205" t="s">
        <v>684</v>
      </c>
      <c r="L4078" s="205" t="s">
        <v>684</v>
      </c>
      <c r="M4078" s="205" t="s">
        <v>684</v>
      </c>
      <c r="N4078" s="205" t="s">
        <v>684</v>
      </c>
      <c r="O4078" s="205" t="s">
        <v>686</v>
      </c>
      <c r="P4078" s="205" t="s">
        <v>684</v>
      </c>
      <c r="Q4078" s="205" t="s">
        <v>686</v>
      </c>
    </row>
    <row r="4079" spans="1:17" hidden="1">
      <c r="A4079" s="204">
        <v>100950219193</v>
      </c>
      <c r="B4079" s="205" t="s">
        <v>16127</v>
      </c>
      <c r="C4079" s="205" t="s">
        <v>16122</v>
      </c>
      <c r="D4079" s="205" t="s">
        <v>680</v>
      </c>
      <c r="E4079" s="572"/>
      <c r="F4079" s="572">
        <v>42644</v>
      </c>
      <c r="G4079" s="205" t="s">
        <v>16128</v>
      </c>
      <c r="H4079" s="205" t="s">
        <v>682</v>
      </c>
      <c r="I4079" s="205" t="s">
        <v>684</v>
      </c>
      <c r="J4079" s="205" t="s">
        <v>684</v>
      </c>
      <c r="K4079" s="205" t="s">
        <v>684</v>
      </c>
      <c r="L4079" s="205" t="s">
        <v>684</v>
      </c>
      <c r="M4079" s="205" t="s">
        <v>684</v>
      </c>
      <c r="N4079" s="205" t="s">
        <v>684</v>
      </c>
      <c r="O4079" s="205" t="s">
        <v>686</v>
      </c>
      <c r="P4079" s="205" t="s">
        <v>684</v>
      </c>
      <c r="Q4079" s="205" t="s">
        <v>686</v>
      </c>
    </row>
    <row r="4080" spans="1:17" hidden="1">
      <c r="A4080" s="204">
        <v>100983275918</v>
      </c>
      <c r="B4080" s="205" t="s">
        <v>16339</v>
      </c>
      <c r="C4080" s="205" t="s">
        <v>16180</v>
      </c>
      <c r="D4080" s="205" t="s">
        <v>680</v>
      </c>
      <c r="E4080" s="205">
        <v>31931</v>
      </c>
      <c r="F4080" s="572">
        <v>42644</v>
      </c>
      <c r="G4080" s="205" t="s">
        <v>16181</v>
      </c>
      <c r="H4080" s="205" t="s">
        <v>682</v>
      </c>
      <c r="I4080" s="205" t="s">
        <v>683</v>
      </c>
      <c r="J4080" s="205" t="s">
        <v>684</v>
      </c>
      <c r="K4080" s="205" t="s">
        <v>684</v>
      </c>
      <c r="L4080" s="205" t="s">
        <v>684</v>
      </c>
      <c r="M4080" s="205" t="s">
        <v>684</v>
      </c>
      <c r="N4080" s="205" t="s">
        <v>684</v>
      </c>
      <c r="O4080" s="205" t="s">
        <v>686</v>
      </c>
      <c r="P4080" s="205" t="s">
        <v>684</v>
      </c>
      <c r="Q4080" s="205" t="s">
        <v>686</v>
      </c>
    </row>
    <row r="4081" spans="1:17" hidden="1">
      <c r="A4081" s="204">
        <v>100983311941</v>
      </c>
      <c r="B4081" s="205" t="s">
        <v>16116</v>
      </c>
      <c r="C4081" s="205" t="s">
        <v>16117</v>
      </c>
      <c r="D4081" s="205" t="s">
        <v>680</v>
      </c>
      <c r="E4081" s="205">
        <v>31260</v>
      </c>
      <c r="F4081" s="572">
        <v>42644</v>
      </c>
      <c r="G4081" s="205" t="s">
        <v>16118</v>
      </c>
      <c r="H4081" s="205" t="s">
        <v>682</v>
      </c>
      <c r="I4081" s="205" t="s">
        <v>683</v>
      </c>
      <c r="J4081" s="205" t="s">
        <v>684</v>
      </c>
      <c r="K4081" s="205" t="s">
        <v>684</v>
      </c>
      <c r="L4081" s="205" t="s">
        <v>684</v>
      </c>
      <c r="M4081" s="205" t="s">
        <v>684</v>
      </c>
      <c r="N4081" s="205" t="s">
        <v>684</v>
      </c>
      <c r="O4081" s="205" t="s">
        <v>686</v>
      </c>
      <c r="P4081" s="205" t="s">
        <v>684</v>
      </c>
      <c r="Q4081" s="205" t="s">
        <v>686</v>
      </c>
    </row>
    <row r="4082" spans="1:17" hidden="1">
      <c r="A4082" s="204">
        <v>100947180762</v>
      </c>
      <c r="B4082" s="205" t="s">
        <v>16119</v>
      </c>
      <c r="C4082" s="205" t="s">
        <v>16120</v>
      </c>
      <c r="D4082" s="205" t="s">
        <v>680</v>
      </c>
      <c r="F4082" s="572">
        <v>42644</v>
      </c>
      <c r="G4082" s="205" t="s">
        <v>7960</v>
      </c>
      <c r="H4082" s="205" t="s">
        <v>682</v>
      </c>
      <c r="I4082" s="205" t="s">
        <v>684</v>
      </c>
      <c r="J4082" s="205" t="s">
        <v>684</v>
      </c>
      <c r="K4082" s="205" t="s">
        <v>684</v>
      </c>
      <c r="L4082" s="205" t="s">
        <v>684</v>
      </c>
      <c r="M4082" s="205" t="s">
        <v>684</v>
      </c>
      <c r="N4082" s="205" t="s">
        <v>684</v>
      </c>
      <c r="O4082" s="205" t="s">
        <v>686</v>
      </c>
      <c r="P4082" s="205" t="s">
        <v>684</v>
      </c>
      <c r="Q4082" s="205" t="s">
        <v>686</v>
      </c>
    </row>
    <row r="4083" spans="1:17" hidden="1">
      <c r="A4083" s="204">
        <v>100983345846</v>
      </c>
      <c r="B4083" s="205" t="s">
        <v>16121</v>
      </c>
      <c r="C4083" s="205" t="s">
        <v>16122</v>
      </c>
      <c r="D4083" s="205" t="s">
        <v>680</v>
      </c>
      <c r="E4083" s="205">
        <v>31931</v>
      </c>
      <c r="F4083" s="572">
        <v>42644</v>
      </c>
      <c r="G4083" s="205" t="s">
        <v>16123</v>
      </c>
      <c r="H4083" s="205" t="s">
        <v>682</v>
      </c>
      <c r="I4083" s="205" t="s">
        <v>683</v>
      </c>
      <c r="J4083" s="205" t="s">
        <v>684</v>
      </c>
      <c r="K4083" s="205" t="s">
        <v>684</v>
      </c>
      <c r="L4083" s="205" t="s">
        <v>684</v>
      </c>
      <c r="M4083" s="205" t="s">
        <v>684</v>
      </c>
      <c r="N4083" s="205" t="s">
        <v>684</v>
      </c>
      <c r="O4083" s="205" t="s">
        <v>686</v>
      </c>
      <c r="P4083" s="205" t="s">
        <v>684</v>
      </c>
      <c r="Q4083" s="205" t="s">
        <v>686</v>
      </c>
    </row>
    <row r="4084" spans="1:17" hidden="1">
      <c r="A4084" s="204">
        <v>100950664989</v>
      </c>
      <c r="B4084" s="205" t="s">
        <v>16144</v>
      </c>
      <c r="C4084" s="205" t="s">
        <v>15661</v>
      </c>
      <c r="D4084" s="205" t="s">
        <v>680</v>
      </c>
      <c r="F4084" s="572">
        <v>42644</v>
      </c>
      <c r="G4084" s="205" t="s">
        <v>15662</v>
      </c>
      <c r="H4084" s="205" t="s">
        <v>682</v>
      </c>
      <c r="I4084" s="205" t="s">
        <v>684</v>
      </c>
      <c r="J4084" s="205" t="s">
        <v>684</v>
      </c>
      <c r="K4084" s="205" t="s">
        <v>684</v>
      </c>
      <c r="L4084" s="205" t="s">
        <v>684</v>
      </c>
      <c r="M4084" s="205" t="s">
        <v>684</v>
      </c>
      <c r="N4084" s="205" t="s">
        <v>684</v>
      </c>
      <c r="O4084" s="205" t="s">
        <v>686</v>
      </c>
      <c r="P4084" s="205" t="s">
        <v>684</v>
      </c>
      <c r="Q4084" s="205" t="s">
        <v>686</v>
      </c>
    </row>
    <row r="4085" spans="1:17" hidden="1">
      <c r="A4085" s="204">
        <v>100948769848</v>
      </c>
      <c r="B4085" s="205" t="s">
        <v>16145</v>
      </c>
      <c r="C4085" s="205" t="s">
        <v>16114</v>
      </c>
      <c r="D4085" s="205" t="s">
        <v>680</v>
      </c>
      <c r="F4085" s="572">
        <v>42644</v>
      </c>
      <c r="G4085" s="205" t="s">
        <v>3371</v>
      </c>
      <c r="H4085" s="205" t="s">
        <v>682</v>
      </c>
      <c r="I4085" s="205" t="s">
        <v>684</v>
      </c>
      <c r="J4085" s="205" t="s">
        <v>684</v>
      </c>
      <c r="K4085" s="205" t="s">
        <v>684</v>
      </c>
      <c r="L4085" s="205" t="s">
        <v>684</v>
      </c>
      <c r="M4085" s="205" t="s">
        <v>684</v>
      </c>
      <c r="N4085" s="205" t="s">
        <v>684</v>
      </c>
      <c r="O4085" s="205" t="s">
        <v>686</v>
      </c>
      <c r="P4085" s="205" t="s">
        <v>684</v>
      </c>
      <c r="Q4085" s="205" t="s">
        <v>686</v>
      </c>
    </row>
    <row r="4086" spans="1:17" hidden="1">
      <c r="A4086" s="204">
        <v>100949304173</v>
      </c>
      <c r="B4086" s="205" t="s">
        <v>16146</v>
      </c>
      <c r="C4086" s="205" t="s">
        <v>16147</v>
      </c>
      <c r="D4086" s="205" t="s">
        <v>680</v>
      </c>
      <c r="F4086" s="572">
        <v>42644</v>
      </c>
      <c r="G4086" s="205" t="s">
        <v>4439</v>
      </c>
      <c r="H4086" s="205" t="s">
        <v>682</v>
      </c>
      <c r="I4086" s="205" t="s">
        <v>684</v>
      </c>
      <c r="J4086" s="205" t="s">
        <v>684</v>
      </c>
      <c r="K4086" s="205" t="s">
        <v>684</v>
      </c>
      <c r="L4086" s="205" t="s">
        <v>684</v>
      </c>
      <c r="M4086" s="205" t="s">
        <v>684</v>
      </c>
      <c r="N4086" s="205" t="s">
        <v>684</v>
      </c>
      <c r="O4086" s="205" t="s">
        <v>686</v>
      </c>
      <c r="P4086" s="205" t="s">
        <v>684</v>
      </c>
      <c r="Q4086" s="205" t="s">
        <v>686</v>
      </c>
    </row>
    <row r="4087" spans="1:17" hidden="1">
      <c r="A4087" s="204">
        <v>100949394771</v>
      </c>
      <c r="B4087" s="205" t="s">
        <v>16148</v>
      </c>
      <c r="C4087" s="205" t="s">
        <v>16149</v>
      </c>
      <c r="D4087" s="205" t="s">
        <v>680</v>
      </c>
      <c r="F4087" s="572">
        <v>42644</v>
      </c>
      <c r="G4087" s="205" t="s">
        <v>9188</v>
      </c>
      <c r="H4087" s="205" t="s">
        <v>682</v>
      </c>
      <c r="I4087" s="205" t="s">
        <v>684</v>
      </c>
      <c r="J4087" s="205" t="s">
        <v>684</v>
      </c>
      <c r="K4087" s="205" t="s">
        <v>684</v>
      </c>
      <c r="L4087" s="205" t="s">
        <v>684</v>
      </c>
      <c r="M4087" s="205" t="s">
        <v>684</v>
      </c>
      <c r="N4087" s="205" t="s">
        <v>684</v>
      </c>
      <c r="O4087" s="205" t="s">
        <v>686</v>
      </c>
      <c r="P4087" s="205" t="s">
        <v>684</v>
      </c>
      <c r="Q4087" s="205" t="s">
        <v>686</v>
      </c>
    </row>
    <row r="4088" spans="1:17" hidden="1">
      <c r="A4088" s="204">
        <v>100949695724</v>
      </c>
      <c r="B4088" s="205" t="s">
        <v>16153</v>
      </c>
      <c r="C4088" s="205" t="s">
        <v>16154</v>
      </c>
      <c r="D4088" s="205" t="s">
        <v>680</v>
      </c>
      <c r="F4088" s="572">
        <v>42644</v>
      </c>
      <c r="G4088" s="205" t="s">
        <v>10715</v>
      </c>
      <c r="H4088" s="205" t="s">
        <v>682</v>
      </c>
      <c r="I4088" s="205" t="s">
        <v>684</v>
      </c>
      <c r="J4088" s="205" t="s">
        <v>684</v>
      </c>
      <c r="K4088" s="205" t="s">
        <v>684</v>
      </c>
      <c r="L4088" s="205" t="s">
        <v>684</v>
      </c>
      <c r="M4088" s="205" t="s">
        <v>684</v>
      </c>
      <c r="N4088" s="205" t="s">
        <v>684</v>
      </c>
      <c r="O4088" s="205" t="s">
        <v>686</v>
      </c>
      <c r="P4088" s="205" t="s">
        <v>684</v>
      </c>
      <c r="Q4088" s="205" t="s">
        <v>686</v>
      </c>
    </row>
    <row r="4089" spans="1:17" hidden="1">
      <c r="A4089" s="204">
        <v>100949401107</v>
      </c>
      <c r="B4089" s="205" t="s">
        <v>16155</v>
      </c>
      <c r="C4089" s="205" t="s">
        <v>16156</v>
      </c>
      <c r="D4089" s="205" t="s">
        <v>680</v>
      </c>
      <c r="F4089" s="572">
        <v>42644</v>
      </c>
      <c r="G4089" s="205" t="s">
        <v>16157</v>
      </c>
      <c r="H4089" s="205" t="s">
        <v>682</v>
      </c>
      <c r="I4089" s="205" t="s">
        <v>684</v>
      </c>
      <c r="J4089" s="205" t="s">
        <v>684</v>
      </c>
      <c r="K4089" s="205" t="s">
        <v>684</v>
      </c>
      <c r="L4089" s="205" t="s">
        <v>684</v>
      </c>
      <c r="M4089" s="205" t="s">
        <v>684</v>
      </c>
      <c r="N4089" s="205" t="s">
        <v>684</v>
      </c>
      <c r="O4089" s="205" t="s">
        <v>686</v>
      </c>
      <c r="P4089" s="205" t="s">
        <v>684</v>
      </c>
      <c r="Q4089" s="205" t="s">
        <v>686</v>
      </c>
    </row>
    <row r="4090" spans="1:17" hidden="1">
      <c r="A4090" s="204">
        <v>100947451031</v>
      </c>
      <c r="B4090" s="205" t="s">
        <v>16158</v>
      </c>
      <c r="C4090" s="205" t="s">
        <v>16159</v>
      </c>
      <c r="D4090" s="205" t="s">
        <v>680</v>
      </c>
      <c r="F4090" s="572">
        <v>42644</v>
      </c>
      <c r="G4090" s="205" t="s">
        <v>13733</v>
      </c>
      <c r="H4090" s="205" t="s">
        <v>682</v>
      </c>
      <c r="I4090" s="205" t="s">
        <v>684</v>
      </c>
      <c r="J4090" s="205" t="s">
        <v>684</v>
      </c>
      <c r="K4090" s="205" t="s">
        <v>684</v>
      </c>
      <c r="L4090" s="205" t="s">
        <v>684</v>
      </c>
      <c r="M4090" s="205" t="s">
        <v>684</v>
      </c>
      <c r="N4090" s="205" t="s">
        <v>684</v>
      </c>
      <c r="O4090" s="205" t="s">
        <v>686</v>
      </c>
      <c r="P4090" s="205" t="s">
        <v>684</v>
      </c>
      <c r="Q4090" s="205" t="s">
        <v>686</v>
      </c>
    </row>
    <row r="4091" spans="1:17" hidden="1">
      <c r="A4091" s="204">
        <v>100947074297</v>
      </c>
      <c r="B4091" s="205" t="s">
        <v>16160</v>
      </c>
      <c r="C4091" s="205" t="s">
        <v>16161</v>
      </c>
      <c r="D4091" s="205" t="s">
        <v>680</v>
      </c>
      <c r="F4091" s="572">
        <v>42644</v>
      </c>
      <c r="G4091" s="205" t="s">
        <v>13320</v>
      </c>
      <c r="H4091" s="205" t="s">
        <v>682</v>
      </c>
      <c r="I4091" s="205" t="s">
        <v>684</v>
      </c>
      <c r="J4091" s="205" t="s">
        <v>684</v>
      </c>
      <c r="K4091" s="205" t="s">
        <v>684</v>
      </c>
      <c r="L4091" s="205" t="s">
        <v>684</v>
      </c>
      <c r="M4091" s="205" t="s">
        <v>684</v>
      </c>
      <c r="N4091" s="205" t="s">
        <v>684</v>
      </c>
      <c r="O4091" s="205" t="s">
        <v>686</v>
      </c>
      <c r="P4091" s="205" t="s">
        <v>684</v>
      </c>
      <c r="Q4091" s="205" t="s">
        <v>686</v>
      </c>
    </row>
    <row r="4092" spans="1:17" hidden="1">
      <c r="A4092" s="204">
        <v>100948695973</v>
      </c>
      <c r="B4092" s="205" t="s">
        <v>16165</v>
      </c>
      <c r="C4092" s="205" t="s">
        <v>16166</v>
      </c>
      <c r="D4092" s="205" t="s">
        <v>680</v>
      </c>
      <c r="F4092" s="572">
        <v>42644</v>
      </c>
      <c r="G4092" s="205" t="s">
        <v>1927</v>
      </c>
      <c r="H4092" s="205" t="s">
        <v>682</v>
      </c>
      <c r="I4092" s="205" t="s">
        <v>684</v>
      </c>
      <c r="J4092" s="205" t="s">
        <v>684</v>
      </c>
      <c r="K4092" s="205" t="s">
        <v>684</v>
      </c>
      <c r="L4092" s="205" t="s">
        <v>684</v>
      </c>
      <c r="M4092" s="205" t="s">
        <v>684</v>
      </c>
      <c r="N4092" s="205" t="s">
        <v>684</v>
      </c>
      <c r="O4092" s="205" t="s">
        <v>686</v>
      </c>
      <c r="P4092" s="205" t="s">
        <v>684</v>
      </c>
      <c r="Q4092" s="205" t="s">
        <v>686</v>
      </c>
    </row>
    <row r="4093" spans="1:17" hidden="1">
      <c r="A4093" s="204">
        <v>100948986913</v>
      </c>
      <c r="B4093" s="205" t="s">
        <v>16167</v>
      </c>
      <c r="C4093" s="205" t="s">
        <v>16168</v>
      </c>
      <c r="D4093" s="205" t="s">
        <v>680</v>
      </c>
      <c r="F4093" s="572">
        <v>42644</v>
      </c>
      <c r="G4093" s="205" t="s">
        <v>4432</v>
      </c>
      <c r="H4093" s="205" t="s">
        <v>682</v>
      </c>
      <c r="I4093" s="205" t="s">
        <v>684</v>
      </c>
      <c r="J4093" s="205" t="s">
        <v>684</v>
      </c>
      <c r="K4093" s="205" t="s">
        <v>684</v>
      </c>
      <c r="L4093" s="205" t="s">
        <v>684</v>
      </c>
      <c r="M4093" s="205" t="s">
        <v>684</v>
      </c>
      <c r="N4093" s="205" t="s">
        <v>684</v>
      </c>
      <c r="O4093" s="205" t="s">
        <v>686</v>
      </c>
      <c r="P4093" s="205" t="s">
        <v>684</v>
      </c>
      <c r="Q4093" s="205" t="s">
        <v>686</v>
      </c>
    </row>
    <row r="4094" spans="1:17" hidden="1">
      <c r="A4094" s="204">
        <v>100948054990</v>
      </c>
      <c r="B4094" s="205" t="s">
        <v>16169</v>
      </c>
      <c r="C4094" s="205" t="s">
        <v>16170</v>
      </c>
      <c r="D4094" s="205" t="s">
        <v>680</v>
      </c>
      <c r="F4094" s="572">
        <v>42644</v>
      </c>
      <c r="G4094" s="205" t="s">
        <v>16171</v>
      </c>
      <c r="H4094" s="205" t="s">
        <v>682</v>
      </c>
      <c r="I4094" s="205" t="s">
        <v>684</v>
      </c>
      <c r="J4094" s="205" t="s">
        <v>684</v>
      </c>
      <c r="K4094" s="205" t="s">
        <v>684</v>
      </c>
      <c r="L4094" s="205" t="s">
        <v>684</v>
      </c>
      <c r="M4094" s="205" t="s">
        <v>684</v>
      </c>
      <c r="N4094" s="205" t="s">
        <v>684</v>
      </c>
      <c r="O4094" s="205" t="s">
        <v>686</v>
      </c>
      <c r="P4094" s="205" t="s">
        <v>684</v>
      </c>
      <c r="Q4094" s="205" t="s">
        <v>686</v>
      </c>
    </row>
    <row r="4095" spans="1:17" hidden="1">
      <c r="A4095" s="204">
        <v>100947528257</v>
      </c>
      <c r="B4095" s="205" t="s">
        <v>16174</v>
      </c>
      <c r="C4095" s="205" t="s">
        <v>16175</v>
      </c>
      <c r="D4095" s="205" t="s">
        <v>680</v>
      </c>
      <c r="F4095" s="572">
        <v>42644</v>
      </c>
      <c r="G4095" s="205" t="s">
        <v>9023</v>
      </c>
      <c r="H4095" s="205" t="s">
        <v>682</v>
      </c>
      <c r="I4095" s="205" t="s">
        <v>684</v>
      </c>
      <c r="J4095" s="205" t="s">
        <v>684</v>
      </c>
      <c r="K4095" s="205" t="s">
        <v>684</v>
      </c>
      <c r="L4095" s="205" t="s">
        <v>684</v>
      </c>
      <c r="M4095" s="205" t="s">
        <v>684</v>
      </c>
      <c r="N4095" s="205" t="s">
        <v>684</v>
      </c>
      <c r="O4095" s="205" t="s">
        <v>686</v>
      </c>
      <c r="P4095" s="205" t="s">
        <v>684</v>
      </c>
      <c r="Q4095" s="205" t="s">
        <v>686</v>
      </c>
    </row>
    <row r="4096" spans="1:17" hidden="1">
      <c r="A4096" s="204">
        <v>100947610043</v>
      </c>
      <c r="B4096" s="205" t="s">
        <v>16176</v>
      </c>
      <c r="C4096" s="205" t="s">
        <v>16177</v>
      </c>
      <c r="D4096" s="205" t="s">
        <v>680</v>
      </c>
      <c r="F4096" s="572">
        <v>42644</v>
      </c>
      <c r="G4096" s="205" t="s">
        <v>16178</v>
      </c>
      <c r="H4096" s="205" t="s">
        <v>682</v>
      </c>
      <c r="I4096" s="205" t="s">
        <v>684</v>
      </c>
      <c r="J4096" s="205" t="s">
        <v>684</v>
      </c>
      <c r="K4096" s="205" t="s">
        <v>684</v>
      </c>
      <c r="L4096" s="205" t="s">
        <v>684</v>
      </c>
      <c r="M4096" s="205" t="s">
        <v>684</v>
      </c>
      <c r="N4096" s="205" t="s">
        <v>684</v>
      </c>
      <c r="O4096" s="205" t="s">
        <v>686</v>
      </c>
      <c r="P4096" s="205" t="s">
        <v>684</v>
      </c>
      <c r="Q4096" s="205" t="s">
        <v>686</v>
      </c>
    </row>
    <row r="4097" spans="1:17" hidden="1">
      <c r="A4097" s="204">
        <v>100950003488</v>
      </c>
      <c r="B4097" s="205" t="s">
        <v>16179</v>
      </c>
      <c r="C4097" s="205" t="s">
        <v>16180</v>
      </c>
      <c r="D4097" s="205" t="s">
        <v>680</v>
      </c>
      <c r="F4097" s="572">
        <v>42644</v>
      </c>
      <c r="G4097" s="205" t="s">
        <v>16181</v>
      </c>
      <c r="H4097" s="205" t="s">
        <v>682</v>
      </c>
      <c r="I4097" s="205" t="s">
        <v>684</v>
      </c>
      <c r="J4097" s="205" t="s">
        <v>684</v>
      </c>
      <c r="K4097" s="205" t="s">
        <v>684</v>
      </c>
      <c r="L4097" s="205" t="s">
        <v>684</v>
      </c>
      <c r="M4097" s="205" t="s">
        <v>684</v>
      </c>
      <c r="N4097" s="205" t="s">
        <v>684</v>
      </c>
      <c r="O4097" s="205" t="s">
        <v>686</v>
      </c>
      <c r="P4097" s="205" t="s">
        <v>684</v>
      </c>
      <c r="Q4097" s="205" t="s">
        <v>686</v>
      </c>
    </row>
    <row r="4098" spans="1:17" hidden="1">
      <c r="A4098" s="204">
        <v>100950034231</v>
      </c>
      <c r="B4098" s="205" t="s">
        <v>16162</v>
      </c>
      <c r="C4098" s="205" t="s">
        <v>16163</v>
      </c>
      <c r="D4098" s="205" t="s">
        <v>680</v>
      </c>
      <c r="F4098" s="572">
        <v>42644</v>
      </c>
      <c r="G4098" s="205" t="s">
        <v>16164</v>
      </c>
      <c r="H4098" s="205" t="s">
        <v>682</v>
      </c>
      <c r="I4098" s="205" t="s">
        <v>684</v>
      </c>
      <c r="J4098" s="205" t="s">
        <v>684</v>
      </c>
      <c r="K4098" s="205" t="s">
        <v>684</v>
      </c>
      <c r="L4098" s="205" t="s">
        <v>684</v>
      </c>
      <c r="M4098" s="205" t="s">
        <v>684</v>
      </c>
      <c r="N4098" s="205" t="s">
        <v>684</v>
      </c>
      <c r="O4098" s="205" t="s">
        <v>686</v>
      </c>
      <c r="P4098" s="205" t="s">
        <v>684</v>
      </c>
      <c r="Q4098" s="205" t="s">
        <v>686</v>
      </c>
    </row>
    <row r="4099" spans="1:17">
      <c r="A4099" s="204">
        <v>100950480183</v>
      </c>
      <c r="B4099" s="205" t="s">
        <v>16150</v>
      </c>
      <c r="C4099" s="205" t="s">
        <v>16151</v>
      </c>
      <c r="D4099" s="205" t="s">
        <v>680</v>
      </c>
      <c r="E4099" s="572"/>
      <c r="F4099" s="572">
        <v>42644</v>
      </c>
      <c r="G4099" s="205" t="s">
        <v>16152</v>
      </c>
      <c r="H4099" s="205" t="s">
        <v>682</v>
      </c>
      <c r="I4099" s="205" t="s">
        <v>684</v>
      </c>
      <c r="J4099" s="205" t="s">
        <v>684</v>
      </c>
      <c r="K4099" s="205" t="s">
        <v>684</v>
      </c>
      <c r="L4099" s="205" t="s">
        <v>684</v>
      </c>
      <c r="M4099" s="205" t="s">
        <v>684</v>
      </c>
      <c r="N4099" s="205" t="s">
        <v>684</v>
      </c>
      <c r="O4099" s="205" t="s">
        <v>686</v>
      </c>
      <c r="P4099" s="205" t="s">
        <v>684</v>
      </c>
      <c r="Q4099" s="205" t="s">
        <v>686</v>
      </c>
    </row>
    <row r="4100" spans="1:17" hidden="1">
      <c r="A4100" s="204">
        <v>100950878372</v>
      </c>
      <c r="B4100" s="205" t="s">
        <v>16172</v>
      </c>
      <c r="C4100" s="205" t="s">
        <v>16173</v>
      </c>
      <c r="D4100" s="205" t="s">
        <v>680</v>
      </c>
      <c r="F4100" s="572">
        <v>42644</v>
      </c>
      <c r="G4100" s="205" t="s">
        <v>3776</v>
      </c>
      <c r="H4100" s="205" t="s">
        <v>682</v>
      </c>
      <c r="I4100" s="205" t="s">
        <v>684</v>
      </c>
      <c r="J4100" s="205" t="s">
        <v>684</v>
      </c>
      <c r="K4100" s="205" t="s">
        <v>684</v>
      </c>
      <c r="L4100" s="205" t="s">
        <v>684</v>
      </c>
      <c r="M4100" s="205" t="s">
        <v>684</v>
      </c>
      <c r="N4100" s="205" t="s">
        <v>684</v>
      </c>
      <c r="O4100" s="205" t="s">
        <v>686</v>
      </c>
      <c r="P4100" s="205" t="s">
        <v>684</v>
      </c>
      <c r="Q4100" s="205" t="s">
        <v>686</v>
      </c>
    </row>
    <row r="4101" spans="1:17" hidden="1">
      <c r="A4101" s="204">
        <v>100949266809</v>
      </c>
      <c r="B4101" s="205" t="s">
        <v>16182</v>
      </c>
      <c r="C4101" s="205" t="s">
        <v>16183</v>
      </c>
      <c r="D4101" s="205" t="s">
        <v>680</v>
      </c>
      <c r="F4101" s="572">
        <v>42644</v>
      </c>
      <c r="G4101" s="205" t="s">
        <v>2602</v>
      </c>
      <c r="H4101" s="205" t="s">
        <v>682</v>
      </c>
      <c r="I4101" s="205" t="s">
        <v>684</v>
      </c>
      <c r="J4101" s="205" t="s">
        <v>684</v>
      </c>
      <c r="K4101" s="205" t="s">
        <v>684</v>
      </c>
      <c r="L4101" s="205" t="s">
        <v>684</v>
      </c>
      <c r="M4101" s="205" t="s">
        <v>684</v>
      </c>
      <c r="N4101" s="205" t="s">
        <v>684</v>
      </c>
      <c r="O4101" s="205" t="s">
        <v>686</v>
      </c>
      <c r="P4101" s="205" t="s">
        <v>684</v>
      </c>
      <c r="Q4101" s="205" t="s">
        <v>686</v>
      </c>
    </row>
    <row r="4102" spans="1:17" hidden="1">
      <c r="A4102" s="204">
        <v>100950147013</v>
      </c>
      <c r="B4102" s="205" t="s">
        <v>16184</v>
      </c>
      <c r="C4102" s="205" t="s">
        <v>16185</v>
      </c>
      <c r="D4102" s="205" t="s">
        <v>680</v>
      </c>
      <c r="F4102" s="572">
        <v>42644</v>
      </c>
      <c r="G4102" s="205" t="s">
        <v>4961</v>
      </c>
      <c r="H4102" s="205" t="s">
        <v>682</v>
      </c>
      <c r="I4102" s="205" t="s">
        <v>684</v>
      </c>
      <c r="J4102" s="205" t="s">
        <v>684</v>
      </c>
      <c r="K4102" s="205" t="s">
        <v>684</v>
      </c>
      <c r="L4102" s="205" t="s">
        <v>684</v>
      </c>
      <c r="M4102" s="205" t="s">
        <v>684</v>
      </c>
      <c r="N4102" s="205" t="s">
        <v>684</v>
      </c>
      <c r="O4102" s="205" t="s">
        <v>686</v>
      </c>
      <c r="P4102" s="205" t="s">
        <v>684</v>
      </c>
      <c r="Q4102" s="205" t="s">
        <v>686</v>
      </c>
    </row>
    <row r="4103" spans="1:17" hidden="1">
      <c r="A4103" s="204">
        <v>100950149030</v>
      </c>
      <c r="B4103" s="205" t="s">
        <v>16186</v>
      </c>
      <c r="C4103" s="205" t="s">
        <v>16187</v>
      </c>
      <c r="D4103" s="205" t="s">
        <v>680</v>
      </c>
      <c r="F4103" s="572">
        <v>42644</v>
      </c>
      <c r="G4103" s="205" t="s">
        <v>4961</v>
      </c>
      <c r="H4103" s="205" t="s">
        <v>682</v>
      </c>
      <c r="I4103" s="205" t="s">
        <v>684</v>
      </c>
      <c r="J4103" s="205" t="s">
        <v>684</v>
      </c>
      <c r="K4103" s="205" t="s">
        <v>684</v>
      </c>
      <c r="L4103" s="205" t="s">
        <v>684</v>
      </c>
      <c r="M4103" s="205" t="s">
        <v>684</v>
      </c>
      <c r="N4103" s="205" t="s">
        <v>684</v>
      </c>
      <c r="O4103" s="205" t="s">
        <v>686</v>
      </c>
      <c r="P4103" s="205" t="s">
        <v>684</v>
      </c>
      <c r="Q4103" s="205" t="s">
        <v>686</v>
      </c>
    </row>
    <row r="4104" spans="1:17" hidden="1">
      <c r="A4104" s="204">
        <v>100947814522</v>
      </c>
      <c r="B4104" s="205" t="s">
        <v>16188</v>
      </c>
      <c r="C4104" s="205" t="s">
        <v>16189</v>
      </c>
      <c r="D4104" s="205" t="s">
        <v>680</v>
      </c>
      <c r="E4104" s="205">
        <v>32874</v>
      </c>
      <c r="F4104" s="572">
        <v>42644</v>
      </c>
      <c r="G4104" s="205" t="s">
        <v>16190</v>
      </c>
      <c r="H4104" s="205" t="s">
        <v>682</v>
      </c>
      <c r="I4104" s="205" t="s">
        <v>684</v>
      </c>
      <c r="J4104" s="205" t="s">
        <v>684</v>
      </c>
      <c r="K4104" s="205" t="s">
        <v>684</v>
      </c>
      <c r="L4104" s="205" t="s">
        <v>684</v>
      </c>
      <c r="M4104" s="205" t="s">
        <v>684</v>
      </c>
      <c r="N4104" s="205" t="s">
        <v>684</v>
      </c>
      <c r="O4104" s="205" t="s">
        <v>686</v>
      </c>
      <c r="P4104" s="205" t="s">
        <v>684</v>
      </c>
      <c r="Q4104" s="205" t="s">
        <v>686</v>
      </c>
    </row>
    <row r="4105" spans="1:17" hidden="1">
      <c r="A4105" s="204">
        <v>100947779103</v>
      </c>
      <c r="B4105" s="205" t="s">
        <v>16191</v>
      </c>
      <c r="C4105" s="205" t="s">
        <v>16192</v>
      </c>
      <c r="D4105" s="205" t="s">
        <v>680</v>
      </c>
      <c r="F4105" s="572">
        <v>42644</v>
      </c>
      <c r="G4105" s="205" t="s">
        <v>16193</v>
      </c>
      <c r="H4105" s="205" t="s">
        <v>682</v>
      </c>
      <c r="I4105" s="205" t="s">
        <v>684</v>
      </c>
      <c r="J4105" s="205" t="s">
        <v>684</v>
      </c>
      <c r="K4105" s="205" t="s">
        <v>684</v>
      </c>
      <c r="L4105" s="205" t="s">
        <v>684</v>
      </c>
      <c r="M4105" s="205" t="s">
        <v>684</v>
      </c>
      <c r="N4105" s="205" t="s">
        <v>684</v>
      </c>
      <c r="O4105" s="205" t="s">
        <v>686</v>
      </c>
      <c r="P4105" s="205" t="s">
        <v>684</v>
      </c>
      <c r="Q4105" s="205" t="s">
        <v>686</v>
      </c>
    </row>
    <row r="4106" spans="1:17" hidden="1">
      <c r="A4106" s="204">
        <v>100950814558</v>
      </c>
      <c r="B4106" s="205" t="s">
        <v>16194</v>
      </c>
      <c r="C4106" s="205" t="s">
        <v>16195</v>
      </c>
      <c r="D4106" s="205" t="s">
        <v>680</v>
      </c>
      <c r="F4106" s="572">
        <v>42644</v>
      </c>
      <c r="G4106" s="205" t="s">
        <v>8408</v>
      </c>
      <c r="H4106" s="205" t="s">
        <v>682</v>
      </c>
      <c r="I4106" s="205" t="s">
        <v>684</v>
      </c>
      <c r="J4106" s="205" t="s">
        <v>684</v>
      </c>
      <c r="K4106" s="205" t="s">
        <v>684</v>
      </c>
      <c r="L4106" s="205" t="s">
        <v>684</v>
      </c>
      <c r="M4106" s="205" t="s">
        <v>684</v>
      </c>
      <c r="N4106" s="205" t="s">
        <v>684</v>
      </c>
      <c r="O4106" s="205" t="s">
        <v>686</v>
      </c>
      <c r="P4106" s="205" t="s">
        <v>684</v>
      </c>
      <c r="Q4106" s="205" t="s">
        <v>686</v>
      </c>
    </row>
    <row r="4107" spans="1:17" hidden="1">
      <c r="A4107" s="204">
        <v>100947553240</v>
      </c>
      <c r="B4107" s="205" t="s">
        <v>16202</v>
      </c>
      <c r="C4107" s="205" t="s">
        <v>16203</v>
      </c>
      <c r="D4107" s="205" t="s">
        <v>680</v>
      </c>
      <c r="F4107" s="572">
        <v>42644</v>
      </c>
      <c r="G4107" s="205" t="s">
        <v>16204</v>
      </c>
      <c r="H4107" s="205" t="s">
        <v>682</v>
      </c>
      <c r="I4107" s="205" t="s">
        <v>684</v>
      </c>
      <c r="J4107" s="205" t="s">
        <v>684</v>
      </c>
      <c r="K4107" s="205" t="s">
        <v>684</v>
      </c>
      <c r="L4107" s="205" t="s">
        <v>684</v>
      </c>
      <c r="M4107" s="205" t="s">
        <v>684</v>
      </c>
      <c r="N4107" s="205" t="s">
        <v>684</v>
      </c>
      <c r="O4107" s="205" t="s">
        <v>686</v>
      </c>
      <c r="P4107" s="205" t="s">
        <v>684</v>
      </c>
      <c r="Q4107" s="205" t="s">
        <v>686</v>
      </c>
    </row>
    <row r="4108" spans="1:17" hidden="1">
      <c r="A4108" s="204">
        <v>100950227763</v>
      </c>
      <c r="B4108" s="205" t="s">
        <v>16196</v>
      </c>
      <c r="C4108" s="205" t="s">
        <v>16197</v>
      </c>
      <c r="D4108" s="205" t="s">
        <v>680</v>
      </c>
      <c r="F4108" s="572">
        <v>42644</v>
      </c>
      <c r="G4108" s="205" t="s">
        <v>1019</v>
      </c>
      <c r="H4108" s="205" t="s">
        <v>682</v>
      </c>
      <c r="I4108" s="205" t="s">
        <v>684</v>
      </c>
      <c r="J4108" s="205" t="s">
        <v>684</v>
      </c>
      <c r="K4108" s="205" t="s">
        <v>684</v>
      </c>
      <c r="L4108" s="205" t="s">
        <v>684</v>
      </c>
      <c r="M4108" s="205" t="s">
        <v>684</v>
      </c>
      <c r="N4108" s="205" t="s">
        <v>684</v>
      </c>
      <c r="O4108" s="205" t="s">
        <v>686</v>
      </c>
      <c r="P4108" s="205" t="s">
        <v>684</v>
      </c>
      <c r="Q4108" s="205" t="s">
        <v>686</v>
      </c>
    </row>
    <row r="4109" spans="1:17" hidden="1">
      <c r="A4109" s="204">
        <v>100950296938</v>
      </c>
      <c r="B4109" s="205" t="s">
        <v>16198</v>
      </c>
      <c r="C4109" s="205" t="s">
        <v>16117</v>
      </c>
      <c r="D4109" s="205" t="s">
        <v>680</v>
      </c>
      <c r="E4109" s="572"/>
      <c r="F4109" s="572">
        <v>42644</v>
      </c>
      <c r="G4109" s="205" t="s">
        <v>4490</v>
      </c>
      <c r="H4109" s="205" t="s">
        <v>682</v>
      </c>
      <c r="I4109" s="205" t="s">
        <v>684</v>
      </c>
      <c r="J4109" s="205" t="s">
        <v>684</v>
      </c>
      <c r="K4109" s="205" t="s">
        <v>684</v>
      </c>
      <c r="L4109" s="205" t="s">
        <v>684</v>
      </c>
      <c r="M4109" s="205" t="s">
        <v>684</v>
      </c>
      <c r="N4109" s="205" t="s">
        <v>684</v>
      </c>
      <c r="O4109" s="205" t="s">
        <v>686</v>
      </c>
      <c r="P4109" s="205" t="s">
        <v>684</v>
      </c>
      <c r="Q4109" s="205" t="s">
        <v>686</v>
      </c>
    </row>
    <row r="4110" spans="1:17" hidden="1">
      <c r="A4110" s="204">
        <v>100949722268</v>
      </c>
      <c r="B4110" s="205" t="s">
        <v>16199</v>
      </c>
      <c r="C4110" s="205" t="s">
        <v>16200</v>
      </c>
      <c r="D4110" s="205" t="s">
        <v>680</v>
      </c>
      <c r="E4110" s="572"/>
      <c r="F4110" s="572">
        <v>42644</v>
      </c>
      <c r="G4110" s="205" t="s">
        <v>16201</v>
      </c>
      <c r="H4110" s="205" t="s">
        <v>682</v>
      </c>
      <c r="I4110" s="205" t="s">
        <v>684</v>
      </c>
      <c r="J4110" s="205" t="s">
        <v>684</v>
      </c>
      <c r="K4110" s="205" t="s">
        <v>684</v>
      </c>
      <c r="L4110" s="205" t="s">
        <v>684</v>
      </c>
      <c r="M4110" s="205" t="s">
        <v>684</v>
      </c>
      <c r="N4110" s="205" t="s">
        <v>684</v>
      </c>
      <c r="O4110" s="205" t="s">
        <v>686</v>
      </c>
      <c r="P4110" s="205" t="s">
        <v>684</v>
      </c>
      <c r="Q4110" s="205" t="s">
        <v>686</v>
      </c>
    </row>
    <row r="4111" spans="1:17" hidden="1">
      <c r="A4111" s="204">
        <v>100948625087</v>
      </c>
      <c r="B4111" s="205" t="s">
        <v>16205</v>
      </c>
      <c r="C4111" s="205" t="s">
        <v>16206</v>
      </c>
      <c r="D4111" s="205" t="s">
        <v>680</v>
      </c>
      <c r="E4111" s="572"/>
      <c r="F4111" s="572">
        <v>42644</v>
      </c>
      <c r="G4111" s="205" t="s">
        <v>16207</v>
      </c>
      <c r="H4111" s="205" t="s">
        <v>682</v>
      </c>
      <c r="I4111" s="205" t="s">
        <v>684</v>
      </c>
      <c r="J4111" s="205" t="s">
        <v>684</v>
      </c>
      <c r="K4111" s="205" t="s">
        <v>684</v>
      </c>
      <c r="L4111" s="205" t="s">
        <v>684</v>
      </c>
      <c r="M4111" s="205" t="s">
        <v>684</v>
      </c>
      <c r="N4111" s="205" t="s">
        <v>684</v>
      </c>
      <c r="O4111" s="205" t="s">
        <v>686</v>
      </c>
      <c r="P4111" s="205" t="s">
        <v>684</v>
      </c>
      <c r="Q4111" s="205" t="s">
        <v>686</v>
      </c>
    </row>
    <row r="4112" spans="1:17" hidden="1">
      <c r="A4112" s="204">
        <v>100948028070</v>
      </c>
      <c r="B4112" s="205" t="s">
        <v>16208</v>
      </c>
      <c r="C4112" s="205" t="s">
        <v>16209</v>
      </c>
      <c r="D4112" s="205" t="s">
        <v>680</v>
      </c>
      <c r="E4112" s="572"/>
      <c r="F4112" s="572">
        <v>42644</v>
      </c>
      <c r="G4112" s="205" t="s">
        <v>16210</v>
      </c>
      <c r="H4112" s="205" t="s">
        <v>682</v>
      </c>
      <c r="I4112" s="205" t="s">
        <v>684</v>
      </c>
      <c r="J4112" s="205" t="s">
        <v>684</v>
      </c>
      <c r="K4112" s="205" t="s">
        <v>684</v>
      </c>
      <c r="L4112" s="205" t="s">
        <v>684</v>
      </c>
      <c r="M4112" s="205" t="s">
        <v>684</v>
      </c>
      <c r="N4112" s="205" t="s">
        <v>684</v>
      </c>
      <c r="O4112" s="205" t="s">
        <v>686</v>
      </c>
      <c r="P4112" s="205" t="s">
        <v>684</v>
      </c>
      <c r="Q4112" s="205" t="s">
        <v>686</v>
      </c>
    </row>
    <row r="4113" spans="1:17" hidden="1">
      <c r="A4113" s="204">
        <v>100983343364</v>
      </c>
      <c r="B4113" s="205" t="s">
        <v>16337</v>
      </c>
      <c r="C4113" s="205" t="s">
        <v>16334</v>
      </c>
      <c r="D4113" s="205" t="s">
        <v>680</v>
      </c>
      <c r="E4113" s="572">
        <v>33111</v>
      </c>
      <c r="F4113" s="572">
        <v>42644</v>
      </c>
      <c r="G4113" s="205" t="s">
        <v>16338</v>
      </c>
      <c r="H4113" s="205" t="s">
        <v>682</v>
      </c>
      <c r="I4113" s="205" t="s">
        <v>683</v>
      </c>
      <c r="J4113" s="205" t="s">
        <v>684</v>
      </c>
      <c r="K4113" s="205" t="s">
        <v>684</v>
      </c>
      <c r="L4113" s="205" t="s">
        <v>684</v>
      </c>
      <c r="M4113" s="205" t="s">
        <v>684</v>
      </c>
      <c r="N4113" s="205" t="s">
        <v>684</v>
      </c>
      <c r="O4113" s="205" t="s">
        <v>686</v>
      </c>
      <c r="P4113" s="205" t="s">
        <v>684</v>
      </c>
      <c r="Q4113" s="205" t="s">
        <v>686</v>
      </c>
    </row>
    <row r="4114" spans="1:17" hidden="1">
      <c r="A4114" s="204">
        <v>100983275790</v>
      </c>
      <c r="B4114" s="205" t="s">
        <v>16214</v>
      </c>
      <c r="C4114" s="205" t="s">
        <v>16166</v>
      </c>
      <c r="D4114" s="205" t="s">
        <v>680</v>
      </c>
      <c r="E4114" s="572">
        <v>30178</v>
      </c>
      <c r="F4114" s="572">
        <v>42644</v>
      </c>
      <c r="G4114" s="205" t="s">
        <v>16215</v>
      </c>
      <c r="H4114" s="205" t="s">
        <v>682</v>
      </c>
      <c r="I4114" s="205" t="s">
        <v>708</v>
      </c>
      <c r="J4114" s="205" t="s">
        <v>684</v>
      </c>
      <c r="K4114" s="205" t="s">
        <v>684</v>
      </c>
      <c r="L4114" s="205" t="s">
        <v>684</v>
      </c>
      <c r="M4114" s="205" t="s">
        <v>684</v>
      </c>
      <c r="N4114" s="205" t="s">
        <v>684</v>
      </c>
      <c r="O4114" s="205" t="s">
        <v>686</v>
      </c>
      <c r="P4114" s="205" t="s">
        <v>684</v>
      </c>
      <c r="Q4114" s="205" t="s">
        <v>686</v>
      </c>
    </row>
    <row r="4115" spans="1:17" hidden="1">
      <c r="A4115" s="204">
        <v>100983345833</v>
      </c>
      <c r="B4115" s="205" t="s">
        <v>16211</v>
      </c>
      <c r="C4115" s="205" t="s">
        <v>16212</v>
      </c>
      <c r="D4115" s="205" t="s">
        <v>680</v>
      </c>
      <c r="E4115" s="572">
        <v>30178</v>
      </c>
      <c r="F4115" s="572">
        <v>42644</v>
      </c>
      <c r="G4115" s="205" t="s">
        <v>16213</v>
      </c>
      <c r="H4115" s="205" t="s">
        <v>682</v>
      </c>
      <c r="I4115" s="205" t="s">
        <v>708</v>
      </c>
      <c r="J4115" s="205" t="s">
        <v>684</v>
      </c>
      <c r="K4115" s="205" t="s">
        <v>684</v>
      </c>
      <c r="L4115" s="205" t="s">
        <v>684</v>
      </c>
      <c r="M4115" s="205" t="s">
        <v>684</v>
      </c>
      <c r="N4115" s="205" t="s">
        <v>684</v>
      </c>
      <c r="O4115" s="205" t="s">
        <v>686</v>
      </c>
      <c r="P4115" s="205" t="s">
        <v>684</v>
      </c>
      <c r="Q4115" s="205" t="s">
        <v>686</v>
      </c>
    </row>
    <row r="4116" spans="1:17" hidden="1">
      <c r="A4116" s="204">
        <v>100983275956</v>
      </c>
      <c r="B4116" s="205" t="s">
        <v>16216</v>
      </c>
      <c r="C4116" s="205" t="s">
        <v>16163</v>
      </c>
      <c r="D4116" s="205" t="s">
        <v>680</v>
      </c>
      <c r="E4116" s="572">
        <v>32609</v>
      </c>
      <c r="F4116" s="572">
        <v>42644</v>
      </c>
      <c r="G4116" s="205" t="s">
        <v>16217</v>
      </c>
      <c r="H4116" s="205" t="s">
        <v>682</v>
      </c>
      <c r="I4116" s="205" t="s">
        <v>708</v>
      </c>
      <c r="J4116" s="205" t="s">
        <v>684</v>
      </c>
      <c r="K4116" s="205" t="s">
        <v>684</v>
      </c>
      <c r="L4116" s="205" t="s">
        <v>684</v>
      </c>
      <c r="M4116" s="205" t="s">
        <v>684</v>
      </c>
      <c r="N4116" s="205" t="s">
        <v>684</v>
      </c>
      <c r="O4116" s="205" t="s">
        <v>686</v>
      </c>
      <c r="P4116" s="205" t="s">
        <v>684</v>
      </c>
      <c r="Q4116" s="205" t="s">
        <v>686</v>
      </c>
    </row>
    <row r="4117" spans="1:17" hidden="1">
      <c r="A4117" s="204">
        <v>100995742795</v>
      </c>
      <c r="B4117" s="205" t="s">
        <v>16268</v>
      </c>
      <c r="C4117" s="205" t="s">
        <v>16269</v>
      </c>
      <c r="D4117" s="205" t="s">
        <v>680</v>
      </c>
      <c r="E4117" s="572">
        <v>31413</v>
      </c>
      <c r="F4117" s="572">
        <v>42644</v>
      </c>
      <c r="G4117" s="205" t="s">
        <v>16270</v>
      </c>
      <c r="H4117" s="205" t="s">
        <v>682</v>
      </c>
      <c r="I4117" s="205" t="s">
        <v>683</v>
      </c>
      <c r="J4117" s="205" t="s">
        <v>684</v>
      </c>
      <c r="K4117" s="205" t="s">
        <v>684</v>
      </c>
      <c r="L4117" s="205" t="s">
        <v>684</v>
      </c>
      <c r="M4117" s="205" t="s">
        <v>684</v>
      </c>
      <c r="N4117" s="205" t="s">
        <v>684</v>
      </c>
      <c r="O4117" s="205" t="s">
        <v>686</v>
      </c>
      <c r="P4117" s="205" t="s">
        <v>684</v>
      </c>
      <c r="Q4117" s="205" t="s">
        <v>686</v>
      </c>
    </row>
    <row r="4118" spans="1:17" hidden="1">
      <c r="A4118" s="204">
        <v>100983027420</v>
      </c>
      <c r="B4118" s="205" t="s">
        <v>16250</v>
      </c>
      <c r="C4118" s="205" t="s">
        <v>16251</v>
      </c>
      <c r="D4118" s="205" t="s">
        <v>680</v>
      </c>
      <c r="E4118" s="572">
        <v>31260</v>
      </c>
      <c r="F4118" s="572">
        <v>42644</v>
      </c>
      <c r="G4118" s="205" t="s">
        <v>16252</v>
      </c>
      <c r="H4118" s="205" t="s">
        <v>682</v>
      </c>
      <c r="I4118" s="205" t="s">
        <v>708</v>
      </c>
      <c r="J4118" s="205" t="s">
        <v>684</v>
      </c>
      <c r="K4118" s="205" t="s">
        <v>684</v>
      </c>
      <c r="L4118" s="205" t="s">
        <v>684</v>
      </c>
      <c r="M4118" s="205" t="s">
        <v>684</v>
      </c>
      <c r="N4118" s="205" t="s">
        <v>684</v>
      </c>
      <c r="O4118" s="205" t="s">
        <v>686</v>
      </c>
      <c r="P4118" s="205" t="s">
        <v>684</v>
      </c>
      <c r="Q4118" s="205" t="s">
        <v>686</v>
      </c>
    </row>
    <row r="4119" spans="1:17" hidden="1">
      <c r="A4119" s="204">
        <v>100983343355</v>
      </c>
      <c r="B4119" s="205" t="s">
        <v>16218</v>
      </c>
      <c r="C4119" s="205" t="s">
        <v>16219</v>
      </c>
      <c r="D4119" s="205" t="s">
        <v>680</v>
      </c>
      <c r="E4119" s="572">
        <v>31995</v>
      </c>
      <c r="F4119" s="572">
        <v>42644</v>
      </c>
      <c r="G4119" s="205" t="s">
        <v>16220</v>
      </c>
      <c r="H4119" s="205" t="s">
        <v>682</v>
      </c>
      <c r="I4119" s="205" t="s">
        <v>708</v>
      </c>
      <c r="J4119" s="205" t="s">
        <v>684</v>
      </c>
      <c r="K4119" s="205" t="s">
        <v>684</v>
      </c>
      <c r="L4119" s="205" t="s">
        <v>684</v>
      </c>
      <c r="M4119" s="205" t="s">
        <v>684</v>
      </c>
      <c r="N4119" s="205" t="s">
        <v>684</v>
      </c>
      <c r="O4119" s="205" t="s">
        <v>686</v>
      </c>
      <c r="P4119" s="205" t="s">
        <v>684</v>
      </c>
      <c r="Q4119" s="205" t="s">
        <v>686</v>
      </c>
    </row>
    <row r="4120" spans="1:17" hidden="1">
      <c r="A4120" s="204">
        <v>100983345795</v>
      </c>
      <c r="B4120" s="205" t="s">
        <v>16221</v>
      </c>
      <c r="C4120" s="205" t="s">
        <v>16222</v>
      </c>
      <c r="D4120" s="205" t="s">
        <v>680</v>
      </c>
      <c r="E4120" s="572">
        <v>34366</v>
      </c>
      <c r="F4120" s="572">
        <v>42644</v>
      </c>
      <c r="G4120" s="205" t="s">
        <v>16223</v>
      </c>
      <c r="H4120" s="205" t="s">
        <v>682</v>
      </c>
      <c r="I4120" s="205" t="s">
        <v>683</v>
      </c>
      <c r="J4120" s="205" t="s">
        <v>684</v>
      </c>
      <c r="K4120" s="205" t="s">
        <v>684</v>
      </c>
      <c r="L4120" s="205" t="s">
        <v>684</v>
      </c>
      <c r="M4120" s="205" t="s">
        <v>684</v>
      </c>
      <c r="N4120" s="205" t="s">
        <v>684</v>
      </c>
      <c r="O4120" s="205" t="s">
        <v>686</v>
      </c>
      <c r="P4120" s="205" t="s">
        <v>684</v>
      </c>
      <c r="Q4120" s="205" t="s">
        <v>686</v>
      </c>
    </row>
    <row r="4121" spans="1:17" hidden="1">
      <c r="A4121" s="204">
        <v>100983345805</v>
      </c>
      <c r="B4121" s="205" t="s">
        <v>16224</v>
      </c>
      <c r="C4121" s="205" t="s">
        <v>16225</v>
      </c>
      <c r="D4121" s="205" t="s">
        <v>680</v>
      </c>
      <c r="E4121" s="572">
        <v>33111</v>
      </c>
      <c r="F4121" s="572">
        <v>42644</v>
      </c>
      <c r="G4121" s="205" t="s">
        <v>16226</v>
      </c>
      <c r="H4121" s="205" t="s">
        <v>682</v>
      </c>
      <c r="I4121" s="205" t="s">
        <v>683</v>
      </c>
      <c r="J4121" s="205" t="s">
        <v>684</v>
      </c>
      <c r="K4121" s="205" t="s">
        <v>684</v>
      </c>
      <c r="L4121" s="205" t="s">
        <v>684</v>
      </c>
      <c r="M4121" s="205" t="s">
        <v>684</v>
      </c>
      <c r="N4121" s="205" t="s">
        <v>684</v>
      </c>
      <c r="O4121" s="205" t="s">
        <v>686</v>
      </c>
      <c r="P4121" s="205" t="s">
        <v>684</v>
      </c>
      <c r="Q4121" s="205" t="s">
        <v>686</v>
      </c>
    </row>
    <row r="4122" spans="1:17" hidden="1">
      <c r="A4122" s="204">
        <v>100983345814</v>
      </c>
      <c r="B4122" s="205" t="s">
        <v>16227</v>
      </c>
      <c r="C4122" s="205" t="s">
        <v>16228</v>
      </c>
      <c r="D4122" s="205" t="s">
        <v>680</v>
      </c>
      <c r="E4122" s="572">
        <v>33160</v>
      </c>
      <c r="F4122" s="572">
        <v>42644</v>
      </c>
      <c r="G4122" s="205" t="s">
        <v>13144</v>
      </c>
      <c r="H4122" s="205" t="s">
        <v>682</v>
      </c>
      <c r="I4122" s="205" t="s">
        <v>708</v>
      </c>
      <c r="J4122" s="205">
        <v>9022075824</v>
      </c>
      <c r="K4122" s="205" t="s">
        <v>684</v>
      </c>
      <c r="L4122" s="205" t="s">
        <v>16229</v>
      </c>
      <c r="M4122" s="205" t="s">
        <v>684</v>
      </c>
      <c r="N4122" s="205" t="s">
        <v>10087</v>
      </c>
      <c r="O4122" s="205" t="s">
        <v>686</v>
      </c>
      <c r="P4122" s="205" t="s">
        <v>687</v>
      </c>
      <c r="Q4122" s="205" t="s">
        <v>686</v>
      </c>
    </row>
    <row r="4123" spans="1:17" hidden="1">
      <c r="A4123" s="204">
        <v>100983345822</v>
      </c>
      <c r="B4123" s="205" t="s">
        <v>16230</v>
      </c>
      <c r="C4123" s="205" t="s">
        <v>16133</v>
      </c>
      <c r="D4123" s="205" t="s">
        <v>680</v>
      </c>
      <c r="E4123" s="572">
        <v>30503</v>
      </c>
      <c r="F4123" s="572">
        <v>42644</v>
      </c>
      <c r="G4123" s="205" t="s">
        <v>16231</v>
      </c>
      <c r="H4123" s="205" t="s">
        <v>682</v>
      </c>
      <c r="I4123" s="205" t="s">
        <v>708</v>
      </c>
      <c r="J4123" s="205" t="s">
        <v>684</v>
      </c>
      <c r="K4123" s="205" t="s">
        <v>684</v>
      </c>
      <c r="L4123" s="205" t="s">
        <v>684</v>
      </c>
      <c r="M4123" s="205" t="s">
        <v>684</v>
      </c>
      <c r="N4123" s="205" t="s">
        <v>684</v>
      </c>
      <c r="O4123" s="205" t="s">
        <v>686</v>
      </c>
      <c r="P4123" s="205" t="s">
        <v>684</v>
      </c>
      <c r="Q4123" s="205" t="s">
        <v>686</v>
      </c>
    </row>
    <row r="4124" spans="1:17" hidden="1">
      <c r="A4124" s="204">
        <v>100983345851</v>
      </c>
      <c r="B4124" s="205" t="s">
        <v>16232</v>
      </c>
      <c r="C4124" s="205" t="s">
        <v>16233</v>
      </c>
      <c r="D4124" s="205" t="s">
        <v>680</v>
      </c>
      <c r="E4124" s="572">
        <v>30554</v>
      </c>
      <c r="F4124" s="572">
        <v>42644</v>
      </c>
      <c r="G4124" s="205" t="s">
        <v>16234</v>
      </c>
      <c r="H4124" s="205" t="s">
        <v>682</v>
      </c>
      <c r="I4124" s="205" t="s">
        <v>708</v>
      </c>
      <c r="J4124" s="205" t="s">
        <v>684</v>
      </c>
      <c r="K4124" s="205" t="s">
        <v>684</v>
      </c>
      <c r="L4124" s="205" t="s">
        <v>684</v>
      </c>
      <c r="M4124" s="205" t="s">
        <v>684</v>
      </c>
      <c r="N4124" s="205" t="s">
        <v>684</v>
      </c>
      <c r="O4124" s="205" t="s">
        <v>686</v>
      </c>
      <c r="P4124" s="205" t="s">
        <v>684</v>
      </c>
      <c r="Q4124" s="205" t="s">
        <v>686</v>
      </c>
    </row>
    <row r="4125" spans="1:17" hidden="1">
      <c r="A4125" s="204">
        <v>100983345867</v>
      </c>
      <c r="B4125" s="205" t="s">
        <v>16235</v>
      </c>
      <c r="C4125" s="205" t="s">
        <v>16139</v>
      </c>
      <c r="D4125" s="205" t="s">
        <v>680</v>
      </c>
      <c r="E4125" s="572">
        <v>33111</v>
      </c>
      <c r="F4125" s="572">
        <v>42644</v>
      </c>
      <c r="G4125" s="205" t="s">
        <v>10084</v>
      </c>
      <c r="H4125" s="205" t="s">
        <v>682</v>
      </c>
      <c r="I4125" s="205" t="s">
        <v>683</v>
      </c>
      <c r="J4125" s="205" t="s">
        <v>684</v>
      </c>
      <c r="K4125" s="205" t="s">
        <v>684</v>
      </c>
      <c r="L4125" s="205" t="s">
        <v>684</v>
      </c>
      <c r="M4125" s="205" t="s">
        <v>684</v>
      </c>
      <c r="N4125" s="205" t="s">
        <v>684</v>
      </c>
      <c r="O4125" s="205" t="s">
        <v>686</v>
      </c>
      <c r="P4125" s="205" t="s">
        <v>684</v>
      </c>
      <c r="Q4125" s="205" t="s">
        <v>686</v>
      </c>
    </row>
    <row r="4126" spans="1:17" hidden="1">
      <c r="A4126" s="204">
        <v>100983345879</v>
      </c>
      <c r="B4126" s="205" t="s">
        <v>16236</v>
      </c>
      <c r="C4126" s="205" t="s">
        <v>16237</v>
      </c>
      <c r="D4126" s="205" t="s">
        <v>680</v>
      </c>
      <c r="E4126" s="572">
        <v>31260</v>
      </c>
      <c r="F4126" s="572">
        <v>42644</v>
      </c>
      <c r="G4126" s="205" t="s">
        <v>16238</v>
      </c>
      <c r="H4126" s="205" t="s">
        <v>682</v>
      </c>
      <c r="I4126" s="205" t="s">
        <v>683</v>
      </c>
      <c r="J4126" s="205" t="s">
        <v>684</v>
      </c>
      <c r="K4126" s="205" t="s">
        <v>684</v>
      </c>
      <c r="L4126" s="205" t="s">
        <v>684</v>
      </c>
      <c r="M4126" s="205" t="s">
        <v>684</v>
      </c>
      <c r="N4126" s="205" t="s">
        <v>684</v>
      </c>
      <c r="O4126" s="205" t="s">
        <v>686</v>
      </c>
      <c r="P4126" s="205" t="s">
        <v>684</v>
      </c>
      <c r="Q4126" s="205" t="s">
        <v>686</v>
      </c>
    </row>
    <row r="4127" spans="1:17" hidden="1">
      <c r="A4127" s="204">
        <v>100983345880</v>
      </c>
      <c r="B4127" s="205" t="s">
        <v>16239</v>
      </c>
      <c r="C4127" s="205" t="s">
        <v>16240</v>
      </c>
      <c r="D4127" s="205" t="s">
        <v>680</v>
      </c>
      <c r="E4127" s="572">
        <v>31931</v>
      </c>
      <c r="F4127" s="572">
        <v>42644</v>
      </c>
      <c r="G4127" s="205" t="s">
        <v>16241</v>
      </c>
      <c r="H4127" s="205" t="s">
        <v>682</v>
      </c>
      <c r="I4127" s="205" t="s">
        <v>708</v>
      </c>
      <c r="J4127" s="205">
        <v>7038650900</v>
      </c>
      <c r="K4127" s="205" t="s">
        <v>684</v>
      </c>
      <c r="L4127" s="205" t="s">
        <v>684</v>
      </c>
      <c r="M4127" s="205" t="s">
        <v>684</v>
      </c>
      <c r="N4127" s="205" t="s">
        <v>684</v>
      </c>
      <c r="O4127" s="205" t="s">
        <v>686</v>
      </c>
      <c r="P4127" s="205" t="s">
        <v>684</v>
      </c>
      <c r="Q4127" s="205" t="s">
        <v>686</v>
      </c>
    </row>
    <row r="4128" spans="1:17" hidden="1">
      <c r="A4128" s="204">
        <v>100983345898</v>
      </c>
      <c r="B4128" s="205" t="s">
        <v>16242</v>
      </c>
      <c r="C4128" s="205" t="s">
        <v>16243</v>
      </c>
      <c r="D4128" s="205" t="s">
        <v>680</v>
      </c>
      <c r="E4128" s="205">
        <v>33209</v>
      </c>
      <c r="F4128" s="572">
        <v>42644</v>
      </c>
      <c r="G4128" s="205" t="s">
        <v>16244</v>
      </c>
      <c r="H4128" s="205" t="s">
        <v>682</v>
      </c>
      <c r="I4128" s="205" t="s">
        <v>683</v>
      </c>
      <c r="J4128" s="205" t="s">
        <v>684</v>
      </c>
      <c r="K4128" s="205" t="s">
        <v>684</v>
      </c>
      <c r="L4128" s="205" t="s">
        <v>684</v>
      </c>
      <c r="M4128" s="205" t="s">
        <v>684</v>
      </c>
      <c r="N4128" s="205" t="s">
        <v>684</v>
      </c>
      <c r="O4128" s="205" t="s">
        <v>686</v>
      </c>
      <c r="P4128" s="205" t="s">
        <v>684</v>
      </c>
      <c r="Q4128" s="205" t="s">
        <v>686</v>
      </c>
    </row>
    <row r="4129" spans="1:17" hidden="1">
      <c r="A4129" s="204">
        <v>100983345912</v>
      </c>
      <c r="B4129" s="205" t="s">
        <v>16245</v>
      </c>
      <c r="C4129" s="205" t="s">
        <v>16130</v>
      </c>
      <c r="D4129" s="205" t="s">
        <v>680</v>
      </c>
      <c r="E4129" s="572">
        <v>31260</v>
      </c>
      <c r="F4129" s="572">
        <v>42644</v>
      </c>
      <c r="G4129" s="205" t="s">
        <v>16246</v>
      </c>
      <c r="H4129" s="205" t="s">
        <v>682</v>
      </c>
      <c r="I4129" s="205" t="s">
        <v>683</v>
      </c>
      <c r="J4129" s="205" t="s">
        <v>684</v>
      </c>
      <c r="K4129" s="205" t="s">
        <v>684</v>
      </c>
      <c r="L4129" s="205" t="s">
        <v>684</v>
      </c>
      <c r="M4129" s="205" t="s">
        <v>684</v>
      </c>
      <c r="N4129" s="205" t="s">
        <v>684</v>
      </c>
      <c r="O4129" s="205" t="s">
        <v>686</v>
      </c>
      <c r="P4129" s="205" t="s">
        <v>684</v>
      </c>
      <c r="Q4129" s="205" t="s">
        <v>686</v>
      </c>
    </row>
    <row r="4130" spans="1:17" hidden="1">
      <c r="A4130" s="204">
        <v>100983345920</v>
      </c>
      <c r="B4130" s="205" t="s">
        <v>16247</v>
      </c>
      <c r="C4130" s="205" t="s">
        <v>16248</v>
      </c>
      <c r="D4130" s="205" t="s">
        <v>680</v>
      </c>
      <c r="E4130" s="205">
        <v>29862</v>
      </c>
      <c r="F4130" s="572">
        <v>42644</v>
      </c>
      <c r="G4130" s="205" t="s">
        <v>16249</v>
      </c>
      <c r="H4130" s="205" t="s">
        <v>682</v>
      </c>
      <c r="I4130" s="205" t="s">
        <v>708</v>
      </c>
      <c r="J4130" s="205" t="s">
        <v>684</v>
      </c>
      <c r="K4130" s="205" t="s">
        <v>684</v>
      </c>
      <c r="L4130" s="205" t="s">
        <v>684</v>
      </c>
      <c r="M4130" s="205" t="s">
        <v>684</v>
      </c>
      <c r="N4130" s="205" t="s">
        <v>684</v>
      </c>
      <c r="O4130" s="205" t="s">
        <v>686</v>
      </c>
      <c r="P4130" s="205" t="s">
        <v>684</v>
      </c>
      <c r="Q4130" s="205" t="s">
        <v>686</v>
      </c>
    </row>
    <row r="4131" spans="1:17" hidden="1">
      <c r="A4131" s="204">
        <v>100983311859</v>
      </c>
      <c r="B4131" s="205" t="s">
        <v>16253</v>
      </c>
      <c r="C4131" s="205" t="s">
        <v>16254</v>
      </c>
      <c r="D4131" s="205" t="s">
        <v>680</v>
      </c>
      <c r="E4131" s="572">
        <v>32609</v>
      </c>
      <c r="F4131" s="572">
        <v>42644</v>
      </c>
      <c r="G4131" s="205" t="s">
        <v>16255</v>
      </c>
      <c r="H4131" s="205" t="s">
        <v>682</v>
      </c>
      <c r="I4131" s="205" t="s">
        <v>683</v>
      </c>
      <c r="J4131" s="205" t="s">
        <v>684</v>
      </c>
      <c r="K4131" s="205" t="s">
        <v>684</v>
      </c>
      <c r="L4131" s="205" t="s">
        <v>684</v>
      </c>
      <c r="M4131" s="205" t="s">
        <v>684</v>
      </c>
      <c r="N4131" s="205" t="s">
        <v>684</v>
      </c>
      <c r="O4131" s="205" t="s">
        <v>686</v>
      </c>
      <c r="P4131" s="205" t="s">
        <v>684</v>
      </c>
      <c r="Q4131" s="205" t="s">
        <v>686</v>
      </c>
    </row>
    <row r="4132" spans="1:17" hidden="1">
      <c r="A4132" s="204">
        <v>100983311863</v>
      </c>
      <c r="B4132" s="205" t="s">
        <v>16256</v>
      </c>
      <c r="C4132" s="205" t="s">
        <v>16209</v>
      </c>
      <c r="D4132" s="205" t="s">
        <v>680</v>
      </c>
      <c r="E4132" s="572">
        <v>31260</v>
      </c>
      <c r="F4132" s="572">
        <v>42644</v>
      </c>
      <c r="G4132" s="205" t="s">
        <v>16257</v>
      </c>
      <c r="H4132" s="205" t="s">
        <v>682</v>
      </c>
      <c r="I4132" s="205" t="s">
        <v>683</v>
      </c>
      <c r="J4132" s="205" t="s">
        <v>684</v>
      </c>
      <c r="K4132" s="205" t="s">
        <v>684</v>
      </c>
      <c r="L4132" s="205" t="s">
        <v>684</v>
      </c>
      <c r="M4132" s="205" t="s">
        <v>684</v>
      </c>
      <c r="N4132" s="205" t="s">
        <v>684</v>
      </c>
      <c r="O4132" s="205" t="s">
        <v>686</v>
      </c>
      <c r="P4132" s="205" t="s">
        <v>684</v>
      </c>
      <c r="Q4132" s="205" t="s">
        <v>686</v>
      </c>
    </row>
    <row r="4133" spans="1:17" hidden="1">
      <c r="A4133" s="204">
        <v>100983311871</v>
      </c>
      <c r="B4133" s="205" t="s">
        <v>16258</v>
      </c>
      <c r="C4133" s="205" t="s">
        <v>16192</v>
      </c>
      <c r="D4133" s="205" t="s">
        <v>680</v>
      </c>
      <c r="E4133" s="572">
        <v>31995</v>
      </c>
      <c r="F4133" s="572">
        <v>42644</v>
      </c>
      <c r="G4133" s="205" t="s">
        <v>16193</v>
      </c>
      <c r="H4133" s="205" t="s">
        <v>682</v>
      </c>
      <c r="I4133" s="205" t="s">
        <v>683</v>
      </c>
      <c r="J4133" s="205" t="s">
        <v>684</v>
      </c>
      <c r="K4133" s="205" t="s">
        <v>684</v>
      </c>
      <c r="L4133" s="205" t="s">
        <v>684</v>
      </c>
      <c r="M4133" s="205" t="s">
        <v>684</v>
      </c>
      <c r="N4133" s="205" t="s">
        <v>684</v>
      </c>
      <c r="O4133" s="205" t="s">
        <v>686</v>
      </c>
      <c r="P4133" s="205" t="s">
        <v>684</v>
      </c>
      <c r="Q4133" s="205" t="s">
        <v>686</v>
      </c>
    </row>
    <row r="4134" spans="1:17" hidden="1">
      <c r="A4134" s="204">
        <v>100983311960</v>
      </c>
      <c r="B4134" s="205" t="s">
        <v>16263</v>
      </c>
      <c r="C4134" s="205" t="s">
        <v>16264</v>
      </c>
      <c r="D4134" s="205" t="s">
        <v>680</v>
      </c>
      <c r="E4134" s="572">
        <v>30554</v>
      </c>
      <c r="F4134" s="572">
        <v>42644</v>
      </c>
      <c r="G4134" s="205" t="s">
        <v>16265</v>
      </c>
      <c r="H4134" s="205" t="s">
        <v>682</v>
      </c>
      <c r="I4134" s="205" t="s">
        <v>683</v>
      </c>
      <c r="J4134" s="205" t="s">
        <v>684</v>
      </c>
      <c r="K4134" s="205" t="s">
        <v>684</v>
      </c>
      <c r="L4134" s="205" t="s">
        <v>684</v>
      </c>
      <c r="M4134" s="205" t="s">
        <v>684</v>
      </c>
      <c r="N4134" s="205" t="s">
        <v>684</v>
      </c>
      <c r="O4134" s="205" t="s">
        <v>686</v>
      </c>
      <c r="P4134" s="205" t="s">
        <v>684</v>
      </c>
      <c r="Q4134" s="205" t="s">
        <v>686</v>
      </c>
    </row>
    <row r="4135" spans="1:17" hidden="1">
      <c r="A4135" s="204">
        <v>100983311973</v>
      </c>
      <c r="B4135" s="205" t="s">
        <v>16266</v>
      </c>
      <c r="C4135" s="205" t="s">
        <v>16267</v>
      </c>
      <c r="D4135" s="205" t="s">
        <v>680</v>
      </c>
      <c r="E4135" s="572">
        <v>30178</v>
      </c>
      <c r="F4135" s="572">
        <v>42644</v>
      </c>
      <c r="G4135" s="205" t="s">
        <v>5055</v>
      </c>
      <c r="H4135" s="205" t="s">
        <v>682</v>
      </c>
      <c r="I4135" s="205" t="s">
        <v>683</v>
      </c>
      <c r="J4135" s="205" t="s">
        <v>684</v>
      </c>
      <c r="K4135" s="205" t="s">
        <v>684</v>
      </c>
      <c r="L4135" s="205" t="s">
        <v>684</v>
      </c>
      <c r="M4135" s="205" t="s">
        <v>684</v>
      </c>
      <c r="N4135" s="205" t="s">
        <v>684</v>
      </c>
      <c r="O4135" s="205" t="s">
        <v>686</v>
      </c>
      <c r="P4135" s="205" t="s">
        <v>684</v>
      </c>
      <c r="Q4135" s="205" t="s">
        <v>686</v>
      </c>
    </row>
    <row r="4136" spans="1:17" hidden="1">
      <c r="A4136" s="204">
        <v>100983311987</v>
      </c>
      <c r="B4136" s="205" t="s">
        <v>16281</v>
      </c>
      <c r="C4136" s="205" t="s">
        <v>16197</v>
      </c>
      <c r="D4136" s="205" t="s">
        <v>680</v>
      </c>
      <c r="E4136" s="572">
        <v>33853</v>
      </c>
      <c r="F4136" s="572">
        <v>42644</v>
      </c>
      <c r="G4136" s="205" t="s">
        <v>1019</v>
      </c>
      <c r="H4136" s="205" t="s">
        <v>682</v>
      </c>
      <c r="I4136" s="205" t="s">
        <v>683</v>
      </c>
      <c r="J4136" s="205" t="s">
        <v>684</v>
      </c>
      <c r="K4136" s="205" t="s">
        <v>684</v>
      </c>
      <c r="L4136" s="205" t="s">
        <v>684</v>
      </c>
      <c r="M4136" s="205" t="s">
        <v>684</v>
      </c>
      <c r="N4136" s="205" t="s">
        <v>684</v>
      </c>
      <c r="O4136" s="205" t="s">
        <v>686</v>
      </c>
      <c r="P4136" s="205" t="s">
        <v>684</v>
      </c>
      <c r="Q4136" s="205" t="s">
        <v>686</v>
      </c>
    </row>
    <row r="4137" spans="1:17" hidden="1">
      <c r="A4137" s="204">
        <v>100983275788</v>
      </c>
      <c r="B4137" s="205" t="s">
        <v>16285</v>
      </c>
      <c r="C4137" s="205" t="s">
        <v>16120</v>
      </c>
      <c r="D4137" s="205" t="s">
        <v>680</v>
      </c>
      <c r="E4137" s="572">
        <v>31260</v>
      </c>
      <c r="F4137" s="572">
        <v>42644</v>
      </c>
      <c r="G4137" s="205" t="s">
        <v>16286</v>
      </c>
      <c r="H4137" s="205" t="s">
        <v>682</v>
      </c>
      <c r="I4137" s="205" t="s">
        <v>708</v>
      </c>
      <c r="J4137" s="205" t="s">
        <v>684</v>
      </c>
      <c r="K4137" s="205" t="s">
        <v>684</v>
      </c>
      <c r="L4137" s="205" t="s">
        <v>684</v>
      </c>
      <c r="M4137" s="205" t="s">
        <v>684</v>
      </c>
      <c r="N4137" s="205" t="s">
        <v>684</v>
      </c>
      <c r="O4137" s="205" t="s">
        <v>686</v>
      </c>
      <c r="P4137" s="205" t="s">
        <v>684</v>
      </c>
      <c r="Q4137" s="205" t="s">
        <v>686</v>
      </c>
    </row>
    <row r="4138" spans="1:17" hidden="1">
      <c r="A4138" s="204">
        <v>100983275800</v>
      </c>
      <c r="B4138" s="205" t="s">
        <v>16287</v>
      </c>
      <c r="C4138" s="205" t="s">
        <v>16161</v>
      </c>
      <c r="D4138" s="205" t="s">
        <v>680</v>
      </c>
      <c r="E4138" s="572">
        <v>30554</v>
      </c>
      <c r="F4138" s="572">
        <v>42644</v>
      </c>
      <c r="G4138" s="205" t="s">
        <v>16288</v>
      </c>
      <c r="H4138" s="205" t="s">
        <v>682</v>
      </c>
      <c r="I4138" s="205" t="s">
        <v>708</v>
      </c>
      <c r="J4138" s="205" t="s">
        <v>684</v>
      </c>
      <c r="K4138" s="205" t="s">
        <v>684</v>
      </c>
      <c r="L4138" s="205" t="s">
        <v>684</v>
      </c>
      <c r="M4138" s="205" t="s">
        <v>684</v>
      </c>
      <c r="N4138" s="205" t="s">
        <v>684</v>
      </c>
      <c r="O4138" s="205" t="s">
        <v>686</v>
      </c>
      <c r="P4138" s="205" t="s">
        <v>684</v>
      </c>
      <c r="Q4138" s="205" t="s">
        <v>686</v>
      </c>
    </row>
    <row r="4139" spans="1:17" hidden="1">
      <c r="A4139" s="204">
        <v>100983275816</v>
      </c>
      <c r="B4139" s="205" t="s">
        <v>16289</v>
      </c>
      <c r="C4139" s="205" t="s">
        <v>16170</v>
      </c>
      <c r="D4139" s="205" t="s">
        <v>680</v>
      </c>
      <c r="E4139" s="572">
        <v>31279</v>
      </c>
      <c r="F4139" s="572">
        <v>42644</v>
      </c>
      <c r="G4139" s="205" t="s">
        <v>16290</v>
      </c>
      <c r="H4139" s="205" t="s">
        <v>682</v>
      </c>
      <c r="I4139" s="205" t="s">
        <v>683</v>
      </c>
      <c r="J4139" s="205" t="s">
        <v>684</v>
      </c>
      <c r="K4139" s="205" t="s">
        <v>684</v>
      </c>
      <c r="L4139" s="205" t="s">
        <v>684</v>
      </c>
      <c r="M4139" s="205" t="s">
        <v>684</v>
      </c>
      <c r="N4139" s="205" t="s">
        <v>10780</v>
      </c>
      <c r="O4139" s="205" t="s">
        <v>686</v>
      </c>
      <c r="P4139" s="205" t="s">
        <v>684</v>
      </c>
      <c r="Q4139" s="205" t="s">
        <v>686</v>
      </c>
    </row>
    <row r="4140" spans="1:17" hidden="1">
      <c r="A4140" s="204">
        <v>100983275828</v>
      </c>
      <c r="B4140" s="205" t="s">
        <v>16291</v>
      </c>
      <c r="C4140" s="205" t="s">
        <v>16177</v>
      </c>
      <c r="D4140" s="205" t="s">
        <v>680</v>
      </c>
      <c r="E4140" s="572">
        <v>33111</v>
      </c>
      <c r="F4140" s="572">
        <v>42644</v>
      </c>
      <c r="G4140" s="205" t="s">
        <v>16178</v>
      </c>
      <c r="H4140" s="205" t="s">
        <v>682</v>
      </c>
      <c r="I4140" s="205" t="s">
        <v>683</v>
      </c>
      <c r="J4140" s="205" t="s">
        <v>684</v>
      </c>
      <c r="K4140" s="205" t="s">
        <v>684</v>
      </c>
      <c r="L4140" s="205" t="s">
        <v>684</v>
      </c>
      <c r="M4140" s="205" t="s">
        <v>684</v>
      </c>
      <c r="N4140" s="205" t="s">
        <v>684</v>
      </c>
      <c r="O4140" s="205" t="s">
        <v>686</v>
      </c>
      <c r="P4140" s="205" t="s">
        <v>684</v>
      </c>
      <c r="Q4140" s="205" t="s">
        <v>686</v>
      </c>
    </row>
    <row r="4141" spans="1:17" hidden="1">
      <c r="A4141" s="204">
        <v>100983275837</v>
      </c>
      <c r="B4141" s="205" t="s">
        <v>16292</v>
      </c>
      <c r="C4141" s="205" t="s">
        <v>16159</v>
      </c>
      <c r="D4141" s="205" t="s">
        <v>680</v>
      </c>
      <c r="E4141" s="572">
        <v>30178</v>
      </c>
      <c r="F4141" s="572">
        <v>42644</v>
      </c>
      <c r="G4141" s="205" t="s">
        <v>16293</v>
      </c>
      <c r="H4141" s="205" t="s">
        <v>682</v>
      </c>
      <c r="I4141" s="205" t="s">
        <v>708</v>
      </c>
      <c r="J4141" s="205" t="s">
        <v>684</v>
      </c>
      <c r="K4141" s="205" t="s">
        <v>684</v>
      </c>
      <c r="L4141" s="205" t="s">
        <v>684</v>
      </c>
      <c r="M4141" s="205" t="s">
        <v>684</v>
      </c>
      <c r="N4141" s="205" t="s">
        <v>684</v>
      </c>
      <c r="O4141" s="205" t="s">
        <v>686</v>
      </c>
      <c r="P4141" s="205" t="s">
        <v>684</v>
      </c>
      <c r="Q4141" s="205" t="s">
        <v>686</v>
      </c>
    </row>
    <row r="4142" spans="1:17" hidden="1">
      <c r="A4142" s="204">
        <v>100983275844</v>
      </c>
      <c r="B4142" s="205" t="s">
        <v>16294</v>
      </c>
      <c r="C4142" s="205" t="s">
        <v>16147</v>
      </c>
      <c r="D4142" s="205" t="s">
        <v>680</v>
      </c>
      <c r="E4142" s="572">
        <v>33029</v>
      </c>
      <c r="F4142" s="572">
        <v>42644</v>
      </c>
      <c r="G4142" s="205" t="s">
        <v>16295</v>
      </c>
      <c r="H4142" s="205" t="s">
        <v>682</v>
      </c>
      <c r="I4142" s="205" t="s">
        <v>683</v>
      </c>
      <c r="J4142" s="205" t="s">
        <v>684</v>
      </c>
      <c r="K4142" s="205" t="s">
        <v>684</v>
      </c>
      <c r="L4142" s="205" t="s">
        <v>684</v>
      </c>
      <c r="M4142" s="205" t="s">
        <v>684</v>
      </c>
      <c r="N4142" s="205" t="s">
        <v>684</v>
      </c>
      <c r="O4142" s="205" t="s">
        <v>686</v>
      </c>
      <c r="P4142" s="205" t="s">
        <v>684</v>
      </c>
      <c r="Q4142" s="205" t="s">
        <v>686</v>
      </c>
    </row>
    <row r="4143" spans="1:17" hidden="1">
      <c r="A4143" s="204">
        <v>100983275859</v>
      </c>
      <c r="B4143" s="205" t="s">
        <v>16296</v>
      </c>
      <c r="C4143" s="205" t="s">
        <v>16168</v>
      </c>
      <c r="D4143" s="205" t="s">
        <v>680</v>
      </c>
      <c r="E4143" s="572">
        <v>33853</v>
      </c>
      <c r="F4143" s="572">
        <v>42644</v>
      </c>
      <c r="G4143" s="205" t="s">
        <v>16297</v>
      </c>
      <c r="H4143" s="205" t="s">
        <v>682</v>
      </c>
      <c r="I4143" s="205" t="s">
        <v>683</v>
      </c>
      <c r="J4143" s="205">
        <v>9309134318</v>
      </c>
      <c r="K4143" s="205" t="s">
        <v>684</v>
      </c>
      <c r="L4143" s="205" t="s">
        <v>684</v>
      </c>
      <c r="M4143" s="205" t="s">
        <v>684</v>
      </c>
      <c r="N4143" s="205" t="s">
        <v>684</v>
      </c>
      <c r="O4143" s="205" t="s">
        <v>686</v>
      </c>
      <c r="P4143" s="205" t="s">
        <v>684</v>
      </c>
      <c r="Q4143" s="205" t="s">
        <v>686</v>
      </c>
    </row>
    <row r="4144" spans="1:17" hidden="1">
      <c r="A4144" s="204">
        <v>100983275871</v>
      </c>
      <c r="B4144" s="205" t="s">
        <v>16298</v>
      </c>
      <c r="C4144" s="205" t="s">
        <v>16183</v>
      </c>
      <c r="D4144" s="205" t="s">
        <v>680</v>
      </c>
      <c r="E4144" s="572">
        <v>31260</v>
      </c>
      <c r="F4144" s="572">
        <v>42644</v>
      </c>
      <c r="G4144" s="205" t="s">
        <v>2602</v>
      </c>
      <c r="H4144" s="205" t="s">
        <v>682</v>
      </c>
      <c r="I4144" s="205" t="s">
        <v>683</v>
      </c>
      <c r="J4144" s="205" t="s">
        <v>684</v>
      </c>
      <c r="K4144" s="205" t="s">
        <v>684</v>
      </c>
      <c r="L4144" s="205" t="s">
        <v>684</v>
      </c>
      <c r="M4144" s="205" t="s">
        <v>684</v>
      </c>
      <c r="N4144" s="205" t="s">
        <v>684</v>
      </c>
      <c r="O4144" s="205" t="s">
        <v>686</v>
      </c>
      <c r="P4144" s="205" t="s">
        <v>684</v>
      </c>
      <c r="Q4144" s="205" t="s">
        <v>686</v>
      </c>
    </row>
    <row r="4145" spans="1:17" hidden="1">
      <c r="A4145" s="204">
        <v>100983275902</v>
      </c>
      <c r="B4145" s="205" t="s">
        <v>16299</v>
      </c>
      <c r="C4145" s="205" t="s">
        <v>16185</v>
      </c>
      <c r="D4145" s="205" t="s">
        <v>680</v>
      </c>
      <c r="E4145" s="572">
        <v>32403</v>
      </c>
      <c r="F4145" s="572">
        <v>42644</v>
      </c>
      <c r="G4145" s="205" t="s">
        <v>4961</v>
      </c>
      <c r="H4145" s="205" t="s">
        <v>682</v>
      </c>
      <c r="I4145" s="205" t="s">
        <v>683</v>
      </c>
      <c r="J4145" s="205" t="s">
        <v>684</v>
      </c>
      <c r="K4145" s="205" t="s">
        <v>684</v>
      </c>
      <c r="L4145" s="205" t="s">
        <v>684</v>
      </c>
      <c r="M4145" s="205" t="s">
        <v>684</v>
      </c>
      <c r="N4145" s="205" t="s">
        <v>684</v>
      </c>
      <c r="O4145" s="205" t="s">
        <v>686</v>
      </c>
      <c r="P4145" s="205" t="s">
        <v>684</v>
      </c>
      <c r="Q4145" s="205" t="s">
        <v>686</v>
      </c>
    </row>
    <row r="4146" spans="1:17" hidden="1">
      <c r="A4146" s="204">
        <v>100983275925</v>
      </c>
      <c r="B4146" s="205" t="s">
        <v>16300</v>
      </c>
      <c r="C4146" s="205" t="s">
        <v>16154</v>
      </c>
      <c r="D4146" s="205" t="s">
        <v>680</v>
      </c>
      <c r="E4146" s="572">
        <v>31995</v>
      </c>
      <c r="F4146" s="572">
        <v>42644</v>
      </c>
      <c r="G4146" s="205" t="s">
        <v>16301</v>
      </c>
      <c r="H4146" s="205" t="s">
        <v>682</v>
      </c>
      <c r="I4146" s="205" t="s">
        <v>708</v>
      </c>
      <c r="J4146" s="205" t="s">
        <v>684</v>
      </c>
      <c r="K4146" s="205" t="s">
        <v>684</v>
      </c>
      <c r="L4146" s="205" t="s">
        <v>684</v>
      </c>
      <c r="M4146" s="205" t="s">
        <v>684</v>
      </c>
      <c r="N4146" s="205" t="s">
        <v>684</v>
      </c>
      <c r="O4146" s="205" t="s">
        <v>686</v>
      </c>
      <c r="P4146" s="205" t="s">
        <v>684</v>
      </c>
      <c r="Q4146" s="205" t="s">
        <v>686</v>
      </c>
    </row>
    <row r="4147" spans="1:17" hidden="1">
      <c r="A4147" s="204">
        <v>100983275939</v>
      </c>
      <c r="B4147" s="205" t="s">
        <v>16302</v>
      </c>
      <c r="C4147" s="205" t="s">
        <v>16173</v>
      </c>
      <c r="D4147" s="205" t="s">
        <v>680</v>
      </c>
      <c r="E4147" s="572">
        <v>30583</v>
      </c>
      <c r="F4147" s="572">
        <v>42644</v>
      </c>
      <c r="G4147" s="205" t="s">
        <v>16303</v>
      </c>
      <c r="H4147" s="205" t="s">
        <v>682</v>
      </c>
      <c r="I4147" s="205" t="s">
        <v>708</v>
      </c>
      <c r="J4147" s="205" t="s">
        <v>684</v>
      </c>
      <c r="K4147" s="205" t="s">
        <v>684</v>
      </c>
      <c r="L4147" s="205" t="s">
        <v>684</v>
      </c>
      <c r="M4147" s="205" t="s">
        <v>684</v>
      </c>
      <c r="N4147" s="205" t="s">
        <v>684</v>
      </c>
      <c r="O4147" s="205" t="s">
        <v>686</v>
      </c>
      <c r="P4147" s="205" t="s">
        <v>684</v>
      </c>
      <c r="Q4147" s="205" t="s">
        <v>686</v>
      </c>
    </row>
    <row r="4148" spans="1:17">
      <c r="A4148" s="204">
        <v>100983275941</v>
      </c>
      <c r="B4148" s="205" t="s">
        <v>16304</v>
      </c>
      <c r="C4148" s="205" t="s">
        <v>16151</v>
      </c>
      <c r="D4148" s="205" t="s">
        <v>680</v>
      </c>
      <c r="E4148" s="572">
        <v>32319</v>
      </c>
      <c r="F4148" s="572">
        <v>42644</v>
      </c>
      <c r="G4148" s="205" t="s">
        <v>16305</v>
      </c>
      <c r="H4148" s="205" t="s">
        <v>682</v>
      </c>
      <c r="I4148" s="205" t="s">
        <v>708</v>
      </c>
      <c r="J4148" s="205" t="s">
        <v>684</v>
      </c>
      <c r="K4148" s="205" t="s">
        <v>684</v>
      </c>
      <c r="L4148" s="205" t="s">
        <v>684</v>
      </c>
      <c r="M4148" s="205" t="s">
        <v>684</v>
      </c>
      <c r="N4148" s="205" t="s">
        <v>684</v>
      </c>
      <c r="O4148" s="205" t="s">
        <v>686</v>
      </c>
      <c r="P4148" s="205" t="s">
        <v>684</v>
      </c>
      <c r="Q4148" s="205" t="s">
        <v>686</v>
      </c>
    </row>
    <row r="4149" spans="1:17" hidden="1">
      <c r="A4149" s="204">
        <v>100983312004</v>
      </c>
      <c r="B4149" s="205" t="s">
        <v>16282</v>
      </c>
      <c r="C4149" s="205" t="s">
        <v>16283</v>
      </c>
      <c r="D4149" s="205" t="s">
        <v>680</v>
      </c>
      <c r="E4149" s="572">
        <v>30178</v>
      </c>
      <c r="F4149" s="572">
        <v>42644</v>
      </c>
      <c r="G4149" s="205" t="s">
        <v>16284</v>
      </c>
      <c r="H4149" s="205" t="s">
        <v>682</v>
      </c>
      <c r="I4149" s="205" t="s">
        <v>683</v>
      </c>
      <c r="J4149" s="205" t="s">
        <v>684</v>
      </c>
      <c r="K4149" s="205" t="s">
        <v>684</v>
      </c>
      <c r="L4149" s="205" t="s">
        <v>684</v>
      </c>
      <c r="M4149" s="205" t="s">
        <v>684</v>
      </c>
      <c r="N4149" s="205" t="s">
        <v>684</v>
      </c>
      <c r="O4149" s="205" t="s">
        <v>686</v>
      </c>
      <c r="P4149" s="205" t="s">
        <v>684</v>
      </c>
      <c r="Q4149" s="205" t="s">
        <v>686</v>
      </c>
    </row>
    <row r="4150" spans="1:17" hidden="1">
      <c r="A4150" s="204">
        <v>100983311939</v>
      </c>
      <c r="B4150" s="205" t="s">
        <v>16271</v>
      </c>
      <c r="C4150" s="205" t="s">
        <v>16203</v>
      </c>
      <c r="D4150" s="205" t="s">
        <v>680</v>
      </c>
      <c r="E4150" s="572">
        <v>32099</v>
      </c>
      <c r="F4150" s="572">
        <v>42644</v>
      </c>
      <c r="G4150" s="205" t="s">
        <v>16272</v>
      </c>
      <c r="H4150" s="205" t="s">
        <v>682</v>
      </c>
      <c r="I4150" s="205" t="s">
        <v>683</v>
      </c>
      <c r="J4150" s="205" t="s">
        <v>684</v>
      </c>
      <c r="K4150" s="205" t="s">
        <v>684</v>
      </c>
      <c r="L4150" s="205" t="s">
        <v>684</v>
      </c>
      <c r="M4150" s="205" t="s">
        <v>684</v>
      </c>
      <c r="N4150" s="205" t="s">
        <v>684</v>
      </c>
      <c r="O4150" s="205" t="s">
        <v>686</v>
      </c>
      <c r="P4150" s="205" t="s">
        <v>684</v>
      </c>
      <c r="Q4150" s="205" t="s">
        <v>686</v>
      </c>
    </row>
    <row r="4151" spans="1:17" hidden="1">
      <c r="A4151" s="204">
        <v>100983275885</v>
      </c>
      <c r="B4151" s="205" t="s">
        <v>16274</v>
      </c>
      <c r="C4151" s="205" t="s">
        <v>16156</v>
      </c>
      <c r="D4151" s="205" t="s">
        <v>680</v>
      </c>
      <c r="E4151" s="572">
        <v>32609</v>
      </c>
      <c r="F4151" s="572">
        <v>42644</v>
      </c>
      <c r="G4151" s="205" t="s">
        <v>16275</v>
      </c>
      <c r="H4151" s="205" t="s">
        <v>682</v>
      </c>
      <c r="I4151" s="205" t="s">
        <v>708</v>
      </c>
      <c r="J4151" s="205" t="s">
        <v>684</v>
      </c>
      <c r="K4151" s="205" t="s">
        <v>684</v>
      </c>
      <c r="L4151" s="205" t="s">
        <v>684</v>
      </c>
      <c r="M4151" s="205" t="s">
        <v>684</v>
      </c>
      <c r="N4151" s="205" t="s">
        <v>684</v>
      </c>
      <c r="O4151" s="205" t="s">
        <v>686</v>
      </c>
      <c r="P4151" s="205" t="s">
        <v>684</v>
      </c>
      <c r="Q4151" s="205" t="s">
        <v>686</v>
      </c>
    </row>
    <row r="4152" spans="1:17" hidden="1">
      <c r="A4152" s="204">
        <v>100983311902</v>
      </c>
      <c r="B4152" s="205" t="s">
        <v>16276</v>
      </c>
      <c r="C4152" s="205" t="s">
        <v>15661</v>
      </c>
      <c r="D4152" s="205" t="s">
        <v>680</v>
      </c>
      <c r="E4152" s="572">
        <v>31995</v>
      </c>
      <c r="F4152" s="572">
        <v>42644</v>
      </c>
      <c r="G4152" s="205" t="s">
        <v>16277</v>
      </c>
      <c r="H4152" s="205" t="s">
        <v>682</v>
      </c>
      <c r="I4152" s="205" t="s">
        <v>683</v>
      </c>
      <c r="J4152" s="205" t="s">
        <v>684</v>
      </c>
      <c r="K4152" s="205" t="s">
        <v>684</v>
      </c>
      <c r="L4152" s="205" t="s">
        <v>684</v>
      </c>
      <c r="M4152" s="205" t="s">
        <v>684</v>
      </c>
      <c r="N4152" s="205" t="s">
        <v>684</v>
      </c>
      <c r="O4152" s="205" t="s">
        <v>686</v>
      </c>
      <c r="P4152" s="205" t="s">
        <v>684</v>
      </c>
      <c r="Q4152" s="205" t="s">
        <v>686</v>
      </c>
    </row>
    <row r="4153" spans="1:17" hidden="1">
      <c r="A4153" s="204">
        <v>100950016806</v>
      </c>
      <c r="B4153" s="205" t="s">
        <v>16278</v>
      </c>
      <c r="C4153" s="205" t="s">
        <v>16279</v>
      </c>
      <c r="D4153" s="205" t="s">
        <v>680</v>
      </c>
      <c r="E4153" s="572"/>
      <c r="F4153" s="572">
        <v>42644</v>
      </c>
      <c r="G4153" s="205" t="s">
        <v>16280</v>
      </c>
      <c r="H4153" s="205" t="s">
        <v>682</v>
      </c>
      <c r="I4153" s="205" t="s">
        <v>684</v>
      </c>
      <c r="J4153" s="205" t="s">
        <v>684</v>
      </c>
      <c r="K4153" s="205" t="s">
        <v>684</v>
      </c>
      <c r="L4153" s="205" t="s">
        <v>684</v>
      </c>
      <c r="M4153" s="205" t="s">
        <v>684</v>
      </c>
      <c r="N4153" s="205" t="s">
        <v>684</v>
      </c>
      <c r="O4153" s="205" t="s">
        <v>686</v>
      </c>
      <c r="P4153" s="205" t="s">
        <v>684</v>
      </c>
      <c r="Q4153" s="205" t="s">
        <v>686</v>
      </c>
    </row>
    <row r="4154" spans="1:17" hidden="1">
      <c r="A4154" s="204">
        <v>100949701261</v>
      </c>
      <c r="B4154" s="205" t="s">
        <v>16273</v>
      </c>
      <c r="C4154" s="205" t="s">
        <v>16267</v>
      </c>
      <c r="D4154" s="205" t="s">
        <v>680</v>
      </c>
      <c r="E4154" s="572"/>
      <c r="F4154" s="572">
        <v>42644</v>
      </c>
      <c r="G4154" s="205" t="s">
        <v>5055</v>
      </c>
      <c r="H4154" s="205" t="s">
        <v>682</v>
      </c>
      <c r="I4154" s="205" t="s">
        <v>684</v>
      </c>
      <c r="J4154" s="205" t="s">
        <v>684</v>
      </c>
      <c r="K4154" s="205" t="s">
        <v>684</v>
      </c>
      <c r="L4154" s="205" t="s">
        <v>684</v>
      </c>
      <c r="M4154" s="205" t="s">
        <v>684</v>
      </c>
      <c r="N4154" s="205" t="s">
        <v>684</v>
      </c>
      <c r="O4154" s="205" t="s">
        <v>686</v>
      </c>
      <c r="P4154" s="205" t="s">
        <v>684</v>
      </c>
      <c r="Q4154" s="205" t="s">
        <v>686</v>
      </c>
    </row>
    <row r="4155" spans="1:17" hidden="1">
      <c r="A4155" s="204">
        <v>100983275960</v>
      </c>
      <c r="B4155" s="205" t="s">
        <v>16306</v>
      </c>
      <c r="C4155" s="205" t="s">
        <v>16149</v>
      </c>
      <c r="D4155" s="205" t="s">
        <v>680</v>
      </c>
      <c r="E4155" s="572">
        <v>32099</v>
      </c>
      <c r="F4155" s="572">
        <v>42644</v>
      </c>
      <c r="G4155" s="205" t="s">
        <v>16307</v>
      </c>
      <c r="H4155" s="205" t="s">
        <v>682</v>
      </c>
      <c r="I4155" s="205" t="s">
        <v>708</v>
      </c>
      <c r="J4155" s="205" t="s">
        <v>684</v>
      </c>
      <c r="K4155" s="205" t="s">
        <v>684</v>
      </c>
      <c r="L4155" s="205" t="s">
        <v>684</v>
      </c>
      <c r="M4155" s="205" t="s">
        <v>684</v>
      </c>
      <c r="N4155" s="205" t="s">
        <v>684</v>
      </c>
      <c r="O4155" s="205" t="s">
        <v>686</v>
      </c>
      <c r="P4155" s="205" t="s">
        <v>684</v>
      </c>
      <c r="Q4155" s="205" t="s">
        <v>686</v>
      </c>
    </row>
    <row r="4156" spans="1:17" hidden="1">
      <c r="A4156" s="204">
        <v>100983275973</v>
      </c>
      <c r="B4156" s="205" t="s">
        <v>16308</v>
      </c>
      <c r="C4156" s="205" t="s">
        <v>16175</v>
      </c>
      <c r="D4156" s="205" t="s">
        <v>680</v>
      </c>
      <c r="E4156" s="205">
        <v>26814</v>
      </c>
      <c r="F4156" s="572">
        <v>42644</v>
      </c>
      <c r="G4156" s="205" t="s">
        <v>16309</v>
      </c>
      <c r="H4156" s="205" t="s">
        <v>682</v>
      </c>
      <c r="I4156" s="205" t="s">
        <v>708</v>
      </c>
      <c r="J4156" s="205" t="s">
        <v>684</v>
      </c>
      <c r="K4156" s="205" t="s">
        <v>684</v>
      </c>
      <c r="L4156" s="205" t="s">
        <v>684</v>
      </c>
      <c r="M4156" s="205" t="s">
        <v>684</v>
      </c>
      <c r="N4156" s="205" t="s">
        <v>684</v>
      </c>
      <c r="O4156" s="205" t="s">
        <v>686</v>
      </c>
      <c r="P4156" s="205" t="s">
        <v>684</v>
      </c>
      <c r="Q4156" s="205" t="s">
        <v>686</v>
      </c>
    </row>
    <row r="4157" spans="1:17" hidden="1">
      <c r="A4157" s="204">
        <v>100983311892</v>
      </c>
      <c r="B4157" s="205" t="s">
        <v>16259</v>
      </c>
      <c r="C4157" s="205" t="s">
        <v>16195</v>
      </c>
      <c r="D4157" s="205" t="s">
        <v>680</v>
      </c>
      <c r="E4157" s="205">
        <v>32609</v>
      </c>
      <c r="F4157" s="572">
        <v>42644</v>
      </c>
      <c r="G4157" s="205" t="s">
        <v>8408</v>
      </c>
      <c r="H4157" s="205" t="s">
        <v>682</v>
      </c>
      <c r="I4157" s="205" t="s">
        <v>683</v>
      </c>
      <c r="J4157" s="205" t="s">
        <v>684</v>
      </c>
      <c r="K4157" s="205" t="s">
        <v>684</v>
      </c>
      <c r="L4157" s="205" t="s">
        <v>684</v>
      </c>
      <c r="M4157" s="205" t="s">
        <v>684</v>
      </c>
      <c r="N4157" s="205" t="s">
        <v>684</v>
      </c>
      <c r="O4157" s="205" t="s">
        <v>686</v>
      </c>
      <c r="P4157" s="205" t="s">
        <v>684</v>
      </c>
      <c r="Q4157" s="205" t="s">
        <v>686</v>
      </c>
    </row>
    <row r="4158" spans="1:17" hidden="1">
      <c r="A4158" s="204">
        <v>100983311918</v>
      </c>
      <c r="B4158" s="205" t="s">
        <v>16260</v>
      </c>
      <c r="C4158" s="205" t="s">
        <v>16187</v>
      </c>
      <c r="D4158" s="205" t="s">
        <v>680</v>
      </c>
      <c r="E4158" s="205">
        <v>31260</v>
      </c>
      <c r="F4158" s="572">
        <v>42644</v>
      </c>
      <c r="G4158" s="205" t="s">
        <v>4961</v>
      </c>
      <c r="H4158" s="205" t="s">
        <v>682</v>
      </c>
      <c r="I4158" s="205" t="s">
        <v>683</v>
      </c>
      <c r="J4158" s="205" t="s">
        <v>684</v>
      </c>
      <c r="K4158" s="205" t="s">
        <v>684</v>
      </c>
      <c r="L4158" s="205" t="s">
        <v>684</v>
      </c>
      <c r="M4158" s="205" t="s">
        <v>684</v>
      </c>
      <c r="N4158" s="205" t="s">
        <v>684</v>
      </c>
      <c r="O4158" s="205" t="s">
        <v>686</v>
      </c>
      <c r="P4158" s="205" t="s">
        <v>684</v>
      </c>
      <c r="Q4158" s="205" t="s">
        <v>686</v>
      </c>
    </row>
    <row r="4159" spans="1:17" hidden="1">
      <c r="A4159" s="204">
        <v>100983311925</v>
      </c>
      <c r="B4159" s="205" t="s">
        <v>16261</v>
      </c>
      <c r="C4159" s="205" t="s">
        <v>16200</v>
      </c>
      <c r="D4159" s="205" t="s">
        <v>680</v>
      </c>
      <c r="E4159" s="205">
        <v>33029</v>
      </c>
      <c r="F4159" s="572">
        <v>42644</v>
      </c>
      <c r="G4159" s="205" t="s">
        <v>16262</v>
      </c>
      <c r="H4159" s="205" t="s">
        <v>682</v>
      </c>
      <c r="I4159" s="205" t="s">
        <v>683</v>
      </c>
      <c r="J4159" s="205" t="s">
        <v>684</v>
      </c>
      <c r="K4159" s="205" t="s">
        <v>684</v>
      </c>
      <c r="L4159" s="205" t="s">
        <v>684</v>
      </c>
      <c r="M4159" s="205" t="s">
        <v>684</v>
      </c>
      <c r="N4159" s="205" t="s">
        <v>684</v>
      </c>
      <c r="O4159" s="205" t="s">
        <v>686</v>
      </c>
      <c r="P4159" s="205" t="s">
        <v>684</v>
      </c>
      <c r="Q4159" s="205" t="s">
        <v>686</v>
      </c>
    </row>
    <row r="4160" spans="1:17" hidden="1">
      <c r="A4160" s="204">
        <v>100946999622</v>
      </c>
      <c r="B4160" s="205" t="s">
        <v>16311</v>
      </c>
      <c r="C4160" s="205" t="s">
        <v>16312</v>
      </c>
      <c r="D4160" s="205" t="s">
        <v>680</v>
      </c>
      <c r="F4160" s="572">
        <v>42644</v>
      </c>
      <c r="G4160" s="205" t="s">
        <v>16313</v>
      </c>
      <c r="H4160" s="205" t="s">
        <v>682</v>
      </c>
      <c r="I4160" s="205" t="s">
        <v>684</v>
      </c>
      <c r="J4160" s="205" t="s">
        <v>684</v>
      </c>
      <c r="K4160" s="205" t="s">
        <v>684</v>
      </c>
      <c r="L4160" s="205" t="s">
        <v>684</v>
      </c>
      <c r="M4160" s="205" t="s">
        <v>684</v>
      </c>
      <c r="N4160" s="205" t="s">
        <v>684</v>
      </c>
      <c r="O4160" s="205" t="s">
        <v>686</v>
      </c>
      <c r="P4160" s="205" t="s">
        <v>684</v>
      </c>
      <c r="Q4160" s="205" t="s">
        <v>686</v>
      </c>
    </row>
    <row r="4161" spans="1:17" hidden="1">
      <c r="A4161" s="204">
        <v>100948987153</v>
      </c>
      <c r="B4161" s="205" t="s">
        <v>16320</v>
      </c>
      <c r="C4161" s="205" t="s">
        <v>16321</v>
      </c>
      <c r="D4161" s="205" t="s">
        <v>680</v>
      </c>
      <c r="E4161" s="572"/>
      <c r="F4161" s="572">
        <v>42644</v>
      </c>
      <c r="G4161" s="205" t="s">
        <v>4432</v>
      </c>
      <c r="H4161" s="205" t="s">
        <v>682</v>
      </c>
      <c r="I4161" s="205" t="s">
        <v>684</v>
      </c>
      <c r="J4161" s="205" t="s">
        <v>684</v>
      </c>
      <c r="K4161" s="205" t="s">
        <v>684</v>
      </c>
      <c r="L4161" s="205" t="s">
        <v>684</v>
      </c>
      <c r="M4161" s="205" t="s">
        <v>684</v>
      </c>
      <c r="N4161" s="205" t="s">
        <v>684</v>
      </c>
      <c r="O4161" s="205" t="s">
        <v>686</v>
      </c>
      <c r="P4161" s="205" t="s">
        <v>684</v>
      </c>
      <c r="Q4161" s="205" t="s">
        <v>686</v>
      </c>
    </row>
    <row r="4162" spans="1:17" hidden="1">
      <c r="A4162" s="204">
        <v>100948187152</v>
      </c>
      <c r="B4162" s="205" t="s">
        <v>16322</v>
      </c>
      <c r="C4162" s="205" t="s">
        <v>16254</v>
      </c>
      <c r="D4162" s="205" t="s">
        <v>680</v>
      </c>
      <c r="F4162" s="572">
        <v>42644</v>
      </c>
      <c r="G4162" s="205" t="s">
        <v>9967</v>
      </c>
      <c r="H4162" s="205" t="s">
        <v>682</v>
      </c>
      <c r="I4162" s="205" t="s">
        <v>684</v>
      </c>
      <c r="J4162" s="205" t="s">
        <v>684</v>
      </c>
      <c r="K4162" s="205" t="s">
        <v>684</v>
      </c>
      <c r="L4162" s="205" t="s">
        <v>684</v>
      </c>
      <c r="M4162" s="205" t="s">
        <v>684</v>
      </c>
      <c r="N4162" s="205" t="s">
        <v>684</v>
      </c>
      <c r="O4162" s="205" t="s">
        <v>686</v>
      </c>
      <c r="P4162" s="205" t="s">
        <v>684</v>
      </c>
      <c r="Q4162" s="205" t="s">
        <v>686</v>
      </c>
    </row>
    <row r="4163" spans="1:17" hidden="1">
      <c r="A4163" s="204">
        <v>100946899989</v>
      </c>
      <c r="B4163" s="205" t="s">
        <v>16323</v>
      </c>
      <c r="C4163" s="205" t="s">
        <v>16283</v>
      </c>
      <c r="D4163" s="205" t="s">
        <v>680</v>
      </c>
      <c r="F4163" s="572">
        <v>42644</v>
      </c>
      <c r="G4163" s="205" t="s">
        <v>16324</v>
      </c>
      <c r="H4163" s="205" t="s">
        <v>682</v>
      </c>
      <c r="I4163" s="205" t="s">
        <v>684</v>
      </c>
      <c r="J4163" s="205" t="s">
        <v>684</v>
      </c>
      <c r="K4163" s="205" t="s">
        <v>684</v>
      </c>
      <c r="L4163" s="205" t="s">
        <v>684</v>
      </c>
      <c r="M4163" s="205" t="s">
        <v>684</v>
      </c>
      <c r="N4163" s="205" t="s">
        <v>684</v>
      </c>
      <c r="O4163" s="205" t="s">
        <v>686</v>
      </c>
      <c r="P4163" s="205" t="s">
        <v>684</v>
      </c>
      <c r="Q4163" s="205" t="s">
        <v>686</v>
      </c>
    </row>
    <row r="4164" spans="1:17" hidden="1">
      <c r="A4164" s="204">
        <v>100948409748</v>
      </c>
      <c r="B4164" s="205" t="s">
        <v>16326</v>
      </c>
      <c r="C4164" s="205" t="s">
        <v>16069</v>
      </c>
      <c r="D4164" s="205" t="s">
        <v>680</v>
      </c>
      <c r="F4164" s="572">
        <v>42644</v>
      </c>
      <c r="G4164" s="205" t="s">
        <v>16327</v>
      </c>
      <c r="H4164" s="205" t="s">
        <v>682</v>
      </c>
      <c r="I4164" s="205" t="s">
        <v>684</v>
      </c>
      <c r="J4164" s="205" t="s">
        <v>684</v>
      </c>
      <c r="K4164" s="205" t="s">
        <v>684</v>
      </c>
      <c r="L4164" s="205" t="s">
        <v>684</v>
      </c>
      <c r="M4164" s="205" t="s">
        <v>684</v>
      </c>
      <c r="N4164" s="205" t="s">
        <v>684</v>
      </c>
      <c r="O4164" s="205" t="s">
        <v>686</v>
      </c>
      <c r="P4164" s="205" t="s">
        <v>684</v>
      </c>
      <c r="Q4164" s="205" t="s">
        <v>686</v>
      </c>
    </row>
    <row r="4165" spans="1:17" hidden="1">
      <c r="A4165" s="204">
        <v>100948970200</v>
      </c>
      <c r="B4165" s="205" t="s">
        <v>16328</v>
      </c>
      <c r="C4165" s="205" t="s">
        <v>16329</v>
      </c>
      <c r="D4165" s="205" t="s">
        <v>680</v>
      </c>
      <c r="E4165" s="205">
        <v>33822</v>
      </c>
      <c r="F4165" s="572">
        <v>42644</v>
      </c>
      <c r="G4165" s="205" t="s">
        <v>16330</v>
      </c>
      <c r="H4165" s="205" t="s">
        <v>682</v>
      </c>
      <c r="I4165" s="205" t="s">
        <v>683</v>
      </c>
      <c r="J4165" s="205">
        <v>8554002539</v>
      </c>
      <c r="K4165" s="205" t="s">
        <v>684</v>
      </c>
      <c r="L4165" s="205" t="s">
        <v>684</v>
      </c>
      <c r="M4165" s="205" t="s">
        <v>684</v>
      </c>
      <c r="N4165" s="205" t="s">
        <v>684</v>
      </c>
      <c r="O4165" s="205" t="s">
        <v>686</v>
      </c>
      <c r="P4165" s="205" t="s">
        <v>684</v>
      </c>
      <c r="Q4165" s="205" t="s">
        <v>686</v>
      </c>
    </row>
    <row r="4166" spans="1:17" hidden="1">
      <c r="A4166" s="204">
        <v>100948862429</v>
      </c>
      <c r="B4166" s="205" t="s">
        <v>16331</v>
      </c>
      <c r="C4166" s="205" t="s">
        <v>16222</v>
      </c>
      <c r="D4166" s="205" t="s">
        <v>680</v>
      </c>
      <c r="F4166" s="572">
        <v>42644</v>
      </c>
      <c r="G4166" s="205" t="s">
        <v>16332</v>
      </c>
      <c r="H4166" s="205" t="s">
        <v>682</v>
      </c>
      <c r="I4166" s="205" t="s">
        <v>684</v>
      </c>
      <c r="J4166" s="205" t="s">
        <v>684</v>
      </c>
      <c r="K4166" s="205" t="s">
        <v>684</v>
      </c>
      <c r="L4166" s="205" t="s">
        <v>684</v>
      </c>
      <c r="M4166" s="205" t="s">
        <v>684</v>
      </c>
      <c r="N4166" s="205" t="s">
        <v>684</v>
      </c>
      <c r="O4166" s="205" t="s">
        <v>686</v>
      </c>
      <c r="P4166" s="205" t="s">
        <v>684</v>
      </c>
      <c r="Q4166" s="205" t="s">
        <v>686</v>
      </c>
    </row>
    <row r="4167" spans="1:17" hidden="1">
      <c r="A4167" s="204">
        <v>100948877695</v>
      </c>
      <c r="B4167" s="205" t="s">
        <v>16333</v>
      </c>
      <c r="C4167" s="205" t="s">
        <v>16334</v>
      </c>
      <c r="D4167" s="205" t="s">
        <v>680</v>
      </c>
      <c r="F4167" s="572">
        <v>42644</v>
      </c>
      <c r="G4167" s="205" t="s">
        <v>6835</v>
      </c>
      <c r="H4167" s="205" t="s">
        <v>682</v>
      </c>
      <c r="I4167" s="205" t="s">
        <v>684</v>
      </c>
      <c r="J4167" s="205" t="s">
        <v>684</v>
      </c>
      <c r="K4167" s="205" t="s">
        <v>684</v>
      </c>
      <c r="L4167" s="205" t="s">
        <v>684</v>
      </c>
      <c r="M4167" s="205" t="s">
        <v>684</v>
      </c>
      <c r="N4167" s="205" t="s">
        <v>684</v>
      </c>
      <c r="O4167" s="205" t="s">
        <v>686</v>
      </c>
      <c r="P4167" s="205" t="s">
        <v>684</v>
      </c>
      <c r="Q4167" s="205" t="s">
        <v>686</v>
      </c>
    </row>
    <row r="4168" spans="1:17" hidden="1">
      <c r="A4168" s="204">
        <v>100947841905</v>
      </c>
      <c r="B4168" s="205" t="s">
        <v>16335</v>
      </c>
      <c r="C4168" s="205" t="s">
        <v>16336</v>
      </c>
      <c r="D4168" s="205" t="s">
        <v>680</v>
      </c>
      <c r="F4168" s="572">
        <v>42644</v>
      </c>
      <c r="G4168" s="205" t="s">
        <v>6035</v>
      </c>
      <c r="H4168" s="205" t="s">
        <v>682</v>
      </c>
      <c r="I4168" s="205" t="s">
        <v>684</v>
      </c>
      <c r="J4168" s="205" t="s">
        <v>684</v>
      </c>
      <c r="K4168" s="205" t="s">
        <v>684</v>
      </c>
      <c r="L4168" s="205" t="s">
        <v>684</v>
      </c>
      <c r="M4168" s="205" t="s">
        <v>684</v>
      </c>
      <c r="N4168" s="205" t="s">
        <v>684</v>
      </c>
      <c r="O4168" s="205" t="s">
        <v>686</v>
      </c>
      <c r="P4168" s="205" t="s">
        <v>684</v>
      </c>
      <c r="Q4168" s="205" t="s">
        <v>686</v>
      </c>
    </row>
    <row r="4169" spans="1:17" hidden="1">
      <c r="A4169" s="204">
        <v>100948161110</v>
      </c>
      <c r="B4169" s="205" t="s">
        <v>16310</v>
      </c>
      <c r="C4169" s="205" t="s">
        <v>16237</v>
      </c>
      <c r="D4169" s="205" t="s">
        <v>680</v>
      </c>
      <c r="F4169" s="572">
        <v>42644</v>
      </c>
      <c r="G4169" s="205" t="s">
        <v>4633</v>
      </c>
      <c r="H4169" s="205" t="s">
        <v>682</v>
      </c>
      <c r="I4169" s="205" t="s">
        <v>684</v>
      </c>
      <c r="J4169" s="205" t="s">
        <v>684</v>
      </c>
      <c r="K4169" s="205" t="s">
        <v>684</v>
      </c>
      <c r="L4169" s="205" t="s">
        <v>684</v>
      </c>
      <c r="M4169" s="205" t="s">
        <v>684</v>
      </c>
      <c r="N4169" s="205" t="s">
        <v>684</v>
      </c>
      <c r="O4169" s="205" t="s">
        <v>686</v>
      </c>
      <c r="P4169" s="205" t="s">
        <v>684</v>
      </c>
      <c r="Q4169" s="205" t="s">
        <v>686</v>
      </c>
    </row>
    <row r="4170" spans="1:17" hidden="1">
      <c r="A4170" s="204">
        <v>100946999614</v>
      </c>
      <c r="B4170" s="205" t="s">
        <v>16314</v>
      </c>
      <c r="C4170" s="205" t="s">
        <v>16315</v>
      </c>
      <c r="D4170" s="205" t="s">
        <v>680</v>
      </c>
      <c r="F4170" s="572">
        <v>42644</v>
      </c>
      <c r="G4170" s="205" t="s">
        <v>16313</v>
      </c>
      <c r="H4170" s="205" t="s">
        <v>682</v>
      </c>
      <c r="I4170" s="205" t="s">
        <v>684</v>
      </c>
      <c r="J4170" s="205" t="s">
        <v>684</v>
      </c>
      <c r="K4170" s="205" t="s">
        <v>684</v>
      </c>
      <c r="L4170" s="205" t="s">
        <v>684</v>
      </c>
      <c r="M4170" s="205" t="s">
        <v>684</v>
      </c>
      <c r="N4170" s="205" t="s">
        <v>684</v>
      </c>
      <c r="O4170" s="205" t="s">
        <v>686</v>
      </c>
      <c r="P4170" s="205" t="s">
        <v>684</v>
      </c>
      <c r="Q4170" s="205" t="s">
        <v>686</v>
      </c>
    </row>
    <row r="4171" spans="1:17" hidden="1">
      <c r="A4171" s="204">
        <v>100948865064</v>
      </c>
      <c r="B4171" s="205" t="s">
        <v>16316</v>
      </c>
      <c r="C4171" s="205" t="s">
        <v>16219</v>
      </c>
      <c r="D4171" s="205" t="s">
        <v>680</v>
      </c>
      <c r="F4171" s="572">
        <v>42644</v>
      </c>
      <c r="G4171" s="205" t="s">
        <v>16317</v>
      </c>
      <c r="H4171" s="205" t="s">
        <v>682</v>
      </c>
      <c r="I4171" s="205" t="s">
        <v>684</v>
      </c>
      <c r="J4171" s="205" t="s">
        <v>684</v>
      </c>
      <c r="K4171" s="205" t="s">
        <v>684</v>
      </c>
      <c r="L4171" s="205" t="s">
        <v>684</v>
      </c>
      <c r="M4171" s="205" t="s">
        <v>684</v>
      </c>
      <c r="N4171" s="205" t="s">
        <v>684</v>
      </c>
      <c r="O4171" s="205" t="s">
        <v>686</v>
      </c>
      <c r="P4171" s="205" t="s">
        <v>684</v>
      </c>
      <c r="Q4171" s="205" t="s">
        <v>686</v>
      </c>
    </row>
    <row r="4172" spans="1:17" hidden="1">
      <c r="A4172" s="204">
        <v>100948856361</v>
      </c>
      <c r="B4172" s="205" t="s">
        <v>16318</v>
      </c>
      <c r="C4172" s="205" t="s">
        <v>16212</v>
      </c>
      <c r="D4172" s="205" t="s">
        <v>680</v>
      </c>
      <c r="F4172" s="572">
        <v>42644</v>
      </c>
      <c r="G4172" s="205" t="s">
        <v>6885</v>
      </c>
      <c r="H4172" s="205" t="s">
        <v>682</v>
      </c>
      <c r="I4172" s="205" t="s">
        <v>684</v>
      </c>
      <c r="J4172" s="205" t="s">
        <v>684</v>
      </c>
      <c r="K4172" s="205" t="s">
        <v>684</v>
      </c>
      <c r="L4172" s="205" t="s">
        <v>684</v>
      </c>
      <c r="M4172" s="205" t="s">
        <v>684</v>
      </c>
      <c r="N4172" s="205" t="s">
        <v>684</v>
      </c>
      <c r="O4172" s="205" t="s">
        <v>686</v>
      </c>
      <c r="P4172" s="205" t="s">
        <v>684</v>
      </c>
      <c r="Q4172" s="205" t="s">
        <v>686</v>
      </c>
    </row>
    <row r="4173" spans="1:17" hidden="1">
      <c r="A4173" s="204">
        <v>100948043376</v>
      </c>
      <c r="B4173" s="205" t="s">
        <v>16319</v>
      </c>
      <c r="C4173" s="205" t="s">
        <v>16233</v>
      </c>
      <c r="D4173" s="205" t="s">
        <v>680</v>
      </c>
      <c r="F4173" s="572">
        <v>42644</v>
      </c>
      <c r="G4173" s="205" t="s">
        <v>4646</v>
      </c>
      <c r="H4173" s="205" t="s">
        <v>682</v>
      </c>
      <c r="I4173" s="205" t="s">
        <v>684</v>
      </c>
      <c r="J4173" s="205" t="s">
        <v>684</v>
      </c>
      <c r="K4173" s="205" t="s">
        <v>684</v>
      </c>
      <c r="L4173" s="205" t="s">
        <v>684</v>
      </c>
      <c r="M4173" s="205" t="s">
        <v>684</v>
      </c>
      <c r="N4173" s="205" t="s">
        <v>684</v>
      </c>
      <c r="O4173" s="205" t="s">
        <v>686</v>
      </c>
      <c r="P4173" s="205" t="s">
        <v>684</v>
      </c>
      <c r="Q4173" s="205" t="s">
        <v>686</v>
      </c>
    </row>
    <row r="4174" spans="1:17" hidden="1">
      <c r="A4174" s="204">
        <v>100949886698</v>
      </c>
      <c r="B4174" s="205" t="s">
        <v>16124</v>
      </c>
      <c r="C4174" s="205" t="s">
        <v>16125</v>
      </c>
      <c r="D4174" s="205" t="s">
        <v>680</v>
      </c>
      <c r="F4174" s="572">
        <v>42644</v>
      </c>
      <c r="G4174" s="205" t="s">
        <v>16126</v>
      </c>
      <c r="H4174" s="205" t="s">
        <v>682</v>
      </c>
      <c r="I4174" s="205" t="s">
        <v>684</v>
      </c>
      <c r="J4174" s="205" t="s">
        <v>684</v>
      </c>
      <c r="K4174" s="205" t="s">
        <v>684</v>
      </c>
      <c r="L4174" s="205" t="s">
        <v>684</v>
      </c>
      <c r="M4174" s="205" t="s">
        <v>684</v>
      </c>
      <c r="N4174" s="205" t="s">
        <v>684</v>
      </c>
      <c r="O4174" s="205" t="s">
        <v>686</v>
      </c>
      <c r="P4174" s="205" t="s">
        <v>684</v>
      </c>
      <c r="Q4174" s="205" t="s">
        <v>686</v>
      </c>
    </row>
    <row r="4175" spans="1:17" hidden="1">
      <c r="A4175" s="204">
        <v>100949685925</v>
      </c>
      <c r="B4175" s="205" t="s">
        <v>16129</v>
      </c>
      <c r="C4175" s="205" t="s">
        <v>16130</v>
      </c>
      <c r="D4175" s="205" t="s">
        <v>680</v>
      </c>
      <c r="F4175" s="572">
        <v>42644</v>
      </c>
      <c r="G4175" s="205" t="s">
        <v>16131</v>
      </c>
      <c r="H4175" s="205" t="s">
        <v>682</v>
      </c>
      <c r="I4175" s="205" t="s">
        <v>684</v>
      </c>
      <c r="J4175" s="205" t="s">
        <v>684</v>
      </c>
      <c r="K4175" s="205" t="s">
        <v>684</v>
      </c>
      <c r="L4175" s="205" t="s">
        <v>684</v>
      </c>
      <c r="M4175" s="205" t="s">
        <v>684</v>
      </c>
      <c r="N4175" s="205" t="s">
        <v>684</v>
      </c>
      <c r="O4175" s="205" t="s">
        <v>686</v>
      </c>
      <c r="P4175" s="205" t="s">
        <v>684</v>
      </c>
      <c r="Q4175" s="205" t="s">
        <v>686</v>
      </c>
    </row>
    <row r="4176" spans="1:17" hidden="1">
      <c r="A4176" s="204">
        <v>100949620019</v>
      </c>
      <c r="B4176" s="205" t="s">
        <v>16132</v>
      </c>
      <c r="C4176" s="205" t="s">
        <v>16133</v>
      </c>
      <c r="D4176" s="205" t="s">
        <v>680</v>
      </c>
      <c r="F4176" s="572">
        <v>42644</v>
      </c>
      <c r="G4176" s="205" t="s">
        <v>16134</v>
      </c>
      <c r="H4176" s="205" t="s">
        <v>682</v>
      </c>
      <c r="I4176" s="205" t="s">
        <v>684</v>
      </c>
      <c r="J4176" s="205" t="s">
        <v>684</v>
      </c>
      <c r="K4176" s="205" t="s">
        <v>684</v>
      </c>
      <c r="L4176" s="205" t="s">
        <v>684</v>
      </c>
      <c r="M4176" s="205" t="s">
        <v>684</v>
      </c>
      <c r="N4176" s="205" t="s">
        <v>684</v>
      </c>
      <c r="O4176" s="205" t="s">
        <v>686</v>
      </c>
      <c r="P4176" s="205" t="s">
        <v>684</v>
      </c>
      <c r="Q4176" s="205" t="s">
        <v>686</v>
      </c>
    </row>
    <row r="4177" spans="1:17" hidden="1">
      <c r="A4177" s="204">
        <v>100956874058</v>
      </c>
      <c r="B4177" s="205" t="s">
        <v>16340</v>
      </c>
      <c r="C4177" s="205" t="s">
        <v>16341</v>
      </c>
      <c r="D4177" s="205" t="s">
        <v>680</v>
      </c>
      <c r="F4177" s="572">
        <v>42614</v>
      </c>
      <c r="G4177" s="205" t="s">
        <v>16342</v>
      </c>
      <c r="H4177" s="205" t="s">
        <v>682</v>
      </c>
      <c r="I4177" s="205" t="s">
        <v>684</v>
      </c>
      <c r="J4177" s="205" t="s">
        <v>684</v>
      </c>
      <c r="K4177" s="205" t="s">
        <v>684</v>
      </c>
      <c r="L4177" s="205" t="s">
        <v>684</v>
      </c>
      <c r="M4177" s="205" t="s">
        <v>684</v>
      </c>
      <c r="N4177" s="205" t="s">
        <v>684</v>
      </c>
      <c r="O4177" s="205" t="s">
        <v>686</v>
      </c>
      <c r="P4177" s="205" t="s">
        <v>684</v>
      </c>
      <c r="Q4177" s="205" t="s">
        <v>686</v>
      </c>
    </row>
    <row r="4178" spans="1:17" hidden="1">
      <c r="A4178" s="204">
        <v>100956874234</v>
      </c>
      <c r="B4178" s="205" t="s">
        <v>16359</v>
      </c>
      <c r="C4178" s="205" t="s">
        <v>16360</v>
      </c>
      <c r="D4178" s="205" t="s">
        <v>680</v>
      </c>
      <c r="F4178" s="572">
        <v>42614</v>
      </c>
      <c r="G4178" s="205" t="s">
        <v>2055</v>
      </c>
      <c r="H4178" s="205" t="s">
        <v>682</v>
      </c>
      <c r="I4178" s="205" t="s">
        <v>684</v>
      </c>
      <c r="J4178" s="205" t="s">
        <v>684</v>
      </c>
      <c r="K4178" s="205" t="s">
        <v>684</v>
      </c>
      <c r="L4178" s="205" t="s">
        <v>684</v>
      </c>
      <c r="M4178" s="205" t="s">
        <v>684</v>
      </c>
      <c r="N4178" s="205" t="s">
        <v>684</v>
      </c>
      <c r="O4178" s="205" t="s">
        <v>686</v>
      </c>
      <c r="P4178" s="205" t="s">
        <v>684</v>
      </c>
      <c r="Q4178" s="205" t="s">
        <v>686</v>
      </c>
    </row>
    <row r="4179" spans="1:17" hidden="1">
      <c r="A4179" s="204">
        <v>100948994198</v>
      </c>
      <c r="B4179" s="205" t="s">
        <v>16427</v>
      </c>
      <c r="C4179" s="205" t="s">
        <v>16428</v>
      </c>
      <c r="D4179" s="205" t="s">
        <v>680</v>
      </c>
      <c r="F4179" s="572">
        <v>42614</v>
      </c>
      <c r="G4179" s="205" t="s">
        <v>7577</v>
      </c>
      <c r="H4179" s="205" t="s">
        <v>682</v>
      </c>
      <c r="I4179" s="205" t="s">
        <v>684</v>
      </c>
      <c r="J4179" s="205" t="s">
        <v>684</v>
      </c>
      <c r="K4179" s="205" t="s">
        <v>684</v>
      </c>
      <c r="L4179" s="205" t="s">
        <v>684</v>
      </c>
      <c r="M4179" s="205" t="s">
        <v>684</v>
      </c>
      <c r="N4179" s="205" t="s">
        <v>684</v>
      </c>
      <c r="O4179" s="205" t="s">
        <v>686</v>
      </c>
      <c r="P4179" s="205" t="s">
        <v>684</v>
      </c>
      <c r="Q4179" s="205" t="s">
        <v>686</v>
      </c>
    </row>
    <row r="4180" spans="1:17" hidden="1">
      <c r="A4180" s="204">
        <v>100945490317</v>
      </c>
      <c r="B4180" s="205" t="s">
        <v>16363</v>
      </c>
      <c r="C4180" s="205" t="s">
        <v>16364</v>
      </c>
      <c r="D4180" s="205" t="s">
        <v>680</v>
      </c>
      <c r="E4180" s="572"/>
      <c r="F4180" s="572">
        <v>42614</v>
      </c>
      <c r="G4180" s="205" t="s">
        <v>4977</v>
      </c>
      <c r="H4180" s="205" t="s">
        <v>682</v>
      </c>
      <c r="I4180" s="205" t="s">
        <v>684</v>
      </c>
      <c r="J4180" s="205" t="s">
        <v>684</v>
      </c>
      <c r="K4180" s="205" t="s">
        <v>684</v>
      </c>
      <c r="L4180" s="205" t="s">
        <v>684</v>
      </c>
      <c r="M4180" s="205" t="s">
        <v>684</v>
      </c>
      <c r="N4180" s="205" t="s">
        <v>684</v>
      </c>
      <c r="O4180" s="205" t="s">
        <v>686</v>
      </c>
      <c r="P4180" s="205" t="s">
        <v>684</v>
      </c>
      <c r="Q4180" s="205" t="s">
        <v>686</v>
      </c>
    </row>
    <row r="4181" spans="1:17" hidden="1">
      <c r="A4181" s="204">
        <v>100945753793</v>
      </c>
      <c r="B4181" s="205" t="s">
        <v>16367</v>
      </c>
      <c r="C4181" s="205" t="s">
        <v>16368</v>
      </c>
      <c r="D4181" s="205" t="s">
        <v>680</v>
      </c>
      <c r="F4181" s="572">
        <v>42614</v>
      </c>
      <c r="G4181" s="205" t="s">
        <v>16369</v>
      </c>
      <c r="H4181" s="205" t="s">
        <v>682</v>
      </c>
      <c r="I4181" s="205" t="s">
        <v>684</v>
      </c>
      <c r="J4181" s="205" t="s">
        <v>684</v>
      </c>
      <c r="K4181" s="205" t="s">
        <v>684</v>
      </c>
      <c r="L4181" s="205" t="s">
        <v>684</v>
      </c>
      <c r="M4181" s="205" t="s">
        <v>684</v>
      </c>
      <c r="N4181" s="205" t="s">
        <v>684</v>
      </c>
      <c r="O4181" s="205" t="s">
        <v>686</v>
      </c>
      <c r="P4181" s="205" t="s">
        <v>684</v>
      </c>
      <c r="Q4181" s="205" t="s">
        <v>686</v>
      </c>
    </row>
    <row r="4182" spans="1:17" hidden="1">
      <c r="A4182" s="204">
        <v>100946017989</v>
      </c>
      <c r="B4182" s="205" t="s">
        <v>16370</v>
      </c>
      <c r="C4182" s="205" t="s">
        <v>16371</v>
      </c>
      <c r="D4182" s="205" t="s">
        <v>680</v>
      </c>
      <c r="F4182" s="572">
        <v>42614</v>
      </c>
      <c r="G4182" s="205" t="s">
        <v>16372</v>
      </c>
      <c r="H4182" s="205" t="s">
        <v>682</v>
      </c>
      <c r="I4182" s="205" t="s">
        <v>684</v>
      </c>
      <c r="J4182" s="205" t="s">
        <v>684</v>
      </c>
      <c r="K4182" s="205" t="s">
        <v>684</v>
      </c>
      <c r="L4182" s="205" t="s">
        <v>684</v>
      </c>
      <c r="M4182" s="205" t="s">
        <v>684</v>
      </c>
      <c r="N4182" s="205" t="s">
        <v>684</v>
      </c>
      <c r="O4182" s="205" t="s">
        <v>686</v>
      </c>
      <c r="P4182" s="205" t="s">
        <v>684</v>
      </c>
      <c r="Q4182" s="205" t="s">
        <v>686</v>
      </c>
    </row>
    <row r="4183" spans="1:17" hidden="1">
      <c r="A4183" s="204">
        <v>100946016571</v>
      </c>
      <c r="B4183" s="205" t="s">
        <v>16373</v>
      </c>
      <c r="C4183" s="205" t="s">
        <v>16374</v>
      </c>
      <c r="D4183" s="205" t="s">
        <v>680</v>
      </c>
      <c r="E4183" s="205">
        <v>34392</v>
      </c>
      <c r="F4183" s="572">
        <v>42614</v>
      </c>
      <c r="G4183" s="205" t="s">
        <v>16375</v>
      </c>
      <c r="H4183" s="205" t="s">
        <v>682</v>
      </c>
      <c r="I4183" s="205" t="s">
        <v>684</v>
      </c>
      <c r="J4183" s="205">
        <v>7218364379</v>
      </c>
      <c r="K4183" s="205" t="s">
        <v>684</v>
      </c>
      <c r="L4183" s="205" t="s">
        <v>684</v>
      </c>
      <c r="M4183" s="205" t="s">
        <v>684</v>
      </c>
      <c r="N4183" s="205" t="s">
        <v>684</v>
      </c>
      <c r="O4183" s="205" t="s">
        <v>686</v>
      </c>
      <c r="P4183" s="205" t="s">
        <v>684</v>
      </c>
      <c r="Q4183" s="205" t="s">
        <v>686</v>
      </c>
    </row>
    <row r="4184" spans="1:17" hidden="1">
      <c r="A4184" s="204">
        <v>100945869065</v>
      </c>
      <c r="B4184" s="205" t="s">
        <v>16376</v>
      </c>
      <c r="C4184" s="205" t="s">
        <v>15621</v>
      </c>
      <c r="D4184" s="205" t="s">
        <v>680</v>
      </c>
      <c r="F4184" s="572">
        <v>42614</v>
      </c>
      <c r="G4184" s="205" t="s">
        <v>6466</v>
      </c>
      <c r="H4184" s="205" t="s">
        <v>682</v>
      </c>
      <c r="I4184" s="205" t="s">
        <v>684</v>
      </c>
      <c r="J4184" s="205" t="s">
        <v>684</v>
      </c>
      <c r="K4184" s="205" t="s">
        <v>684</v>
      </c>
      <c r="L4184" s="205" t="s">
        <v>684</v>
      </c>
      <c r="M4184" s="205" t="s">
        <v>684</v>
      </c>
      <c r="N4184" s="205" t="s">
        <v>684</v>
      </c>
      <c r="O4184" s="205" t="s">
        <v>686</v>
      </c>
      <c r="P4184" s="205" t="s">
        <v>684</v>
      </c>
      <c r="Q4184" s="205" t="s">
        <v>686</v>
      </c>
    </row>
    <row r="4185" spans="1:17" hidden="1">
      <c r="A4185" s="204">
        <v>100945902436</v>
      </c>
      <c r="B4185" s="205" t="s">
        <v>16377</v>
      </c>
      <c r="C4185" s="205" t="s">
        <v>16378</v>
      </c>
      <c r="D4185" s="205" t="s">
        <v>680</v>
      </c>
      <c r="E4185" s="572"/>
      <c r="F4185" s="572">
        <v>42614</v>
      </c>
      <c r="G4185" s="205" t="s">
        <v>7730</v>
      </c>
      <c r="H4185" s="205" t="s">
        <v>682</v>
      </c>
      <c r="I4185" s="205" t="s">
        <v>684</v>
      </c>
      <c r="J4185" s="205" t="s">
        <v>684</v>
      </c>
      <c r="K4185" s="205" t="s">
        <v>684</v>
      </c>
      <c r="L4185" s="205" t="s">
        <v>684</v>
      </c>
      <c r="M4185" s="205" t="s">
        <v>684</v>
      </c>
      <c r="N4185" s="205" t="s">
        <v>684</v>
      </c>
      <c r="O4185" s="205" t="s">
        <v>686</v>
      </c>
      <c r="P4185" s="205" t="s">
        <v>684</v>
      </c>
      <c r="Q4185" s="205" t="s">
        <v>686</v>
      </c>
    </row>
    <row r="4186" spans="1:17" hidden="1">
      <c r="A4186" s="204">
        <v>100946102791</v>
      </c>
      <c r="B4186" s="205" t="s">
        <v>16379</v>
      </c>
      <c r="C4186" s="205" t="s">
        <v>16380</v>
      </c>
      <c r="D4186" s="205" t="s">
        <v>680</v>
      </c>
      <c r="E4186" s="572"/>
      <c r="F4186" s="572">
        <v>42614</v>
      </c>
      <c r="G4186" s="205" t="s">
        <v>2781</v>
      </c>
      <c r="H4186" s="205" t="s">
        <v>682</v>
      </c>
      <c r="I4186" s="205" t="s">
        <v>684</v>
      </c>
      <c r="J4186" s="205" t="s">
        <v>684</v>
      </c>
      <c r="K4186" s="205" t="s">
        <v>684</v>
      </c>
      <c r="L4186" s="205" t="s">
        <v>684</v>
      </c>
      <c r="M4186" s="205" t="s">
        <v>684</v>
      </c>
      <c r="N4186" s="205" t="s">
        <v>684</v>
      </c>
      <c r="O4186" s="205" t="s">
        <v>686</v>
      </c>
      <c r="P4186" s="205" t="s">
        <v>684</v>
      </c>
      <c r="Q4186" s="205" t="s">
        <v>686</v>
      </c>
    </row>
    <row r="4187" spans="1:17" hidden="1">
      <c r="A4187" s="204">
        <v>100945842011</v>
      </c>
      <c r="B4187" s="205" t="s">
        <v>16381</v>
      </c>
      <c r="C4187" s="205" t="s">
        <v>16382</v>
      </c>
      <c r="D4187" s="205" t="s">
        <v>680</v>
      </c>
      <c r="E4187" s="205">
        <v>31140</v>
      </c>
      <c r="F4187" s="572">
        <v>42614</v>
      </c>
      <c r="G4187" s="205" t="s">
        <v>10427</v>
      </c>
      <c r="H4187" s="205" t="s">
        <v>682</v>
      </c>
      <c r="I4187" s="205" t="s">
        <v>684</v>
      </c>
      <c r="J4187" s="205">
        <v>8983845084</v>
      </c>
      <c r="K4187" s="205" t="s">
        <v>684</v>
      </c>
      <c r="L4187" s="205" t="s">
        <v>684</v>
      </c>
      <c r="M4187" s="205" t="s">
        <v>684</v>
      </c>
      <c r="N4187" s="205" t="s">
        <v>684</v>
      </c>
      <c r="O4187" s="205" t="s">
        <v>686</v>
      </c>
      <c r="P4187" s="205" t="s">
        <v>684</v>
      </c>
      <c r="Q4187" s="205" t="s">
        <v>686</v>
      </c>
    </row>
    <row r="4188" spans="1:17" hidden="1">
      <c r="A4188" s="204">
        <v>100945740816</v>
      </c>
      <c r="B4188" s="205" t="s">
        <v>16383</v>
      </c>
      <c r="C4188" s="205" t="s">
        <v>16384</v>
      </c>
      <c r="D4188" s="205" t="s">
        <v>680</v>
      </c>
      <c r="E4188" s="205">
        <v>25356</v>
      </c>
      <c r="F4188" s="572">
        <v>42614</v>
      </c>
      <c r="G4188" s="205" t="s">
        <v>16385</v>
      </c>
      <c r="H4188" s="205" t="s">
        <v>682</v>
      </c>
      <c r="I4188" s="205" t="s">
        <v>684</v>
      </c>
      <c r="J4188" s="205">
        <v>9552513959</v>
      </c>
      <c r="K4188" s="205" t="s">
        <v>684</v>
      </c>
      <c r="L4188" s="205" t="s">
        <v>684</v>
      </c>
      <c r="M4188" s="205" t="s">
        <v>684</v>
      </c>
      <c r="N4188" s="205" t="s">
        <v>684</v>
      </c>
      <c r="O4188" s="205" t="s">
        <v>686</v>
      </c>
      <c r="P4188" s="205" t="s">
        <v>684</v>
      </c>
      <c r="Q4188" s="205" t="s">
        <v>686</v>
      </c>
    </row>
    <row r="4189" spans="1:17" hidden="1">
      <c r="A4189" s="204">
        <v>100945448501</v>
      </c>
      <c r="B4189" s="205" t="s">
        <v>16386</v>
      </c>
      <c r="C4189" s="205" t="s">
        <v>16387</v>
      </c>
      <c r="D4189" s="205" t="s">
        <v>680</v>
      </c>
      <c r="F4189" s="572">
        <v>42614</v>
      </c>
      <c r="G4189" s="205" t="s">
        <v>14236</v>
      </c>
      <c r="H4189" s="205" t="s">
        <v>682</v>
      </c>
      <c r="I4189" s="205" t="s">
        <v>684</v>
      </c>
      <c r="J4189" s="205" t="s">
        <v>684</v>
      </c>
      <c r="K4189" s="205" t="s">
        <v>684</v>
      </c>
      <c r="L4189" s="205" t="s">
        <v>684</v>
      </c>
      <c r="M4189" s="205" t="s">
        <v>684</v>
      </c>
      <c r="N4189" s="205" t="s">
        <v>684</v>
      </c>
      <c r="O4189" s="205" t="s">
        <v>686</v>
      </c>
      <c r="P4189" s="205" t="s">
        <v>684</v>
      </c>
      <c r="Q4189" s="205" t="s">
        <v>686</v>
      </c>
    </row>
    <row r="4190" spans="1:17" hidden="1">
      <c r="A4190" s="204">
        <v>100945811284</v>
      </c>
      <c r="B4190" s="205" t="s">
        <v>16388</v>
      </c>
      <c r="C4190" s="205" t="s">
        <v>16389</v>
      </c>
      <c r="D4190" s="205" t="s">
        <v>680</v>
      </c>
      <c r="F4190" s="572">
        <v>42614</v>
      </c>
      <c r="G4190" s="205" t="s">
        <v>16390</v>
      </c>
      <c r="H4190" s="205" t="s">
        <v>682</v>
      </c>
      <c r="I4190" s="205" t="s">
        <v>684</v>
      </c>
      <c r="J4190" s="205" t="s">
        <v>684</v>
      </c>
      <c r="K4190" s="205" t="s">
        <v>684</v>
      </c>
      <c r="L4190" s="205" t="s">
        <v>684</v>
      </c>
      <c r="M4190" s="205" t="s">
        <v>684</v>
      </c>
      <c r="N4190" s="205" t="s">
        <v>684</v>
      </c>
      <c r="O4190" s="205" t="s">
        <v>686</v>
      </c>
      <c r="P4190" s="205" t="s">
        <v>684</v>
      </c>
      <c r="Q4190" s="205" t="s">
        <v>686</v>
      </c>
    </row>
    <row r="4191" spans="1:17" hidden="1">
      <c r="A4191" s="204">
        <v>100945510030</v>
      </c>
      <c r="B4191" s="205" t="s">
        <v>16391</v>
      </c>
      <c r="C4191" s="205" t="s">
        <v>16392</v>
      </c>
      <c r="D4191" s="205" t="s">
        <v>680</v>
      </c>
      <c r="F4191" s="572">
        <v>42614</v>
      </c>
      <c r="G4191" s="205" t="s">
        <v>16393</v>
      </c>
      <c r="H4191" s="205" t="s">
        <v>682</v>
      </c>
      <c r="I4191" s="205" t="s">
        <v>684</v>
      </c>
      <c r="J4191" s="205" t="s">
        <v>684</v>
      </c>
      <c r="K4191" s="205" t="s">
        <v>684</v>
      </c>
      <c r="L4191" s="205" t="s">
        <v>684</v>
      </c>
      <c r="M4191" s="205" t="s">
        <v>684</v>
      </c>
      <c r="N4191" s="205" t="s">
        <v>684</v>
      </c>
      <c r="O4191" s="205" t="s">
        <v>686</v>
      </c>
      <c r="P4191" s="205" t="s">
        <v>684</v>
      </c>
      <c r="Q4191" s="205" t="s">
        <v>686</v>
      </c>
    </row>
    <row r="4192" spans="1:17" hidden="1">
      <c r="A4192" s="204">
        <v>100945502598</v>
      </c>
      <c r="B4192" s="205" t="s">
        <v>16394</v>
      </c>
      <c r="C4192" s="205" t="s">
        <v>16395</v>
      </c>
      <c r="D4192" s="205" t="s">
        <v>680</v>
      </c>
      <c r="F4192" s="572">
        <v>42614</v>
      </c>
      <c r="G4192" s="205" t="s">
        <v>4032</v>
      </c>
      <c r="H4192" s="205" t="s">
        <v>682</v>
      </c>
      <c r="I4192" s="205" t="s">
        <v>684</v>
      </c>
      <c r="J4192" s="205" t="s">
        <v>684</v>
      </c>
      <c r="K4192" s="205" t="s">
        <v>684</v>
      </c>
      <c r="L4192" s="205" t="s">
        <v>684</v>
      </c>
      <c r="M4192" s="205" t="s">
        <v>684</v>
      </c>
      <c r="N4192" s="205" t="s">
        <v>684</v>
      </c>
      <c r="O4192" s="205" t="s">
        <v>686</v>
      </c>
      <c r="P4192" s="205" t="s">
        <v>684</v>
      </c>
      <c r="Q4192" s="205" t="s">
        <v>686</v>
      </c>
    </row>
    <row r="4193" spans="1:17" hidden="1">
      <c r="A4193" s="204">
        <v>100945618149</v>
      </c>
      <c r="B4193" s="205" t="s">
        <v>16396</v>
      </c>
      <c r="C4193" s="205" t="s">
        <v>16397</v>
      </c>
      <c r="D4193" s="205" t="s">
        <v>680</v>
      </c>
      <c r="E4193" s="572"/>
      <c r="F4193" s="572">
        <v>42614</v>
      </c>
      <c r="G4193" s="205" t="s">
        <v>3343</v>
      </c>
      <c r="H4193" s="205" t="s">
        <v>682</v>
      </c>
      <c r="I4193" s="205" t="s">
        <v>684</v>
      </c>
      <c r="J4193" s="205" t="s">
        <v>684</v>
      </c>
      <c r="K4193" s="205" t="s">
        <v>684</v>
      </c>
      <c r="L4193" s="205" t="s">
        <v>684</v>
      </c>
      <c r="M4193" s="205" t="s">
        <v>684</v>
      </c>
      <c r="N4193" s="205" t="s">
        <v>684</v>
      </c>
      <c r="O4193" s="205" t="s">
        <v>686</v>
      </c>
      <c r="P4193" s="205" t="s">
        <v>684</v>
      </c>
      <c r="Q4193" s="205" t="s">
        <v>686</v>
      </c>
    </row>
    <row r="4194" spans="1:17" hidden="1">
      <c r="A4194" s="204">
        <v>100945679069</v>
      </c>
      <c r="B4194" s="205" t="s">
        <v>16398</v>
      </c>
      <c r="C4194" s="205" t="s">
        <v>16399</v>
      </c>
      <c r="D4194" s="205" t="s">
        <v>680</v>
      </c>
      <c r="F4194" s="572">
        <v>42614</v>
      </c>
      <c r="G4194" s="205" t="s">
        <v>16400</v>
      </c>
      <c r="H4194" s="205" t="s">
        <v>682</v>
      </c>
      <c r="I4194" s="205" t="s">
        <v>684</v>
      </c>
      <c r="J4194" s="205" t="s">
        <v>684</v>
      </c>
      <c r="K4194" s="205" t="s">
        <v>684</v>
      </c>
      <c r="L4194" s="205" t="s">
        <v>684</v>
      </c>
      <c r="M4194" s="205" t="s">
        <v>684</v>
      </c>
      <c r="N4194" s="205" t="s">
        <v>684</v>
      </c>
      <c r="O4194" s="205" t="s">
        <v>686</v>
      </c>
      <c r="P4194" s="205" t="s">
        <v>684</v>
      </c>
      <c r="Q4194" s="205" t="s">
        <v>686</v>
      </c>
    </row>
    <row r="4195" spans="1:17" hidden="1">
      <c r="A4195" s="204">
        <v>100945549392</v>
      </c>
      <c r="B4195" s="205" t="s">
        <v>16404</v>
      </c>
      <c r="C4195" s="205" t="s">
        <v>16405</v>
      </c>
      <c r="D4195" s="205" t="s">
        <v>680</v>
      </c>
      <c r="F4195" s="572">
        <v>42614</v>
      </c>
      <c r="G4195" s="205" t="s">
        <v>14262</v>
      </c>
      <c r="H4195" s="205" t="s">
        <v>682</v>
      </c>
      <c r="I4195" s="205" t="s">
        <v>684</v>
      </c>
      <c r="J4195" s="205" t="s">
        <v>684</v>
      </c>
      <c r="K4195" s="205" t="s">
        <v>684</v>
      </c>
      <c r="L4195" s="205" t="s">
        <v>684</v>
      </c>
      <c r="M4195" s="205" t="s">
        <v>684</v>
      </c>
      <c r="N4195" s="205" t="s">
        <v>684</v>
      </c>
      <c r="O4195" s="205" t="s">
        <v>686</v>
      </c>
      <c r="P4195" s="205" t="s">
        <v>684</v>
      </c>
      <c r="Q4195" s="205" t="s">
        <v>686</v>
      </c>
    </row>
    <row r="4196" spans="1:17" hidden="1">
      <c r="A4196" s="204">
        <v>100948878721</v>
      </c>
      <c r="B4196" s="205" t="s">
        <v>16419</v>
      </c>
      <c r="C4196" s="205" t="s">
        <v>16420</v>
      </c>
      <c r="D4196" s="205" t="s">
        <v>680</v>
      </c>
      <c r="F4196" s="572">
        <v>42614</v>
      </c>
      <c r="G4196" s="205" t="s">
        <v>16421</v>
      </c>
      <c r="H4196" s="205" t="s">
        <v>682</v>
      </c>
      <c r="I4196" s="205" t="s">
        <v>684</v>
      </c>
      <c r="J4196" s="205" t="s">
        <v>684</v>
      </c>
      <c r="K4196" s="205" t="s">
        <v>684</v>
      </c>
      <c r="L4196" s="205" t="s">
        <v>684</v>
      </c>
      <c r="M4196" s="205" t="s">
        <v>684</v>
      </c>
      <c r="N4196" s="205" t="s">
        <v>684</v>
      </c>
      <c r="O4196" s="205" t="s">
        <v>686</v>
      </c>
      <c r="P4196" s="205" t="s">
        <v>684</v>
      </c>
      <c r="Q4196" s="205" t="s">
        <v>686</v>
      </c>
    </row>
    <row r="4197" spans="1:17" hidden="1">
      <c r="A4197" s="204">
        <v>100948409753</v>
      </c>
      <c r="B4197" s="205" t="s">
        <v>16422</v>
      </c>
      <c r="C4197" s="205" t="s">
        <v>16423</v>
      </c>
      <c r="D4197" s="205" t="s">
        <v>680</v>
      </c>
      <c r="F4197" s="572">
        <v>42614</v>
      </c>
      <c r="G4197" s="205" t="s">
        <v>16327</v>
      </c>
      <c r="H4197" s="205" t="s">
        <v>682</v>
      </c>
      <c r="I4197" s="205" t="s">
        <v>684</v>
      </c>
      <c r="J4197" s="205" t="s">
        <v>684</v>
      </c>
      <c r="K4197" s="205" t="s">
        <v>684</v>
      </c>
      <c r="L4197" s="205" t="s">
        <v>684</v>
      </c>
      <c r="M4197" s="205" t="s">
        <v>684</v>
      </c>
      <c r="N4197" s="205" t="s">
        <v>684</v>
      </c>
      <c r="O4197" s="205" t="s">
        <v>686</v>
      </c>
      <c r="P4197" s="205" t="s">
        <v>684</v>
      </c>
      <c r="Q4197" s="205" t="s">
        <v>686</v>
      </c>
    </row>
    <row r="4198" spans="1:17" hidden="1">
      <c r="A4198" s="204">
        <v>100950415498</v>
      </c>
      <c r="B4198" s="205" t="s">
        <v>16424</v>
      </c>
      <c r="C4198" s="205" t="s">
        <v>16425</v>
      </c>
      <c r="D4198" s="205" t="s">
        <v>680</v>
      </c>
      <c r="F4198" s="572">
        <v>42614</v>
      </c>
      <c r="G4198" s="205" t="s">
        <v>16426</v>
      </c>
      <c r="H4198" s="205" t="s">
        <v>682</v>
      </c>
      <c r="I4198" s="205" t="s">
        <v>684</v>
      </c>
      <c r="J4198" s="205" t="s">
        <v>684</v>
      </c>
      <c r="K4198" s="205" t="s">
        <v>684</v>
      </c>
      <c r="L4198" s="205" t="s">
        <v>684</v>
      </c>
      <c r="M4198" s="205" t="s">
        <v>684</v>
      </c>
      <c r="N4198" s="205" t="s">
        <v>684</v>
      </c>
      <c r="O4198" s="205" t="s">
        <v>686</v>
      </c>
      <c r="P4198" s="205" t="s">
        <v>684</v>
      </c>
      <c r="Q4198" s="205" t="s">
        <v>686</v>
      </c>
    </row>
    <row r="4199" spans="1:17" hidden="1">
      <c r="A4199" s="204">
        <v>100945714346</v>
      </c>
      <c r="B4199" s="205" t="s">
        <v>16401</v>
      </c>
      <c r="C4199" s="205" t="s">
        <v>16402</v>
      </c>
      <c r="D4199" s="205" t="s">
        <v>680</v>
      </c>
      <c r="F4199" s="572">
        <v>42614</v>
      </c>
      <c r="G4199" s="205" t="s">
        <v>8631</v>
      </c>
      <c r="H4199" s="205" t="s">
        <v>682</v>
      </c>
      <c r="I4199" s="205" t="s">
        <v>684</v>
      </c>
      <c r="J4199" s="205" t="s">
        <v>684</v>
      </c>
      <c r="K4199" s="205" t="s">
        <v>684</v>
      </c>
      <c r="L4199" s="205" t="s">
        <v>684</v>
      </c>
      <c r="M4199" s="205" t="s">
        <v>684</v>
      </c>
      <c r="N4199" s="205" t="s">
        <v>684</v>
      </c>
      <c r="O4199" s="205" t="s">
        <v>686</v>
      </c>
      <c r="P4199" s="205" t="s">
        <v>684</v>
      </c>
      <c r="Q4199" s="205" t="s">
        <v>686</v>
      </c>
    </row>
    <row r="4200" spans="1:17" hidden="1">
      <c r="A4200" s="204">
        <v>100945481908</v>
      </c>
      <c r="B4200" s="205" t="s">
        <v>16403</v>
      </c>
      <c r="C4200" s="205" t="s">
        <v>16082</v>
      </c>
      <c r="D4200" s="205" t="s">
        <v>680</v>
      </c>
      <c r="F4200" s="572">
        <v>42614</v>
      </c>
      <c r="G4200" s="205" t="s">
        <v>3143</v>
      </c>
      <c r="H4200" s="205" t="s">
        <v>682</v>
      </c>
      <c r="I4200" s="205" t="s">
        <v>684</v>
      </c>
      <c r="J4200" s="205" t="s">
        <v>684</v>
      </c>
      <c r="K4200" s="205" t="s">
        <v>684</v>
      </c>
      <c r="L4200" s="205" t="s">
        <v>684</v>
      </c>
      <c r="M4200" s="205" t="s">
        <v>684</v>
      </c>
      <c r="N4200" s="205" t="s">
        <v>684</v>
      </c>
      <c r="O4200" s="205" t="s">
        <v>686</v>
      </c>
      <c r="P4200" s="205" t="s">
        <v>684</v>
      </c>
      <c r="Q4200" s="205" t="s">
        <v>686</v>
      </c>
    </row>
    <row r="4201" spans="1:17" hidden="1">
      <c r="A4201" s="204">
        <v>100949653388</v>
      </c>
      <c r="B4201" s="205" t="s">
        <v>16409</v>
      </c>
      <c r="C4201" s="205" t="s">
        <v>16410</v>
      </c>
      <c r="D4201" s="205" t="s">
        <v>680</v>
      </c>
      <c r="F4201" s="572">
        <v>42614</v>
      </c>
      <c r="G4201" s="205" t="s">
        <v>2055</v>
      </c>
      <c r="H4201" s="205" t="s">
        <v>682</v>
      </c>
      <c r="I4201" s="205" t="s">
        <v>684</v>
      </c>
      <c r="J4201" s="205" t="s">
        <v>684</v>
      </c>
      <c r="K4201" s="205" t="s">
        <v>684</v>
      </c>
      <c r="L4201" s="205" t="s">
        <v>684</v>
      </c>
      <c r="M4201" s="205" t="s">
        <v>684</v>
      </c>
      <c r="N4201" s="205" t="s">
        <v>684</v>
      </c>
      <c r="O4201" s="205" t="s">
        <v>686</v>
      </c>
      <c r="P4201" s="205" t="s">
        <v>684</v>
      </c>
      <c r="Q4201" s="205" t="s">
        <v>686</v>
      </c>
    </row>
    <row r="4202" spans="1:17" hidden="1">
      <c r="A4202" s="204">
        <v>100949172840</v>
      </c>
      <c r="B4202" s="205" t="s">
        <v>16414</v>
      </c>
      <c r="C4202" s="205" t="s">
        <v>16415</v>
      </c>
      <c r="D4202" s="205" t="s">
        <v>680</v>
      </c>
      <c r="F4202" s="572">
        <v>42614</v>
      </c>
      <c r="G4202" s="205" t="s">
        <v>977</v>
      </c>
      <c r="H4202" s="205" t="s">
        <v>682</v>
      </c>
      <c r="I4202" s="205" t="s">
        <v>684</v>
      </c>
      <c r="J4202" s="205" t="s">
        <v>684</v>
      </c>
      <c r="K4202" s="205" t="s">
        <v>684</v>
      </c>
      <c r="L4202" s="205" t="s">
        <v>684</v>
      </c>
      <c r="M4202" s="205" t="s">
        <v>684</v>
      </c>
      <c r="N4202" s="205" t="s">
        <v>684</v>
      </c>
      <c r="O4202" s="205" t="s">
        <v>686</v>
      </c>
      <c r="P4202" s="205" t="s">
        <v>684</v>
      </c>
      <c r="Q4202" s="205" t="s">
        <v>686</v>
      </c>
    </row>
    <row r="4203" spans="1:17" hidden="1">
      <c r="A4203" s="204">
        <v>100947502838</v>
      </c>
      <c r="B4203" s="205" t="s">
        <v>16416</v>
      </c>
      <c r="C4203" s="205" t="s">
        <v>16417</v>
      </c>
      <c r="D4203" s="205" t="s">
        <v>680</v>
      </c>
      <c r="F4203" s="572">
        <v>42614</v>
      </c>
      <c r="G4203" s="205" t="s">
        <v>16418</v>
      </c>
      <c r="H4203" s="205" t="s">
        <v>682</v>
      </c>
      <c r="I4203" s="205" t="s">
        <v>684</v>
      </c>
      <c r="J4203" s="205" t="s">
        <v>684</v>
      </c>
      <c r="K4203" s="205" t="s">
        <v>684</v>
      </c>
      <c r="L4203" s="205" t="s">
        <v>684</v>
      </c>
      <c r="M4203" s="205" t="s">
        <v>684</v>
      </c>
      <c r="N4203" s="205" t="s">
        <v>684</v>
      </c>
      <c r="O4203" s="205" t="s">
        <v>686</v>
      </c>
      <c r="P4203" s="205" t="s">
        <v>684</v>
      </c>
      <c r="Q4203" s="205" t="s">
        <v>686</v>
      </c>
    </row>
    <row r="4204" spans="1:17" hidden="1">
      <c r="A4204" s="204">
        <v>100950137301</v>
      </c>
      <c r="B4204" s="205" t="s">
        <v>16411</v>
      </c>
      <c r="C4204" s="205" t="s">
        <v>16412</v>
      </c>
      <c r="D4204" s="205" t="s">
        <v>680</v>
      </c>
      <c r="F4204" s="572">
        <v>42614</v>
      </c>
      <c r="G4204" s="205" t="s">
        <v>16413</v>
      </c>
      <c r="H4204" s="205" t="s">
        <v>682</v>
      </c>
      <c r="I4204" s="205" t="s">
        <v>684</v>
      </c>
      <c r="J4204" s="205" t="s">
        <v>684</v>
      </c>
      <c r="K4204" s="205" t="s">
        <v>684</v>
      </c>
      <c r="L4204" s="205" t="s">
        <v>684</v>
      </c>
      <c r="M4204" s="205" t="s">
        <v>684</v>
      </c>
      <c r="N4204" s="205" t="s">
        <v>684</v>
      </c>
      <c r="O4204" s="205" t="s">
        <v>686</v>
      </c>
      <c r="P4204" s="205" t="s">
        <v>684</v>
      </c>
      <c r="Q4204" s="205" t="s">
        <v>686</v>
      </c>
    </row>
    <row r="4205" spans="1:17" hidden="1">
      <c r="A4205" s="204">
        <v>100945480976</v>
      </c>
      <c r="B4205" s="205" t="s">
        <v>16361</v>
      </c>
      <c r="C4205" s="205" t="s">
        <v>16362</v>
      </c>
      <c r="D4205" s="205" t="s">
        <v>680</v>
      </c>
      <c r="F4205" s="572">
        <v>42614</v>
      </c>
      <c r="G4205" s="205" t="s">
        <v>706</v>
      </c>
      <c r="H4205" s="205" t="s">
        <v>682</v>
      </c>
      <c r="I4205" s="205" t="s">
        <v>684</v>
      </c>
      <c r="J4205" s="205" t="s">
        <v>684</v>
      </c>
      <c r="K4205" s="205" t="s">
        <v>684</v>
      </c>
      <c r="L4205" s="205" t="s">
        <v>684</v>
      </c>
      <c r="M4205" s="205" t="s">
        <v>684</v>
      </c>
      <c r="N4205" s="205" t="s">
        <v>684</v>
      </c>
      <c r="O4205" s="205" t="s">
        <v>686</v>
      </c>
      <c r="P4205" s="205" t="s">
        <v>684</v>
      </c>
      <c r="Q4205" s="205" t="s">
        <v>686</v>
      </c>
    </row>
    <row r="4206" spans="1:17" hidden="1">
      <c r="A4206" s="204">
        <v>100945872086</v>
      </c>
      <c r="B4206" s="205" t="s">
        <v>16365</v>
      </c>
      <c r="C4206" s="205" t="s">
        <v>16366</v>
      </c>
      <c r="D4206" s="205" t="s">
        <v>680</v>
      </c>
      <c r="E4206" s="572"/>
      <c r="F4206" s="572">
        <v>42614</v>
      </c>
      <c r="G4206" s="205" t="s">
        <v>15466</v>
      </c>
      <c r="H4206" s="205" t="s">
        <v>682</v>
      </c>
      <c r="I4206" s="205" t="s">
        <v>684</v>
      </c>
      <c r="J4206" s="205" t="s">
        <v>684</v>
      </c>
      <c r="K4206" s="205" t="s">
        <v>684</v>
      </c>
      <c r="L4206" s="205" t="s">
        <v>684</v>
      </c>
      <c r="M4206" s="205" t="s">
        <v>684</v>
      </c>
      <c r="N4206" s="205" t="s">
        <v>684</v>
      </c>
      <c r="O4206" s="205" t="s">
        <v>686</v>
      </c>
      <c r="P4206" s="205" t="s">
        <v>684</v>
      </c>
      <c r="Q4206" s="205" t="s">
        <v>686</v>
      </c>
    </row>
    <row r="4207" spans="1:17" hidden="1">
      <c r="A4207" s="204">
        <v>100945501642</v>
      </c>
      <c r="B4207" s="205" t="s">
        <v>16406</v>
      </c>
      <c r="C4207" s="205" t="s">
        <v>16407</v>
      </c>
      <c r="D4207" s="205" t="s">
        <v>680</v>
      </c>
      <c r="E4207" s="205">
        <v>34700</v>
      </c>
      <c r="F4207" s="572">
        <v>42614</v>
      </c>
      <c r="G4207" s="205" t="s">
        <v>16408</v>
      </c>
      <c r="H4207" s="205" t="s">
        <v>682</v>
      </c>
      <c r="I4207" s="205" t="s">
        <v>684</v>
      </c>
      <c r="J4207" s="205">
        <v>7776018787</v>
      </c>
      <c r="K4207" s="205" t="s">
        <v>684</v>
      </c>
      <c r="L4207" s="205" t="s">
        <v>684</v>
      </c>
      <c r="M4207" s="205" t="s">
        <v>684</v>
      </c>
      <c r="N4207" s="205" t="s">
        <v>684</v>
      </c>
      <c r="O4207" s="205" t="s">
        <v>686</v>
      </c>
      <c r="P4207" s="205" t="s">
        <v>684</v>
      </c>
      <c r="Q4207" s="205" t="s">
        <v>686</v>
      </c>
    </row>
    <row r="4208" spans="1:17" hidden="1">
      <c r="A4208" s="204">
        <v>100948458085</v>
      </c>
      <c r="B4208" s="205" t="s">
        <v>16429</v>
      </c>
      <c r="C4208" s="205" t="s">
        <v>16430</v>
      </c>
      <c r="D4208" s="205" t="s">
        <v>680</v>
      </c>
      <c r="F4208" s="572">
        <v>42614</v>
      </c>
      <c r="G4208" s="205" t="s">
        <v>1309</v>
      </c>
      <c r="H4208" s="205" t="s">
        <v>682</v>
      </c>
      <c r="I4208" s="205" t="s">
        <v>684</v>
      </c>
      <c r="J4208" s="205" t="s">
        <v>684</v>
      </c>
      <c r="K4208" s="205" t="s">
        <v>684</v>
      </c>
      <c r="L4208" s="205" t="s">
        <v>684</v>
      </c>
      <c r="M4208" s="205" t="s">
        <v>684</v>
      </c>
      <c r="N4208" s="205" t="s">
        <v>684</v>
      </c>
      <c r="O4208" s="205" t="s">
        <v>686</v>
      </c>
      <c r="P4208" s="205" t="s">
        <v>684</v>
      </c>
      <c r="Q4208" s="205" t="s">
        <v>686</v>
      </c>
    </row>
    <row r="4209" spans="1:17" hidden="1">
      <c r="A4209" s="204">
        <v>100956874070</v>
      </c>
      <c r="B4209" s="205" t="s">
        <v>16443</v>
      </c>
      <c r="C4209" s="205" t="s">
        <v>16444</v>
      </c>
      <c r="D4209" s="205" t="s">
        <v>680</v>
      </c>
      <c r="F4209" s="572">
        <v>42614</v>
      </c>
      <c r="G4209" s="205" t="s">
        <v>16445</v>
      </c>
      <c r="H4209" s="205" t="s">
        <v>682</v>
      </c>
      <c r="I4209" s="205" t="s">
        <v>684</v>
      </c>
      <c r="J4209" s="205" t="s">
        <v>684</v>
      </c>
      <c r="K4209" s="205" t="s">
        <v>684</v>
      </c>
      <c r="L4209" s="205" t="s">
        <v>684</v>
      </c>
      <c r="M4209" s="205" t="s">
        <v>684</v>
      </c>
      <c r="N4209" s="205" t="s">
        <v>684</v>
      </c>
      <c r="O4209" s="205" t="s">
        <v>686</v>
      </c>
      <c r="P4209" s="205" t="s">
        <v>684</v>
      </c>
      <c r="Q4209" s="205" t="s">
        <v>686</v>
      </c>
    </row>
    <row r="4210" spans="1:17" hidden="1">
      <c r="A4210" s="204">
        <v>100956874036</v>
      </c>
      <c r="B4210" s="205" t="s">
        <v>16431</v>
      </c>
      <c r="C4210" s="205" t="s">
        <v>16432</v>
      </c>
      <c r="D4210" s="205" t="s">
        <v>680</v>
      </c>
      <c r="E4210" s="205">
        <v>34700</v>
      </c>
      <c r="F4210" s="572">
        <v>42614</v>
      </c>
      <c r="G4210" s="205" t="s">
        <v>1495</v>
      </c>
      <c r="H4210" s="205" t="s">
        <v>682</v>
      </c>
      <c r="I4210" s="205" t="s">
        <v>684</v>
      </c>
      <c r="J4210" s="205" t="s">
        <v>684</v>
      </c>
      <c r="K4210" s="205" t="s">
        <v>684</v>
      </c>
      <c r="L4210" s="205" t="s">
        <v>684</v>
      </c>
      <c r="M4210" s="205" t="s">
        <v>684</v>
      </c>
      <c r="N4210" s="205" t="s">
        <v>684</v>
      </c>
      <c r="O4210" s="205" t="s">
        <v>686</v>
      </c>
      <c r="P4210" s="205" t="s">
        <v>684</v>
      </c>
      <c r="Q4210" s="205" t="s">
        <v>686</v>
      </c>
    </row>
    <row r="4211" spans="1:17" hidden="1">
      <c r="A4211" s="204">
        <v>100956874129</v>
      </c>
      <c r="B4211" s="205" t="s">
        <v>16433</v>
      </c>
      <c r="C4211" s="205" t="s">
        <v>16434</v>
      </c>
      <c r="D4211" s="205" t="s">
        <v>680</v>
      </c>
      <c r="F4211" s="572">
        <v>42614</v>
      </c>
      <c r="G4211" s="205" t="s">
        <v>1495</v>
      </c>
      <c r="H4211" s="205" t="s">
        <v>682</v>
      </c>
      <c r="I4211" s="205" t="s">
        <v>684</v>
      </c>
      <c r="J4211" s="205" t="s">
        <v>684</v>
      </c>
      <c r="K4211" s="205" t="s">
        <v>684</v>
      </c>
      <c r="L4211" s="205" t="s">
        <v>684</v>
      </c>
      <c r="M4211" s="205" t="s">
        <v>684</v>
      </c>
      <c r="N4211" s="205" t="s">
        <v>684</v>
      </c>
      <c r="O4211" s="205" t="s">
        <v>686</v>
      </c>
      <c r="P4211" s="205" t="s">
        <v>684</v>
      </c>
      <c r="Q4211" s="205" t="s">
        <v>686</v>
      </c>
    </row>
    <row r="4212" spans="1:17" hidden="1">
      <c r="A4212" s="204">
        <v>100956874193</v>
      </c>
      <c r="B4212" s="205" t="s">
        <v>16435</v>
      </c>
      <c r="C4212" s="205" t="s">
        <v>16436</v>
      </c>
      <c r="D4212" s="205" t="s">
        <v>680</v>
      </c>
      <c r="F4212" s="572">
        <v>42614</v>
      </c>
      <c r="G4212" s="205" t="s">
        <v>16437</v>
      </c>
      <c r="H4212" s="205" t="s">
        <v>682</v>
      </c>
      <c r="I4212" s="205" t="s">
        <v>684</v>
      </c>
      <c r="J4212" s="205" t="s">
        <v>684</v>
      </c>
      <c r="K4212" s="205" t="s">
        <v>684</v>
      </c>
      <c r="L4212" s="205" t="s">
        <v>684</v>
      </c>
      <c r="M4212" s="205" t="s">
        <v>684</v>
      </c>
      <c r="N4212" s="205" t="s">
        <v>684</v>
      </c>
      <c r="O4212" s="205" t="s">
        <v>686</v>
      </c>
      <c r="P4212" s="205" t="s">
        <v>684</v>
      </c>
      <c r="Q4212" s="205" t="s">
        <v>686</v>
      </c>
    </row>
    <row r="4213" spans="1:17" hidden="1">
      <c r="A4213" s="204">
        <v>100956874043</v>
      </c>
      <c r="B4213" s="205" t="s">
        <v>16438</v>
      </c>
      <c r="C4213" s="205" t="s">
        <v>16439</v>
      </c>
      <c r="D4213" s="205" t="s">
        <v>680</v>
      </c>
      <c r="F4213" s="572">
        <v>42614</v>
      </c>
      <c r="G4213" s="205" t="s">
        <v>6375</v>
      </c>
      <c r="H4213" s="205" t="s">
        <v>682</v>
      </c>
      <c r="I4213" s="205" t="s">
        <v>684</v>
      </c>
      <c r="J4213" s="205" t="s">
        <v>684</v>
      </c>
      <c r="K4213" s="205" t="s">
        <v>684</v>
      </c>
      <c r="L4213" s="205" t="s">
        <v>684</v>
      </c>
      <c r="M4213" s="205" t="s">
        <v>684</v>
      </c>
      <c r="N4213" s="205" t="s">
        <v>684</v>
      </c>
      <c r="O4213" s="205" t="s">
        <v>686</v>
      </c>
      <c r="P4213" s="205" t="s">
        <v>684</v>
      </c>
      <c r="Q4213" s="205" t="s">
        <v>686</v>
      </c>
    </row>
    <row r="4214" spans="1:17" hidden="1">
      <c r="A4214" s="204">
        <v>100956874062</v>
      </c>
      <c r="B4214" s="205" t="s">
        <v>16440</v>
      </c>
      <c r="C4214" s="205" t="s">
        <v>16441</v>
      </c>
      <c r="D4214" s="205" t="s">
        <v>680</v>
      </c>
      <c r="F4214" s="572">
        <v>42614</v>
      </c>
      <c r="G4214" s="205" t="s">
        <v>16442</v>
      </c>
      <c r="H4214" s="205" t="s">
        <v>682</v>
      </c>
      <c r="I4214" s="205" t="s">
        <v>684</v>
      </c>
      <c r="J4214" s="205" t="s">
        <v>684</v>
      </c>
      <c r="K4214" s="205" t="s">
        <v>684</v>
      </c>
      <c r="L4214" s="205" t="s">
        <v>684</v>
      </c>
      <c r="M4214" s="205" t="s">
        <v>684</v>
      </c>
      <c r="N4214" s="205" t="s">
        <v>684</v>
      </c>
      <c r="O4214" s="205" t="s">
        <v>686</v>
      </c>
      <c r="P4214" s="205" t="s">
        <v>684</v>
      </c>
      <c r="Q4214" s="205" t="s">
        <v>686</v>
      </c>
    </row>
    <row r="4215" spans="1:17" hidden="1">
      <c r="A4215" s="204">
        <v>100956874091</v>
      </c>
      <c r="B4215" s="205" t="s">
        <v>16446</v>
      </c>
      <c r="C4215" s="205" t="s">
        <v>16447</v>
      </c>
      <c r="D4215" s="205" t="s">
        <v>680</v>
      </c>
      <c r="E4215" s="572"/>
      <c r="F4215" s="572">
        <v>42614</v>
      </c>
      <c r="G4215" s="205" t="s">
        <v>16448</v>
      </c>
      <c r="H4215" s="205" t="s">
        <v>682</v>
      </c>
      <c r="I4215" s="205" t="s">
        <v>684</v>
      </c>
      <c r="J4215" s="205" t="s">
        <v>684</v>
      </c>
      <c r="K4215" s="205" t="s">
        <v>684</v>
      </c>
      <c r="L4215" s="205" t="s">
        <v>684</v>
      </c>
      <c r="M4215" s="205" t="s">
        <v>684</v>
      </c>
      <c r="N4215" s="205" t="s">
        <v>684</v>
      </c>
      <c r="O4215" s="205" t="s">
        <v>686</v>
      </c>
      <c r="P4215" s="205" t="s">
        <v>684</v>
      </c>
      <c r="Q4215" s="205" t="s">
        <v>686</v>
      </c>
    </row>
    <row r="4216" spans="1:17" hidden="1">
      <c r="A4216" s="204">
        <v>100956874101</v>
      </c>
      <c r="B4216" s="205" t="s">
        <v>16449</v>
      </c>
      <c r="C4216" s="205" t="s">
        <v>16450</v>
      </c>
      <c r="D4216" s="205" t="s">
        <v>680</v>
      </c>
      <c r="E4216" s="572"/>
      <c r="F4216" s="572">
        <v>42614</v>
      </c>
      <c r="G4216" s="205" t="s">
        <v>8083</v>
      </c>
      <c r="H4216" s="205" t="s">
        <v>682</v>
      </c>
      <c r="I4216" s="205" t="s">
        <v>684</v>
      </c>
      <c r="J4216" s="205" t="s">
        <v>684</v>
      </c>
      <c r="K4216" s="205" t="s">
        <v>684</v>
      </c>
      <c r="L4216" s="205" t="s">
        <v>684</v>
      </c>
      <c r="M4216" s="205" t="s">
        <v>684</v>
      </c>
      <c r="N4216" s="205" t="s">
        <v>684</v>
      </c>
      <c r="O4216" s="205" t="s">
        <v>686</v>
      </c>
      <c r="P4216" s="205" t="s">
        <v>684</v>
      </c>
      <c r="Q4216" s="205" t="s">
        <v>686</v>
      </c>
    </row>
    <row r="4217" spans="1:17" hidden="1">
      <c r="A4217" s="204">
        <v>100956874117</v>
      </c>
      <c r="B4217" s="205" t="s">
        <v>16451</v>
      </c>
      <c r="C4217" s="205" t="s">
        <v>16452</v>
      </c>
      <c r="D4217" s="205" t="s">
        <v>680</v>
      </c>
      <c r="E4217" s="572"/>
      <c r="F4217" s="572">
        <v>42614</v>
      </c>
      <c r="G4217" s="205" t="s">
        <v>16453</v>
      </c>
      <c r="H4217" s="205" t="s">
        <v>682</v>
      </c>
      <c r="I4217" s="205" t="s">
        <v>684</v>
      </c>
      <c r="J4217" s="205" t="s">
        <v>684</v>
      </c>
      <c r="K4217" s="205" t="s">
        <v>684</v>
      </c>
      <c r="L4217" s="205" t="s">
        <v>684</v>
      </c>
      <c r="M4217" s="205" t="s">
        <v>684</v>
      </c>
      <c r="N4217" s="205" t="s">
        <v>684</v>
      </c>
      <c r="O4217" s="205" t="s">
        <v>686</v>
      </c>
      <c r="P4217" s="205" t="s">
        <v>684</v>
      </c>
      <c r="Q4217" s="205" t="s">
        <v>686</v>
      </c>
    </row>
    <row r="4218" spans="1:17" hidden="1">
      <c r="A4218" s="204">
        <v>100956874138</v>
      </c>
      <c r="B4218" s="205" t="s">
        <v>16454</v>
      </c>
      <c r="C4218" s="205" t="s">
        <v>16455</v>
      </c>
      <c r="D4218" s="205" t="s">
        <v>680</v>
      </c>
      <c r="F4218" s="572">
        <v>42614</v>
      </c>
      <c r="G4218" s="205" t="s">
        <v>5008</v>
      </c>
      <c r="H4218" s="205" t="s">
        <v>682</v>
      </c>
      <c r="I4218" s="205" t="s">
        <v>684</v>
      </c>
      <c r="J4218" s="205" t="s">
        <v>684</v>
      </c>
      <c r="K4218" s="205" t="s">
        <v>684</v>
      </c>
      <c r="L4218" s="205" t="s">
        <v>684</v>
      </c>
      <c r="M4218" s="205" t="s">
        <v>684</v>
      </c>
      <c r="N4218" s="205" t="s">
        <v>684</v>
      </c>
      <c r="O4218" s="205" t="s">
        <v>686</v>
      </c>
      <c r="P4218" s="205" t="s">
        <v>684</v>
      </c>
      <c r="Q4218" s="205" t="s">
        <v>686</v>
      </c>
    </row>
    <row r="4219" spans="1:17" hidden="1">
      <c r="A4219" s="204">
        <v>100956874140</v>
      </c>
      <c r="B4219" s="205" t="s">
        <v>16456</v>
      </c>
      <c r="C4219" s="205" t="s">
        <v>16457</v>
      </c>
      <c r="D4219" s="205" t="s">
        <v>680</v>
      </c>
      <c r="E4219" s="205">
        <v>32874</v>
      </c>
      <c r="F4219" s="572">
        <v>42614</v>
      </c>
      <c r="G4219" s="205" t="s">
        <v>16458</v>
      </c>
      <c r="H4219" s="205" t="s">
        <v>682</v>
      </c>
      <c r="I4219" s="205" t="s">
        <v>684</v>
      </c>
      <c r="J4219" s="205" t="s">
        <v>684</v>
      </c>
      <c r="K4219" s="205" t="s">
        <v>684</v>
      </c>
      <c r="L4219" s="205" t="s">
        <v>684</v>
      </c>
      <c r="M4219" s="205" t="s">
        <v>684</v>
      </c>
      <c r="N4219" s="205" t="s">
        <v>684</v>
      </c>
      <c r="O4219" s="205" t="s">
        <v>686</v>
      </c>
      <c r="P4219" s="205" t="s">
        <v>684</v>
      </c>
      <c r="Q4219" s="205" t="s">
        <v>686</v>
      </c>
    </row>
    <row r="4220" spans="1:17" hidden="1">
      <c r="A4220" s="204">
        <v>100956874155</v>
      </c>
      <c r="B4220" s="205" t="s">
        <v>16343</v>
      </c>
      <c r="C4220" s="205" t="s">
        <v>16344</v>
      </c>
      <c r="D4220" s="205" t="s">
        <v>680</v>
      </c>
      <c r="E4220" s="205">
        <v>35136</v>
      </c>
      <c r="F4220" s="572">
        <v>42614</v>
      </c>
      <c r="G4220" s="205" t="s">
        <v>989</v>
      </c>
      <c r="H4220" s="205" t="s">
        <v>682</v>
      </c>
      <c r="I4220" s="205" t="s">
        <v>684</v>
      </c>
      <c r="J4220" s="205" t="s">
        <v>684</v>
      </c>
      <c r="K4220" s="205" t="s">
        <v>684</v>
      </c>
      <c r="L4220" s="205" t="s">
        <v>684</v>
      </c>
      <c r="M4220" s="205" t="s">
        <v>684</v>
      </c>
      <c r="N4220" s="205" t="s">
        <v>684</v>
      </c>
      <c r="O4220" s="205" t="s">
        <v>686</v>
      </c>
      <c r="P4220" s="205" t="s">
        <v>684</v>
      </c>
      <c r="Q4220" s="205" t="s">
        <v>686</v>
      </c>
    </row>
    <row r="4221" spans="1:17" hidden="1">
      <c r="A4221" s="204">
        <v>100956874172</v>
      </c>
      <c r="B4221" s="205" t="s">
        <v>16345</v>
      </c>
      <c r="C4221" s="205" t="s">
        <v>16346</v>
      </c>
      <c r="D4221" s="205" t="s">
        <v>680</v>
      </c>
      <c r="E4221" s="205">
        <v>34768</v>
      </c>
      <c r="F4221" s="572">
        <v>42614</v>
      </c>
      <c r="G4221" s="205" t="s">
        <v>16347</v>
      </c>
      <c r="H4221" s="205" t="s">
        <v>682</v>
      </c>
      <c r="I4221" s="205" t="s">
        <v>684</v>
      </c>
      <c r="J4221" s="205" t="s">
        <v>684</v>
      </c>
      <c r="K4221" s="205" t="s">
        <v>684</v>
      </c>
      <c r="L4221" s="205" t="s">
        <v>684</v>
      </c>
      <c r="M4221" s="205" t="s">
        <v>684</v>
      </c>
      <c r="N4221" s="205" t="s">
        <v>684</v>
      </c>
      <c r="O4221" s="205" t="s">
        <v>686</v>
      </c>
      <c r="P4221" s="205" t="s">
        <v>684</v>
      </c>
      <c r="Q4221" s="205" t="s">
        <v>686</v>
      </c>
    </row>
    <row r="4222" spans="1:17" hidden="1">
      <c r="A4222" s="204">
        <v>100956874186</v>
      </c>
      <c r="B4222" s="205" t="s">
        <v>16348</v>
      </c>
      <c r="C4222" s="205" t="s">
        <v>16349</v>
      </c>
      <c r="D4222" s="205" t="s">
        <v>680</v>
      </c>
      <c r="F4222" s="572">
        <v>42614</v>
      </c>
      <c r="G4222" s="205" t="s">
        <v>16350</v>
      </c>
      <c r="H4222" s="205" t="s">
        <v>682</v>
      </c>
      <c r="I4222" s="205" t="s">
        <v>684</v>
      </c>
      <c r="J4222" s="205" t="s">
        <v>684</v>
      </c>
      <c r="K4222" s="205" t="s">
        <v>684</v>
      </c>
      <c r="L4222" s="205" t="s">
        <v>684</v>
      </c>
      <c r="M4222" s="205" t="s">
        <v>684</v>
      </c>
      <c r="N4222" s="205" t="s">
        <v>684</v>
      </c>
      <c r="O4222" s="205" t="s">
        <v>686</v>
      </c>
      <c r="P4222" s="205" t="s">
        <v>684</v>
      </c>
      <c r="Q4222" s="205" t="s">
        <v>686</v>
      </c>
    </row>
    <row r="4223" spans="1:17" hidden="1">
      <c r="A4223" s="204">
        <v>100956874206</v>
      </c>
      <c r="B4223" s="205" t="s">
        <v>16351</v>
      </c>
      <c r="C4223" s="205" t="s">
        <v>16352</v>
      </c>
      <c r="D4223" s="205" t="s">
        <v>680</v>
      </c>
      <c r="F4223" s="572">
        <v>42614</v>
      </c>
      <c r="G4223" s="205" t="s">
        <v>16353</v>
      </c>
      <c r="H4223" s="205" t="s">
        <v>682</v>
      </c>
      <c r="I4223" s="205" t="s">
        <v>684</v>
      </c>
      <c r="J4223" s="205" t="s">
        <v>684</v>
      </c>
      <c r="K4223" s="205" t="s">
        <v>684</v>
      </c>
      <c r="L4223" s="205" t="s">
        <v>684</v>
      </c>
      <c r="M4223" s="205" t="s">
        <v>684</v>
      </c>
      <c r="N4223" s="205" t="s">
        <v>684</v>
      </c>
      <c r="O4223" s="205" t="s">
        <v>686</v>
      </c>
      <c r="P4223" s="205" t="s">
        <v>684</v>
      </c>
      <c r="Q4223" s="205" t="s">
        <v>686</v>
      </c>
    </row>
    <row r="4224" spans="1:17" hidden="1">
      <c r="A4224" s="204">
        <v>100956874210</v>
      </c>
      <c r="B4224" s="205" t="s">
        <v>16354</v>
      </c>
      <c r="C4224" s="205" t="s">
        <v>16355</v>
      </c>
      <c r="D4224" s="205" t="s">
        <v>680</v>
      </c>
      <c r="F4224" s="572">
        <v>42614</v>
      </c>
      <c r="G4224" s="205" t="s">
        <v>6885</v>
      </c>
      <c r="H4224" s="205" t="s">
        <v>682</v>
      </c>
      <c r="I4224" s="205" t="s">
        <v>684</v>
      </c>
      <c r="J4224" s="205" t="s">
        <v>684</v>
      </c>
      <c r="K4224" s="205" t="s">
        <v>684</v>
      </c>
      <c r="L4224" s="205" t="s">
        <v>684</v>
      </c>
      <c r="M4224" s="205" t="s">
        <v>684</v>
      </c>
      <c r="N4224" s="205" t="s">
        <v>684</v>
      </c>
      <c r="O4224" s="205" t="s">
        <v>686</v>
      </c>
      <c r="P4224" s="205" t="s">
        <v>684</v>
      </c>
      <c r="Q4224" s="205" t="s">
        <v>686</v>
      </c>
    </row>
    <row r="4225" spans="1:17" hidden="1">
      <c r="A4225" s="204">
        <v>100956874223</v>
      </c>
      <c r="B4225" s="205" t="s">
        <v>16356</v>
      </c>
      <c r="C4225" s="205" t="s">
        <v>16357</v>
      </c>
      <c r="D4225" s="205" t="s">
        <v>680</v>
      </c>
      <c r="F4225" s="572">
        <v>42614</v>
      </c>
      <c r="G4225" s="205" t="s">
        <v>16358</v>
      </c>
      <c r="H4225" s="205" t="s">
        <v>682</v>
      </c>
      <c r="I4225" s="205" t="s">
        <v>684</v>
      </c>
      <c r="J4225" s="205" t="s">
        <v>684</v>
      </c>
      <c r="K4225" s="205" t="s">
        <v>684</v>
      </c>
      <c r="L4225" s="205" t="s">
        <v>684</v>
      </c>
      <c r="M4225" s="205" t="s">
        <v>684</v>
      </c>
      <c r="N4225" s="205" t="s">
        <v>684</v>
      </c>
      <c r="O4225" s="205" t="s">
        <v>686</v>
      </c>
      <c r="P4225" s="205" t="s">
        <v>684</v>
      </c>
      <c r="Q4225" s="205" t="s">
        <v>686</v>
      </c>
    </row>
    <row r="4226" spans="1:17" hidden="1">
      <c r="A4226" s="204">
        <v>100956874164</v>
      </c>
      <c r="B4226" s="205" t="s">
        <v>16459</v>
      </c>
      <c r="C4226" s="205" t="s">
        <v>16460</v>
      </c>
      <c r="D4226" s="205" t="s">
        <v>680</v>
      </c>
      <c r="F4226" s="572">
        <v>42614</v>
      </c>
      <c r="G4226" s="205" t="s">
        <v>2418</v>
      </c>
      <c r="H4226" s="205" t="s">
        <v>682</v>
      </c>
      <c r="I4226" s="205" t="s">
        <v>684</v>
      </c>
      <c r="J4226" s="205" t="s">
        <v>684</v>
      </c>
      <c r="K4226" s="205" t="s">
        <v>684</v>
      </c>
      <c r="L4226" s="205" t="s">
        <v>684</v>
      </c>
      <c r="M4226" s="205" t="s">
        <v>684</v>
      </c>
      <c r="N4226" s="205" t="s">
        <v>684</v>
      </c>
      <c r="O4226" s="205" t="s">
        <v>686</v>
      </c>
      <c r="P4226" s="205" t="s">
        <v>684</v>
      </c>
      <c r="Q4226" s="205" t="s">
        <v>686</v>
      </c>
    </row>
    <row r="4227" spans="1:17" hidden="1">
      <c r="A4227" s="204">
        <v>100918678704</v>
      </c>
      <c r="B4227" s="205" t="s">
        <v>16471</v>
      </c>
      <c r="C4227" s="205" t="s">
        <v>16472</v>
      </c>
      <c r="D4227" s="205" t="s">
        <v>680</v>
      </c>
      <c r="F4227" s="572">
        <v>42583</v>
      </c>
      <c r="G4227" s="205" t="s">
        <v>4633</v>
      </c>
      <c r="H4227" s="205" t="s">
        <v>682</v>
      </c>
      <c r="I4227" s="205" t="s">
        <v>684</v>
      </c>
      <c r="J4227" s="205" t="s">
        <v>684</v>
      </c>
      <c r="K4227" s="205" t="s">
        <v>684</v>
      </c>
      <c r="L4227" s="205" t="s">
        <v>684</v>
      </c>
      <c r="M4227" s="205" t="s">
        <v>684</v>
      </c>
      <c r="N4227" s="205" t="s">
        <v>684</v>
      </c>
      <c r="O4227" s="205" t="s">
        <v>686</v>
      </c>
      <c r="P4227" s="205" t="s">
        <v>684</v>
      </c>
      <c r="Q4227" s="205" t="s">
        <v>686</v>
      </c>
    </row>
    <row r="4228" spans="1:17" hidden="1">
      <c r="A4228" s="204">
        <v>100931153360</v>
      </c>
      <c r="B4228" s="205" t="s">
        <v>16461</v>
      </c>
      <c r="C4228" s="205" t="s">
        <v>2812</v>
      </c>
      <c r="D4228" s="205" t="s">
        <v>680</v>
      </c>
      <c r="F4228" s="572">
        <v>42583</v>
      </c>
      <c r="G4228" s="205" t="s">
        <v>684</v>
      </c>
      <c r="H4228" s="205" t="s">
        <v>684</v>
      </c>
      <c r="I4228" s="205" t="s">
        <v>684</v>
      </c>
      <c r="J4228" s="205" t="s">
        <v>684</v>
      </c>
      <c r="K4228" s="205" t="s">
        <v>684</v>
      </c>
      <c r="L4228" s="205" t="s">
        <v>684</v>
      </c>
      <c r="M4228" s="205" t="s">
        <v>684</v>
      </c>
      <c r="N4228" s="205" t="s">
        <v>684</v>
      </c>
      <c r="O4228" s="205" t="s">
        <v>686</v>
      </c>
      <c r="P4228" s="205" t="s">
        <v>684</v>
      </c>
      <c r="Q4228" s="205" t="s">
        <v>686</v>
      </c>
    </row>
    <row r="4229" spans="1:17" hidden="1">
      <c r="A4229" s="204">
        <v>100928652025</v>
      </c>
      <c r="B4229" s="205" t="s">
        <v>16462</v>
      </c>
      <c r="C4229" s="205" t="s">
        <v>16463</v>
      </c>
      <c r="D4229" s="205" t="s">
        <v>680</v>
      </c>
      <c r="F4229" s="572">
        <v>42583</v>
      </c>
      <c r="G4229" s="205" t="s">
        <v>1149</v>
      </c>
      <c r="H4229" s="205" t="s">
        <v>682</v>
      </c>
      <c r="I4229" s="205" t="s">
        <v>684</v>
      </c>
      <c r="J4229" s="205" t="s">
        <v>684</v>
      </c>
      <c r="K4229" s="205" t="s">
        <v>684</v>
      </c>
      <c r="L4229" s="205" t="s">
        <v>684</v>
      </c>
      <c r="M4229" s="205" t="s">
        <v>684</v>
      </c>
      <c r="N4229" s="205" t="s">
        <v>684</v>
      </c>
      <c r="O4229" s="205" t="s">
        <v>686</v>
      </c>
      <c r="P4229" s="205" t="s">
        <v>684</v>
      </c>
      <c r="Q4229" s="205" t="s">
        <v>686</v>
      </c>
    </row>
    <row r="4230" spans="1:17" hidden="1">
      <c r="A4230" s="204">
        <v>100925440485</v>
      </c>
      <c r="B4230" s="205" t="s">
        <v>16464</v>
      </c>
      <c r="C4230" s="205" t="s">
        <v>16465</v>
      </c>
      <c r="D4230" s="205" t="s">
        <v>680</v>
      </c>
      <c r="F4230" s="572">
        <v>42583</v>
      </c>
      <c r="G4230" s="205" t="s">
        <v>16466</v>
      </c>
      <c r="H4230" s="205" t="s">
        <v>682</v>
      </c>
      <c r="I4230" s="205" t="s">
        <v>684</v>
      </c>
      <c r="J4230" s="205" t="s">
        <v>684</v>
      </c>
      <c r="K4230" s="205" t="s">
        <v>684</v>
      </c>
      <c r="L4230" s="205" t="s">
        <v>684</v>
      </c>
      <c r="M4230" s="205" t="s">
        <v>684</v>
      </c>
      <c r="N4230" s="205" t="s">
        <v>684</v>
      </c>
      <c r="O4230" s="205" t="s">
        <v>686</v>
      </c>
      <c r="P4230" s="205" t="s">
        <v>684</v>
      </c>
      <c r="Q4230" s="205" t="s">
        <v>686</v>
      </c>
    </row>
    <row r="4231" spans="1:17" hidden="1">
      <c r="A4231" s="204">
        <v>100916687735</v>
      </c>
      <c r="B4231" s="205" t="s">
        <v>16467</v>
      </c>
      <c r="C4231" s="205" t="s">
        <v>4638</v>
      </c>
      <c r="D4231" s="205" t="s">
        <v>680</v>
      </c>
      <c r="F4231" s="572">
        <v>42583</v>
      </c>
      <c r="G4231" s="205" t="s">
        <v>4566</v>
      </c>
      <c r="H4231" s="205" t="s">
        <v>682</v>
      </c>
      <c r="I4231" s="205" t="s">
        <v>684</v>
      </c>
      <c r="J4231" s="205" t="s">
        <v>684</v>
      </c>
      <c r="K4231" s="205" t="s">
        <v>684</v>
      </c>
      <c r="L4231" s="205" t="s">
        <v>684</v>
      </c>
      <c r="M4231" s="205" t="s">
        <v>684</v>
      </c>
      <c r="N4231" s="205" t="s">
        <v>684</v>
      </c>
      <c r="O4231" s="205" t="s">
        <v>686</v>
      </c>
      <c r="P4231" s="205" t="s">
        <v>684</v>
      </c>
      <c r="Q4231" s="205" t="s">
        <v>686</v>
      </c>
    </row>
    <row r="4232" spans="1:17" hidden="1">
      <c r="A4232" s="204">
        <v>100923753486</v>
      </c>
      <c r="B4232" s="205" t="s">
        <v>16468</v>
      </c>
      <c r="C4232" s="205" t="s">
        <v>16469</v>
      </c>
      <c r="D4232" s="205" t="s">
        <v>680</v>
      </c>
      <c r="F4232" s="572">
        <v>42583</v>
      </c>
      <c r="G4232" s="205" t="s">
        <v>16470</v>
      </c>
      <c r="H4232" s="205" t="s">
        <v>682</v>
      </c>
      <c r="I4232" s="205" t="s">
        <v>684</v>
      </c>
      <c r="J4232" s="205" t="s">
        <v>684</v>
      </c>
      <c r="K4232" s="205" t="s">
        <v>684</v>
      </c>
      <c r="L4232" s="205" t="s">
        <v>684</v>
      </c>
      <c r="M4232" s="205" t="s">
        <v>684</v>
      </c>
      <c r="N4232" s="205" t="s">
        <v>684</v>
      </c>
      <c r="O4232" s="205" t="s">
        <v>686</v>
      </c>
      <c r="P4232" s="205" t="s">
        <v>684</v>
      </c>
      <c r="Q4232" s="205" t="s">
        <v>686</v>
      </c>
    </row>
    <row r="4233" spans="1:17" hidden="1">
      <c r="A4233" s="204">
        <v>100920681060</v>
      </c>
      <c r="B4233" s="205" t="s">
        <v>16473</v>
      </c>
      <c r="C4233" s="205" t="s">
        <v>16474</v>
      </c>
      <c r="D4233" s="205" t="s">
        <v>680</v>
      </c>
      <c r="F4233" s="572">
        <v>42583</v>
      </c>
      <c r="G4233" s="205" t="s">
        <v>16475</v>
      </c>
      <c r="H4233" s="205" t="s">
        <v>682</v>
      </c>
      <c r="I4233" s="205" t="s">
        <v>684</v>
      </c>
      <c r="J4233" s="205" t="s">
        <v>684</v>
      </c>
      <c r="K4233" s="205" t="s">
        <v>684</v>
      </c>
      <c r="L4233" s="205" t="s">
        <v>684</v>
      </c>
      <c r="M4233" s="205" t="s">
        <v>684</v>
      </c>
      <c r="N4233" s="205" t="s">
        <v>684</v>
      </c>
      <c r="O4233" s="205" t="s">
        <v>686</v>
      </c>
      <c r="P4233" s="205" t="s">
        <v>684</v>
      </c>
      <c r="Q4233" s="205" t="s">
        <v>686</v>
      </c>
    </row>
    <row r="4234" spans="1:17" hidden="1">
      <c r="A4234" s="204">
        <v>100927646103</v>
      </c>
      <c r="B4234" s="205" t="s">
        <v>16476</v>
      </c>
      <c r="C4234" s="205" t="s">
        <v>16477</v>
      </c>
      <c r="D4234" s="205" t="s">
        <v>680</v>
      </c>
      <c r="F4234" s="572">
        <v>42583</v>
      </c>
      <c r="G4234" s="205" t="s">
        <v>16108</v>
      </c>
      <c r="H4234" s="205" t="s">
        <v>682</v>
      </c>
      <c r="I4234" s="205" t="s">
        <v>684</v>
      </c>
      <c r="J4234" s="205" t="s">
        <v>684</v>
      </c>
      <c r="K4234" s="205" t="s">
        <v>684</v>
      </c>
      <c r="L4234" s="205" t="s">
        <v>684</v>
      </c>
      <c r="M4234" s="205" t="s">
        <v>684</v>
      </c>
      <c r="N4234" s="205" t="s">
        <v>684</v>
      </c>
      <c r="O4234" s="205" t="s">
        <v>686</v>
      </c>
      <c r="P4234" s="205" t="s">
        <v>684</v>
      </c>
      <c r="Q4234" s="205" t="s">
        <v>686</v>
      </c>
    </row>
    <row r="4235" spans="1:17" hidden="1">
      <c r="A4235" s="204">
        <v>100914110783</v>
      </c>
      <c r="B4235" s="205" t="s">
        <v>16478</v>
      </c>
      <c r="C4235" s="205" t="s">
        <v>16479</v>
      </c>
      <c r="D4235" s="205" t="s">
        <v>680</v>
      </c>
      <c r="F4235" s="572">
        <v>42583</v>
      </c>
      <c r="G4235" s="205" t="s">
        <v>16480</v>
      </c>
      <c r="H4235" s="205" t="s">
        <v>682</v>
      </c>
      <c r="I4235" s="205" t="s">
        <v>684</v>
      </c>
      <c r="J4235" s="205" t="s">
        <v>684</v>
      </c>
      <c r="K4235" s="205" t="s">
        <v>684</v>
      </c>
      <c r="L4235" s="205" t="s">
        <v>684</v>
      </c>
      <c r="M4235" s="205" t="s">
        <v>684</v>
      </c>
      <c r="N4235" s="205" t="s">
        <v>684</v>
      </c>
      <c r="O4235" s="205" t="s">
        <v>686</v>
      </c>
      <c r="P4235" s="205" t="s">
        <v>684</v>
      </c>
      <c r="Q4235" s="205" t="s">
        <v>686</v>
      </c>
    </row>
    <row r="4236" spans="1:17" hidden="1">
      <c r="A4236" s="204">
        <v>100913876448</v>
      </c>
      <c r="B4236" s="205" t="s">
        <v>16481</v>
      </c>
      <c r="C4236" s="205" t="s">
        <v>16482</v>
      </c>
      <c r="D4236" s="205" t="s">
        <v>680</v>
      </c>
      <c r="F4236" s="572">
        <v>42583</v>
      </c>
      <c r="G4236" s="205" t="s">
        <v>16483</v>
      </c>
      <c r="H4236" s="205" t="s">
        <v>682</v>
      </c>
      <c r="I4236" s="205" t="s">
        <v>684</v>
      </c>
      <c r="J4236" s="205" t="s">
        <v>684</v>
      </c>
      <c r="K4236" s="205" t="s">
        <v>684</v>
      </c>
      <c r="L4236" s="205" t="s">
        <v>684</v>
      </c>
      <c r="M4236" s="205" t="s">
        <v>684</v>
      </c>
      <c r="N4236" s="205" t="s">
        <v>684</v>
      </c>
      <c r="O4236" s="205" t="s">
        <v>686</v>
      </c>
      <c r="P4236" s="205" t="s">
        <v>684</v>
      </c>
      <c r="Q4236" s="205" t="s">
        <v>686</v>
      </c>
    </row>
    <row r="4237" spans="1:17" hidden="1">
      <c r="A4237" s="204">
        <v>100918581681</v>
      </c>
      <c r="B4237" s="205" t="s">
        <v>16484</v>
      </c>
      <c r="C4237" s="205" t="s">
        <v>16485</v>
      </c>
      <c r="D4237" s="205" t="s">
        <v>680</v>
      </c>
      <c r="F4237" s="572">
        <v>42583</v>
      </c>
      <c r="G4237" s="205" t="s">
        <v>16486</v>
      </c>
      <c r="H4237" s="205" t="s">
        <v>682</v>
      </c>
      <c r="I4237" s="205" t="s">
        <v>684</v>
      </c>
      <c r="J4237" s="205" t="s">
        <v>684</v>
      </c>
      <c r="K4237" s="205" t="s">
        <v>684</v>
      </c>
      <c r="L4237" s="205" t="s">
        <v>684</v>
      </c>
      <c r="M4237" s="205" t="s">
        <v>684</v>
      </c>
      <c r="N4237" s="205" t="s">
        <v>684</v>
      </c>
      <c r="O4237" s="205" t="s">
        <v>686</v>
      </c>
      <c r="P4237" s="205" t="s">
        <v>684</v>
      </c>
      <c r="Q4237" s="205" t="s">
        <v>686</v>
      </c>
    </row>
    <row r="4238" spans="1:17" hidden="1">
      <c r="A4238" s="204">
        <v>100914656935</v>
      </c>
      <c r="B4238" s="205" t="s">
        <v>16487</v>
      </c>
      <c r="C4238" s="205" t="s">
        <v>16488</v>
      </c>
      <c r="D4238" s="205" t="s">
        <v>680</v>
      </c>
      <c r="F4238" s="572">
        <v>42583</v>
      </c>
      <c r="G4238" s="205" t="s">
        <v>16489</v>
      </c>
      <c r="H4238" s="205" t="s">
        <v>682</v>
      </c>
      <c r="I4238" s="205" t="s">
        <v>684</v>
      </c>
      <c r="J4238" s="205" t="s">
        <v>684</v>
      </c>
      <c r="K4238" s="205" t="s">
        <v>684</v>
      </c>
      <c r="L4238" s="205" t="s">
        <v>684</v>
      </c>
      <c r="M4238" s="205" t="s">
        <v>684</v>
      </c>
      <c r="N4238" s="205" t="s">
        <v>684</v>
      </c>
      <c r="O4238" s="205" t="s">
        <v>686</v>
      </c>
      <c r="P4238" s="205" t="s">
        <v>684</v>
      </c>
      <c r="Q4238" s="205" t="s">
        <v>686</v>
      </c>
    </row>
    <row r="4239" spans="1:17" hidden="1">
      <c r="A4239" s="204">
        <v>100918679456</v>
      </c>
      <c r="B4239" s="205" t="s">
        <v>16490</v>
      </c>
      <c r="C4239" s="205" t="s">
        <v>16491</v>
      </c>
      <c r="D4239" s="205" t="s">
        <v>680</v>
      </c>
      <c r="F4239" s="572">
        <v>42583</v>
      </c>
      <c r="G4239" s="205" t="s">
        <v>4633</v>
      </c>
      <c r="H4239" s="205" t="s">
        <v>682</v>
      </c>
      <c r="I4239" s="205" t="s">
        <v>684</v>
      </c>
      <c r="J4239" s="205" t="s">
        <v>684</v>
      </c>
      <c r="K4239" s="205" t="s">
        <v>684</v>
      </c>
      <c r="L4239" s="205" t="s">
        <v>684</v>
      </c>
      <c r="M4239" s="205" t="s">
        <v>684</v>
      </c>
      <c r="N4239" s="205" t="s">
        <v>684</v>
      </c>
      <c r="O4239" s="205" t="s">
        <v>686</v>
      </c>
      <c r="P4239" s="205" t="s">
        <v>684</v>
      </c>
      <c r="Q4239" s="205" t="s">
        <v>686</v>
      </c>
    </row>
    <row r="4240" spans="1:17" hidden="1">
      <c r="A4240" s="204">
        <v>100915690286</v>
      </c>
      <c r="B4240" s="205" t="s">
        <v>16492</v>
      </c>
      <c r="C4240" s="205" t="s">
        <v>16493</v>
      </c>
      <c r="D4240" s="205" t="s">
        <v>680</v>
      </c>
      <c r="E4240" s="572"/>
      <c r="F4240" s="572">
        <v>42583</v>
      </c>
      <c r="G4240" s="205" t="s">
        <v>16494</v>
      </c>
      <c r="H4240" s="205" t="s">
        <v>682</v>
      </c>
      <c r="I4240" s="205" t="s">
        <v>684</v>
      </c>
      <c r="J4240" s="205" t="s">
        <v>684</v>
      </c>
      <c r="K4240" s="205" t="s">
        <v>684</v>
      </c>
      <c r="L4240" s="205" t="s">
        <v>684</v>
      </c>
      <c r="M4240" s="205" t="s">
        <v>684</v>
      </c>
      <c r="N4240" s="205" t="s">
        <v>684</v>
      </c>
      <c r="O4240" s="205" t="s">
        <v>686</v>
      </c>
      <c r="P4240" s="205" t="s">
        <v>684</v>
      </c>
      <c r="Q4240" s="205" t="s">
        <v>686</v>
      </c>
    </row>
    <row r="4241" spans="1:17" hidden="1">
      <c r="A4241" s="204">
        <v>100925472626</v>
      </c>
      <c r="B4241" s="205" t="s">
        <v>16495</v>
      </c>
      <c r="C4241" s="205" t="s">
        <v>16496</v>
      </c>
      <c r="D4241" s="205" t="s">
        <v>680</v>
      </c>
      <c r="E4241" s="572"/>
      <c r="F4241" s="572">
        <v>42583</v>
      </c>
      <c r="G4241" s="205" t="s">
        <v>11392</v>
      </c>
      <c r="H4241" s="205" t="s">
        <v>682</v>
      </c>
      <c r="I4241" s="205" t="s">
        <v>684</v>
      </c>
      <c r="J4241" s="205" t="s">
        <v>684</v>
      </c>
      <c r="K4241" s="205" t="s">
        <v>684</v>
      </c>
      <c r="L4241" s="205" t="s">
        <v>684</v>
      </c>
      <c r="M4241" s="205" t="s">
        <v>684</v>
      </c>
      <c r="N4241" s="205" t="s">
        <v>684</v>
      </c>
      <c r="O4241" s="205" t="s">
        <v>686</v>
      </c>
      <c r="P4241" s="205" t="s">
        <v>684</v>
      </c>
      <c r="Q4241" s="205" t="s">
        <v>686</v>
      </c>
    </row>
    <row r="4242" spans="1:17" hidden="1">
      <c r="A4242" s="204">
        <v>100927974803</v>
      </c>
      <c r="B4242" s="205" t="s">
        <v>16497</v>
      </c>
      <c r="C4242" s="205" t="s">
        <v>16498</v>
      </c>
      <c r="D4242" s="205" t="s">
        <v>680</v>
      </c>
      <c r="E4242" s="572"/>
      <c r="F4242" s="572">
        <v>42583</v>
      </c>
      <c r="G4242" s="205" t="s">
        <v>4490</v>
      </c>
      <c r="H4242" s="205" t="s">
        <v>682</v>
      </c>
      <c r="I4242" s="205" t="s">
        <v>684</v>
      </c>
      <c r="J4242" s="205" t="s">
        <v>684</v>
      </c>
      <c r="K4242" s="205" t="s">
        <v>684</v>
      </c>
      <c r="L4242" s="205" t="s">
        <v>684</v>
      </c>
      <c r="M4242" s="205" t="s">
        <v>684</v>
      </c>
      <c r="N4242" s="205" t="s">
        <v>684</v>
      </c>
      <c r="O4242" s="205" t="s">
        <v>686</v>
      </c>
      <c r="P4242" s="205" t="s">
        <v>684</v>
      </c>
      <c r="Q4242" s="205" t="s">
        <v>686</v>
      </c>
    </row>
    <row r="4243" spans="1:17" hidden="1">
      <c r="A4243" s="204">
        <v>100914100032</v>
      </c>
      <c r="B4243" s="205" t="s">
        <v>16499</v>
      </c>
      <c r="C4243" s="205" t="s">
        <v>16500</v>
      </c>
      <c r="D4243" s="205" t="s">
        <v>680</v>
      </c>
      <c r="E4243" s="572"/>
      <c r="F4243" s="572">
        <v>42583</v>
      </c>
      <c r="G4243" s="205" t="s">
        <v>16501</v>
      </c>
      <c r="H4243" s="205" t="s">
        <v>682</v>
      </c>
      <c r="I4243" s="205" t="s">
        <v>684</v>
      </c>
      <c r="J4243" s="205" t="s">
        <v>684</v>
      </c>
      <c r="K4243" s="205" t="s">
        <v>684</v>
      </c>
      <c r="L4243" s="205" t="s">
        <v>684</v>
      </c>
      <c r="M4243" s="205" t="s">
        <v>684</v>
      </c>
      <c r="N4243" s="205" t="s">
        <v>684</v>
      </c>
      <c r="O4243" s="205" t="s">
        <v>686</v>
      </c>
      <c r="P4243" s="205" t="s">
        <v>684</v>
      </c>
      <c r="Q4243" s="205" t="s">
        <v>686</v>
      </c>
    </row>
    <row r="4244" spans="1:17" hidden="1">
      <c r="A4244" s="204">
        <v>100993500914</v>
      </c>
      <c r="B4244" s="205" t="s">
        <v>16502</v>
      </c>
      <c r="C4244" s="205" t="s">
        <v>16503</v>
      </c>
      <c r="D4244" s="205" t="s">
        <v>680</v>
      </c>
      <c r="E4244" s="205">
        <v>34700</v>
      </c>
      <c r="F4244" s="572">
        <v>42583</v>
      </c>
      <c r="G4244" s="205" t="s">
        <v>16504</v>
      </c>
      <c r="H4244" s="205" t="s">
        <v>682</v>
      </c>
      <c r="I4244" s="205" t="s">
        <v>683</v>
      </c>
      <c r="J4244" s="205" t="s">
        <v>684</v>
      </c>
      <c r="K4244" s="205" t="s">
        <v>684</v>
      </c>
      <c r="L4244" s="205" t="s">
        <v>684</v>
      </c>
      <c r="M4244" s="205" t="s">
        <v>684</v>
      </c>
      <c r="N4244" s="205" t="s">
        <v>684</v>
      </c>
      <c r="O4244" s="205" t="s">
        <v>686</v>
      </c>
      <c r="P4244" s="205" t="s">
        <v>684</v>
      </c>
      <c r="Q4244" s="205" t="s">
        <v>686</v>
      </c>
    </row>
    <row r="4245" spans="1:17" hidden="1">
      <c r="A4245" s="204">
        <v>100983050913</v>
      </c>
      <c r="B4245" s="205" t="s">
        <v>16505</v>
      </c>
      <c r="C4245" s="205" t="s">
        <v>16506</v>
      </c>
      <c r="D4245" s="205" t="s">
        <v>680</v>
      </c>
      <c r="E4245" s="205">
        <v>35556</v>
      </c>
      <c r="F4245" s="572">
        <v>42583</v>
      </c>
      <c r="G4245" s="205" t="s">
        <v>3143</v>
      </c>
      <c r="H4245" s="205" t="s">
        <v>682</v>
      </c>
      <c r="I4245" s="205" t="s">
        <v>683</v>
      </c>
      <c r="J4245" s="205">
        <v>7776018787</v>
      </c>
      <c r="K4245" s="205" t="s">
        <v>684</v>
      </c>
      <c r="L4245" s="205" t="s">
        <v>684</v>
      </c>
      <c r="M4245" s="205" t="s">
        <v>684</v>
      </c>
      <c r="N4245" s="205" t="s">
        <v>684</v>
      </c>
      <c r="O4245" s="205" t="s">
        <v>686</v>
      </c>
      <c r="P4245" s="205" t="s">
        <v>684</v>
      </c>
      <c r="Q4245" s="205" t="s">
        <v>686</v>
      </c>
    </row>
    <row r="4246" spans="1:17" hidden="1">
      <c r="A4246" s="204">
        <v>100983311844</v>
      </c>
      <c r="B4246" s="205" t="s">
        <v>16507</v>
      </c>
      <c r="C4246" s="205" t="s">
        <v>16508</v>
      </c>
      <c r="D4246" s="205" t="s">
        <v>680</v>
      </c>
      <c r="E4246" s="205">
        <v>32874</v>
      </c>
      <c r="F4246" s="572">
        <v>42583</v>
      </c>
      <c r="G4246" s="205" t="s">
        <v>15044</v>
      </c>
      <c r="H4246" s="205" t="s">
        <v>682</v>
      </c>
      <c r="I4246" s="205" t="s">
        <v>708</v>
      </c>
      <c r="J4246" s="205" t="s">
        <v>684</v>
      </c>
      <c r="K4246" s="205" t="s">
        <v>684</v>
      </c>
      <c r="L4246" s="205" t="s">
        <v>684</v>
      </c>
      <c r="M4246" s="205" t="s">
        <v>684</v>
      </c>
      <c r="N4246" s="205" t="s">
        <v>684</v>
      </c>
      <c r="O4246" s="205" t="s">
        <v>686</v>
      </c>
      <c r="P4246" s="205" t="s">
        <v>684</v>
      </c>
      <c r="Q4246" s="205" t="s">
        <v>686</v>
      </c>
    </row>
    <row r="4247" spans="1:17" hidden="1">
      <c r="A4247" s="204">
        <v>100983311956</v>
      </c>
      <c r="B4247" s="205" t="s">
        <v>16509</v>
      </c>
      <c r="C4247" s="205" t="s">
        <v>16510</v>
      </c>
      <c r="D4247" s="205" t="s">
        <v>680</v>
      </c>
      <c r="E4247" s="205">
        <v>34001</v>
      </c>
      <c r="F4247" s="572">
        <v>42583</v>
      </c>
      <c r="G4247" s="205" t="s">
        <v>16511</v>
      </c>
      <c r="H4247" s="205" t="s">
        <v>682</v>
      </c>
      <c r="I4247" s="205" t="s">
        <v>683</v>
      </c>
      <c r="J4247" s="205" t="s">
        <v>684</v>
      </c>
      <c r="K4247" s="205" t="s">
        <v>684</v>
      </c>
      <c r="L4247" s="205" t="s">
        <v>684</v>
      </c>
      <c r="M4247" s="205" t="s">
        <v>684</v>
      </c>
      <c r="N4247" s="205" t="s">
        <v>684</v>
      </c>
      <c r="O4247" s="205" t="s">
        <v>686</v>
      </c>
      <c r="P4247" s="205" t="s">
        <v>684</v>
      </c>
      <c r="Q4247" s="205" t="s">
        <v>686</v>
      </c>
    </row>
    <row r="4248" spans="1:17" hidden="1">
      <c r="A4248" s="204">
        <v>100925121190</v>
      </c>
      <c r="B4248" s="205" t="s">
        <v>16537</v>
      </c>
      <c r="C4248" s="205" t="s">
        <v>16538</v>
      </c>
      <c r="D4248" s="205" t="s">
        <v>680</v>
      </c>
      <c r="F4248" s="572">
        <v>42583</v>
      </c>
      <c r="G4248" s="205" t="s">
        <v>9940</v>
      </c>
      <c r="H4248" s="205" t="s">
        <v>682</v>
      </c>
      <c r="I4248" s="205" t="s">
        <v>684</v>
      </c>
      <c r="J4248" s="205" t="s">
        <v>684</v>
      </c>
      <c r="K4248" s="205" t="s">
        <v>684</v>
      </c>
      <c r="L4248" s="205" t="s">
        <v>684</v>
      </c>
      <c r="M4248" s="205" t="s">
        <v>684</v>
      </c>
      <c r="N4248" s="205" t="s">
        <v>684</v>
      </c>
      <c r="O4248" s="205" t="s">
        <v>686</v>
      </c>
      <c r="P4248" s="205" t="s">
        <v>684</v>
      </c>
      <c r="Q4248" s="205" t="s">
        <v>686</v>
      </c>
    </row>
    <row r="4249" spans="1:17" hidden="1">
      <c r="A4249" s="204">
        <v>100927598631</v>
      </c>
      <c r="B4249" s="205" t="s">
        <v>16539</v>
      </c>
      <c r="C4249" s="205" t="s">
        <v>16540</v>
      </c>
      <c r="D4249" s="205" t="s">
        <v>680</v>
      </c>
      <c r="F4249" s="572">
        <v>42583</v>
      </c>
      <c r="G4249" s="205" t="s">
        <v>2380</v>
      </c>
      <c r="H4249" s="205" t="s">
        <v>682</v>
      </c>
      <c r="I4249" s="205" t="s">
        <v>684</v>
      </c>
      <c r="J4249" s="205" t="s">
        <v>684</v>
      </c>
      <c r="K4249" s="205" t="s">
        <v>684</v>
      </c>
      <c r="L4249" s="205" t="s">
        <v>684</v>
      </c>
      <c r="M4249" s="205" t="s">
        <v>684</v>
      </c>
      <c r="N4249" s="205" t="s">
        <v>684</v>
      </c>
      <c r="O4249" s="205" t="s">
        <v>686</v>
      </c>
      <c r="P4249" s="205" t="s">
        <v>684</v>
      </c>
      <c r="Q4249" s="205" t="s">
        <v>686</v>
      </c>
    </row>
    <row r="4250" spans="1:17" hidden="1">
      <c r="A4250" s="204">
        <v>100930539199</v>
      </c>
      <c r="B4250" s="205" t="s">
        <v>16541</v>
      </c>
      <c r="C4250" s="205" t="s">
        <v>16542</v>
      </c>
      <c r="D4250" s="205" t="s">
        <v>680</v>
      </c>
      <c r="F4250" s="572">
        <v>42583</v>
      </c>
      <c r="G4250" s="205" t="s">
        <v>16543</v>
      </c>
      <c r="H4250" s="205" t="s">
        <v>682</v>
      </c>
      <c r="I4250" s="205" t="s">
        <v>684</v>
      </c>
      <c r="J4250" s="205" t="s">
        <v>684</v>
      </c>
      <c r="K4250" s="205" t="s">
        <v>684</v>
      </c>
      <c r="L4250" s="205" t="s">
        <v>684</v>
      </c>
      <c r="M4250" s="205" t="s">
        <v>684</v>
      </c>
      <c r="N4250" s="205" t="s">
        <v>684</v>
      </c>
      <c r="O4250" s="205" t="s">
        <v>686</v>
      </c>
      <c r="P4250" s="205" t="s">
        <v>684</v>
      </c>
      <c r="Q4250" s="205" t="s">
        <v>686</v>
      </c>
    </row>
    <row r="4251" spans="1:17" hidden="1">
      <c r="A4251" s="204">
        <v>100913117007</v>
      </c>
      <c r="B4251" s="205" t="s">
        <v>16544</v>
      </c>
      <c r="C4251" s="205" t="s">
        <v>16545</v>
      </c>
      <c r="D4251" s="205" t="s">
        <v>680</v>
      </c>
      <c r="F4251" s="572">
        <v>42583</v>
      </c>
      <c r="G4251" s="205" t="s">
        <v>16546</v>
      </c>
      <c r="H4251" s="205" t="s">
        <v>682</v>
      </c>
      <c r="I4251" s="205" t="s">
        <v>684</v>
      </c>
      <c r="J4251" s="205" t="s">
        <v>684</v>
      </c>
      <c r="K4251" s="205" t="s">
        <v>684</v>
      </c>
      <c r="L4251" s="205" t="s">
        <v>684</v>
      </c>
      <c r="M4251" s="205" t="s">
        <v>684</v>
      </c>
      <c r="N4251" s="205" t="s">
        <v>684</v>
      </c>
      <c r="O4251" s="205" t="s">
        <v>686</v>
      </c>
      <c r="P4251" s="205" t="s">
        <v>684</v>
      </c>
      <c r="Q4251" s="205" t="s">
        <v>686</v>
      </c>
    </row>
    <row r="4252" spans="1:17" hidden="1">
      <c r="A4252" s="204">
        <v>100920485845</v>
      </c>
      <c r="B4252" s="205" t="s">
        <v>16547</v>
      </c>
      <c r="C4252" s="205" t="s">
        <v>16548</v>
      </c>
      <c r="D4252" s="205" t="s">
        <v>680</v>
      </c>
      <c r="F4252" s="572">
        <v>42583</v>
      </c>
      <c r="G4252" s="205" t="s">
        <v>1007</v>
      </c>
      <c r="H4252" s="205" t="s">
        <v>682</v>
      </c>
      <c r="I4252" s="205" t="s">
        <v>684</v>
      </c>
      <c r="J4252" s="205" t="s">
        <v>684</v>
      </c>
      <c r="K4252" s="205" t="s">
        <v>684</v>
      </c>
      <c r="L4252" s="205" t="s">
        <v>684</v>
      </c>
      <c r="M4252" s="205" t="s">
        <v>684</v>
      </c>
      <c r="N4252" s="205" t="s">
        <v>684</v>
      </c>
      <c r="O4252" s="205" t="s">
        <v>686</v>
      </c>
      <c r="P4252" s="205" t="s">
        <v>684</v>
      </c>
      <c r="Q4252" s="205" t="s">
        <v>686</v>
      </c>
    </row>
    <row r="4253" spans="1:17" hidden="1">
      <c r="A4253" s="204">
        <v>100922343698</v>
      </c>
      <c r="B4253" s="205" t="s">
        <v>16579</v>
      </c>
      <c r="C4253" s="205" t="s">
        <v>16580</v>
      </c>
      <c r="D4253" s="205" t="s">
        <v>680</v>
      </c>
      <c r="F4253" s="572">
        <v>42583</v>
      </c>
      <c r="G4253" s="205" t="s">
        <v>2182</v>
      </c>
      <c r="H4253" s="205" t="s">
        <v>682</v>
      </c>
      <c r="I4253" s="205" t="s">
        <v>684</v>
      </c>
      <c r="J4253" s="205" t="s">
        <v>684</v>
      </c>
      <c r="K4253" s="205" t="s">
        <v>684</v>
      </c>
      <c r="L4253" s="205" t="s">
        <v>684</v>
      </c>
      <c r="M4253" s="205" t="s">
        <v>684</v>
      </c>
      <c r="N4253" s="205" t="s">
        <v>684</v>
      </c>
      <c r="O4253" s="205" t="s">
        <v>686</v>
      </c>
      <c r="P4253" s="205" t="s">
        <v>684</v>
      </c>
      <c r="Q4253" s="205" t="s">
        <v>686</v>
      </c>
    </row>
    <row r="4254" spans="1:17" hidden="1">
      <c r="A4254" s="204">
        <v>100922305034</v>
      </c>
      <c r="B4254" s="205" t="s">
        <v>16581</v>
      </c>
      <c r="C4254" s="205" t="s">
        <v>16582</v>
      </c>
      <c r="D4254" s="205" t="s">
        <v>680</v>
      </c>
      <c r="F4254" s="572">
        <v>42583</v>
      </c>
      <c r="G4254" s="205" t="s">
        <v>16583</v>
      </c>
      <c r="H4254" s="205" t="s">
        <v>682</v>
      </c>
      <c r="I4254" s="205" t="s">
        <v>684</v>
      </c>
      <c r="J4254" s="205" t="s">
        <v>684</v>
      </c>
      <c r="K4254" s="205" t="s">
        <v>684</v>
      </c>
      <c r="L4254" s="205" t="s">
        <v>684</v>
      </c>
      <c r="M4254" s="205" t="s">
        <v>684</v>
      </c>
      <c r="N4254" s="205" t="s">
        <v>684</v>
      </c>
      <c r="O4254" s="205" t="s">
        <v>686</v>
      </c>
      <c r="P4254" s="205" t="s">
        <v>684</v>
      </c>
      <c r="Q4254" s="205" t="s">
        <v>686</v>
      </c>
    </row>
    <row r="4255" spans="1:17" hidden="1">
      <c r="A4255" s="204">
        <v>100924561232</v>
      </c>
      <c r="B4255" s="205" t="s">
        <v>16584</v>
      </c>
      <c r="C4255" s="205" t="s">
        <v>16585</v>
      </c>
      <c r="D4255" s="205" t="s">
        <v>680</v>
      </c>
      <c r="F4255" s="572">
        <v>42583</v>
      </c>
      <c r="G4255" s="205" t="s">
        <v>4197</v>
      </c>
      <c r="H4255" s="205" t="s">
        <v>682</v>
      </c>
      <c r="I4255" s="205" t="s">
        <v>684</v>
      </c>
      <c r="J4255" s="205" t="s">
        <v>684</v>
      </c>
      <c r="K4255" s="205" t="s">
        <v>684</v>
      </c>
      <c r="L4255" s="205" t="s">
        <v>684</v>
      </c>
      <c r="M4255" s="205" t="s">
        <v>684</v>
      </c>
      <c r="N4255" s="205" t="s">
        <v>684</v>
      </c>
      <c r="O4255" s="205" t="s">
        <v>686</v>
      </c>
      <c r="P4255" s="205" t="s">
        <v>684</v>
      </c>
      <c r="Q4255" s="205" t="s">
        <v>686</v>
      </c>
    </row>
    <row r="4256" spans="1:17" hidden="1">
      <c r="A4256" s="204">
        <v>100924251337</v>
      </c>
      <c r="B4256" s="205" t="s">
        <v>16586</v>
      </c>
      <c r="C4256" s="205" t="s">
        <v>16587</v>
      </c>
      <c r="D4256" s="205" t="s">
        <v>680</v>
      </c>
      <c r="F4256" s="572">
        <v>42583</v>
      </c>
      <c r="G4256" s="205" t="s">
        <v>1768</v>
      </c>
      <c r="H4256" s="205" t="s">
        <v>682</v>
      </c>
      <c r="I4256" s="205" t="s">
        <v>684</v>
      </c>
      <c r="J4256" s="205" t="s">
        <v>684</v>
      </c>
      <c r="K4256" s="205" t="s">
        <v>684</v>
      </c>
      <c r="L4256" s="205" t="s">
        <v>684</v>
      </c>
      <c r="M4256" s="205" t="s">
        <v>684</v>
      </c>
      <c r="N4256" s="205" t="s">
        <v>684</v>
      </c>
      <c r="O4256" s="205" t="s">
        <v>686</v>
      </c>
      <c r="P4256" s="205" t="s">
        <v>684</v>
      </c>
      <c r="Q4256" s="205" t="s">
        <v>686</v>
      </c>
    </row>
    <row r="4257" spans="1:17" hidden="1">
      <c r="A4257" s="204">
        <v>100925584037</v>
      </c>
      <c r="B4257" s="205" t="s">
        <v>16588</v>
      </c>
      <c r="C4257" s="205" t="s">
        <v>16589</v>
      </c>
      <c r="D4257" s="205" t="s">
        <v>680</v>
      </c>
      <c r="F4257" s="572">
        <v>42583</v>
      </c>
      <c r="G4257" s="205" t="s">
        <v>1105</v>
      </c>
      <c r="H4257" s="205" t="s">
        <v>682</v>
      </c>
      <c r="I4257" s="205" t="s">
        <v>684</v>
      </c>
      <c r="J4257" s="205" t="s">
        <v>684</v>
      </c>
      <c r="K4257" s="205" t="s">
        <v>684</v>
      </c>
      <c r="L4257" s="205" t="s">
        <v>684</v>
      </c>
      <c r="M4257" s="205" t="s">
        <v>684</v>
      </c>
      <c r="N4257" s="205" t="s">
        <v>684</v>
      </c>
      <c r="O4257" s="205" t="s">
        <v>686</v>
      </c>
      <c r="P4257" s="205" t="s">
        <v>684</v>
      </c>
      <c r="Q4257" s="205" t="s">
        <v>686</v>
      </c>
    </row>
    <row r="4258" spans="1:17" hidden="1">
      <c r="A4258" s="204">
        <v>100926704726</v>
      </c>
      <c r="B4258" s="205" t="s">
        <v>16590</v>
      </c>
      <c r="C4258" s="205" t="s">
        <v>16591</v>
      </c>
      <c r="D4258" s="205" t="s">
        <v>680</v>
      </c>
      <c r="F4258" s="572">
        <v>42583</v>
      </c>
      <c r="G4258" s="205" t="s">
        <v>4216</v>
      </c>
      <c r="H4258" s="205" t="s">
        <v>682</v>
      </c>
      <c r="I4258" s="205" t="s">
        <v>684</v>
      </c>
      <c r="J4258" s="205" t="s">
        <v>684</v>
      </c>
      <c r="K4258" s="205" t="s">
        <v>684</v>
      </c>
      <c r="L4258" s="205" t="s">
        <v>684</v>
      </c>
      <c r="M4258" s="205" t="s">
        <v>684</v>
      </c>
      <c r="N4258" s="205" t="s">
        <v>684</v>
      </c>
      <c r="O4258" s="205" t="s">
        <v>686</v>
      </c>
      <c r="P4258" s="205" t="s">
        <v>684</v>
      </c>
      <c r="Q4258" s="205" t="s">
        <v>686</v>
      </c>
    </row>
    <row r="4259" spans="1:17" hidden="1">
      <c r="A4259" s="204">
        <v>100913142383</v>
      </c>
      <c r="B4259" s="205" t="s">
        <v>16592</v>
      </c>
      <c r="C4259" s="205" t="s">
        <v>16593</v>
      </c>
      <c r="D4259" s="205" t="s">
        <v>680</v>
      </c>
      <c r="F4259" s="572">
        <v>42583</v>
      </c>
      <c r="G4259" s="205" t="s">
        <v>1495</v>
      </c>
      <c r="H4259" s="205" t="s">
        <v>682</v>
      </c>
      <c r="I4259" s="205" t="s">
        <v>684</v>
      </c>
      <c r="J4259" s="205" t="s">
        <v>684</v>
      </c>
      <c r="K4259" s="205" t="s">
        <v>684</v>
      </c>
      <c r="L4259" s="205" t="s">
        <v>684</v>
      </c>
      <c r="M4259" s="205" t="s">
        <v>684</v>
      </c>
      <c r="N4259" s="205" t="s">
        <v>684</v>
      </c>
      <c r="O4259" s="205" t="s">
        <v>686</v>
      </c>
      <c r="P4259" s="205" t="s">
        <v>684</v>
      </c>
      <c r="Q4259" s="205" t="s">
        <v>686</v>
      </c>
    </row>
    <row r="4260" spans="1:17" hidden="1">
      <c r="A4260" s="204">
        <v>100927791091</v>
      </c>
      <c r="B4260" s="205" t="s">
        <v>16594</v>
      </c>
      <c r="C4260" s="205" t="s">
        <v>16595</v>
      </c>
      <c r="D4260" s="205" t="s">
        <v>680</v>
      </c>
      <c r="E4260" s="205">
        <v>32746</v>
      </c>
      <c r="F4260" s="572">
        <v>42583</v>
      </c>
      <c r="G4260" s="205" t="s">
        <v>7056</v>
      </c>
      <c r="H4260" s="205" t="s">
        <v>682</v>
      </c>
      <c r="I4260" s="205" t="s">
        <v>684</v>
      </c>
      <c r="J4260" s="205">
        <v>9067367989</v>
      </c>
      <c r="K4260" s="205" t="s">
        <v>684</v>
      </c>
      <c r="L4260" s="205" t="s">
        <v>7126</v>
      </c>
      <c r="M4260" s="205" t="s">
        <v>16596</v>
      </c>
      <c r="N4260" s="205" t="s">
        <v>16597</v>
      </c>
      <c r="O4260" s="205" t="s">
        <v>686</v>
      </c>
      <c r="P4260" s="205" t="s">
        <v>687</v>
      </c>
      <c r="Q4260" s="205" t="s">
        <v>686</v>
      </c>
    </row>
    <row r="4261" spans="1:17" hidden="1">
      <c r="A4261" s="204">
        <v>100927601693</v>
      </c>
      <c r="B4261" s="205" t="s">
        <v>16598</v>
      </c>
      <c r="C4261" s="205" t="s">
        <v>16599</v>
      </c>
      <c r="D4261" s="205" t="s">
        <v>680</v>
      </c>
      <c r="F4261" s="572">
        <v>42583</v>
      </c>
      <c r="G4261" s="205" t="s">
        <v>2380</v>
      </c>
      <c r="H4261" s="205" t="s">
        <v>682</v>
      </c>
      <c r="I4261" s="205" t="s">
        <v>684</v>
      </c>
      <c r="J4261" s="205" t="s">
        <v>684</v>
      </c>
      <c r="K4261" s="205" t="s">
        <v>684</v>
      </c>
      <c r="L4261" s="205" t="s">
        <v>684</v>
      </c>
      <c r="M4261" s="205" t="s">
        <v>684</v>
      </c>
      <c r="N4261" s="205" t="s">
        <v>684</v>
      </c>
      <c r="O4261" s="205" t="s">
        <v>686</v>
      </c>
      <c r="P4261" s="205" t="s">
        <v>684</v>
      </c>
      <c r="Q4261" s="205" t="s">
        <v>686</v>
      </c>
    </row>
    <row r="4262" spans="1:17" hidden="1">
      <c r="A4262" s="204">
        <v>100926393023</v>
      </c>
      <c r="B4262" s="205" t="s">
        <v>16512</v>
      </c>
      <c r="C4262" s="205" t="s">
        <v>16513</v>
      </c>
      <c r="D4262" s="205" t="s">
        <v>680</v>
      </c>
      <c r="F4262" s="572">
        <v>42583</v>
      </c>
      <c r="G4262" s="205" t="s">
        <v>16514</v>
      </c>
      <c r="H4262" s="205" t="s">
        <v>682</v>
      </c>
      <c r="I4262" s="205" t="s">
        <v>684</v>
      </c>
      <c r="J4262" s="205" t="s">
        <v>684</v>
      </c>
      <c r="K4262" s="205" t="s">
        <v>684</v>
      </c>
      <c r="L4262" s="205" t="s">
        <v>684</v>
      </c>
      <c r="M4262" s="205" t="s">
        <v>684</v>
      </c>
      <c r="N4262" s="205" t="s">
        <v>684</v>
      </c>
      <c r="O4262" s="205" t="s">
        <v>686</v>
      </c>
      <c r="P4262" s="205" t="s">
        <v>684</v>
      </c>
      <c r="Q4262" s="205" t="s">
        <v>686</v>
      </c>
    </row>
    <row r="4263" spans="1:17" hidden="1">
      <c r="A4263" s="204">
        <v>100922236461</v>
      </c>
      <c r="B4263" s="205" t="s">
        <v>16515</v>
      </c>
      <c r="C4263" s="205" t="s">
        <v>16516</v>
      </c>
      <c r="D4263" s="205" t="s">
        <v>680</v>
      </c>
      <c r="F4263" s="572">
        <v>42583</v>
      </c>
      <c r="G4263" s="205" t="s">
        <v>16517</v>
      </c>
      <c r="H4263" s="205" t="s">
        <v>682</v>
      </c>
      <c r="I4263" s="205" t="s">
        <v>684</v>
      </c>
      <c r="J4263" s="205" t="s">
        <v>684</v>
      </c>
      <c r="K4263" s="205" t="s">
        <v>684</v>
      </c>
      <c r="L4263" s="205" t="s">
        <v>684</v>
      </c>
      <c r="M4263" s="205" t="s">
        <v>684</v>
      </c>
      <c r="N4263" s="205" t="s">
        <v>684</v>
      </c>
      <c r="O4263" s="205" t="s">
        <v>686</v>
      </c>
      <c r="P4263" s="205" t="s">
        <v>684</v>
      </c>
      <c r="Q4263" s="205" t="s">
        <v>686</v>
      </c>
    </row>
    <row r="4264" spans="1:17" hidden="1">
      <c r="A4264" s="204">
        <v>100928252817</v>
      </c>
      <c r="B4264" s="205" t="s">
        <v>16518</v>
      </c>
      <c r="C4264" s="205" t="s">
        <v>16519</v>
      </c>
      <c r="D4264" s="205" t="s">
        <v>680</v>
      </c>
      <c r="F4264" s="572">
        <v>42583</v>
      </c>
      <c r="G4264" s="205" t="s">
        <v>1545</v>
      </c>
      <c r="H4264" s="205" t="s">
        <v>682</v>
      </c>
      <c r="I4264" s="205" t="s">
        <v>684</v>
      </c>
      <c r="J4264" s="205" t="s">
        <v>684</v>
      </c>
      <c r="K4264" s="205" t="s">
        <v>684</v>
      </c>
      <c r="L4264" s="205" t="s">
        <v>684</v>
      </c>
      <c r="M4264" s="205" t="s">
        <v>684</v>
      </c>
      <c r="N4264" s="205" t="s">
        <v>684</v>
      </c>
      <c r="O4264" s="205" t="s">
        <v>686</v>
      </c>
      <c r="P4264" s="205" t="s">
        <v>684</v>
      </c>
      <c r="Q4264" s="205" t="s">
        <v>686</v>
      </c>
    </row>
    <row r="4265" spans="1:17" hidden="1">
      <c r="A4265" s="204">
        <v>100922347407</v>
      </c>
      <c r="B4265" s="205" t="s">
        <v>16520</v>
      </c>
      <c r="C4265" s="205" t="s">
        <v>16521</v>
      </c>
      <c r="D4265" s="205" t="s">
        <v>680</v>
      </c>
      <c r="F4265" s="572">
        <v>42583</v>
      </c>
      <c r="G4265" s="205" t="s">
        <v>2182</v>
      </c>
      <c r="H4265" s="205" t="s">
        <v>682</v>
      </c>
      <c r="I4265" s="205" t="s">
        <v>684</v>
      </c>
      <c r="J4265" s="205" t="s">
        <v>684</v>
      </c>
      <c r="K4265" s="205" t="s">
        <v>684</v>
      </c>
      <c r="L4265" s="205" t="s">
        <v>684</v>
      </c>
      <c r="M4265" s="205" t="s">
        <v>684</v>
      </c>
      <c r="N4265" s="205" t="s">
        <v>684</v>
      </c>
      <c r="O4265" s="205" t="s">
        <v>686</v>
      </c>
      <c r="P4265" s="205" t="s">
        <v>684</v>
      </c>
      <c r="Q4265" s="205" t="s">
        <v>686</v>
      </c>
    </row>
    <row r="4266" spans="1:17" hidden="1">
      <c r="A4266" s="204">
        <v>100922222550</v>
      </c>
      <c r="B4266" s="205" t="s">
        <v>16522</v>
      </c>
      <c r="C4266" s="205" t="s">
        <v>16523</v>
      </c>
      <c r="D4266" s="205" t="s">
        <v>680</v>
      </c>
      <c r="F4266" s="572">
        <v>42583</v>
      </c>
      <c r="G4266" s="205" t="s">
        <v>926</v>
      </c>
      <c r="H4266" s="205" t="s">
        <v>682</v>
      </c>
      <c r="I4266" s="205" t="s">
        <v>684</v>
      </c>
      <c r="J4266" s="205" t="s">
        <v>684</v>
      </c>
      <c r="K4266" s="205" t="s">
        <v>684</v>
      </c>
      <c r="L4266" s="205" t="s">
        <v>684</v>
      </c>
      <c r="M4266" s="205" t="s">
        <v>684</v>
      </c>
      <c r="N4266" s="205" t="s">
        <v>684</v>
      </c>
      <c r="O4266" s="205" t="s">
        <v>686</v>
      </c>
      <c r="P4266" s="205" t="s">
        <v>684</v>
      </c>
      <c r="Q4266" s="205" t="s">
        <v>686</v>
      </c>
    </row>
    <row r="4267" spans="1:17" hidden="1">
      <c r="A4267" s="204">
        <v>100915396239</v>
      </c>
      <c r="B4267" s="205" t="s">
        <v>16524</v>
      </c>
      <c r="C4267" s="205" t="s">
        <v>16525</v>
      </c>
      <c r="D4267" s="205" t="s">
        <v>680</v>
      </c>
      <c r="F4267" s="572">
        <v>42583</v>
      </c>
      <c r="G4267" s="205" t="s">
        <v>13527</v>
      </c>
      <c r="H4267" s="205" t="s">
        <v>682</v>
      </c>
      <c r="I4267" s="205" t="s">
        <v>684</v>
      </c>
      <c r="J4267" s="205" t="s">
        <v>684</v>
      </c>
      <c r="K4267" s="205" t="s">
        <v>684</v>
      </c>
      <c r="L4267" s="205" t="s">
        <v>684</v>
      </c>
      <c r="M4267" s="205" t="s">
        <v>684</v>
      </c>
      <c r="N4267" s="205" t="s">
        <v>684</v>
      </c>
      <c r="O4267" s="205" t="s">
        <v>686</v>
      </c>
      <c r="P4267" s="205" t="s">
        <v>684</v>
      </c>
      <c r="Q4267" s="205" t="s">
        <v>686</v>
      </c>
    </row>
    <row r="4268" spans="1:17" hidden="1">
      <c r="A4268" s="204">
        <v>100920701046</v>
      </c>
      <c r="B4268" s="205" t="s">
        <v>16526</v>
      </c>
      <c r="C4268" s="205" t="s">
        <v>16527</v>
      </c>
      <c r="D4268" s="205" t="s">
        <v>680</v>
      </c>
      <c r="F4268" s="572">
        <v>42583</v>
      </c>
      <c r="G4268" s="205" t="s">
        <v>16528</v>
      </c>
      <c r="H4268" s="205" t="s">
        <v>682</v>
      </c>
      <c r="I4268" s="205" t="s">
        <v>684</v>
      </c>
      <c r="J4268" s="205" t="s">
        <v>684</v>
      </c>
      <c r="K4268" s="205" t="s">
        <v>684</v>
      </c>
      <c r="L4268" s="205" t="s">
        <v>684</v>
      </c>
      <c r="M4268" s="205" t="s">
        <v>684</v>
      </c>
      <c r="N4268" s="205" t="s">
        <v>684</v>
      </c>
      <c r="O4268" s="205" t="s">
        <v>686</v>
      </c>
      <c r="P4268" s="205" t="s">
        <v>684</v>
      </c>
      <c r="Q4268" s="205" t="s">
        <v>686</v>
      </c>
    </row>
    <row r="4269" spans="1:17" hidden="1">
      <c r="A4269" s="204">
        <v>100924248775</v>
      </c>
      <c r="B4269" s="205" t="s">
        <v>16529</v>
      </c>
      <c r="C4269" s="205" t="s">
        <v>16530</v>
      </c>
      <c r="D4269" s="205" t="s">
        <v>680</v>
      </c>
      <c r="F4269" s="572">
        <v>42583</v>
      </c>
      <c r="G4269" s="205" t="s">
        <v>1768</v>
      </c>
      <c r="H4269" s="205" t="s">
        <v>682</v>
      </c>
      <c r="I4269" s="205" t="s">
        <v>684</v>
      </c>
      <c r="J4269" s="205" t="s">
        <v>684</v>
      </c>
      <c r="K4269" s="205" t="s">
        <v>684</v>
      </c>
      <c r="L4269" s="205" t="s">
        <v>684</v>
      </c>
      <c r="M4269" s="205" t="s">
        <v>684</v>
      </c>
      <c r="N4269" s="205" t="s">
        <v>684</v>
      </c>
      <c r="O4269" s="205" t="s">
        <v>686</v>
      </c>
      <c r="P4269" s="205" t="s">
        <v>684</v>
      </c>
      <c r="Q4269" s="205" t="s">
        <v>686</v>
      </c>
    </row>
    <row r="4270" spans="1:17" hidden="1">
      <c r="A4270" s="204">
        <v>100929552419</v>
      </c>
      <c r="B4270" s="205" t="s">
        <v>16531</v>
      </c>
      <c r="C4270" s="205" t="s">
        <v>16532</v>
      </c>
      <c r="D4270" s="205" t="s">
        <v>680</v>
      </c>
      <c r="F4270" s="572">
        <v>42583</v>
      </c>
      <c r="G4270" s="205" t="s">
        <v>4344</v>
      </c>
      <c r="H4270" s="205" t="s">
        <v>682</v>
      </c>
      <c r="I4270" s="205" t="s">
        <v>684</v>
      </c>
      <c r="J4270" s="205" t="s">
        <v>684</v>
      </c>
      <c r="K4270" s="205" t="s">
        <v>684</v>
      </c>
      <c r="L4270" s="205" t="s">
        <v>684</v>
      </c>
      <c r="M4270" s="205" t="s">
        <v>684</v>
      </c>
      <c r="N4270" s="205" t="s">
        <v>684</v>
      </c>
      <c r="O4270" s="205" t="s">
        <v>686</v>
      </c>
      <c r="P4270" s="205" t="s">
        <v>684</v>
      </c>
      <c r="Q4270" s="205" t="s">
        <v>686</v>
      </c>
    </row>
    <row r="4271" spans="1:17" hidden="1">
      <c r="A4271" s="204">
        <v>100915969472</v>
      </c>
      <c r="B4271" s="205" t="s">
        <v>16533</v>
      </c>
      <c r="C4271" s="205" t="s">
        <v>16534</v>
      </c>
      <c r="D4271" s="205" t="s">
        <v>680</v>
      </c>
      <c r="F4271" s="572">
        <v>42583</v>
      </c>
      <c r="G4271" s="205" t="s">
        <v>3741</v>
      </c>
      <c r="H4271" s="205" t="s">
        <v>682</v>
      </c>
      <c r="I4271" s="205" t="s">
        <v>684</v>
      </c>
      <c r="J4271" s="205" t="s">
        <v>684</v>
      </c>
      <c r="K4271" s="205" t="s">
        <v>684</v>
      </c>
      <c r="L4271" s="205" t="s">
        <v>684</v>
      </c>
      <c r="M4271" s="205" t="s">
        <v>684</v>
      </c>
      <c r="N4271" s="205" t="s">
        <v>684</v>
      </c>
      <c r="O4271" s="205" t="s">
        <v>686</v>
      </c>
      <c r="P4271" s="205" t="s">
        <v>684</v>
      </c>
      <c r="Q4271" s="205" t="s">
        <v>686</v>
      </c>
    </row>
    <row r="4272" spans="1:17" hidden="1">
      <c r="A4272" s="204">
        <v>100915884800</v>
      </c>
      <c r="B4272" s="205" t="s">
        <v>16535</v>
      </c>
      <c r="C4272" s="205" t="s">
        <v>16536</v>
      </c>
      <c r="D4272" s="205" t="s">
        <v>680</v>
      </c>
      <c r="F4272" s="572">
        <v>42583</v>
      </c>
      <c r="G4272" s="205" t="s">
        <v>3095</v>
      </c>
      <c r="H4272" s="205" t="s">
        <v>682</v>
      </c>
      <c r="I4272" s="205" t="s">
        <v>684</v>
      </c>
      <c r="J4272" s="205" t="s">
        <v>684</v>
      </c>
      <c r="K4272" s="205" t="s">
        <v>684</v>
      </c>
      <c r="L4272" s="205" t="s">
        <v>684</v>
      </c>
      <c r="M4272" s="205" t="s">
        <v>684</v>
      </c>
      <c r="N4272" s="205" t="s">
        <v>684</v>
      </c>
      <c r="O4272" s="205" t="s">
        <v>686</v>
      </c>
      <c r="P4272" s="205" t="s">
        <v>684</v>
      </c>
      <c r="Q4272" s="205" t="s">
        <v>686</v>
      </c>
    </row>
    <row r="4273" spans="1:17" hidden="1">
      <c r="A4273" s="204">
        <v>100925116814</v>
      </c>
      <c r="B4273" s="205" t="s">
        <v>16549</v>
      </c>
      <c r="C4273" s="205" t="s">
        <v>16550</v>
      </c>
      <c r="D4273" s="205" t="s">
        <v>680</v>
      </c>
      <c r="F4273" s="572">
        <v>42583</v>
      </c>
      <c r="G4273" s="205" t="s">
        <v>9940</v>
      </c>
      <c r="H4273" s="205" t="s">
        <v>682</v>
      </c>
      <c r="I4273" s="205" t="s">
        <v>684</v>
      </c>
      <c r="J4273" s="205" t="s">
        <v>684</v>
      </c>
      <c r="K4273" s="205" t="s">
        <v>684</v>
      </c>
      <c r="L4273" s="205" t="s">
        <v>684</v>
      </c>
      <c r="M4273" s="205" t="s">
        <v>684</v>
      </c>
      <c r="N4273" s="205" t="s">
        <v>684</v>
      </c>
      <c r="O4273" s="205" t="s">
        <v>686</v>
      </c>
      <c r="P4273" s="205" t="s">
        <v>684</v>
      </c>
      <c r="Q4273" s="205" t="s">
        <v>686</v>
      </c>
    </row>
    <row r="4274" spans="1:17" hidden="1">
      <c r="A4274" s="204">
        <v>100918326688</v>
      </c>
      <c r="B4274" s="205" t="s">
        <v>16551</v>
      </c>
      <c r="C4274" s="205" t="s">
        <v>16552</v>
      </c>
      <c r="D4274" s="205" t="s">
        <v>680</v>
      </c>
      <c r="F4274" s="572">
        <v>42583</v>
      </c>
      <c r="G4274" s="205" t="s">
        <v>9663</v>
      </c>
      <c r="H4274" s="205" t="s">
        <v>682</v>
      </c>
      <c r="I4274" s="205" t="s">
        <v>684</v>
      </c>
      <c r="J4274" s="205" t="s">
        <v>684</v>
      </c>
      <c r="K4274" s="205" t="s">
        <v>684</v>
      </c>
      <c r="L4274" s="205" t="s">
        <v>684</v>
      </c>
      <c r="M4274" s="205" t="s">
        <v>684</v>
      </c>
      <c r="N4274" s="205" t="s">
        <v>684</v>
      </c>
      <c r="O4274" s="205" t="s">
        <v>686</v>
      </c>
      <c r="P4274" s="205" t="s">
        <v>684</v>
      </c>
      <c r="Q4274" s="205" t="s">
        <v>686</v>
      </c>
    </row>
    <row r="4275" spans="1:17" hidden="1">
      <c r="A4275" s="204">
        <v>100925129378</v>
      </c>
      <c r="B4275" s="205" t="s">
        <v>16553</v>
      </c>
      <c r="C4275" s="205" t="s">
        <v>16554</v>
      </c>
      <c r="D4275" s="205" t="s">
        <v>680</v>
      </c>
      <c r="F4275" s="572">
        <v>42583</v>
      </c>
      <c r="G4275" s="205" t="s">
        <v>16555</v>
      </c>
      <c r="H4275" s="205" t="s">
        <v>682</v>
      </c>
      <c r="I4275" s="205" t="s">
        <v>684</v>
      </c>
      <c r="J4275" s="205" t="s">
        <v>684</v>
      </c>
      <c r="K4275" s="205" t="s">
        <v>684</v>
      </c>
      <c r="L4275" s="205" t="s">
        <v>684</v>
      </c>
      <c r="M4275" s="205" t="s">
        <v>684</v>
      </c>
      <c r="N4275" s="205" t="s">
        <v>684</v>
      </c>
      <c r="O4275" s="205" t="s">
        <v>686</v>
      </c>
      <c r="P4275" s="205" t="s">
        <v>684</v>
      </c>
      <c r="Q4275" s="205" t="s">
        <v>686</v>
      </c>
    </row>
    <row r="4276" spans="1:17" hidden="1">
      <c r="A4276" s="204">
        <v>100925161875</v>
      </c>
      <c r="B4276" s="205" t="s">
        <v>16558</v>
      </c>
      <c r="C4276" s="205" t="s">
        <v>16559</v>
      </c>
      <c r="D4276" s="205" t="s">
        <v>680</v>
      </c>
      <c r="F4276" s="572">
        <v>42583</v>
      </c>
      <c r="G4276" s="205" t="s">
        <v>2055</v>
      </c>
      <c r="H4276" s="205" t="s">
        <v>682</v>
      </c>
      <c r="I4276" s="205" t="s">
        <v>684</v>
      </c>
      <c r="J4276" s="205" t="s">
        <v>684</v>
      </c>
      <c r="K4276" s="205" t="s">
        <v>684</v>
      </c>
      <c r="L4276" s="205" t="s">
        <v>684</v>
      </c>
      <c r="M4276" s="205" t="s">
        <v>684</v>
      </c>
      <c r="N4276" s="205" t="s">
        <v>684</v>
      </c>
      <c r="O4276" s="205" t="s">
        <v>686</v>
      </c>
      <c r="P4276" s="205" t="s">
        <v>684</v>
      </c>
      <c r="Q4276" s="205" t="s">
        <v>686</v>
      </c>
    </row>
    <row r="4277" spans="1:17" hidden="1">
      <c r="A4277" s="204">
        <v>100915703445</v>
      </c>
      <c r="B4277" s="205" t="s">
        <v>16560</v>
      </c>
      <c r="C4277" s="205" t="s">
        <v>16561</v>
      </c>
      <c r="D4277" s="205" t="s">
        <v>680</v>
      </c>
      <c r="E4277" s="572"/>
      <c r="F4277" s="572">
        <v>42583</v>
      </c>
      <c r="G4277" s="205" t="s">
        <v>9598</v>
      </c>
      <c r="H4277" s="205" t="s">
        <v>682</v>
      </c>
      <c r="I4277" s="205" t="s">
        <v>684</v>
      </c>
      <c r="J4277" s="205" t="s">
        <v>684</v>
      </c>
      <c r="K4277" s="205" t="s">
        <v>684</v>
      </c>
      <c r="L4277" s="205" t="s">
        <v>684</v>
      </c>
      <c r="M4277" s="205" t="s">
        <v>684</v>
      </c>
      <c r="N4277" s="205" t="s">
        <v>684</v>
      </c>
      <c r="O4277" s="205" t="s">
        <v>686</v>
      </c>
      <c r="P4277" s="205" t="s">
        <v>684</v>
      </c>
      <c r="Q4277" s="205" t="s">
        <v>686</v>
      </c>
    </row>
    <row r="4278" spans="1:17" hidden="1">
      <c r="A4278" s="204">
        <v>100922187357</v>
      </c>
      <c r="B4278" s="205" t="s">
        <v>16562</v>
      </c>
      <c r="C4278" s="205" t="s">
        <v>16563</v>
      </c>
      <c r="D4278" s="205" t="s">
        <v>680</v>
      </c>
      <c r="F4278" s="572">
        <v>42583</v>
      </c>
      <c r="G4278" s="205" t="s">
        <v>1738</v>
      </c>
      <c r="H4278" s="205" t="s">
        <v>682</v>
      </c>
      <c r="I4278" s="205" t="s">
        <v>684</v>
      </c>
      <c r="J4278" s="205" t="s">
        <v>684</v>
      </c>
      <c r="K4278" s="205" t="s">
        <v>684</v>
      </c>
      <c r="L4278" s="205" t="s">
        <v>684</v>
      </c>
      <c r="M4278" s="205" t="s">
        <v>684</v>
      </c>
      <c r="N4278" s="205" t="s">
        <v>684</v>
      </c>
      <c r="O4278" s="205" t="s">
        <v>686</v>
      </c>
      <c r="P4278" s="205" t="s">
        <v>684</v>
      </c>
      <c r="Q4278" s="205" t="s">
        <v>686</v>
      </c>
    </row>
    <row r="4279" spans="1:17" hidden="1">
      <c r="A4279" s="204">
        <v>100929530531</v>
      </c>
      <c r="B4279" s="205" t="s">
        <v>16564</v>
      </c>
      <c r="C4279" s="205" t="s">
        <v>16565</v>
      </c>
      <c r="D4279" s="205" t="s">
        <v>680</v>
      </c>
      <c r="F4279" s="572">
        <v>42583</v>
      </c>
      <c r="G4279" s="205" t="s">
        <v>16566</v>
      </c>
      <c r="H4279" s="205" t="s">
        <v>682</v>
      </c>
      <c r="I4279" s="205" t="s">
        <v>684</v>
      </c>
      <c r="J4279" s="205" t="s">
        <v>684</v>
      </c>
      <c r="K4279" s="205" t="s">
        <v>684</v>
      </c>
      <c r="L4279" s="205" t="s">
        <v>684</v>
      </c>
      <c r="M4279" s="205" t="s">
        <v>684</v>
      </c>
      <c r="N4279" s="205" t="s">
        <v>684</v>
      </c>
      <c r="O4279" s="205" t="s">
        <v>686</v>
      </c>
      <c r="P4279" s="205" t="s">
        <v>684</v>
      </c>
      <c r="Q4279" s="205" t="s">
        <v>686</v>
      </c>
    </row>
    <row r="4280" spans="1:17" hidden="1">
      <c r="A4280" s="204">
        <v>100920080733</v>
      </c>
      <c r="B4280" s="205" t="s">
        <v>16567</v>
      </c>
      <c r="C4280" s="205" t="s">
        <v>16568</v>
      </c>
      <c r="D4280" s="205" t="s">
        <v>680</v>
      </c>
      <c r="F4280" s="572">
        <v>42583</v>
      </c>
      <c r="G4280" s="205" t="s">
        <v>16569</v>
      </c>
      <c r="H4280" s="205" t="s">
        <v>682</v>
      </c>
      <c r="I4280" s="205" t="s">
        <v>684</v>
      </c>
      <c r="J4280" s="205" t="s">
        <v>684</v>
      </c>
      <c r="K4280" s="205" t="s">
        <v>684</v>
      </c>
      <c r="L4280" s="205" t="s">
        <v>684</v>
      </c>
      <c r="M4280" s="205" t="s">
        <v>684</v>
      </c>
      <c r="N4280" s="205" t="s">
        <v>684</v>
      </c>
      <c r="O4280" s="205" t="s">
        <v>686</v>
      </c>
      <c r="P4280" s="205" t="s">
        <v>684</v>
      </c>
      <c r="Q4280" s="205" t="s">
        <v>686</v>
      </c>
    </row>
    <row r="4281" spans="1:17" hidden="1">
      <c r="A4281" s="204">
        <v>100913985145</v>
      </c>
      <c r="B4281" s="205" t="s">
        <v>16570</v>
      </c>
      <c r="C4281" s="205" t="s">
        <v>16571</v>
      </c>
      <c r="D4281" s="205" t="s">
        <v>680</v>
      </c>
      <c r="F4281" s="572">
        <v>42583</v>
      </c>
      <c r="G4281" s="205" t="s">
        <v>16572</v>
      </c>
      <c r="H4281" s="205" t="s">
        <v>682</v>
      </c>
      <c r="I4281" s="205" t="s">
        <v>684</v>
      </c>
      <c r="J4281" s="205" t="s">
        <v>684</v>
      </c>
      <c r="K4281" s="205" t="s">
        <v>684</v>
      </c>
      <c r="L4281" s="205" t="s">
        <v>684</v>
      </c>
      <c r="M4281" s="205" t="s">
        <v>684</v>
      </c>
      <c r="N4281" s="205" t="s">
        <v>684</v>
      </c>
      <c r="O4281" s="205" t="s">
        <v>686</v>
      </c>
      <c r="P4281" s="205" t="s">
        <v>684</v>
      </c>
      <c r="Q4281" s="205" t="s">
        <v>686</v>
      </c>
    </row>
    <row r="4282" spans="1:17" hidden="1">
      <c r="A4282" s="204">
        <v>100914328900</v>
      </c>
      <c r="B4282" s="205" t="s">
        <v>16573</v>
      </c>
      <c r="C4282" s="205" t="s">
        <v>16574</v>
      </c>
      <c r="D4282" s="205" t="s">
        <v>680</v>
      </c>
      <c r="F4282" s="572">
        <v>42583</v>
      </c>
      <c r="G4282" s="205" t="s">
        <v>16575</v>
      </c>
      <c r="H4282" s="205" t="s">
        <v>682</v>
      </c>
      <c r="I4282" s="205" t="s">
        <v>684</v>
      </c>
      <c r="J4282" s="205" t="s">
        <v>684</v>
      </c>
      <c r="K4282" s="205" t="s">
        <v>684</v>
      </c>
      <c r="L4282" s="205" t="s">
        <v>684</v>
      </c>
      <c r="M4282" s="205" t="s">
        <v>684</v>
      </c>
      <c r="N4282" s="205" t="s">
        <v>684</v>
      </c>
      <c r="O4282" s="205" t="s">
        <v>686</v>
      </c>
      <c r="P4282" s="205" t="s">
        <v>684</v>
      </c>
      <c r="Q4282" s="205" t="s">
        <v>686</v>
      </c>
    </row>
    <row r="4283" spans="1:17" hidden="1">
      <c r="A4283" s="204">
        <v>100927655365</v>
      </c>
      <c r="B4283" s="205" t="s">
        <v>16576</v>
      </c>
      <c r="C4283" s="205" t="s">
        <v>16577</v>
      </c>
      <c r="D4283" s="205" t="s">
        <v>680</v>
      </c>
      <c r="F4283" s="572">
        <v>42583</v>
      </c>
      <c r="G4283" s="205" t="s">
        <v>16578</v>
      </c>
      <c r="H4283" s="205" t="s">
        <v>682</v>
      </c>
      <c r="I4283" s="205" t="s">
        <v>684</v>
      </c>
      <c r="J4283" s="205" t="s">
        <v>684</v>
      </c>
      <c r="K4283" s="205" t="s">
        <v>684</v>
      </c>
      <c r="L4283" s="205" t="s">
        <v>684</v>
      </c>
      <c r="M4283" s="205" t="s">
        <v>684</v>
      </c>
      <c r="N4283" s="205" t="s">
        <v>684</v>
      </c>
      <c r="O4283" s="205" t="s">
        <v>686</v>
      </c>
      <c r="P4283" s="205" t="s">
        <v>684</v>
      </c>
      <c r="Q4283" s="205" t="s">
        <v>686</v>
      </c>
    </row>
    <row r="4284" spans="1:17" hidden="1">
      <c r="A4284" s="204">
        <v>100925423081</v>
      </c>
      <c r="B4284" s="205" t="s">
        <v>16629</v>
      </c>
      <c r="C4284" s="205" t="s">
        <v>16630</v>
      </c>
      <c r="D4284" s="205" t="s">
        <v>680</v>
      </c>
      <c r="F4284" s="572">
        <v>42583</v>
      </c>
      <c r="G4284" s="205" t="s">
        <v>8557</v>
      </c>
      <c r="H4284" s="205" t="s">
        <v>682</v>
      </c>
      <c r="I4284" s="205" t="s">
        <v>684</v>
      </c>
      <c r="J4284" s="205" t="s">
        <v>684</v>
      </c>
      <c r="K4284" s="205" t="s">
        <v>684</v>
      </c>
      <c r="L4284" s="205" t="s">
        <v>684</v>
      </c>
      <c r="M4284" s="205" t="s">
        <v>684</v>
      </c>
      <c r="N4284" s="205" t="s">
        <v>684</v>
      </c>
      <c r="O4284" s="205" t="s">
        <v>686</v>
      </c>
      <c r="P4284" s="205" t="s">
        <v>684</v>
      </c>
      <c r="Q4284" s="205" t="s">
        <v>686</v>
      </c>
    </row>
    <row r="4285" spans="1:17" hidden="1">
      <c r="A4285" s="204">
        <v>100921160301</v>
      </c>
      <c r="B4285" s="205" t="s">
        <v>16631</v>
      </c>
      <c r="C4285" s="205" t="s">
        <v>16632</v>
      </c>
      <c r="D4285" s="205" t="s">
        <v>680</v>
      </c>
      <c r="E4285" s="205">
        <v>31128</v>
      </c>
      <c r="F4285" s="572">
        <v>42583</v>
      </c>
      <c r="G4285" s="205" t="s">
        <v>16633</v>
      </c>
      <c r="H4285" s="205" t="s">
        <v>682</v>
      </c>
      <c r="I4285" s="205" t="s">
        <v>684</v>
      </c>
      <c r="J4285" s="205">
        <v>7776018787</v>
      </c>
      <c r="K4285" s="205" t="s">
        <v>684</v>
      </c>
      <c r="L4285" s="205" t="s">
        <v>684</v>
      </c>
      <c r="M4285" s="205" t="s">
        <v>684</v>
      </c>
      <c r="N4285" s="205" t="s">
        <v>684</v>
      </c>
      <c r="O4285" s="205" t="s">
        <v>686</v>
      </c>
      <c r="P4285" s="205" t="s">
        <v>684</v>
      </c>
      <c r="Q4285" s="205" t="s">
        <v>686</v>
      </c>
    </row>
    <row r="4286" spans="1:17" hidden="1">
      <c r="A4286" s="204">
        <v>100915657530</v>
      </c>
      <c r="B4286" s="205" t="s">
        <v>16634</v>
      </c>
      <c r="C4286" s="205" t="s">
        <v>16635</v>
      </c>
      <c r="D4286" s="205" t="s">
        <v>680</v>
      </c>
      <c r="E4286" s="572"/>
      <c r="F4286" s="572">
        <v>42583</v>
      </c>
      <c r="G4286" s="205" t="s">
        <v>5621</v>
      </c>
      <c r="H4286" s="205" t="s">
        <v>682</v>
      </c>
      <c r="I4286" s="205" t="s">
        <v>684</v>
      </c>
      <c r="J4286" s="205" t="s">
        <v>684</v>
      </c>
      <c r="K4286" s="205" t="s">
        <v>684</v>
      </c>
      <c r="L4286" s="205" t="s">
        <v>684</v>
      </c>
      <c r="M4286" s="205" t="s">
        <v>684</v>
      </c>
      <c r="N4286" s="205" t="s">
        <v>684</v>
      </c>
      <c r="O4286" s="205" t="s">
        <v>686</v>
      </c>
      <c r="P4286" s="205" t="s">
        <v>684</v>
      </c>
      <c r="Q4286" s="205" t="s">
        <v>686</v>
      </c>
    </row>
    <row r="4287" spans="1:17" hidden="1">
      <c r="A4287" s="204">
        <v>100913968009</v>
      </c>
      <c r="B4287" s="205" t="s">
        <v>16636</v>
      </c>
      <c r="C4287" s="205" t="s">
        <v>16637</v>
      </c>
      <c r="D4287" s="205" t="s">
        <v>680</v>
      </c>
      <c r="F4287" s="572">
        <v>42583</v>
      </c>
      <c r="G4287" s="205" t="s">
        <v>16638</v>
      </c>
      <c r="H4287" s="205" t="s">
        <v>682</v>
      </c>
      <c r="I4287" s="205" t="s">
        <v>684</v>
      </c>
      <c r="J4287" s="205" t="s">
        <v>684</v>
      </c>
      <c r="K4287" s="205" t="s">
        <v>684</v>
      </c>
      <c r="L4287" s="205" t="s">
        <v>684</v>
      </c>
      <c r="M4287" s="205" t="s">
        <v>684</v>
      </c>
      <c r="N4287" s="205" t="s">
        <v>684</v>
      </c>
      <c r="O4287" s="205" t="s">
        <v>686</v>
      </c>
      <c r="P4287" s="205" t="s">
        <v>684</v>
      </c>
      <c r="Q4287" s="205" t="s">
        <v>686</v>
      </c>
    </row>
    <row r="4288" spans="1:17" hidden="1">
      <c r="A4288" s="204">
        <v>100925741688</v>
      </c>
      <c r="B4288" s="205" t="s">
        <v>16639</v>
      </c>
      <c r="C4288" s="205" t="s">
        <v>16640</v>
      </c>
      <c r="D4288" s="205" t="s">
        <v>680</v>
      </c>
      <c r="F4288" s="572">
        <v>42583</v>
      </c>
      <c r="G4288" s="205" t="s">
        <v>16641</v>
      </c>
      <c r="H4288" s="205" t="s">
        <v>682</v>
      </c>
      <c r="I4288" s="205" t="s">
        <v>684</v>
      </c>
      <c r="J4288" s="205" t="s">
        <v>684</v>
      </c>
      <c r="K4288" s="205" t="s">
        <v>684</v>
      </c>
      <c r="L4288" s="205" t="s">
        <v>684</v>
      </c>
      <c r="M4288" s="205" t="s">
        <v>684</v>
      </c>
      <c r="N4288" s="205" t="s">
        <v>684</v>
      </c>
      <c r="O4288" s="205" t="s">
        <v>686</v>
      </c>
      <c r="P4288" s="205" t="s">
        <v>684</v>
      </c>
      <c r="Q4288" s="205" t="s">
        <v>686</v>
      </c>
    </row>
    <row r="4289" spans="1:17" hidden="1">
      <c r="A4289" s="204">
        <v>100921278582</v>
      </c>
      <c r="B4289" s="205" t="s">
        <v>16642</v>
      </c>
      <c r="C4289" s="205" t="s">
        <v>16643</v>
      </c>
      <c r="D4289" s="205" t="s">
        <v>680</v>
      </c>
      <c r="F4289" s="572">
        <v>42583</v>
      </c>
      <c r="G4289" s="205" t="s">
        <v>3371</v>
      </c>
      <c r="H4289" s="205" t="s">
        <v>682</v>
      </c>
      <c r="I4289" s="205" t="s">
        <v>684</v>
      </c>
      <c r="J4289" s="205" t="s">
        <v>684</v>
      </c>
      <c r="K4289" s="205" t="s">
        <v>684</v>
      </c>
      <c r="L4289" s="205" t="s">
        <v>684</v>
      </c>
      <c r="M4289" s="205" t="s">
        <v>684</v>
      </c>
      <c r="N4289" s="205" t="s">
        <v>684</v>
      </c>
      <c r="O4289" s="205" t="s">
        <v>686</v>
      </c>
      <c r="P4289" s="205" t="s">
        <v>684</v>
      </c>
      <c r="Q4289" s="205" t="s">
        <v>686</v>
      </c>
    </row>
    <row r="4290" spans="1:17" hidden="1">
      <c r="A4290" s="204">
        <v>100913877882</v>
      </c>
      <c r="B4290" s="205" t="s">
        <v>16644</v>
      </c>
      <c r="C4290" s="205" t="s">
        <v>16645</v>
      </c>
      <c r="D4290" s="205" t="s">
        <v>680</v>
      </c>
      <c r="F4290" s="572">
        <v>42583</v>
      </c>
      <c r="G4290" s="205" t="s">
        <v>16646</v>
      </c>
      <c r="H4290" s="205" t="s">
        <v>682</v>
      </c>
      <c r="I4290" s="205" t="s">
        <v>684</v>
      </c>
      <c r="J4290" s="205" t="s">
        <v>684</v>
      </c>
      <c r="K4290" s="205" t="s">
        <v>684</v>
      </c>
      <c r="L4290" s="205" t="s">
        <v>684</v>
      </c>
      <c r="M4290" s="205" t="s">
        <v>684</v>
      </c>
      <c r="N4290" s="205" t="s">
        <v>684</v>
      </c>
      <c r="O4290" s="205" t="s">
        <v>686</v>
      </c>
      <c r="P4290" s="205" t="s">
        <v>684</v>
      </c>
      <c r="Q4290" s="205" t="s">
        <v>686</v>
      </c>
    </row>
    <row r="4291" spans="1:17" hidden="1">
      <c r="A4291" s="204">
        <v>100917044636</v>
      </c>
      <c r="B4291" s="205" t="s">
        <v>16647</v>
      </c>
      <c r="C4291" s="205" t="s">
        <v>16648</v>
      </c>
      <c r="D4291" s="205" t="s">
        <v>680</v>
      </c>
      <c r="E4291" s="205">
        <v>31778</v>
      </c>
      <c r="F4291" s="572">
        <v>42583</v>
      </c>
      <c r="G4291" s="205" t="s">
        <v>16649</v>
      </c>
      <c r="H4291" s="205" t="s">
        <v>682</v>
      </c>
      <c r="I4291" s="205" t="s">
        <v>708</v>
      </c>
      <c r="J4291" s="205">
        <v>9665208506</v>
      </c>
      <c r="K4291" s="205" t="s">
        <v>684</v>
      </c>
      <c r="L4291" s="205" t="s">
        <v>16650</v>
      </c>
      <c r="M4291" s="205" t="s">
        <v>16651</v>
      </c>
      <c r="N4291" s="205" t="s">
        <v>6364</v>
      </c>
      <c r="O4291" s="205" t="s">
        <v>686</v>
      </c>
      <c r="P4291" s="205" t="s">
        <v>687</v>
      </c>
      <c r="Q4291" s="205" t="s">
        <v>686</v>
      </c>
    </row>
    <row r="4292" spans="1:17" hidden="1">
      <c r="A4292" s="204">
        <v>100915690335</v>
      </c>
      <c r="B4292" s="205" t="s">
        <v>16652</v>
      </c>
      <c r="C4292" s="205" t="s">
        <v>16653</v>
      </c>
      <c r="D4292" s="205" t="s">
        <v>680</v>
      </c>
      <c r="F4292" s="572">
        <v>42583</v>
      </c>
      <c r="G4292" s="205" t="s">
        <v>16494</v>
      </c>
      <c r="H4292" s="205" t="s">
        <v>682</v>
      </c>
      <c r="I4292" s="205" t="s">
        <v>684</v>
      </c>
      <c r="J4292" s="205" t="s">
        <v>684</v>
      </c>
      <c r="K4292" s="205" t="s">
        <v>684</v>
      </c>
      <c r="L4292" s="205" t="s">
        <v>684</v>
      </c>
      <c r="M4292" s="205" t="s">
        <v>684</v>
      </c>
      <c r="N4292" s="205" t="s">
        <v>684</v>
      </c>
      <c r="O4292" s="205" t="s">
        <v>686</v>
      </c>
      <c r="P4292" s="205" t="s">
        <v>684</v>
      </c>
      <c r="Q4292" s="205" t="s">
        <v>686</v>
      </c>
    </row>
    <row r="4293" spans="1:17" hidden="1">
      <c r="A4293" s="204">
        <v>100921653846</v>
      </c>
      <c r="B4293" s="205" t="s">
        <v>16654</v>
      </c>
      <c r="C4293" s="205" t="s">
        <v>16655</v>
      </c>
      <c r="D4293" s="205" t="s">
        <v>680</v>
      </c>
      <c r="E4293" s="572"/>
      <c r="F4293" s="572">
        <v>42583</v>
      </c>
      <c r="G4293" s="205" t="s">
        <v>16656</v>
      </c>
      <c r="H4293" s="205" t="s">
        <v>682</v>
      </c>
      <c r="I4293" s="205" t="s">
        <v>684</v>
      </c>
      <c r="J4293" s="205" t="s">
        <v>684</v>
      </c>
      <c r="K4293" s="205" t="s">
        <v>684</v>
      </c>
      <c r="L4293" s="205" t="s">
        <v>684</v>
      </c>
      <c r="M4293" s="205" t="s">
        <v>684</v>
      </c>
      <c r="N4293" s="205" t="s">
        <v>684</v>
      </c>
      <c r="O4293" s="205" t="s">
        <v>686</v>
      </c>
      <c r="P4293" s="205" t="s">
        <v>684</v>
      </c>
      <c r="Q4293" s="205" t="s">
        <v>686</v>
      </c>
    </row>
    <row r="4294" spans="1:17" hidden="1">
      <c r="A4294" s="204">
        <v>100926625691</v>
      </c>
      <c r="B4294" s="205" t="s">
        <v>16660</v>
      </c>
      <c r="C4294" s="205" t="s">
        <v>16661</v>
      </c>
      <c r="D4294" s="205" t="s">
        <v>680</v>
      </c>
      <c r="F4294" s="572">
        <v>42583</v>
      </c>
      <c r="G4294" s="205" t="s">
        <v>16662</v>
      </c>
      <c r="H4294" s="205" t="s">
        <v>682</v>
      </c>
      <c r="I4294" s="205" t="s">
        <v>684</v>
      </c>
      <c r="J4294" s="205" t="s">
        <v>684</v>
      </c>
      <c r="K4294" s="205" t="s">
        <v>684</v>
      </c>
      <c r="L4294" s="205" t="s">
        <v>684</v>
      </c>
      <c r="M4294" s="205" t="s">
        <v>684</v>
      </c>
      <c r="N4294" s="205" t="s">
        <v>684</v>
      </c>
      <c r="O4294" s="205" t="s">
        <v>686</v>
      </c>
      <c r="P4294" s="205" t="s">
        <v>684</v>
      </c>
      <c r="Q4294" s="205" t="s">
        <v>686</v>
      </c>
    </row>
    <row r="4295" spans="1:17" hidden="1">
      <c r="A4295" s="204">
        <v>100927664303</v>
      </c>
      <c r="B4295" s="205" t="s">
        <v>16663</v>
      </c>
      <c r="C4295" s="205" t="s">
        <v>16664</v>
      </c>
      <c r="D4295" s="205" t="s">
        <v>680</v>
      </c>
      <c r="F4295" s="572">
        <v>42583</v>
      </c>
      <c r="G4295" s="205" t="s">
        <v>16665</v>
      </c>
      <c r="H4295" s="205" t="s">
        <v>682</v>
      </c>
      <c r="I4295" s="205" t="s">
        <v>684</v>
      </c>
      <c r="J4295" s="205" t="s">
        <v>684</v>
      </c>
      <c r="K4295" s="205" t="s">
        <v>684</v>
      </c>
      <c r="L4295" s="205" t="s">
        <v>684</v>
      </c>
      <c r="M4295" s="205" t="s">
        <v>684</v>
      </c>
      <c r="N4295" s="205" t="s">
        <v>684</v>
      </c>
      <c r="O4295" s="205" t="s">
        <v>686</v>
      </c>
      <c r="P4295" s="205" t="s">
        <v>684</v>
      </c>
      <c r="Q4295" s="205" t="s">
        <v>686</v>
      </c>
    </row>
    <row r="4296" spans="1:17" hidden="1">
      <c r="A4296" s="204">
        <v>100927661689</v>
      </c>
      <c r="B4296" s="205" t="s">
        <v>16666</v>
      </c>
      <c r="C4296" s="205" t="s">
        <v>16667</v>
      </c>
      <c r="D4296" s="205" t="s">
        <v>680</v>
      </c>
      <c r="F4296" s="572">
        <v>42583</v>
      </c>
      <c r="G4296" s="205" t="s">
        <v>16668</v>
      </c>
      <c r="H4296" s="205" t="s">
        <v>682</v>
      </c>
      <c r="I4296" s="205" t="s">
        <v>684</v>
      </c>
      <c r="J4296" s="205" t="s">
        <v>684</v>
      </c>
      <c r="K4296" s="205" t="s">
        <v>684</v>
      </c>
      <c r="L4296" s="205" t="s">
        <v>684</v>
      </c>
      <c r="M4296" s="205" t="s">
        <v>684</v>
      </c>
      <c r="N4296" s="205" t="s">
        <v>684</v>
      </c>
      <c r="O4296" s="205" t="s">
        <v>686</v>
      </c>
      <c r="P4296" s="205" t="s">
        <v>684</v>
      </c>
      <c r="Q4296" s="205" t="s">
        <v>686</v>
      </c>
    </row>
    <row r="4297" spans="1:17" hidden="1">
      <c r="A4297" s="204">
        <v>100919974543</v>
      </c>
      <c r="B4297" s="205" t="s">
        <v>16669</v>
      </c>
      <c r="C4297" s="205" t="s">
        <v>16670</v>
      </c>
      <c r="D4297" s="205" t="s">
        <v>680</v>
      </c>
      <c r="F4297" s="572">
        <v>42583</v>
      </c>
      <c r="G4297" s="205" t="s">
        <v>1309</v>
      </c>
      <c r="H4297" s="205" t="s">
        <v>682</v>
      </c>
      <c r="I4297" s="205" t="s">
        <v>684</v>
      </c>
      <c r="J4297" s="205" t="s">
        <v>684</v>
      </c>
      <c r="K4297" s="205" t="s">
        <v>684</v>
      </c>
      <c r="L4297" s="205" t="s">
        <v>684</v>
      </c>
      <c r="M4297" s="205" t="s">
        <v>684</v>
      </c>
      <c r="N4297" s="205" t="s">
        <v>684</v>
      </c>
      <c r="O4297" s="205" t="s">
        <v>686</v>
      </c>
      <c r="P4297" s="205" t="s">
        <v>684</v>
      </c>
      <c r="Q4297" s="205" t="s">
        <v>686</v>
      </c>
    </row>
    <row r="4298" spans="1:17" hidden="1">
      <c r="A4298" s="204">
        <v>100927296862</v>
      </c>
      <c r="B4298" s="205" t="s">
        <v>16671</v>
      </c>
      <c r="C4298" s="205" t="s">
        <v>16672</v>
      </c>
      <c r="D4298" s="205" t="s">
        <v>680</v>
      </c>
      <c r="F4298" s="572">
        <v>42583</v>
      </c>
      <c r="G4298" s="205" t="s">
        <v>16413</v>
      </c>
      <c r="H4298" s="205" t="s">
        <v>682</v>
      </c>
      <c r="I4298" s="205" t="s">
        <v>684</v>
      </c>
      <c r="J4298" s="205" t="s">
        <v>684</v>
      </c>
      <c r="K4298" s="205" t="s">
        <v>684</v>
      </c>
      <c r="L4298" s="205" t="s">
        <v>684</v>
      </c>
      <c r="M4298" s="205" t="s">
        <v>684</v>
      </c>
      <c r="N4298" s="205" t="s">
        <v>684</v>
      </c>
      <c r="O4298" s="205" t="s">
        <v>686</v>
      </c>
      <c r="P4298" s="205" t="s">
        <v>684</v>
      </c>
      <c r="Q4298" s="205" t="s">
        <v>686</v>
      </c>
    </row>
    <row r="4299" spans="1:17" hidden="1">
      <c r="A4299" s="204">
        <v>100927296794</v>
      </c>
      <c r="B4299" s="205" t="s">
        <v>16673</v>
      </c>
      <c r="C4299" s="205" t="s">
        <v>16674</v>
      </c>
      <c r="D4299" s="205" t="s">
        <v>680</v>
      </c>
      <c r="F4299" s="572">
        <v>42583</v>
      </c>
      <c r="G4299" s="205" t="s">
        <v>16413</v>
      </c>
      <c r="H4299" s="205" t="s">
        <v>682</v>
      </c>
      <c r="I4299" s="205" t="s">
        <v>684</v>
      </c>
      <c r="J4299" s="205" t="s">
        <v>684</v>
      </c>
      <c r="K4299" s="205" t="s">
        <v>684</v>
      </c>
      <c r="L4299" s="205" t="s">
        <v>684</v>
      </c>
      <c r="M4299" s="205" t="s">
        <v>684</v>
      </c>
      <c r="N4299" s="205" t="s">
        <v>684</v>
      </c>
      <c r="O4299" s="205" t="s">
        <v>686</v>
      </c>
      <c r="P4299" s="205" t="s">
        <v>684</v>
      </c>
      <c r="Q4299" s="205" t="s">
        <v>686</v>
      </c>
    </row>
    <row r="4300" spans="1:17" hidden="1">
      <c r="A4300" s="204">
        <v>100912380384</v>
      </c>
      <c r="B4300" s="205" t="s">
        <v>16675</v>
      </c>
      <c r="C4300" s="205" t="s">
        <v>16676</v>
      </c>
      <c r="D4300" s="205" t="s">
        <v>680</v>
      </c>
      <c r="E4300" s="205">
        <v>28491</v>
      </c>
      <c r="F4300" s="572">
        <v>42583</v>
      </c>
      <c r="G4300" s="205" t="s">
        <v>16677</v>
      </c>
      <c r="H4300" s="205" t="s">
        <v>682</v>
      </c>
      <c r="I4300" s="205" t="s">
        <v>708</v>
      </c>
      <c r="J4300" s="205">
        <v>9172959130</v>
      </c>
      <c r="K4300" s="205" t="s">
        <v>684</v>
      </c>
      <c r="L4300" s="205" t="s">
        <v>5756</v>
      </c>
      <c r="M4300" s="205" t="s">
        <v>684</v>
      </c>
      <c r="N4300" s="205" t="s">
        <v>16678</v>
      </c>
      <c r="O4300" s="205" t="s">
        <v>686</v>
      </c>
      <c r="P4300" s="205" t="s">
        <v>687</v>
      </c>
      <c r="Q4300" s="205" t="s">
        <v>686</v>
      </c>
    </row>
    <row r="4301" spans="1:17" hidden="1">
      <c r="A4301" s="204">
        <v>100918265674</v>
      </c>
      <c r="B4301" s="205" t="s">
        <v>16679</v>
      </c>
      <c r="C4301" s="205" t="s">
        <v>10237</v>
      </c>
      <c r="D4301" s="205" t="s">
        <v>680</v>
      </c>
      <c r="F4301" s="572">
        <v>42583</v>
      </c>
      <c r="G4301" s="205" t="s">
        <v>16680</v>
      </c>
      <c r="H4301" s="205" t="s">
        <v>682</v>
      </c>
      <c r="I4301" s="205" t="s">
        <v>684</v>
      </c>
      <c r="J4301" s="205" t="s">
        <v>684</v>
      </c>
      <c r="K4301" s="205" t="s">
        <v>684</v>
      </c>
      <c r="L4301" s="205" t="s">
        <v>684</v>
      </c>
      <c r="M4301" s="205" t="s">
        <v>684</v>
      </c>
      <c r="N4301" s="205" t="s">
        <v>684</v>
      </c>
      <c r="O4301" s="205" t="s">
        <v>686</v>
      </c>
      <c r="P4301" s="205" t="s">
        <v>684</v>
      </c>
      <c r="Q4301" s="205" t="s">
        <v>686</v>
      </c>
    </row>
    <row r="4302" spans="1:17" hidden="1">
      <c r="A4302" s="204">
        <v>100916609828</v>
      </c>
      <c r="B4302" s="205" t="s">
        <v>16621</v>
      </c>
      <c r="C4302" s="205" t="s">
        <v>16622</v>
      </c>
      <c r="D4302" s="205" t="s">
        <v>680</v>
      </c>
      <c r="F4302" s="572">
        <v>42583</v>
      </c>
      <c r="G4302" s="205" t="s">
        <v>16623</v>
      </c>
      <c r="H4302" s="205" t="s">
        <v>682</v>
      </c>
      <c r="I4302" s="205" t="s">
        <v>684</v>
      </c>
      <c r="J4302" s="205" t="s">
        <v>684</v>
      </c>
      <c r="K4302" s="205" t="s">
        <v>684</v>
      </c>
      <c r="L4302" s="205" t="s">
        <v>684</v>
      </c>
      <c r="M4302" s="205" t="s">
        <v>684</v>
      </c>
      <c r="N4302" s="205" t="s">
        <v>684</v>
      </c>
      <c r="O4302" s="205" t="s">
        <v>686</v>
      </c>
      <c r="P4302" s="205" t="s">
        <v>684</v>
      </c>
      <c r="Q4302" s="205" t="s">
        <v>686</v>
      </c>
    </row>
    <row r="4303" spans="1:17" hidden="1">
      <c r="A4303" s="204">
        <v>100920835313</v>
      </c>
      <c r="B4303" s="205" t="s">
        <v>16624</v>
      </c>
      <c r="C4303" s="205" t="s">
        <v>16625</v>
      </c>
      <c r="D4303" s="205" t="s">
        <v>680</v>
      </c>
      <c r="F4303" s="572">
        <v>42583</v>
      </c>
      <c r="G4303" s="205" t="s">
        <v>16626</v>
      </c>
      <c r="H4303" s="205" t="s">
        <v>682</v>
      </c>
      <c r="I4303" s="205" t="s">
        <v>684</v>
      </c>
      <c r="J4303" s="205" t="s">
        <v>684</v>
      </c>
      <c r="K4303" s="205" t="s">
        <v>684</v>
      </c>
      <c r="L4303" s="205" t="s">
        <v>684</v>
      </c>
      <c r="M4303" s="205" t="s">
        <v>684</v>
      </c>
      <c r="N4303" s="205" t="s">
        <v>684</v>
      </c>
      <c r="O4303" s="205" t="s">
        <v>686</v>
      </c>
      <c r="P4303" s="205" t="s">
        <v>684</v>
      </c>
      <c r="Q4303" s="205" t="s">
        <v>686</v>
      </c>
    </row>
    <row r="4304" spans="1:17" hidden="1">
      <c r="A4304" s="204">
        <v>100924458381</v>
      </c>
      <c r="B4304" s="205" t="s">
        <v>16627</v>
      </c>
      <c r="C4304" s="205" t="s">
        <v>16628</v>
      </c>
      <c r="D4304" s="205" t="s">
        <v>680</v>
      </c>
      <c r="F4304" s="572">
        <v>42583</v>
      </c>
      <c r="G4304" s="205" t="s">
        <v>989</v>
      </c>
      <c r="H4304" s="205" t="s">
        <v>682</v>
      </c>
      <c r="I4304" s="205" t="s">
        <v>684</v>
      </c>
      <c r="J4304" s="205" t="s">
        <v>684</v>
      </c>
      <c r="K4304" s="205" t="s">
        <v>684</v>
      </c>
      <c r="L4304" s="205" t="s">
        <v>684</v>
      </c>
      <c r="M4304" s="205" t="s">
        <v>684</v>
      </c>
      <c r="N4304" s="205" t="s">
        <v>684</v>
      </c>
      <c r="O4304" s="205" t="s">
        <v>686</v>
      </c>
      <c r="P4304" s="205" t="s">
        <v>684</v>
      </c>
      <c r="Q4304" s="205" t="s">
        <v>686</v>
      </c>
    </row>
    <row r="4305" spans="1:17" hidden="1">
      <c r="A4305" s="204">
        <v>100916951310</v>
      </c>
      <c r="B4305" s="205" t="s">
        <v>16606</v>
      </c>
      <c r="C4305" s="205" t="s">
        <v>16607</v>
      </c>
      <c r="D4305" s="205" t="s">
        <v>680</v>
      </c>
      <c r="F4305" s="572">
        <v>42583</v>
      </c>
      <c r="G4305" s="205" t="s">
        <v>4133</v>
      </c>
      <c r="H4305" s="205" t="s">
        <v>682</v>
      </c>
      <c r="I4305" s="205" t="s">
        <v>684</v>
      </c>
      <c r="J4305" s="205" t="s">
        <v>684</v>
      </c>
      <c r="K4305" s="205" t="s">
        <v>684</v>
      </c>
      <c r="L4305" s="205" t="s">
        <v>684</v>
      </c>
      <c r="M4305" s="205" t="s">
        <v>684</v>
      </c>
      <c r="N4305" s="205" t="s">
        <v>684</v>
      </c>
      <c r="O4305" s="205" t="s">
        <v>686</v>
      </c>
      <c r="P4305" s="205" t="s">
        <v>684</v>
      </c>
      <c r="Q4305" s="205" t="s">
        <v>686</v>
      </c>
    </row>
    <row r="4306" spans="1:17" hidden="1">
      <c r="A4306" s="204">
        <v>100912708302</v>
      </c>
      <c r="B4306" s="205" t="s">
        <v>16608</v>
      </c>
      <c r="C4306" s="205" t="s">
        <v>16609</v>
      </c>
      <c r="D4306" s="205" t="s">
        <v>680</v>
      </c>
      <c r="F4306" s="572">
        <v>42583</v>
      </c>
      <c r="G4306" s="205" t="s">
        <v>15341</v>
      </c>
      <c r="H4306" s="205" t="s">
        <v>682</v>
      </c>
      <c r="I4306" s="205" t="s">
        <v>684</v>
      </c>
      <c r="J4306" s="205" t="s">
        <v>684</v>
      </c>
      <c r="K4306" s="205" t="s">
        <v>684</v>
      </c>
      <c r="L4306" s="205" t="s">
        <v>684</v>
      </c>
      <c r="M4306" s="205" t="s">
        <v>684</v>
      </c>
      <c r="N4306" s="205" t="s">
        <v>684</v>
      </c>
      <c r="O4306" s="205" t="s">
        <v>686</v>
      </c>
      <c r="P4306" s="205" t="s">
        <v>684</v>
      </c>
      <c r="Q4306" s="205" t="s">
        <v>686</v>
      </c>
    </row>
    <row r="4307" spans="1:17" hidden="1">
      <c r="A4307" s="204">
        <v>100925335391</v>
      </c>
      <c r="B4307" s="205" t="s">
        <v>16610</v>
      </c>
      <c r="C4307" s="205" t="s">
        <v>16611</v>
      </c>
      <c r="D4307" s="205" t="s">
        <v>680</v>
      </c>
      <c r="F4307" s="572">
        <v>42583</v>
      </c>
      <c r="G4307" s="205" t="s">
        <v>16612</v>
      </c>
      <c r="H4307" s="205" t="s">
        <v>682</v>
      </c>
      <c r="I4307" s="205" t="s">
        <v>684</v>
      </c>
      <c r="J4307" s="205" t="s">
        <v>684</v>
      </c>
      <c r="K4307" s="205" t="s">
        <v>684</v>
      </c>
      <c r="L4307" s="205" t="s">
        <v>684</v>
      </c>
      <c r="M4307" s="205" t="s">
        <v>684</v>
      </c>
      <c r="N4307" s="205" t="s">
        <v>684</v>
      </c>
      <c r="O4307" s="205" t="s">
        <v>686</v>
      </c>
      <c r="P4307" s="205" t="s">
        <v>684</v>
      </c>
      <c r="Q4307" s="205" t="s">
        <v>686</v>
      </c>
    </row>
    <row r="4308" spans="1:17" hidden="1">
      <c r="A4308" s="204">
        <v>100919979326</v>
      </c>
      <c r="B4308" s="205" t="s">
        <v>16616</v>
      </c>
      <c r="C4308" s="205" t="s">
        <v>16617</v>
      </c>
      <c r="D4308" s="205" t="s">
        <v>680</v>
      </c>
      <c r="E4308" s="572">
        <v>31778</v>
      </c>
      <c r="F4308" s="572">
        <v>42583</v>
      </c>
      <c r="G4308" s="205" t="s">
        <v>1309</v>
      </c>
      <c r="H4308" s="205" t="s">
        <v>682</v>
      </c>
      <c r="I4308" s="205" t="s">
        <v>684</v>
      </c>
      <c r="J4308" s="205" t="s">
        <v>684</v>
      </c>
      <c r="K4308" s="205" t="s">
        <v>684</v>
      </c>
      <c r="L4308" s="205" t="s">
        <v>684</v>
      </c>
      <c r="M4308" s="205" t="s">
        <v>684</v>
      </c>
      <c r="N4308" s="205" t="s">
        <v>684</v>
      </c>
      <c r="O4308" s="205" t="s">
        <v>686</v>
      </c>
      <c r="P4308" s="205" t="s">
        <v>684</v>
      </c>
      <c r="Q4308" s="205" t="s">
        <v>686</v>
      </c>
    </row>
    <row r="4309" spans="1:17" hidden="1">
      <c r="A4309" s="204">
        <v>100928123425</v>
      </c>
      <c r="B4309" s="205" t="s">
        <v>16618</v>
      </c>
      <c r="C4309" s="205" t="s">
        <v>16084</v>
      </c>
      <c r="D4309" s="205" t="s">
        <v>680</v>
      </c>
      <c r="F4309" s="572">
        <v>42583</v>
      </c>
      <c r="G4309" s="205" t="s">
        <v>16085</v>
      </c>
      <c r="H4309" s="205" t="s">
        <v>682</v>
      </c>
      <c r="I4309" s="205" t="s">
        <v>684</v>
      </c>
      <c r="J4309" s="205" t="s">
        <v>684</v>
      </c>
      <c r="K4309" s="205" t="s">
        <v>684</v>
      </c>
      <c r="L4309" s="205" t="s">
        <v>684</v>
      </c>
      <c r="M4309" s="205" t="s">
        <v>684</v>
      </c>
      <c r="N4309" s="205" t="s">
        <v>684</v>
      </c>
      <c r="O4309" s="205" t="s">
        <v>686</v>
      </c>
      <c r="P4309" s="205" t="s">
        <v>684</v>
      </c>
      <c r="Q4309" s="205" t="s">
        <v>686</v>
      </c>
    </row>
    <row r="4310" spans="1:17" hidden="1">
      <c r="A4310" s="204">
        <v>100913654983</v>
      </c>
      <c r="B4310" s="205" t="s">
        <v>16619</v>
      </c>
      <c r="C4310" s="205" t="s">
        <v>16620</v>
      </c>
      <c r="D4310" s="205" t="s">
        <v>680</v>
      </c>
      <c r="E4310" s="572"/>
      <c r="F4310" s="572">
        <v>42583</v>
      </c>
      <c r="G4310" s="205" t="s">
        <v>3143</v>
      </c>
      <c r="H4310" s="205" t="s">
        <v>682</v>
      </c>
      <c r="I4310" s="205" t="s">
        <v>684</v>
      </c>
      <c r="J4310" s="205" t="s">
        <v>684</v>
      </c>
      <c r="K4310" s="205" t="s">
        <v>684</v>
      </c>
      <c r="L4310" s="205" t="s">
        <v>684</v>
      </c>
      <c r="M4310" s="205" t="s">
        <v>684</v>
      </c>
      <c r="N4310" s="205" t="s">
        <v>684</v>
      </c>
      <c r="O4310" s="205" t="s">
        <v>686</v>
      </c>
      <c r="P4310" s="205" t="s">
        <v>684</v>
      </c>
      <c r="Q4310" s="205" t="s">
        <v>686</v>
      </c>
    </row>
    <row r="4311" spans="1:17" hidden="1">
      <c r="A4311" s="204">
        <v>100914114738</v>
      </c>
      <c r="B4311" s="205" t="s">
        <v>16613</v>
      </c>
      <c r="C4311" s="205" t="s">
        <v>16614</v>
      </c>
      <c r="D4311" s="205" t="s">
        <v>680</v>
      </c>
      <c r="F4311" s="572">
        <v>42583</v>
      </c>
      <c r="G4311" s="205" t="s">
        <v>16615</v>
      </c>
      <c r="H4311" s="205" t="s">
        <v>682</v>
      </c>
      <c r="I4311" s="205" t="s">
        <v>684</v>
      </c>
      <c r="J4311" s="205" t="s">
        <v>684</v>
      </c>
      <c r="K4311" s="205" t="s">
        <v>684</v>
      </c>
      <c r="L4311" s="205" t="s">
        <v>684</v>
      </c>
      <c r="M4311" s="205" t="s">
        <v>684</v>
      </c>
      <c r="N4311" s="205" t="s">
        <v>684</v>
      </c>
      <c r="O4311" s="205" t="s">
        <v>686</v>
      </c>
      <c r="P4311" s="205" t="s">
        <v>684</v>
      </c>
      <c r="Q4311" s="205" t="s">
        <v>686</v>
      </c>
    </row>
    <row r="4312" spans="1:17" hidden="1">
      <c r="A4312" s="204">
        <v>100928651531</v>
      </c>
      <c r="B4312" s="205" t="s">
        <v>16602</v>
      </c>
      <c r="C4312" s="205" t="s">
        <v>16603</v>
      </c>
      <c r="D4312" s="205" t="s">
        <v>680</v>
      </c>
      <c r="F4312" s="572">
        <v>42583</v>
      </c>
      <c r="G4312" s="205" t="s">
        <v>1149</v>
      </c>
      <c r="H4312" s="205" t="s">
        <v>682</v>
      </c>
      <c r="I4312" s="205" t="s">
        <v>684</v>
      </c>
      <c r="J4312" s="205" t="s">
        <v>684</v>
      </c>
      <c r="K4312" s="205" t="s">
        <v>684</v>
      </c>
      <c r="L4312" s="205" t="s">
        <v>684</v>
      </c>
      <c r="M4312" s="205" t="s">
        <v>684</v>
      </c>
      <c r="N4312" s="205" t="s">
        <v>684</v>
      </c>
      <c r="O4312" s="205" t="s">
        <v>686</v>
      </c>
      <c r="P4312" s="205" t="s">
        <v>684</v>
      </c>
      <c r="Q4312" s="205" t="s">
        <v>686</v>
      </c>
    </row>
    <row r="4313" spans="1:17" hidden="1">
      <c r="A4313" s="204">
        <v>100929318485</v>
      </c>
      <c r="B4313" s="205" t="s">
        <v>16604</v>
      </c>
      <c r="C4313" s="205" t="s">
        <v>16605</v>
      </c>
      <c r="D4313" s="205" t="s">
        <v>680</v>
      </c>
      <c r="E4313" s="572"/>
      <c r="F4313" s="572">
        <v>42583</v>
      </c>
      <c r="G4313" s="205" t="s">
        <v>4309</v>
      </c>
      <c r="H4313" s="205" t="s">
        <v>682</v>
      </c>
      <c r="I4313" s="205" t="s">
        <v>684</v>
      </c>
      <c r="J4313" s="205" t="s">
        <v>684</v>
      </c>
      <c r="K4313" s="205" t="s">
        <v>684</v>
      </c>
      <c r="L4313" s="205" t="s">
        <v>684</v>
      </c>
      <c r="M4313" s="205" t="s">
        <v>684</v>
      </c>
      <c r="N4313" s="205" t="s">
        <v>684</v>
      </c>
      <c r="O4313" s="205" t="s">
        <v>686</v>
      </c>
      <c r="P4313" s="205" t="s">
        <v>684</v>
      </c>
      <c r="Q4313" s="205" t="s">
        <v>686</v>
      </c>
    </row>
    <row r="4314" spans="1:17" hidden="1">
      <c r="A4314" s="204">
        <v>100916533567</v>
      </c>
      <c r="B4314" s="205" t="s">
        <v>16556</v>
      </c>
      <c r="C4314" s="205" t="s">
        <v>16557</v>
      </c>
      <c r="D4314" s="205" t="s">
        <v>680</v>
      </c>
      <c r="F4314" s="572">
        <v>42583</v>
      </c>
      <c r="G4314" s="205" t="s">
        <v>2850</v>
      </c>
      <c r="H4314" s="205" t="s">
        <v>682</v>
      </c>
      <c r="I4314" s="205" t="s">
        <v>684</v>
      </c>
      <c r="J4314" s="205" t="s">
        <v>684</v>
      </c>
      <c r="K4314" s="205" t="s">
        <v>684</v>
      </c>
      <c r="L4314" s="205" t="s">
        <v>684</v>
      </c>
      <c r="M4314" s="205" t="s">
        <v>684</v>
      </c>
      <c r="N4314" s="205" t="s">
        <v>684</v>
      </c>
      <c r="O4314" s="205" t="s">
        <v>686</v>
      </c>
      <c r="P4314" s="205" t="s">
        <v>684</v>
      </c>
      <c r="Q4314" s="205" t="s">
        <v>686</v>
      </c>
    </row>
    <row r="4315" spans="1:17" hidden="1">
      <c r="A4315" s="204">
        <v>100920718111</v>
      </c>
      <c r="B4315" s="205" t="s">
        <v>16657</v>
      </c>
      <c r="C4315" s="205" t="s">
        <v>16658</v>
      </c>
      <c r="D4315" s="205" t="s">
        <v>680</v>
      </c>
      <c r="F4315" s="572">
        <v>42583</v>
      </c>
      <c r="G4315" s="205" t="s">
        <v>16659</v>
      </c>
      <c r="H4315" s="205" t="s">
        <v>682</v>
      </c>
      <c r="I4315" s="205" t="s">
        <v>684</v>
      </c>
      <c r="J4315" s="205" t="s">
        <v>684</v>
      </c>
      <c r="K4315" s="205" t="s">
        <v>684</v>
      </c>
      <c r="L4315" s="205" t="s">
        <v>684</v>
      </c>
      <c r="M4315" s="205" t="s">
        <v>684</v>
      </c>
      <c r="N4315" s="205" t="s">
        <v>684</v>
      </c>
      <c r="O4315" s="205" t="s">
        <v>686</v>
      </c>
      <c r="P4315" s="205" t="s">
        <v>684</v>
      </c>
      <c r="Q4315" s="205" t="s">
        <v>686</v>
      </c>
    </row>
    <row r="4316" spans="1:17" hidden="1">
      <c r="A4316" s="204">
        <v>100917496583</v>
      </c>
      <c r="B4316" s="205" t="s">
        <v>16681</v>
      </c>
      <c r="C4316" s="205" t="s">
        <v>8059</v>
      </c>
      <c r="D4316" s="205" t="s">
        <v>680</v>
      </c>
      <c r="E4316" s="205">
        <v>31048</v>
      </c>
      <c r="F4316" s="572">
        <v>42583</v>
      </c>
      <c r="G4316" s="205" t="s">
        <v>13879</v>
      </c>
      <c r="H4316" s="205" t="s">
        <v>682</v>
      </c>
      <c r="I4316" s="205" t="s">
        <v>684</v>
      </c>
      <c r="J4316" s="205" t="s">
        <v>684</v>
      </c>
      <c r="K4316" s="205" t="s">
        <v>684</v>
      </c>
      <c r="L4316" s="205" t="s">
        <v>684</v>
      </c>
      <c r="M4316" s="205" t="s">
        <v>684</v>
      </c>
      <c r="N4316" s="205" t="s">
        <v>684</v>
      </c>
      <c r="O4316" s="205" t="s">
        <v>686</v>
      </c>
      <c r="P4316" s="205" t="s">
        <v>684</v>
      </c>
      <c r="Q4316" s="205" t="s">
        <v>686</v>
      </c>
    </row>
    <row r="4317" spans="1:17" hidden="1">
      <c r="A4317" s="204">
        <v>100915509390</v>
      </c>
      <c r="B4317" s="205" t="s">
        <v>16600</v>
      </c>
      <c r="C4317" s="205" t="s">
        <v>16601</v>
      </c>
      <c r="D4317" s="205" t="s">
        <v>680</v>
      </c>
      <c r="F4317" s="572">
        <v>42583</v>
      </c>
      <c r="G4317" s="205" t="s">
        <v>1299</v>
      </c>
      <c r="H4317" s="205" t="s">
        <v>682</v>
      </c>
      <c r="I4317" s="205" t="s">
        <v>684</v>
      </c>
      <c r="J4317" s="205" t="s">
        <v>684</v>
      </c>
      <c r="K4317" s="205" t="s">
        <v>684</v>
      </c>
      <c r="L4317" s="205" t="s">
        <v>684</v>
      </c>
      <c r="M4317" s="205" t="s">
        <v>684</v>
      </c>
      <c r="N4317" s="205" t="s">
        <v>684</v>
      </c>
      <c r="O4317" s="205" t="s">
        <v>686</v>
      </c>
      <c r="P4317" s="205" t="s">
        <v>684</v>
      </c>
      <c r="Q4317" s="205" t="s">
        <v>686</v>
      </c>
    </row>
    <row r="4318" spans="1:17" hidden="1">
      <c r="A4318" s="204">
        <v>100909869141</v>
      </c>
      <c r="B4318" s="205" t="s">
        <v>16706</v>
      </c>
      <c r="C4318" s="205" t="s">
        <v>16707</v>
      </c>
      <c r="D4318" s="205" t="s">
        <v>684</v>
      </c>
      <c r="F4318" s="572">
        <v>42552</v>
      </c>
      <c r="G4318" s="205" t="s">
        <v>684</v>
      </c>
      <c r="H4318" s="205" t="s">
        <v>684</v>
      </c>
      <c r="I4318" s="205" t="s">
        <v>684</v>
      </c>
      <c r="J4318" s="205" t="s">
        <v>684</v>
      </c>
      <c r="K4318" s="205" t="s">
        <v>684</v>
      </c>
      <c r="L4318" s="205" t="s">
        <v>684</v>
      </c>
      <c r="M4318" s="205" t="s">
        <v>684</v>
      </c>
      <c r="N4318" s="205" t="s">
        <v>684</v>
      </c>
      <c r="O4318" s="205" t="s">
        <v>686</v>
      </c>
      <c r="P4318" s="205" t="s">
        <v>684</v>
      </c>
      <c r="Q4318" s="205" t="s">
        <v>686</v>
      </c>
    </row>
    <row r="4319" spans="1:17" hidden="1">
      <c r="A4319" s="204">
        <v>100902261124</v>
      </c>
      <c r="B4319" s="205" t="s">
        <v>16696</v>
      </c>
      <c r="C4319" s="205" t="s">
        <v>16697</v>
      </c>
      <c r="D4319" s="205" t="s">
        <v>684</v>
      </c>
      <c r="F4319" s="572">
        <v>42552</v>
      </c>
      <c r="G4319" s="205" t="s">
        <v>684</v>
      </c>
      <c r="H4319" s="205" t="s">
        <v>684</v>
      </c>
      <c r="I4319" s="205" t="s">
        <v>684</v>
      </c>
      <c r="J4319" s="205" t="s">
        <v>684</v>
      </c>
      <c r="K4319" s="205" t="s">
        <v>684</v>
      </c>
      <c r="L4319" s="205" t="s">
        <v>684</v>
      </c>
      <c r="M4319" s="205" t="s">
        <v>684</v>
      </c>
      <c r="N4319" s="205" t="s">
        <v>684</v>
      </c>
      <c r="O4319" s="205" t="s">
        <v>686</v>
      </c>
      <c r="P4319" s="205" t="s">
        <v>684</v>
      </c>
      <c r="Q4319" s="205" t="s">
        <v>686</v>
      </c>
    </row>
    <row r="4320" spans="1:17" hidden="1">
      <c r="A4320" s="204">
        <v>100899281667</v>
      </c>
      <c r="B4320" s="205" t="s">
        <v>16708</v>
      </c>
      <c r="C4320" s="205" t="s">
        <v>16709</v>
      </c>
      <c r="D4320" s="205" t="s">
        <v>684</v>
      </c>
      <c r="F4320" s="572">
        <v>42552</v>
      </c>
      <c r="G4320" s="205" t="s">
        <v>684</v>
      </c>
      <c r="H4320" s="205" t="s">
        <v>684</v>
      </c>
      <c r="I4320" s="205" t="s">
        <v>684</v>
      </c>
      <c r="J4320" s="205" t="s">
        <v>684</v>
      </c>
      <c r="K4320" s="205" t="s">
        <v>684</v>
      </c>
      <c r="L4320" s="205" t="s">
        <v>684</v>
      </c>
      <c r="M4320" s="205" t="s">
        <v>684</v>
      </c>
      <c r="N4320" s="205" t="s">
        <v>684</v>
      </c>
      <c r="O4320" s="205" t="s">
        <v>686</v>
      </c>
      <c r="P4320" s="205" t="s">
        <v>684</v>
      </c>
      <c r="Q4320" s="205" t="s">
        <v>686</v>
      </c>
    </row>
    <row r="4321" spans="1:17" hidden="1">
      <c r="A4321" s="204">
        <v>100898907885</v>
      </c>
      <c r="B4321" s="205" t="s">
        <v>16710</v>
      </c>
      <c r="C4321" s="205" t="s">
        <v>16711</v>
      </c>
      <c r="D4321" s="205" t="s">
        <v>684</v>
      </c>
      <c r="F4321" s="572">
        <v>42552</v>
      </c>
      <c r="G4321" s="205" t="s">
        <v>684</v>
      </c>
      <c r="H4321" s="205" t="s">
        <v>684</v>
      </c>
      <c r="I4321" s="205" t="s">
        <v>684</v>
      </c>
      <c r="J4321" s="205" t="s">
        <v>684</v>
      </c>
      <c r="K4321" s="205" t="s">
        <v>684</v>
      </c>
      <c r="L4321" s="205" t="s">
        <v>684</v>
      </c>
      <c r="M4321" s="205" t="s">
        <v>684</v>
      </c>
      <c r="N4321" s="205" t="s">
        <v>684</v>
      </c>
      <c r="O4321" s="205" t="s">
        <v>686</v>
      </c>
      <c r="P4321" s="205" t="s">
        <v>684</v>
      </c>
      <c r="Q4321" s="205" t="s">
        <v>686</v>
      </c>
    </row>
    <row r="4322" spans="1:17" hidden="1">
      <c r="A4322" s="204">
        <v>100898172042</v>
      </c>
      <c r="B4322" s="205" t="s">
        <v>16712</v>
      </c>
      <c r="C4322" s="205" t="s">
        <v>16713</v>
      </c>
      <c r="D4322" s="205" t="s">
        <v>684</v>
      </c>
      <c r="E4322" s="205">
        <v>33074</v>
      </c>
      <c r="F4322" s="572">
        <v>42552</v>
      </c>
      <c r="G4322" s="205" t="s">
        <v>684</v>
      </c>
      <c r="H4322" s="205" t="s">
        <v>684</v>
      </c>
      <c r="I4322" s="205" t="s">
        <v>684</v>
      </c>
      <c r="J4322" s="205">
        <v>7776018787</v>
      </c>
      <c r="K4322" s="205" t="s">
        <v>684</v>
      </c>
      <c r="L4322" s="205" t="s">
        <v>684</v>
      </c>
      <c r="M4322" s="205" t="s">
        <v>684</v>
      </c>
      <c r="N4322" s="205" t="s">
        <v>684</v>
      </c>
      <c r="O4322" s="205" t="s">
        <v>686</v>
      </c>
      <c r="P4322" s="205" t="s">
        <v>684</v>
      </c>
      <c r="Q4322" s="205" t="s">
        <v>686</v>
      </c>
    </row>
    <row r="4323" spans="1:17" hidden="1">
      <c r="A4323" s="204">
        <v>100907157491</v>
      </c>
      <c r="B4323" s="205" t="s">
        <v>16722</v>
      </c>
      <c r="C4323" s="205" t="s">
        <v>16723</v>
      </c>
      <c r="D4323" s="205" t="s">
        <v>684</v>
      </c>
      <c r="F4323" s="572">
        <v>42552</v>
      </c>
      <c r="G4323" s="205" t="s">
        <v>684</v>
      </c>
      <c r="H4323" s="205" t="s">
        <v>684</v>
      </c>
      <c r="I4323" s="205" t="s">
        <v>684</v>
      </c>
      <c r="J4323" s="205" t="s">
        <v>684</v>
      </c>
      <c r="K4323" s="205" t="s">
        <v>684</v>
      </c>
      <c r="L4323" s="205" t="s">
        <v>684</v>
      </c>
      <c r="M4323" s="205" t="s">
        <v>684</v>
      </c>
      <c r="N4323" s="205" t="s">
        <v>684</v>
      </c>
      <c r="O4323" s="205" t="s">
        <v>686</v>
      </c>
      <c r="P4323" s="205" t="s">
        <v>684</v>
      </c>
      <c r="Q4323" s="205" t="s">
        <v>686</v>
      </c>
    </row>
    <row r="4324" spans="1:17" hidden="1">
      <c r="A4324" s="204">
        <v>100907336561</v>
      </c>
      <c r="B4324" s="205" t="s">
        <v>16716</v>
      </c>
      <c r="C4324" s="205" t="s">
        <v>16717</v>
      </c>
      <c r="D4324" s="205" t="s">
        <v>684</v>
      </c>
      <c r="F4324" s="572">
        <v>42552</v>
      </c>
      <c r="G4324" s="205" t="s">
        <v>684</v>
      </c>
      <c r="H4324" s="205" t="s">
        <v>684</v>
      </c>
      <c r="I4324" s="205" t="s">
        <v>684</v>
      </c>
      <c r="J4324" s="205" t="s">
        <v>684</v>
      </c>
      <c r="K4324" s="205" t="s">
        <v>684</v>
      </c>
      <c r="L4324" s="205" t="s">
        <v>684</v>
      </c>
      <c r="M4324" s="205" t="s">
        <v>684</v>
      </c>
      <c r="N4324" s="205" t="s">
        <v>684</v>
      </c>
      <c r="O4324" s="205" t="s">
        <v>686</v>
      </c>
      <c r="P4324" s="205" t="s">
        <v>684</v>
      </c>
      <c r="Q4324" s="205" t="s">
        <v>686</v>
      </c>
    </row>
    <row r="4325" spans="1:17" hidden="1">
      <c r="A4325" s="204">
        <v>100905654579</v>
      </c>
      <c r="B4325" s="205" t="s">
        <v>16718</v>
      </c>
      <c r="C4325" s="205" t="s">
        <v>16719</v>
      </c>
      <c r="D4325" s="205" t="s">
        <v>684</v>
      </c>
      <c r="F4325" s="572">
        <v>42552</v>
      </c>
      <c r="G4325" s="205" t="s">
        <v>684</v>
      </c>
      <c r="H4325" s="205" t="s">
        <v>684</v>
      </c>
      <c r="I4325" s="205" t="s">
        <v>684</v>
      </c>
      <c r="J4325" s="205" t="s">
        <v>684</v>
      </c>
      <c r="K4325" s="205" t="s">
        <v>684</v>
      </c>
      <c r="L4325" s="205" t="s">
        <v>684</v>
      </c>
      <c r="M4325" s="205" t="s">
        <v>684</v>
      </c>
      <c r="N4325" s="205" t="s">
        <v>684</v>
      </c>
      <c r="O4325" s="205" t="s">
        <v>686</v>
      </c>
      <c r="P4325" s="205" t="s">
        <v>684</v>
      </c>
      <c r="Q4325" s="205" t="s">
        <v>686</v>
      </c>
    </row>
    <row r="4326" spans="1:17" hidden="1">
      <c r="A4326" s="204">
        <v>100907179052</v>
      </c>
      <c r="B4326" s="205" t="s">
        <v>16720</v>
      </c>
      <c r="C4326" s="205" t="s">
        <v>16721</v>
      </c>
      <c r="D4326" s="205" t="s">
        <v>684</v>
      </c>
      <c r="F4326" s="572">
        <v>42552</v>
      </c>
      <c r="G4326" s="205" t="s">
        <v>684</v>
      </c>
      <c r="H4326" s="205" t="s">
        <v>684</v>
      </c>
      <c r="I4326" s="205" t="s">
        <v>684</v>
      </c>
      <c r="J4326" s="205" t="s">
        <v>684</v>
      </c>
      <c r="K4326" s="205" t="s">
        <v>684</v>
      </c>
      <c r="L4326" s="205" t="s">
        <v>684</v>
      </c>
      <c r="M4326" s="205" t="s">
        <v>684</v>
      </c>
      <c r="N4326" s="205" t="s">
        <v>684</v>
      </c>
      <c r="O4326" s="205" t="s">
        <v>686</v>
      </c>
      <c r="P4326" s="205" t="s">
        <v>684</v>
      </c>
      <c r="Q4326" s="205" t="s">
        <v>686</v>
      </c>
    </row>
    <row r="4327" spans="1:17" hidden="1">
      <c r="A4327" s="204">
        <v>100907062884</v>
      </c>
      <c r="B4327" s="205" t="s">
        <v>16724</v>
      </c>
      <c r="C4327" s="205" t="s">
        <v>16725</v>
      </c>
      <c r="D4327" s="205" t="s">
        <v>684</v>
      </c>
      <c r="E4327" s="572"/>
      <c r="F4327" s="572">
        <v>42552</v>
      </c>
      <c r="G4327" s="205" t="s">
        <v>684</v>
      </c>
      <c r="H4327" s="205" t="s">
        <v>684</v>
      </c>
      <c r="I4327" s="205" t="s">
        <v>684</v>
      </c>
      <c r="J4327" s="205" t="s">
        <v>684</v>
      </c>
      <c r="K4327" s="205" t="s">
        <v>684</v>
      </c>
      <c r="L4327" s="205" t="s">
        <v>684</v>
      </c>
      <c r="M4327" s="205" t="s">
        <v>684</v>
      </c>
      <c r="N4327" s="205" t="s">
        <v>684</v>
      </c>
      <c r="O4327" s="205" t="s">
        <v>686</v>
      </c>
      <c r="P4327" s="205" t="s">
        <v>684</v>
      </c>
      <c r="Q4327" s="205" t="s">
        <v>686</v>
      </c>
    </row>
    <row r="4328" spans="1:17" hidden="1">
      <c r="A4328" s="204">
        <v>100906910793</v>
      </c>
      <c r="B4328" s="205" t="s">
        <v>16726</v>
      </c>
      <c r="C4328" s="205" t="s">
        <v>16727</v>
      </c>
      <c r="D4328" s="205" t="s">
        <v>684</v>
      </c>
      <c r="F4328" s="572">
        <v>42552</v>
      </c>
      <c r="G4328" s="205" t="s">
        <v>684</v>
      </c>
      <c r="H4328" s="205" t="s">
        <v>684</v>
      </c>
      <c r="I4328" s="205" t="s">
        <v>684</v>
      </c>
      <c r="J4328" s="205" t="s">
        <v>684</v>
      </c>
      <c r="K4328" s="205" t="s">
        <v>684</v>
      </c>
      <c r="L4328" s="205" t="s">
        <v>684</v>
      </c>
      <c r="M4328" s="205" t="s">
        <v>684</v>
      </c>
      <c r="N4328" s="205" t="s">
        <v>684</v>
      </c>
      <c r="O4328" s="205" t="s">
        <v>686</v>
      </c>
      <c r="P4328" s="205" t="s">
        <v>684</v>
      </c>
      <c r="Q4328" s="205" t="s">
        <v>686</v>
      </c>
    </row>
    <row r="4329" spans="1:17" hidden="1">
      <c r="A4329" s="204">
        <v>100904786866</v>
      </c>
      <c r="B4329" s="205" t="s">
        <v>16684</v>
      </c>
      <c r="C4329" s="205" t="s">
        <v>16685</v>
      </c>
      <c r="D4329" s="205" t="s">
        <v>684</v>
      </c>
      <c r="F4329" s="572">
        <v>42552</v>
      </c>
      <c r="G4329" s="205" t="s">
        <v>684</v>
      </c>
      <c r="H4329" s="205" t="s">
        <v>684</v>
      </c>
      <c r="I4329" s="205" t="s">
        <v>684</v>
      </c>
      <c r="J4329" s="205" t="s">
        <v>684</v>
      </c>
      <c r="K4329" s="205" t="s">
        <v>684</v>
      </c>
      <c r="L4329" s="205" t="s">
        <v>684</v>
      </c>
      <c r="M4329" s="205" t="s">
        <v>684</v>
      </c>
      <c r="N4329" s="205" t="s">
        <v>684</v>
      </c>
      <c r="O4329" s="205" t="s">
        <v>686</v>
      </c>
      <c r="P4329" s="205" t="s">
        <v>684</v>
      </c>
      <c r="Q4329" s="205" t="s">
        <v>686</v>
      </c>
    </row>
    <row r="4330" spans="1:17" hidden="1">
      <c r="A4330" s="204">
        <v>100898792876</v>
      </c>
      <c r="B4330" s="205" t="s">
        <v>16728</v>
      </c>
      <c r="C4330" s="205" t="s">
        <v>16729</v>
      </c>
      <c r="D4330" s="205" t="s">
        <v>684</v>
      </c>
      <c r="F4330" s="572">
        <v>42552</v>
      </c>
      <c r="G4330" s="205" t="s">
        <v>684</v>
      </c>
      <c r="H4330" s="205" t="s">
        <v>684</v>
      </c>
      <c r="I4330" s="205" t="s">
        <v>684</v>
      </c>
      <c r="J4330" s="205" t="s">
        <v>684</v>
      </c>
      <c r="K4330" s="205" t="s">
        <v>684</v>
      </c>
      <c r="L4330" s="205" t="s">
        <v>684</v>
      </c>
      <c r="M4330" s="205" t="s">
        <v>684</v>
      </c>
      <c r="N4330" s="205" t="s">
        <v>684</v>
      </c>
      <c r="O4330" s="205" t="s">
        <v>686</v>
      </c>
      <c r="P4330" s="205" t="s">
        <v>684</v>
      </c>
      <c r="Q4330" s="205" t="s">
        <v>686</v>
      </c>
    </row>
    <row r="4331" spans="1:17" hidden="1">
      <c r="A4331" s="204">
        <v>100909887353</v>
      </c>
      <c r="B4331" s="205" t="s">
        <v>16688</v>
      </c>
      <c r="C4331" s="205" t="s">
        <v>16689</v>
      </c>
      <c r="D4331" s="205" t="s">
        <v>684</v>
      </c>
      <c r="F4331" s="572">
        <v>42552</v>
      </c>
      <c r="G4331" s="205" t="s">
        <v>684</v>
      </c>
      <c r="H4331" s="205" t="s">
        <v>684</v>
      </c>
      <c r="I4331" s="205" t="s">
        <v>684</v>
      </c>
      <c r="J4331" s="205" t="s">
        <v>684</v>
      </c>
      <c r="K4331" s="205" t="s">
        <v>684</v>
      </c>
      <c r="L4331" s="205" t="s">
        <v>684</v>
      </c>
      <c r="M4331" s="205" t="s">
        <v>684</v>
      </c>
      <c r="N4331" s="205" t="s">
        <v>684</v>
      </c>
      <c r="O4331" s="205" t="s">
        <v>686</v>
      </c>
      <c r="P4331" s="205" t="s">
        <v>684</v>
      </c>
      <c r="Q4331" s="205" t="s">
        <v>686</v>
      </c>
    </row>
    <row r="4332" spans="1:17" hidden="1">
      <c r="A4332" s="204">
        <v>100898181512</v>
      </c>
      <c r="B4332" s="205" t="s">
        <v>16682</v>
      </c>
      <c r="C4332" s="205" t="s">
        <v>16683</v>
      </c>
      <c r="D4332" s="205" t="s">
        <v>684</v>
      </c>
      <c r="F4332" s="572">
        <v>42552</v>
      </c>
      <c r="G4332" s="205" t="s">
        <v>684</v>
      </c>
      <c r="H4332" s="205" t="s">
        <v>684</v>
      </c>
      <c r="I4332" s="205" t="s">
        <v>684</v>
      </c>
      <c r="J4332" s="205" t="s">
        <v>684</v>
      </c>
      <c r="K4332" s="205" t="s">
        <v>684</v>
      </c>
      <c r="L4332" s="205" t="s">
        <v>684</v>
      </c>
      <c r="M4332" s="205" t="s">
        <v>684</v>
      </c>
      <c r="N4332" s="205" t="s">
        <v>684</v>
      </c>
      <c r="O4332" s="205" t="s">
        <v>686</v>
      </c>
      <c r="P4332" s="205" t="s">
        <v>684</v>
      </c>
      <c r="Q4332" s="205" t="s">
        <v>686</v>
      </c>
    </row>
    <row r="4333" spans="1:17" hidden="1">
      <c r="A4333" s="204">
        <v>100899492887</v>
      </c>
      <c r="B4333" s="205" t="s">
        <v>16730</v>
      </c>
      <c r="C4333" s="205" t="s">
        <v>16731</v>
      </c>
      <c r="D4333" s="205" t="s">
        <v>684</v>
      </c>
      <c r="F4333" s="572">
        <v>42552</v>
      </c>
      <c r="G4333" s="205" t="s">
        <v>684</v>
      </c>
      <c r="H4333" s="205" t="s">
        <v>684</v>
      </c>
      <c r="I4333" s="205" t="s">
        <v>684</v>
      </c>
      <c r="J4333" s="205" t="s">
        <v>684</v>
      </c>
      <c r="K4333" s="205" t="s">
        <v>684</v>
      </c>
      <c r="L4333" s="205" t="s">
        <v>684</v>
      </c>
      <c r="M4333" s="205" t="s">
        <v>684</v>
      </c>
      <c r="N4333" s="205" t="s">
        <v>684</v>
      </c>
      <c r="O4333" s="205" t="s">
        <v>686</v>
      </c>
      <c r="P4333" s="205" t="s">
        <v>684</v>
      </c>
      <c r="Q4333" s="205" t="s">
        <v>686</v>
      </c>
    </row>
    <row r="4334" spans="1:17" hidden="1">
      <c r="A4334" s="204">
        <v>100898932936</v>
      </c>
      <c r="B4334" s="205" t="s">
        <v>16686</v>
      </c>
      <c r="C4334" s="205" t="s">
        <v>16687</v>
      </c>
      <c r="D4334" s="205" t="s">
        <v>684</v>
      </c>
      <c r="F4334" s="572">
        <v>42552</v>
      </c>
      <c r="G4334" s="205" t="s">
        <v>684</v>
      </c>
      <c r="H4334" s="205" t="s">
        <v>684</v>
      </c>
      <c r="I4334" s="205" t="s">
        <v>684</v>
      </c>
      <c r="J4334" s="205" t="s">
        <v>684</v>
      </c>
      <c r="K4334" s="205" t="s">
        <v>684</v>
      </c>
      <c r="L4334" s="205" t="s">
        <v>684</v>
      </c>
      <c r="M4334" s="205" t="s">
        <v>684</v>
      </c>
      <c r="N4334" s="205" t="s">
        <v>684</v>
      </c>
      <c r="O4334" s="205" t="s">
        <v>686</v>
      </c>
      <c r="P4334" s="205" t="s">
        <v>684</v>
      </c>
      <c r="Q4334" s="205" t="s">
        <v>686</v>
      </c>
    </row>
    <row r="4335" spans="1:17" hidden="1">
      <c r="A4335" s="204">
        <v>100905147784</v>
      </c>
      <c r="B4335" s="205" t="s">
        <v>16704</v>
      </c>
      <c r="C4335" s="205" t="s">
        <v>16705</v>
      </c>
      <c r="D4335" s="205" t="s">
        <v>684</v>
      </c>
      <c r="F4335" s="572">
        <v>42552</v>
      </c>
      <c r="G4335" s="205" t="s">
        <v>684</v>
      </c>
      <c r="H4335" s="205" t="s">
        <v>684</v>
      </c>
      <c r="I4335" s="205" t="s">
        <v>684</v>
      </c>
      <c r="J4335" s="205" t="s">
        <v>684</v>
      </c>
      <c r="K4335" s="205" t="s">
        <v>684</v>
      </c>
      <c r="L4335" s="205" t="s">
        <v>684</v>
      </c>
      <c r="M4335" s="205" t="s">
        <v>684</v>
      </c>
      <c r="N4335" s="205" t="s">
        <v>684</v>
      </c>
      <c r="O4335" s="205" t="s">
        <v>686</v>
      </c>
      <c r="P4335" s="205" t="s">
        <v>684</v>
      </c>
      <c r="Q4335" s="205" t="s">
        <v>686</v>
      </c>
    </row>
    <row r="4336" spans="1:17" hidden="1">
      <c r="A4336" s="204">
        <v>100910204117</v>
      </c>
      <c r="B4336" s="205" t="s">
        <v>16694</v>
      </c>
      <c r="C4336" s="205" t="s">
        <v>16695</v>
      </c>
      <c r="D4336" s="205" t="s">
        <v>684</v>
      </c>
      <c r="F4336" s="572">
        <v>42552</v>
      </c>
      <c r="G4336" s="205" t="s">
        <v>684</v>
      </c>
      <c r="H4336" s="205" t="s">
        <v>684</v>
      </c>
      <c r="I4336" s="205" t="s">
        <v>684</v>
      </c>
      <c r="J4336" s="205" t="s">
        <v>684</v>
      </c>
      <c r="K4336" s="205" t="s">
        <v>684</v>
      </c>
      <c r="L4336" s="205" t="s">
        <v>684</v>
      </c>
      <c r="M4336" s="205" t="s">
        <v>684</v>
      </c>
      <c r="N4336" s="205" t="s">
        <v>684</v>
      </c>
      <c r="O4336" s="205" t="s">
        <v>686</v>
      </c>
      <c r="P4336" s="205" t="s">
        <v>684</v>
      </c>
      <c r="Q4336" s="205" t="s">
        <v>686</v>
      </c>
    </row>
    <row r="4337" spans="1:17" hidden="1">
      <c r="A4337" s="204">
        <v>100903048844</v>
      </c>
      <c r="B4337" s="205" t="s">
        <v>16692</v>
      </c>
      <c r="C4337" s="205" t="s">
        <v>16693</v>
      </c>
      <c r="D4337" s="205" t="s">
        <v>684</v>
      </c>
      <c r="F4337" s="572">
        <v>42552</v>
      </c>
      <c r="G4337" s="205" t="s">
        <v>684</v>
      </c>
      <c r="H4337" s="205" t="s">
        <v>684</v>
      </c>
      <c r="I4337" s="205" t="s">
        <v>684</v>
      </c>
      <c r="J4337" s="205" t="s">
        <v>684</v>
      </c>
      <c r="K4337" s="205" t="s">
        <v>684</v>
      </c>
      <c r="L4337" s="205" t="s">
        <v>684</v>
      </c>
      <c r="M4337" s="205" t="s">
        <v>684</v>
      </c>
      <c r="N4337" s="205" t="s">
        <v>684</v>
      </c>
      <c r="O4337" s="205" t="s">
        <v>686</v>
      </c>
      <c r="P4337" s="205" t="s">
        <v>684</v>
      </c>
      <c r="Q4337" s="205" t="s">
        <v>686</v>
      </c>
    </row>
    <row r="4338" spans="1:17" hidden="1">
      <c r="A4338" s="204">
        <v>100901177248</v>
      </c>
      <c r="B4338" s="205" t="s">
        <v>16698</v>
      </c>
      <c r="C4338" s="205" t="s">
        <v>16699</v>
      </c>
      <c r="D4338" s="205" t="s">
        <v>684</v>
      </c>
      <c r="F4338" s="572">
        <v>42552</v>
      </c>
      <c r="G4338" s="205" t="s">
        <v>684</v>
      </c>
      <c r="H4338" s="205" t="s">
        <v>684</v>
      </c>
      <c r="I4338" s="205" t="s">
        <v>684</v>
      </c>
      <c r="J4338" s="205" t="s">
        <v>684</v>
      </c>
      <c r="K4338" s="205" t="s">
        <v>684</v>
      </c>
      <c r="L4338" s="205" t="s">
        <v>684</v>
      </c>
      <c r="M4338" s="205" t="s">
        <v>684</v>
      </c>
      <c r="N4338" s="205" t="s">
        <v>684</v>
      </c>
      <c r="O4338" s="205" t="s">
        <v>686</v>
      </c>
      <c r="P4338" s="205" t="s">
        <v>684</v>
      </c>
      <c r="Q4338" s="205" t="s">
        <v>686</v>
      </c>
    </row>
    <row r="4339" spans="1:17" hidden="1">
      <c r="A4339" s="204">
        <v>100897502341</v>
      </c>
      <c r="B4339" s="205" t="s">
        <v>16690</v>
      </c>
      <c r="C4339" s="205" t="s">
        <v>16691</v>
      </c>
      <c r="D4339" s="205" t="s">
        <v>684</v>
      </c>
      <c r="F4339" s="572">
        <v>42552</v>
      </c>
      <c r="G4339" s="205" t="s">
        <v>684</v>
      </c>
      <c r="H4339" s="205" t="s">
        <v>684</v>
      </c>
      <c r="I4339" s="205" t="s">
        <v>684</v>
      </c>
      <c r="J4339" s="205" t="s">
        <v>684</v>
      </c>
      <c r="K4339" s="205" t="s">
        <v>684</v>
      </c>
      <c r="L4339" s="205" t="s">
        <v>684</v>
      </c>
      <c r="M4339" s="205" t="s">
        <v>684</v>
      </c>
      <c r="N4339" s="205" t="s">
        <v>684</v>
      </c>
      <c r="O4339" s="205" t="s">
        <v>686</v>
      </c>
      <c r="P4339" s="205" t="s">
        <v>684</v>
      </c>
      <c r="Q4339" s="205" t="s">
        <v>686</v>
      </c>
    </row>
    <row r="4340" spans="1:17" hidden="1">
      <c r="A4340" s="204">
        <v>100899803977</v>
      </c>
      <c r="B4340" s="205" t="s">
        <v>16700</v>
      </c>
      <c r="C4340" s="205" t="s">
        <v>16701</v>
      </c>
      <c r="D4340" s="205" t="s">
        <v>684</v>
      </c>
      <c r="F4340" s="572">
        <v>42552</v>
      </c>
      <c r="G4340" s="205" t="s">
        <v>684</v>
      </c>
      <c r="H4340" s="205" t="s">
        <v>684</v>
      </c>
      <c r="I4340" s="205" t="s">
        <v>684</v>
      </c>
      <c r="J4340" s="205" t="s">
        <v>684</v>
      </c>
      <c r="K4340" s="205" t="s">
        <v>684</v>
      </c>
      <c r="L4340" s="205" t="s">
        <v>684</v>
      </c>
      <c r="M4340" s="205" t="s">
        <v>684</v>
      </c>
      <c r="N4340" s="205" t="s">
        <v>684</v>
      </c>
      <c r="O4340" s="205" t="s">
        <v>686</v>
      </c>
      <c r="P4340" s="205" t="s">
        <v>684</v>
      </c>
      <c r="Q4340" s="205" t="s">
        <v>686</v>
      </c>
    </row>
    <row r="4341" spans="1:17" hidden="1">
      <c r="A4341" s="204">
        <v>100898811491</v>
      </c>
      <c r="B4341" s="205" t="s">
        <v>16702</v>
      </c>
      <c r="C4341" s="205" t="s">
        <v>16703</v>
      </c>
      <c r="D4341" s="205" t="s">
        <v>684</v>
      </c>
      <c r="E4341" s="572"/>
      <c r="F4341" s="572">
        <v>42552</v>
      </c>
      <c r="G4341" s="205" t="s">
        <v>684</v>
      </c>
      <c r="H4341" s="205" t="s">
        <v>684</v>
      </c>
      <c r="I4341" s="205" t="s">
        <v>684</v>
      </c>
      <c r="J4341" s="205" t="s">
        <v>684</v>
      </c>
      <c r="K4341" s="205" t="s">
        <v>684</v>
      </c>
      <c r="L4341" s="205" t="s">
        <v>684</v>
      </c>
      <c r="M4341" s="205" t="s">
        <v>684</v>
      </c>
      <c r="N4341" s="205" t="s">
        <v>684</v>
      </c>
      <c r="O4341" s="205" t="s">
        <v>686</v>
      </c>
      <c r="P4341" s="205" t="s">
        <v>684</v>
      </c>
      <c r="Q4341" s="205" t="s">
        <v>686</v>
      </c>
    </row>
    <row r="4342" spans="1:17" hidden="1">
      <c r="A4342" s="204">
        <v>100906327607</v>
      </c>
      <c r="B4342" s="205" t="s">
        <v>16714</v>
      </c>
      <c r="C4342" s="205" t="s">
        <v>16715</v>
      </c>
      <c r="D4342" s="205" t="s">
        <v>684</v>
      </c>
      <c r="F4342" s="572">
        <v>42552</v>
      </c>
      <c r="G4342" s="205" t="s">
        <v>684</v>
      </c>
      <c r="H4342" s="205" t="s">
        <v>684</v>
      </c>
      <c r="I4342" s="205" t="s">
        <v>684</v>
      </c>
      <c r="J4342" s="205" t="s">
        <v>684</v>
      </c>
      <c r="K4342" s="205" t="s">
        <v>684</v>
      </c>
      <c r="L4342" s="205" t="s">
        <v>684</v>
      </c>
      <c r="M4342" s="205" t="s">
        <v>684</v>
      </c>
      <c r="N4342" s="205" t="s">
        <v>684</v>
      </c>
      <c r="O4342" s="205" t="s">
        <v>686</v>
      </c>
      <c r="P4342" s="205" t="s">
        <v>684</v>
      </c>
      <c r="Q4342" s="205" t="s">
        <v>686</v>
      </c>
    </row>
    <row r="4343" spans="1:17" hidden="1">
      <c r="A4343" s="204">
        <v>100904225438</v>
      </c>
      <c r="B4343" s="205" t="s">
        <v>16753</v>
      </c>
      <c r="C4343" s="205" t="s">
        <v>16754</v>
      </c>
      <c r="D4343" s="205" t="s">
        <v>680</v>
      </c>
      <c r="F4343" s="572">
        <v>42522</v>
      </c>
      <c r="G4343" s="205" t="s">
        <v>684</v>
      </c>
      <c r="H4343" s="205" t="s">
        <v>684</v>
      </c>
      <c r="I4343" s="205" t="s">
        <v>684</v>
      </c>
      <c r="J4343" s="205" t="s">
        <v>684</v>
      </c>
      <c r="K4343" s="205" t="s">
        <v>684</v>
      </c>
      <c r="L4343" s="205" t="s">
        <v>684</v>
      </c>
      <c r="M4343" s="205" t="s">
        <v>684</v>
      </c>
      <c r="N4343" s="205" t="s">
        <v>684</v>
      </c>
      <c r="O4343" s="205" t="s">
        <v>686</v>
      </c>
      <c r="P4343" s="205" t="s">
        <v>684</v>
      </c>
      <c r="Q4343" s="205" t="s">
        <v>686</v>
      </c>
    </row>
    <row r="4344" spans="1:17" hidden="1">
      <c r="A4344" s="204">
        <v>100900103827</v>
      </c>
      <c r="B4344" s="205" t="s">
        <v>16755</v>
      </c>
      <c r="C4344" s="205" t="s">
        <v>16756</v>
      </c>
      <c r="D4344" s="205" t="s">
        <v>680</v>
      </c>
      <c r="F4344" s="572">
        <v>42522</v>
      </c>
      <c r="G4344" s="205" t="s">
        <v>684</v>
      </c>
      <c r="H4344" s="205" t="s">
        <v>684</v>
      </c>
      <c r="I4344" s="205" t="s">
        <v>684</v>
      </c>
      <c r="J4344" s="205" t="s">
        <v>684</v>
      </c>
      <c r="K4344" s="205" t="s">
        <v>684</v>
      </c>
      <c r="L4344" s="205" t="s">
        <v>684</v>
      </c>
      <c r="M4344" s="205" t="s">
        <v>684</v>
      </c>
      <c r="N4344" s="205" t="s">
        <v>684</v>
      </c>
      <c r="O4344" s="205" t="s">
        <v>686</v>
      </c>
      <c r="P4344" s="205" t="s">
        <v>684</v>
      </c>
      <c r="Q4344" s="205" t="s">
        <v>686</v>
      </c>
    </row>
    <row r="4345" spans="1:17" hidden="1">
      <c r="A4345" s="204">
        <v>100905753790</v>
      </c>
      <c r="B4345" s="205" t="s">
        <v>16837</v>
      </c>
      <c r="C4345" s="205" t="s">
        <v>16838</v>
      </c>
      <c r="D4345" s="205" t="s">
        <v>680</v>
      </c>
      <c r="F4345" s="572">
        <v>42522</v>
      </c>
      <c r="G4345" s="205" t="s">
        <v>684</v>
      </c>
      <c r="H4345" s="205" t="s">
        <v>684</v>
      </c>
      <c r="I4345" s="205" t="s">
        <v>684</v>
      </c>
      <c r="J4345" s="205" t="s">
        <v>684</v>
      </c>
      <c r="K4345" s="205" t="s">
        <v>684</v>
      </c>
      <c r="L4345" s="205" t="s">
        <v>684</v>
      </c>
      <c r="M4345" s="205" t="s">
        <v>684</v>
      </c>
      <c r="N4345" s="205" t="s">
        <v>684</v>
      </c>
      <c r="O4345" s="205" t="s">
        <v>686</v>
      </c>
      <c r="P4345" s="205" t="s">
        <v>684</v>
      </c>
      <c r="Q4345" s="205" t="s">
        <v>686</v>
      </c>
    </row>
    <row r="4346" spans="1:17" hidden="1">
      <c r="A4346" s="204">
        <v>100908507462</v>
      </c>
      <c r="B4346" s="205" t="s">
        <v>16843</v>
      </c>
      <c r="C4346" s="205" t="s">
        <v>16844</v>
      </c>
      <c r="D4346" s="205" t="s">
        <v>680</v>
      </c>
      <c r="F4346" s="572">
        <v>42522</v>
      </c>
      <c r="G4346" s="205" t="s">
        <v>684</v>
      </c>
      <c r="H4346" s="205" t="s">
        <v>684</v>
      </c>
      <c r="I4346" s="205" t="s">
        <v>684</v>
      </c>
      <c r="J4346" s="205" t="s">
        <v>684</v>
      </c>
      <c r="K4346" s="205" t="s">
        <v>684</v>
      </c>
      <c r="L4346" s="205" t="s">
        <v>684</v>
      </c>
      <c r="M4346" s="205" t="s">
        <v>684</v>
      </c>
      <c r="N4346" s="205" t="s">
        <v>684</v>
      </c>
      <c r="O4346" s="205" t="s">
        <v>686</v>
      </c>
      <c r="P4346" s="205" t="s">
        <v>684</v>
      </c>
      <c r="Q4346" s="205" t="s">
        <v>686</v>
      </c>
    </row>
    <row r="4347" spans="1:17" hidden="1">
      <c r="A4347" s="204">
        <v>100910266898</v>
      </c>
      <c r="B4347" s="205" t="s">
        <v>16845</v>
      </c>
      <c r="C4347" s="205" t="s">
        <v>16846</v>
      </c>
      <c r="D4347" s="205" t="s">
        <v>680</v>
      </c>
      <c r="F4347" s="572">
        <v>42522</v>
      </c>
      <c r="G4347" s="205" t="s">
        <v>684</v>
      </c>
      <c r="H4347" s="205" t="s">
        <v>684</v>
      </c>
      <c r="I4347" s="205" t="s">
        <v>684</v>
      </c>
      <c r="J4347" s="205" t="s">
        <v>684</v>
      </c>
      <c r="K4347" s="205" t="s">
        <v>684</v>
      </c>
      <c r="L4347" s="205" t="s">
        <v>684</v>
      </c>
      <c r="M4347" s="205" t="s">
        <v>684</v>
      </c>
      <c r="N4347" s="205" t="s">
        <v>684</v>
      </c>
      <c r="O4347" s="205" t="s">
        <v>686</v>
      </c>
      <c r="P4347" s="205" t="s">
        <v>684</v>
      </c>
      <c r="Q4347" s="205" t="s">
        <v>686</v>
      </c>
    </row>
    <row r="4348" spans="1:17" hidden="1">
      <c r="A4348" s="204">
        <v>100902519473</v>
      </c>
      <c r="B4348" s="205" t="s">
        <v>16847</v>
      </c>
      <c r="C4348" s="205" t="s">
        <v>16848</v>
      </c>
      <c r="D4348" s="205" t="s">
        <v>680</v>
      </c>
      <c r="F4348" s="572">
        <v>42522</v>
      </c>
      <c r="G4348" s="205" t="s">
        <v>684</v>
      </c>
      <c r="H4348" s="205" t="s">
        <v>684</v>
      </c>
      <c r="I4348" s="205" t="s">
        <v>684</v>
      </c>
      <c r="J4348" s="205" t="s">
        <v>684</v>
      </c>
      <c r="K4348" s="205" t="s">
        <v>684</v>
      </c>
      <c r="L4348" s="205" t="s">
        <v>684</v>
      </c>
      <c r="M4348" s="205" t="s">
        <v>684</v>
      </c>
      <c r="N4348" s="205" t="s">
        <v>684</v>
      </c>
      <c r="O4348" s="205" t="s">
        <v>686</v>
      </c>
      <c r="P4348" s="205" t="s">
        <v>684</v>
      </c>
      <c r="Q4348" s="205" t="s">
        <v>686</v>
      </c>
    </row>
    <row r="4349" spans="1:17" hidden="1">
      <c r="A4349" s="204">
        <v>100907557420</v>
      </c>
      <c r="B4349" s="205" t="s">
        <v>16849</v>
      </c>
      <c r="C4349" s="205" t="s">
        <v>16850</v>
      </c>
      <c r="D4349" s="205" t="s">
        <v>680</v>
      </c>
      <c r="F4349" s="572">
        <v>42522</v>
      </c>
      <c r="G4349" s="205" t="s">
        <v>684</v>
      </c>
      <c r="H4349" s="205" t="s">
        <v>684</v>
      </c>
      <c r="I4349" s="205" t="s">
        <v>684</v>
      </c>
      <c r="J4349" s="205" t="s">
        <v>684</v>
      </c>
      <c r="K4349" s="205" t="s">
        <v>684</v>
      </c>
      <c r="L4349" s="205" t="s">
        <v>684</v>
      </c>
      <c r="M4349" s="205" t="s">
        <v>684</v>
      </c>
      <c r="N4349" s="205" t="s">
        <v>684</v>
      </c>
      <c r="O4349" s="205" t="s">
        <v>686</v>
      </c>
      <c r="P4349" s="205" t="s">
        <v>684</v>
      </c>
      <c r="Q4349" s="205" t="s">
        <v>686</v>
      </c>
    </row>
    <row r="4350" spans="1:17" hidden="1">
      <c r="A4350" s="204">
        <v>100907778960</v>
      </c>
      <c r="B4350" s="205" t="s">
        <v>16851</v>
      </c>
      <c r="C4350" s="205" t="s">
        <v>16852</v>
      </c>
      <c r="D4350" s="205" t="s">
        <v>680</v>
      </c>
      <c r="F4350" s="572">
        <v>42522</v>
      </c>
      <c r="G4350" s="205" t="s">
        <v>684</v>
      </c>
      <c r="H4350" s="205" t="s">
        <v>684</v>
      </c>
      <c r="I4350" s="205" t="s">
        <v>684</v>
      </c>
      <c r="J4350" s="205" t="s">
        <v>684</v>
      </c>
      <c r="K4350" s="205" t="s">
        <v>684</v>
      </c>
      <c r="L4350" s="205" t="s">
        <v>684</v>
      </c>
      <c r="M4350" s="205" t="s">
        <v>684</v>
      </c>
      <c r="N4350" s="205" t="s">
        <v>684</v>
      </c>
      <c r="O4350" s="205" t="s">
        <v>686</v>
      </c>
      <c r="P4350" s="205" t="s">
        <v>684</v>
      </c>
      <c r="Q4350" s="205" t="s">
        <v>686</v>
      </c>
    </row>
    <row r="4351" spans="1:17" hidden="1">
      <c r="A4351" s="204">
        <v>100901506119</v>
      </c>
      <c r="B4351" s="205" t="s">
        <v>16855</v>
      </c>
      <c r="C4351" s="205" t="s">
        <v>16856</v>
      </c>
      <c r="D4351" s="205" t="s">
        <v>680</v>
      </c>
      <c r="F4351" s="572">
        <v>42522</v>
      </c>
      <c r="G4351" s="205" t="s">
        <v>684</v>
      </c>
      <c r="H4351" s="205" t="s">
        <v>684</v>
      </c>
      <c r="I4351" s="205" t="s">
        <v>684</v>
      </c>
      <c r="J4351" s="205" t="s">
        <v>684</v>
      </c>
      <c r="K4351" s="205" t="s">
        <v>684</v>
      </c>
      <c r="L4351" s="205" t="s">
        <v>684</v>
      </c>
      <c r="M4351" s="205" t="s">
        <v>684</v>
      </c>
      <c r="N4351" s="205" t="s">
        <v>684</v>
      </c>
      <c r="O4351" s="205" t="s">
        <v>686</v>
      </c>
      <c r="P4351" s="205" t="s">
        <v>684</v>
      </c>
      <c r="Q4351" s="205" t="s">
        <v>686</v>
      </c>
    </row>
    <row r="4352" spans="1:17" hidden="1">
      <c r="A4352" s="204">
        <v>100908644973</v>
      </c>
      <c r="B4352" s="205" t="s">
        <v>16857</v>
      </c>
      <c r="C4352" s="205" t="s">
        <v>16858</v>
      </c>
      <c r="D4352" s="205" t="s">
        <v>680</v>
      </c>
      <c r="F4352" s="572">
        <v>42522</v>
      </c>
      <c r="G4352" s="205" t="s">
        <v>684</v>
      </c>
      <c r="H4352" s="205" t="s">
        <v>684</v>
      </c>
      <c r="I4352" s="205" t="s">
        <v>684</v>
      </c>
      <c r="J4352" s="205" t="s">
        <v>684</v>
      </c>
      <c r="K4352" s="205" t="s">
        <v>684</v>
      </c>
      <c r="L4352" s="205" t="s">
        <v>684</v>
      </c>
      <c r="M4352" s="205" t="s">
        <v>684</v>
      </c>
      <c r="N4352" s="205" t="s">
        <v>684</v>
      </c>
      <c r="O4352" s="205" t="s">
        <v>686</v>
      </c>
      <c r="P4352" s="205" t="s">
        <v>684</v>
      </c>
      <c r="Q4352" s="205" t="s">
        <v>686</v>
      </c>
    </row>
    <row r="4353" spans="1:17" hidden="1">
      <c r="A4353" s="204">
        <v>100902588932</v>
      </c>
      <c r="B4353" s="205" t="s">
        <v>16861</v>
      </c>
      <c r="C4353" s="205" t="s">
        <v>16862</v>
      </c>
      <c r="D4353" s="205" t="s">
        <v>680</v>
      </c>
      <c r="F4353" s="572">
        <v>42522</v>
      </c>
      <c r="G4353" s="205" t="s">
        <v>684</v>
      </c>
      <c r="H4353" s="205" t="s">
        <v>684</v>
      </c>
      <c r="I4353" s="205" t="s">
        <v>684</v>
      </c>
      <c r="J4353" s="205" t="s">
        <v>684</v>
      </c>
      <c r="K4353" s="205" t="s">
        <v>684</v>
      </c>
      <c r="L4353" s="205" t="s">
        <v>684</v>
      </c>
      <c r="M4353" s="205" t="s">
        <v>684</v>
      </c>
      <c r="N4353" s="205" t="s">
        <v>684</v>
      </c>
      <c r="O4353" s="205" t="s">
        <v>686</v>
      </c>
      <c r="P4353" s="205" t="s">
        <v>684</v>
      </c>
      <c r="Q4353" s="205" t="s">
        <v>686</v>
      </c>
    </row>
    <row r="4354" spans="1:17" hidden="1">
      <c r="A4354" s="204">
        <v>100909771340</v>
      </c>
      <c r="B4354" s="205" t="s">
        <v>16863</v>
      </c>
      <c r="C4354" s="205" t="s">
        <v>16864</v>
      </c>
      <c r="D4354" s="205" t="s">
        <v>680</v>
      </c>
      <c r="F4354" s="572">
        <v>42522</v>
      </c>
      <c r="G4354" s="205" t="s">
        <v>684</v>
      </c>
      <c r="H4354" s="205" t="s">
        <v>684</v>
      </c>
      <c r="I4354" s="205" t="s">
        <v>684</v>
      </c>
      <c r="J4354" s="205" t="s">
        <v>684</v>
      </c>
      <c r="K4354" s="205" t="s">
        <v>684</v>
      </c>
      <c r="L4354" s="205" t="s">
        <v>684</v>
      </c>
      <c r="M4354" s="205" t="s">
        <v>684</v>
      </c>
      <c r="N4354" s="205" t="s">
        <v>684</v>
      </c>
      <c r="O4354" s="205" t="s">
        <v>686</v>
      </c>
      <c r="P4354" s="205" t="s">
        <v>684</v>
      </c>
      <c r="Q4354" s="205" t="s">
        <v>686</v>
      </c>
    </row>
    <row r="4355" spans="1:17" hidden="1">
      <c r="A4355" s="204">
        <v>100907189469</v>
      </c>
      <c r="B4355" s="205" t="s">
        <v>16869</v>
      </c>
      <c r="C4355" s="205" t="s">
        <v>16870</v>
      </c>
      <c r="D4355" s="205" t="s">
        <v>680</v>
      </c>
      <c r="F4355" s="572">
        <v>42522</v>
      </c>
      <c r="G4355" s="205" t="s">
        <v>684</v>
      </c>
      <c r="H4355" s="205" t="s">
        <v>684</v>
      </c>
      <c r="I4355" s="205" t="s">
        <v>684</v>
      </c>
      <c r="J4355" s="205" t="s">
        <v>684</v>
      </c>
      <c r="K4355" s="205" t="s">
        <v>684</v>
      </c>
      <c r="L4355" s="205" t="s">
        <v>684</v>
      </c>
      <c r="M4355" s="205" t="s">
        <v>684</v>
      </c>
      <c r="N4355" s="205" t="s">
        <v>684</v>
      </c>
      <c r="O4355" s="205" t="s">
        <v>686</v>
      </c>
      <c r="P4355" s="205" t="s">
        <v>684</v>
      </c>
      <c r="Q4355" s="205" t="s">
        <v>686</v>
      </c>
    </row>
    <row r="4356" spans="1:17" hidden="1">
      <c r="A4356" s="204">
        <v>100758171592</v>
      </c>
      <c r="B4356" s="205" t="s">
        <v>16757</v>
      </c>
      <c r="C4356" s="205" t="s">
        <v>16758</v>
      </c>
      <c r="D4356" s="205" t="s">
        <v>680</v>
      </c>
      <c r="F4356" s="572">
        <v>42522</v>
      </c>
      <c r="G4356" s="205" t="s">
        <v>684</v>
      </c>
      <c r="H4356" s="205" t="s">
        <v>684</v>
      </c>
      <c r="I4356" s="205" t="s">
        <v>684</v>
      </c>
      <c r="J4356" s="205" t="s">
        <v>684</v>
      </c>
      <c r="K4356" s="205" t="s">
        <v>684</v>
      </c>
      <c r="L4356" s="205" t="s">
        <v>684</v>
      </c>
      <c r="M4356" s="205" t="s">
        <v>684</v>
      </c>
      <c r="N4356" s="205" t="s">
        <v>684</v>
      </c>
      <c r="O4356" s="205" t="s">
        <v>686</v>
      </c>
      <c r="P4356" s="205" t="s">
        <v>684</v>
      </c>
      <c r="Q4356" s="205" t="s">
        <v>686</v>
      </c>
    </row>
    <row r="4357" spans="1:17" hidden="1">
      <c r="A4357" s="204">
        <v>100758106887</v>
      </c>
      <c r="B4357" s="205" t="s">
        <v>16769</v>
      </c>
      <c r="C4357" s="205" t="s">
        <v>16770</v>
      </c>
      <c r="D4357" s="205" t="s">
        <v>680</v>
      </c>
      <c r="F4357" s="572">
        <v>42522</v>
      </c>
      <c r="G4357" s="205" t="s">
        <v>2561</v>
      </c>
      <c r="H4357" s="205" t="s">
        <v>682</v>
      </c>
      <c r="I4357" s="205" t="s">
        <v>684</v>
      </c>
      <c r="J4357" s="205" t="s">
        <v>684</v>
      </c>
      <c r="K4357" s="205" t="s">
        <v>684</v>
      </c>
      <c r="L4357" s="205" t="s">
        <v>684</v>
      </c>
      <c r="M4357" s="205" t="s">
        <v>684</v>
      </c>
      <c r="N4357" s="205" t="s">
        <v>684</v>
      </c>
      <c r="O4357" s="205" t="s">
        <v>686</v>
      </c>
      <c r="P4357" s="205" t="s">
        <v>684</v>
      </c>
      <c r="Q4357" s="205" t="s">
        <v>686</v>
      </c>
    </row>
    <row r="4358" spans="1:17" hidden="1">
      <c r="A4358" s="204">
        <v>100758383511</v>
      </c>
      <c r="B4358" s="205" t="s">
        <v>16759</v>
      </c>
      <c r="C4358" s="205" t="s">
        <v>16760</v>
      </c>
      <c r="D4358" s="205" t="s">
        <v>680</v>
      </c>
      <c r="E4358" s="572"/>
      <c r="F4358" s="572">
        <v>42522</v>
      </c>
      <c r="G4358" s="205" t="s">
        <v>16761</v>
      </c>
      <c r="H4358" s="205" t="s">
        <v>682</v>
      </c>
      <c r="I4358" s="205" t="s">
        <v>684</v>
      </c>
      <c r="J4358" s="205" t="s">
        <v>684</v>
      </c>
      <c r="K4358" s="205" t="s">
        <v>684</v>
      </c>
      <c r="L4358" s="205" t="s">
        <v>684</v>
      </c>
      <c r="M4358" s="205" t="s">
        <v>684</v>
      </c>
      <c r="N4358" s="205" t="s">
        <v>684</v>
      </c>
      <c r="O4358" s="205" t="s">
        <v>686</v>
      </c>
      <c r="P4358" s="205" t="s">
        <v>684</v>
      </c>
      <c r="Q4358" s="205" t="s">
        <v>686</v>
      </c>
    </row>
    <row r="4359" spans="1:17" hidden="1">
      <c r="A4359" s="204">
        <v>100758380505</v>
      </c>
      <c r="B4359" s="205" t="s">
        <v>16762</v>
      </c>
      <c r="C4359" s="205" t="s">
        <v>16763</v>
      </c>
      <c r="D4359" s="205" t="s">
        <v>680</v>
      </c>
      <c r="E4359" s="572"/>
      <c r="F4359" s="572">
        <v>42522</v>
      </c>
      <c r="G4359" s="205" t="s">
        <v>684</v>
      </c>
      <c r="H4359" s="205" t="s">
        <v>684</v>
      </c>
      <c r="I4359" s="205" t="s">
        <v>684</v>
      </c>
      <c r="J4359" s="205" t="s">
        <v>684</v>
      </c>
      <c r="K4359" s="205" t="s">
        <v>684</v>
      </c>
      <c r="L4359" s="205" t="s">
        <v>684</v>
      </c>
      <c r="M4359" s="205" t="s">
        <v>684</v>
      </c>
      <c r="N4359" s="205" t="s">
        <v>684</v>
      </c>
      <c r="O4359" s="205" t="s">
        <v>686</v>
      </c>
      <c r="P4359" s="205" t="s">
        <v>684</v>
      </c>
      <c r="Q4359" s="205" t="s">
        <v>686</v>
      </c>
    </row>
    <row r="4360" spans="1:17" hidden="1">
      <c r="A4360" s="204">
        <v>100758800564</v>
      </c>
      <c r="B4360" s="205" t="s">
        <v>16764</v>
      </c>
      <c r="C4360" s="205" t="s">
        <v>16765</v>
      </c>
      <c r="D4360" s="205" t="s">
        <v>680</v>
      </c>
      <c r="E4360" s="572"/>
      <c r="F4360" s="572">
        <v>42522</v>
      </c>
      <c r="G4360" s="205" t="s">
        <v>4464</v>
      </c>
      <c r="H4360" s="205" t="s">
        <v>682</v>
      </c>
      <c r="I4360" s="205" t="s">
        <v>684</v>
      </c>
      <c r="J4360" s="205" t="s">
        <v>684</v>
      </c>
      <c r="K4360" s="205" t="s">
        <v>684</v>
      </c>
      <c r="L4360" s="205" t="s">
        <v>684</v>
      </c>
      <c r="M4360" s="205" t="s">
        <v>684</v>
      </c>
      <c r="N4360" s="205" t="s">
        <v>684</v>
      </c>
      <c r="O4360" s="205" t="s">
        <v>686</v>
      </c>
      <c r="P4360" s="205" t="s">
        <v>684</v>
      </c>
      <c r="Q4360" s="205" t="s">
        <v>686</v>
      </c>
    </row>
    <row r="4361" spans="1:17" hidden="1">
      <c r="A4361" s="204">
        <v>100758456991</v>
      </c>
      <c r="B4361" s="205" t="s">
        <v>16766</v>
      </c>
      <c r="C4361" s="205" t="s">
        <v>16767</v>
      </c>
      <c r="D4361" s="205" t="s">
        <v>680</v>
      </c>
      <c r="F4361" s="572">
        <v>42522</v>
      </c>
      <c r="G4361" s="205" t="s">
        <v>16768</v>
      </c>
      <c r="H4361" s="205" t="s">
        <v>682</v>
      </c>
      <c r="I4361" s="205" t="s">
        <v>684</v>
      </c>
      <c r="J4361" s="205" t="s">
        <v>684</v>
      </c>
      <c r="K4361" s="205" t="s">
        <v>684</v>
      </c>
      <c r="L4361" s="205" t="s">
        <v>684</v>
      </c>
      <c r="M4361" s="205" t="s">
        <v>684</v>
      </c>
      <c r="N4361" s="205" t="s">
        <v>684</v>
      </c>
      <c r="O4361" s="205" t="s">
        <v>686</v>
      </c>
      <c r="P4361" s="205" t="s">
        <v>684</v>
      </c>
      <c r="Q4361" s="205" t="s">
        <v>686</v>
      </c>
    </row>
    <row r="4362" spans="1:17" hidden="1">
      <c r="A4362" s="204">
        <v>100758814248</v>
      </c>
      <c r="B4362" s="205" t="s">
        <v>16773</v>
      </c>
      <c r="C4362" s="205" t="s">
        <v>16774</v>
      </c>
      <c r="D4362" s="205" t="s">
        <v>680</v>
      </c>
      <c r="F4362" s="572">
        <v>42522</v>
      </c>
      <c r="G4362" s="205" t="s">
        <v>7730</v>
      </c>
      <c r="H4362" s="205" t="s">
        <v>682</v>
      </c>
      <c r="I4362" s="205" t="s">
        <v>684</v>
      </c>
      <c r="J4362" s="205" t="s">
        <v>684</v>
      </c>
      <c r="K4362" s="205" t="s">
        <v>684</v>
      </c>
      <c r="L4362" s="205" t="s">
        <v>684</v>
      </c>
      <c r="M4362" s="205" t="s">
        <v>684</v>
      </c>
      <c r="N4362" s="205" t="s">
        <v>684</v>
      </c>
      <c r="O4362" s="205" t="s">
        <v>686</v>
      </c>
      <c r="P4362" s="205" t="s">
        <v>684</v>
      </c>
      <c r="Q4362" s="205" t="s">
        <v>686</v>
      </c>
    </row>
    <row r="4363" spans="1:17" hidden="1">
      <c r="A4363" s="204">
        <v>100758855849</v>
      </c>
      <c r="B4363" s="205" t="s">
        <v>16775</v>
      </c>
      <c r="C4363" s="205" t="s">
        <v>9163</v>
      </c>
      <c r="D4363" s="205" t="s">
        <v>680</v>
      </c>
      <c r="E4363" s="205">
        <v>31968</v>
      </c>
      <c r="F4363" s="572">
        <v>42522</v>
      </c>
      <c r="G4363" s="205" t="s">
        <v>1345</v>
      </c>
      <c r="H4363" s="205" t="s">
        <v>682</v>
      </c>
      <c r="I4363" s="205" t="s">
        <v>708</v>
      </c>
      <c r="J4363" s="205">
        <v>9325240326</v>
      </c>
      <c r="K4363" s="205" t="s">
        <v>684</v>
      </c>
      <c r="L4363" s="205" t="s">
        <v>16776</v>
      </c>
      <c r="M4363" s="205" t="s">
        <v>16777</v>
      </c>
      <c r="N4363" s="205" t="s">
        <v>5758</v>
      </c>
      <c r="O4363" s="205" t="s">
        <v>686</v>
      </c>
      <c r="P4363" s="205" t="s">
        <v>687</v>
      </c>
      <c r="Q4363" s="205" t="s">
        <v>686</v>
      </c>
    </row>
    <row r="4364" spans="1:17" hidden="1">
      <c r="A4364" s="204">
        <v>100758473080</v>
      </c>
      <c r="B4364" s="205" t="s">
        <v>16778</v>
      </c>
      <c r="C4364" s="205" t="s">
        <v>16779</v>
      </c>
      <c r="D4364" s="205" t="s">
        <v>680</v>
      </c>
      <c r="E4364" s="205">
        <v>33111</v>
      </c>
      <c r="F4364" s="572">
        <v>42522</v>
      </c>
      <c r="G4364" s="205" t="s">
        <v>16780</v>
      </c>
      <c r="H4364" s="205" t="s">
        <v>682</v>
      </c>
      <c r="I4364" s="205" t="s">
        <v>683</v>
      </c>
      <c r="J4364" s="205" t="s">
        <v>684</v>
      </c>
      <c r="K4364" s="205" t="s">
        <v>684</v>
      </c>
      <c r="L4364" s="205" t="s">
        <v>684</v>
      </c>
      <c r="M4364" s="205" t="s">
        <v>684</v>
      </c>
      <c r="N4364" s="205" t="s">
        <v>684</v>
      </c>
      <c r="O4364" s="205" t="s">
        <v>686</v>
      </c>
      <c r="P4364" s="205" t="s">
        <v>684</v>
      </c>
      <c r="Q4364" s="205" t="s">
        <v>686</v>
      </c>
    </row>
    <row r="4365" spans="1:17" hidden="1">
      <c r="A4365" s="204">
        <v>100758451074</v>
      </c>
      <c r="B4365" s="205" t="s">
        <v>16781</v>
      </c>
      <c r="C4365" s="205" t="s">
        <v>16782</v>
      </c>
      <c r="D4365" s="205" t="s">
        <v>680</v>
      </c>
      <c r="E4365" s="205">
        <v>30682</v>
      </c>
      <c r="F4365" s="572">
        <v>42522</v>
      </c>
      <c r="G4365" s="205" t="s">
        <v>14524</v>
      </c>
      <c r="H4365" s="205" t="s">
        <v>682</v>
      </c>
      <c r="I4365" s="205" t="s">
        <v>684</v>
      </c>
      <c r="J4365" s="205">
        <v>7083435954</v>
      </c>
      <c r="K4365" s="205" t="s">
        <v>684</v>
      </c>
      <c r="L4365" s="205" t="s">
        <v>16783</v>
      </c>
      <c r="M4365" s="205" t="s">
        <v>684</v>
      </c>
      <c r="N4365" s="205" t="s">
        <v>684</v>
      </c>
      <c r="O4365" s="205" t="s">
        <v>686</v>
      </c>
      <c r="P4365" s="205" t="s">
        <v>686</v>
      </c>
      <c r="Q4365" s="205" t="s">
        <v>686</v>
      </c>
    </row>
    <row r="4366" spans="1:17" hidden="1">
      <c r="A4366" s="204">
        <v>100758624761</v>
      </c>
      <c r="B4366" s="205" t="s">
        <v>16784</v>
      </c>
      <c r="C4366" s="205" t="s">
        <v>16785</v>
      </c>
      <c r="D4366" s="205" t="s">
        <v>680</v>
      </c>
      <c r="F4366" s="572">
        <v>42522</v>
      </c>
      <c r="G4366" s="205" t="s">
        <v>16786</v>
      </c>
      <c r="H4366" s="205" t="s">
        <v>682</v>
      </c>
      <c r="I4366" s="205" t="s">
        <v>684</v>
      </c>
      <c r="J4366" s="205" t="s">
        <v>684</v>
      </c>
      <c r="K4366" s="205" t="s">
        <v>684</v>
      </c>
      <c r="L4366" s="205" t="s">
        <v>684</v>
      </c>
      <c r="M4366" s="205" t="s">
        <v>684</v>
      </c>
      <c r="N4366" s="205" t="s">
        <v>684</v>
      </c>
      <c r="O4366" s="205" t="s">
        <v>686</v>
      </c>
      <c r="P4366" s="205" t="s">
        <v>684</v>
      </c>
      <c r="Q4366" s="205" t="s">
        <v>686</v>
      </c>
    </row>
    <row r="4367" spans="1:17" hidden="1">
      <c r="A4367" s="204">
        <v>100758386689</v>
      </c>
      <c r="B4367" s="205" t="s">
        <v>16771</v>
      </c>
      <c r="C4367" s="205" t="s">
        <v>16772</v>
      </c>
      <c r="D4367" s="205" t="s">
        <v>680</v>
      </c>
      <c r="F4367" s="572">
        <v>42522</v>
      </c>
      <c r="G4367" s="205" t="s">
        <v>5343</v>
      </c>
      <c r="H4367" s="205" t="s">
        <v>682</v>
      </c>
      <c r="I4367" s="205" t="s">
        <v>684</v>
      </c>
      <c r="J4367" s="205" t="s">
        <v>684</v>
      </c>
      <c r="K4367" s="205" t="s">
        <v>684</v>
      </c>
      <c r="L4367" s="205" t="s">
        <v>684</v>
      </c>
      <c r="M4367" s="205" t="s">
        <v>684</v>
      </c>
      <c r="N4367" s="205" t="s">
        <v>684</v>
      </c>
      <c r="O4367" s="205" t="s">
        <v>686</v>
      </c>
      <c r="P4367" s="205" t="s">
        <v>684</v>
      </c>
      <c r="Q4367" s="205" t="s">
        <v>686</v>
      </c>
    </row>
    <row r="4368" spans="1:17" hidden="1">
      <c r="A4368" s="204">
        <v>100902954922</v>
      </c>
      <c r="B4368" s="205" t="s">
        <v>16792</v>
      </c>
      <c r="C4368" s="205" t="s">
        <v>16793</v>
      </c>
      <c r="D4368" s="205" t="s">
        <v>680</v>
      </c>
      <c r="F4368" s="572">
        <v>42522</v>
      </c>
      <c r="G4368" s="205" t="s">
        <v>684</v>
      </c>
      <c r="H4368" s="205" t="s">
        <v>684</v>
      </c>
      <c r="I4368" s="205" t="s">
        <v>684</v>
      </c>
      <c r="J4368" s="205" t="s">
        <v>684</v>
      </c>
      <c r="K4368" s="205" t="s">
        <v>684</v>
      </c>
      <c r="L4368" s="205" t="s">
        <v>684</v>
      </c>
      <c r="M4368" s="205" t="s">
        <v>684</v>
      </c>
      <c r="N4368" s="205" t="s">
        <v>684</v>
      </c>
      <c r="O4368" s="205" t="s">
        <v>686</v>
      </c>
      <c r="P4368" s="205" t="s">
        <v>684</v>
      </c>
      <c r="Q4368" s="205" t="s">
        <v>686</v>
      </c>
    </row>
    <row r="4369" spans="1:17" hidden="1">
      <c r="A4369" s="204">
        <v>100900991909</v>
      </c>
      <c r="B4369" s="205" t="s">
        <v>16789</v>
      </c>
      <c r="C4369" s="205" t="s">
        <v>16790</v>
      </c>
      <c r="D4369" s="205" t="s">
        <v>680</v>
      </c>
      <c r="F4369" s="572">
        <v>42522</v>
      </c>
      <c r="G4369" s="205" t="s">
        <v>684</v>
      </c>
      <c r="H4369" s="205" t="s">
        <v>684</v>
      </c>
      <c r="I4369" s="205" t="s">
        <v>684</v>
      </c>
      <c r="J4369" s="205" t="s">
        <v>684</v>
      </c>
      <c r="K4369" s="205" t="s">
        <v>684</v>
      </c>
      <c r="L4369" s="205" t="s">
        <v>684</v>
      </c>
      <c r="M4369" s="205" t="s">
        <v>684</v>
      </c>
      <c r="N4369" s="205" t="s">
        <v>684</v>
      </c>
      <c r="O4369" s="205" t="s">
        <v>686</v>
      </c>
      <c r="P4369" s="205" t="s">
        <v>684</v>
      </c>
      <c r="Q4369" s="205" t="s">
        <v>686</v>
      </c>
    </row>
    <row r="4370" spans="1:17" hidden="1">
      <c r="A4370" s="204">
        <v>100911309948</v>
      </c>
      <c r="B4370" s="205" t="s">
        <v>16791</v>
      </c>
      <c r="C4370" s="205" t="s">
        <v>14689</v>
      </c>
      <c r="D4370" s="205" t="s">
        <v>680</v>
      </c>
      <c r="F4370" s="572">
        <v>42522</v>
      </c>
      <c r="G4370" s="205" t="s">
        <v>684</v>
      </c>
      <c r="H4370" s="205" t="s">
        <v>684</v>
      </c>
      <c r="I4370" s="205" t="s">
        <v>684</v>
      </c>
      <c r="J4370" s="205" t="s">
        <v>684</v>
      </c>
      <c r="K4370" s="205" t="s">
        <v>684</v>
      </c>
      <c r="L4370" s="205" t="s">
        <v>684</v>
      </c>
      <c r="M4370" s="205" t="s">
        <v>684</v>
      </c>
      <c r="N4370" s="205" t="s">
        <v>684</v>
      </c>
      <c r="O4370" s="205" t="s">
        <v>686</v>
      </c>
      <c r="P4370" s="205" t="s">
        <v>684</v>
      </c>
      <c r="Q4370" s="205" t="s">
        <v>686</v>
      </c>
    </row>
    <row r="4371" spans="1:17" hidden="1">
      <c r="A4371" s="204">
        <v>100900986231</v>
      </c>
      <c r="B4371" s="205" t="s">
        <v>16794</v>
      </c>
      <c r="C4371" s="205" t="s">
        <v>16795</v>
      </c>
      <c r="D4371" s="205" t="s">
        <v>680</v>
      </c>
      <c r="F4371" s="572">
        <v>42522</v>
      </c>
      <c r="G4371" s="205" t="s">
        <v>684</v>
      </c>
      <c r="H4371" s="205" t="s">
        <v>684</v>
      </c>
      <c r="I4371" s="205" t="s">
        <v>684</v>
      </c>
      <c r="J4371" s="205" t="s">
        <v>684</v>
      </c>
      <c r="K4371" s="205" t="s">
        <v>684</v>
      </c>
      <c r="L4371" s="205" t="s">
        <v>684</v>
      </c>
      <c r="M4371" s="205" t="s">
        <v>684</v>
      </c>
      <c r="N4371" s="205" t="s">
        <v>684</v>
      </c>
      <c r="O4371" s="205" t="s">
        <v>686</v>
      </c>
      <c r="P4371" s="205" t="s">
        <v>684</v>
      </c>
      <c r="Q4371" s="205" t="s">
        <v>686</v>
      </c>
    </row>
    <row r="4372" spans="1:17" hidden="1">
      <c r="A4372" s="204">
        <v>100899934038</v>
      </c>
      <c r="B4372" s="205" t="s">
        <v>16787</v>
      </c>
      <c r="C4372" s="205" t="s">
        <v>16788</v>
      </c>
      <c r="D4372" s="205" t="s">
        <v>680</v>
      </c>
      <c r="F4372" s="572">
        <v>42522</v>
      </c>
      <c r="G4372" s="205" t="s">
        <v>684</v>
      </c>
      <c r="H4372" s="205" t="s">
        <v>684</v>
      </c>
      <c r="I4372" s="205" t="s">
        <v>684</v>
      </c>
      <c r="J4372" s="205" t="s">
        <v>684</v>
      </c>
      <c r="K4372" s="205" t="s">
        <v>684</v>
      </c>
      <c r="L4372" s="205" t="s">
        <v>684</v>
      </c>
      <c r="M4372" s="205" t="s">
        <v>684</v>
      </c>
      <c r="N4372" s="205" t="s">
        <v>684</v>
      </c>
      <c r="O4372" s="205" t="s">
        <v>686</v>
      </c>
      <c r="P4372" s="205" t="s">
        <v>684</v>
      </c>
      <c r="Q4372" s="205" t="s">
        <v>686</v>
      </c>
    </row>
    <row r="4373" spans="1:17" hidden="1">
      <c r="A4373" s="204">
        <v>100887839016</v>
      </c>
      <c r="B4373" s="205" t="s">
        <v>16796</v>
      </c>
      <c r="C4373" s="205" t="s">
        <v>16797</v>
      </c>
      <c r="D4373" s="205" t="s">
        <v>680</v>
      </c>
      <c r="F4373" s="572">
        <v>42522</v>
      </c>
      <c r="G4373" s="205" t="s">
        <v>16798</v>
      </c>
      <c r="H4373" s="205" t="s">
        <v>682</v>
      </c>
      <c r="I4373" s="205" t="s">
        <v>684</v>
      </c>
      <c r="J4373" s="205" t="s">
        <v>684</v>
      </c>
      <c r="K4373" s="205" t="s">
        <v>684</v>
      </c>
      <c r="L4373" s="205" t="s">
        <v>684</v>
      </c>
      <c r="M4373" s="205" t="s">
        <v>684</v>
      </c>
      <c r="N4373" s="205" t="s">
        <v>684</v>
      </c>
      <c r="O4373" s="205" t="s">
        <v>686</v>
      </c>
      <c r="P4373" s="205" t="s">
        <v>684</v>
      </c>
      <c r="Q4373" s="205" t="s">
        <v>686</v>
      </c>
    </row>
    <row r="4374" spans="1:17" hidden="1">
      <c r="A4374" s="204">
        <v>100883456883</v>
      </c>
      <c r="B4374" s="205" t="s">
        <v>16799</v>
      </c>
      <c r="C4374" s="205" t="s">
        <v>16800</v>
      </c>
      <c r="D4374" s="205" t="s">
        <v>680</v>
      </c>
      <c r="F4374" s="572">
        <v>42522</v>
      </c>
      <c r="G4374" s="205" t="s">
        <v>6690</v>
      </c>
      <c r="H4374" s="205" t="s">
        <v>682</v>
      </c>
      <c r="I4374" s="205" t="s">
        <v>684</v>
      </c>
      <c r="J4374" s="205" t="s">
        <v>684</v>
      </c>
      <c r="K4374" s="205" t="s">
        <v>684</v>
      </c>
      <c r="L4374" s="205" t="s">
        <v>684</v>
      </c>
      <c r="M4374" s="205" t="s">
        <v>684</v>
      </c>
      <c r="N4374" s="205" t="s">
        <v>684</v>
      </c>
      <c r="O4374" s="205" t="s">
        <v>686</v>
      </c>
      <c r="P4374" s="205" t="s">
        <v>684</v>
      </c>
      <c r="Q4374" s="205" t="s">
        <v>686</v>
      </c>
    </row>
    <row r="4375" spans="1:17" hidden="1">
      <c r="A4375" s="204">
        <v>100902322192</v>
      </c>
      <c r="B4375" s="205" t="s">
        <v>16801</v>
      </c>
      <c r="C4375" s="205" t="s">
        <v>16802</v>
      </c>
      <c r="D4375" s="205" t="s">
        <v>680</v>
      </c>
      <c r="F4375" s="572">
        <v>42522</v>
      </c>
      <c r="G4375" s="205" t="s">
        <v>684</v>
      </c>
      <c r="H4375" s="205" t="s">
        <v>684</v>
      </c>
      <c r="I4375" s="205" t="s">
        <v>684</v>
      </c>
      <c r="J4375" s="205" t="s">
        <v>684</v>
      </c>
      <c r="K4375" s="205" t="s">
        <v>684</v>
      </c>
      <c r="L4375" s="205" t="s">
        <v>684</v>
      </c>
      <c r="M4375" s="205" t="s">
        <v>684</v>
      </c>
      <c r="N4375" s="205" t="s">
        <v>684</v>
      </c>
      <c r="O4375" s="205" t="s">
        <v>686</v>
      </c>
      <c r="P4375" s="205" t="s">
        <v>684</v>
      </c>
      <c r="Q4375" s="205" t="s">
        <v>686</v>
      </c>
    </row>
    <row r="4376" spans="1:17" hidden="1">
      <c r="A4376" s="204">
        <v>100910218068</v>
      </c>
      <c r="B4376" s="205" t="s">
        <v>16817</v>
      </c>
      <c r="C4376" s="205" t="s">
        <v>16818</v>
      </c>
      <c r="D4376" s="205" t="s">
        <v>680</v>
      </c>
      <c r="F4376" s="572">
        <v>42522</v>
      </c>
      <c r="G4376" s="205" t="s">
        <v>684</v>
      </c>
      <c r="H4376" s="205" t="s">
        <v>684</v>
      </c>
      <c r="I4376" s="205" t="s">
        <v>684</v>
      </c>
      <c r="J4376" s="205" t="s">
        <v>684</v>
      </c>
      <c r="K4376" s="205" t="s">
        <v>684</v>
      </c>
      <c r="L4376" s="205" t="s">
        <v>684</v>
      </c>
      <c r="M4376" s="205" t="s">
        <v>684</v>
      </c>
      <c r="N4376" s="205" t="s">
        <v>684</v>
      </c>
      <c r="O4376" s="205" t="s">
        <v>686</v>
      </c>
      <c r="P4376" s="205" t="s">
        <v>684</v>
      </c>
      <c r="Q4376" s="205" t="s">
        <v>686</v>
      </c>
    </row>
    <row r="4377" spans="1:17" hidden="1">
      <c r="A4377" s="204">
        <v>100902707098</v>
      </c>
      <c r="B4377" s="205" t="s">
        <v>16809</v>
      </c>
      <c r="C4377" s="205" t="s">
        <v>16810</v>
      </c>
      <c r="D4377" s="205" t="s">
        <v>680</v>
      </c>
      <c r="F4377" s="572">
        <v>42522</v>
      </c>
      <c r="G4377" s="205" t="s">
        <v>684</v>
      </c>
      <c r="H4377" s="205" t="s">
        <v>684</v>
      </c>
      <c r="I4377" s="205" t="s">
        <v>684</v>
      </c>
      <c r="J4377" s="205" t="s">
        <v>684</v>
      </c>
      <c r="K4377" s="205" t="s">
        <v>684</v>
      </c>
      <c r="L4377" s="205" t="s">
        <v>684</v>
      </c>
      <c r="M4377" s="205" t="s">
        <v>684</v>
      </c>
      <c r="N4377" s="205" t="s">
        <v>684</v>
      </c>
      <c r="O4377" s="205" t="s">
        <v>686</v>
      </c>
      <c r="P4377" s="205" t="s">
        <v>684</v>
      </c>
      <c r="Q4377" s="205" t="s">
        <v>686</v>
      </c>
    </row>
    <row r="4378" spans="1:17" hidden="1">
      <c r="A4378" s="204">
        <v>100911625643</v>
      </c>
      <c r="B4378" s="205" t="s">
        <v>16805</v>
      </c>
      <c r="C4378" s="205" t="s">
        <v>16806</v>
      </c>
      <c r="D4378" s="205" t="s">
        <v>680</v>
      </c>
      <c r="F4378" s="572">
        <v>42522</v>
      </c>
      <c r="G4378" s="205" t="s">
        <v>684</v>
      </c>
      <c r="H4378" s="205" t="s">
        <v>684</v>
      </c>
      <c r="I4378" s="205" t="s">
        <v>684</v>
      </c>
      <c r="J4378" s="205" t="s">
        <v>684</v>
      </c>
      <c r="K4378" s="205" t="s">
        <v>684</v>
      </c>
      <c r="L4378" s="205" t="s">
        <v>684</v>
      </c>
      <c r="M4378" s="205" t="s">
        <v>684</v>
      </c>
      <c r="N4378" s="205" t="s">
        <v>684</v>
      </c>
      <c r="O4378" s="205" t="s">
        <v>686</v>
      </c>
      <c r="P4378" s="205" t="s">
        <v>684</v>
      </c>
      <c r="Q4378" s="205" t="s">
        <v>686</v>
      </c>
    </row>
    <row r="4379" spans="1:17" hidden="1">
      <c r="A4379" s="204">
        <v>100903086492</v>
      </c>
      <c r="B4379" s="205" t="s">
        <v>16885</v>
      </c>
      <c r="C4379" s="205" t="s">
        <v>16886</v>
      </c>
      <c r="D4379" s="205" t="s">
        <v>680</v>
      </c>
      <c r="F4379" s="572">
        <v>42522</v>
      </c>
      <c r="G4379" s="205" t="s">
        <v>684</v>
      </c>
      <c r="H4379" s="205" t="s">
        <v>684</v>
      </c>
      <c r="I4379" s="205" t="s">
        <v>684</v>
      </c>
      <c r="J4379" s="205" t="s">
        <v>684</v>
      </c>
      <c r="K4379" s="205" t="s">
        <v>684</v>
      </c>
      <c r="L4379" s="205" t="s">
        <v>684</v>
      </c>
      <c r="M4379" s="205" t="s">
        <v>684</v>
      </c>
      <c r="N4379" s="205" t="s">
        <v>684</v>
      </c>
      <c r="O4379" s="205" t="s">
        <v>686</v>
      </c>
      <c r="P4379" s="205" t="s">
        <v>684</v>
      </c>
      <c r="Q4379" s="205" t="s">
        <v>686</v>
      </c>
    </row>
    <row r="4380" spans="1:17" hidden="1">
      <c r="A4380" s="204">
        <v>100905108377</v>
      </c>
      <c r="B4380" s="205" t="s">
        <v>16887</v>
      </c>
      <c r="C4380" s="205" t="s">
        <v>16888</v>
      </c>
      <c r="D4380" s="205" t="s">
        <v>680</v>
      </c>
      <c r="F4380" s="572">
        <v>42522</v>
      </c>
      <c r="G4380" s="205" t="s">
        <v>684</v>
      </c>
      <c r="H4380" s="205" t="s">
        <v>684</v>
      </c>
      <c r="I4380" s="205" t="s">
        <v>684</v>
      </c>
      <c r="J4380" s="205" t="s">
        <v>684</v>
      </c>
      <c r="K4380" s="205" t="s">
        <v>684</v>
      </c>
      <c r="L4380" s="205" t="s">
        <v>684</v>
      </c>
      <c r="M4380" s="205" t="s">
        <v>684</v>
      </c>
      <c r="N4380" s="205" t="s">
        <v>684</v>
      </c>
      <c r="O4380" s="205" t="s">
        <v>686</v>
      </c>
      <c r="P4380" s="205" t="s">
        <v>684</v>
      </c>
      <c r="Q4380" s="205" t="s">
        <v>686</v>
      </c>
    </row>
    <row r="4381" spans="1:17" hidden="1">
      <c r="A4381" s="204">
        <v>100910089617</v>
      </c>
      <c r="B4381" s="205" t="s">
        <v>16889</v>
      </c>
      <c r="C4381" s="205" t="s">
        <v>16890</v>
      </c>
      <c r="D4381" s="205" t="s">
        <v>680</v>
      </c>
      <c r="F4381" s="572">
        <v>42522</v>
      </c>
      <c r="G4381" s="205" t="s">
        <v>684</v>
      </c>
      <c r="H4381" s="205" t="s">
        <v>684</v>
      </c>
      <c r="I4381" s="205" t="s">
        <v>684</v>
      </c>
      <c r="J4381" s="205" t="s">
        <v>684</v>
      </c>
      <c r="K4381" s="205" t="s">
        <v>684</v>
      </c>
      <c r="L4381" s="205" t="s">
        <v>684</v>
      </c>
      <c r="M4381" s="205" t="s">
        <v>684</v>
      </c>
      <c r="N4381" s="205" t="s">
        <v>684</v>
      </c>
      <c r="O4381" s="205" t="s">
        <v>686</v>
      </c>
      <c r="P4381" s="205" t="s">
        <v>684</v>
      </c>
      <c r="Q4381" s="205" t="s">
        <v>686</v>
      </c>
    </row>
    <row r="4382" spans="1:17" hidden="1">
      <c r="A4382" s="204">
        <v>100908791901</v>
      </c>
      <c r="B4382" s="205" t="s">
        <v>16732</v>
      </c>
      <c r="C4382" s="205" t="s">
        <v>16733</v>
      </c>
      <c r="D4382" s="205" t="s">
        <v>680</v>
      </c>
      <c r="E4382" s="205">
        <v>33604</v>
      </c>
      <c r="F4382" s="572">
        <v>42522</v>
      </c>
      <c r="G4382" s="205" t="s">
        <v>684</v>
      </c>
      <c r="H4382" s="205" t="s">
        <v>684</v>
      </c>
      <c r="I4382" s="205" t="s">
        <v>684</v>
      </c>
      <c r="J4382" s="205">
        <v>7040115317</v>
      </c>
      <c r="K4382" s="205" t="s">
        <v>684</v>
      </c>
      <c r="L4382" s="205" t="s">
        <v>684</v>
      </c>
      <c r="M4382" s="205" t="s">
        <v>684</v>
      </c>
      <c r="N4382" s="205" t="s">
        <v>684</v>
      </c>
      <c r="O4382" s="205" t="s">
        <v>686</v>
      </c>
      <c r="P4382" s="205" t="s">
        <v>684</v>
      </c>
      <c r="Q4382" s="205" t="s">
        <v>686</v>
      </c>
    </row>
    <row r="4383" spans="1:17" hidden="1">
      <c r="A4383" s="204">
        <v>100908799620</v>
      </c>
      <c r="B4383" s="205" t="s">
        <v>16734</v>
      </c>
      <c r="C4383" s="205" t="s">
        <v>16735</v>
      </c>
      <c r="D4383" s="205" t="s">
        <v>680</v>
      </c>
      <c r="F4383" s="572">
        <v>42522</v>
      </c>
      <c r="G4383" s="205" t="s">
        <v>684</v>
      </c>
      <c r="H4383" s="205" t="s">
        <v>684</v>
      </c>
      <c r="I4383" s="205" t="s">
        <v>684</v>
      </c>
      <c r="J4383" s="205" t="s">
        <v>684</v>
      </c>
      <c r="K4383" s="205" t="s">
        <v>684</v>
      </c>
      <c r="L4383" s="205" t="s">
        <v>684</v>
      </c>
      <c r="M4383" s="205" t="s">
        <v>684</v>
      </c>
      <c r="N4383" s="205" t="s">
        <v>684</v>
      </c>
      <c r="O4383" s="205" t="s">
        <v>686</v>
      </c>
      <c r="P4383" s="205" t="s">
        <v>684</v>
      </c>
      <c r="Q4383" s="205" t="s">
        <v>686</v>
      </c>
    </row>
    <row r="4384" spans="1:17" hidden="1">
      <c r="A4384" s="204">
        <v>100899610152</v>
      </c>
      <c r="B4384" s="205" t="s">
        <v>16839</v>
      </c>
      <c r="C4384" s="205" t="s">
        <v>16840</v>
      </c>
      <c r="D4384" s="205" t="s">
        <v>680</v>
      </c>
      <c r="F4384" s="572">
        <v>42522</v>
      </c>
      <c r="G4384" s="205" t="s">
        <v>684</v>
      </c>
      <c r="H4384" s="205" t="s">
        <v>684</v>
      </c>
      <c r="I4384" s="205" t="s">
        <v>684</v>
      </c>
      <c r="J4384" s="205" t="s">
        <v>684</v>
      </c>
      <c r="K4384" s="205" t="s">
        <v>684</v>
      </c>
      <c r="L4384" s="205" t="s">
        <v>684</v>
      </c>
      <c r="M4384" s="205" t="s">
        <v>684</v>
      </c>
      <c r="N4384" s="205" t="s">
        <v>684</v>
      </c>
      <c r="O4384" s="205" t="s">
        <v>686</v>
      </c>
      <c r="P4384" s="205" t="s">
        <v>684</v>
      </c>
      <c r="Q4384" s="205" t="s">
        <v>686</v>
      </c>
    </row>
    <row r="4385" spans="1:17" hidden="1">
      <c r="A4385" s="204">
        <v>100897499388</v>
      </c>
      <c r="B4385" s="205" t="s">
        <v>16841</v>
      </c>
      <c r="C4385" s="205" t="s">
        <v>16842</v>
      </c>
      <c r="D4385" s="205" t="s">
        <v>680</v>
      </c>
      <c r="F4385" s="572">
        <v>42522</v>
      </c>
      <c r="G4385" s="205" t="s">
        <v>684</v>
      </c>
      <c r="H4385" s="205" t="s">
        <v>684</v>
      </c>
      <c r="I4385" s="205" t="s">
        <v>684</v>
      </c>
      <c r="J4385" s="205" t="s">
        <v>684</v>
      </c>
      <c r="K4385" s="205" t="s">
        <v>684</v>
      </c>
      <c r="L4385" s="205" t="s">
        <v>684</v>
      </c>
      <c r="M4385" s="205" t="s">
        <v>684</v>
      </c>
      <c r="N4385" s="205" t="s">
        <v>684</v>
      </c>
      <c r="O4385" s="205" t="s">
        <v>686</v>
      </c>
      <c r="P4385" s="205" t="s">
        <v>684</v>
      </c>
      <c r="Q4385" s="205" t="s">
        <v>686</v>
      </c>
    </row>
    <row r="4386" spans="1:17" hidden="1">
      <c r="A4386" s="204">
        <v>100897186231</v>
      </c>
      <c r="B4386" s="205" t="s">
        <v>16853</v>
      </c>
      <c r="C4386" s="205" t="s">
        <v>16854</v>
      </c>
      <c r="D4386" s="205" t="s">
        <v>680</v>
      </c>
      <c r="F4386" s="572">
        <v>42522</v>
      </c>
      <c r="G4386" s="205" t="s">
        <v>684</v>
      </c>
      <c r="H4386" s="205" t="s">
        <v>684</v>
      </c>
      <c r="I4386" s="205" t="s">
        <v>684</v>
      </c>
      <c r="J4386" s="205" t="s">
        <v>684</v>
      </c>
      <c r="K4386" s="205" t="s">
        <v>684</v>
      </c>
      <c r="L4386" s="205" t="s">
        <v>684</v>
      </c>
      <c r="M4386" s="205" t="s">
        <v>684</v>
      </c>
      <c r="N4386" s="205" t="s">
        <v>684</v>
      </c>
      <c r="O4386" s="205" t="s">
        <v>686</v>
      </c>
      <c r="P4386" s="205" t="s">
        <v>684</v>
      </c>
      <c r="Q4386" s="205" t="s">
        <v>686</v>
      </c>
    </row>
    <row r="4387" spans="1:17" hidden="1">
      <c r="A4387" s="204">
        <v>100898724919</v>
      </c>
      <c r="B4387" s="205" t="s">
        <v>16865</v>
      </c>
      <c r="C4387" s="205" t="s">
        <v>16866</v>
      </c>
      <c r="D4387" s="205" t="s">
        <v>680</v>
      </c>
      <c r="F4387" s="572">
        <v>42522</v>
      </c>
      <c r="G4387" s="205" t="s">
        <v>684</v>
      </c>
      <c r="H4387" s="205" t="s">
        <v>684</v>
      </c>
      <c r="I4387" s="205" t="s">
        <v>684</v>
      </c>
      <c r="J4387" s="205" t="s">
        <v>684</v>
      </c>
      <c r="K4387" s="205" t="s">
        <v>684</v>
      </c>
      <c r="L4387" s="205" t="s">
        <v>684</v>
      </c>
      <c r="M4387" s="205" t="s">
        <v>684</v>
      </c>
      <c r="N4387" s="205" t="s">
        <v>684</v>
      </c>
      <c r="O4387" s="205" t="s">
        <v>686</v>
      </c>
      <c r="P4387" s="205" t="s">
        <v>684</v>
      </c>
      <c r="Q4387" s="205" t="s">
        <v>686</v>
      </c>
    </row>
    <row r="4388" spans="1:17" hidden="1">
      <c r="A4388" s="204">
        <v>100898024714</v>
      </c>
      <c r="B4388" s="205" t="s">
        <v>16867</v>
      </c>
      <c r="C4388" s="205" t="s">
        <v>16868</v>
      </c>
      <c r="D4388" s="205" t="s">
        <v>680</v>
      </c>
      <c r="F4388" s="572">
        <v>42522</v>
      </c>
      <c r="G4388" s="205" t="s">
        <v>684</v>
      </c>
      <c r="H4388" s="205" t="s">
        <v>684</v>
      </c>
      <c r="I4388" s="205" t="s">
        <v>684</v>
      </c>
      <c r="J4388" s="205" t="s">
        <v>684</v>
      </c>
      <c r="K4388" s="205" t="s">
        <v>684</v>
      </c>
      <c r="L4388" s="205" t="s">
        <v>684</v>
      </c>
      <c r="M4388" s="205" t="s">
        <v>684</v>
      </c>
      <c r="N4388" s="205" t="s">
        <v>684</v>
      </c>
      <c r="O4388" s="205" t="s">
        <v>686</v>
      </c>
      <c r="P4388" s="205" t="s">
        <v>684</v>
      </c>
      <c r="Q4388" s="205" t="s">
        <v>686</v>
      </c>
    </row>
    <row r="4389" spans="1:17" hidden="1">
      <c r="A4389" s="204">
        <v>100897312795</v>
      </c>
      <c r="B4389" s="205" t="s">
        <v>16871</v>
      </c>
      <c r="C4389" s="205" t="s">
        <v>16872</v>
      </c>
      <c r="D4389" s="205" t="s">
        <v>680</v>
      </c>
      <c r="F4389" s="572">
        <v>42522</v>
      </c>
      <c r="G4389" s="205" t="s">
        <v>684</v>
      </c>
      <c r="H4389" s="205" t="s">
        <v>684</v>
      </c>
      <c r="I4389" s="205" t="s">
        <v>684</v>
      </c>
      <c r="J4389" s="205" t="s">
        <v>684</v>
      </c>
      <c r="K4389" s="205" t="s">
        <v>684</v>
      </c>
      <c r="L4389" s="205" t="s">
        <v>684</v>
      </c>
      <c r="M4389" s="205" t="s">
        <v>684</v>
      </c>
      <c r="N4389" s="205" t="s">
        <v>684</v>
      </c>
      <c r="O4389" s="205" t="s">
        <v>686</v>
      </c>
      <c r="P4389" s="205" t="s">
        <v>684</v>
      </c>
      <c r="Q4389" s="205" t="s">
        <v>686</v>
      </c>
    </row>
    <row r="4390" spans="1:17" hidden="1">
      <c r="A4390" s="204">
        <v>100897634740</v>
      </c>
      <c r="B4390" s="205" t="s">
        <v>16873</v>
      </c>
      <c r="C4390" s="205" t="s">
        <v>16874</v>
      </c>
      <c r="D4390" s="205" t="s">
        <v>680</v>
      </c>
      <c r="F4390" s="572">
        <v>42522</v>
      </c>
      <c r="G4390" s="205" t="s">
        <v>684</v>
      </c>
      <c r="H4390" s="205" t="s">
        <v>684</v>
      </c>
      <c r="I4390" s="205" t="s">
        <v>684</v>
      </c>
      <c r="J4390" s="205" t="s">
        <v>684</v>
      </c>
      <c r="K4390" s="205" t="s">
        <v>684</v>
      </c>
      <c r="L4390" s="205" t="s">
        <v>684</v>
      </c>
      <c r="M4390" s="205" t="s">
        <v>684</v>
      </c>
      <c r="N4390" s="205" t="s">
        <v>684</v>
      </c>
      <c r="O4390" s="205" t="s">
        <v>686</v>
      </c>
      <c r="P4390" s="205" t="s">
        <v>684</v>
      </c>
      <c r="Q4390" s="205" t="s">
        <v>686</v>
      </c>
    </row>
    <row r="4391" spans="1:17" hidden="1">
      <c r="A4391" s="204">
        <v>100898781191</v>
      </c>
      <c r="B4391" s="205" t="s">
        <v>16875</v>
      </c>
      <c r="C4391" s="205" t="s">
        <v>16876</v>
      </c>
      <c r="D4391" s="205" t="s">
        <v>680</v>
      </c>
      <c r="F4391" s="572">
        <v>42522</v>
      </c>
      <c r="G4391" s="205" t="s">
        <v>684</v>
      </c>
      <c r="H4391" s="205" t="s">
        <v>684</v>
      </c>
      <c r="I4391" s="205" t="s">
        <v>684</v>
      </c>
      <c r="J4391" s="205" t="s">
        <v>684</v>
      </c>
      <c r="K4391" s="205" t="s">
        <v>684</v>
      </c>
      <c r="L4391" s="205" t="s">
        <v>684</v>
      </c>
      <c r="M4391" s="205" t="s">
        <v>684</v>
      </c>
      <c r="N4391" s="205" t="s">
        <v>684</v>
      </c>
      <c r="O4391" s="205" t="s">
        <v>686</v>
      </c>
      <c r="P4391" s="205" t="s">
        <v>684</v>
      </c>
      <c r="Q4391" s="205" t="s">
        <v>686</v>
      </c>
    </row>
    <row r="4392" spans="1:17" hidden="1">
      <c r="A4392" s="204">
        <v>100899572559</v>
      </c>
      <c r="B4392" s="205" t="s">
        <v>16877</v>
      </c>
      <c r="C4392" s="205" t="s">
        <v>16878</v>
      </c>
      <c r="D4392" s="205" t="s">
        <v>680</v>
      </c>
      <c r="F4392" s="572">
        <v>42522</v>
      </c>
      <c r="G4392" s="205" t="s">
        <v>684</v>
      </c>
      <c r="H4392" s="205" t="s">
        <v>684</v>
      </c>
      <c r="I4392" s="205" t="s">
        <v>684</v>
      </c>
      <c r="J4392" s="205" t="s">
        <v>684</v>
      </c>
      <c r="K4392" s="205" t="s">
        <v>684</v>
      </c>
      <c r="L4392" s="205" t="s">
        <v>684</v>
      </c>
      <c r="M4392" s="205" t="s">
        <v>684</v>
      </c>
      <c r="N4392" s="205" t="s">
        <v>684</v>
      </c>
      <c r="O4392" s="205" t="s">
        <v>686</v>
      </c>
      <c r="P4392" s="205" t="s">
        <v>684</v>
      </c>
      <c r="Q4392" s="205" t="s">
        <v>686</v>
      </c>
    </row>
    <row r="4393" spans="1:17" hidden="1">
      <c r="A4393" s="204">
        <v>100899830826</v>
      </c>
      <c r="B4393" s="205" t="s">
        <v>16879</v>
      </c>
      <c r="C4393" s="205" t="s">
        <v>16880</v>
      </c>
      <c r="D4393" s="205" t="s">
        <v>680</v>
      </c>
      <c r="F4393" s="572">
        <v>42522</v>
      </c>
      <c r="G4393" s="205" t="s">
        <v>684</v>
      </c>
      <c r="H4393" s="205" t="s">
        <v>684</v>
      </c>
      <c r="I4393" s="205" t="s">
        <v>684</v>
      </c>
      <c r="J4393" s="205" t="s">
        <v>684</v>
      </c>
      <c r="K4393" s="205" t="s">
        <v>684</v>
      </c>
      <c r="L4393" s="205" t="s">
        <v>684</v>
      </c>
      <c r="M4393" s="205" t="s">
        <v>684</v>
      </c>
      <c r="N4393" s="205" t="s">
        <v>684</v>
      </c>
      <c r="O4393" s="205" t="s">
        <v>686</v>
      </c>
      <c r="P4393" s="205" t="s">
        <v>684</v>
      </c>
      <c r="Q4393" s="205" t="s">
        <v>686</v>
      </c>
    </row>
    <row r="4394" spans="1:17" hidden="1">
      <c r="A4394" s="204">
        <v>100899946767</v>
      </c>
      <c r="B4394" s="205" t="s">
        <v>16881</v>
      </c>
      <c r="C4394" s="205" t="s">
        <v>16882</v>
      </c>
      <c r="D4394" s="205" t="s">
        <v>680</v>
      </c>
      <c r="F4394" s="572">
        <v>42522</v>
      </c>
      <c r="G4394" s="205" t="s">
        <v>684</v>
      </c>
      <c r="H4394" s="205" t="s">
        <v>684</v>
      </c>
      <c r="I4394" s="205" t="s">
        <v>684</v>
      </c>
      <c r="J4394" s="205" t="s">
        <v>684</v>
      </c>
      <c r="K4394" s="205" t="s">
        <v>684</v>
      </c>
      <c r="L4394" s="205" t="s">
        <v>684</v>
      </c>
      <c r="M4394" s="205" t="s">
        <v>684</v>
      </c>
      <c r="N4394" s="205" t="s">
        <v>684</v>
      </c>
      <c r="O4394" s="205" t="s">
        <v>686</v>
      </c>
      <c r="P4394" s="205" t="s">
        <v>684</v>
      </c>
      <c r="Q4394" s="205" t="s">
        <v>686</v>
      </c>
    </row>
    <row r="4395" spans="1:17" hidden="1">
      <c r="A4395" s="204">
        <v>100899800713</v>
      </c>
      <c r="B4395" s="205" t="s">
        <v>16883</v>
      </c>
      <c r="C4395" s="205" t="s">
        <v>16884</v>
      </c>
      <c r="D4395" s="205" t="s">
        <v>680</v>
      </c>
      <c r="F4395" s="572">
        <v>42522</v>
      </c>
      <c r="G4395" s="205" t="s">
        <v>684</v>
      </c>
      <c r="H4395" s="205" t="s">
        <v>684</v>
      </c>
      <c r="I4395" s="205" t="s">
        <v>684</v>
      </c>
      <c r="J4395" s="205" t="s">
        <v>684</v>
      </c>
      <c r="K4395" s="205" t="s">
        <v>684</v>
      </c>
      <c r="L4395" s="205" t="s">
        <v>684</v>
      </c>
      <c r="M4395" s="205" t="s">
        <v>684</v>
      </c>
      <c r="N4395" s="205" t="s">
        <v>684</v>
      </c>
      <c r="O4395" s="205" t="s">
        <v>686</v>
      </c>
      <c r="P4395" s="205" t="s">
        <v>684</v>
      </c>
      <c r="Q4395" s="205" t="s">
        <v>686</v>
      </c>
    </row>
    <row r="4396" spans="1:17" hidden="1">
      <c r="A4396" s="204">
        <v>100903497860</v>
      </c>
      <c r="B4396" s="205" t="s">
        <v>16825</v>
      </c>
      <c r="C4396" s="205" t="s">
        <v>16826</v>
      </c>
      <c r="D4396" s="205" t="s">
        <v>680</v>
      </c>
      <c r="F4396" s="572">
        <v>42522</v>
      </c>
      <c r="G4396" s="205" t="s">
        <v>684</v>
      </c>
      <c r="H4396" s="205" t="s">
        <v>684</v>
      </c>
      <c r="I4396" s="205" t="s">
        <v>684</v>
      </c>
      <c r="J4396" s="205" t="s">
        <v>684</v>
      </c>
      <c r="K4396" s="205" t="s">
        <v>684</v>
      </c>
      <c r="L4396" s="205" t="s">
        <v>684</v>
      </c>
      <c r="M4396" s="205" t="s">
        <v>684</v>
      </c>
      <c r="N4396" s="205" t="s">
        <v>684</v>
      </c>
      <c r="O4396" s="205" t="s">
        <v>686</v>
      </c>
      <c r="P4396" s="205" t="s">
        <v>684</v>
      </c>
      <c r="Q4396" s="205" t="s">
        <v>686</v>
      </c>
    </row>
    <row r="4397" spans="1:17" hidden="1">
      <c r="A4397" s="204">
        <v>100909968512</v>
      </c>
      <c r="B4397" s="205" t="s">
        <v>16736</v>
      </c>
      <c r="C4397" s="205" t="s">
        <v>16737</v>
      </c>
      <c r="D4397" s="205" t="s">
        <v>680</v>
      </c>
      <c r="F4397" s="572">
        <v>42522</v>
      </c>
      <c r="G4397" s="205" t="s">
        <v>684</v>
      </c>
      <c r="H4397" s="205" t="s">
        <v>684</v>
      </c>
      <c r="I4397" s="205" t="s">
        <v>684</v>
      </c>
      <c r="J4397" s="205" t="s">
        <v>684</v>
      </c>
      <c r="K4397" s="205" t="s">
        <v>684</v>
      </c>
      <c r="L4397" s="205" t="s">
        <v>684</v>
      </c>
      <c r="M4397" s="205" t="s">
        <v>684</v>
      </c>
      <c r="N4397" s="205" t="s">
        <v>684</v>
      </c>
      <c r="O4397" s="205" t="s">
        <v>686</v>
      </c>
      <c r="P4397" s="205" t="s">
        <v>684</v>
      </c>
      <c r="Q4397" s="205" t="s">
        <v>686</v>
      </c>
    </row>
    <row r="4398" spans="1:17" hidden="1">
      <c r="A4398" s="204">
        <v>100906029188</v>
      </c>
      <c r="B4398" s="205" t="s">
        <v>16807</v>
      </c>
      <c r="C4398" s="205" t="s">
        <v>16808</v>
      </c>
      <c r="D4398" s="205" t="s">
        <v>680</v>
      </c>
      <c r="F4398" s="572">
        <v>42522</v>
      </c>
      <c r="G4398" s="205" t="s">
        <v>684</v>
      </c>
      <c r="H4398" s="205" t="s">
        <v>684</v>
      </c>
      <c r="I4398" s="205" t="s">
        <v>684</v>
      </c>
      <c r="J4398" s="205" t="s">
        <v>684</v>
      </c>
      <c r="K4398" s="205" t="s">
        <v>684</v>
      </c>
      <c r="L4398" s="205" t="s">
        <v>684</v>
      </c>
      <c r="M4398" s="205" t="s">
        <v>684</v>
      </c>
      <c r="N4398" s="205" t="s">
        <v>684</v>
      </c>
      <c r="O4398" s="205" t="s">
        <v>686</v>
      </c>
      <c r="P4398" s="205" t="s">
        <v>684</v>
      </c>
      <c r="Q4398" s="205" t="s">
        <v>686</v>
      </c>
    </row>
    <row r="4399" spans="1:17" hidden="1">
      <c r="A4399" s="204">
        <v>100911237620</v>
      </c>
      <c r="B4399" s="205" t="s">
        <v>16815</v>
      </c>
      <c r="C4399" s="205" t="s">
        <v>16816</v>
      </c>
      <c r="D4399" s="205" t="s">
        <v>680</v>
      </c>
      <c r="F4399" s="572">
        <v>42522</v>
      </c>
      <c r="G4399" s="205" t="s">
        <v>684</v>
      </c>
      <c r="H4399" s="205" t="s">
        <v>684</v>
      </c>
      <c r="I4399" s="205" t="s">
        <v>684</v>
      </c>
      <c r="J4399" s="205" t="s">
        <v>684</v>
      </c>
      <c r="K4399" s="205" t="s">
        <v>684</v>
      </c>
      <c r="L4399" s="205" t="s">
        <v>684</v>
      </c>
      <c r="M4399" s="205" t="s">
        <v>684</v>
      </c>
      <c r="N4399" s="205" t="s">
        <v>684</v>
      </c>
      <c r="O4399" s="205" t="s">
        <v>686</v>
      </c>
      <c r="P4399" s="205" t="s">
        <v>684</v>
      </c>
      <c r="Q4399" s="205" t="s">
        <v>686</v>
      </c>
    </row>
    <row r="4400" spans="1:17" hidden="1">
      <c r="A4400" s="204">
        <v>100886114250</v>
      </c>
      <c r="B4400" s="205" t="s">
        <v>16803</v>
      </c>
      <c r="C4400" s="205" t="s">
        <v>16804</v>
      </c>
      <c r="D4400" s="205" t="s">
        <v>680</v>
      </c>
      <c r="F4400" s="572">
        <v>42522</v>
      </c>
      <c r="G4400" s="205" t="s">
        <v>2850</v>
      </c>
      <c r="H4400" s="205" t="s">
        <v>682</v>
      </c>
      <c r="I4400" s="205" t="s">
        <v>684</v>
      </c>
      <c r="J4400" s="205" t="s">
        <v>684</v>
      </c>
      <c r="K4400" s="205" t="s">
        <v>684</v>
      </c>
      <c r="L4400" s="205" t="s">
        <v>684</v>
      </c>
      <c r="M4400" s="205" t="s">
        <v>684</v>
      </c>
      <c r="N4400" s="205" t="s">
        <v>684</v>
      </c>
      <c r="O4400" s="205" t="s">
        <v>686</v>
      </c>
      <c r="P4400" s="205" t="s">
        <v>684</v>
      </c>
      <c r="Q4400" s="205" t="s">
        <v>686</v>
      </c>
    </row>
    <row r="4401" spans="1:17" hidden="1">
      <c r="A4401" s="204">
        <v>100885256251</v>
      </c>
      <c r="B4401" s="205" t="s">
        <v>16813</v>
      </c>
      <c r="C4401" s="205" t="s">
        <v>16814</v>
      </c>
      <c r="D4401" s="205" t="s">
        <v>680</v>
      </c>
      <c r="F4401" s="572">
        <v>42522</v>
      </c>
      <c r="G4401" s="205" t="s">
        <v>14262</v>
      </c>
      <c r="H4401" s="205" t="s">
        <v>682</v>
      </c>
      <c r="I4401" s="205" t="s">
        <v>684</v>
      </c>
      <c r="J4401" s="205" t="s">
        <v>684</v>
      </c>
      <c r="K4401" s="205" t="s">
        <v>684</v>
      </c>
      <c r="L4401" s="205" t="s">
        <v>684</v>
      </c>
      <c r="M4401" s="205" t="s">
        <v>684</v>
      </c>
      <c r="N4401" s="205" t="s">
        <v>684</v>
      </c>
      <c r="O4401" s="205" t="s">
        <v>686</v>
      </c>
      <c r="P4401" s="205" t="s">
        <v>684</v>
      </c>
      <c r="Q4401" s="205" t="s">
        <v>686</v>
      </c>
    </row>
    <row r="4402" spans="1:17" hidden="1">
      <c r="A4402" s="204">
        <v>100901583198</v>
      </c>
      <c r="B4402" s="205" t="s">
        <v>16811</v>
      </c>
      <c r="C4402" s="205" t="s">
        <v>16812</v>
      </c>
      <c r="D4402" s="205" t="s">
        <v>680</v>
      </c>
      <c r="F4402" s="572">
        <v>42522</v>
      </c>
      <c r="G4402" s="205" t="s">
        <v>684</v>
      </c>
      <c r="H4402" s="205" t="s">
        <v>684</v>
      </c>
      <c r="I4402" s="205" t="s">
        <v>684</v>
      </c>
      <c r="J4402" s="205" t="s">
        <v>684</v>
      </c>
      <c r="K4402" s="205" t="s">
        <v>684</v>
      </c>
      <c r="L4402" s="205" t="s">
        <v>684</v>
      </c>
      <c r="M4402" s="205" t="s">
        <v>684</v>
      </c>
      <c r="N4402" s="205" t="s">
        <v>684</v>
      </c>
      <c r="O4402" s="205" t="s">
        <v>686</v>
      </c>
      <c r="P4402" s="205" t="s">
        <v>684</v>
      </c>
      <c r="Q4402" s="205" t="s">
        <v>686</v>
      </c>
    </row>
    <row r="4403" spans="1:17" hidden="1">
      <c r="A4403" s="204">
        <v>100897497652</v>
      </c>
      <c r="B4403" s="205" t="s">
        <v>16819</v>
      </c>
      <c r="C4403" s="205" t="s">
        <v>16820</v>
      </c>
      <c r="D4403" s="205" t="s">
        <v>680</v>
      </c>
      <c r="F4403" s="572">
        <v>42522</v>
      </c>
      <c r="G4403" s="205" t="s">
        <v>684</v>
      </c>
      <c r="H4403" s="205" t="s">
        <v>684</v>
      </c>
      <c r="I4403" s="205" t="s">
        <v>684</v>
      </c>
      <c r="J4403" s="205" t="s">
        <v>684</v>
      </c>
      <c r="K4403" s="205" t="s">
        <v>684</v>
      </c>
      <c r="L4403" s="205" t="s">
        <v>684</v>
      </c>
      <c r="M4403" s="205" t="s">
        <v>684</v>
      </c>
      <c r="N4403" s="205" t="s">
        <v>684</v>
      </c>
      <c r="O4403" s="205" t="s">
        <v>686</v>
      </c>
      <c r="P4403" s="205" t="s">
        <v>684</v>
      </c>
      <c r="Q4403" s="205" t="s">
        <v>686</v>
      </c>
    </row>
    <row r="4404" spans="1:17" hidden="1">
      <c r="A4404" s="204">
        <v>100909155638</v>
      </c>
      <c r="B4404" s="205" t="s">
        <v>16821</v>
      </c>
      <c r="C4404" s="205" t="s">
        <v>16822</v>
      </c>
      <c r="D4404" s="205" t="s">
        <v>680</v>
      </c>
      <c r="F4404" s="572">
        <v>42522</v>
      </c>
      <c r="G4404" s="205" t="s">
        <v>684</v>
      </c>
      <c r="H4404" s="205" t="s">
        <v>684</v>
      </c>
      <c r="I4404" s="205" t="s">
        <v>684</v>
      </c>
      <c r="J4404" s="205" t="s">
        <v>684</v>
      </c>
      <c r="K4404" s="205" t="s">
        <v>684</v>
      </c>
      <c r="L4404" s="205" t="s">
        <v>684</v>
      </c>
      <c r="M4404" s="205" t="s">
        <v>684</v>
      </c>
      <c r="N4404" s="205" t="s">
        <v>684</v>
      </c>
      <c r="O4404" s="205" t="s">
        <v>686</v>
      </c>
      <c r="P4404" s="205" t="s">
        <v>684</v>
      </c>
      <c r="Q4404" s="205" t="s">
        <v>686</v>
      </c>
    </row>
    <row r="4405" spans="1:17" hidden="1">
      <c r="A4405" s="204">
        <v>100899196780</v>
      </c>
      <c r="B4405" s="205" t="s">
        <v>16823</v>
      </c>
      <c r="C4405" s="205" t="s">
        <v>16824</v>
      </c>
      <c r="D4405" s="205" t="s">
        <v>680</v>
      </c>
      <c r="F4405" s="572">
        <v>42522</v>
      </c>
      <c r="G4405" s="205" t="s">
        <v>684</v>
      </c>
      <c r="H4405" s="205" t="s">
        <v>684</v>
      </c>
      <c r="I4405" s="205" t="s">
        <v>684</v>
      </c>
      <c r="J4405" s="205" t="s">
        <v>684</v>
      </c>
      <c r="K4405" s="205" t="s">
        <v>684</v>
      </c>
      <c r="L4405" s="205" t="s">
        <v>684</v>
      </c>
      <c r="M4405" s="205" t="s">
        <v>684</v>
      </c>
      <c r="N4405" s="205" t="s">
        <v>684</v>
      </c>
      <c r="O4405" s="205" t="s">
        <v>686</v>
      </c>
      <c r="P4405" s="205" t="s">
        <v>684</v>
      </c>
      <c r="Q4405" s="205" t="s">
        <v>686</v>
      </c>
    </row>
    <row r="4406" spans="1:17" hidden="1">
      <c r="A4406" s="204">
        <v>100909886483</v>
      </c>
      <c r="B4406" s="205" t="s">
        <v>16827</v>
      </c>
      <c r="C4406" s="205" t="s">
        <v>16828</v>
      </c>
      <c r="D4406" s="205" t="s">
        <v>680</v>
      </c>
      <c r="F4406" s="572">
        <v>42522</v>
      </c>
      <c r="G4406" s="205" t="s">
        <v>684</v>
      </c>
      <c r="H4406" s="205" t="s">
        <v>684</v>
      </c>
      <c r="I4406" s="205" t="s">
        <v>684</v>
      </c>
      <c r="J4406" s="205" t="s">
        <v>684</v>
      </c>
      <c r="K4406" s="205" t="s">
        <v>684</v>
      </c>
      <c r="L4406" s="205" t="s">
        <v>684</v>
      </c>
      <c r="M4406" s="205" t="s">
        <v>684</v>
      </c>
      <c r="N4406" s="205" t="s">
        <v>684</v>
      </c>
      <c r="O4406" s="205" t="s">
        <v>686</v>
      </c>
      <c r="P4406" s="205" t="s">
        <v>684</v>
      </c>
      <c r="Q4406" s="205" t="s">
        <v>686</v>
      </c>
    </row>
    <row r="4407" spans="1:17" hidden="1">
      <c r="A4407" s="204">
        <v>100905249342</v>
      </c>
      <c r="B4407" s="205" t="s">
        <v>16829</v>
      </c>
      <c r="C4407" s="205" t="s">
        <v>16830</v>
      </c>
      <c r="D4407" s="205" t="s">
        <v>680</v>
      </c>
      <c r="F4407" s="572">
        <v>42522</v>
      </c>
      <c r="G4407" s="205" t="s">
        <v>684</v>
      </c>
      <c r="H4407" s="205" t="s">
        <v>684</v>
      </c>
      <c r="I4407" s="205" t="s">
        <v>684</v>
      </c>
      <c r="J4407" s="205" t="s">
        <v>684</v>
      </c>
      <c r="K4407" s="205" t="s">
        <v>684</v>
      </c>
      <c r="L4407" s="205" t="s">
        <v>684</v>
      </c>
      <c r="M4407" s="205" t="s">
        <v>684</v>
      </c>
      <c r="N4407" s="205" t="s">
        <v>684</v>
      </c>
      <c r="O4407" s="205" t="s">
        <v>686</v>
      </c>
      <c r="P4407" s="205" t="s">
        <v>684</v>
      </c>
      <c r="Q4407" s="205" t="s">
        <v>686</v>
      </c>
    </row>
    <row r="4408" spans="1:17" hidden="1">
      <c r="A4408" s="204">
        <v>100902507817</v>
      </c>
      <c r="B4408" s="205" t="s">
        <v>16831</v>
      </c>
      <c r="C4408" s="205" t="s">
        <v>16832</v>
      </c>
      <c r="D4408" s="205" t="s">
        <v>680</v>
      </c>
      <c r="F4408" s="572">
        <v>42522</v>
      </c>
      <c r="G4408" s="205" t="s">
        <v>684</v>
      </c>
      <c r="H4408" s="205" t="s">
        <v>684</v>
      </c>
      <c r="I4408" s="205" t="s">
        <v>684</v>
      </c>
      <c r="J4408" s="205" t="s">
        <v>684</v>
      </c>
      <c r="K4408" s="205" t="s">
        <v>684</v>
      </c>
      <c r="L4408" s="205" t="s">
        <v>684</v>
      </c>
      <c r="M4408" s="205" t="s">
        <v>684</v>
      </c>
      <c r="N4408" s="205" t="s">
        <v>684</v>
      </c>
      <c r="O4408" s="205" t="s">
        <v>686</v>
      </c>
      <c r="P4408" s="205" t="s">
        <v>684</v>
      </c>
      <c r="Q4408" s="205" t="s">
        <v>686</v>
      </c>
    </row>
    <row r="4409" spans="1:17" hidden="1">
      <c r="A4409" s="204">
        <v>100887999896</v>
      </c>
      <c r="B4409" s="205" t="s">
        <v>16833</v>
      </c>
      <c r="C4409" s="205" t="s">
        <v>16834</v>
      </c>
      <c r="D4409" s="205" t="s">
        <v>680</v>
      </c>
      <c r="F4409" s="572">
        <v>42522</v>
      </c>
      <c r="G4409" s="205" t="s">
        <v>16445</v>
      </c>
      <c r="H4409" s="205" t="s">
        <v>682</v>
      </c>
      <c r="I4409" s="205" t="s">
        <v>684</v>
      </c>
      <c r="J4409" s="205" t="s">
        <v>684</v>
      </c>
      <c r="K4409" s="205" t="s">
        <v>684</v>
      </c>
      <c r="L4409" s="205" t="s">
        <v>684</v>
      </c>
      <c r="M4409" s="205" t="s">
        <v>684</v>
      </c>
      <c r="N4409" s="205" t="s">
        <v>684</v>
      </c>
      <c r="O4409" s="205" t="s">
        <v>686</v>
      </c>
      <c r="P4409" s="205" t="s">
        <v>684</v>
      </c>
      <c r="Q4409" s="205" t="s">
        <v>686</v>
      </c>
    </row>
    <row r="4410" spans="1:17" hidden="1">
      <c r="A4410" s="204">
        <v>100901177253</v>
      </c>
      <c r="B4410" s="205" t="s">
        <v>16835</v>
      </c>
      <c r="C4410" s="205" t="s">
        <v>16836</v>
      </c>
      <c r="D4410" s="205" t="s">
        <v>680</v>
      </c>
      <c r="F4410" s="572">
        <v>42522</v>
      </c>
      <c r="G4410" s="205" t="s">
        <v>684</v>
      </c>
      <c r="H4410" s="205" t="s">
        <v>684</v>
      </c>
      <c r="I4410" s="205" t="s">
        <v>684</v>
      </c>
      <c r="J4410" s="205" t="s">
        <v>684</v>
      </c>
      <c r="K4410" s="205" t="s">
        <v>684</v>
      </c>
      <c r="L4410" s="205" t="s">
        <v>684</v>
      </c>
      <c r="M4410" s="205" t="s">
        <v>684</v>
      </c>
      <c r="N4410" s="205" t="s">
        <v>684</v>
      </c>
      <c r="O4410" s="205" t="s">
        <v>686</v>
      </c>
      <c r="P4410" s="205" t="s">
        <v>684</v>
      </c>
      <c r="Q4410" s="205" t="s">
        <v>686</v>
      </c>
    </row>
    <row r="4411" spans="1:17" hidden="1">
      <c r="A4411" s="204">
        <v>100904367241</v>
      </c>
      <c r="B4411" s="205" t="s">
        <v>16859</v>
      </c>
      <c r="C4411" s="205" t="s">
        <v>16860</v>
      </c>
      <c r="D4411" s="205" t="s">
        <v>680</v>
      </c>
      <c r="F4411" s="572">
        <v>42522</v>
      </c>
      <c r="G4411" s="205" t="s">
        <v>684</v>
      </c>
      <c r="H4411" s="205" t="s">
        <v>684</v>
      </c>
      <c r="I4411" s="205" t="s">
        <v>684</v>
      </c>
      <c r="J4411" s="205" t="s">
        <v>684</v>
      </c>
      <c r="K4411" s="205" t="s">
        <v>684</v>
      </c>
      <c r="L4411" s="205" t="s">
        <v>684</v>
      </c>
      <c r="M4411" s="205" t="s">
        <v>684</v>
      </c>
      <c r="N4411" s="205" t="s">
        <v>684</v>
      </c>
      <c r="O4411" s="205" t="s">
        <v>686</v>
      </c>
      <c r="P4411" s="205" t="s">
        <v>684</v>
      </c>
      <c r="Q4411" s="205" t="s">
        <v>686</v>
      </c>
    </row>
    <row r="4412" spans="1:17" hidden="1">
      <c r="A4412" s="204">
        <v>100900277934</v>
      </c>
      <c r="B4412" s="205" t="s">
        <v>16738</v>
      </c>
      <c r="C4412" s="205" t="s">
        <v>16739</v>
      </c>
      <c r="D4412" s="205" t="s">
        <v>680</v>
      </c>
      <c r="F4412" s="572">
        <v>42522</v>
      </c>
      <c r="G4412" s="205" t="s">
        <v>684</v>
      </c>
      <c r="H4412" s="205" t="s">
        <v>684</v>
      </c>
      <c r="I4412" s="205" t="s">
        <v>684</v>
      </c>
      <c r="J4412" s="205" t="s">
        <v>684</v>
      </c>
      <c r="K4412" s="205" t="s">
        <v>684</v>
      </c>
      <c r="L4412" s="205" t="s">
        <v>684</v>
      </c>
      <c r="M4412" s="205" t="s">
        <v>684</v>
      </c>
      <c r="N4412" s="205" t="s">
        <v>684</v>
      </c>
      <c r="O4412" s="205" t="s">
        <v>686</v>
      </c>
      <c r="P4412" s="205" t="s">
        <v>684</v>
      </c>
      <c r="Q4412" s="205" t="s">
        <v>686</v>
      </c>
    </row>
    <row r="4413" spans="1:17" hidden="1">
      <c r="A4413" s="204">
        <v>100903781780</v>
      </c>
      <c r="B4413" s="205" t="s">
        <v>16740</v>
      </c>
      <c r="C4413" s="205" t="s">
        <v>10237</v>
      </c>
      <c r="D4413" s="205" t="s">
        <v>680</v>
      </c>
      <c r="F4413" s="572">
        <v>42522</v>
      </c>
      <c r="G4413" s="205" t="s">
        <v>684</v>
      </c>
      <c r="H4413" s="205" t="s">
        <v>684</v>
      </c>
      <c r="I4413" s="205" t="s">
        <v>684</v>
      </c>
      <c r="J4413" s="205" t="s">
        <v>684</v>
      </c>
      <c r="K4413" s="205" t="s">
        <v>684</v>
      </c>
      <c r="L4413" s="205" t="s">
        <v>684</v>
      </c>
      <c r="M4413" s="205" t="s">
        <v>684</v>
      </c>
      <c r="N4413" s="205" t="s">
        <v>684</v>
      </c>
      <c r="O4413" s="205" t="s">
        <v>686</v>
      </c>
      <c r="P4413" s="205" t="s">
        <v>684</v>
      </c>
      <c r="Q4413" s="205" t="s">
        <v>686</v>
      </c>
    </row>
    <row r="4414" spans="1:17" hidden="1">
      <c r="A4414" s="204">
        <v>100908419030</v>
      </c>
      <c r="B4414" s="205" t="s">
        <v>16741</v>
      </c>
      <c r="C4414" s="205" t="s">
        <v>16742</v>
      </c>
      <c r="D4414" s="205" t="s">
        <v>680</v>
      </c>
      <c r="F4414" s="572">
        <v>42522</v>
      </c>
      <c r="G4414" s="205" t="s">
        <v>684</v>
      </c>
      <c r="H4414" s="205" t="s">
        <v>684</v>
      </c>
      <c r="I4414" s="205" t="s">
        <v>684</v>
      </c>
      <c r="J4414" s="205" t="s">
        <v>684</v>
      </c>
      <c r="K4414" s="205" t="s">
        <v>684</v>
      </c>
      <c r="L4414" s="205" t="s">
        <v>684</v>
      </c>
      <c r="M4414" s="205" t="s">
        <v>684</v>
      </c>
      <c r="N4414" s="205" t="s">
        <v>684</v>
      </c>
      <c r="O4414" s="205" t="s">
        <v>686</v>
      </c>
      <c r="P4414" s="205" t="s">
        <v>684</v>
      </c>
      <c r="Q4414" s="205" t="s">
        <v>686</v>
      </c>
    </row>
    <row r="4415" spans="1:17" hidden="1">
      <c r="A4415" s="204">
        <v>100909380050</v>
      </c>
      <c r="B4415" s="205" t="s">
        <v>16749</v>
      </c>
      <c r="C4415" s="205" t="s">
        <v>16750</v>
      </c>
      <c r="D4415" s="205" t="s">
        <v>680</v>
      </c>
      <c r="F4415" s="572">
        <v>42522</v>
      </c>
      <c r="G4415" s="205" t="s">
        <v>684</v>
      </c>
      <c r="H4415" s="205" t="s">
        <v>684</v>
      </c>
      <c r="I4415" s="205" t="s">
        <v>684</v>
      </c>
      <c r="J4415" s="205" t="s">
        <v>684</v>
      </c>
      <c r="K4415" s="205" t="s">
        <v>684</v>
      </c>
      <c r="L4415" s="205" t="s">
        <v>684</v>
      </c>
      <c r="M4415" s="205" t="s">
        <v>684</v>
      </c>
      <c r="N4415" s="205" t="s">
        <v>684</v>
      </c>
      <c r="O4415" s="205" t="s">
        <v>686</v>
      </c>
      <c r="P4415" s="205" t="s">
        <v>684</v>
      </c>
      <c r="Q4415" s="205" t="s">
        <v>686</v>
      </c>
    </row>
    <row r="4416" spans="1:17" hidden="1">
      <c r="A4416" s="204">
        <v>100908631103</v>
      </c>
      <c r="B4416" s="205" t="s">
        <v>16743</v>
      </c>
      <c r="C4416" s="205" t="s">
        <v>16744</v>
      </c>
      <c r="D4416" s="205" t="s">
        <v>680</v>
      </c>
      <c r="F4416" s="572">
        <v>42522</v>
      </c>
      <c r="G4416" s="205" t="s">
        <v>684</v>
      </c>
      <c r="H4416" s="205" t="s">
        <v>684</v>
      </c>
      <c r="I4416" s="205" t="s">
        <v>684</v>
      </c>
      <c r="J4416" s="205" t="s">
        <v>684</v>
      </c>
      <c r="K4416" s="205" t="s">
        <v>684</v>
      </c>
      <c r="L4416" s="205" t="s">
        <v>684</v>
      </c>
      <c r="M4416" s="205" t="s">
        <v>684</v>
      </c>
      <c r="N4416" s="205" t="s">
        <v>684</v>
      </c>
      <c r="O4416" s="205" t="s">
        <v>686</v>
      </c>
      <c r="P4416" s="205" t="s">
        <v>684</v>
      </c>
      <c r="Q4416" s="205" t="s">
        <v>686</v>
      </c>
    </row>
    <row r="4417" spans="1:17" hidden="1">
      <c r="A4417" s="204">
        <v>100908622086</v>
      </c>
      <c r="B4417" s="205" t="s">
        <v>16745</v>
      </c>
      <c r="C4417" s="205" t="s">
        <v>16746</v>
      </c>
      <c r="D4417" s="205" t="s">
        <v>680</v>
      </c>
      <c r="E4417" s="572"/>
      <c r="F4417" s="572">
        <v>42522</v>
      </c>
      <c r="G4417" s="205" t="s">
        <v>684</v>
      </c>
      <c r="H4417" s="205" t="s">
        <v>684</v>
      </c>
      <c r="I4417" s="205" t="s">
        <v>684</v>
      </c>
      <c r="J4417" s="205" t="s">
        <v>684</v>
      </c>
      <c r="K4417" s="205" t="s">
        <v>684</v>
      </c>
      <c r="L4417" s="205" t="s">
        <v>684</v>
      </c>
      <c r="M4417" s="205" t="s">
        <v>684</v>
      </c>
      <c r="N4417" s="205" t="s">
        <v>684</v>
      </c>
      <c r="O4417" s="205" t="s">
        <v>686</v>
      </c>
      <c r="P4417" s="205" t="s">
        <v>684</v>
      </c>
      <c r="Q4417" s="205" t="s">
        <v>686</v>
      </c>
    </row>
    <row r="4418" spans="1:17" hidden="1">
      <c r="A4418" s="204">
        <v>100901492387</v>
      </c>
      <c r="B4418" s="205" t="s">
        <v>16747</v>
      </c>
      <c r="C4418" s="205" t="s">
        <v>16748</v>
      </c>
      <c r="D4418" s="205" t="s">
        <v>680</v>
      </c>
      <c r="F4418" s="572">
        <v>42522</v>
      </c>
      <c r="G4418" s="205" t="s">
        <v>684</v>
      </c>
      <c r="H4418" s="205" t="s">
        <v>684</v>
      </c>
      <c r="I4418" s="205" t="s">
        <v>684</v>
      </c>
      <c r="J4418" s="205" t="s">
        <v>684</v>
      </c>
      <c r="K4418" s="205" t="s">
        <v>684</v>
      </c>
      <c r="L4418" s="205" t="s">
        <v>684</v>
      </c>
      <c r="M4418" s="205" t="s">
        <v>684</v>
      </c>
      <c r="N4418" s="205" t="s">
        <v>684</v>
      </c>
      <c r="O4418" s="205" t="s">
        <v>686</v>
      </c>
      <c r="P4418" s="205" t="s">
        <v>684</v>
      </c>
      <c r="Q4418" s="205" t="s">
        <v>686</v>
      </c>
    </row>
    <row r="4419" spans="1:17" hidden="1">
      <c r="A4419" s="204">
        <v>100897178040</v>
      </c>
      <c r="B4419" s="205" t="s">
        <v>16751</v>
      </c>
      <c r="C4419" s="205" t="s">
        <v>16752</v>
      </c>
      <c r="D4419" s="205" t="s">
        <v>680</v>
      </c>
      <c r="F4419" s="572">
        <v>42522</v>
      </c>
      <c r="G4419" s="205" t="s">
        <v>684</v>
      </c>
      <c r="H4419" s="205" t="s">
        <v>684</v>
      </c>
      <c r="I4419" s="205" t="s">
        <v>684</v>
      </c>
      <c r="J4419" s="205" t="s">
        <v>684</v>
      </c>
      <c r="K4419" s="205" t="s">
        <v>684</v>
      </c>
      <c r="L4419" s="205" t="s">
        <v>684</v>
      </c>
      <c r="M4419" s="205" t="s">
        <v>684</v>
      </c>
      <c r="N4419" s="205" t="s">
        <v>684</v>
      </c>
      <c r="O4419" s="205" t="s">
        <v>686</v>
      </c>
      <c r="P4419" s="205" t="s">
        <v>684</v>
      </c>
      <c r="Q4419" s="205" t="s">
        <v>686</v>
      </c>
    </row>
    <row r="4420" spans="1:17" hidden="1">
      <c r="A4420" s="204">
        <v>100758888772</v>
      </c>
      <c r="B4420" s="205" t="s">
        <v>16891</v>
      </c>
      <c r="C4420" s="205" t="s">
        <v>16892</v>
      </c>
      <c r="D4420" s="205" t="s">
        <v>680</v>
      </c>
      <c r="F4420" s="572">
        <v>42491</v>
      </c>
      <c r="G4420" s="205" t="s">
        <v>6384</v>
      </c>
      <c r="H4420" s="205" t="s">
        <v>682</v>
      </c>
      <c r="I4420" s="205" t="s">
        <v>684</v>
      </c>
      <c r="J4420" s="205" t="s">
        <v>684</v>
      </c>
      <c r="K4420" s="205" t="s">
        <v>684</v>
      </c>
      <c r="L4420" s="205" t="s">
        <v>684</v>
      </c>
      <c r="M4420" s="205" t="s">
        <v>684</v>
      </c>
      <c r="N4420" s="205" t="s">
        <v>684</v>
      </c>
      <c r="O4420" s="205" t="s">
        <v>686</v>
      </c>
      <c r="P4420" s="205" t="s">
        <v>684</v>
      </c>
      <c r="Q4420" s="205" t="s">
        <v>686</v>
      </c>
    </row>
    <row r="4421" spans="1:17" hidden="1">
      <c r="A4421" s="204">
        <v>100908398310</v>
      </c>
      <c r="B4421" s="205" t="s">
        <v>16951</v>
      </c>
      <c r="C4421" s="205" t="s">
        <v>16952</v>
      </c>
      <c r="D4421" s="205" t="s">
        <v>680</v>
      </c>
      <c r="E4421" s="205">
        <v>31444</v>
      </c>
      <c r="F4421" s="572">
        <v>42491</v>
      </c>
      <c r="G4421" s="205" t="s">
        <v>16953</v>
      </c>
      <c r="H4421" s="205" t="s">
        <v>682</v>
      </c>
      <c r="I4421" s="205" t="s">
        <v>684</v>
      </c>
      <c r="J4421" s="205" t="s">
        <v>684</v>
      </c>
      <c r="K4421" s="205" t="s">
        <v>684</v>
      </c>
      <c r="L4421" s="205" t="s">
        <v>684</v>
      </c>
      <c r="M4421" s="205" t="s">
        <v>684</v>
      </c>
      <c r="N4421" s="205" t="s">
        <v>684</v>
      </c>
      <c r="O4421" s="205" t="s">
        <v>686</v>
      </c>
      <c r="P4421" s="205" t="s">
        <v>684</v>
      </c>
      <c r="Q4421" s="205" t="s">
        <v>686</v>
      </c>
    </row>
    <row r="4422" spans="1:17" hidden="1">
      <c r="A4422" s="204">
        <v>100758632911</v>
      </c>
      <c r="B4422" s="205" t="s">
        <v>16896</v>
      </c>
      <c r="C4422" s="205" t="s">
        <v>16897</v>
      </c>
      <c r="D4422" s="205" t="s">
        <v>680</v>
      </c>
      <c r="F4422" s="572">
        <v>42491</v>
      </c>
      <c r="G4422" s="205" t="s">
        <v>684</v>
      </c>
      <c r="H4422" s="205" t="s">
        <v>684</v>
      </c>
      <c r="I4422" s="205" t="s">
        <v>684</v>
      </c>
      <c r="J4422" s="205" t="s">
        <v>684</v>
      </c>
      <c r="K4422" s="205" t="s">
        <v>684</v>
      </c>
      <c r="L4422" s="205" t="s">
        <v>684</v>
      </c>
      <c r="M4422" s="205" t="s">
        <v>684</v>
      </c>
      <c r="N4422" s="205" t="s">
        <v>684</v>
      </c>
      <c r="O4422" s="205" t="s">
        <v>686</v>
      </c>
      <c r="P4422" s="205" t="s">
        <v>684</v>
      </c>
      <c r="Q4422" s="205" t="s">
        <v>686</v>
      </c>
    </row>
    <row r="4423" spans="1:17" hidden="1">
      <c r="A4423" s="204">
        <v>100758194128</v>
      </c>
      <c r="B4423" s="205" t="s">
        <v>16898</v>
      </c>
      <c r="C4423" s="205" t="s">
        <v>16899</v>
      </c>
      <c r="D4423" s="205" t="s">
        <v>680</v>
      </c>
      <c r="F4423" s="572">
        <v>42491</v>
      </c>
      <c r="G4423" s="205" t="s">
        <v>7960</v>
      </c>
      <c r="H4423" s="205" t="s">
        <v>682</v>
      </c>
      <c r="I4423" s="205" t="s">
        <v>684</v>
      </c>
      <c r="J4423" s="205" t="s">
        <v>684</v>
      </c>
      <c r="K4423" s="205" t="s">
        <v>684</v>
      </c>
      <c r="L4423" s="205" t="s">
        <v>684</v>
      </c>
      <c r="M4423" s="205" t="s">
        <v>684</v>
      </c>
      <c r="N4423" s="205" t="s">
        <v>684</v>
      </c>
      <c r="O4423" s="205" t="s">
        <v>686</v>
      </c>
      <c r="P4423" s="205" t="s">
        <v>684</v>
      </c>
      <c r="Q4423" s="205" t="s">
        <v>686</v>
      </c>
    </row>
    <row r="4424" spans="1:17" hidden="1">
      <c r="A4424" s="204">
        <v>100758873089</v>
      </c>
      <c r="B4424" s="205" t="s">
        <v>16903</v>
      </c>
      <c r="C4424" s="205" t="s">
        <v>16904</v>
      </c>
      <c r="D4424" s="205" t="s">
        <v>680</v>
      </c>
      <c r="F4424" s="572">
        <v>42491</v>
      </c>
      <c r="G4424" s="205" t="s">
        <v>16905</v>
      </c>
      <c r="H4424" s="205" t="s">
        <v>682</v>
      </c>
      <c r="I4424" s="205" t="s">
        <v>684</v>
      </c>
      <c r="J4424" s="205" t="s">
        <v>684</v>
      </c>
      <c r="K4424" s="205" t="s">
        <v>684</v>
      </c>
      <c r="L4424" s="205" t="s">
        <v>684</v>
      </c>
      <c r="M4424" s="205" t="s">
        <v>684</v>
      </c>
      <c r="N4424" s="205" t="s">
        <v>684</v>
      </c>
      <c r="O4424" s="205" t="s">
        <v>686</v>
      </c>
      <c r="P4424" s="205" t="s">
        <v>684</v>
      </c>
      <c r="Q4424" s="205" t="s">
        <v>686</v>
      </c>
    </row>
    <row r="4425" spans="1:17" hidden="1">
      <c r="A4425" s="204">
        <v>100758409862</v>
      </c>
      <c r="B4425" s="205" t="s">
        <v>16906</v>
      </c>
      <c r="C4425" s="205" t="s">
        <v>16907</v>
      </c>
      <c r="D4425" s="205" t="s">
        <v>680</v>
      </c>
      <c r="F4425" s="572">
        <v>42491</v>
      </c>
      <c r="G4425" s="205" t="s">
        <v>9288</v>
      </c>
      <c r="H4425" s="205" t="s">
        <v>682</v>
      </c>
      <c r="I4425" s="205" t="s">
        <v>684</v>
      </c>
      <c r="J4425" s="205" t="s">
        <v>684</v>
      </c>
      <c r="K4425" s="205" t="s">
        <v>684</v>
      </c>
      <c r="L4425" s="205" t="s">
        <v>684</v>
      </c>
      <c r="M4425" s="205" t="s">
        <v>684</v>
      </c>
      <c r="N4425" s="205" t="s">
        <v>684</v>
      </c>
      <c r="O4425" s="205" t="s">
        <v>686</v>
      </c>
      <c r="P4425" s="205" t="s">
        <v>684</v>
      </c>
      <c r="Q4425" s="205" t="s">
        <v>686</v>
      </c>
    </row>
    <row r="4426" spans="1:17" hidden="1">
      <c r="A4426" s="204">
        <v>100758533503</v>
      </c>
      <c r="B4426" s="205" t="s">
        <v>16908</v>
      </c>
      <c r="C4426" s="205" t="s">
        <v>16909</v>
      </c>
      <c r="D4426" s="205" t="s">
        <v>680</v>
      </c>
      <c r="F4426" s="572">
        <v>42491</v>
      </c>
      <c r="G4426" s="205" t="s">
        <v>1309</v>
      </c>
      <c r="H4426" s="205" t="s">
        <v>682</v>
      </c>
      <c r="I4426" s="205" t="s">
        <v>684</v>
      </c>
      <c r="J4426" s="205" t="s">
        <v>684</v>
      </c>
      <c r="K4426" s="205" t="s">
        <v>684</v>
      </c>
      <c r="L4426" s="205" t="s">
        <v>684</v>
      </c>
      <c r="M4426" s="205" t="s">
        <v>684</v>
      </c>
      <c r="N4426" s="205" t="s">
        <v>684</v>
      </c>
      <c r="O4426" s="205" t="s">
        <v>686</v>
      </c>
      <c r="P4426" s="205" t="s">
        <v>684</v>
      </c>
      <c r="Q4426" s="205" t="s">
        <v>686</v>
      </c>
    </row>
    <row r="4427" spans="1:17" hidden="1">
      <c r="A4427" s="204">
        <v>100758533307</v>
      </c>
      <c r="B4427" s="205" t="s">
        <v>16910</v>
      </c>
      <c r="C4427" s="205" t="s">
        <v>16911</v>
      </c>
      <c r="D4427" s="205" t="s">
        <v>680</v>
      </c>
      <c r="E4427" s="572"/>
      <c r="F4427" s="572">
        <v>42491</v>
      </c>
      <c r="G4427" s="205" t="s">
        <v>1309</v>
      </c>
      <c r="H4427" s="205" t="s">
        <v>682</v>
      </c>
      <c r="I4427" s="205" t="s">
        <v>684</v>
      </c>
      <c r="J4427" s="205" t="s">
        <v>684</v>
      </c>
      <c r="K4427" s="205" t="s">
        <v>684</v>
      </c>
      <c r="L4427" s="205" t="s">
        <v>684</v>
      </c>
      <c r="M4427" s="205" t="s">
        <v>684</v>
      </c>
      <c r="N4427" s="205" t="s">
        <v>684</v>
      </c>
      <c r="O4427" s="205" t="s">
        <v>686</v>
      </c>
      <c r="P4427" s="205" t="s">
        <v>684</v>
      </c>
      <c r="Q4427" s="205" t="s">
        <v>686</v>
      </c>
    </row>
    <row r="4428" spans="1:17" hidden="1">
      <c r="A4428" s="204">
        <v>100758767610</v>
      </c>
      <c r="B4428" s="205" t="s">
        <v>16900</v>
      </c>
      <c r="C4428" s="205" t="s">
        <v>16901</v>
      </c>
      <c r="D4428" s="205" t="s">
        <v>680</v>
      </c>
      <c r="F4428" s="572">
        <v>42491</v>
      </c>
      <c r="G4428" s="205" t="s">
        <v>16902</v>
      </c>
      <c r="H4428" s="205" t="s">
        <v>682</v>
      </c>
      <c r="I4428" s="205" t="s">
        <v>684</v>
      </c>
      <c r="J4428" s="205" t="s">
        <v>684</v>
      </c>
      <c r="K4428" s="205" t="s">
        <v>684</v>
      </c>
      <c r="L4428" s="205" t="s">
        <v>684</v>
      </c>
      <c r="M4428" s="205" t="s">
        <v>684</v>
      </c>
      <c r="N4428" s="205" t="s">
        <v>684</v>
      </c>
      <c r="O4428" s="205" t="s">
        <v>686</v>
      </c>
      <c r="P4428" s="205" t="s">
        <v>684</v>
      </c>
      <c r="Q4428" s="205" t="s">
        <v>686</v>
      </c>
    </row>
    <row r="4429" spans="1:17" hidden="1">
      <c r="A4429" s="204">
        <v>100908593023</v>
      </c>
      <c r="B4429" s="205" t="s">
        <v>16912</v>
      </c>
      <c r="C4429" s="205" t="s">
        <v>16913</v>
      </c>
      <c r="D4429" s="205" t="s">
        <v>680</v>
      </c>
      <c r="F4429" s="572">
        <v>42491</v>
      </c>
      <c r="G4429" s="205" t="s">
        <v>684</v>
      </c>
      <c r="H4429" s="205" t="s">
        <v>684</v>
      </c>
      <c r="I4429" s="205" t="s">
        <v>684</v>
      </c>
      <c r="J4429" s="205" t="s">
        <v>684</v>
      </c>
      <c r="K4429" s="205" t="s">
        <v>684</v>
      </c>
      <c r="L4429" s="205" t="s">
        <v>684</v>
      </c>
      <c r="M4429" s="205" t="s">
        <v>684</v>
      </c>
      <c r="N4429" s="205" t="s">
        <v>684</v>
      </c>
      <c r="O4429" s="205" t="s">
        <v>686</v>
      </c>
      <c r="P4429" s="205" t="s">
        <v>684</v>
      </c>
      <c r="Q4429" s="205" t="s">
        <v>686</v>
      </c>
    </row>
    <row r="4430" spans="1:17" hidden="1">
      <c r="A4430" s="204">
        <v>100900102435</v>
      </c>
      <c r="B4430" s="205" t="s">
        <v>16914</v>
      </c>
      <c r="C4430" s="205" t="s">
        <v>16915</v>
      </c>
      <c r="D4430" s="205" t="s">
        <v>680</v>
      </c>
      <c r="E4430" s="205">
        <v>34773</v>
      </c>
      <c r="F4430" s="572">
        <v>42491</v>
      </c>
      <c r="G4430" s="205" t="s">
        <v>308</v>
      </c>
      <c r="H4430" s="205" t="s">
        <v>682</v>
      </c>
      <c r="I4430" s="205" t="s">
        <v>684</v>
      </c>
      <c r="J4430" s="205" t="s">
        <v>684</v>
      </c>
      <c r="K4430" s="205" t="s">
        <v>684</v>
      </c>
      <c r="L4430" s="205" t="s">
        <v>11578</v>
      </c>
      <c r="M4430" s="205" t="s">
        <v>684</v>
      </c>
      <c r="N4430" s="205" t="s">
        <v>684</v>
      </c>
      <c r="O4430" s="205" t="s">
        <v>686</v>
      </c>
      <c r="P4430" s="205" t="s">
        <v>687</v>
      </c>
      <c r="Q4430" s="205" t="s">
        <v>686</v>
      </c>
    </row>
    <row r="4431" spans="1:17" hidden="1">
      <c r="A4431" s="204">
        <v>100908801235</v>
      </c>
      <c r="B4431" s="205" t="s">
        <v>16918</v>
      </c>
      <c r="C4431" s="205" t="s">
        <v>16919</v>
      </c>
      <c r="D4431" s="205" t="s">
        <v>680</v>
      </c>
      <c r="F4431" s="572">
        <v>42491</v>
      </c>
      <c r="G4431" s="205" t="s">
        <v>684</v>
      </c>
      <c r="H4431" s="205" t="s">
        <v>684</v>
      </c>
      <c r="I4431" s="205" t="s">
        <v>684</v>
      </c>
      <c r="J4431" s="205" t="s">
        <v>684</v>
      </c>
      <c r="K4431" s="205" t="s">
        <v>684</v>
      </c>
      <c r="L4431" s="205" t="s">
        <v>684</v>
      </c>
      <c r="M4431" s="205" t="s">
        <v>684</v>
      </c>
      <c r="N4431" s="205" t="s">
        <v>684</v>
      </c>
      <c r="O4431" s="205" t="s">
        <v>686</v>
      </c>
      <c r="P4431" s="205" t="s">
        <v>684</v>
      </c>
      <c r="Q4431" s="205" t="s">
        <v>686</v>
      </c>
    </row>
    <row r="4432" spans="1:17" hidden="1">
      <c r="A4432" s="204">
        <v>100900740816</v>
      </c>
      <c r="B4432" s="205" t="s">
        <v>16920</v>
      </c>
      <c r="C4432" s="205" t="s">
        <v>16921</v>
      </c>
      <c r="D4432" s="205" t="s">
        <v>680</v>
      </c>
      <c r="F4432" s="572">
        <v>42491</v>
      </c>
      <c r="G4432" s="205" t="s">
        <v>684</v>
      </c>
      <c r="H4432" s="205" t="s">
        <v>684</v>
      </c>
      <c r="I4432" s="205" t="s">
        <v>684</v>
      </c>
      <c r="J4432" s="205" t="s">
        <v>684</v>
      </c>
      <c r="K4432" s="205" t="s">
        <v>684</v>
      </c>
      <c r="L4432" s="205" t="s">
        <v>684</v>
      </c>
      <c r="M4432" s="205" t="s">
        <v>684</v>
      </c>
      <c r="N4432" s="205" t="s">
        <v>684</v>
      </c>
      <c r="O4432" s="205" t="s">
        <v>686</v>
      </c>
      <c r="P4432" s="205" t="s">
        <v>684</v>
      </c>
      <c r="Q4432" s="205" t="s">
        <v>686</v>
      </c>
    </row>
    <row r="4433" spans="1:17" hidden="1">
      <c r="A4433" s="204">
        <v>100889626048</v>
      </c>
      <c r="B4433" s="205" t="s">
        <v>16916</v>
      </c>
      <c r="C4433" s="205" t="s">
        <v>16917</v>
      </c>
      <c r="D4433" s="205" t="s">
        <v>680</v>
      </c>
      <c r="F4433" s="572">
        <v>42491</v>
      </c>
      <c r="G4433" s="205" t="s">
        <v>1927</v>
      </c>
      <c r="H4433" s="205" t="s">
        <v>682</v>
      </c>
      <c r="I4433" s="205" t="s">
        <v>684</v>
      </c>
      <c r="J4433" s="205" t="s">
        <v>684</v>
      </c>
      <c r="K4433" s="205" t="s">
        <v>684</v>
      </c>
      <c r="L4433" s="205" t="s">
        <v>684</v>
      </c>
      <c r="M4433" s="205" t="s">
        <v>684</v>
      </c>
      <c r="N4433" s="205" t="s">
        <v>684</v>
      </c>
      <c r="O4433" s="205" t="s">
        <v>686</v>
      </c>
      <c r="P4433" s="205" t="s">
        <v>684</v>
      </c>
      <c r="Q4433" s="205" t="s">
        <v>686</v>
      </c>
    </row>
    <row r="4434" spans="1:17" hidden="1">
      <c r="A4434" s="204">
        <v>100907330446</v>
      </c>
      <c r="B4434" s="205" t="s">
        <v>16922</v>
      </c>
      <c r="C4434" s="205" t="s">
        <v>16923</v>
      </c>
      <c r="D4434" s="205" t="s">
        <v>680</v>
      </c>
      <c r="F4434" s="572">
        <v>42491</v>
      </c>
      <c r="G4434" s="205" t="s">
        <v>684</v>
      </c>
      <c r="H4434" s="205" t="s">
        <v>684</v>
      </c>
      <c r="I4434" s="205" t="s">
        <v>684</v>
      </c>
      <c r="J4434" s="205" t="s">
        <v>684</v>
      </c>
      <c r="K4434" s="205" t="s">
        <v>684</v>
      </c>
      <c r="L4434" s="205" t="s">
        <v>684</v>
      </c>
      <c r="M4434" s="205" t="s">
        <v>684</v>
      </c>
      <c r="N4434" s="205" t="s">
        <v>684</v>
      </c>
      <c r="O4434" s="205" t="s">
        <v>686</v>
      </c>
      <c r="P4434" s="205" t="s">
        <v>684</v>
      </c>
      <c r="Q4434" s="205" t="s">
        <v>686</v>
      </c>
    </row>
    <row r="4435" spans="1:17" hidden="1">
      <c r="A4435" s="204">
        <v>100901177367</v>
      </c>
      <c r="B4435" s="205" t="s">
        <v>16924</v>
      </c>
      <c r="C4435" s="205" t="s">
        <v>16925</v>
      </c>
      <c r="D4435" s="205" t="s">
        <v>680</v>
      </c>
      <c r="F4435" s="572">
        <v>42491</v>
      </c>
      <c r="G4435" s="205" t="s">
        <v>684</v>
      </c>
      <c r="H4435" s="205" t="s">
        <v>684</v>
      </c>
      <c r="I4435" s="205" t="s">
        <v>684</v>
      </c>
      <c r="J4435" s="205" t="s">
        <v>684</v>
      </c>
      <c r="K4435" s="205" t="s">
        <v>684</v>
      </c>
      <c r="L4435" s="205" t="s">
        <v>684</v>
      </c>
      <c r="M4435" s="205" t="s">
        <v>684</v>
      </c>
      <c r="N4435" s="205" t="s">
        <v>684</v>
      </c>
      <c r="O4435" s="205" t="s">
        <v>686</v>
      </c>
      <c r="P4435" s="205" t="s">
        <v>684</v>
      </c>
      <c r="Q4435" s="205" t="s">
        <v>686</v>
      </c>
    </row>
    <row r="4436" spans="1:17" hidden="1">
      <c r="A4436" s="204">
        <v>100900345809</v>
      </c>
      <c r="B4436" s="205" t="s">
        <v>16926</v>
      </c>
      <c r="C4436" s="205" t="s">
        <v>16927</v>
      </c>
      <c r="D4436" s="205" t="s">
        <v>680</v>
      </c>
      <c r="F4436" s="572">
        <v>42491</v>
      </c>
      <c r="G4436" s="205" t="s">
        <v>684</v>
      </c>
      <c r="H4436" s="205" t="s">
        <v>684</v>
      </c>
      <c r="I4436" s="205" t="s">
        <v>684</v>
      </c>
      <c r="J4436" s="205" t="s">
        <v>684</v>
      </c>
      <c r="K4436" s="205" t="s">
        <v>684</v>
      </c>
      <c r="L4436" s="205" t="s">
        <v>684</v>
      </c>
      <c r="M4436" s="205" t="s">
        <v>684</v>
      </c>
      <c r="N4436" s="205" t="s">
        <v>684</v>
      </c>
      <c r="O4436" s="205" t="s">
        <v>686</v>
      </c>
      <c r="P4436" s="205" t="s">
        <v>684</v>
      </c>
      <c r="Q4436" s="205" t="s">
        <v>686</v>
      </c>
    </row>
    <row r="4437" spans="1:17" hidden="1">
      <c r="A4437" s="204">
        <v>100901960366</v>
      </c>
      <c r="B4437" s="205" t="s">
        <v>16938</v>
      </c>
      <c r="C4437" s="205" t="s">
        <v>16939</v>
      </c>
      <c r="D4437" s="205" t="s">
        <v>680</v>
      </c>
      <c r="F4437" s="572">
        <v>42491</v>
      </c>
      <c r="G4437" s="205" t="s">
        <v>684</v>
      </c>
      <c r="H4437" s="205" t="s">
        <v>684</v>
      </c>
      <c r="I4437" s="205" t="s">
        <v>684</v>
      </c>
      <c r="J4437" s="205" t="s">
        <v>684</v>
      </c>
      <c r="K4437" s="205" t="s">
        <v>684</v>
      </c>
      <c r="L4437" s="205" t="s">
        <v>684</v>
      </c>
      <c r="M4437" s="205" t="s">
        <v>684</v>
      </c>
      <c r="N4437" s="205" t="s">
        <v>684</v>
      </c>
      <c r="O4437" s="205" t="s">
        <v>686</v>
      </c>
      <c r="P4437" s="205" t="s">
        <v>684</v>
      </c>
      <c r="Q4437" s="205" t="s">
        <v>686</v>
      </c>
    </row>
    <row r="4438" spans="1:17" hidden="1">
      <c r="A4438" s="204">
        <v>100905076249</v>
      </c>
      <c r="B4438" s="205" t="s">
        <v>16936</v>
      </c>
      <c r="C4438" s="205" t="s">
        <v>16937</v>
      </c>
      <c r="D4438" s="205" t="s">
        <v>680</v>
      </c>
      <c r="F4438" s="572">
        <v>42491</v>
      </c>
      <c r="G4438" s="205" t="s">
        <v>684</v>
      </c>
      <c r="H4438" s="205" t="s">
        <v>684</v>
      </c>
      <c r="I4438" s="205" t="s">
        <v>684</v>
      </c>
      <c r="J4438" s="205" t="s">
        <v>684</v>
      </c>
      <c r="K4438" s="205" t="s">
        <v>684</v>
      </c>
      <c r="L4438" s="205" t="s">
        <v>684</v>
      </c>
      <c r="M4438" s="205" t="s">
        <v>684</v>
      </c>
      <c r="N4438" s="205" t="s">
        <v>684</v>
      </c>
      <c r="O4438" s="205" t="s">
        <v>686</v>
      </c>
      <c r="P4438" s="205" t="s">
        <v>684</v>
      </c>
      <c r="Q4438" s="205" t="s">
        <v>686</v>
      </c>
    </row>
    <row r="4439" spans="1:17" hidden="1">
      <c r="A4439" s="204">
        <v>100907306150</v>
      </c>
      <c r="B4439" s="205" t="s">
        <v>16928</v>
      </c>
      <c r="C4439" s="205" t="s">
        <v>16929</v>
      </c>
      <c r="D4439" s="205" t="s">
        <v>680</v>
      </c>
      <c r="F4439" s="572">
        <v>42491</v>
      </c>
      <c r="G4439" s="205" t="s">
        <v>684</v>
      </c>
      <c r="H4439" s="205" t="s">
        <v>684</v>
      </c>
      <c r="I4439" s="205" t="s">
        <v>684</v>
      </c>
      <c r="J4439" s="205" t="s">
        <v>684</v>
      </c>
      <c r="K4439" s="205" t="s">
        <v>684</v>
      </c>
      <c r="L4439" s="205" t="s">
        <v>684</v>
      </c>
      <c r="M4439" s="205" t="s">
        <v>684</v>
      </c>
      <c r="N4439" s="205" t="s">
        <v>684</v>
      </c>
      <c r="O4439" s="205" t="s">
        <v>686</v>
      </c>
      <c r="P4439" s="205" t="s">
        <v>684</v>
      </c>
      <c r="Q4439" s="205" t="s">
        <v>686</v>
      </c>
    </row>
    <row r="4440" spans="1:17" hidden="1">
      <c r="A4440" s="204">
        <v>100902514549</v>
      </c>
      <c r="B4440" s="205" t="s">
        <v>16930</v>
      </c>
      <c r="C4440" s="205" t="s">
        <v>16931</v>
      </c>
      <c r="D4440" s="205" t="s">
        <v>680</v>
      </c>
      <c r="F4440" s="572">
        <v>42491</v>
      </c>
      <c r="G4440" s="205" t="s">
        <v>684</v>
      </c>
      <c r="H4440" s="205" t="s">
        <v>684</v>
      </c>
      <c r="I4440" s="205" t="s">
        <v>684</v>
      </c>
      <c r="J4440" s="205" t="s">
        <v>684</v>
      </c>
      <c r="K4440" s="205" t="s">
        <v>684</v>
      </c>
      <c r="L4440" s="205" t="s">
        <v>684</v>
      </c>
      <c r="M4440" s="205" t="s">
        <v>684</v>
      </c>
      <c r="N4440" s="205" t="s">
        <v>684</v>
      </c>
      <c r="O4440" s="205" t="s">
        <v>686</v>
      </c>
      <c r="P4440" s="205" t="s">
        <v>684</v>
      </c>
      <c r="Q4440" s="205" t="s">
        <v>686</v>
      </c>
    </row>
    <row r="4441" spans="1:17" hidden="1">
      <c r="A4441" s="204">
        <v>100905139933</v>
      </c>
      <c r="B4441" s="205" t="s">
        <v>16934</v>
      </c>
      <c r="C4441" s="205" t="s">
        <v>16935</v>
      </c>
      <c r="D4441" s="205" t="s">
        <v>680</v>
      </c>
      <c r="F4441" s="572">
        <v>42491</v>
      </c>
      <c r="G4441" s="205" t="s">
        <v>684</v>
      </c>
      <c r="H4441" s="205" t="s">
        <v>684</v>
      </c>
      <c r="I4441" s="205" t="s">
        <v>684</v>
      </c>
      <c r="J4441" s="205" t="s">
        <v>684</v>
      </c>
      <c r="K4441" s="205" t="s">
        <v>684</v>
      </c>
      <c r="L4441" s="205" t="s">
        <v>684</v>
      </c>
      <c r="M4441" s="205" t="s">
        <v>684</v>
      </c>
      <c r="N4441" s="205" t="s">
        <v>684</v>
      </c>
      <c r="O4441" s="205" t="s">
        <v>686</v>
      </c>
      <c r="P4441" s="205" t="s">
        <v>684</v>
      </c>
      <c r="Q4441" s="205" t="s">
        <v>686</v>
      </c>
    </row>
    <row r="4442" spans="1:17" hidden="1">
      <c r="A4442" s="204">
        <v>100897157867</v>
      </c>
      <c r="B4442" s="205" t="s">
        <v>16932</v>
      </c>
      <c r="C4442" s="205" t="s">
        <v>16933</v>
      </c>
      <c r="D4442" s="205" t="s">
        <v>680</v>
      </c>
      <c r="E4442" s="572"/>
      <c r="F4442" s="572">
        <v>42491</v>
      </c>
      <c r="G4442" s="205" t="s">
        <v>684</v>
      </c>
      <c r="H4442" s="205" t="s">
        <v>684</v>
      </c>
      <c r="I4442" s="205" t="s">
        <v>684</v>
      </c>
      <c r="J4442" s="205" t="s">
        <v>684</v>
      </c>
      <c r="K4442" s="205" t="s">
        <v>684</v>
      </c>
      <c r="L4442" s="205" t="s">
        <v>684</v>
      </c>
      <c r="M4442" s="205" t="s">
        <v>684</v>
      </c>
      <c r="N4442" s="205" t="s">
        <v>684</v>
      </c>
      <c r="O4442" s="205" t="s">
        <v>686</v>
      </c>
      <c r="P4442" s="205" t="s">
        <v>684</v>
      </c>
      <c r="Q4442" s="205" t="s">
        <v>686</v>
      </c>
    </row>
    <row r="4443" spans="1:17" hidden="1">
      <c r="A4443" s="204">
        <v>100906767362</v>
      </c>
      <c r="B4443" s="205" t="s">
        <v>16940</v>
      </c>
      <c r="C4443" s="205" t="s">
        <v>6211</v>
      </c>
      <c r="D4443" s="205" t="s">
        <v>680</v>
      </c>
      <c r="F4443" s="572">
        <v>42491</v>
      </c>
      <c r="G4443" s="205" t="s">
        <v>684</v>
      </c>
      <c r="H4443" s="205" t="s">
        <v>684</v>
      </c>
      <c r="I4443" s="205" t="s">
        <v>684</v>
      </c>
      <c r="J4443" s="205" t="s">
        <v>684</v>
      </c>
      <c r="K4443" s="205" t="s">
        <v>684</v>
      </c>
      <c r="L4443" s="205" t="s">
        <v>684</v>
      </c>
      <c r="M4443" s="205" t="s">
        <v>684</v>
      </c>
      <c r="N4443" s="205" t="s">
        <v>684</v>
      </c>
      <c r="O4443" s="205" t="s">
        <v>686</v>
      </c>
      <c r="P4443" s="205" t="s">
        <v>684</v>
      </c>
      <c r="Q4443" s="205" t="s">
        <v>686</v>
      </c>
    </row>
    <row r="4444" spans="1:17" hidden="1">
      <c r="A4444" s="204">
        <v>100899606014</v>
      </c>
      <c r="B4444" s="205" t="s">
        <v>16941</v>
      </c>
      <c r="C4444" s="205" t="s">
        <v>16942</v>
      </c>
      <c r="D4444" s="205" t="s">
        <v>680</v>
      </c>
      <c r="F4444" s="572">
        <v>42491</v>
      </c>
      <c r="G4444" s="205" t="s">
        <v>684</v>
      </c>
      <c r="H4444" s="205" t="s">
        <v>684</v>
      </c>
      <c r="I4444" s="205" t="s">
        <v>684</v>
      </c>
      <c r="J4444" s="205" t="s">
        <v>684</v>
      </c>
      <c r="K4444" s="205" t="s">
        <v>684</v>
      </c>
      <c r="L4444" s="205" t="s">
        <v>684</v>
      </c>
      <c r="M4444" s="205" t="s">
        <v>684</v>
      </c>
      <c r="N4444" s="205" t="s">
        <v>684</v>
      </c>
      <c r="O4444" s="205" t="s">
        <v>686</v>
      </c>
      <c r="P4444" s="205" t="s">
        <v>684</v>
      </c>
      <c r="Q4444" s="205" t="s">
        <v>686</v>
      </c>
    </row>
    <row r="4445" spans="1:17" hidden="1">
      <c r="A4445" s="204">
        <v>100905998962</v>
      </c>
      <c r="B4445" s="205" t="s">
        <v>16943</v>
      </c>
      <c r="C4445" s="205" t="s">
        <v>16944</v>
      </c>
      <c r="D4445" s="205" t="s">
        <v>680</v>
      </c>
      <c r="F4445" s="572">
        <v>42491</v>
      </c>
      <c r="G4445" s="205" t="s">
        <v>684</v>
      </c>
      <c r="H4445" s="205" t="s">
        <v>684</v>
      </c>
      <c r="I4445" s="205" t="s">
        <v>684</v>
      </c>
      <c r="J4445" s="205" t="s">
        <v>684</v>
      </c>
      <c r="K4445" s="205" t="s">
        <v>684</v>
      </c>
      <c r="L4445" s="205" t="s">
        <v>684</v>
      </c>
      <c r="M4445" s="205" t="s">
        <v>684</v>
      </c>
      <c r="N4445" s="205" t="s">
        <v>684</v>
      </c>
      <c r="O4445" s="205" t="s">
        <v>686</v>
      </c>
      <c r="P4445" s="205" t="s">
        <v>684</v>
      </c>
      <c r="Q4445" s="205" t="s">
        <v>686</v>
      </c>
    </row>
    <row r="4446" spans="1:17" hidden="1">
      <c r="A4446" s="204">
        <v>100892337557</v>
      </c>
      <c r="B4446" s="205" t="s">
        <v>16945</v>
      </c>
      <c r="C4446" s="205" t="s">
        <v>13480</v>
      </c>
      <c r="D4446" s="205" t="s">
        <v>680</v>
      </c>
      <c r="E4446" s="205">
        <v>34561</v>
      </c>
      <c r="F4446" s="572">
        <v>42491</v>
      </c>
      <c r="G4446" s="205" t="s">
        <v>1771</v>
      </c>
      <c r="H4446" s="205" t="s">
        <v>682</v>
      </c>
      <c r="I4446" s="205" t="s">
        <v>684</v>
      </c>
      <c r="J4446" s="205">
        <v>7517080346</v>
      </c>
      <c r="K4446" s="205" t="s">
        <v>684</v>
      </c>
      <c r="L4446" s="205" t="s">
        <v>684</v>
      </c>
      <c r="M4446" s="205" t="s">
        <v>684</v>
      </c>
      <c r="N4446" s="205" t="s">
        <v>684</v>
      </c>
      <c r="O4446" s="205" t="s">
        <v>686</v>
      </c>
      <c r="P4446" s="205" t="s">
        <v>684</v>
      </c>
      <c r="Q4446" s="205" t="s">
        <v>686</v>
      </c>
    </row>
    <row r="4447" spans="1:17" hidden="1">
      <c r="A4447" s="204">
        <v>100903497388</v>
      </c>
      <c r="B4447" s="205" t="s">
        <v>16946</v>
      </c>
      <c r="C4447" s="205" t="s">
        <v>16947</v>
      </c>
      <c r="D4447" s="205" t="s">
        <v>680</v>
      </c>
      <c r="F4447" s="572">
        <v>42491</v>
      </c>
      <c r="G4447" s="205" t="s">
        <v>684</v>
      </c>
      <c r="H4447" s="205" t="s">
        <v>684</v>
      </c>
      <c r="I4447" s="205" t="s">
        <v>684</v>
      </c>
      <c r="J4447" s="205" t="s">
        <v>684</v>
      </c>
      <c r="K4447" s="205" t="s">
        <v>684</v>
      </c>
      <c r="L4447" s="205" t="s">
        <v>684</v>
      </c>
      <c r="M4447" s="205" t="s">
        <v>684</v>
      </c>
      <c r="N4447" s="205" t="s">
        <v>684</v>
      </c>
      <c r="O4447" s="205" t="s">
        <v>686</v>
      </c>
      <c r="P4447" s="205" t="s">
        <v>684</v>
      </c>
      <c r="Q4447" s="205" t="s">
        <v>686</v>
      </c>
    </row>
    <row r="4448" spans="1:17" hidden="1">
      <c r="A4448" s="204">
        <v>100905987151</v>
      </c>
      <c r="B4448" s="205" t="s">
        <v>16948</v>
      </c>
      <c r="C4448" s="205" t="s">
        <v>16949</v>
      </c>
      <c r="D4448" s="205" t="s">
        <v>680</v>
      </c>
      <c r="E4448" s="572"/>
      <c r="F4448" s="572">
        <v>42491</v>
      </c>
      <c r="G4448" s="205" t="s">
        <v>684</v>
      </c>
      <c r="H4448" s="205" t="s">
        <v>684</v>
      </c>
      <c r="I4448" s="205" t="s">
        <v>684</v>
      </c>
      <c r="J4448" s="205" t="s">
        <v>684</v>
      </c>
      <c r="K4448" s="205" t="s">
        <v>684</v>
      </c>
      <c r="L4448" s="205" t="s">
        <v>684</v>
      </c>
      <c r="M4448" s="205" t="s">
        <v>684</v>
      </c>
      <c r="N4448" s="205" t="s">
        <v>684</v>
      </c>
      <c r="O4448" s="205" t="s">
        <v>686</v>
      </c>
      <c r="P4448" s="205" t="s">
        <v>684</v>
      </c>
      <c r="Q4448" s="205" t="s">
        <v>686</v>
      </c>
    </row>
    <row r="4449" spans="1:17" hidden="1">
      <c r="A4449" s="204">
        <v>100906974634</v>
      </c>
      <c r="B4449" s="205" t="s">
        <v>16950</v>
      </c>
      <c r="C4449" s="205" t="s">
        <v>9257</v>
      </c>
      <c r="D4449" s="205" t="s">
        <v>680</v>
      </c>
      <c r="E4449" s="572"/>
      <c r="F4449" s="572">
        <v>42491</v>
      </c>
      <c r="G4449" s="205" t="s">
        <v>684</v>
      </c>
      <c r="H4449" s="205" t="s">
        <v>684</v>
      </c>
      <c r="I4449" s="205" t="s">
        <v>684</v>
      </c>
      <c r="J4449" s="205" t="s">
        <v>684</v>
      </c>
      <c r="K4449" s="205" t="s">
        <v>684</v>
      </c>
      <c r="L4449" s="205" t="s">
        <v>684</v>
      </c>
      <c r="M4449" s="205" t="s">
        <v>684</v>
      </c>
      <c r="N4449" s="205" t="s">
        <v>684</v>
      </c>
      <c r="O4449" s="205" t="s">
        <v>686</v>
      </c>
      <c r="P4449" s="205" t="s">
        <v>684</v>
      </c>
      <c r="Q4449" s="205" t="s">
        <v>686</v>
      </c>
    </row>
    <row r="4450" spans="1:17" hidden="1">
      <c r="A4450" s="204">
        <v>100888031637</v>
      </c>
      <c r="B4450" s="205" t="s">
        <v>16893</v>
      </c>
      <c r="C4450" s="205" t="s">
        <v>16894</v>
      </c>
      <c r="D4450" s="205" t="s">
        <v>680</v>
      </c>
      <c r="E4450" s="572"/>
      <c r="F4450" s="572">
        <v>42491</v>
      </c>
      <c r="G4450" s="205" t="s">
        <v>16895</v>
      </c>
      <c r="H4450" s="205" t="s">
        <v>682</v>
      </c>
      <c r="I4450" s="205" t="s">
        <v>684</v>
      </c>
      <c r="J4450" s="205" t="s">
        <v>684</v>
      </c>
      <c r="K4450" s="205" t="s">
        <v>684</v>
      </c>
      <c r="L4450" s="205" t="s">
        <v>684</v>
      </c>
      <c r="M4450" s="205" t="s">
        <v>684</v>
      </c>
      <c r="N4450" s="205" t="s">
        <v>684</v>
      </c>
      <c r="O4450" s="205" t="s">
        <v>686</v>
      </c>
      <c r="P4450" s="205" t="s">
        <v>684</v>
      </c>
      <c r="Q4450" s="205" t="s">
        <v>686</v>
      </c>
    </row>
    <row r="4451" spans="1:17" hidden="1">
      <c r="A4451" s="204">
        <v>100758930481</v>
      </c>
      <c r="B4451" s="205" t="s">
        <v>16954</v>
      </c>
      <c r="C4451" s="205" t="s">
        <v>16955</v>
      </c>
      <c r="D4451" s="205" t="s">
        <v>680</v>
      </c>
      <c r="E4451" s="572"/>
      <c r="F4451" s="572">
        <v>42491</v>
      </c>
      <c r="G4451" s="205" t="s">
        <v>1443</v>
      </c>
      <c r="H4451" s="205" t="s">
        <v>682</v>
      </c>
      <c r="I4451" s="205" t="s">
        <v>684</v>
      </c>
      <c r="J4451" s="205" t="s">
        <v>684</v>
      </c>
      <c r="K4451" s="205" t="s">
        <v>684</v>
      </c>
      <c r="L4451" s="205" t="s">
        <v>684</v>
      </c>
      <c r="M4451" s="205" t="s">
        <v>684</v>
      </c>
      <c r="N4451" s="205" t="s">
        <v>684</v>
      </c>
      <c r="O4451" s="205" t="s">
        <v>686</v>
      </c>
      <c r="P4451" s="205" t="s">
        <v>684</v>
      </c>
      <c r="Q4451" s="205" t="s">
        <v>686</v>
      </c>
    </row>
    <row r="4452" spans="1:17" hidden="1">
      <c r="A4452" s="204">
        <v>100758063160</v>
      </c>
      <c r="B4452" s="205" t="s">
        <v>16983</v>
      </c>
      <c r="C4452" s="205" t="s">
        <v>16984</v>
      </c>
      <c r="D4452" s="205" t="s">
        <v>680</v>
      </c>
      <c r="E4452" s="572">
        <v>28491</v>
      </c>
      <c r="F4452" s="572">
        <v>42415</v>
      </c>
      <c r="G4452" s="205" t="s">
        <v>16985</v>
      </c>
      <c r="H4452" s="205" t="s">
        <v>682</v>
      </c>
      <c r="I4452" s="205" t="s">
        <v>684</v>
      </c>
      <c r="J4452" s="205" t="s">
        <v>684</v>
      </c>
      <c r="K4452" s="205" t="s">
        <v>684</v>
      </c>
      <c r="L4452" s="205" t="s">
        <v>684</v>
      </c>
      <c r="M4452" s="205" t="s">
        <v>684</v>
      </c>
      <c r="N4452" s="205" t="s">
        <v>684</v>
      </c>
      <c r="O4452" s="205" t="s">
        <v>686</v>
      </c>
      <c r="P4452" s="205" t="s">
        <v>684</v>
      </c>
      <c r="Q4452" s="205" t="s">
        <v>686</v>
      </c>
    </row>
    <row r="4453" spans="1:17" hidden="1">
      <c r="A4453" s="204">
        <v>100759167006</v>
      </c>
      <c r="B4453" s="205" t="s">
        <v>16975</v>
      </c>
      <c r="C4453" s="205" t="s">
        <v>16976</v>
      </c>
      <c r="D4453" s="205" t="s">
        <v>680</v>
      </c>
      <c r="E4453" s="572">
        <v>28491</v>
      </c>
      <c r="F4453" s="572">
        <v>42415</v>
      </c>
      <c r="G4453" s="205" t="s">
        <v>16977</v>
      </c>
      <c r="H4453" s="205" t="s">
        <v>682</v>
      </c>
      <c r="I4453" s="205" t="s">
        <v>684</v>
      </c>
      <c r="J4453" s="205" t="s">
        <v>684</v>
      </c>
      <c r="K4453" s="205" t="s">
        <v>684</v>
      </c>
      <c r="L4453" s="205" t="s">
        <v>684</v>
      </c>
      <c r="M4453" s="205" t="s">
        <v>684</v>
      </c>
      <c r="N4453" s="205" t="s">
        <v>684</v>
      </c>
      <c r="O4453" s="205" t="s">
        <v>686</v>
      </c>
      <c r="P4453" s="205" t="s">
        <v>684</v>
      </c>
      <c r="Q4453" s="205" t="s">
        <v>686</v>
      </c>
    </row>
    <row r="4454" spans="1:17" hidden="1">
      <c r="A4454" s="204">
        <v>100759123971</v>
      </c>
      <c r="B4454" s="205" t="s">
        <v>16961</v>
      </c>
      <c r="C4454" s="205" t="s">
        <v>16962</v>
      </c>
      <c r="D4454" s="205" t="s">
        <v>680</v>
      </c>
      <c r="E4454" s="572">
        <v>33604</v>
      </c>
      <c r="F4454" s="572">
        <v>42415</v>
      </c>
      <c r="G4454" s="205" t="s">
        <v>16963</v>
      </c>
      <c r="H4454" s="205" t="s">
        <v>682</v>
      </c>
      <c r="I4454" s="205" t="s">
        <v>684</v>
      </c>
      <c r="J4454" s="205" t="s">
        <v>684</v>
      </c>
      <c r="K4454" s="205" t="s">
        <v>684</v>
      </c>
      <c r="L4454" s="205" t="s">
        <v>684</v>
      </c>
      <c r="M4454" s="205" t="s">
        <v>684</v>
      </c>
      <c r="N4454" s="205" t="s">
        <v>684</v>
      </c>
      <c r="O4454" s="205" t="s">
        <v>686</v>
      </c>
      <c r="P4454" s="205" t="s">
        <v>684</v>
      </c>
      <c r="Q4454" s="205" t="s">
        <v>686</v>
      </c>
    </row>
    <row r="4455" spans="1:17" hidden="1">
      <c r="A4455" s="204">
        <v>100759016364</v>
      </c>
      <c r="B4455" s="205" t="s">
        <v>16995</v>
      </c>
      <c r="C4455" s="205" t="s">
        <v>16996</v>
      </c>
      <c r="D4455" s="205" t="s">
        <v>680</v>
      </c>
      <c r="E4455" s="572">
        <v>28491</v>
      </c>
      <c r="F4455" s="572">
        <v>42415</v>
      </c>
      <c r="G4455" s="205" t="s">
        <v>16997</v>
      </c>
      <c r="H4455" s="205" t="s">
        <v>682</v>
      </c>
      <c r="I4455" s="205" t="s">
        <v>684</v>
      </c>
      <c r="J4455" s="205" t="s">
        <v>684</v>
      </c>
      <c r="K4455" s="205" t="s">
        <v>684</v>
      </c>
      <c r="L4455" s="205" t="s">
        <v>684</v>
      </c>
      <c r="M4455" s="205" t="s">
        <v>684</v>
      </c>
      <c r="N4455" s="205" t="s">
        <v>684</v>
      </c>
      <c r="O4455" s="205" t="s">
        <v>686</v>
      </c>
      <c r="P4455" s="205" t="s">
        <v>684</v>
      </c>
      <c r="Q4455" s="205" t="s">
        <v>686</v>
      </c>
    </row>
    <row r="4456" spans="1:17" hidden="1">
      <c r="A4456" s="204">
        <v>100759031143</v>
      </c>
      <c r="B4456" s="205" t="s">
        <v>16970</v>
      </c>
      <c r="C4456" s="205" t="s">
        <v>16971</v>
      </c>
      <c r="D4456" s="205" t="s">
        <v>680</v>
      </c>
      <c r="E4456" s="572">
        <v>33604</v>
      </c>
      <c r="F4456" s="572">
        <v>42415</v>
      </c>
      <c r="G4456" s="205" t="s">
        <v>5501</v>
      </c>
      <c r="H4456" s="205" t="s">
        <v>682</v>
      </c>
      <c r="I4456" s="205" t="s">
        <v>684</v>
      </c>
      <c r="J4456" s="205" t="s">
        <v>684</v>
      </c>
      <c r="K4456" s="205" t="s">
        <v>684</v>
      </c>
      <c r="L4456" s="205" t="s">
        <v>684</v>
      </c>
      <c r="M4456" s="205" t="s">
        <v>684</v>
      </c>
      <c r="N4456" s="205" t="s">
        <v>684</v>
      </c>
      <c r="O4456" s="205" t="s">
        <v>686</v>
      </c>
      <c r="P4456" s="205" t="s">
        <v>684</v>
      </c>
      <c r="Q4456" s="205" t="s">
        <v>686</v>
      </c>
    </row>
    <row r="4457" spans="1:17" hidden="1">
      <c r="A4457" s="204">
        <v>100758191496</v>
      </c>
      <c r="B4457" s="205" t="s">
        <v>16972</v>
      </c>
      <c r="C4457" s="205" t="s">
        <v>16973</v>
      </c>
      <c r="D4457" s="205" t="s">
        <v>680</v>
      </c>
      <c r="E4457" s="572">
        <v>28491</v>
      </c>
      <c r="F4457" s="572">
        <v>42415</v>
      </c>
      <c r="G4457" s="205" t="s">
        <v>16974</v>
      </c>
      <c r="H4457" s="205" t="s">
        <v>682</v>
      </c>
      <c r="I4457" s="205" t="s">
        <v>684</v>
      </c>
      <c r="J4457" s="205" t="s">
        <v>684</v>
      </c>
      <c r="K4457" s="205" t="s">
        <v>684</v>
      </c>
      <c r="L4457" s="205" t="s">
        <v>684</v>
      </c>
      <c r="M4457" s="205" t="s">
        <v>684</v>
      </c>
      <c r="N4457" s="205" t="s">
        <v>684</v>
      </c>
      <c r="O4457" s="205" t="s">
        <v>686</v>
      </c>
      <c r="P4457" s="205" t="s">
        <v>684</v>
      </c>
      <c r="Q4457" s="205" t="s">
        <v>686</v>
      </c>
    </row>
    <row r="4458" spans="1:17" hidden="1">
      <c r="A4458" s="204">
        <v>100759167034</v>
      </c>
      <c r="B4458" s="205" t="s">
        <v>16981</v>
      </c>
      <c r="C4458" s="205" t="s">
        <v>16982</v>
      </c>
      <c r="D4458" s="205" t="s">
        <v>680</v>
      </c>
      <c r="E4458" s="572">
        <v>33604</v>
      </c>
      <c r="F4458" s="572">
        <v>42415</v>
      </c>
      <c r="G4458" s="205" t="s">
        <v>16977</v>
      </c>
      <c r="H4458" s="205" t="s">
        <v>682</v>
      </c>
      <c r="I4458" s="205" t="s">
        <v>684</v>
      </c>
      <c r="J4458" s="205" t="s">
        <v>684</v>
      </c>
      <c r="K4458" s="205" t="s">
        <v>684</v>
      </c>
      <c r="L4458" s="205" t="s">
        <v>684</v>
      </c>
      <c r="M4458" s="205" t="s">
        <v>684</v>
      </c>
      <c r="N4458" s="205" t="s">
        <v>684</v>
      </c>
      <c r="O4458" s="205" t="s">
        <v>686</v>
      </c>
      <c r="P4458" s="205" t="s">
        <v>684</v>
      </c>
      <c r="Q4458" s="205" t="s">
        <v>686</v>
      </c>
    </row>
    <row r="4459" spans="1:17" hidden="1">
      <c r="A4459" s="204">
        <v>100758890756</v>
      </c>
      <c r="B4459" s="205" t="s">
        <v>16986</v>
      </c>
      <c r="C4459" s="205" t="s">
        <v>16589</v>
      </c>
      <c r="D4459" s="205" t="s">
        <v>680</v>
      </c>
      <c r="E4459" s="572">
        <v>28491</v>
      </c>
      <c r="F4459" s="572">
        <v>42415</v>
      </c>
      <c r="G4459" s="205" t="s">
        <v>1105</v>
      </c>
      <c r="H4459" s="205" t="s">
        <v>682</v>
      </c>
      <c r="I4459" s="205" t="s">
        <v>684</v>
      </c>
      <c r="J4459" s="205" t="s">
        <v>684</v>
      </c>
      <c r="K4459" s="205" t="s">
        <v>684</v>
      </c>
      <c r="L4459" s="205" t="s">
        <v>684</v>
      </c>
      <c r="M4459" s="205" t="s">
        <v>684</v>
      </c>
      <c r="N4459" s="205" t="s">
        <v>684</v>
      </c>
      <c r="O4459" s="205" t="s">
        <v>686</v>
      </c>
      <c r="P4459" s="205" t="s">
        <v>684</v>
      </c>
      <c r="Q4459" s="205" t="s">
        <v>686</v>
      </c>
    </row>
    <row r="4460" spans="1:17" hidden="1">
      <c r="A4460" s="204">
        <v>100758173188</v>
      </c>
      <c r="B4460" s="205" t="s">
        <v>16987</v>
      </c>
      <c r="C4460" s="205" t="s">
        <v>16988</v>
      </c>
      <c r="D4460" s="205" t="s">
        <v>680</v>
      </c>
      <c r="E4460" s="572">
        <v>33604</v>
      </c>
      <c r="F4460" s="572">
        <v>42415</v>
      </c>
      <c r="G4460" s="205" t="s">
        <v>5585</v>
      </c>
      <c r="H4460" s="205" t="s">
        <v>682</v>
      </c>
      <c r="I4460" s="205" t="s">
        <v>684</v>
      </c>
      <c r="J4460" s="205" t="s">
        <v>684</v>
      </c>
      <c r="K4460" s="205" t="s">
        <v>684</v>
      </c>
      <c r="L4460" s="205" t="s">
        <v>684</v>
      </c>
      <c r="M4460" s="205" t="s">
        <v>684</v>
      </c>
      <c r="N4460" s="205" t="s">
        <v>684</v>
      </c>
      <c r="O4460" s="205" t="s">
        <v>686</v>
      </c>
      <c r="P4460" s="205" t="s">
        <v>684</v>
      </c>
      <c r="Q4460" s="205" t="s">
        <v>686</v>
      </c>
    </row>
    <row r="4461" spans="1:17" hidden="1">
      <c r="A4461" s="204">
        <v>100758486895</v>
      </c>
      <c r="B4461" s="205" t="s">
        <v>16967</v>
      </c>
      <c r="C4461" s="205" t="s">
        <v>16968</v>
      </c>
      <c r="D4461" s="205" t="s">
        <v>680</v>
      </c>
      <c r="E4461" s="572">
        <v>28491</v>
      </c>
      <c r="F4461" s="572">
        <v>42415</v>
      </c>
      <c r="G4461" s="205" t="s">
        <v>16969</v>
      </c>
      <c r="H4461" s="205" t="s">
        <v>682</v>
      </c>
      <c r="I4461" s="205" t="s">
        <v>684</v>
      </c>
      <c r="J4461" s="205" t="s">
        <v>684</v>
      </c>
      <c r="K4461" s="205" t="s">
        <v>684</v>
      </c>
      <c r="L4461" s="205" t="s">
        <v>684</v>
      </c>
      <c r="M4461" s="205" t="s">
        <v>684</v>
      </c>
      <c r="N4461" s="205" t="s">
        <v>684</v>
      </c>
      <c r="O4461" s="205" t="s">
        <v>686</v>
      </c>
      <c r="P4461" s="205" t="s">
        <v>684</v>
      </c>
      <c r="Q4461" s="205" t="s">
        <v>686</v>
      </c>
    </row>
    <row r="4462" spans="1:17" hidden="1">
      <c r="A4462" s="204">
        <v>100758287575</v>
      </c>
      <c r="B4462" s="205" t="s">
        <v>16958</v>
      </c>
      <c r="C4462" s="205" t="s">
        <v>16959</v>
      </c>
      <c r="D4462" s="205" t="s">
        <v>680</v>
      </c>
      <c r="E4462" s="572">
        <v>33604</v>
      </c>
      <c r="F4462" s="572">
        <v>42415</v>
      </c>
      <c r="G4462" s="205" t="s">
        <v>16960</v>
      </c>
      <c r="H4462" s="205" t="s">
        <v>682</v>
      </c>
      <c r="I4462" s="205" t="s">
        <v>684</v>
      </c>
      <c r="J4462" s="205" t="s">
        <v>684</v>
      </c>
      <c r="K4462" s="205" t="s">
        <v>684</v>
      </c>
      <c r="L4462" s="205" t="s">
        <v>684</v>
      </c>
      <c r="M4462" s="205" t="s">
        <v>684</v>
      </c>
      <c r="N4462" s="205" t="s">
        <v>684</v>
      </c>
      <c r="O4462" s="205" t="s">
        <v>686</v>
      </c>
      <c r="P4462" s="205" t="s">
        <v>684</v>
      </c>
      <c r="Q4462" s="205" t="s">
        <v>686</v>
      </c>
    </row>
    <row r="4463" spans="1:17" hidden="1">
      <c r="A4463" s="204">
        <v>100758769217</v>
      </c>
      <c r="B4463" s="205" t="s">
        <v>16978</v>
      </c>
      <c r="C4463" s="205" t="s">
        <v>16979</v>
      </c>
      <c r="D4463" s="205" t="s">
        <v>680</v>
      </c>
      <c r="E4463" s="572">
        <v>28491</v>
      </c>
      <c r="F4463" s="572">
        <v>42415</v>
      </c>
      <c r="G4463" s="205" t="s">
        <v>16980</v>
      </c>
      <c r="H4463" s="205" t="s">
        <v>682</v>
      </c>
      <c r="I4463" s="205" t="s">
        <v>684</v>
      </c>
      <c r="J4463" s="205" t="s">
        <v>684</v>
      </c>
      <c r="K4463" s="205" t="s">
        <v>684</v>
      </c>
      <c r="L4463" s="205" t="s">
        <v>684</v>
      </c>
      <c r="M4463" s="205" t="s">
        <v>684</v>
      </c>
      <c r="N4463" s="205" t="s">
        <v>684</v>
      </c>
      <c r="O4463" s="205" t="s">
        <v>686</v>
      </c>
      <c r="P4463" s="205" t="s">
        <v>684</v>
      </c>
      <c r="Q4463" s="205" t="s">
        <v>686</v>
      </c>
    </row>
    <row r="4464" spans="1:17" hidden="1">
      <c r="A4464" s="204">
        <v>100758444919</v>
      </c>
      <c r="B4464" s="205" t="s">
        <v>16989</v>
      </c>
      <c r="C4464" s="205" t="s">
        <v>16990</v>
      </c>
      <c r="D4464" s="205" t="s">
        <v>680</v>
      </c>
      <c r="E4464" s="572">
        <v>33604</v>
      </c>
      <c r="F4464" s="572">
        <v>42415</v>
      </c>
      <c r="G4464" s="205" t="s">
        <v>6375</v>
      </c>
      <c r="H4464" s="205" t="s">
        <v>682</v>
      </c>
      <c r="I4464" s="205" t="s">
        <v>684</v>
      </c>
      <c r="J4464" s="205" t="s">
        <v>684</v>
      </c>
      <c r="K4464" s="205" t="s">
        <v>684</v>
      </c>
      <c r="L4464" s="205" t="s">
        <v>684</v>
      </c>
      <c r="M4464" s="205" t="s">
        <v>684</v>
      </c>
      <c r="N4464" s="205" t="s">
        <v>684</v>
      </c>
      <c r="O4464" s="205" t="s">
        <v>686</v>
      </c>
      <c r="P4464" s="205" t="s">
        <v>684</v>
      </c>
      <c r="Q4464" s="205" t="s">
        <v>686</v>
      </c>
    </row>
    <row r="4465" spans="1:17" hidden="1">
      <c r="A4465" s="204">
        <v>100758860832</v>
      </c>
      <c r="B4465" s="205" t="s">
        <v>16956</v>
      </c>
      <c r="C4465" s="205" t="s">
        <v>16957</v>
      </c>
      <c r="D4465" s="205" t="s">
        <v>680</v>
      </c>
      <c r="E4465" s="572">
        <v>33604</v>
      </c>
      <c r="F4465" s="572">
        <v>42415</v>
      </c>
      <c r="G4465" s="205" t="s">
        <v>2055</v>
      </c>
      <c r="H4465" s="205" t="s">
        <v>682</v>
      </c>
      <c r="I4465" s="205" t="s">
        <v>684</v>
      </c>
      <c r="J4465" s="205" t="s">
        <v>684</v>
      </c>
      <c r="K4465" s="205" t="s">
        <v>684</v>
      </c>
      <c r="L4465" s="205" t="s">
        <v>684</v>
      </c>
      <c r="M4465" s="205" t="s">
        <v>684</v>
      </c>
      <c r="N4465" s="205" t="s">
        <v>684</v>
      </c>
      <c r="O4465" s="205" t="s">
        <v>686</v>
      </c>
      <c r="P4465" s="205" t="s">
        <v>684</v>
      </c>
      <c r="Q4465" s="205" t="s">
        <v>686</v>
      </c>
    </row>
    <row r="4466" spans="1:17" hidden="1">
      <c r="A4466" s="204">
        <v>100759137367</v>
      </c>
      <c r="B4466" s="205" t="s">
        <v>16991</v>
      </c>
      <c r="C4466" s="205" t="s">
        <v>16992</v>
      </c>
      <c r="D4466" s="205" t="s">
        <v>680</v>
      </c>
      <c r="E4466" s="572">
        <v>28491</v>
      </c>
      <c r="F4466" s="572">
        <v>42415</v>
      </c>
      <c r="G4466" s="205" t="s">
        <v>16993</v>
      </c>
      <c r="H4466" s="205" t="s">
        <v>682</v>
      </c>
      <c r="I4466" s="205" t="s">
        <v>684</v>
      </c>
      <c r="J4466" s="205" t="s">
        <v>684</v>
      </c>
      <c r="K4466" s="205" t="s">
        <v>684</v>
      </c>
      <c r="L4466" s="205" t="s">
        <v>684</v>
      </c>
      <c r="M4466" s="205" t="s">
        <v>684</v>
      </c>
      <c r="N4466" s="205" t="s">
        <v>684</v>
      </c>
      <c r="O4466" s="205" t="s">
        <v>686</v>
      </c>
      <c r="P4466" s="205" t="s">
        <v>684</v>
      </c>
      <c r="Q4466" s="205" t="s">
        <v>686</v>
      </c>
    </row>
    <row r="4467" spans="1:17" hidden="1">
      <c r="A4467" s="204">
        <v>100758600768</v>
      </c>
      <c r="B4467" s="205" t="s">
        <v>16994</v>
      </c>
      <c r="C4467" s="205" t="s">
        <v>15767</v>
      </c>
      <c r="D4467" s="205" t="s">
        <v>680</v>
      </c>
      <c r="E4467" s="572">
        <v>28491</v>
      </c>
      <c r="F4467" s="572">
        <v>42415</v>
      </c>
      <c r="G4467" s="205" t="s">
        <v>15768</v>
      </c>
      <c r="H4467" s="205" t="s">
        <v>682</v>
      </c>
      <c r="I4467" s="205" t="s">
        <v>684</v>
      </c>
      <c r="J4467" s="205" t="s">
        <v>684</v>
      </c>
      <c r="K4467" s="205" t="s">
        <v>684</v>
      </c>
      <c r="L4467" s="205" t="s">
        <v>684</v>
      </c>
      <c r="M4467" s="205" t="s">
        <v>684</v>
      </c>
      <c r="N4467" s="205" t="s">
        <v>684</v>
      </c>
      <c r="O4467" s="205" t="s">
        <v>686</v>
      </c>
      <c r="P4467" s="205" t="s">
        <v>684</v>
      </c>
      <c r="Q4467" s="205" t="s">
        <v>686</v>
      </c>
    </row>
    <row r="4468" spans="1:17" hidden="1">
      <c r="A4468" s="204">
        <v>100758677064</v>
      </c>
      <c r="B4468" s="205" t="s">
        <v>16964</v>
      </c>
      <c r="C4468" s="205" t="s">
        <v>16965</v>
      </c>
      <c r="D4468" s="205" t="s">
        <v>680</v>
      </c>
      <c r="E4468" s="572">
        <v>33604</v>
      </c>
      <c r="F4468" s="572">
        <v>42415</v>
      </c>
      <c r="G4468" s="205" t="s">
        <v>16966</v>
      </c>
      <c r="H4468" s="205" t="s">
        <v>682</v>
      </c>
      <c r="I4468" s="205" t="s">
        <v>684</v>
      </c>
      <c r="J4468" s="205">
        <v>9130007687</v>
      </c>
      <c r="K4468" s="205" t="s">
        <v>684</v>
      </c>
      <c r="L4468" s="205" t="s">
        <v>684</v>
      </c>
      <c r="M4468" s="205" t="s">
        <v>684</v>
      </c>
      <c r="N4468" s="205" t="s">
        <v>684</v>
      </c>
      <c r="O4468" s="205" t="s">
        <v>686</v>
      </c>
      <c r="P4468" s="205" t="s">
        <v>684</v>
      </c>
      <c r="Q4468" s="205" t="s">
        <v>686</v>
      </c>
    </row>
    <row r="4469" spans="1:17" hidden="1">
      <c r="A4469" s="204">
        <v>100758704306</v>
      </c>
      <c r="B4469" s="205" t="s">
        <v>17020</v>
      </c>
      <c r="C4469" s="205" t="s">
        <v>17021</v>
      </c>
      <c r="D4469" s="205" t="s">
        <v>680</v>
      </c>
      <c r="E4469" s="572">
        <v>33604</v>
      </c>
      <c r="F4469" s="572">
        <v>42412</v>
      </c>
      <c r="G4469" s="205" t="s">
        <v>17022</v>
      </c>
      <c r="H4469" s="205" t="s">
        <v>682</v>
      </c>
      <c r="I4469" s="205" t="s">
        <v>684</v>
      </c>
      <c r="J4469" s="205" t="s">
        <v>684</v>
      </c>
      <c r="K4469" s="205" t="s">
        <v>684</v>
      </c>
      <c r="L4469" s="205" t="s">
        <v>684</v>
      </c>
      <c r="M4469" s="205" t="s">
        <v>684</v>
      </c>
      <c r="N4469" s="205" t="s">
        <v>684</v>
      </c>
      <c r="O4469" s="205" t="s">
        <v>686</v>
      </c>
      <c r="P4469" s="205" t="s">
        <v>684</v>
      </c>
      <c r="Q4469" s="205" t="s">
        <v>686</v>
      </c>
    </row>
    <row r="4470" spans="1:17" hidden="1">
      <c r="A4470" s="204">
        <v>100758162609</v>
      </c>
      <c r="B4470" s="205" t="s">
        <v>17007</v>
      </c>
      <c r="C4470" s="205" t="s">
        <v>17008</v>
      </c>
      <c r="D4470" s="205" t="s">
        <v>680</v>
      </c>
      <c r="E4470" s="572">
        <v>33604</v>
      </c>
      <c r="F4470" s="572">
        <v>42412</v>
      </c>
      <c r="G4470" s="205" t="s">
        <v>17009</v>
      </c>
      <c r="H4470" s="205" t="s">
        <v>682</v>
      </c>
      <c r="I4470" s="205" t="s">
        <v>684</v>
      </c>
      <c r="J4470" s="205" t="s">
        <v>684</v>
      </c>
      <c r="K4470" s="205" t="s">
        <v>684</v>
      </c>
      <c r="L4470" s="205" t="s">
        <v>684</v>
      </c>
      <c r="M4470" s="205" t="s">
        <v>684</v>
      </c>
      <c r="N4470" s="205" t="s">
        <v>684</v>
      </c>
      <c r="O4470" s="205" t="s">
        <v>686</v>
      </c>
      <c r="P4470" s="205" t="s">
        <v>684</v>
      </c>
      <c r="Q4470" s="205" t="s">
        <v>686</v>
      </c>
    </row>
    <row r="4471" spans="1:17" hidden="1">
      <c r="A4471" s="204">
        <v>100758507623</v>
      </c>
      <c r="B4471" s="205" t="s">
        <v>17001</v>
      </c>
      <c r="C4471" s="205" t="s">
        <v>17002</v>
      </c>
      <c r="D4471" s="205" t="s">
        <v>680</v>
      </c>
      <c r="E4471" s="572">
        <v>33604</v>
      </c>
      <c r="F4471" s="572">
        <v>42412</v>
      </c>
      <c r="G4471" s="205" t="s">
        <v>17003</v>
      </c>
      <c r="H4471" s="205" t="s">
        <v>682</v>
      </c>
      <c r="I4471" s="205" t="s">
        <v>684</v>
      </c>
      <c r="J4471" s="205" t="s">
        <v>684</v>
      </c>
      <c r="K4471" s="205" t="s">
        <v>684</v>
      </c>
      <c r="L4471" s="205" t="s">
        <v>684</v>
      </c>
      <c r="M4471" s="205" t="s">
        <v>684</v>
      </c>
      <c r="N4471" s="205" t="s">
        <v>684</v>
      </c>
      <c r="O4471" s="205" t="s">
        <v>686</v>
      </c>
      <c r="P4471" s="205" t="s">
        <v>684</v>
      </c>
      <c r="Q4471" s="205" t="s">
        <v>686</v>
      </c>
    </row>
    <row r="4472" spans="1:17" hidden="1">
      <c r="A4472" s="204">
        <v>100758249418</v>
      </c>
      <c r="B4472" s="205" t="s">
        <v>17010</v>
      </c>
      <c r="C4472" s="205" t="s">
        <v>17011</v>
      </c>
      <c r="D4472" s="205" t="s">
        <v>680</v>
      </c>
      <c r="E4472" s="572">
        <v>33604</v>
      </c>
      <c r="F4472" s="572">
        <v>42412</v>
      </c>
      <c r="G4472" s="205" t="s">
        <v>17012</v>
      </c>
      <c r="H4472" s="205" t="s">
        <v>682</v>
      </c>
      <c r="I4472" s="205" t="s">
        <v>684</v>
      </c>
      <c r="J4472" s="205" t="s">
        <v>684</v>
      </c>
      <c r="K4472" s="205" t="s">
        <v>684</v>
      </c>
      <c r="L4472" s="205" t="s">
        <v>684</v>
      </c>
      <c r="M4472" s="205" t="s">
        <v>684</v>
      </c>
      <c r="N4472" s="205" t="s">
        <v>684</v>
      </c>
      <c r="O4472" s="205" t="s">
        <v>686</v>
      </c>
      <c r="P4472" s="205" t="s">
        <v>684</v>
      </c>
      <c r="Q4472" s="205" t="s">
        <v>686</v>
      </c>
    </row>
    <row r="4473" spans="1:17" hidden="1">
      <c r="A4473" s="204">
        <v>100758245288</v>
      </c>
      <c r="B4473" s="205" t="s">
        <v>17018</v>
      </c>
      <c r="C4473" s="205" t="s">
        <v>17019</v>
      </c>
      <c r="D4473" s="205" t="s">
        <v>680</v>
      </c>
      <c r="E4473" s="572">
        <v>33604</v>
      </c>
      <c r="F4473" s="572">
        <v>42412</v>
      </c>
      <c r="G4473" s="205" t="s">
        <v>7912</v>
      </c>
      <c r="H4473" s="205" t="s">
        <v>682</v>
      </c>
      <c r="I4473" s="205" t="s">
        <v>684</v>
      </c>
      <c r="J4473" s="205" t="s">
        <v>684</v>
      </c>
      <c r="K4473" s="205" t="s">
        <v>684</v>
      </c>
      <c r="L4473" s="205" t="s">
        <v>684</v>
      </c>
      <c r="M4473" s="205" t="s">
        <v>684</v>
      </c>
      <c r="N4473" s="205" t="s">
        <v>684</v>
      </c>
      <c r="O4473" s="205" t="s">
        <v>686</v>
      </c>
      <c r="P4473" s="205" t="s">
        <v>684</v>
      </c>
      <c r="Q4473" s="205" t="s">
        <v>686</v>
      </c>
    </row>
    <row r="4474" spans="1:17" hidden="1">
      <c r="A4474" s="204">
        <v>100758796289</v>
      </c>
      <c r="B4474" s="205" t="s">
        <v>17013</v>
      </c>
      <c r="C4474" s="205" t="s">
        <v>17014</v>
      </c>
      <c r="D4474" s="205" t="s">
        <v>680</v>
      </c>
      <c r="E4474" s="572">
        <v>33604</v>
      </c>
      <c r="F4474" s="572">
        <v>42412</v>
      </c>
      <c r="G4474" s="205" t="s">
        <v>1768</v>
      </c>
      <c r="H4474" s="205" t="s">
        <v>682</v>
      </c>
      <c r="I4474" s="205" t="s">
        <v>684</v>
      </c>
      <c r="J4474" s="205" t="s">
        <v>684</v>
      </c>
      <c r="K4474" s="205" t="s">
        <v>684</v>
      </c>
      <c r="L4474" s="205" t="s">
        <v>684</v>
      </c>
      <c r="M4474" s="205" t="s">
        <v>684</v>
      </c>
      <c r="N4474" s="205" t="s">
        <v>684</v>
      </c>
      <c r="O4474" s="205" t="s">
        <v>686</v>
      </c>
      <c r="P4474" s="205" t="s">
        <v>684</v>
      </c>
      <c r="Q4474" s="205" t="s">
        <v>686</v>
      </c>
    </row>
    <row r="4475" spans="1:17" hidden="1">
      <c r="A4475" s="204">
        <v>100759008104</v>
      </c>
      <c r="B4475" s="205" t="s">
        <v>16998</v>
      </c>
      <c r="C4475" s="205" t="s">
        <v>16999</v>
      </c>
      <c r="D4475" s="205" t="s">
        <v>680</v>
      </c>
      <c r="E4475" s="572">
        <v>33604</v>
      </c>
      <c r="F4475" s="572">
        <v>42412</v>
      </c>
      <c r="G4475" s="205" t="s">
        <v>17000</v>
      </c>
      <c r="H4475" s="205" t="s">
        <v>682</v>
      </c>
      <c r="I4475" s="205" t="s">
        <v>684</v>
      </c>
      <c r="J4475" s="205">
        <v>7776018787</v>
      </c>
      <c r="K4475" s="205" t="s">
        <v>684</v>
      </c>
      <c r="L4475" s="205" t="s">
        <v>684</v>
      </c>
      <c r="M4475" s="205" t="s">
        <v>684</v>
      </c>
      <c r="N4475" s="205" t="s">
        <v>684</v>
      </c>
      <c r="O4475" s="205" t="s">
        <v>686</v>
      </c>
      <c r="P4475" s="205" t="s">
        <v>684</v>
      </c>
      <c r="Q4475" s="205" t="s">
        <v>686</v>
      </c>
    </row>
    <row r="4476" spans="1:17" hidden="1">
      <c r="A4476" s="204">
        <v>100758170562</v>
      </c>
      <c r="B4476" s="205" t="s">
        <v>17025</v>
      </c>
      <c r="C4476" s="205" t="s">
        <v>17026</v>
      </c>
      <c r="D4476" s="205" t="s">
        <v>680</v>
      </c>
      <c r="E4476" s="572">
        <v>33604</v>
      </c>
      <c r="F4476" s="572">
        <v>42412</v>
      </c>
      <c r="G4476" s="205" t="s">
        <v>17027</v>
      </c>
      <c r="H4476" s="205" t="s">
        <v>682</v>
      </c>
      <c r="I4476" s="205" t="s">
        <v>684</v>
      </c>
      <c r="J4476" s="205" t="s">
        <v>684</v>
      </c>
      <c r="K4476" s="205" t="s">
        <v>684</v>
      </c>
      <c r="L4476" s="205" t="s">
        <v>684</v>
      </c>
      <c r="M4476" s="205" t="s">
        <v>684</v>
      </c>
      <c r="N4476" s="205" t="s">
        <v>684</v>
      </c>
      <c r="O4476" s="205" t="s">
        <v>686</v>
      </c>
      <c r="P4476" s="205" t="s">
        <v>684</v>
      </c>
      <c r="Q4476" s="205" t="s">
        <v>686</v>
      </c>
    </row>
    <row r="4477" spans="1:17" hidden="1">
      <c r="A4477" s="204">
        <v>100758324351</v>
      </c>
      <c r="B4477" s="205" t="s">
        <v>17015</v>
      </c>
      <c r="C4477" s="205" t="s">
        <v>17016</v>
      </c>
      <c r="D4477" s="205" t="s">
        <v>680</v>
      </c>
      <c r="E4477" s="572">
        <v>33604</v>
      </c>
      <c r="F4477" s="572">
        <v>42412</v>
      </c>
      <c r="G4477" s="205" t="s">
        <v>17017</v>
      </c>
      <c r="H4477" s="205" t="s">
        <v>682</v>
      </c>
      <c r="I4477" s="205" t="s">
        <v>684</v>
      </c>
      <c r="J4477" s="205" t="s">
        <v>684</v>
      </c>
      <c r="K4477" s="205" t="s">
        <v>684</v>
      </c>
      <c r="L4477" s="205" t="s">
        <v>684</v>
      </c>
      <c r="M4477" s="205" t="s">
        <v>684</v>
      </c>
      <c r="N4477" s="205" t="s">
        <v>684</v>
      </c>
      <c r="O4477" s="205" t="s">
        <v>686</v>
      </c>
      <c r="P4477" s="205" t="s">
        <v>684</v>
      </c>
      <c r="Q4477" s="205" t="s">
        <v>686</v>
      </c>
    </row>
    <row r="4478" spans="1:17" hidden="1">
      <c r="A4478" s="204">
        <v>100758668077</v>
      </c>
      <c r="B4478" s="205" t="s">
        <v>17023</v>
      </c>
      <c r="C4478" s="205" t="s">
        <v>17024</v>
      </c>
      <c r="D4478" s="205" t="s">
        <v>680</v>
      </c>
      <c r="E4478" s="572">
        <v>33604</v>
      </c>
      <c r="F4478" s="572">
        <v>42412</v>
      </c>
      <c r="G4478" s="205" t="s">
        <v>2905</v>
      </c>
      <c r="H4478" s="205" t="s">
        <v>682</v>
      </c>
      <c r="I4478" s="205" t="s">
        <v>684</v>
      </c>
      <c r="J4478" s="205" t="s">
        <v>684</v>
      </c>
      <c r="K4478" s="205" t="s">
        <v>684</v>
      </c>
      <c r="L4478" s="205" t="s">
        <v>684</v>
      </c>
      <c r="M4478" s="205" t="s">
        <v>684</v>
      </c>
      <c r="N4478" s="205" t="s">
        <v>684</v>
      </c>
      <c r="O4478" s="205" t="s">
        <v>686</v>
      </c>
      <c r="P4478" s="205" t="s">
        <v>684</v>
      </c>
      <c r="Q4478" s="205" t="s">
        <v>686</v>
      </c>
    </row>
    <row r="4479" spans="1:17" hidden="1">
      <c r="A4479" s="204">
        <v>100758592843</v>
      </c>
      <c r="B4479" s="205" t="s">
        <v>17004</v>
      </c>
      <c r="C4479" s="205" t="s">
        <v>17005</v>
      </c>
      <c r="D4479" s="205" t="s">
        <v>680</v>
      </c>
      <c r="E4479" s="572">
        <v>33604</v>
      </c>
      <c r="F4479" s="572">
        <v>42412</v>
      </c>
      <c r="G4479" s="205" t="s">
        <v>17006</v>
      </c>
      <c r="H4479" s="205" t="s">
        <v>682</v>
      </c>
      <c r="I4479" s="205" t="s">
        <v>684</v>
      </c>
      <c r="J4479" s="205" t="s">
        <v>684</v>
      </c>
      <c r="K4479" s="205" t="s">
        <v>684</v>
      </c>
      <c r="L4479" s="205" t="s">
        <v>684</v>
      </c>
      <c r="M4479" s="205" t="s">
        <v>684</v>
      </c>
      <c r="N4479" s="205" t="s">
        <v>684</v>
      </c>
      <c r="O4479" s="205" t="s">
        <v>686</v>
      </c>
      <c r="P4479" s="205" t="s">
        <v>684</v>
      </c>
      <c r="Q4479" s="205" t="s">
        <v>686</v>
      </c>
    </row>
    <row r="4480" spans="1:17" hidden="1">
      <c r="A4480" s="204">
        <v>100758927330</v>
      </c>
      <c r="B4480" s="205" t="s">
        <v>17065</v>
      </c>
      <c r="C4480" s="205" t="s">
        <v>17066</v>
      </c>
      <c r="D4480" s="205" t="s">
        <v>680</v>
      </c>
      <c r="E4480" s="572">
        <v>28491</v>
      </c>
      <c r="F4480" s="572">
        <v>42401</v>
      </c>
      <c r="G4480" s="205" t="s">
        <v>17067</v>
      </c>
      <c r="H4480" s="205" t="s">
        <v>682</v>
      </c>
      <c r="I4480" s="205" t="s">
        <v>684</v>
      </c>
      <c r="J4480" s="205" t="s">
        <v>684</v>
      </c>
      <c r="K4480" s="205" t="s">
        <v>684</v>
      </c>
      <c r="L4480" s="205" t="s">
        <v>684</v>
      </c>
      <c r="M4480" s="205" t="s">
        <v>684</v>
      </c>
      <c r="N4480" s="205" t="s">
        <v>684</v>
      </c>
      <c r="O4480" s="205" t="s">
        <v>686</v>
      </c>
      <c r="P4480" s="205" t="s">
        <v>684</v>
      </c>
      <c r="Q4480" s="205" t="s">
        <v>686</v>
      </c>
    </row>
    <row r="4481" spans="1:17" hidden="1">
      <c r="A4481" s="204">
        <v>100758893413</v>
      </c>
      <c r="B4481" s="205" t="s">
        <v>17033</v>
      </c>
      <c r="C4481" s="205" t="s">
        <v>17034</v>
      </c>
      <c r="D4481" s="205" t="s">
        <v>680</v>
      </c>
      <c r="E4481" s="572">
        <v>28491</v>
      </c>
      <c r="F4481" s="572">
        <v>42401</v>
      </c>
      <c r="G4481" s="205" t="s">
        <v>17035</v>
      </c>
      <c r="H4481" s="205" t="s">
        <v>682</v>
      </c>
      <c r="I4481" s="205" t="s">
        <v>684</v>
      </c>
      <c r="J4481" s="205" t="s">
        <v>684</v>
      </c>
      <c r="K4481" s="205" t="s">
        <v>684</v>
      </c>
      <c r="L4481" s="205" t="s">
        <v>684</v>
      </c>
      <c r="M4481" s="205" t="s">
        <v>684</v>
      </c>
      <c r="N4481" s="205" t="s">
        <v>684</v>
      </c>
      <c r="O4481" s="205" t="s">
        <v>686</v>
      </c>
      <c r="P4481" s="205" t="s">
        <v>684</v>
      </c>
      <c r="Q4481" s="205" t="s">
        <v>686</v>
      </c>
    </row>
    <row r="4482" spans="1:17" hidden="1">
      <c r="A4482" s="204">
        <v>100758340311</v>
      </c>
      <c r="B4482" s="205" t="s">
        <v>17050</v>
      </c>
      <c r="C4482" s="205" t="s">
        <v>17051</v>
      </c>
      <c r="D4482" s="205" t="s">
        <v>680</v>
      </c>
      <c r="E4482" s="572">
        <v>28491</v>
      </c>
      <c r="F4482" s="572">
        <v>42401</v>
      </c>
      <c r="G4482" s="205" t="s">
        <v>3691</v>
      </c>
      <c r="H4482" s="205" t="s">
        <v>682</v>
      </c>
      <c r="I4482" s="205" t="s">
        <v>684</v>
      </c>
      <c r="J4482" s="205" t="s">
        <v>684</v>
      </c>
      <c r="K4482" s="205" t="s">
        <v>684</v>
      </c>
      <c r="L4482" s="205" t="s">
        <v>684</v>
      </c>
      <c r="M4482" s="205" t="s">
        <v>684</v>
      </c>
      <c r="N4482" s="205" t="s">
        <v>684</v>
      </c>
      <c r="O4482" s="205" t="s">
        <v>686</v>
      </c>
      <c r="P4482" s="205" t="s">
        <v>684</v>
      </c>
      <c r="Q4482" s="205" t="s">
        <v>686</v>
      </c>
    </row>
    <row r="4483" spans="1:17" hidden="1">
      <c r="A4483" s="204">
        <v>100758758344</v>
      </c>
      <c r="B4483" s="205" t="s">
        <v>17048</v>
      </c>
      <c r="C4483" s="205" t="s">
        <v>17049</v>
      </c>
      <c r="D4483" s="205" t="s">
        <v>680</v>
      </c>
      <c r="E4483" s="572">
        <v>28491</v>
      </c>
      <c r="F4483" s="572">
        <v>42401</v>
      </c>
      <c r="G4483" s="205" t="s">
        <v>9829</v>
      </c>
      <c r="H4483" s="205" t="s">
        <v>682</v>
      </c>
      <c r="I4483" s="205" t="s">
        <v>684</v>
      </c>
      <c r="J4483" s="205" t="s">
        <v>684</v>
      </c>
      <c r="K4483" s="205" t="s">
        <v>684</v>
      </c>
      <c r="L4483" s="205" t="s">
        <v>684</v>
      </c>
      <c r="M4483" s="205" t="s">
        <v>684</v>
      </c>
      <c r="N4483" s="205" t="s">
        <v>684</v>
      </c>
      <c r="O4483" s="205" t="s">
        <v>686</v>
      </c>
      <c r="P4483" s="205" t="s">
        <v>684</v>
      </c>
      <c r="Q4483" s="205" t="s">
        <v>686</v>
      </c>
    </row>
    <row r="4484" spans="1:17" hidden="1">
      <c r="A4484" s="204">
        <v>100759110382</v>
      </c>
      <c r="B4484" s="205" t="s">
        <v>17073</v>
      </c>
      <c r="C4484" s="205" t="s">
        <v>17074</v>
      </c>
      <c r="D4484" s="205" t="s">
        <v>680</v>
      </c>
      <c r="E4484" s="572">
        <v>28491</v>
      </c>
      <c r="F4484" s="572">
        <v>42401</v>
      </c>
      <c r="G4484" s="205" t="s">
        <v>4309</v>
      </c>
      <c r="H4484" s="205" t="s">
        <v>682</v>
      </c>
      <c r="I4484" s="205" t="s">
        <v>684</v>
      </c>
      <c r="J4484" s="205" t="s">
        <v>684</v>
      </c>
      <c r="K4484" s="205" t="s">
        <v>684</v>
      </c>
      <c r="L4484" s="205" t="s">
        <v>684</v>
      </c>
      <c r="M4484" s="205" t="s">
        <v>684</v>
      </c>
      <c r="N4484" s="205" t="s">
        <v>684</v>
      </c>
      <c r="O4484" s="205" t="s">
        <v>686</v>
      </c>
      <c r="P4484" s="205" t="s">
        <v>684</v>
      </c>
      <c r="Q4484" s="205" t="s">
        <v>686</v>
      </c>
    </row>
    <row r="4485" spans="1:17" hidden="1">
      <c r="A4485" s="204">
        <v>100758747352</v>
      </c>
      <c r="B4485" s="205" t="s">
        <v>17041</v>
      </c>
      <c r="C4485" s="205" t="s">
        <v>17042</v>
      </c>
      <c r="D4485" s="205" t="s">
        <v>680</v>
      </c>
      <c r="E4485" s="572">
        <v>28491</v>
      </c>
      <c r="F4485" s="572">
        <v>42401</v>
      </c>
      <c r="G4485" s="205" t="s">
        <v>17043</v>
      </c>
      <c r="H4485" s="205" t="s">
        <v>682</v>
      </c>
      <c r="I4485" s="205" t="s">
        <v>684</v>
      </c>
      <c r="J4485" s="205" t="s">
        <v>684</v>
      </c>
      <c r="K4485" s="205" t="s">
        <v>684</v>
      </c>
      <c r="L4485" s="205" t="s">
        <v>684</v>
      </c>
      <c r="M4485" s="205" t="s">
        <v>684</v>
      </c>
      <c r="N4485" s="205" t="s">
        <v>684</v>
      </c>
      <c r="O4485" s="205" t="s">
        <v>686</v>
      </c>
      <c r="P4485" s="205" t="s">
        <v>684</v>
      </c>
      <c r="Q4485" s="205" t="s">
        <v>686</v>
      </c>
    </row>
    <row r="4486" spans="1:17" hidden="1">
      <c r="A4486" s="204">
        <v>100758091873</v>
      </c>
      <c r="B4486" s="205" t="s">
        <v>17046</v>
      </c>
      <c r="C4486" s="205" t="s">
        <v>17047</v>
      </c>
      <c r="D4486" s="205" t="s">
        <v>680</v>
      </c>
      <c r="E4486" s="572">
        <v>28491</v>
      </c>
      <c r="F4486" s="572">
        <v>42401</v>
      </c>
      <c r="G4486" s="205" t="s">
        <v>4238</v>
      </c>
      <c r="H4486" s="205" t="s">
        <v>682</v>
      </c>
      <c r="I4486" s="205" t="s">
        <v>684</v>
      </c>
      <c r="J4486" s="205" t="s">
        <v>684</v>
      </c>
      <c r="K4486" s="205" t="s">
        <v>684</v>
      </c>
      <c r="L4486" s="205" t="s">
        <v>684</v>
      </c>
      <c r="M4486" s="205" t="s">
        <v>684</v>
      </c>
      <c r="N4486" s="205" t="s">
        <v>684</v>
      </c>
      <c r="O4486" s="205" t="s">
        <v>686</v>
      </c>
      <c r="P4486" s="205" t="s">
        <v>684</v>
      </c>
      <c r="Q4486" s="205" t="s">
        <v>686</v>
      </c>
    </row>
    <row r="4487" spans="1:17" hidden="1">
      <c r="A4487" s="204">
        <v>100758340266</v>
      </c>
      <c r="B4487" s="205" t="s">
        <v>17039</v>
      </c>
      <c r="C4487" s="205" t="s">
        <v>17040</v>
      </c>
      <c r="D4487" s="205" t="s">
        <v>680</v>
      </c>
      <c r="E4487" s="572">
        <v>28491</v>
      </c>
      <c r="F4487" s="572">
        <v>42401</v>
      </c>
      <c r="G4487" s="205" t="s">
        <v>3691</v>
      </c>
      <c r="H4487" s="205" t="s">
        <v>682</v>
      </c>
      <c r="I4487" s="205" t="s">
        <v>684</v>
      </c>
      <c r="J4487" s="205" t="s">
        <v>684</v>
      </c>
      <c r="K4487" s="205" t="s">
        <v>684</v>
      </c>
      <c r="L4487" s="205" t="s">
        <v>684</v>
      </c>
      <c r="M4487" s="205" t="s">
        <v>684</v>
      </c>
      <c r="N4487" s="205" t="s">
        <v>684</v>
      </c>
      <c r="O4487" s="205" t="s">
        <v>686</v>
      </c>
      <c r="P4487" s="205" t="s">
        <v>684</v>
      </c>
      <c r="Q4487" s="205" t="s">
        <v>686</v>
      </c>
    </row>
    <row r="4488" spans="1:17" hidden="1">
      <c r="A4488" s="204">
        <v>100758255225</v>
      </c>
      <c r="B4488" s="205" t="s">
        <v>17059</v>
      </c>
      <c r="C4488" s="205" t="s">
        <v>17060</v>
      </c>
      <c r="D4488" s="205" t="s">
        <v>680</v>
      </c>
      <c r="E4488" s="572">
        <v>28491</v>
      </c>
      <c r="F4488" s="572">
        <v>42401</v>
      </c>
      <c r="G4488" s="205" t="s">
        <v>17061</v>
      </c>
      <c r="H4488" s="205" t="s">
        <v>682</v>
      </c>
      <c r="I4488" s="205" t="s">
        <v>684</v>
      </c>
      <c r="J4488" s="205" t="s">
        <v>684</v>
      </c>
      <c r="K4488" s="205" t="s">
        <v>684</v>
      </c>
      <c r="L4488" s="205" t="s">
        <v>684</v>
      </c>
      <c r="M4488" s="205" t="s">
        <v>684</v>
      </c>
      <c r="N4488" s="205" t="s">
        <v>684</v>
      </c>
      <c r="O4488" s="205" t="s">
        <v>686</v>
      </c>
      <c r="P4488" s="205" t="s">
        <v>684</v>
      </c>
      <c r="Q4488" s="205" t="s">
        <v>686</v>
      </c>
    </row>
    <row r="4489" spans="1:17" hidden="1">
      <c r="A4489" s="204">
        <v>100759082418</v>
      </c>
      <c r="B4489" s="205" t="s">
        <v>17036</v>
      </c>
      <c r="C4489" s="205" t="s">
        <v>17037</v>
      </c>
      <c r="D4489" s="205" t="s">
        <v>680</v>
      </c>
      <c r="E4489" s="572">
        <v>28491</v>
      </c>
      <c r="F4489" s="572">
        <v>42401</v>
      </c>
      <c r="G4489" s="205" t="s">
        <v>2788</v>
      </c>
      <c r="H4489" s="205" t="s">
        <v>682</v>
      </c>
      <c r="I4489" s="205" t="s">
        <v>684</v>
      </c>
      <c r="J4489" s="205" t="s">
        <v>684</v>
      </c>
      <c r="K4489" s="205" t="s">
        <v>684</v>
      </c>
      <c r="L4489" s="205" t="s">
        <v>684</v>
      </c>
      <c r="M4489" s="205" t="s">
        <v>684</v>
      </c>
      <c r="N4489" s="205" t="s">
        <v>684</v>
      </c>
      <c r="O4489" s="205" t="s">
        <v>686</v>
      </c>
      <c r="P4489" s="205" t="s">
        <v>684</v>
      </c>
      <c r="Q4489" s="205" t="s">
        <v>686</v>
      </c>
    </row>
    <row r="4490" spans="1:17" hidden="1">
      <c r="A4490" s="204">
        <v>100758735957</v>
      </c>
      <c r="B4490" s="205" t="s">
        <v>17068</v>
      </c>
      <c r="C4490" s="205" t="s">
        <v>17069</v>
      </c>
      <c r="D4490" s="205" t="s">
        <v>680</v>
      </c>
      <c r="E4490" s="572">
        <v>28491</v>
      </c>
      <c r="F4490" s="572">
        <v>42401</v>
      </c>
      <c r="G4490" s="205" t="s">
        <v>17070</v>
      </c>
      <c r="H4490" s="205" t="s">
        <v>682</v>
      </c>
      <c r="I4490" s="205" t="s">
        <v>684</v>
      </c>
      <c r="J4490" s="205" t="s">
        <v>684</v>
      </c>
      <c r="K4490" s="205" t="s">
        <v>684</v>
      </c>
      <c r="L4490" s="205" t="s">
        <v>684</v>
      </c>
      <c r="M4490" s="205" t="s">
        <v>684</v>
      </c>
      <c r="N4490" s="205" t="s">
        <v>684</v>
      </c>
      <c r="O4490" s="205" t="s">
        <v>686</v>
      </c>
      <c r="P4490" s="205" t="s">
        <v>684</v>
      </c>
      <c r="Q4490" s="205" t="s">
        <v>686</v>
      </c>
    </row>
    <row r="4491" spans="1:17" hidden="1">
      <c r="A4491" s="204">
        <v>100758222299</v>
      </c>
      <c r="B4491" s="205" t="s">
        <v>17030</v>
      </c>
      <c r="C4491" s="205" t="s">
        <v>17031</v>
      </c>
      <c r="D4491" s="205" t="s">
        <v>680</v>
      </c>
      <c r="E4491" s="572">
        <v>28491</v>
      </c>
      <c r="F4491" s="572">
        <v>42401</v>
      </c>
      <c r="G4491" s="205" t="s">
        <v>17032</v>
      </c>
      <c r="H4491" s="205" t="s">
        <v>682</v>
      </c>
      <c r="I4491" s="205" t="s">
        <v>684</v>
      </c>
      <c r="J4491" s="205" t="s">
        <v>684</v>
      </c>
      <c r="K4491" s="205" t="s">
        <v>684</v>
      </c>
      <c r="L4491" s="205" t="s">
        <v>684</v>
      </c>
      <c r="M4491" s="205" t="s">
        <v>684</v>
      </c>
      <c r="N4491" s="205" t="s">
        <v>684</v>
      </c>
      <c r="O4491" s="205" t="s">
        <v>686</v>
      </c>
      <c r="P4491" s="205" t="s">
        <v>684</v>
      </c>
      <c r="Q4491" s="205" t="s">
        <v>686</v>
      </c>
    </row>
    <row r="4492" spans="1:17" hidden="1">
      <c r="A4492" s="204">
        <v>100758500466</v>
      </c>
      <c r="B4492" s="205" t="s">
        <v>17038</v>
      </c>
      <c r="C4492" s="205" t="s">
        <v>13143</v>
      </c>
      <c r="D4492" s="205" t="s">
        <v>680</v>
      </c>
      <c r="E4492" s="572">
        <v>28491</v>
      </c>
      <c r="F4492" s="572">
        <v>42401</v>
      </c>
      <c r="G4492" s="205" t="s">
        <v>2637</v>
      </c>
      <c r="H4492" s="205" t="s">
        <v>682</v>
      </c>
      <c r="I4492" s="205" t="s">
        <v>684</v>
      </c>
      <c r="J4492" s="205" t="s">
        <v>684</v>
      </c>
      <c r="K4492" s="205" t="s">
        <v>684</v>
      </c>
      <c r="L4492" s="205" t="s">
        <v>684</v>
      </c>
      <c r="M4492" s="205" t="s">
        <v>684</v>
      </c>
      <c r="N4492" s="205" t="s">
        <v>684</v>
      </c>
      <c r="O4492" s="205" t="s">
        <v>686</v>
      </c>
      <c r="P4492" s="205" t="s">
        <v>684</v>
      </c>
      <c r="Q4492" s="205" t="s">
        <v>686</v>
      </c>
    </row>
    <row r="4493" spans="1:17" hidden="1">
      <c r="A4493" s="204">
        <v>100758258960</v>
      </c>
      <c r="B4493" s="205" t="s">
        <v>17044</v>
      </c>
      <c r="C4493" s="205" t="s">
        <v>17045</v>
      </c>
      <c r="D4493" s="205" t="s">
        <v>680</v>
      </c>
      <c r="E4493" s="572">
        <v>28491</v>
      </c>
      <c r="F4493" s="572">
        <v>42401</v>
      </c>
      <c r="G4493" s="205" t="s">
        <v>15695</v>
      </c>
      <c r="H4493" s="205" t="s">
        <v>682</v>
      </c>
      <c r="I4493" s="205" t="s">
        <v>684</v>
      </c>
      <c r="J4493" s="205" t="s">
        <v>684</v>
      </c>
      <c r="K4493" s="205" t="s">
        <v>684</v>
      </c>
      <c r="L4493" s="205" t="s">
        <v>684</v>
      </c>
      <c r="M4493" s="205" t="s">
        <v>684</v>
      </c>
      <c r="N4493" s="205" t="s">
        <v>684</v>
      </c>
      <c r="O4493" s="205" t="s">
        <v>686</v>
      </c>
      <c r="P4493" s="205" t="s">
        <v>684</v>
      </c>
      <c r="Q4493" s="205" t="s">
        <v>686</v>
      </c>
    </row>
    <row r="4494" spans="1:17" hidden="1">
      <c r="A4494" s="204">
        <v>100758254498</v>
      </c>
      <c r="B4494" s="205" t="s">
        <v>17052</v>
      </c>
      <c r="C4494" s="205" t="s">
        <v>17053</v>
      </c>
      <c r="D4494" s="205" t="s">
        <v>680</v>
      </c>
      <c r="E4494" s="572">
        <v>28491</v>
      </c>
      <c r="F4494" s="572">
        <v>42401</v>
      </c>
      <c r="G4494" s="205" t="s">
        <v>17054</v>
      </c>
      <c r="H4494" s="205" t="s">
        <v>682</v>
      </c>
      <c r="I4494" s="205" t="s">
        <v>684</v>
      </c>
      <c r="J4494" s="205" t="s">
        <v>684</v>
      </c>
      <c r="K4494" s="205" t="s">
        <v>684</v>
      </c>
      <c r="L4494" s="205" t="s">
        <v>684</v>
      </c>
      <c r="M4494" s="205" t="s">
        <v>684</v>
      </c>
      <c r="N4494" s="205" t="s">
        <v>684</v>
      </c>
      <c r="O4494" s="205" t="s">
        <v>686</v>
      </c>
      <c r="P4494" s="205" t="s">
        <v>684</v>
      </c>
      <c r="Q4494" s="205" t="s">
        <v>686</v>
      </c>
    </row>
    <row r="4495" spans="1:17" hidden="1">
      <c r="A4495" s="204">
        <v>100758328463</v>
      </c>
      <c r="B4495" s="205" t="s">
        <v>17055</v>
      </c>
      <c r="C4495" s="205" t="s">
        <v>17056</v>
      </c>
      <c r="D4495" s="205" t="s">
        <v>680</v>
      </c>
      <c r="E4495" s="572">
        <v>28491</v>
      </c>
      <c r="F4495" s="572">
        <v>42401</v>
      </c>
      <c r="G4495" s="205" t="s">
        <v>4566</v>
      </c>
      <c r="H4495" s="205" t="s">
        <v>682</v>
      </c>
      <c r="I4495" s="205" t="s">
        <v>684</v>
      </c>
      <c r="J4495" s="205" t="s">
        <v>684</v>
      </c>
      <c r="K4495" s="205" t="s">
        <v>684</v>
      </c>
      <c r="L4495" s="205" t="s">
        <v>684</v>
      </c>
      <c r="M4495" s="205" t="s">
        <v>684</v>
      </c>
      <c r="N4495" s="205" t="s">
        <v>684</v>
      </c>
      <c r="O4495" s="205" t="s">
        <v>686</v>
      </c>
      <c r="P4495" s="205" t="s">
        <v>684</v>
      </c>
      <c r="Q4495" s="205" t="s">
        <v>686</v>
      </c>
    </row>
    <row r="4496" spans="1:17" hidden="1">
      <c r="A4496" s="204">
        <v>100758899496</v>
      </c>
      <c r="B4496" s="205" t="s">
        <v>17057</v>
      </c>
      <c r="C4496" s="205" t="s">
        <v>17058</v>
      </c>
      <c r="D4496" s="205" t="s">
        <v>680</v>
      </c>
      <c r="E4496" s="572">
        <v>28491</v>
      </c>
      <c r="F4496" s="572">
        <v>42401</v>
      </c>
      <c r="G4496" s="205" t="s">
        <v>4828</v>
      </c>
      <c r="H4496" s="205" t="s">
        <v>682</v>
      </c>
      <c r="I4496" s="205" t="s">
        <v>684</v>
      </c>
      <c r="J4496" s="205" t="s">
        <v>684</v>
      </c>
      <c r="K4496" s="205" t="s">
        <v>684</v>
      </c>
      <c r="L4496" s="205" t="s">
        <v>684</v>
      </c>
      <c r="M4496" s="205" t="s">
        <v>684</v>
      </c>
      <c r="N4496" s="205" t="s">
        <v>684</v>
      </c>
      <c r="O4496" s="205" t="s">
        <v>686</v>
      </c>
      <c r="P4496" s="205" t="s">
        <v>684</v>
      </c>
      <c r="Q4496" s="205" t="s">
        <v>686</v>
      </c>
    </row>
    <row r="4497" spans="1:17" hidden="1">
      <c r="A4497" s="204">
        <v>100758377986</v>
      </c>
      <c r="B4497" s="205" t="s">
        <v>17071</v>
      </c>
      <c r="C4497" s="205" t="s">
        <v>17072</v>
      </c>
      <c r="D4497" s="205" t="s">
        <v>680</v>
      </c>
      <c r="E4497" s="572">
        <v>28491</v>
      </c>
      <c r="F4497" s="572">
        <v>42401</v>
      </c>
      <c r="G4497" s="205" t="s">
        <v>13304</v>
      </c>
      <c r="H4497" s="205" t="s">
        <v>682</v>
      </c>
      <c r="I4497" s="205" t="s">
        <v>684</v>
      </c>
      <c r="J4497" s="205" t="s">
        <v>684</v>
      </c>
      <c r="K4497" s="205" t="s">
        <v>684</v>
      </c>
      <c r="L4497" s="205" t="s">
        <v>684</v>
      </c>
      <c r="M4497" s="205" t="s">
        <v>684</v>
      </c>
      <c r="N4497" s="205" t="s">
        <v>684</v>
      </c>
      <c r="O4497" s="205" t="s">
        <v>686</v>
      </c>
      <c r="P4497" s="205" t="s">
        <v>684</v>
      </c>
      <c r="Q4497" s="205" t="s">
        <v>686</v>
      </c>
    </row>
    <row r="4498" spans="1:17" hidden="1">
      <c r="A4498" s="204">
        <v>100758377964</v>
      </c>
      <c r="B4498" s="205" t="s">
        <v>17028</v>
      </c>
      <c r="C4498" s="205" t="s">
        <v>17029</v>
      </c>
      <c r="D4498" s="205" t="s">
        <v>680</v>
      </c>
      <c r="E4498" s="572">
        <v>28491</v>
      </c>
      <c r="F4498" s="572">
        <v>42401</v>
      </c>
      <c r="G4498" s="205" t="s">
        <v>13304</v>
      </c>
      <c r="H4498" s="205" t="s">
        <v>682</v>
      </c>
      <c r="I4498" s="205" t="s">
        <v>684</v>
      </c>
      <c r="J4498" s="205" t="s">
        <v>684</v>
      </c>
      <c r="K4498" s="205" t="s">
        <v>684</v>
      </c>
      <c r="L4498" s="205" t="s">
        <v>684</v>
      </c>
      <c r="M4498" s="205" t="s">
        <v>684</v>
      </c>
      <c r="N4498" s="205" t="s">
        <v>684</v>
      </c>
      <c r="O4498" s="205" t="s">
        <v>686</v>
      </c>
      <c r="P4498" s="205" t="s">
        <v>684</v>
      </c>
      <c r="Q4498" s="205" t="s">
        <v>686</v>
      </c>
    </row>
    <row r="4499" spans="1:17" hidden="1">
      <c r="A4499" s="204">
        <v>100759052112</v>
      </c>
      <c r="B4499" s="205" t="s">
        <v>17062</v>
      </c>
      <c r="C4499" s="205" t="s">
        <v>17063</v>
      </c>
      <c r="D4499" s="205" t="s">
        <v>680</v>
      </c>
      <c r="E4499" s="572">
        <v>28491</v>
      </c>
      <c r="F4499" s="572">
        <v>42401</v>
      </c>
      <c r="G4499" s="205" t="s">
        <v>17064</v>
      </c>
      <c r="H4499" s="205" t="s">
        <v>682</v>
      </c>
      <c r="I4499" s="205" t="s">
        <v>684</v>
      </c>
      <c r="J4499" s="205" t="s">
        <v>684</v>
      </c>
      <c r="K4499" s="205" t="s">
        <v>684</v>
      </c>
      <c r="L4499" s="205" t="s">
        <v>684</v>
      </c>
      <c r="M4499" s="205" t="s">
        <v>684</v>
      </c>
      <c r="N4499" s="205" t="s">
        <v>13960</v>
      </c>
      <c r="O4499" s="205" t="s">
        <v>686</v>
      </c>
      <c r="P4499" s="205" t="s">
        <v>684</v>
      </c>
      <c r="Q4499" s="205" t="s">
        <v>686</v>
      </c>
    </row>
    <row r="4500" spans="1:17" hidden="1">
      <c r="A4500" s="204">
        <v>100758862579</v>
      </c>
      <c r="B4500" s="205" t="s">
        <v>17075</v>
      </c>
      <c r="C4500" s="205" t="s">
        <v>17076</v>
      </c>
      <c r="D4500" s="205" t="s">
        <v>680</v>
      </c>
      <c r="E4500" s="572">
        <v>33604</v>
      </c>
      <c r="F4500" s="572">
        <v>42401</v>
      </c>
      <c r="G4500" s="205" t="s">
        <v>2055</v>
      </c>
      <c r="H4500" s="205" t="s">
        <v>682</v>
      </c>
      <c r="I4500" s="205" t="s">
        <v>684</v>
      </c>
      <c r="J4500" s="205" t="s">
        <v>684</v>
      </c>
      <c r="K4500" s="205" t="s">
        <v>684</v>
      </c>
      <c r="L4500" s="205" t="s">
        <v>684</v>
      </c>
      <c r="M4500" s="205" t="s">
        <v>684</v>
      </c>
      <c r="N4500" s="205" t="s">
        <v>684</v>
      </c>
      <c r="O4500" s="205" t="s">
        <v>686</v>
      </c>
      <c r="P4500" s="205" t="s">
        <v>684</v>
      </c>
      <c r="Q4500" s="205" t="s">
        <v>686</v>
      </c>
    </row>
    <row r="4501" spans="1:17" hidden="1">
      <c r="A4501" s="204">
        <v>100660497884</v>
      </c>
      <c r="B4501" s="205" t="s">
        <v>17094</v>
      </c>
      <c r="C4501" s="205" t="s">
        <v>17095</v>
      </c>
      <c r="D4501" s="205" t="s">
        <v>680</v>
      </c>
      <c r="E4501" s="572">
        <v>28491</v>
      </c>
      <c r="F4501" s="572">
        <v>42384</v>
      </c>
      <c r="G4501" s="205" t="s">
        <v>4961</v>
      </c>
      <c r="H4501" s="205" t="s">
        <v>682</v>
      </c>
      <c r="I4501" s="205" t="s">
        <v>684</v>
      </c>
      <c r="J4501" s="205" t="s">
        <v>684</v>
      </c>
      <c r="K4501" s="205" t="s">
        <v>684</v>
      </c>
      <c r="L4501" s="205" t="s">
        <v>684</v>
      </c>
      <c r="M4501" s="205" t="s">
        <v>684</v>
      </c>
      <c r="N4501" s="205" t="s">
        <v>684</v>
      </c>
      <c r="O4501" s="205" t="s">
        <v>686</v>
      </c>
      <c r="P4501" s="205" t="s">
        <v>684</v>
      </c>
      <c r="Q4501" s="205" t="s">
        <v>686</v>
      </c>
    </row>
    <row r="4502" spans="1:17" hidden="1">
      <c r="A4502" s="204">
        <v>100660518007</v>
      </c>
      <c r="B4502" s="205" t="s">
        <v>17105</v>
      </c>
      <c r="C4502" s="205" t="s">
        <v>17106</v>
      </c>
      <c r="D4502" s="205" t="s">
        <v>680</v>
      </c>
      <c r="E4502" s="572">
        <v>28491</v>
      </c>
      <c r="F4502" s="572">
        <v>42384</v>
      </c>
      <c r="G4502" s="205" t="s">
        <v>17107</v>
      </c>
      <c r="H4502" s="205" t="s">
        <v>682</v>
      </c>
      <c r="I4502" s="205" t="s">
        <v>684</v>
      </c>
      <c r="J4502" s="205" t="s">
        <v>684</v>
      </c>
      <c r="K4502" s="205" t="s">
        <v>684</v>
      </c>
      <c r="L4502" s="205" t="s">
        <v>684</v>
      </c>
      <c r="M4502" s="205" t="s">
        <v>684</v>
      </c>
      <c r="N4502" s="205" t="s">
        <v>684</v>
      </c>
      <c r="O4502" s="205" t="s">
        <v>686</v>
      </c>
      <c r="P4502" s="205" t="s">
        <v>684</v>
      </c>
      <c r="Q4502" s="205" t="s">
        <v>686</v>
      </c>
    </row>
    <row r="4503" spans="1:17" hidden="1">
      <c r="A4503" s="204">
        <v>100660437966</v>
      </c>
      <c r="B4503" s="205" t="s">
        <v>17108</v>
      </c>
      <c r="C4503" s="205" t="s">
        <v>17109</v>
      </c>
      <c r="D4503" s="205" t="s">
        <v>680</v>
      </c>
      <c r="E4503" s="572">
        <v>28491</v>
      </c>
      <c r="F4503" s="572">
        <v>42384</v>
      </c>
      <c r="G4503" s="205" t="s">
        <v>3122</v>
      </c>
      <c r="H4503" s="205" t="s">
        <v>682</v>
      </c>
      <c r="I4503" s="205" t="s">
        <v>684</v>
      </c>
      <c r="J4503" s="205" t="s">
        <v>684</v>
      </c>
      <c r="K4503" s="205" t="s">
        <v>684</v>
      </c>
      <c r="L4503" s="205" t="s">
        <v>684</v>
      </c>
      <c r="M4503" s="205" t="s">
        <v>684</v>
      </c>
      <c r="N4503" s="205" t="s">
        <v>684</v>
      </c>
      <c r="O4503" s="205" t="s">
        <v>686</v>
      </c>
      <c r="P4503" s="205" t="s">
        <v>684</v>
      </c>
      <c r="Q4503" s="205" t="s">
        <v>686</v>
      </c>
    </row>
    <row r="4504" spans="1:17" hidden="1">
      <c r="A4504" s="204">
        <v>100660063115</v>
      </c>
      <c r="B4504" s="205" t="s">
        <v>17079</v>
      </c>
      <c r="C4504" s="205" t="s">
        <v>17080</v>
      </c>
      <c r="D4504" s="205" t="s">
        <v>680</v>
      </c>
      <c r="E4504" s="572">
        <v>33604</v>
      </c>
      <c r="F4504" s="572">
        <v>42384</v>
      </c>
      <c r="G4504" s="205" t="s">
        <v>2418</v>
      </c>
      <c r="H4504" s="205" t="s">
        <v>682</v>
      </c>
      <c r="I4504" s="205" t="s">
        <v>684</v>
      </c>
      <c r="J4504" s="205" t="s">
        <v>684</v>
      </c>
      <c r="K4504" s="205" t="s">
        <v>684</v>
      </c>
      <c r="L4504" s="205" t="s">
        <v>684</v>
      </c>
      <c r="M4504" s="205" t="s">
        <v>684</v>
      </c>
      <c r="N4504" s="205" t="s">
        <v>684</v>
      </c>
      <c r="O4504" s="205" t="s">
        <v>686</v>
      </c>
      <c r="P4504" s="205" t="s">
        <v>684</v>
      </c>
      <c r="Q4504" s="205" t="s">
        <v>686</v>
      </c>
    </row>
    <row r="4505" spans="1:17" hidden="1">
      <c r="A4505" s="204">
        <v>100660136895</v>
      </c>
      <c r="B4505" s="205" t="s">
        <v>17081</v>
      </c>
      <c r="C4505" s="205" t="s">
        <v>17082</v>
      </c>
      <c r="D4505" s="205" t="s">
        <v>680</v>
      </c>
      <c r="E4505" s="572">
        <v>28491</v>
      </c>
      <c r="F4505" s="572">
        <v>42384</v>
      </c>
      <c r="G4505" s="205" t="s">
        <v>17083</v>
      </c>
      <c r="H4505" s="205" t="s">
        <v>682</v>
      </c>
      <c r="I4505" s="205" t="s">
        <v>684</v>
      </c>
      <c r="J4505" s="205" t="s">
        <v>684</v>
      </c>
      <c r="K4505" s="205" t="s">
        <v>684</v>
      </c>
      <c r="L4505" s="205" t="s">
        <v>684</v>
      </c>
      <c r="M4505" s="205" t="s">
        <v>684</v>
      </c>
      <c r="N4505" s="205" t="s">
        <v>684</v>
      </c>
      <c r="O4505" s="205" t="s">
        <v>686</v>
      </c>
      <c r="P4505" s="205" t="s">
        <v>684</v>
      </c>
      <c r="Q4505" s="205" t="s">
        <v>686</v>
      </c>
    </row>
    <row r="4506" spans="1:17" hidden="1">
      <c r="A4506" s="204">
        <v>100660327992</v>
      </c>
      <c r="B4506" s="205" t="s">
        <v>17086</v>
      </c>
      <c r="C4506" s="205" t="s">
        <v>17087</v>
      </c>
      <c r="D4506" s="205" t="s">
        <v>680</v>
      </c>
      <c r="E4506" s="572">
        <v>33604</v>
      </c>
      <c r="F4506" s="572">
        <v>42384</v>
      </c>
      <c r="G4506" s="205" t="s">
        <v>17088</v>
      </c>
      <c r="H4506" s="205" t="s">
        <v>682</v>
      </c>
      <c r="I4506" s="205" t="s">
        <v>684</v>
      </c>
      <c r="J4506" s="205" t="s">
        <v>684</v>
      </c>
      <c r="K4506" s="205" t="s">
        <v>684</v>
      </c>
      <c r="L4506" s="205" t="s">
        <v>684</v>
      </c>
      <c r="M4506" s="205" t="s">
        <v>684</v>
      </c>
      <c r="N4506" s="205" t="s">
        <v>684</v>
      </c>
      <c r="O4506" s="205" t="s">
        <v>686</v>
      </c>
      <c r="P4506" s="205" t="s">
        <v>684</v>
      </c>
      <c r="Q4506" s="205" t="s">
        <v>686</v>
      </c>
    </row>
    <row r="4507" spans="1:17" hidden="1">
      <c r="A4507" s="204">
        <v>100660163461</v>
      </c>
      <c r="B4507" s="205" t="s">
        <v>17092</v>
      </c>
      <c r="C4507" s="205" t="s">
        <v>17093</v>
      </c>
      <c r="D4507" s="205" t="s">
        <v>680</v>
      </c>
      <c r="E4507" s="572">
        <v>33604</v>
      </c>
      <c r="F4507" s="572">
        <v>42384</v>
      </c>
      <c r="G4507" s="205" t="s">
        <v>4133</v>
      </c>
      <c r="H4507" s="205" t="s">
        <v>682</v>
      </c>
      <c r="I4507" s="205" t="s">
        <v>684</v>
      </c>
      <c r="J4507" s="205" t="s">
        <v>684</v>
      </c>
      <c r="K4507" s="205" t="s">
        <v>684</v>
      </c>
      <c r="L4507" s="205" t="s">
        <v>684</v>
      </c>
      <c r="M4507" s="205" t="s">
        <v>684</v>
      </c>
      <c r="N4507" s="205" t="s">
        <v>684</v>
      </c>
      <c r="O4507" s="205" t="s">
        <v>686</v>
      </c>
      <c r="P4507" s="205" t="s">
        <v>684</v>
      </c>
      <c r="Q4507" s="205" t="s">
        <v>686</v>
      </c>
    </row>
    <row r="4508" spans="1:17" hidden="1">
      <c r="A4508" s="204">
        <v>100660568164</v>
      </c>
      <c r="B4508" s="205" t="s">
        <v>17084</v>
      </c>
      <c r="C4508" s="205" t="s">
        <v>17085</v>
      </c>
      <c r="D4508" s="205" t="s">
        <v>680</v>
      </c>
      <c r="E4508" s="572">
        <v>33604</v>
      </c>
      <c r="F4508" s="572">
        <v>42384</v>
      </c>
      <c r="G4508" s="205" t="s">
        <v>1050</v>
      </c>
      <c r="H4508" s="205" t="s">
        <v>682</v>
      </c>
      <c r="I4508" s="205" t="s">
        <v>684</v>
      </c>
      <c r="J4508" s="205" t="s">
        <v>684</v>
      </c>
      <c r="K4508" s="205" t="s">
        <v>684</v>
      </c>
      <c r="L4508" s="205" t="s">
        <v>684</v>
      </c>
      <c r="M4508" s="205" t="s">
        <v>684</v>
      </c>
      <c r="N4508" s="205" t="s">
        <v>684</v>
      </c>
      <c r="O4508" s="205" t="s">
        <v>686</v>
      </c>
      <c r="P4508" s="205" t="s">
        <v>684</v>
      </c>
      <c r="Q4508" s="205" t="s">
        <v>686</v>
      </c>
    </row>
    <row r="4509" spans="1:17" hidden="1">
      <c r="A4509" s="204">
        <v>100660430897</v>
      </c>
      <c r="B4509" s="205" t="s">
        <v>17077</v>
      </c>
      <c r="C4509" s="205" t="s">
        <v>17078</v>
      </c>
      <c r="D4509" s="205" t="s">
        <v>680</v>
      </c>
      <c r="E4509" s="572">
        <v>33604</v>
      </c>
      <c r="F4509" s="572">
        <v>42384</v>
      </c>
      <c r="G4509" s="205" t="s">
        <v>9940</v>
      </c>
      <c r="H4509" s="205" t="s">
        <v>682</v>
      </c>
      <c r="I4509" s="205" t="s">
        <v>684</v>
      </c>
      <c r="J4509" s="205" t="s">
        <v>684</v>
      </c>
      <c r="K4509" s="205" t="s">
        <v>684</v>
      </c>
      <c r="L4509" s="205" t="s">
        <v>684</v>
      </c>
      <c r="M4509" s="205" t="s">
        <v>684</v>
      </c>
      <c r="N4509" s="205" t="s">
        <v>684</v>
      </c>
      <c r="O4509" s="205" t="s">
        <v>686</v>
      </c>
      <c r="P4509" s="205" t="s">
        <v>684</v>
      </c>
      <c r="Q4509" s="205" t="s">
        <v>686</v>
      </c>
    </row>
    <row r="4510" spans="1:17" hidden="1">
      <c r="A4510" s="204">
        <v>100660381466</v>
      </c>
      <c r="B4510" s="205" t="s">
        <v>17103</v>
      </c>
      <c r="C4510" s="205" t="s">
        <v>17104</v>
      </c>
      <c r="D4510" s="205" t="s">
        <v>680</v>
      </c>
      <c r="E4510" s="572">
        <v>28491</v>
      </c>
      <c r="F4510" s="572">
        <v>42384</v>
      </c>
      <c r="G4510" s="205" t="s">
        <v>1113</v>
      </c>
      <c r="H4510" s="205" t="s">
        <v>682</v>
      </c>
      <c r="I4510" s="205" t="s">
        <v>684</v>
      </c>
      <c r="J4510" s="205" t="s">
        <v>684</v>
      </c>
      <c r="K4510" s="205" t="s">
        <v>684</v>
      </c>
      <c r="L4510" s="205" t="s">
        <v>684</v>
      </c>
      <c r="M4510" s="205" t="s">
        <v>684</v>
      </c>
      <c r="N4510" s="205" t="s">
        <v>684</v>
      </c>
      <c r="O4510" s="205" t="s">
        <v>686</v>
      </c>
      <c r="P4510" s="205" t="s">
        <v>684</v>
      </c>
      <c r="Q4510" s="205" t="s">
        <v>686</v>
      </c>
    </row>
    <row r="4511" spans="1:17" hidden="1">
      <c r="A4511" s="204">
        <v>100660341037</v>
      </c>
      <c r="B4511" s="205" t="s">
        <v>17102</v>
      </c>
      <c r="C4511" s="205" t="s">
        <v>16580</v>
      </c>
      <c r="D4511" s="205" t="s">
        <v>680</v>
      </c>
      <c r="E4511" s="572">
        <v>28491</v>
      </c>
      <c r="F4511" s="572">
        <v>42384</v>
      </c>
      <c r="G4511" s="205" t="s">
        <v>2182</v>
      </c>
      <c r="H4511" s="205" t="s">
        <v>682</v>
      </c>
      <c r="I4511" s="205" t="s">
        <v>684</v>
      </c>
      <c r="J4511" s="205" t="s">
        <v>684</v>
      </c>
      <c r="K4511" s="205" t="s">
        <v>684</v>
      </c>
      <c r="L4511" s="205" t="s">
        <v>684</v>
      </c>
      <c r="M4511" s="205" t="s">
        <v>684</v>
      </c>
      <c r="N4511" s="205" t="s">
        <v>684</v>
      </c>
      <c r="O4511" s="205" t="s">
        <v>686</v>
      </c>
      <c r="P4511" s="205" t="s">
        <v>684</v>
      </c>
      <c r="Q4511" s="205" t="s">
        <v>686</v>
      </c>
    </row>
    <row r="4512" spans="1:17" hidden="1">
      <c r="A4512" s="204">
        <v>100660320514</v>
      </c>
      <c r="B4512" s="205" t="s">
        <v>17099</v>
      </c>
      <c r="C4512" s="205" t="s">
        <v>17100</v>
      </c>
      <c r="D4512" s="205" t="s">
        <v>680</v>
      </c>
      <c r="E4512" s="572">
        <v>28491</v>
      </c>
      <c r="F4512" s="572">
        <v>42384</v>
      </c>
      <c r="G4512" s="205" t="s">
        <v>17101</v>
      </c>
      <c r="H4512" s="205" t="s">
        <v>682</v>
      </c>
      <c r="I4512" s="205" t="s">
        <v>684</v>
      </c>
      <c r="J4512" s="205" t="s">
        <v>684</v>
      </c>
      <c r="K4512" s="205" t="s">
        <v>684</v>
      </c>
      <c r="L4512" s="205" t="s">
        <v>684</v>
      </c>
      <c r="M4512" s="205" t="s">
        <v>684</v>
      </c>
      <c r="N4512" s="205" t="s">
        <v>684</v>
      </c>
      <c r="O4512" s="205" t="s">
        <v>686</v>
      </c>
      <c r="P4512" s="205" t="s">
        <v>684</v>
      </c>
      <c r="Q4512" s="205" t="s">
        <v>686</v>
      </c>
    </row>
    <row r="4513" spans="1:17" hidden="1">
      <c r="A4513" s="204">
        <v>100660082449</v>
      </c>
      <c r="B4513" s="205" t="s">
        <v>17110</v>
      </c>
      <c r="C4513" s="205" t="s">
        <v>17111</v>
      </c>
      <c r="D4513" s="205" t="s">
        <v>680</v>
      </c>
      <c r="E4513" s="572">
        <v>33604</v>
      </c>
      <c r="F4513" s="572">
        <v>42384</v>
      </c>
      <c r="G4513" s="205" t="s">
        <v>17112</v>
      </c>
      <c r="H4513" s="205" t="s">
        <v>682</v>
      </c>
      <c r="I4513" s="205" t="s">
        <v>684</v>
      </c>
      <c r="J4513" s="205" t="s">
        <v>684</v>
      </c>
      <c r="K4513" s="205" t="s">
        <v>684</v>
      </c>
      <c r="L4513" s="205" t="s">
        <v>684</v>
      </c>
      <c r="M4513" s="205" t="s">
        <v>684</v>
      </c>
      <c r="N4513" s="205" t="s">
        <v>684</v>
      </c>
      <c r="O4513" s="205" t="s">
        <v>686</v>
      </c>
      <c r="P4513" s="205" t="s">
        <v>684</v>
      </c>
      <c r="Q4513" s="205" t="s">
        <v>686</v>
      </c>
    </row>
    <row r="4514" spans="1:17" hidden="1">
      <c r="A4514" s="204">
        <v>100660057598</v>
      </c>
      <c r="B4514" s="205" t="s">
        <v>17089</v>
      </c>
      <c r="C4514" s="205" t="s">
        <v>17090</v>
      </c>
      <c r="D4514" s="205" t="s">
        <v>680</v>
      </c>
      <c r="E4514" s="572">
        <v>33604</v>
      </c>
      <c r="F4514" s="572">
        <v>42384</v>
      </c>
      <c r="G4514" s="205" t="s">
        <v>17091</v>
      </c>
      <c r="H4514" s="205" t="s">
        <v>682</v>
      </c>
      <c r="I4514" s="205" t="s">
        <v>684</v>
      </c>
      <c r="J4514" s="205" t="s">
        <v>684</v>
      </c>
      <c r="K4514" s="205" t="s">
        <v>684</v>
      </c>
      <c r="L4514" s="205" t="s">
        <v>684</v>
      </c>
      <c r="M4514" s="205" t="s">
        <v>684</v>
      </c>
      <c r="N4514" s="205" t="s">
        <v>684</v>
      </c>
      <c r="O4514" s="205" t="s">
        <v>686</v>
      </c>
      <c r="P4514" s="205" t="s">
        <v>684</v>
      </c>
      <c r="Q4514" s="205" t="s">
        <v>686</v>
      </c>
    </row>
    <row r="4515" spans="1:17" hidden="1">
      <c r="A4515" s="204">
        <v>100660194461</v>
      </c>
      <c r="B4515" s="205" t="s">
        <v>17096</v>
      </c>
      <c r="C4515" s="205" t="s">
        <v>17097</v>
      </c>
      <c r="D4515" s="205" t="s">
        <v>680</v>
      </c>
      <c r="E4515" s="572">
        <v>33604</v>
      </c>
      <c r="F4515" s="572">
        <v>42384</v>
      </c>
      <c r="G4515" s="205" t="s">
        <v>17098</v>
      </c>
      <c r="H4515" s="205" t="s">
        <v>682</v>
      </c>
      <c r="I4515" s="205" t="s">
        <v>684</v>
      </c>
      <c r="J4515" s="205" t="s">
        <v>684</v>
      </c>
      <c r="K4515" s="205" t="s">
        <v>684</v>
      </c>
      <c r="L4515" s="205" t="s">
        <v>684</v>
      </c>
      <c r="M4515" s="205" t="s">
        <v>684</v>
      </c>
      <c r="N4515" s="205" t="s">
        <v>684</v>
      </c>
      <c r="O4515" s="205" t="s">
        <v>686</v>
      </c>
      <c r="P4515" s="205" t="s">
        <v>684</v>
      </c>
      <c r="Q4515" s="205" t="s">
        <v>686</v>
      </c>
    </row>
    <row r="4516" spans="1:17" hidden="1">
      <c r="A4516" s="204">
        <v>100660012854</v>
      </c>
      <c r="B4516" s="205" t="s">
        <v>17122</v>
      </c>
      <c r="C4516" s="205" t="s">
        <v>17123</v>
      </c>
      <c r="D4516" s="205" t="s">
        <v>680</v>
      </c>
      <c r="E4516" s="572">
        <v>33604</v>
      </c>
      <c r="F4516" s="572">
        <v>42381</v>
      </c>
      <c r="G4516" s="205" t="s">
        <v>17124</v>
      </c>
      <c r="H4516" s="205" t="s">
        <v>682</v>
      </c>
      <c r="I4516" s="205" t="s">
        <v>684</v>
      </c>
      <c r="J4516" s="205" t="s">
        <v>684</v>
      </c>
      <c r="K4516" s="205" t="s">
        <v>684</v>
      </c>
      <c r="L4516" s="205" t="s">
        <v>684</v>
      </c>
      <c r="M4516" s="205" t="s">
        <v>684</v>
      </c>
      <c r="N4516" s="205" t="s">
        <v>684</v>
      </c>
      <c r="O4516" s="205" t="s">
        <v>686</v>
      </c>
      <c r="P4516" s="205" t="s">
        <v>684</v>
      </c>
      <c r="Q4516" s="205" t="s">
        <v>686</v>
      </c>
    </row>
    <row r="4517" spans="1:17" hidden="1">
      <c r="A4517" s="204">
        <v>100660328015</v>
      </c>
      <c r="B4517" s="205" t="s">
        <v>17120</v>
      </c>
      <c r="C4517" s="205" t="s">
        <v>17121</v>
      </c>
      <c r="D4517" s="205" t="s">
        <v>680</v>
      </c>
      <c r="E4517" s="572">
        <v>33604</v>
      </c>
      <c r="F4517" s="572">
        <v>42381</v>
      </c>
      <c r="G4517" s="205" t="s">
        <v>17088</v>
      </c>
      <c r="H4517" s="205" t="s">
        <v>682</v>
      </c>
      <c r="I4517" s="205" t="s">
        <v>684</v>
      </c>
      <c r="J4517" s="205" t="s">
        <v>684</v>
      </c>
      <c r="K4517" s="205" t="s">
        <v>684</v>
      </c>
      <c r="L4517" s="205" t="s">
        <v>684</v>
      </c>
      <c r="M4517" s="205" t="s">
        <v>684</v>
      </c>
      <c r="N4517" s="205" t="s">
        <v>684</v>
      </c>
      <c r="O4517" s="205" t="s">
        <v>686</v>
      </c>
      <c r="P4517" s="205" t="s">
        <v>684</v>
      </c>
      <c r="Q4517" s="205" t="s">
        <v>686</v>
      </c>
    </row>
    <row r="4518" spans="1:17" hidden="1">
      <c r="A4518" s="204">
        <v>100660242760</v>
      </c>
      <c r="B4518" s="205" t="s">
        <v>17134</v>
      </c>
      <c r="C4518" s="205" t="s">
        <v>17135</v>
      </c>
      <c r="D4518" s="205" t="s">
        <v>680</v>
      </c>
      <c r="E4518" s="572">
        <v>33604</v>
      </c>
      <c r="F4518" s="572">
        <v>42381</v>
      </c>
      <c r="G4518" s="205" t="s">
        <v>2637</v>
      </c>
      <c r="H4518" s="205" t="s">
        <v>682</v>
      </c>
      <c r="I4518" s="205" t="s">
        <v>684</v>
      </c>
      <c r="J4518" s="205" t="s">
        <v>684</v>
      </c>
      <c r="K4518" s="205" t="s">
        <v>684</v>
      </c>
      <c r="L4518" s="205" t="s">
        <v>684</v>
      </c>
      <c r="M4518" s="205" t="s">
        <v>684</v>
      </c>
      <c r="N4518" s="205" t="s">
        <v>684</v>
      </c>
      <c r="O4518" s="205" t="s">
        <v>686</v>
      </c>
      <c r="P4518" s="205" t="s">
        <v>684</v>
      </c>
      <c r="Q4518" s="205" t="s">
        <v>686</v>
      </c>
    </row>
    <row r="4519" spans="1:17" hidden="1">
      <c r="A4519" s="204">
        <v>100660320034</v>
      </c>
      <c r="B4519" s="205" t="s">
        <v>17136</v>
      </c>
      <c r="C4519" s="205" t="s">
        <v>17137</v>
      </c>
      <c r="D4519" s="205" t="s">
        <v>680</v>
      </c>
      <c r="E4519" s="572">
        <v>33604</v>
      </c>
      <c r="F4519" s="572">
        <v>42381</v>
      </c>
      <c r="G4519" s="205" t="s">
        <v>17138</v>
      </c>
      <c r="H4519" s="205" t="s">
        <v>682</v>
      </c>
      <c r="I4519" s="205" t="s">
        <v>684</v>
      </c>
      <c r="J4519" s="205" t="s">
        <v>684</v>
      </c>
      <c r="K4519" s="205" t="s">
        <v>684</v>
      </c>
      <c r="L4519" s="205" t="s">
        <v>684</v>
      </c>
      <c r="M4519" s="205" t="s">
        <v>684</v>
      </c>
      <c r="N4519" s="205" t="s">
        <v>684</v>
      </c>
      <c r="O4519" s="205" t="s">
        <v>686</v>
      </c>
      <c r="P4519" s="205" t="s">
        <v>684</v>
      </c>
      <c r="Q4519" s="205" t="s">
        <v>686</v>
      </c>
    </row>
    <row r="4520" spans="1:17" hidden="1">
      <c r="A4520" s="204">
        <v>100660501825</v>
      </c>
      <c r="B4520" s="205" t="s">
        <v>17128</v>
      </c>
      <c r="C4520" s="205" t="s">
        <v>17129</v>
      </c>
      <c r="D4520" s="205" t="s">
        <v>680</v>
      </c>
      <c r="E4520" s="572">
        <v>33604</v>
      </c>
      <c r="F4520" s="572">
        <v>42381</v>
      </c>
      <c r="G4520" s="205" t="s">
        <v>17130</v>
      </c>
      <c r="H4520" s="205" t="s">
        <v>682</v>
      </c>
      <c r="I4520" s="205" t="s">
        <v>684</v>
      </c>
      <c r="J4520" s="205" t="s">
        <v>684</v>
      </c>
      <c r="K4520" s="205" t="s">
        <v>684</v>
      </c>
      <c r="L4520" s="205" t="s">
        <v>684</v>
      </c>
      <c r="M4520" s="205" t="s">
        <v>684</v>
      </c>
      <c r="N4520" s="205" t="s">
        <v>684</v>
      </c>
      <c r="O4520" s="205" t="s">
        <v>686</v>
      </c>
      <c r="P4520" s="205" t="s">
        <v>684</v>
      </c>
      <c r="Q4520" s="205" t="s">
        <v>686</v>
      </c>
    </row>
    <row r="4521" spans="1:17" hidden="1">
      <c r="A4521" s="204">
        <v>100660596005</v>
      </c>
      <c r="B4521" s="205" t="s">
        <v>17139</v>
      </c>
      <c r="C4521" s="205" t="s">
        <v>17140</v>
      </c>
      <c r="D4521" s="205" t="s">
        <v>680</v>
      </c>
      <c r="E4521" s="572">
        <v>33604</v>
      </c>
      <c r="F4521" s="572">
        <v>42381</v>
      </c>
      <c r="G4521" s="205" t="s">
        <v>17141</v>
      </c>
      <c r="H4521" s="205" t="s">
        <v>682</v>
      </c>
      <c r="I4521" s="205" t="s">
        <v>684</v>
      </c>
      <c r="J4521" s="205" t="s">
        <v>684</v>
      </c>
      <c r="K4521" s="205" t="s">
        <v>684</v>
      </c>
      <c r="L4521" s="205" t="s">
        <v>684</v>
      </c>
      <c r="M4521" s="205" t="s">
        <v>684</v>
      </c>
      <c r="N4521" s="205" t="s">
        <v>684</v>
      </c>
      <c r="O4521" s="205" t="s">
        <v>686</v>
      </c>
      <c r="P4521" s="205" t="s">
        <v>684</v>
      </c>
      <c r="Q4521" s="205" t="s">
        <v>686</v>
      </c>
    </row>
    <row r="4522" spans="1:17" hidden="1">
      <c r="A4522" s="204">
        <v>100660339797</v>
      </c>
      <c r="B4522" s="205" t="s">
        <v>17116</v>
      </c>
      <c r="C4522" s="205" t="s">
        <v>17117</v>
      </c>
      <c r="D4522" s="205" t="s">
        <v>680</v>
      </c>
      <c r="E4522" s="572">
        <v>33604</v>
      </c>
      <c r="F4522" s="572">
        <v>42381</v>
      </c>
      <c r="G4522" s="205" t="s">
        <v>7577</v>
      </c>
      <c r="H4522" s="205" t="s">
        <v>682</v>
      </c>
      <c r="I4522" s="205" t="s">
        <v>684</v>
      </c>
      <c r="J4522" s="205" t="s">
        <v>684</v>
      </c>
      <c r="K4522" s="205" t="s">
        <v>684</v>
      </c>
      <c r="L4522" s="205" t="s">
        <v>684</v>
      </c>
      <c r="M4522" s="205" t="s">
        <v>684</v>
      </c>
      <c r="N4522" s="205" t="s">
        <v>684</v>
      </c>
      <c r="O4522" s="205" t="s">
        <v>686</v>
      </c>
      <c r="P4522" s="205" t="s">
        <v>684</v>
      </c>
      <c r="Q4522" s="205" t="s">
        <v>686</v>
      </c>
    </row>
    <row r="4523" spans="1:17" hidden="1">
      <c r="A4523" s="204">
        <v>100660261890</v>
      </c>
      <c r="B4523" s="205" t="s">
        <v>17125</v>
      </c>
      <c r="C4523" s="205" t="s">
        <v>17126</v>
      </c>
      <c r="D4523" s="205" t="s">
        <v>680</v>
      </c>
      <c r="E4523" s="572">
        <v>33604</v>
      </c>
      <c r="F4523" s="572">
        <v>42381</v>
      </c>
      <c r="G4523" s="205" t="s">
        <v>17127</v>
      </c>
      <c r="H4523" s="205" t="s">
        <v>682</v>
      </c>
      <c r="I4523" s="205" t="s">
        <v>684</v>
      </c>
      <c r="J4523" s="205" t="s">
        <v>684</v>
      </c>
      <c r="K4523" s="205" t="s">
        <v>684</v>
      </c>
      <c r="L4523" s="205" t="s">
        <v>684</v>
      </c>
      <c r="M4523" s="205" t="s">
        <v>684</v>
      </c>
      <c r="N4523" s="205" t="s">
        <v>684</v>
      </c>
      <c r="O4523" s="205" t="s">
        <v>686</v>
      </c>
      <c r="P4523" s="205" t="s">
        <v>684</v>
      </c>
      <c r="Q4523" s="205" t="s">
        <v>686</v>
      </c>
    </row>
    <row r="4524" spans="1:17" hidden="1">
      <c r="A4524" s="204">
        <v>100660219298</v>
      </c>
      <c r="B4524" s="205" t="s">
        <v>17113</v>
      </c>
      <c r="C4524" s="205" t="s">
        <v>17114</v>
      </c>
      <c r="D4524" s="205" t="s">
        <v>680</v>
      </c>
      <c r="E4524" s="572">
        <v>33604</v>
      </c>
      <c r="F4524" s="572">
        <v>42381</v>
      </c>
      <c r="G4524" s="205" t="s">
        <v>17115</v>
      </c>
      <c r="H4524" s="205" t="s">
        <v>682</v>
      </c>
      <c r="I4524" s="205" t="s">
        <v>684</v>
      </c>
      <c r="J4524" s="205" t="s">
        <v>684</v>
      </c>
      <c r="K4524" s="205" t="s">
        <v>684</v>
      </c>
      <c r="L4524" s="205" t="s">
        <v>684</v>
      </c>
      <c r="M4524" s="205" t="s">
        <v>684</v>
      </c>
      <c r="N4524" s="205" t="s">
        <v>684</v>
      </c>
      <c r="O4524" s="205" t="s">
        <v>686</v>
      </c>
      <c r="P4524" s="205" t="s">
        <v>684</v>
      </c>
      <c r="Q4524" s="205" t="s">
        <v>686</v>
      </c>
    </row>
    <row r="4525" spans="1:17" hidden="1">
      <c r="A4525" s="204">
        <v>100660272626</v>
      </c>
      <c r="B4525" s="205" t="s">
        <v>17118</v>
      </c>
      <c r="C4525" s="205" t="s">
        <v>17119</v>
      </c>
      <c r="D4525" s="205" t="s">
        <v>680</v>
      </c>
      <c r="E4525" s="572">
        <v>33604</v>
      </c>
      <c r="F4525" s="572">
        <v>42381</v>
      </c>
      <c r="G4525" s="205" t="s">
        <v>6687</v>
      </c>
      <c r="H4525" s="205" t="s">
        <v>682</v>
      </c>
      <c r="I4525" s="205" t="s">
        <v>684</v>
      </c>
      <c r="J4525" s="205" t="s">
        <v>684</v>
      </c>
      <c r="K4525" s="205" t="s">
        <v>684</v>
      </c>
      <c r="L4525" s="205" t="s">
        <v>684</v>
      </c>
      <c r="M4525" s="205" t="s">
        <v>684</v>
      </c>
      <c r="N4525" s="205" t="s">
        <v>684</v>
      </c>
      <c r="O4525" s="205" t="s">
        <v>686</v>
      </c>
      <c r="P4525" s="205" t="s">
        <v>684</v>
      </c>
      <c r="Q4525" s="205" t="s">
        <v>686</v>
      </c>
    </row>
    <row r="4526" spans="1:17" hidden="1">
      <c r="A4526" s="204">
        <v>100660338050</v>
      </c>
      <c r="B4526" s="205" t="s">
        <v>17131</v>
      </c>
      <c r="C4526" s="205" t="s">
        <v>17132</v>
      </c>
      <c r="D4526" s="205" t="s">
        <v>680</v>
      </c>
      <c r="E4526" s="572">
        <v>33604</v>
      </c>
      <c r="F4526" s="572">
        <v>42381</v>
      </c>
      <c r="G4526" s="205" t="s">
        <v>17133</v>
      </c>
      <c r="H4526" s="205" t="s">
        <v>682</v>
      </c>
      <c r="I4526" s="205" t="s">
        <v>684</v>
      </c>
      <c r="J4526" s="205" t="s">
        <v>684</v>
      </c>
      <c r="K4526" s="205" t="s">
        <v>684</v>
      </c>
      <c r="L4526" s="205" t="s">
        <v>684</v>
      </c>
      <c r="M4526" s="205" t="s">
        <v>684</v>
      </c>
      <c r="N4526" s="205" t="s">
        <v>684</v>
      </c>
      <c r="O4526" s="205" t="s">
        <v>686</v>
      </c>
      <c r="P4526" s="205" t="s">
        <v>684</v>
      </c>
      <c r="Q4526" s="205" t="s">
        <v>686</v>
      </c>
    </row>
    <row r="4527" spans="1:17" hidden="1">
      <c r="A4527" s="204">
        <v>100660497464</v>
      </c>
      <c r="B4527" s="205" t="s">
        <v>17142</v>
      </c>
      <c r="C4527" s="205" t="s">
        <v>17143</v>
      </c>
      <c r="D4527" s="205" t="s">
        <v>680</v>
      </c>
      <c r="E4527" s="572">
        <v>28491</v>
      </c>
      <c r="F4527" s="572">
        <v>42370</v>
      </c>
      <c r="G4527" s="205" t="s">
        <v>17144</v>
      </c>
      <c r="H4527" s="205" t="s">
        <v>682</v>
      </c>
      <c r="I4527" s="205" t="s">
        <v>684</v>
      </c>
      <c r="J4527" s="205" t="s">
        <v>684</v>
      </c>
      <c r="K4527" s="205" t="s">
        <v>684</v>
      </c>
      <c r="L4527" s="205" t="s">
        <v>684</v>
      </c>
      <c r="M4527" s="205" t="s">
        <v>684</v>
      </c>
      <c r="N4527" s="205" t="s">
        <v>684</v>
      </c>
      <c r="O4527" s="205" t="s">
        <v>686</v>
      </c>
      <c r="P4527" s="205" t="s">
        <v>684</v>
      </c>
      <c r="Q4527" s="205" t="s">
        <v>686</v>
      </c>
    </row>
    <row r="4528" spans="1:17" hidden="1">
      <c r="A4528" s="204">
        <v>100660509545</v>
      </c>
      <c r="B4528" s="205" t="s">
        <v>17171</v>
      </c>
      <c r="C4528" s="205" t="s">
        <v>17172</v>
      </c>
      <c r="D4528" s="205" t="s">
        <v>680</v>
      </c>
      <c r="E4528" s="572">
        <v>28491</v>
      </c>
      <c r="F4528" s="572">
        <v>42370</v>
      </c>
      <c r="G4528" s="205" t="s">
        <v>16665</v>
      </c>
      <c r="H4528" s="205" t="s">
        <v>682</v>
      </c>
      <c r="I4528" s="205" t="s">
        <v>684</v>
      </c>
      <c r="J4528" s="205" t="s">
        <v>684</v>
      </c>
      <c r="K4528" s="205" t="s">
        <v>684</v>
      </c>
      <c r="L4528" s="205" t="s">
        <v>684</v>
      </c>
      <c r="M4528" s="205" t="s">
        <v>684</v>
      </c>
      <c r="N4528" s="205" t="s">
        <v>684</v>
      </c>
      <c r="O4528" s="205" t="s">
        <v>686</v>
      </c>
      <c r="P4528" s="205" t="s">
        <v>684</v>
      </c>
      <c r="Q4528" s="205" t="s">
        <v>686</v>
      </c>
    </row>
    <row r="4529" spans="1:17" hidden="1">
      <c r="A4529" s="204">
        <v>100660517999</v>
      </c>
      <c r="B4529" s="205" t="s">
        <v>17164</v>
      </c>
      <c r="C4529" s="205" t="s">
        <v>17165</v>
      </c>
      <c r="D4529" s="205" t="s">
        <v>680</v>
      </c>
      <c r="E4529" s="572">
        <v>28491</v>
      </c>
      <c r="F4529" s="572">
        <v>42370</v>
      </c>
      <c r="G4529" s="205" t="s">
        <v>17107</v>
      </c>
      <c r="H4529" s="205" t="s">
        <v>682</v>
      </c>
      <c r="I4529" s="205" t="s">
        <v>684</v>
      </c>
      <c r="J4529" s="205" t="s">
        <v>684</v>
      </c>
      <c r="K4529" s="205" t="s">
        <v>684</v>
      </c>
      <c r="L4529" s="205" t="s">
        <v>684</v>
      </c>
      <c r="M4529" s="205" t="s">
        <v>684</v>
      </c>
      <c r="N4529" s="205" t="s">
        <v>684</v>
      </c>
      <c r="O4529" s="205" t="s">
        <v>686</v>
      </c>
      <c r="P4529" s="205" t="s">
        <v>684</v>
      </c>
      <c r="Q4529" s="205" t="s">
        <v>686</v>
      </c>
    </row>
    <row r="4530" spans="1:17" hidden="1">
      <c r="A4530" s="204">
        <v>100660182764</v>
      </c>
      <c r="B4530" s="205" t="s">
        <v>17178</v>
      </c>
      <c r="C4530" s="205" t="s">
        <v>17179</v>
      </c>
      <c r="D4530" s="205" t="s">
        <v>680</v>
      </c>
      <c r="E4530" s="572">
        <v>28491</v>
      </c>
      <c r="F4530" s="572">
        <v>42370</v>
      </c>
      <c r="G4530" s="205" t="s">
        <v>17180</v>
      </c>
      <c r="H4530" s="205" t="s">
        <v>682</v>
      </c>
      <c r="I4530" s="205" t="s">
        <v>684</v>
      </c>
      <c r="J4530" s="205">
        <v>9984655791</v>
      </c>
      <c r="K4530" s="205" t="s">
        <v>684</v>
      </c>
      <c r="L4530" s="205" t="s">
        <v>684</v>
      </c>
      <c r="M4530" s="205" t="s">
        <v>684</v>
      </c>
      <c r="N4530" s="205" t="s">
        <v>684</v>
      </c>
      <c r="O4530" s="205" t="s">
        <v>686</v>
      </c>
      <c r="P4530" s="205" t="s">
        <v>684</v>
      </c>
      <c r="Q4530" s="205" t="s">
        <v>686</v>
      </c>
    </row>
    <row r="4531" spans="1:17" hidden="1">
      <c r="A4531" s="204">
        <v>100660327985</v>
      </c>
      <c r="B4531" s="205" t="s">
        <v>17162</v>
      </c>
      <c r="C4531" s="205" t="s">
        <v>17163</v>
      </c>
      <c r="D4531" s="205" t="s">
        <v>680</v>
      </c>
      <c r="E4531" s="572">
        <v>28491</v>
      </c>
      <c r="F4531" s="572">
        <v>42370</v>
      </c>
      <c r="G4531" s="205" t="s">
        <v>17088</v>
      </c>
      <c r="H4531" s="205" t="s">
        <v>682</v>
      </c>
      <c r="I4531" s="205" t="s">
        <v>684</v>
      </c>
      <c r="J4531" s="205" t="s">
        <v>684</v>
      </c>
      <c r="K4531" s="205" t="s">
        <v>684</v>
      </c>
      <c r="L4531" s="205" t="s">
        <v>684</v>
      </c>
      <c r="M4531" s="205" t="s">
        <v>684</v>
      </c>
      <c r="N4531" s="205" t="s">
        <v>684</v>
      </c>
      <c r="O4531" s="205" t="s">
        <v>686</v>
      </c>
      <c r="P4531" s="205" t="s">
        <v>684</v>
      </c>
      <c r="Q4531" s="205" t="s">
        <v>686</v>
      </c>
    </row>
    <row r="4532" spans="1:17" hidden="1">
      <c r="A4532" s="204">
        <v>100660561741</v>
      </c>
      <c r="B4532" s="205" t="s">
        <v>17159</v>
      </c>
      <c r="C4532" s="205" t="s">
        <v>17160</v>
      </c>
      <c r="D4532" s="205" t="s">
        <v>680</v>
      </c>
      <c r="E4532" s="572">
        <v>28491</v>
      </c>
      <c r="F4532" s="572">
        <v>42370</v>
      </c>
      <c r="G4532" s="205" t="s">
        <v>17161</v>
      </c>
      <c r="H4532" s="205" t="s">
        <v>682</v>
      </c>
      <c r="I4532" s="205" t="s">
        <v>684</v>
      </c>
      <c r="J4532" s="205" t="s">
        <v>684</v>
      </c>
      <c r="K4532" s="205" t="s">
        <v>684</v>
      </c>
      <c r="L4532" s="205" t="s">
        <v>684</v>
      </c>
      <c r="M4532" s="205" t="s">
        <v>684</v>
      </c>
      <c r="N4532" s="205" t="s">
        <v>684</v>
      </c>
      <c r="O4532" s="205" t="s">
        <v>686</v>
      </c>
      <c r="P4532" s="205" t="s">
        <v>684</v>
      </c>
      <c r="Q4532" s="205" t="s">
        <v>686</v>
      </c>
    </row>
    <row r="4533" spans="1:17" hidden="1">
      <c r="A4533" s="204">
        <v>100660122047</v>
      </c>
      <c r="B4533" s="205" t="s">
        <v>17155</v>
      </c>
      <c r="C4533" s="205" t="s">
        <v>17156</v>
      </c>
      <c r="D4533" s="205" t="s">
        <v>680</v>
      </c>
      <c r="E4533" s="572">
        <v>28491</v>
      </c>
      <c r="F4533" s="572">
        <v>42370</v>
      </c>
      <c r="G4533" s="205" t="s">
        <v>3556</v>
      </c>
      <c r="H4533" s="205" t="s">
        <v>682</v>
      </c>
      <c r="I4533" s="205" t="s">
        <v>684</v>
      </c>
      <c r="J4533" s="205" t="s">
        <v>684</v>
      </c>
      <c r="K4533" s="205" t="s">
        <v>684</v>
      </c>
      <c r="L4533" s="205" t="s">
        <v>684</v>
      </c>
      <c r="M4533" s="205" t="s">
        <v>684</v>
      </c>
      <c r="N4533" s="205" t="s">
        <v>684</v>
      </c>
      <c r="O4533" s="205" t="s">
        <v>686</v>
      </c>
      <c r="P4533" s="205" t="s">
        <v>684</v>
      </c>
      <c r="Q4533" s="205" t="s">
        <v>686</v>
      </c>
    </row>
    <row r="4534" spans="1:17" hidden="1">
      <c r="A4534" s="204">
        <v>100660323958</v>
      </c>
      <c r="B4534" s="205" t="s">
        <v>17166</v>
      </c>
      <c r="C4534" s="205" t="s">
        <v>17167</v>
      </c>
      <c r="D4534" s="205" t="s">
        <v>680</v>
      </c>
      <c r="E4534" s="572">
        <v>28491</v>
      </c>
      <c r="F4534" s="572">
        <v>42370</v>
      </c>
      <c r="G4534" s="205" t="s">
        <v>6885</v>
      </c>
      <c r="H4534" s="205" t="s">
        <v>682</v>
      </c>
      <c r="I4534" s="205" t="s">
        <v>684</v>
      </c>
      <c r="J4534" s="205" t="s">
        <v>684</v>
      </c>
      <c r="K4534" s="205" t="s">
        <v>684</v>
      </c>
      <c r="L4534" s="205" t="s">
        <v>684</v>
      </c>
      <c r="M4534" s="205" t="s">
        <v>684</v>
      </c>
      <c r="N4534" s="205" t="s">
        <v>684</v>
      </c>
      <c r="O4534" s="205" t="s">
        <v>686</v>
      </c>
      <c r="P4534" s="205" t="s">
        <v>684</v>
      </c>
      <c r="Q4534" s="205" t="s">
        <v>686</v>
      </c>
    </row>
    <row r="4535" spans="1:17" hidden="1">
      <c r="A4535" s="204">
        <v>100660326102</v>
      </c>
      <c r="B4535" s="205" t="s">
        <v>17152</v>
      </c>
      <c r="C4535" s="205" t="s">
        <v>17153</v>
      </c>
      <c r="D4535" s="205" t="s">
        <v>680</v>
      </c>
      <c r="E4535" s="572">
        <v>28491</v>
      </c>
      <c r="F4535" s="572">
        <v>42370</v>
      </c>
      <c r="G4535" s="205" t="s">
        <v>17154</v>
      </c>
      <c r="H4535" s="205" t="s">
        <v>682</v>
      </c>
      <c r="I4535" s="205" t="s">
        <v>684</v>
      </c>
      <c r="J4535" s="205" t="s">
        <v>684</v>
      </c>
      <c r="K4535" s="205" t="s">
        <v>684</v>
      </c>
      <c r="L4535" s="205" t="s">
        <v>684</v>
      </c>
      <c r="M4535" s="205" t="s">
        <v>684</v>
      </c>
      <c r="N4535" s="205" t="s">
        <v>684</v>
      </c>
      <c r="O4535" s="205" t="s">
        <v>686</v>
      </c>
      <c r="P4535" s="205" t="s">
        <v>684</v>
      </c>
      <c r="Q4535" s="205" t="s">
        <v>686</v>
      </c>
    </row>
    <row r="4536" spans="1:17" hidden="1">
      <c r="A4536" s="204">
        <v>100660386542</v>
      </c>
      <c r="B4536" s="205" t="s">
        <v>17168</v>
      </c>
      <c r="C4536" s="205" t="s">
        <v>17169</v>
      </c>
      <c r="D4536" s="205" t="s">
        <v>680</v>
      </c>
      <c r="E4536" s="572">
        <v>28491</v>
      </c>
      <c r="F4536" s="572">
        <v>42370</v>
      </c>
      <c r="G4536" s="205" t="s">
        <v>17170</v>
      </c>
      <c r="H4536" s="205" t="s">
        <v>682</v>
      </c>
      <c r="I4536" s="205" t="s">
        <v>684</v>
      </c>
      <c r="J4536" s="205" t="s">
        <v>684</v>
      </c>
      <c r="K4536" s="205" t="s">
        <v>684</v>
      </c>
      <c r="L4536" s="205" t="s">
        <v>684</v>
      </c>
      <c r="M4536" s="205" t="s">
        <v>684</v>
      </c>
      <c r="N4536" s="205" t="s">
        <v>684</v>
      </c>
      <c r="O4536" s="205" t="s">
        <v>686</v>
      </c>
      <c r="P4536" s="205" t="s">
        <v>684</v>
      </c>
      <c r="Q4536" s="205" t="s">
        <v>686</v>
      </c>
    </row>
    <row r="4537" spans="1:17" hidden="1">
      <c r="A4537" s="204">
        <v>100660272635</v>
      </c>
      <c r="B4537" s="205" t="s">
        <v>17184</v>
      </c>
      <c r="C4537" s="205" t="s">
        <v>7001</v>
      </c>
      <c r="D4537" s="205" t="s">
        <v>680</v>
      </c>
      <c r="E4537" s="572">
        <v>28491</v>
      </c>
      <c r="F4537" s="572">
        <v>42370</v>
      </c>
      <c r="G4537" s="205" t="s">
        <v>6687</v>
      </c>
      <c r="H4537" s="205" t="s">
        <v>682</v>
      </c>
      <c r="I4537" s="205" t="s">
        <v>684</v>
      </c>
      <c r="J4537" s="205" t="s">
        <v>684</v>
      </c>
      <c r="K4537" s="205" t="s">
        <v>684</v>
      </c>
      <c r="L4537" s="205" t="s">
        <v>684</v>
      </c>
      <c r="M4537" s="205" t="s">
        <v>684</v>
      </c>
      <c r="N4537" s="205" t="s">
        <v>684</v>
      </c>
      <c r="O4537" s="205" t="s">
        <v>686</v>
      </c>
      <c r="P4537" s="205" t="s">
        <v>684</v>
      </c>
      <c r="Q4537" s="205" t="s">
        <v>686</v>
      </c>
    </row>
    <row r="4538" spans="1:17" hidden="1">
      <c r="A4538" s="204">
        <v>100660080706</v>
      </c>
      <c r="B4538" s="205" t="s">
        <v>17145</v>
      </c>
      <c r="C4538" s="205" t="s">
        <v>17146</v>
      </c>
      <c r="D4538" s="205" t="s">
        <v>680</v>
      </c>
      <c r="E4538" s="572">
        <v>28491</v>
      </c>
      <c r="F4538" s="572">
        <v>42370</v>
      </c>
      <c r="G4538" s="205" t="s">
        <v>14534</v>
      </c>
      <c r="H4538" s="205" t="s">
        <v>682</v>
      </c>
      <c r="I4538" s="205" t="s">
        <v>684</v>
      </c>
      <c r="J4538" s="205" t="s">
        <v>684</v>
      </c>
      <c r="K4538" s="205" t="s">
        <v>684</v>
      </c>
      <c r="L4538" s="205" t="s">
        <v>684</v>
      </c>
      <c r="M4538" s="205" t="s">
        <v>684</v>
      </c>
      <c r="N4538" s="205" t="s">
        <v>684</v>
      </c>
      <c r="O4538" s="205" t="s">
        <v>686</v>
      </c>
      <c r="P4538" s="205" t="s">
        <v>684</v>
      </c>
      <c r="Q4538" s="205" t="s">
        <v>686</v>
      </c>
    </row>
    <row r="4539" spans="1:17" hidden="1">
      <c r="A4539" s="204">
        <v>100660323915</v>
      </c>
      <c r="B4539" s="205" t="s">
        <v>17157</v>
      </c>
      <c r="C4539" s="205" t="s">
        <v>17158</v>
      </c>
      <c r="D4539" s="205" t="s">
        <v>680</v>
      </c>
      <c r="E4539" s="572">
        <v>28491</v>
      </c>
      <c r="F4539" s="572">
        <v>42370</v>
      </c>
      <c r="G4539" s="205" t="s">
        <v>6885</v>
      </c>
      <c r="H4539" s="205" t="s">
        <v>682</v>
      </c>
      <c r="I4539" s="205" t="s">
        <v>684</v>
      </c>
      <c r="J4539" s="205" t="s">
        <v>684</v>
      </c>
      <c r="K4539" s="205" t="s">
        <v>684</v>
      </c>
      <c r="L4539" s="205" t="s">
        <v>684</v>
      </c>
      <c r="M4539" s="205" t="s">
        <v>684</v>
      </c>
      <c r="N4539" s="205" t="s">
        <v>684</v>
      </c>
      <c r="O4539" s="205" t="s">
        <v>686</v>
      </c>
      <c r="P4539" s="205" t="s">
        <v>684</v>
      </c>
      <c r="Q4539" s="205" t="s">
        <v>686</v>
      </c>
    </row>
    <row r="4540" spans="1:17" hidden="1">
      <c r="A4540" s="204">
        <v>100660154127</v>
      </c>
      <c r="B4540" s="205" t="s">
        <v>17147</v>
      </c>
      <c r="C4540" s="205" t="s">
        <v>17148</v>
      </c>
      <c r="D4540" s="205" t="s">
        <v>680</v>
      </c>
      <c r="E4540" s="572">
        <v>28491</v>
      </c>
      <c r="F4540" s="572">
        <v>42370</v>
      </c>
      <c r="G4540" s="205" t="s">
        <v>17149</v>
      </c>
      <c r="H4540" s="205" t="s">
        <v>682</v>
      </c>
      <c r="I4540" s="205" t="s">
        <v>684</v>
      </c>
      <c r="J4540" s="205" t="s">
        <v>684</v>
      </c>
      <c r="K4540" s="205" t="s">
        <v>684</v>
      </c>
      <c r="L4540" s="205" t="s">
        <v>684</v>
      </c>
      <c r="M4540" s="205" t="s">
        <v>684</v>
      </c>
      <c r="N4540" s="205" t="s">
        <v>684</v>
      </c>
      <c r="O4540" s="205" t="s">
        <v>686</v>
      </c>
      <c r="P4540" s="205" t="s">
        <v>684</v>
      </c>
      <c r="Q4540" s="205" t="s">
        <v>686</v>
      </c>
    </row>
    <row r="4541" spans="1:17" hidden="1">
      <c r="A4541" s="204">
        <v>100660568275</v>
      </c>
      <c r="B4541" s="205" t="s">
        <v>17150</v>
      </c>
      <c r="C4541" s="205" t="s">
        <v>17151</v>
      </c>
      <c r="D4541" s="205" t="s">
        <v>680</v>
      </c>
      <c r="E4541" s="572">
        <v>28491</v>
      </c>
      <c r="F4541" s="572">
        <v>42370</v>
      </c>
      <c r="G4541" s="205" t="s">
        <v>1050</v>
      </c>
      <c r="H4541" s="205" t="s">
        <v>682</v>
      </c>
      <c r="I4541" s="205" t="s">
        <v>684</v>
      </c>
      <c r="J4541" s="205" t="s">
        <v>684</v>
      </c>
      <c r="K4541" s="205" t="s">
        <v>684</v>
      </c>
      <c r="L4541" s="205" t="s">
        <v>684</v>
      </c>
      <c r="M4541" s="205" t="s">
        <v>684</v>
      </c>
      <c r="N4541" s="205" t="s">
        <v>684</v>
      </c>
      <c r="O4541" s="205" t="s">
        <v>686</v>
      </c>
      <c r="P4541" s="205" t="s">
        <v>684</v>
      </c>
      <c r="Q4541" s="205" t="s">
        <v>686</v>
      </c>
    </row>
    <row r="4542" spans="1:17" hidden="1">
      <c r="A4542" s="204">
        <v>100660161267</v>
      </c>
      <c r="B4542" s="205" t="s">
        <v>17181</v>
      </c>
      <c r="C4542" s="205" t="s">
        <v>17182</v>
      </c>
      <c r="D4542" s="205" t="s">
        <v>680</v>
      </c>
      <c r="E4542" s="572">
        <v>28491</v>
      </c>
      <c r="F4542" s="572">
        <v>42370</v>
      </c>
      <c r="G4542" s="205" t="s">
        <v>17183</v>
      </c>
      <c r="H4542" s="205" t="s">
        <v>682</v>
      </c>
      <c r="I4542" s="205" t="s">
        <v>684</v>
      </c>
      <c r="J4542" s="205" t="s">
        <v>684</v>
      </c>
      <c r="K4542" s="205" t="s">
        <v>684</v>
      </c>
      <c r="L4542" s="205" t="s">
        <v>684</v>
      </c>
      <c r="M4542" s="205" t="s">
        <v>684</v>
      </c>
      <c r="N4542" s="205" t="s">
        <v>684</v>
      </c>
      <c r="O4542" s="205" t="s">
        <v>686</v>
      </c>
      <c r="P4542" s="205" t="s">
        <v>684</v>
      </c>
      <c r="Q4542" s="205" t="s">
        <v>686</v>
      </c>
    </row>
    <row r="4543" spans="1:17" hidden="1">
      <c r="A4543" s="204">
        <v>100660427993</v>
      </c>
      <c r="B4543" s="205" t="s">
        <v>17173</v>
      </c>
      <c r="C4543" s="205" t="s">
        <v>17174</v>
      </c>
      <c r="D4543" s="205" t="s">
        <v>680</v>
      </c>
      <c r="E4543" s="572">
        <v>28491</v>
      </c>
      <c r="F4543" s="572">
        <v>42370</v>
      </c>
      <c r="G4543" s="205" t="s">
        <v>3427</v>
      </c>
      <c r="H4543" s="205" t="s">
        <v>682</v>
      </c>
      <c r="I4543" s="205" t="s">
        <v>684</v>
      </c>
      <c r="J4543" s="205" t="s">
        <v>684</v>
      </c>
      <c r="K4543" s="205" t="s">
        <v>684</v>
      </c>
      <c r="L4543" s="205" t="s">
        <v>684</v>
      </c>
      <c r="M4543" s="205" t="s">
        <v>684</v>
      </c>
      <c r="N4543" s="205" t="s">
        <v>684</v>
      </c>
      <c r="O4543" s="205" t="s">
        <v>686</v>
      </c>
      <c r="P4543" s="205" t="s">
        <v>684</v>
      </c>
      <c r="Q4543" s="205" t="s">
        <v>686</v>
      </c>
    </row>
    <row r="4544" spans="1:17" hidden="1">
      <c r="A4544" s="204">
        <v>100660103471</v>
      </c>
      <c r="B4544" s="205" t="s">
        <v>17175</v>
      </c>
      <c r="C4544" s="205" t="s">
        <v>17176</v>
      </c>
      <c r="D4544" s="205" t="s">
        <v>680</v>
      </c>
      <c r="E4544" s="572">
        <v>28491</v>
      </c>
      <c r="F4544" s="572">
        <v>42370</v>
      </c>
      <c r="G4544" s="205" t="s">
        <v>17177</v>
      </c>
      <c r="H4544" s="205" t="s">
        <v>682</v>
      </c>
      <c r="I4544" s="205" t="s">
        <v>684</v>
      </c>
      <c r="J4544" s="205" t="s">
        <v>684</v>
      </c>
      <c r="K4544" s="205" t="s">
        <v>684</v>
      </c>
      <c r="L4544" s="205" t="s">
        <v>684</v>
      </c>
      <c r="M4544" s="205" t="s">
        <v>684</v>
      </c>
      <c r="N4544" s="205" t="s">
        <v>684</v>
      </c>
      <c r="O4544" s="205" t="s">
        <v>686</v>
      </c>
      <c r="P4544" s="205" t="s">
        <v>684</v>
      </c>
      <c r="Q4544" s="205" t="s">
        <v>686</v>
      </c>
    </row>
    <row r="4545" spans="1:17" hidden="1">
      <c r="A4545" s="204">
        <v>100660146062</v>
      </c>
      <c r="B4545" s="205" t="s">
        <v>17191</v>
      </c>
      <c r="C4545" s="205" t="s">
        <v>17192</v>
      </c>
      <c r="D4545" s="205" t="s">
        <v>680</v>
      </c>
      <c r="E4545" s="572">
        <v>28491</v>
      </c>
      <c r="F4545" s="572">
        <v>42353</v>
      </c>
      <c r="G4545" s="205" t="s">
        <v>17193</v>
      </c>
      <c r="H4545" s="205" t="s">
        <v>682</v>
      </c>
      <c r="I4545" s="205" t="s">
        <v>684</v>
      </c>
      <c r="J4545" s="205" t="s">
        <v>684</v>
      </c>
      <c r="K4545" s="205" t="s">
        <v>684</v>
      </c>
      <c r="L4545" s="205" t="s">
        <v>684</v>
      </c>
      <c r="M4545" s="205" t="s">
        <v>684</v>
      </c>
      <c r="N4545" s="205" t="s">
        <v>684</v>
      </c>
      <c r="O4545" s="205" t="s">
        <v>686</v>
      </c>
      <c r="P4545" s="205" t="s">
        <v>684</v>
      </c>
      <c r="Q4545" s="205" t="s">
        <v>686</v>
      </c>
    </row>
    <row r="4546" spans="1:17" hidden="1">
      <c r="A4546" s="204">
        <v>100660525276</v>
      </c>
      <c r="B4546" s="205" t="s">
        <v>17224</v>
      </c>
      <c r="C4546" s="205" t="s">
        <v>17225</v>
      </c>
      <c r="D4546" s="205" t="s">
        <v>680</v>
      </c>
      <c r="E4546" s="572">
        <v>33604</v>
      </c>
      <c r="F4546" s="572">
        <v>42353</v>
      </c>
      <c r="G4546" s="205" t="s">
        <v>17226</v>
      </c>
      <c r="H4546" s="205" t="s">
        <v>682</v>
      </c>
      <c r="I4546" s="205" t="s">
        <v>684</v>
      </c>
      <c r="J4546" s="205" t="s">
        <v>684</v>
      </c>
      <c r="K4546" s="205" t="s">
        <v>684</v>
      </c>
      <c r="L4546" s="205" t="s">
        <v>684</v>
      </c>
      <c r="M4546" s="205" t="s">
        <v>684</v>
      </c>
      <c r="N4546" s="205" t="s">
        <v>684</v>
      </c>
      <c r="O4546" s="205" t="s">
        <v>686</v>
      </c>
      <c r="P4546" s="205" t="s">
        <v>684</v>
      </c>
      <c r="Q4546" s="205" t="s">
        <v>686</v>
      </c>
    </row>
    <row r="4547" spans="1:17" hidden="1">
      <c r="A4547" s="204">
        <v>100660482951</v>
      </c>
      <c r="B4547" s="205" t="s">
        <v>17210</v>
      </c>
      <c r="C4547" s="205" t="s">
        <v>17211</v>
      </c>
      <c r="D4547" s="205" t="s">
        <v>680</v>
      </c>
      <c r="E4547" s="572">
        <v>33604</v>
      </c>
      <c r="F4547" s="572">
        <v>42353</v>
      </c>
      <c r="G4547" s="205" t="s">
        <v>17212</v>
      </c>
      <c r="H4547" s="205" t="s">
        <v>682</v>
      </c>
      <c r="I4547" s="205" t="s">
        <v>684</v>
      </c>
      <c r="J4547" s="205" t="s">
        <v>684</v>
      </c>
      <c r="K4547" s="205" t="s">
        <v>684</v>
      </c>
      <c r="L4547" s="205" t="s">
        <v>684</v>
      </c>
      <c r="M4547" s="205" t="s">
        <v>684</v>
      </c>
      <c r="N4547" s="205" t="s">
        <v>684</v>
      </c>
      <c r="O4547" s="205" t="s">
        <v>686</v>
      </c>
      <c r="P4547" s="205" t="s">
        <v>684</v>
      </c>
      <c r="Q4547" s="205" t="s">
        <v>686</v>
      </c>
    </row>
    <row r="4548" spans="1:17" hidden="1">
      <c r="A4548" s="204">
        <v>100660401566</v>
      </c>
      <c r="B4548" s="205" t="s">
        <v>17194</v>
      </c>
      <c r="C4548" s="205" t="s">
        <v>2891</v>
      </c>
      <c r="D4548" s="205" t="s">
        <v>680</v>
      </c>
      <c r="E4548" s="572">
        <v>28491</v>
      </c>
      <c r="F4548" s="572">
        <v>42353</v>
      </c>
      <c r="G4548" s="205" t="s">
        <v>17195</v>
      </c>
      <c r="H4548" s="205" t="s">
        <v>682</v>
      </c>
      <c r="I4548" s="205" t="s">
        <v>684</v>
      </c>
      <c r="J4548" s="205" t="s">
        <v>684</v>
      </c>
      <c r="K4548" s="205" t="s">
        <v>684</v>
      </c>
      <c r="L4548" s="205" t="s">
        <v>684</v>
      </c>
      <c r="M4548" s="205" t="s">
        <v>684</v>
      </c>
      <c r="N4548" s="205" t="s">
        <v>684</v>
      </c>
      <c r="O4548" s="205" t="s">
        <v>686</v>
      </c>
      <c r="P4548" s="205" t="s">
        <v>684</v>
      </c>
      <c r="Q4548" s="205" t="s">
        <v>686</v>
      </c>
    </row>
    <row r="4549" spans="1:17" hidden="1">
      <c r="A4549" s="204">
        <v>100660551035</v>
      </c>
      <c r="B4549" s="205" t="s">
        <v>17218</v>
      </c>
      <c r="C4549" s="205" t="s">
        <v>17219</v>
      </c>
      <c r="D4549" s="205" t="s">
        <v>680</v>
      </c>
      <c r="E4549" s="572">
        <v>33604</v>
      </c>
      <c r="F4549" s="572">
        <v>42353</v>
      </c>
      <c r="G4549" s="205" t="s">
        <v>17220</v>
      </c>
      <c r="H4549" s="205" t="s">
        <v>682</v>
      </c>
      <c r="I4549" s="205" t="s">
        <v>684</v>
      </c>
      <c r="J4549" s="205" t="s">
        <v>684</v>
      </c>
      <c r="K4549" s="205" t="s">
        <v>684</v>
      </c>
      <c r="L4549" s="205" t="s">
        <v>684</v>
      </c>
      <c r="M4549" s="205" t="s">
        <v>684</v>
      </c>
      <c r="N4549" s="205" t="s">
        <v>684</v>
      </c>
      <c r="O4549" s="205" t="s">
        <v>686</v>
      </c>
      <c r="P4549" s="205" t="s">
        <v>684</v>
      </c>
      <c r="Q4549" s="205" t="s">
        <v>686</v>
      </c>
    </row>
    <row r="4550" spans="1:17" hidden="1">
      <c r="A4550" s="204">
        <v>100660310381</v>
      </c>
      <c r="B4550" s="205" t="s">
        <v>17196</v>
      </c>
      <c r="C4550" s="205" t="s">
        <v>17197</v>
      </c>
      <c r="D4550" s="205" t="s">
        <v>680</v>
      </c>
      <c r="E4550" s="572">
        <v>33604</v>
      </c>
      <c r="F4550" s="572">
        <v>42353</v>
      </c>
      <c r="G4550" s="205" t="s">
        <v>17198</v>
      </c>
      <c r="H4550" s="205" t="s">
        <v>682</v>
      </c>
      <c r="I4550" s="205" t="s">
        <v>684</v>
      </c>
      <c r="J4550" s="205" t="s">
        <v>684</v>
      </c>
      <c r="K4550" s="205" t="s">
        <v>684</v>
      </c>
      <c r="L4550" s="205" t="s">
        <v>684</v>
      </c>
      <c r="M4550" s="205" t="s">
        <v>684</v>
      </c>
      <c r="N4550" s="205" t="s">
        <v>684</v>
      </c>
      <c r="O4550" s="205" t="s">
        <v>686</v>
      </c>
      <c r="P4550" s="205" t="s">
        <v>684</v>
      </c>
      <c r="Q4550" s="205" t="s">
        <v>686</v>
      </c>
    </row>
    <row r="4551" spans="1:17" hidden="1">
      <c r="A4551" s="204">
        <v>100660292580</v>
      </c>
      <c r="B4551" s="205" t="s">
        <v>17213</v>
      </c>
      <c r="C4551" s="205" t="s">
        <v>17214</v>
      </c>
      <c r="D4551" s="205" t="s">
        <v>680</v>
      </c>
      <c r="E4551" s="572">
        <v>28491</v>
      </c>
      <c r="F4551" s="572">
        <v>42353</v>
      </c>
      <c r="G4551" s="205" t="s">
        <v>17215</v>
      </c>
      <c r="H4551" s="205" t="s">
        <v>682</v>
      </c>
      <c r="I4551" s="205" t="s">
        <v>684</v>
      </c>
      <c r="J4551" s="205" t="s">
        <v>684</v>
      </c>
      <c r="K4551" s="205" t="s">
        <v>684</v>
      </c>
      <c r="L4551" s="205" t="s">
        <v>684</v>
      </c>
      <c r="M4551" s="205" t="s">
        <v>684</v>
      </c>
      <c r="N4551" s="205" t="s">
        <v>684</v>
      </c>
      <c r="O4551" s="205" t="s">
        <v>686</v>
      </c>
      <c r="P4551" s="205" t="s">
        <v>684</v>
      </c>
      <c r="Q4551" s="205" t="s">
        <v>686</v>
      </c>
    </row>
    <row r="4552" spans="1:17" hidden="1">
      <c r="A4552" s="204">
        <v>100660291309</v>
      </c>
      <c r="B4552" s="205" t="s">
        <v>17216</v>
      </c>
      <c r="C4552" s="205" t="s">
        <v>17217</v>
      </c>
      <c r="D4552" s="205" t="s">
        <v>680</v>
      </c>
      <c r="E4552" s="572">
        <v>33604</v>
      </c>
      <c r="F4552" s="572">
        <v>42353</v>
      </c>
      <c r="G4552" s="205" t="s">
        <v>17006</v>
      </c>
      <c r="H4552" s="205" t="s">
        <v>682</v>
      </c>
      <c r="I4552" s="205" t="s">
        <v>684</v>
      </c>
      <c r="J4552" s="205" t="s">
        <v>684</v>
      </c>
      <c r="K4552" s="205" t="s">
        <v>684</v>
      </c>
      <c r="L4552" s="205" t="s">
        <v>684</v>
      </c>
      <c r="M4552" s="205" t="s">
        <v>684</v>
      </c>
      <c r="N4552" s="205" t="s">
        <v>684</v>
      </c>
      <c r="O4552" s="205" t="s">
        <v>686</v>
      </c>
      <c r="P4552" s="205" t="s">
        <v>684</v>
      </c>
      <c r="Q4552" s="205" t="s">
        <v>686</v>
      </c>
    </row>
    <row r="4553" spans="1:17" hidden="1">
      <c r="A4553" s="204">
        <v>100660401051</v>
      </c>
      <c r="B4553" s="205" t="s">
        <v>17199</v>
      </c>
      <c r="C4553" s="205" t="s">
        <v>17200</v>
      </c>
      <c r="D4553" s="205" t="s">
        <v>680</v>
      </c>
      <c r="E4553" s="572">
        <v>28491</v>
      </c>
      <c r="F4553" s="572">
        <v>42353</v>
      </c>
      <c r="G4553" s="205" t="s">
        <v>1768</v>
      </c>
      <c r="H4553" s="205" t="s">
        <v>682</v>
      </c>
      <c r="I4553" s="205" t="s">
        <v>684</v>
      </c>
      <c r="J4553" s="205" t="s">
        <v>684</v>
      </c>
      <c r="K4553" s="205" t="s">
        <v>684</v>
      </c>
      <c r="L4553" s="205" t="s">
        <v>684</v>
      </c>
      <c r="M4553" s="205" t="s">
        <v>684</v>
      </c>
      <c r="N4553" s="205" t="s">
        <v>684</v>
      </c>
      <c r="O4553" s="205" t="s">
        <v>686</v>
      </c>
      <c r="P4553" s="205" t="s">
        <v>684</v>
      </c>
      <c r="Q4553" s="205" t="s">
        <v>686</v>
      </c>
    </row>
    <row r="4554" spans="1:17" hidden="1">
      <c r="A4554" s="204">
        <v>100660580339</v>
      </c>
      <c r="B4554" s="205" t="s">
        <v>17201</v>
      </c>
      <c r="C4554" s="205" t="s">
        <v>17202</v>
      </c>
      <c r="D4554" s="205" t="s">
        <v>680</v>
      </c>
      <c r="E4554" s="572">
        <v>33604</v>
      </c>
      <c r="F4554" s="572">
        <v>42353</v>
      </c>
      <c r="G4554" s="205" t="s">
        <v>2781</v>
      </c>
      <c r="H4554" s="205" t="s">
        <v>682</v>
      </c>
      <c r="I4554" s="205" t="s">
        <v>684</v>
      </c>
      <c r="J4554" s="205" t="s">
        <v>684</v>
      </c>
      <c r="K4554" s="205" t="s">
        <v>684</v>
      </c>
      <c r="L4554" s="205" t="s">
        <v>684</v>
      </c>
      <c r="M4554" s="205" t="s">
        <v>684</v>
      </c>
      <c r="N4554" s="205" t="s">
        <v>684</v>
      </c>
      <c r="O4554" s="205" t="s">
        <v>686</v>
      </c>
      <c r="P4554" s="205" t="s">
        <v>684</v>
      </c>
      <c r="Q4554" s="205" t="s">
        <v>686</v>
      </c>
    </row>
    <row r="4555" spans="1:17" hidden="1">
      <c r="A4555" s="204">
        <v>100660400987</v>
      </c>
      <c r="B4555" s="205" t="s">
        <v>17187</v>
      </c>
      <c r="C4555" s="205" t="s">
        <v>17188</v>
      </c>
      <c r="D4555" s="205" t="s">
        <v>680</v>
      </c>
      <c r="E4555" s="572">
        <v>33604</v>
      </c>
      <c r="F4555" s="572">
        <v>42353</v>
      </c>
      <c r="G4555" s="205" t="s">
        <v>1768</v>
      </c>
      <c r="H4555" s="205" t="s">
        <v>682</v>
      </c>
      <c r="I4555" s="205" t="s">
        <v>684</v>
      </c>
      <c r="J4555" s="205" t="s">
        <v>684</v>
      </c>
      <c r="K4555" s="205" t="s">
        <v>684</v>
      </c>
      <c r="L4555" s="205" t="s">
        <v>684</v>
      </c>
      <c r="M4555" s="205" t="s">
        <v>684</v>
      </c>
      <c r="N4555" s="205" t="s">
        <v>684</v>
      </c>
      <c r="O4555" s="205" t="s">
        <v>686</v>
      </c>
      <c r="P4555" s="205" t="s">
        <v>684</v>
      </c>
      <c r="Q4555" s="205" t="s">
        <v>686</v>
      </c>
    </row>
    <row r="4556" spans="1:17" hidden="1">
      <c r="A4556" s="204">
        <v>100660242955</v>
      </c>
      <c r="B4556" s="205" t="s">
        <v>17189</v>
      </c>
      <c r="C4556" s="205" t="s">
        <v>17190</v>
      </c>
      <c r="D4556" s="205" t="s">
        <v>680</v>
      </c>
      <c r="E4556" s="572">
        <v>33604</v>
      </c>
      <c r="F4556" s="572">
        <v>42353</v>
      </c>
      <c r="G4556" s="205" t="s">
        <v>2637</v>
      </c>
      <c r="H4556" s="205" t="s">
        <v>682</v>
      </c>
      <c r="I4556" s="205" t="s">
        <v>684</v>
      </c>
      <c r="J4556" s="205" t="s">
        <v>684</v>
      </c>
      <c r="K4556" s="205" t="s">
        <v>684</v>
      </c>
      <c r="L4556" s="205" t="s">
        <v>684</v>
      </c>
      <c r="M4556" s="205" t="s">
        <v>684</v>
      </c>
      <c r="N4556" s="205" t="s">
        <v>684</v>
      </c>
      <c r="O4556" s="205" t="s">
        <v>686</v>
      </c>
      <c r="P4556" s="205" t="s">
        <v>684</v>
      </c>
      <c r="Q4556" s="205" t="s">
        <v>686</v>
      </c>
    </row>
    <row r="4557" spans="1:17" hidden="1">
      <c r="A4557" s="204">
        <v>100660406187</v>
      </c>
      <c r="B4557" s="205" t="s">
        <v>17185</v>
      </c>
      <c r="C4557" s="205" t="s">
        <v>17186</v>
      </c>
      <c r="D4557" s="205" t="s">
        <v>680</v>
      </c>
      <c r="E4557" s="572">
        <v>28491</v>
      </c>
      <c r="F4557" s="572">
        <v>42353</v>
      </c>
      <c r="G4557" s="205" t="s">
        <v>4553</v>
      </c>
      <c r="H4557" s="205" t="s">
        <v>682</v>
      </c>
      <c r="I4557" s="205" t="s">
        <v>684</v>
      </c>
      <c r="J4557" s="205" t="s">
        <v>684</v>
      </c>
      <c r="K4557" s="205" t="s">
        <v>684</v>
      </c>
      <c r="L4557" s="205" t="s">
        <v>684</v>
      </c>
      <c r="M4557" s="205" t="s">
        <v>684</v>
      </c>
      <c r="N4557" s="205" t="s">
        <v>684</v>
      </c>
      <c r="O4557" s="205" t="s">
        <v>686</v>
      </c>
      <c r="P4557" s="205" t="s">
        <v>684</v>
      </c>
      <c r="Q4557" s="205" t="s">
        <v>686</v>
      </c>
    </row>
    <row r="4558" spans="1:17" hidden="1">
      <c r="A4558" s="204">
        <v>100660495918</v>
      </c>
      <c r="B4558" s="205" t="s">
        <v>17221</v>
      </c>
      <c r="C4558" s="205" t="s">
        <v>17222</v>
      </c>
      <c r="D4558" s="205" t="s">
        <v>680</v>
      </c>
      <c r="E4558" s="572">
        <v>28491</v>
      </c>
      <c r="F4558" s="572">
        <v>42353</v>
      </c>
      <c r="G4558" s="205" t="s">
        <v>17223</v>
      </c>
      <c r="H4558" s="205" t="s">
        <v>682</v>
      </c>
      <c r="I4558" s="205" t="s">
        <v>684</v>
      </c>
      <c r="J4558" s="205" t="s">
        <v>684</v>
      </c>
      <c r="K4558" s="205" t="s">
        <v>684</v>
      </c>
      <c r="L4558" s="205" t="s">
        <v>684</v>
      </c>
      <c r="M4558" s="205" t="s">
        <v>684</v>
      </c>
      <c r="N4558" s="205" t="s">
        <v>684</v>
      </c>
      <c r="O4558" s="205" t="s">
        <v>686</v>
      </c>
      <c r="P4558" s="205" t="s">
        <v>684</v>
      </c>
      <c r="Q4558" s="205" t="s">
        <v>686</v>
      </c>
    </row>
    <row r="4559" spans="1:17" hidden="1">
      <c r="A4559" s="204">
        <v>100660098674</v>
      </c>
      <c r="B4559" s="205" t="s">
        <v>17203</v>
      </c>
      <c r="C4559" s="205" t="s">
        <v>17204</v>
      </c>
      <c r="D4559" s="205" t="s">
        <v>680</v>
      </c>
      <c r="E4559" s="572">
        <v>28491</v>
      </c>
      <c r="F4559" s="572">
        <v>42353</v>
      </c>
      <c r="G4559" s="205" t="s">
        <v>1409</v>
      </c>
      <c r="H4559" s="205" t="s">
        <v>682</v>
      </c>
      <c r="I4559" s="205" t="s">
        <v>684</v>
      </c>
      <c r="J4559" s="205" t="s">
        <v>684</v>
      </c>
      <c r="K4559" s="205" t="s">
        <v>684</v>
      </c>
      <c r="L4559" s="205" t="s">
        <v>684</v>
      </c>
      <c r="M4559" s="205" t="s">
        <v>684</v>
      </c>
      <c r="N4559" s="205" t="s">
        <v>684</v>
      </c>
      <c r="O4559" s="205" t="s">
        <v>686</v>
      </c>
      <c r="P4559" s="205" t="s">
        <v>684</v>
      </c>
      <c r="Q4559" s="205" t="s">
        <v>686</v>
      </c>
    </row>
    <row r="4560" spans="1:17" hidden="1">
      <c r="A4560" s="204">
        <v>100660277430</v>
      </c>
      <c r="B4560" s="205" t="s">
        <v>17208</v>
      </c>
      <c r="C4560" s="205" t="s">
        <v>17209</v>
      </c>
      <c r="D4560" s="205" t="s">
        <v>680</v>
      </c>
      <c r="E4560" s="572">
        <v>28491</v>
      </c>
      <c r="F4560" s="572">
        <v>42353</v>
      </c>
      <c r="G4560" s="205" t="s">
        <v>9627</v>
      </c>
      <c r="H4560" s="205" t="s">
        <v>682</v>
      </c>
      <c r="I4560" s="205" t="s">
        <v>684</v>
      </c>
      <c r="J4560" s="205" t="s">
        <v>684</v>
      </c>
      <c r="K4560" s="205" t="s">
        <v>684</v>
      </c>
      <c r="L4560" s="205" t="s">
        <v>684</v>
      </c>
      <c r="M4560" s="205" t="s">
        <v>684</v>
      </c>
      <c r="N4560" s="205" t="s">
        <v>684</v>
      </c>
      <c r="O4560" s="205" t="s">
        <v>686</v>
      </c>
      <c r="P4560" s="205" t="s">
        <v>684</v>
      </c>
      <c r="Q4560" s="205" t="s">
        <v>686</v>
      </c>
    </row>
    <row r="4561" spans="1:17" hidden="1">
      <c r="A4561" s="204">
        <v>100660376493</v>
      </c>
      <c r="B4561" s="205" t="s">
        <v>17205</v>
      </c>
      <c r="C4561" s="205" t="s">
        <v>17206</v>
      </c>
      <c r="D4561" s="205" t="s">
        <v>680</v>
      </c>
      <c r="E4561" s="572">
        <v>28491</v>
      </c>
      <c r="F4561" s="572">
        <v>42353</v>
      </c>
      <c r="G4561" s="205" t="s">
        <v>17207</v>
      </c>
      <c r="H4561" s="205" t="s">
        <v>682</v>
      </c>
      <c r="I4561" s="205" t="s">
        <v>684</v>
      </c>
      <c r="J4561" s="205" t="s">
        <v>684</v>
      </c>
      <c r="K4561" s="205" t="s">
        <v>684</v>
      </c>
      <c r="L4561" s="205" t="s">
        <v>684</v>
      </c>
      <c r="M4561" s="205" t="s">
        <v>684</v>
      </c>
      <c r="N4561" s="205" t="s">
        <v>684</v>
      </c>
      <c r="O4561" s="205" t="s">
        <v>686</v>
      </c>
      <c r="P4561" s="205" t="s">
        <v>684</v>
      </c>
      <c r="Q4561" s="205" t="s">
        <v>686</v>
      </c>
    </row>
    <row r="4562" spans="1:17" hidden="1">
      <c r="A4562" s="204">
        <v>100660349251</v>
      </c>
      <c r="B4562" s="205" t="s">
        <v>17245</v>
      </c>
      <c r="C4562" s="205" t="s">
        <v>17246</v>
      </c>
      <c r="D4562" s="205" t="s">
        <v>680</v>
      </c>
      <c r="E4562" s="572">
        <v>33604</v>
      </c>
      <c r="F4562" s="572">
        <v>42350</v>
      </c>
      <c r="G4562" s="205" t="s">
        <v>17247</v>
      </c>
      <c r="H4562" s="205" t="s">
        <v>682</v>
      </c>
      <c r="I4562" s="205" t="s">
        <v>684</v>
      </c>
      <c r="J4562" s="205" t="s">
        <v>684</v>
      </c>
      <c r="K4562" s="205" t="s">
        <v>684</v>
      </c>
      <c r="L4562" s="205" t="s">
        <v>684</v>
      </c>
      <c r="M4562" s="205" t="s">
        <v>684</v>
      </c>
      <c r="N4562" s="205" t="s">
        <v>684</v>
      </c>
      <c r="O4562" s="205" t="s">
        <v>686</v>
      </c>
      <c r="P4562" s="205" t="s">
        <v>684</v>
      </c>
      <c r="Q4562" s="205" t="s">
        <v>686</v>
      </c>
    </row>
    <row r="4563" spans="1:17" hidden="1">
      <c r="A4563" s="204">
        <v>100660381445</v>
      </c>
      <c r="B4563" s="205" t="s">
        <v>17239</v>
      </c>
      <c r="C4563" s="205" t="s">
        <v>17240</v>
      </c>
      <c r="D4563" s="205" t="s">
        <v>680</v>
      </c>
      <c r="E4563" s="572">
        <v>33604</v>
      </c>
      <c r="F4563" s="572">
        <v>42350</v>
      </c>
      <c r="G4563" s="205" t="s">
        <v>1113</v>
      </c>
      <c r="H4563" s="205" t="s">
        <v>682</v>
      </c>
      <c r="I4563" s="205" t="s">
        <v>684</v>
      </c>
      <c r="J4563" s="205" t="s">
        <v>684</v>
      </c>
      <c r="K4563" s="205" t="s">
        <v>684</v>
      </c>
      <c r="L4563" s="205" t="s">
        <v>684</v>
      </c>
      <c r="M4563" s="205" t="s">
        <v>684</v>
      </c>
      <c r="N4563" s="205" t="s">
        <v>684</v>
      </c>
      <c r="O4563" s="205" t="s">
        <v>686</v>
      </c>
      <c r="P4563" s="205" t="s">
        <v>684</v>
      </c>
      <c r="Q4563" s="205" t="s">
        <v>686</v>
      </c>
    </row>
    <row r="4564" spans="1:17" hidden="1">
      <c r="A4564" s="204">
        <v>100660551026</v>
      </c>
      <c r="B4564" s="205" t="s">
        <v>17227</v>
      </c>
      <c r="C4564" s="205" t="s">
        <v>17228</v>
      </c>
      <c r="D4564" s="205" t="s">
        <v>680</v>
      </c>
      <c r="E4564" s="572">
        <v>33604</v>
      </c>
      <c r="F4564" s="572">
        <v>42350</v>
      </c>
      <c r="G4564" s="205" t="s">
        <v>17220</v>
      </c>
      <c r="H4564" s="205" t="s">
        <v>682</v>
      </c>
      <c r="I4564" s="205" t="s">
        <v>684</v>
      </c>
      <c r="J4564" s="205" t="s">
        <v>684</v>
      </c>
      <c r="K4564" s="205" t="s">
        <v>684</v>
      </c>
      <c r="L4564" s="205" t="s">
        <v>684</v>
      </c>
      <c r="M4564" s="205" t="s">
        <v>684</v>
      </c>
      <c r="N4564" s="205" t="s">
        <v>10780</v>
      </c>
      <c r="O4564" s="205" t="s">
        <v>686</v>
      </c>
      <c r="P4564" s="205" t="s">
        <v>684</v>
      </c>
      <c r="Q4564" s="205" t="s">
        <v>686</v>
      </c>
    </row>
    <row r="4565" spans="1:17" hidden="1">
      <c r="A4565" s="204">
        <v>100660292598</v>
      </c>
      <c r="B4565" s="205" t="s">
        <v>17237</v>
      </c>
      <c r="C4565" s="205" t="s">
        <v>17238</v>
      </c>
      <c r="D4565" s="205" t="s">
        <v>680</v>
      </c>
      <c r="E4565" s="572">
        <v>33604</v>
      </c>
      <c r="F4565" s="572">
        <v>42350</v>
      </c>
      <c r="G4565" s="205" t="s">
        <v>17215</v>
      </c>
      <c r="H4565" s="205" t="s">
        <v>682</v>
      </c>
      <c r="I4565" s="205" t="s">
        <v>684</v>
      </c>
      <c r="J4565" s="205" t="s">
        <v>684</v>
      </c>
      <c r="K4565" s="205" t="s">
        <v>684</v>
      </c>
      <c r="L4565" s="205" t="s">
        <v>684</v>
      </c>
      <c r="M4565" s="205" t="s">
        <v>684</v>
      </c>
      <c r="N4565" s="205" t="s">
        <v>684</v>
      </c>
      <c r="O4565" s="205" t="s">
        <v>686</v>
      </c>
      <c r="P4565" s="205" t="s">
        <v>684</v>
      </c>
      <c r="Q4565" s="205" t="s">
        <v>686</v>
      </c>
    </row>
    <row r="4566" spans="1:17" hidden="1">
      <c r="A4566" s="204">
        <v>100660410751</v>
      </c>
      <c r="B4566" s="205" t="s">
        <v>17232</v>
      </c>
      <c r="C4566" s="205" t="s">
        <v>17233</v>
      </c>
      <c r="D4566" s="205" t="s">
        <v>680</v>
      </c>
      <c r="E4566" s="572">
        <v>33604</v>
      </c>
      <c r="F4566" s="572">
        <v>42350</v>
      </c>
      <c r="G4566" s="205" t="s">
        <v>17234</v>
      </c>
      <c r="H4566" s="205" t="s">
        <v>682</v>
      </c>
      <c r="I4566" s="205" t="s">
        <v>684</v>
      </c>
      <c r="J4566" s="205" t="s">
        <v>684</v>
      </c>
      <c r="K4566" s="205" t="s">
        <v>684</v>
      </c>
      <c r="L4566" s="205" t="s">
        <v>684</v>
      </c>
      <c r="M4566" s="205" t="s">
        <v>684</v>
      </c>
      <c r="N4566" s="205" t="s">
        <v>684</v>
      </c>
      <c r="O4566" s="205" t="s">
        <v>686</v>
      </c>
      <c r="P4566" s="205" t="s">
        <v>684</v>
      </c>
      <c r="Q4566" s="205" t="s">
        <v>686</v>
      </c>
    </row>
    <row r="4567" spans="1:17" hidden="1">
      <c r="A4567" s="204">
        <v>100660247441</v>
      </c>
      <c r="B4567" s="205" t="s">
        <v>17235</v>
      </c>
      <c r="C4567" s="205" t="s">
        <v>17236</v>
      </c>
      <c r="D4567" s="205" t="s">
        <v>680</v>
      </c>
      <c r="E4567" s="572">
        <v>33604</v>
      </c>
      <c r="F4567" s="572">
        <v>42350</v>
      </c>
      <c r="G4567" s="205" t="s">
        <v>4499</v>
      </c>
      <c r="H4567" s="205" t="s">
        <v>682</v>
      </c>
      <c r="I4567" s="205" t="s">
        <v>684</v>
      </c>
      <c r="J4567" s="205" t="s">
        <v>684</v>
      </c>
      <c r="K4567" s="205" t="s">
        <v>684</v>
      </c>
      <c r="L4567" s="205" t="s">
        <v>684</v>
      </c>
      <c r="M4567" s="205" t="s">
        <v>684</v>
      </c>
      <c r="N4567" s="205" t="s">
        <v>684</v>
      </c>
      <c r="O4567" s="205" t="s">
        <v>686</v>
      </c>
      <c r="P4567" s="205" t="s">
        <v>684</v>
      </c>
      <c r="Q4567" s="205" t="s">
        <v>686</v>
      </c>
    </row>
    <row r="4568" spans="1:17" hidden="1">
      <c r="A4568" s="204">
        <v>100660227935</v>
      </c>
      <c r="B4568" s="205" t="s">
        <v>17243</v>
      </c>
      <c r="C4568" s="205" t="s">
        <v>17244</v>
      </c>
      <c r="D4568" s="205" t="s">
        <v>680</v>
      </c>
      <c r="E4568" s="572">
        <v>33604</v>
      </c>
      <c r="F4568" s="572">
        <v>42350</v>
      </c>
      <c r="G4568" s="205" t="s">
        <v>16445</v>
      </c>
      <c r="H4568" s="205" t="s">
        <v>682</v>
      </c>
      <c r="I4568" s="205" t="s">
        <v>684</v>
      </c>
      <c r="J4568" s="205" t="s">
        <v>684</v>
      </c>
      <c r="K4568" s="205" t="s">
        <v>684</v>
      </c>
      <c r="L4568" s="205" t="s">
        <v>684</v>
      </c>
      <c r="M4568" s="205" t="s">
        <v>684</v>
      </c>
      <c r="N4568" s="205" t="s">
        <v>684</v>
      </c>
      <c r="O4568" s="205" t="s">
        <v>686</v>
      </c>
      <c r="P4568" s="205" t="s">
        <v>684</v>
      </c>
      <c r="Q4568" s="205" t="s">
        <v>686</v>
      </c>
    </row>
    <row r="4569" spans="1:17" hidden="1">
      <c r="A4569" s="204">
        <v>100660347797</v>
      </c>
      <c r="B4569" s="205" t="s">
        <v>17241</v>
      </c>
      <c r="C4569" s="205" t="s">
        <v>17242</v>
      </c>
      <c r="D4569" s="205" t="s">
        <v>680</v>
      </c>
      <c r="E4569" s="572">
        <v>33604</v>
      </c>
      <c r="F4569" s="572">
        <v>42350</v>
      </c>
      <c r="G4569" s="205" t="s">
        <v>13869</v>
      </c>
      <c r="H4569" s="205" t="s">
        <v>682</v>
      </c>
      <c r="I4569" s="205" t="s">
        <v>684</v>
      </c>
      <c r="J4569" s="205" t="s">
        <v>684</v>
      </c>
      <c r="K4569" s="205" t="s">
        <v>684</v>
      </c>
      <c r="L4569" s="205" t="s">
        <v>684</v>
      </c>
      <c r="M4569" s="205" t="s">
        <v>684</v>
      </c>
      <c r="N4569" s="205" t="s">
        <v>684</v>
      </c>
      <c r="O4569" s="205" t="s">
        <v>686</v>
      </c>
      <c r="P4569" s="205" t="s">
        <v>684</v>
      </c>
      <c r="Q4569" s="205" t="s">
        <v>686</v>
      </c>
    </row>
    <row r="4570" spans="1:17" hidden="1">
      <c r="A4570" s="204">
        <v>100660028575</v>
      </c>
      <c r="B4570" s="205" t="s">
        <v>17229</v>
      </c>
      <c r="C4570" s="205" t="s">
        <v>17230</v>
      </c>
      <c r="D4570" s="205" t="s">
        <v>680</v>
      </c>
      <c r="E4570" s="572">
        <v>33604</v>
      </c>
      <c r="F4570" s="572">
        <v>42350</v>
      </c>
      <c r="G4570" s="205" t="s">
        <v>17231</v>
      </c>
      <c r="H4570" s="205" t="s">
        <v>682</v>
      </c>
      <c r="I4570" s="205" t="s">
        <v>684</v>
      </c>
      <c r="J4570" s="205" t="s">
        <v>684</v>
      </c>
      <c r="K4570" s="205" t="s">
        <v>684</v>
      </c>
      <c r="L4570" s="205" t="s">
        <v>684</v>
      </c>
      <c r="M4570" s="205" t="s">
        <v>684</v>
      </c>
      <c r="N4570" s="205" t="s">
        <v>684</v>
      </c>
      <c r="O4570" s="205" t="s">
        <v>686</v>
      </c>
      <c r="P4570" s="205" t="s">
        <v>684</v>
      </c>
      <c r="Q4570" s="205" t="s">
        <v>686</v>
      </c>
    </row>
    <row r="4571" spans="1:17" hidden="1">
      <c r="A4571" s="204">
        <v>100660328027</v>
      </c>
      <c r="B4571" s="205" t="s">
        <v>17263</v>
      </c>
      <c r="C4571" s="205" t="s">
        <v>17264</v>
      </c>
      <c r="D4571" s="205" t="s">
        <v>680</v>
      </c>
      <c r="E4571" s="572">
        <v>28491</v>
      </c>
      <c r="F4571" s="572">
        <v>42339</v>
      </c>
      <c r="G4571" s="205" t="s">
        <v>17088</v>
      </c>
      <c r="H4571" s="205" t="s">
        <v>682</v>
      </c>
      <c r="I4571" s="205" t="s">
        <v>684</v>
      </c>
      <c r="J4571" s="205" t="s">
        <v>684</v>
      </c>
      <c r="K4571" s="205" t="s">
        <v>684</v>
      </c>
      <c r="L4571" s="205" t="s">
        <v>684</v>
      </c>
      <c r="M4571" s="205" t="s">
        <v>684</v>
      </c>
      <c r="N4571" s="205" t="s">
        <v>684</v>
      </c>
      <c r="O4571" s="205" t="s">
        <v>686</v>
      </c>
      <c r="P4571" s="205" t="s">
        <v>684</v>
      </c>
      <c r="Q4571" s="205" t="s">
        <v>686</v>
      </c>
    </row>
    <row r="4572" spans="1:17" hidden="1">
      <c r="A4572" s="204">
        <v>100660231368</v>
      </c>
      <c r="B4572" s="205" t="s">
        <v>17273</v>
      </c>
      <c r="C4572" s="205" t="s">
        <v>17274</v>
      </c>
      <c r="D4572" s="205" t="s">
        <v>680</v>
      </c>
      <c r="E4572" s="572">
        <v>28491</v>
      </c>
      <c r="F4572" s="572">
        <v>42339</v>
      </c>
      <c r="G4572" s="205" t="s">
        <v>17275</v>
      </c>
      <c r="H4572" s="205" t="s">
        <v>682</v>
      </c>
      <c r="I4572" s="205" t="s">
        <v>684</v>
      </c>
      <c r="J4572" s="205" t="s">
        <v>684</v>
      </c>
      <c r="K4572" s="205" t="s">
        <v>684</v>
      </c>
      <c r="L4572" s="205" t="s">
        <v>684</v>
      </c>
      <c r="M4572" s="205" t="s">
        <v>684</v>
      </c>
      <c r="N4572" s="205" t="s">
        <v>684</v>
      </c>
      <c r="O4572" s="205" t="s">
        <v>686</v>
      </c>
      <c r="P4572" s="205" t="s">
        <v>684</v>
      </c>
      <c r="Q4572" s="205" t="s">
        <v>686</v>
      </c>
    </row>
    <row r="4573" spans="1:17" hidden="1">
      <c r="A4573" s="204">
        <v>100660189689</v>
      </c>
      <c r="B4573" s="205" t="s">
        <v>17265</v>
      </c>
      <c r="C4573" s="205" t="s">
        <v>17266</v>
      </c>
      <c r="D4573" s="205" t="s">
        <v>680</v>
      </c>
      <c r="E4573" s="572">
        <v>28491</v>
      </c>
      <c r="F4573" s="572">
        <v>42339</v>
      </c>
      <c r="G4573" s="205" t="s">
        <v>3467</v>
      </c>
      <c r="H4573" s="205" t="s">
        <v>682</v>
      </c>
      <c r="I4573" s="205" t="s">
        <v>684</v>
      </c>
      <c r="J4573" s="205" t="s">
        <v>684</v>
      </c>
      <c r="K4573" s="205" t="s">
        <v>684</v>
      </c>
      <c r="L4573" s="205" t="s">
        <v>684</v>
      </c>
      <c r="M4573" s="205" t="s">
        <v>684</v>
      </c>
      <c r="N4573" s="205" t="s">
        <v>684</v>
      </c>
      <c r="O4573" s="205" t="s">
        <v>686</v>
      </c>
      <c r="P4573" s="205" t="s">
        <v>684</v>
      </c>
      <c r="Q4573" s="205" t="s">
        <v>686</v>
      </c>
    </row>
    <row r="4574" spans="1:17" hidden="1">
      <c r="A4574" s="204">
        <v>100660292607</v>
      </c>
      <c r="B4574" s="205" t="s">
        <v>17259</v>
      </c>
      <c r="C4574" s="205" t="s">
        <v>17260</v>
      </c>
      <c r="D4574" s="205" t="s">
        <v>680</v>
      </c>
      <c r="E4574" s="572">
        <v>28491</v>
      </c>
      <c r="F4574" s="572">
        <v>42339</v>
      </c>
      <c r="G4574" s="205" t="s">
        <v>17215</v>
      </c>
      <c r="H4574" s="205" t="s">
        <v>682</v>
      </c>
      <c r="I4574" s="205" t="s">
        <v>684</v>
      </c>
      <c r="J4574" s="205" t="s">
        <v>684</v>
      </c>
      <c r="K4574" s="205" t="s">
        <v>684</v>
      </c>
      <c r="L4574" s="205" t="s">
        <v>684</v>
      </c>
      <c r="M4574" s="205" t="s">
        <v>684</v>
      </c>
      <c r="N4574" s="205" t="s">
        <v>684</v>
      </c>
      <c r="O4574" s="205" t="s">
        <v>686</v>
      </c>
      <c r="P4574" s="205" t="s">
        <v>684</v>
      </c>
      <c r="Q4574" s="205" t="s">
        <v>686</v>
      </c>
    </row>
    <row r="4575" spans="1:17" hidden="1">
      <c r="A4575" s="204">
        <v>100660112207</v>
      </c>
      <c r="B4575" s="205" t="s">
        <v>17257</v>
      </c>
      <c r="C4575" s="205" t="s">
        <v>17258</v>
      </c>
      <c r="D4575" s="205" t="s">
        <v>680</v>
      </c>
      <c r="E4575" s="572">
        <v>28491</v>
      </c>
      <c r="F4575" s="572">
        <v>42339</v>
      </c>
      <c r="G4575" s="205" t="s">
        <v>17012</v>
      </c>
      <c r="H4575" s="205" t="s">
        <v>682</v>
      </c>
      <c r="I4575" s="205" t="s">
        <v>684</v>
      </c>
      <c r="J4575" s="205" t="s">
        <v>684</v>
      </c>
      <c r="K4575" s="205" t="s">
        <v>684</v>
      </c>
      <c r="L4575" s="205" t="s">
        <v>684</v>
      </c>
      <c r="M4575" s="205" t="s">
        <v>684</v>
      </c>
      <c r="N4575" s="205" t="s">
        <v>684</v>
      </c>
      <c r="O4575" s="205" t="s">
        <v>686</v>
      </c>
      <c r="P4575" s="205" t="s">
        <v>684</v>
      </c>
      <c r="Q4575" s="205" t="s">
        <v>686</v>
      </c>
    </row>
    <row r="4576" spans="1:17" hidden="1">
      <c r="A4576" s="204">
        <v>100660063143</v>
      </c>
      <c r="B4576" s="205" t="s">
        <v>17255</v>
      </c>
      <c r="C4576" s="205" t="s">
        <v>17256</v>
      </c>
      <c r="D4576" s="205" t="s">
        <v>680</v>
      </c>
      <c r="E4576" s="572">
        <v>28491</v>
      </c>
      <c r="F4576" s="572">
        <v>42339</v>
      </c>
      <c r="G4576" s="205" t="s">
        <v>2418</v>
      </c>
      <c r="H4576" s="205" t="s">
        <v>682</v>
      </c>
      <c r="I4576" s="205" t="s">
        <v>684</v>
      </c>
      <c r="J4576" s="205" t="s">
        <v>684</v>
      </c>
      <c r="K4576" s="205" t="s">
        <v>684</v>
      </c>
      <c r="L4576" s="205" t="s">
        <v>684</v>
      </c>
      <c r="M4576" s="205" t="s">
        <v>684</v>
      </c>
      <c r="N4576" s="205" t="s">
        <v>684</v>
      </c>
      <c r="O4576" s="205" t="s">
        <v>686</v>
      </c>
      <c r="P4576" s="205" t="s">
        <v>684</v>
      </c>
      <c r="Q4576" s="205" t="s">
        <v>686</v>
      </c>
    </row>
    <row r="4577" spans="1:17" hidden="1">
      <c r="A4577" s="204">
        <v>100660070369</v>
      </c>
      <c r="B4577" s="205" t="s">
        <v>17267</v>
      </c>
      <c r="C4577" s="205" t="s">
        <v>17268</v>
      </c>
      <c r="D4577" s="205" t="s">
        <v>680</v>
      </c>
      <c r="E4577" s="572">
        <v>28491</v>
      </c>
      <c r="F4577" s="572">
        <v>42339</v>
      </c>
      <c r="G4577" s="205" t="s">
        <v>17269</v>
      </c>
      <c r="H4577" s="205" t="s">
        <v>682</v>
      </c>
      <c r="I4577" s="205" t="s">
        <v>684</v>
      </c>
      <c r="J4577" s="205" t="s">
        <v>684</v>
      </c>
      <c r="K4577" s="205" t="s">
        <v>684</v>
      </c>
      <c r="L4577" s="205" t="s">
        <v>684</v>
      </c>
      <c r="M4577" s="205" t="s">
        <v>684</v>
      </c>
      <c r="N4577" s="205" t="s">
        <v>684</v>
      </c>
      <c r="O4577" s="205" t="s">
        <v>686</v>
      </c>
      <c r="P4577" s="205" t="s">
        <v>684</v>
      </c>
      <c r="Q4577" s="205" t="s">
        <v>686</v>
      </c>
    </row>
    <row r="4578" spans="1:17" hidden="1">
      <c r="A4578" s="204">
        <v>100660498123</v>
      </c>
      <c r="B4578" s="205" t="s">
        <v>17276</v>
      </c>
      <c r="C4578" s="205" t="s">
        <v>17277</v>
      </c>
      <c r="D4578" s="205" t="s">
        <v>680</v>
      </c>
      <c r="E4578" s="572">
        <v>28491</v>
      </c>
      <c r="F4578" s="572">
        <v>42339</v>
      </c>
      <c r="G4578" s="205" t="s">
        <v>17278</v>
      </c>
      <c r="H4578" s="205" t="s">
        <v>682</v>
      </c>
      <c r="I4578" s="205" t="s">
        <v>684</v>
      </c>
      <c r="J4578" s="205" t="s">
        <v>684</v>
      </c>
      <c r="K4578" s="205" t="s">
        <v>684</v>
      </c>
      <c r="L4578" s="205" t="s">
        <v>684</v>
      </c>
      <c r="M4578" s="205" t="s">
        <v>684</v>
      </c>
      <c r="N4578" s="205" t="s">
        <v>684</v>
      </c>
      <c r="O4578" s="205" t="s">
        <v>686</v>
      </c>
      <c r="P4578" s="205" t="s">
        <v>684</v>
      </c>
      <c r="Q4578" s="205" t="s">
        <v>686</v>
      </c>
    </row>
    <row r="4579" spans="1:17" hidden="1">
      <c r="A4579" s="204">
        <v>100660357125</v>
      </c>
      <c r="B4579" s="205" t="s">
        <v>17253</v>
      </c>
      <c r="C4579" s="205" t="s">
        <v>17254</v>
      </c>
      <c r="D4579" s="205" t="s">
        <v>680</v>
      </c>
      <c r="E4579" s="572">
        <v>28491</v>
      </c>
      <c r="F4579" s="572">
        <v>42339</v>
      </c>
      <c r="G4579" s="205" t="s">
        <v>10427</v>
      </c>
      <c r="H4579" s="205" t="s">
        <v>682</v>
      </c>
      <c r="I4579" s="205" t="s">
        <v>684</v>
      </c>
      <c r="J4579" s="205" t="s">
        <v>684</v>
      </c>
      <c r="K4579" s="205" t="s">
        <v>684</v>
      </c>
      <c r="L4579" s="205" t="s">
        <v>684</v>
      </c>
      <c r="M4579" s="205" t="s">
        <v>684</v>
      </c>
      <c r="N4579" s="205" t="s">
        <v>684</v>
      </c>
      <c r="O4579" s="205" t="s">
        <v>686</v>
      </c>
      <c r="P4579" s="205" t="s">
        <v>684</v>
      </c>
      <c r="Q4579" s="205" t="s">
        <v>686</v>
      </c>
    </row>
    <row r="4580" spans="1:17" hidden="1">
      <c r="A4580" s="204">
        <v>100660551042</v>
      </c>
      <c r="B4580" s="205" t="s">
        <v>17251</v>
      </c>
      <c r="C4580" s="205" t="s">
        <v>17252</v>
      </c>
      <c r="D4580" s="205" t="s">
        <v>680</v>
      </c>
      <c r="E4580" s="572">
        <v>28491</v>
      </c>
      <c r="F4580" s="572">
        <v>42339</v>
      </c>
      <c r="G4580" s="205" t="s">
        <v>17220</v>
      </c>
      <c r="H4580" s="205" t="s">
        <v>682</v>
      </c>
      <c r="I4580" s="205" t="s">
        <v>684</v>
      </c>
      <c r="J4580" s="205" t="s">
        <v>684</v>
      </c>
      <c r="K4580" s="205" t="s">
        <v>684</v>
      </c>
      <c r="L4580" s="205" t="s">
        <v>684</v>
      </c>
      <c r="M4580" s="205" t="s">
        <v>684</v>
      </c>
      <c r="N4580" s="205" t="s">
        <v>684</v>
      </c>
      <c r="O4580" s="205" t="s">
        <v>686</v>
      </c>
      <c r="P4580" s="205" t="s">
        <v>684</v>
      </c>
      <c r="Q4580" s="205" t="s">
        <v>686</v>
      </c>
    </row>
    <row r="4581" spans="1:17" hidden="1">
      <c r="A4581" s="204">
        <v>100660465656</v>
      </c>
      <c r="B4581" s="205" t="s">
        <v>17284</v>
      </c>
      <c r="C4581" s="205" t="s">
        <v>17285</v>
      </c>
      <c r="D4581" s="205" t="s">
        <v>680</v>
      </c>
      <c r="E4581" s="572">
        <v>28491</v>
      </c>
      <c r="F4581" s="572">
        <v>42339</v>
      </c>
      <c r="G4581" s="205" t="s">
        <v>17286</v>
      </c>
      <c r="H4581" s="205" t="s">
        <v>682</v>
      </c>
      <c r="I4581" s="205" t="s">
        <v>684</v>
      </c>
      <c r="J4581" s="205">
        <v>9860398597</v>
      </c>
      <c r="K4581" s="205" t="s">
        <v>17287</v>
      </c>
      <c r="L4581" s="205" t="s">
        <v>684</v>
      </c>
      <c r="M4581" s="205" t="s">
        <v>684</v>
      </c>
      <c r="N4581" s="205" t="s">
        <v>684</v>
      </c>
      <c r="O4581" s="205" t="s">
        <v>686</v>
      </c>
      <c r="P4581" s="205" t="s">
        <v>684</v>
      </c>
      <c r="Q4581" s="205" t="s">
        <v>686</v>
      </c>
    </row>
    <row r="4582" spans="1:17" hidden="1">
      <c r="A4582" s="204">
        <v>100660446099</v>
      </c>
      <c r="B4582" s="205" t="s">
        <v>17283</v>
      </c>
      <c r="C4582" s="205" t="s">
        <v>16892</v>
      </c>
      <c r="D4582" s="205" t="s">
        <v>680</v>
      </c>
      <c r="E4582" s="572">
        <v>28491</v>
      </c>
      <c r="F4582" s="572">
        <v>42339</v>
      </c>
      <c r="G4582" s="205" t="s">
        <v>6384</v>
      </c>
      <c r="H4582" s="205" t="s">
        <v>682</v>
      </c>
      <c r="I4582" s="205" t="s">
        <v>684</v>
      </c>
      <c r="J4582" s="205">
        <v>7776018787</v>
      </c>
      <c r="K4582" s="205" t="s">
        <v>684</v>
      </c>
      <c r="L4582" s="205" t="s">
        <v>684</v>
      </c>
      <c r="M4582" s="205" t="s">
        <v>684</v>
      </c>
      <c r="N4582" s="205" t="s">
        <v>684</v>
      </c>
      <c r="O4582" s="205" t="s">
        <v>686</v>
      </c>
      <c r="P4582" s="205" t="s">
        <v>684</v>
      </c>
      <c r="Q4582" s="205" t="s">
        <v>686</v>
      </c>
    </row>
    <row r="4583" spans="1:17" hidden="1">
      <c r="A4583" s="204">
        <v>100660290074</v>
      </c>
      <c r="B4583" s="205" t="s">
        <v>17270</v>
      </c>
      <c r="C4583" s="205" t="s">
        <v>17271</v>
      </c>
      <c r="D4583" s="205" t="s">
        <v>680</v>
      </c>
      <c r="E4583" s="572">
        <v>28491</v>
      </c>
      <c r="F4583" s="572">
        <v>42339</v>
      </c>
      <c r="G4583" s="205" t="s">
        <v>17272</v>
      </c>
      <c r="H4583" s="205" t="s">
        <v>682</v>
      </c>
      <c r="I4583" s="205" t="s">
        <v>684</v>
      </c>
      <c r="J4583" s="205">
        <v>7776018787</v>
      </c>
      <c r="K4583" s="205" t="s">
        <v>684</v>
      </c>
      <c r="L4583" s="205" t="s">
        <v>684</v>
      </c>
      <c r="M4583" s="205" t="s">
        <v>684</v>
      </c>
      <c r="N4583" s="205" t="s">
        <v>684</v>
      </c>
      <c r="O4583" s="205" t="s">
        <v>686</v>
      </c>
      <c r="P4583" s="205" t="s">
        <v>684</v>
      </c>
      <c r="Q4583" s="205" t="s">
        <v>686</v>
      </c>
    </row>
    <row r="4584" spans="1:17" hidden="1">
      <c r="A4584" s="204">
        <v>100660130228</v>
      </c>
      <c r="B4584" s="205" t="s">
        <v>17248</v>
      </c>
      <c r="C4584" s="205" t="s">
        <v>17249</v>
      </c>
      <c r="D4584" s="205" t="s">
        <v>680</v>
      </c>
      <c r="E4584" s="572">
        <v>28491</v>
      </c>
      <c r="F4584" s="572">
        <v>42339</v>
      </c>
      <c r="G4584" s="205" t="s">
        <v>17250</v>
      </c>
      <c r="H4584" s="205" t="s">
        <v>682</v>
      </c>
      <c r="I4584" s="205" t="s">
        <v>684</v>
      </c>
      <c r="J4584" s="205">
        <v>6362928613</v>
      </c>
      <c r="K4584" s="205" t="s">
        <v>684</v>
      </c>
      <c r="L4584" s="205" t="s">
        <v>684</v>
      </c>
      <c r="M4584" s="205" t="s">
        <v>684</v>
      </c>
      <c r="N4584" s="205" t="s">
        <v>684</v>
      </c>
      <c r="O4584" s="205" t="s">
        <v>686</v>
      </c>
      <c r="P4584" s="205" t="s">
        <v>684</v>
      </c>
      <c r="Q4584" s="205" t="s">
        <v>686</v>
      </c>
    </row>
    <row r="4585" spans="1:17" hidden="1">
      <c r="A4585" s="204">
        <v>100660349233</v>
      </c>
      <c r="B4585" s="205" t="s">
        <v>17279</v>
      </c>
      <c r="C4585" s="205" t="s">
        <v>17280</v>
      </c>
      <c r="D4585" s="205" t="s">
        <v>680</v>
      </c>
      <c r="E4585" s="572">
        <v>28491</v>
      </c>
      <c r="F4585" s="572">
        <v>42339</v>
      </c>
      <c r="G4585" s="205" t="s">
        <v>17247</v>
      </c>
      <c r="H4585" s="205" t="s">
        <v>682</v>
      </c>
      <c r="I4585" s="205" t="s">
        <v>684</v>
      </c>
      <c r="J4585" s="205" t="s">
        <v>684</v>
      </c>
      <c r="K4585" s="205" t="s">
        <v>684</v>
      </c>
      <c r="L4585" s="205" t="s">
        <v>684</v>
      </c>
      <c r="M4585" s="205" t="s">
        <v>684</v>
      </c>
      <c r="N4585" s="205" t="s">
        <v>684</v>
      </c>
      <c r="O4585" s="205" t="s">
        <v>686</v>
      </c>
      <c r="P4585" s="205" t="s">
        <v>684</v>
      </c>
      <c r="Q4585" s="205" t="s">
        <v>686</v>
      </c>
    </row>
    <row r="4586" spans="1:17" hidden="1">
      <c r="A4586" s="204">
        <v>100660381421</v>
      </c>
      <c r="B4586" s="205" t="s">
        <v>17261</v>
      </c>
      <c r="C4586" s="205" t="s">
        <v>17262</v>
      </c>
      <c r="D4586" s="205" t="s">
        <v>680</v>
      </c>
      <c r="E4586" s="572">
        <v>28491</v>
      </c>
      <c r="F4586" s="572">
        <v>42339</v>
      </c>
      <c r="G4586" s="205" t="s">
        <v>1113</v>
      </c>
      <c r="H4586" s="205" t="s">
        <v>682</v>
      </c>
      <c r="I4586" s="205" t="s">
        <v>684</v>
      </c>
      <c r="J4586" s="205" t="s">
        <v>684</v>
      </c>
      <c r="K4586" s="205" t="s">
        <v>684</v>
      </c>
      <c r="L4586" s="205" t="s">
        <v>684</v>
      </c>
      <c r="M4586" s="205" t="s">
        <v>684</v>
      </c>
      <c r="N4586" s="205" t="s">
        <v>684</v>
      </c>
      <c r="O4586" s="205" t="s">
        <v>686</v>
      </c>
      <c r="P4586" s="205" t="s">
        <v>684</v>
      </c>
      <c r="Q4586" s="205" t="s">
        <v>686</v>
      </c>
    </row>
    <row r="4587" spans="1:17" hidden="1">
      <c r="A4587" s="204">
        <v>100660497924</v>
      </c>
      <c r="B4587" s="205" t="s">
        <v>17281</v>
      </c>
      <c r="C4587" s="205" t="s">
        <v>17282</v>
      </c>
      <c r="D4587" s="205" t="s">
        <v>680</v>
      </c>
      <c r="E4587" s="572">
        <v>28491</v>
      </c>
      <c r="F4587" s="572">
        <v>42339</v>
      </c>
      <c r="G4587" s="205" t="s">
        <v>4961</v>
      </c>
      <c r="H4587" s="205" t="s">
        <v>682</v>
      </c>
      <c r="I4587" s="205" t="s">
        <v>684</v>
      </c>
      <c r="J4587" s="205" t="s">
        <v>684</v>
      </c>
      <c r="K4587" s="205" t="s">
        <v>684</v>
      </c>
      <c r="L4587" s="205" t="s">
        <v>684</v>
      </c>
      <c r="M4587" s="205" t="s">
        <v>684</v>
      </c>
      <c r="N4587" s="205" t="s">
        <v>684</v>
      </c>
      <c r="O4587" s="205" t="s">
        <v>686</v>
      </c>
      <c r="P4587" s="205" t="s">
        <v>684</v>
      </c>
      <c r="Q4587" s="205" t="s">
        <v>686</v>
      </c>
    </row>
    <row r="4588" spans="1:17" hidden="1">
      <c r="A4588" s="204">
        <v>100660399920</v>
      </c>
      <c r="B4588" s="205" t="s">
        <v>17288</v>
      </c>
      <c r="C4588" s="205" t="s">
        <v>17289</v>
      </c>
      <c r="D4588" s="205" t="s">
        <v>680</v>
      </c>
      <c r="E4588" s="572">
        <v>26881</v>
      </c>
      <c r="F4588" s="572">
        <v>42332</v>
      </c>
      <c r="G4588" s="205" t="s">
        <v>17290</v>
      </c>
      <c r="H4588" s="205" t="s">
        <v>682</v>
      </c>
      <c r="I4588" s="205" t="s">
        <v>684</v>
      </c>
      <c r="J4588" s="205" t="s">
        <v>684</v>
      </c>
      <c r="K4588" s="205" t="s">
        <v>684</v>
      </c>
      <c r="L4588" s="205" t="s">
        <v>684</v>
      </c>
      <c r="M4588" s="205" t="s">
        <v>684</v>
      </c>
      <c r="N4588" s="205" t="s">
        <v>684</v>
      </c>
      <c r="O4588" s="205" t="s">
        <v>686</v>
      </c>
      <c r="P4588" s="205" t="s">
        <v>684</v>
      </c>
      <c r="Q4588" s="205" t="s">
        <v>686</v>
      </c>
    </row>
    <row r="4589" spans="1:17" hidden="1">
      <c r="A4589" s="204">
        <v>100660153479</v>
      </c>
      <c r="B4589" s="205" t="s">
        <v>17291</v>
      </c>
      <c r="C4589" s="205" t="s">
        <v>17292</v>
      </c>
      <c r="D4589" s="205" t="s">
        <v>680</v>
      </c>
      <c r="E4589" s="572">
        <v>26881</v>
      </c>
      <c r="F4589" s="572">
        <v>42332</v>
      </c>
      <c r="G4589" s="205" t="s">
        <v>17293</v>
      </c>
      <c r="H4589" s="205" t="s">
        <v>682</v>
      </c>
      <c r="I4589" s="205" t="s">
        <v>684</v>
      </c>
      <c r="J4589" s="205" t="s">
        <v>684</v>
      </c>
      <c r="K4589" s="205" t="s">
        <v>684</v>
      </c>
      <c r="L4589" s="205" t="s">
        <v>684</v>
      </c>
      <c r="M4589" s="205" t="s">
        <v>684</v>
      </c>
      <c r="N4589" s="205" t="s">
        <v>684</v>
      </c>
      <c r="O4589" s="205" t="s">
        <v>686</v>
      </c>
      <c r="P4589" s="205" t="s">
        <v>684</v>
      </c>
      <c r="Q4589" s="205" t="s">
        <v>686</v>
      </c>
    </row>
    <row r="4590" spans="1:17" hidden="1">
      <c r="A4590" s="204">
        <v>100660078614</v>
      </c>
      <c r="B4590" s="205" t="s">
        <v>17297</v>
      </c>
      <c r="C4590" s="205" t="s">
        <v>17298</v>
      </c>
      <c r="D4590" s="205" t="s">
        <v>680</v>
      </c>
      <c r="E4590" s="572">
        <v>26881</v>
      </c>
      <c r="F4590" s="572">
        <v>42332</v>
      </c>
      <c r="G4590" s="205" t="s">
        <v>17299</v>
      </c>
      <c r="H4590" s="205" t="s">
        <v>682</v>
      </c>
      <c r="I4590" s="205" t="s">
        <v>684</v>
      </c>
      <c r="J4590" s="205" t="s">
        <v>684</v>
      </c>
      <c r="K4590" s="205" t="s">
        <v>684</v>
      </c>
      <c r="L4590" s="205" t="s">
        <v>684</v>
      </c>
      <c r="M4590" s="205" t="s">
        <v>684</v>
      </c>
      <c r="N4590" s="205" t="s">
        <v>684</v>
      </c>
      <c r="O4590" s="205" t="s">
        <v>686</v>
      </c>
      <c r="P4590" s="205" t="s">
        <v>684</v>
      </c>
      <c r="Q4590" s="205" t="s">
        <v>686</v>
      </c>
    </row>
    <row r="4591" spans="1:17" hidden="1">
      <c r="A4591" s="204">
        <v>100660063526</v>
      </c>
      <c r="B4591" s="205" t="s">
        <v>17294</v>
      </c>
      <c r="C4591" s="205" t="s">
        <v>17295</v>
      </c>
      <c r="D4591" s="205" t="s">
        <v>680</v>
      </c>
      <c r="E4591" s="572">
        <v>26881</v>
      </c>
      <c r="F4591" s="572">
        <v>42332</v>
      </c>
      <c r="G4591" s="205" t="s">
        <v>17296</v>
      </c>
      <c r="H4591" s="205" t="s">
        <v>682</v>
      </c>
      <c r="I4591" s="205" t="s">
        <v>684</v>
      </c>
      <c r="J4591" s="205" t="s">
        <v>684</v>
      </c>
      <c r="K4591" s="205" t="s">
        <v>684</v>
      </c>
      <c r="L4591" s="205" t="s">
        <v>684</v>
      </c>
      <c r="M4591" s="205" t="s">
        <v>684</v>
      </c>
      <c r="N4591" s="205" t="s">
        <v>684</v>
      </c>
      <c r="O4591" s="205" t="s">
        <v>686</v>
      </c>
      <c r="P4591" s="205" t="s">
        <v>684</v>
      </c>
      <c r="Q4591" s="205" t="s">
        <v>686</v>
      </c>
    </row>
    <row r="4592" spans="1:17" hidden="1">
      <c r="A4592" s="204">
        <v>100660060626</v>
      </c>
      <c r="B4592" s="205" t="s">
        <v>17307</v>
      </c>
      <c r="C4592" s="205" t="s">
        <v>17308</v>
      </c>
      <c r="D4592" s="205" t="s">
        <v>680</v>
      </c>
      <c r="E4592" s="572">
        <v>31325</v>
      </c>
      <c r="F4592" s="572">
        <v>42330</v>
      </c>
      <c r="G4592" s="205" t="s">
        <v>17309</v>
      </c>
      <c r="H4592" s="205" t="s">
        <v>682</v>
      </c>
      <c r="I4592" s="205" t="s">
        <v>684</v>
      </c>
      <c r="J4592" s="205" t="s">
        <v>684</v>
      </c>
      <c r="K4592" s="205" t="s">
        <v>684</v>
      </c>
      <c r="L4592" s="205" t="s">
        <v>684</v>
      </c>
      <c r="M4592" s="205" t="s">
        <v>684</v>
      </c>
      <c r="N4592" s="205" t="s">
        <v>684</v>
      </c>
      <c r="O4592" s="205" t="s">
        <v>686</v>
      </c>
      <c r="P4592" s="205" t="s">
        <v>684</v>
      </c>
      <c r="Q4592" s="205" t="s">
        <v>686</v>
      </c>
    </row>
    <row r="4593" spans="1:17" hidden="1">
      <c r="A4593" s="204">
        <v>100660072681</v>
      </c>
      <c r="B4593" s="205" t="s">
        <v>17304</v>
      </c>
      <c r="C4593" s="205" t="s">
        <v>17305</v>
      </c>
      <c r="D4593" s="205" t="s">
        <v>680</v>
      </c>
      <c r="E4593" s="572">
        <v>31325</v>
      </c>
      <c r="F4593" s="572">
        <v>42330</v>
      </c>
      <c r="G4593" s="205" t="s">
        <v>17306</v>
      </c>
      <c r="H4593" s="205" t="s">
        <v>682</v>
      </c>
      <c r="I4593" s="205" t="s">
        <v>684</v>
      </c>
      <c r="J4593" s="205" t="s">
        <v>684</v>
      </c>
      <c r="K4593" s="205" t="s">
        <v>684</v>
      </c>
      <c r="L4593" s="205" t="s">
        <v>684</v>
      </c>
      <c r="M4593" s="205" t="s">
        <v>684</v>
      </c>
      <c r="N4593" s="205" t="s">
        <v>684</v>
      </c>
      <c r="O4593" s="205" t="s">
        <v>686</v>
      </c>
      <c r="P4593" s="205" t="s">
        <v>684</v>
      </c>
      <c r="Q4593" s="205" t="s">
        <v>686</v>
      </c>
    </row>
    <row r="4594" spans="1:17" hidden="1">
      <c r="A4594" s="204">
        <v>100660386883</v>
      </c>
      <c r="B4594" s="205" t="s">
        <v>17302</v>
      </c>
      <c r="C4594" s="205" t="s">
        <v>17303</v>
      </c>
      <c r="D4594" s="205" t="s">
        <v>680</v>
      </c>
      <c r="E4594" s="572">
        <v>31325</v>
      </c>
      <c r="F4594" s="572">
        <v>42330</v>
      </c>
      <c r="G4594" s="205" t="s">
        <v>5644</v>
      </c>
      <c r="H4594" s="205" t="s">
        <v>682</v>
      </c>
      <c r="I4594" s="205" t="s">
        <v>684</v>
      </c>
      <c r="J4594" s="205" t="s">
        <v>684</v>
      </c>
      <c r="K4594" s="205" t="s">
        <v>684</v>
      </c>
      <c r="L4594" s="205" t="s">
        <v>684</v>
      </c>
      <c r="M4594" s="205" t="s">
        <v>684</v>
      </c>
      <c r="N4594" s="205" t="s">
        <v>684</v>
      </c>
      <c r="O4594" s="205" t="s">
        <v>686</v>
      </c>
      <c r="P4594" s="205" t="s">
        <v>684</v>
      </c>
      <c r="Q4594" s="205" t="s">
        <v>686</v>
      </c>
    </row>
    <row r="4595" spans="1:17" hidden="1">
      <c r="A4595" s="204">
        <v>100660339709</v>
      </c>
      <c r="B4595" s="205" t="s">
        <v>17310</v>
      </c>
      <c r="C4595" s="205" t="s">
        <v>17311</v>
      </c>
      <c r="D4595" s="205" t="s">
        <v>680</v>
      </c>
      <c r="E4595" s="572">
        <v>31325</v>
      </c>
      <c r="F4595" s="572">
        <v>42330</v>
      </c>
      <c r="G4595" s="205" t="s">
        <v>17312</v>
      </c>
      <c r="H4595" s="205" t="s">
        <v>682</v>
      </c>
      <c r="I4595" s="205" t="s">
        <v>684</v>
      </c>
      <c r="J4595" s="205" t="s">
        <v>684</v>
      </c>
      <c r="K4595" s="205" t="s">
        <v>684</v>
      </c>
      <c r="L4595" s="205" t="s">
        <v>684</v>
      </c>
      <c r="M4595" s="205" t="s">
        <v>684</v>
      </c>
      <c r="N4595" s="205" t="s">
        <v>684</v>
      </c>
      <c r="O4595" s="205" t="s">
        <v>686</v>
      </c>
      <c r="P4595" s="205" t="s">
        <v>684</v>
      </c>
      <c r="Q4595" s="205" t="s">
        <v>686</v>
      </c>
    </row>
    <row r="4596" spans="1:17" hidden="1">
      <c r="A4596" s="204">
        <v>100660070073</v>
      </c>
      <c r="B4596" s="205" t="s">
        <v>17300</v>
      </c>
      <c r="C4596" s="205" t="s">
        <v>17301</v>
      </c>
      <c r="D4596" s="205" t="s">
        <v>680</v>
      </c>
      <c r="E4596" s="572">
        <v>31325</v>
      </c>
      <c r="F4596" s="572">
        <v>42330</v>
      </c>
      <c r="G4596" s="205" t="s">
        <v>15456</v>
      </c>
      <c r="H4596" s="205" t="s">
        <v>682</v>
      </c>
      <c r="I4596" s="205" t="s">
        <v>684</v>
      </c>
      <c r="J4596" s="205" t="s">
        <v>684</v>
      </c>
      <c r="K4596" s="205" t="s">
        <v>684</v>
      </c>
      <c r="L4596" s="205" t="s">
        <v>684</v>
      </c>
      <c r="M4596" s="205" t="s">
        <v>684</v>
      </c>
      <c r="N4596" s="205" t="s">
        <v>684</v>
      </c>
      <c r="O4596" s="205" t="s">
        <v>686</v>
      </c>
      <c r="P4596" s="205" t="s">
        <v>684</v>
      </c>
      <c r="Q4596" s="205" t="s">
        <v>686</v>
      </c>
    </row>
    <row r="4597" spans="1:17" hidden="1">
      <c r="A4597" s="204">
        <v>100660542496</v>
      </c>
      <c r="B4597" s="205" t="s">
        <v>17318</v>
      </c>
      <c r="C4597" s="205" t="s">
        <v>17319</v>
      </c>
      <c r="D4597" s="205" t="s">
        <v>680</v>
      </c>
      <c r="E4597" s="572">
        <v>30317</v>
      </c>
      <c r="F4597" s="572">
        <v>42327</v>
      </c>
      <c r="G4597" s="205" t="s">
        <v>3865</v>
      </c>
      <c r="H4597" s="205" t="s">
        <v>682</v>
      </c>
      <c r="I4597" s="205" t="s">
        <v>684</v>
      </c>
      <c r="J4597" s="205" t="s">
        <v>684</v>
      </c>
      <c r="K4597" s="205" t="s">
        <v>684</v>
      </c>
      <c r="L4597" s="205" t="s">
        <v>684</v>
      </c>
      <c r="M4597" s="205" t="s">
        <v>684</v>
      </c>
      <c r="N4597" s="205" t="s">
        <v>684</v>
      </c>
      <c r="O4597" s="205" t="s">
        <v>686</v>
      </c>
      <c r="P4597" s="205" t="s">
        <v>684</v>
      </c>
      <c r="Q4597" s="205" t="s">
        <v>686</v>
      </c>
    </row>
    <row r="4598" spans="1:17" hidden="1">
      <c r="A4598" s="204">
        <v>100660455835</v>
      </c>
      <c r="B4598" s="205" t="s">
        <v>17315</v>
      </c>
      <c r="C4598" s="205" t="s">
        <v>17316</v>
      </c>
      <c r="D4598" s="205" t="s">
        <v>680</v>
      </c>
      <c r="E4598" s="572">
        <v>30317</v>
      </c>
      <c r="F4598" s="572">
        <v>42327</v>
      </c>
      <c r="G4598" s="205" t="s">
        <v>17317</v>
      </c>
      <c r="H4598" s="205" t="s">
        <v>682</v>
      </c>
      <c r="I4598" s="205" t="s">
        <v>684</v>
      </c>
      <c r="J4598" s="205">
        <v>7776018787</v>
      </c>
      <c r="K4598" s="205" t="s">
        <v>684</v>
      </c>
      <c r="L4598" s="205" t="s">
        <v>684</v>
      </c>
      <c r="M4598" s="205" t="s">
        <v>684</v>
      </c>
      <c r="N4598" s="205" t="s">
        <v>684</v>
      </c>
      <c r="O4598" s="205" t="s">
        <v>686</v>
      </c>
      <c r="P4598" s="205" t="s">
        <v>684</v>
      </c>
      <c r="Q4598" s="205" t="s">
        <v>686</v>
      </c>
    </row>
    <row r="4599" spans="1:17" hidden="1">
      <c r="A4599" s="204">
        <v>100660280236</v>
      </c>
      <c r="B4599" s="205" t="s">
        <v>17320</v>
      </c>
      <c r="C4599" s="205" t="s">
        <v>17321</v>
      </c>
      <c r="D4599" s="205" t="s">
        <v>680</v>
      </c>
      <c r="E4599" s="572">
        <v>30317</v>
      </c>
      <c r="F4599" s="572">
        <v>42327</v>
      </c>
      <c r="G4599" s="205" t="s">
        <v>4040</v>
      </c>
      <c r="H4599" s="205" t="s">
        <v>682</v>
      </c>
      <c r="I4599" s="205" t="s">
        <v>684</v>
      </c>
      <c r="J4599" s="205" t="s">
        <v>684</v>
      </c>
      <c r="K4599" s="205" t="s">
        <v>684</v>
      </c>
      <c r="L4599" s="205" t="s">
        <v>684</v>
      </c>
      <c r="M4599" s="205" t="s">
        <v>684</v>
      </c>
      <c r="N4599" s="205" t="s">
        <v>684</v>
      </c>
      <c r="O4599" s="205" t="s">
        <v>686</v>
      </c>
      <c r="P4599" s="205" t="s">
        <v>684</v>
      </c>
      <c r="Q4599" s="205" t="s">
        <v>686</v>
      </c>
    </row>
    <row r="4600" spans="1:17" hidden="1">
      <c r="A4600" s="204">
        <v>100660563229</v>
      </c>
      <c r="B4600" s="205" t="s">
        <v>17313</v>
      </c>
      <c r="C4600" s="205" t="s">
        <v>17314</v>
      </c>
      <c r="D4600" s="205" t="s">
        <v>680</v>
      </c>
      <c r="E4600" s="572">
        <v>30317</v>
      </c>
      <c r="F4600" s="572">
        <v>42327</v>
      </c>
      <c r="G4600" s="205" t="s">
        <v>1254</v>
      </c>
      <c r="H4600" s="205" t="s">
        <v>682</v>
      </c>
      <c r="I4600" s="205" t="s">
        <v>684</v>
      </c>
      <c r="J4600" s="205" t="s">
        <v>684</v>
      </c>
      <c r="K4600" s="205" t="s">
        <v>684</v>
      </c>
      <c r="L4600" s="205" t="s">
        <v>684</v>
      </c>
      <c r="M4600" s="205" t="s">
        <v>684</v>
      </c>
      <c r="N4600" s="205" t="s">
        <v>684</v>
      </c>
      <c r="O4600" s="205" t="s">
        <v>686</v>
      </c>
      <c r="P4600" s="205" t="s">
        <v>684</v>
      </c>
      <c r="Q4600" s="205" t="s">
        <v>686</v>
      </c>
    </row>
    <row r="4601" spans="1:17" hidden="1">
      <c r="A4601" s="204">
        <v>100660308057</v>
      </c>
      <c r="B4601" s="205" t="s">
        <v>17330</v>
      </c>
      <c r="C4601" s="205" t="s">
        <v>17331</v>
      </c>
      <c r="D4601" s="205" t="s">
        <v>680</v>
      </c>
      <c r="E4601" s="572">
        <v>33604</v>
      </c>
      <c r="F4601" s="572">
        <v>42323</v>
      </c>
      <c r="G4601" s="205" t="s">
        <v>16786</v>
      </c>
      <c r="H4601" s="205" t="s">
        <v>682</v>
      </c>
      <c r="I4601" s="205" t="s">
        <v>684</v>
      </c>
      <c r="J4601" s="205" t="s">
        <v>684</v>
      </c>
      <c r="K4601" s="205" t="s">
        <v>684</v>
      </c>
      <c r="L4601" s="205" t="s">
        <v>684</v>
      </c>
      <c r="M4601" s="205" t="s">
        <v>684</v>
      </c>
      <c r="N4601" s="205" t="s">
        <v>684</v>
      </c>
      <c r="O4601" s="205" t="s">
        <v>686</v>
      </c>
      <c r="P4601" s="205" t="s">
        <v>684</v>
      </c>
      <c r="Q4601" s="205" t="s">
        <v>686</v>
      </c>
    </row>
    <row r="4602" spans="1:17" hidden="1">
      <c r="A4602" s="204">
        <v>100660062990</v>
      </c>
      <c r="B4602" s="205" t="s">
        <v>17322</v>
      </c>
      <c r="C4602" s="205" t="s">
        <v>17323</v>
      </c>
      <c r="D4602" s="205" t="s">
        <v>680</v>
      </c>
      <c r="E4602" s="572">
        <v>33604</v>
      </c>
      <c r="F4602" s="572">
        <v>42323</v>
      </c>
      <c r="G4602" s="205" t="s">
        <v>17324</v>
      </c>
      <c r="H4602" s="205" t="s">
        <v>682</v>
      </c>
      <c r="I4602" s="205" t="s">
        <v>684</v>
      </c>
      <c r="J4602" s="205" t="s">
        <v>684</v>
      </c>
      <c r="K4602" s="205" t="s">
        <v>684</v>
      </c>
      <c r="L4602" s="205" t="s">
        <v>684</v>
      </c>
      <c r="M4602" s="205" t="s">
        <v>684</v>
      </c>
      <c r="N4602" s="205" t="s">
        <v>684</v>
      </c>
      <c r="O4602" s="205" t="s">
        <v>686</v>
      </c>
      <c r="P4602" s="205" t="s">
        <v>684</v>
      </c>
      <c r="Q4602" s="205" t="s">
        <v>686</v>
      </c>
    </row>
    <row r="4603" spans="1:17" hidden="1">
      <c r="A4603" s="204">
        <v>100660231458</v>
      </c>
      <c r="B4603" s="205" t="s">
        <v>17325</v>
      </c>
      <c r="C4603" s="205" t="s">
        <v>17326</v>
      </c>
      <c r="D4603" s="205" t="s">
        <v>680</v>
      </c>
      <c r="E4603" s="572">
        <v>33604</v>
      </c>
      <c r="F4603" s="572">
        <v>42323</v>
      </c>
      <c r="G4603" s="205" t="s">
        <v>17327</v>
      </c>
      <c r="H4603" s="205" t="s">
        <v>682</v>
      </c>
      <c r="I4603" s="205" t="s">
        <v>684</v>
      </c>
      <c r="J4603" s="205" t="s">
        <v>684</v>
      </c>
      <c r="K4603" s="205" t="s">
        <v>684</v>
      </c>
      <c r="L4603" s="205" t="s">
        <v>684</v>
      </c>
      <c r="M4603" s="205" t="s">
        <v>684</v>
      </c>
      <c r="N4603" s="205" t="s">
        <v>684</v>
      </c>
      <c r="O4603" s="205" t="s">
        <v>686</v>
      </c>
      <c r="P4603" s="205" t="s">
        <v>684</v>
      </c>
      <c r="Q4603" s="205" t="s">
        <v>686</v>
      </c>
    </row>
    <row r="4604" spans="1:17" hidden="1">
      <c r="A4604" s="204">
        <v>100660072550</v>
      </c>
      <c r="B4604" s="205" t="s">
        <v>17328</v>
      </c>
      <c r="C4604" s="205" t="s">
        <v>17329</v>
      </c>
      <c r="D4604" s="205" t="s">
        <v>680</v>
      </c>
      <c r="E4604" s="572">
        <v>33604</v>
      </c>
      <c r="F4604" s="572">
        <v>42323</v>
      </c>
      <c r="G4604" s="205" t="s">
        <v>16480</v>
      </c>
      <c r="H4604" s="205" t="s">
        <v>682</v>
      </c>
      <c r="I4604" s="205" t="s">
        <v>684</v>
      </c>
      <c r="J4604" s="205" t="s">
        <v>684</v>
      </c>
      <c r="K4604" s="205" t="s">
        <v>684</v>
      </c>
      <c r="L4604" s="205" t="s">
        <v>684</v>
      </c>
      <c r="M4604" s="205" t="s">
        <v>684</v>
      </c>
      <c r="N4604" s="205" t="s">
        <v>684</v>
      </c>
      <c r="O4604" s="205" t="s">
        <v>686</v>
      </c>
      <c r="P4604" s="205" t="s">
        <v>684</v>
      </c>
      <c r="Q4604" s="205" t="s">
        <v>686</v>
      </c>
    </row>
    <row r="4605" spans="1:17" hidden="1">
      <c r="A4605" s="204">
        <v>100660111325</v>
      </c>
      <c r="B4605" s="205" t="s">
        <v>17339</v>
      </c>
      <c r="C4605" s="205" t="s">
        <v>17340</v>
      </c>
      <c r="D4605" s="205" t="s">
        <v>680</v>
      </c>
      <c r="E4605" s="572">
        <v>28491</v>
      </c>
      <c r="F4605" s="572">
        <v>42321</v>
      </c>
      <c r="G4605" s="205" t="s">
        <v>14262</v>
      </c>
      <c r="H4605" s="205" t="s">
        <v>682</v>
      </c>
      <c r="I4605" s="205" t="s">
        <v>684</v>
      </c>
      <c r="J4605" s="205" t="s">
        <v>684</v>
      </c>
      <c r="K4605" s="205" t="s">
        <v>684</v>
      </c>
      <c r="L4605" s="205" t="s">
        <v>684</v>
      </c>
      <c r="M4605" s="205" t="s">
        <v>684</v>
      </c>
      <c r="N4605" s="205" t="s">
        <v>684</v>
      </c>
      <c r="O4605" s="205" t="s">
        <v>686</v>
      </c>
      <c r="P4605" s="205" t="s">
        <v>684</v>
      </c>
      <c r="Q4605" s="205" t="s">
        <v>686</v>
      </c>
    </row>
    <row r="4606" spans="1:17" hidden="1">
      <c r="A4606" s="204">
        <v>100660045854</v>
      </c>
      <c r="B4606" s="205" t="s">
        <v>17334</v>
      </c>
      <c r="C4606" s="205" t="s">
        <v>17335</v>
      </c>
      <c r="D4606" s="205" t="s">
        <v>680</v>
      </c>
      <c r="E4606" s="572">
        <v>28491</v>
      </c>
      <c r="F4606" s="572">
        <v>42321</v>
      </c>
      <c r="G4606" s="205" t="s">
        <v>11816</v>
      </c>
      <c r="H4606" s="205" t="s">
        <v>682</v>
      </c>
      <c r="I4606" s="205" t="s">
        <v>684</v>
      </c>
      <c r="J4606" s="205">
        <v>9984655791</v>
      </c>
      <c r="K4606" s="205" t="s">
        <v>684</v>
      </c>
      <c r="L4606" s="205" t="s">
        <v>684</v>
      </c>
      <c r="M4606" s="205" t="s">
        <v>684</v>
      </c>
      <c r="N4606" s="205" t="s">
        <v>684</v>
      </c>
      <c r="O4606" s="205" t="s">
        <v>686</v>
      </c>
      <c r="P4606" s="205" t="s">
        <v>684</v>
      </c>
      <c r="Q4606" s="205" t="s">
        <v>686</v>
      </c>
    </row>
    <row r="4607" spans="1:17" hidden="1">
      <c r="A4607" s="204">
        <v>100660232962</v>
      </c>
      <c r="B4607" s="205" t="s">
        <v>17336</v>
      </c>
      <c r="C4607" s="205" t="s">
        <v>17337</v>
      </c>
      <c r="D4607" s="205" t="s">
        <v>680</v>
      </c>
      <c r="E4607" s="572">
        <v>28491</v>
      </c>
      <c r="F4607" s="572">
        <v>42321</v>
      </c>
      <c r="G4607" s="205" t="s">
        <v>17338</v>
      </c>
      <c r="H4607" s="205" t="s">
        <v>682</v>
      </c>
      <c r="I4607" s="205" t="s">
        <v>684</v>
      </c>
      <c r="J4607" s="205" t="s">
        <v>684</v>
      </c>
      <c r="K4607" s="205" t="s">
        <v>684</v>
      </c>
      <c r="L4607" s="205" t="s">
        <v>684</v>
      </c>
      <c r="M4607" s="205" t="s">
        <v>684</v>
      </c>
      <c r="N4607" s="205" t="s">
        <v>684</v>
      </c>
      <c r="O4607" s="205" t="s">
        <v>686</v>
      </c>
      <c r="P4607" s="205" t="s">
        <v>684</v>
      </c>
      <c r="Q4607" s="205" t="s">
        <v>686</v>
      </c>
    </row>
    <row r="4608" spans="1:17" hidden="1">
      <c r="A4608" s="204">
        <v>100660060635</v>
      </c>
      <c r="B4608" s="205" t="s">
        <v>17332</v>
      </c>
      <c r="C4608" s="205" t="s">
        <v>17333</v>
      </c>
      <c r="D4608" s="205" t="s">
        <v>680</v>
      </c>
      <c r="E4608" s="572">
        <v>28491</v>
      </c>
      <c r="F4608" s="572">
        <v>42321</v>
      </c>
      <c r="G4608" s="205" t="s">
        <v>17309</v>
      </c>
      <c r="H4608" s="205" t="s">
        <v>682</v>
      </c>
      <c r="I4608" s="205" t="s">
        <v>684</v>
      </c>
      <c r="J4608" s="205" t="s">
        <v>684</v>
      </c>
      <c r="K4608" s="205" t="s">
        <v>684</v>
      </c>
      <c r="L4608" s="205" t="s">
        <v>684</v>
      </c>
      <c r="M4608" s="205" t="s">
        <v>684</v>
      </c>
      <c r="N4608" s="205" t="s">
        <v>684</v>
      </c>
      <c r="O4608" s="205" t="s">
        <v>686</v>
      </c>
      <c r="P4608" s="205" t="s">
        <v>684</v>
      </c>
      <c r="Q4608" s="205" t="s">
        <v>686</v>
      </c>
    </row>
    <row r="4609" spans="1:17" hidden="1">
      <c r="A4609" s="204">
        <v>100660207075</v>
      </c>
      <c r="B4609" s="205" t="s">
        <v>17341</v>
      </c>
      <c r="C4609" s="205" t="s">
        <v>17342</v>
      </c>
      <c r="D4609" s="205" t="s">
        <v>680</v>
      </c>
      <c r="E4609" s="572">
        <v>28491</v>
      </c>
      <c r="F4609" s="572">
        <v>42321</v>
      </c>
      <c r="G4609" s="205" t="s">
        <v>17343</v>
      </c>
      <c r="H4609" s="205" t="s">
        <v>682</v>
      </c>
      <c r="I4609" s="205" t="s">
        <v>684</v>
      </c>
      <c r="J4609" s="205" t="s">
        <v>684</v>
      </c>
      <c r="K4609" s="205" t="s">
        <v>684</v>
      </c>
      <c r="L4609" s="205" t="s">
        <v>684</v>
      </c>
      <c r="M4609" s="205" t="s">
        <v>684</v>
      </c>
      <c r="N4609" s="205" t="s">
        <v>684</v>
      </c>
      <c r="O4609" s="205" t="s">
        <v>686</v>
      </c>
      <c r="P4609" s="205" t="s">
        <v>684</v>
      </c>
      <c r="Q4609" s="205" t="s">
        <v>686</v>
      </c>
    </row>
    <row r="4610" spans="1:17" hidden="1">
      <c r="A4610" s="204">
        <v>100660113972</v>
      </c>
      <c r="B4610" s="205" t="s">
        <v>17364</v>
      </c>
      <c r="C4610" s="205" t="s">
        <v>17365</v>
      </c>
      <c r="D4610" s="205" t="s">
        <v>680</v>
      </c>
      <c r="E4610" s="572">
        <v>33604</v>
      </c>
      <c r="F4610" s="572">
        <v>42320</v>
      </c>
      <c r="G4610" s="205" t="s">
        <v>4793</v>
      </c>
      <c r="H4610" s="205" t="s">
        <v>682</v>
      </c>
      <c r="I4610" s="205" t="s">
        <v>684</v>
      </c>
      <c r="J4610" s="205" t="s">
        <v>684</v>
      </c>
      <c r="K4610" s="205" t="s">
        <v>684</v>
      </c>
      <c r="L4610" s="205" t="s">
        <v>684</v>
      </c>
      <c r="M4610" s="205" t="s">
        <v>684</v>
      </c>
      <c r="N4610" s="205" t="s">
        <v>684</v>
      </c>
      <c r="O4610" s="205" t="s">
        <v>686</v>
      </c>
      <c r="P4610" s="205" t="s">
        <v>684</v>
      </c>
      <c r="Q4610" s="205" t="s">
        <v>686</v>
      </c>
    </row>
    <row r="4611" spans="1:17" hidden="1">
      <c r="A4611" s="204">
        <v>100660381216</v>
      </c>
      <c r="B4611" s="205" t="s">
        <v>17355</v>
      </c>
      <c r="C4611" s="205" t="s">
        <v>17356</v>
      </c>
      <c r="D4611" s="205" t="s">
        <v>680</v>
      </c>
      <c r="E4611" s="572">
        <v>33604</v>
      </c>
      <c r="F4611" s="572">
        <v>42320</v>
      </c>
      <c r="G4611" s="205" t="s">
        <v>9644</v>
      </c>
      <c r="H4611" s="205" t="s">
        <v>682</v>
      </c>
      <c r="I4611" s="205" t="s">
        <v>684</v>
      </c>
      <c r="J4611" s="205" t="s">
        <v>684</v>
      </c>
      <c r="K4611" s="205" t="s">
        <v>684</v>
      </c>
      <c r="L4611" s="205" t="s">
        <v>684</v>
      </c>
      <c r="M4611" s="205" t="s">
        <v>684</v>
      </c>
      <c r="N4611" s="205" t="s">
        <v>684</v>
      </c>
      <c r="O4611" s="205" t="s">
        <v>686</v>
      </c>
      <c r="P4611" s="205" t="s">
        <v>684</v>
      </c>
      <c r="Q4611" s="205" t="s">
        <v>686</v>
      </c>
    </row>
    <row r="4612" spans="1:17" hidden="1">
      <c r="A4612" s="204">
        <v>100660114062</v>
      </c>
      <c r="B4612" s="205" t="s">
        <v>17360</v>
      </c>
      <c r="C4612" s="205" t="s">
        <v>17361</v>
      </c>
      <c r="D4612" s="205" t="s">
        <v>680</v>
      </c>
      <c r="E4612" s="572">
        <v>33604</v>
      </c>
      <c r="F4612" s="572">
        <v>42320</v>
      </c>
      <c r="G4612" s="205" t="s">
        <v>4793</v>
      </c>
      <c r="H4612" s="205" t="s">
        <v>682</v>
      </c>
      <c r="I4612" s="205" t="s">
        <v>684</v>
      </c>
      <c r="J4612" s="205" t="s">
        <v>684</v>
      </c>
      <c r="K4612" s="205" t="s">
        <v>684</v>
      </c>
      <c r="L4612" s="205" t="s">
        <v>684</v>
      </c>
      <c r="M4612" s="205" t="s">
        <v>684</v>
      </c>
      <c r="N4612" s="205" t="s">
        <v>684</v>
      </c>
      <c r="O4612" s="205" t="s">
        <v>686</v>
      </c>
      <c r="P4612" s="205" t="s">
        <v>684</v>
      </c>
      <c r="Q4612" s="205" t="s">
        <v>686</v>
      </c>
    </row>
    <row r="4613" spans="1:17" hidden="1">
      <c r="A4613" s="204">
        <v>100660362711</v>
      </c>
      <c r="B4613" s="205" t="s">
        <v>17357</v>
      </c>
      <c r="C4613" s="205" t="s">
        <v>17358</v>
      </c>
      <c r="D4613" s="205" t="s">
        <v>680</v>
      </c>
      <c r="E4613" s="572">
        <v>33604</v>
      </c>
      <c r="F4613" s="572">
        <v>42320</v>
      </c>
      <c r="G4613" s="205" t="s">
        <v>17359</v>
      </c>
      <c r="H4613" s="205" t="s">
        <v>682</v>
      </c>
      <c r="I4613" s="205" t="s">
        <v>684</v>
      </c>
      <c r="J4613" s="205" t="s">
        <v>684</v>
      </c>
      <c r="K4613" s="205" t="s">
        <v>684</v>
      </c>
      <c r="L4613" s="205" t="s">
        <v>684</v>
      </c>
      <c r="M4613" s="205" t="s">
        <v>684</v>
      </c>
      <c r="N4613" s="205" t="s">
        <v>684</v>
      </c>
      <c r="O4613" s="205" t="s">
        <v>686</v>
      </c>
      <c r="P4613" s="205" t="s">
        <v>684</v>
      </c>
      <c r="Q4613" s="205" t="s">
        <v>686</v>
      </c>
    </row>
    <row r="4614" spans="1:17" hidden="1">
      <c r="A4614" s="204">
        <v>100660063056</v>
      </c>
      <c r="B4614" s="205" t="s">
        <v>17362</v>
      </c>
      <c r="C4614" s="205" t="s">
        <v>17363</v>
      </c>
      <c r="D4614" s="205" t="s">
        <v>680</v>
      </c>
      <c r="E4614" s="572">
        <v>33604</v>
      </c>
      <c r="F4614" s="572">
        <v>42320</v>
      </c>
      <c r="G4614" s="205" t="s">
        <v>2418</v>
      </c>
      <c r="H4614" s="205" t="s">
        <v>682</v>
      </c>
      <c r="I4614" s="205" t="s">
        <v>684</v>
      </c>
      <c r="J4614" s="205" t="s">
        <v>684</v>
      </c>
      <c r="K4614" s="205" t="s">
        <v>684</v>
      </c>
      <c r="L4614" s="205" t="s">
        <v>684</v>
      </c>
      <c r="M4614" s="205" t="s">
        <v>684</v>
      </c>
      <c r="N4614" s="205" t="s">
        <v>684</v>
      </c>
      <c r="O4614" s="205" t="s">
        <v>686</v>
      </c>
      <c r="P4614" s="205" t="s">
        <v>684</v>
      </c>
      <c r="Q4614" s="205" t="s">
        <v>686</v>
      </c>
    </row>
    <row r="4615" spans="1:17" hidden="1">
      <c r="A4615" s="204">
        <v>100660428141</v>
      </c>
      <c r="B4615" s="205" t="s">
        <v>17344</v>
      </c>
      <c r="C4615" s="205" t="s">
        <v>17345</v>
      </c>
      <c r="D4615" s="205" t="s">
        <v>680</v>
      </c>
      <c r="E4615" s="572">
        <v>33604</v>
      </c>
      <c r="F4615" s="572">
        <v>42320</v>
      </c>
      <c r="G4615" s="205" t="s">
        <v>17346</v>
      </c>
      <c r="H4615" s="205" t="s">
        <v>682</v>
      </c>
      <c r="I4615" s="205" t="s">
        <v>684</v>
      </c>
      <c r="J4615" s="205" t="s">
        <v>684</v>
      </c>
      <c r="K4615" s="205" t="s">
        <v>684</v>
      </c>
      <c r="L4615" s="205" t="s">
        <v>684</v>
      </c>
      <c r="M4615" s="205" t="s">
        <v>684</v>
      </c>
      <c r="N4615" s="205" t="s">
        <v>684</v>
      </c>
      <c r="O4615" s="205" t="s">
        <v>686</v>
      </c>
      <c r="P4615" s="205" t="s">
        <v>684</v>
      </c>
      <c r="Q4615" s="205" t="s">
        <v>686</v>
      </c>
    </row>
    <row r="4616" spans="1:17" hidden="1">
      <c r="A4616" s="204">
        <v>100660228002</v>
      </c>
      <c r="B4616" s="205" t="s">
        <v>17353</v>
      </c>
      <c r="C4616" s="205" t="s">
        <v>17354</v>
      </c>
      <c r="D4616" s="205" t="s">
        <v>680</v>
      </c>
      <c r="E4616" s="572">
        <v>33604</v>
      </c>
      <c r="F4616" s="572">
        <v>42320</v>
      </c>
      <c r="G4616" s="205" t="s">
        <v>16445</v>
      </c>
      <c r="H4616" s="205" t="s">
        <v>682</v>
      </c>
      <c r="I4616" s="205" t="s">
        <v>684</v>
      </c>
      <c r="J4616" s="205" t="s">
        <v>684</v>
      </c>
      <c r="K4616" s="205" t="s">
        <v>684</v>
      </c>
      <c r="L4616" s="205" t="s">
        <v>684</v>
      </c>
      <c r="M4616" s="205" t="s">
        <v>684</v>
      </c>
      <c r="N4616" s="205" t="s">
        <v>684</v>
      </c>
      <c r="O4616" s="205" t="s">
        <v>686</v>
      </c>
      <c r="P4616" s="205" t="s">
        <v>684</v>
      </c>
      <c r="Q4616" s="205" t="s">
        <v>686</v>
      </c>
    </row>
    <row r="4617" spans="1:17" hidden="1">
      <c r="A4617" s="204">
        <v>100660335506</v>
      </c>
      <c r="B4617" s="205" t="s">
        <v>17347</v>
      </c>
      <c r="C4617" s="205" t="s">
        <v>17348</v>
      </c>
      <c r="D4617" s="205" t="s">
        <v>680</v>
      </c>
      <c r="E4617" s="572">
        <v>33604</v>
      </c>
      <c r="F4617" s="572">
        <v>42320</v>
      </c>
      <c r="G4617" s="205" t="s">
        <v>1738</v>
      </c>
      <c r="H4617" s="205" t="s">
        <v>682</v>
      </c>
      <c r="I4617" s="205" t="s">
        <v>684</v>
      </c>
      <c r="J4617" s="205" t="s">
        <v>684</v>
      </c>
      <c r="K4617" s="205" t="s">
        <v>684</v>
      </c>
      <c r="L4617" s="205" t="s">
        <v>684</v>
      </c>
      <c r="M4617" s="205" t="s">
        <v>684</v>
      </c>
      <c r="N4617" s="205" t="s">
        <v>684</v>
      </c>
      <c r="O4617" s="205" t="s">
        <v>686</v>
      </c>
      <c r="P4617" s="205" t="s">
        <v>684</v>
      </c>
      <c r="Q4617" s="205" t="s">
        <v>686</v>
      </c>
    </row>
    <row r="4618" spans="1:17" hidden="1">
      <c r="A4618" s="204">
        <v>100660455857</v>
      </c>
      <c r="B4618" s="205" t="s">
        <v>17349</v>
      </c>
      <c r="C4618" s="205" t="s">
        <v>17350</v>
      </c>
      <c r="D4618" s="205" t="s">
        <v>680</v>
      </c>
      <c r="E4618" s="572">
        <v>33604</v>
      </c>
      <c r="F4618" s="572">
        <v>42320</v>
      </c>
      <c r="G4618" s="205" t="s">
        <v>17317</v>
      </c>
      <c r="H4618" s="205" t="s">
        <v>682</v>
      </c>
      <c r="I4618" s="205" t="s">
        <v>684</v>
      </c>
      <c r="J4618" s="205" t="s">
        <v>684</v>
      </c>
      <c r="K4618" s="205" t="s">
        <v>684</v>
      </c>
      <c r="L4618" s="205" t="s">
        <v>684</v>
      </c>
      <c r="M4618" s="205" t="s">
        <v>684</v>
      </c>
      <c r="N4618" s="205" t="s">
        <v>684</v>
      </c>
      <c r="O4618" s="205" t="s">
        <v>686</v>
      </c>
      <c r="P4618" s="205" t="s">
        <v>684</v>
      </c>
      <c r="Q4618" s="205" t="s">
        <v>686</v>
      </c>
    </row>
    <row r="4619" spans="1:17" hidden="1">
      <c r="A4619" s="204">
        <v>100660440593</v>
      </c>
      <c r="B4619" s="205" t="s">
        <v>17351</v>
      </c>
      <c r="C4619" s="205" t="s">
        <v>17352</v>
      </c>
      <c r="D4619" s="205" t="s">
        <v>680</v>
      </c>
      <c r="E4619" s="572">
        <v>33604</v>
      </c>
      <c r="F4619" s="572">
        <v>42320</v>
      </c>
      <c r="G4619" s="205" t="s">
        <v>2089</v>
      </c>
      <c r="H4619" s="205" t="s">
        <v>682</v>
      </c>
      <c r="I4619" s="205" t="s">
        <v>684</v>
      </c>
      <c r="J4619" s="205" t="s">
        <v>684</v>
      </c>
      <c r="K4619" s="205" t="s">
        <v>684</v>
      </c>
      <c r="L4619" s="205" t="s">
        <v>684</v>
      </c>
      <c r="M4619" s="205" t="s">
        <v>684</v>
      </c>
      <c r="N4619" s="205" t="s">
        <v>684</v>
      </c>
      <c r="O4619" s="205" t="s">
        <v>686</v>
      </c>
      <c r="P4619" s="205" t="s">
        <v>684</v>
      </c>
      <c r="Q4619" s="205" t="s">
        <v>686</v>
      </c>
    </row>
    <row r="4620" spans="1:17" hidden="1">
      <c r="A4620" s="204">
        <v>100660163540</v>
      </c>
      <c r="B4620" s="205" t="s">
        <v>17366</v>
      </c>
      <c r="C4620" s="205" t="s">
        <v>17367</v>
      </c>
      <c r="D4620" s="205" t="s">
        <v>680</v>
      </c>
      <c r="E4620" s="572">
        <v>33604</v>
      </c>
      <c r="F4620" s="572">
        <v>42311</v>
      </c>
      <c r="G4620" s="205" t="s">
        <v>4133</v>
      </c>
      <c r="H4620" s="205" t="s">
        <v>682</v>
      </c>
      <c r="I4620" s="205" t="s">
        <v>684</v>
      </c>
      <c r="J4620" s="205" t="s">
        <v>684</v>
      </c>
      <c r="K4620" s="205" t="s">
        <v>684</v>
      </c>
      <c r="L4620" s="205" t="s">
        <v>684</v>
      </c>
      <c r="M4620" s="205" t="s">
        <v>684</v>
      </c>
      <c r="N4620" s="205" t="s">
        <v>684</v>
      </c>
      <c r="O4620" s="205" t="s">
        <v>686</v>
      </c>
      <c r="P4620" s="205" t="s">
        <v>684</v>
      </c>
      <c r="Q4620" s="205" t="s">
        <v>686</v>
      </c>
    </row>
    <row r="4621" spans="1:17" hidden="1">
      <c r="A4621" s="204">
        <v>100660184328</v>
      </c>
      <c r="B4621" s="205" t="s">
        <v>17368</v>
      </c>
      <c r="C4621" s="205" t="s">
        <v>17369</v>
      </c>
      <c r="D4621" s="205" t="s">
        <v>680</v>
      </c>
      <c r="E4621" s="572">
        <v>33604</v>
      </c>
      <c r="F4621" s="572">
        <v>42311</v>
      </c>
      <c r="G4621" s="205" t="s">
        <v>17370</v>
      </c>
      <c r="H4621" s="205" t="s">
        <v>682</v>
      </c>
      <c r="I4621" s="205" t="s">
        <v>684</v>
      </c>
      <c r="J4621" s="205" t="s">
        <v>684</v>
      </c>
      <c r="K4621" s="205" t="s">
        <v>684</v>
      </c>
      <c r="L4621" s="205" t="s">
        <v>684</v>
      </c>
      <c r="M4621" s="205" t="s">
        <v>684</v>
      </c>
      <c r="N4621" s="205" t="s">
        <v>684</v>
      </c>
      <c r="O4621" s="205" t="s">
        <v>686</v>
      </c>
      <c r="P4621" s="205" t="s">
        <v>684</v>
      </c>
      <c r="Q4621" s="205" t="s">
        <v>686</v>
      </c>
    </row>
    <row r="4622" spans="1:17" hidden="1">
      <c r="A4622" s="204">
        <v>100660514985</v>
      </c>
      <c r="B4622" s="205" t="s">
        <v>17371</v>
      </c>
      <c r="C4622" s="205" t="s">
        <v>17372</v>
      </c>
      <c r="D4622" s="205" t="s">
        <v>680</v>
      </c>
      <c r="E4622" s="572">
        <v>33604</v>
      </c>
      <c r="F4622" s="572">
        <v>42311</v>
      </c>
      <c r="G4622" s="205" t="s">
        <v>17373</v>
      </c>
      <c r="H4622" s="205" t="s">
        <v>682</v>
      </c>
      <c r="I4622" s="205" t="s">
        <v>684</v>
      </c>
      <c r="J4622" s="205" t="s">
        <v>684</v>
      </c>
      <c r="K4622" s="205" t="s">
        <v>684</v>
      </c>
      <c r="L4622" s="205" t="s">
        <v>684</v>
      </c>
      <c r="M4622" s="205" t="s">
        <v>684</v>
      </c>
      <c r="N4622" s="205" t="s">
        <v>684</v>
      </c>
      <c r="O4622" s="205" t="s">
        <v>686</v>
      </c>
      <c r="P4622" s="205" t="s">
        <v>684</v>
      </c>
      <c r="Q4622" s="205" t="s">
        <v>686</v>
      </c>
    </row>
    <row r="4623" spans="1:17" hidden="1">
      <c r="A4623" s="204">
        <v>100660116428</v>
      </c>
      <c r="B4623" s="205" t="s">
        <v>17391</v>
      </c>
      <c r="C4623" s="205" t="s">
        <v>17392</v>
      </c>
      <c r="D4623" s="205" t="s">
        <v>680</v>
      </c>
      <c r="E4623" s="572">
        <v>28491</v>
      </c>
      <c r="F4623" s="572">
        <v>42309</v>
      </c>
      <c r="G4623" s="205" t="s">
        <v>10470</v>
      </c>
      <c r="H4623" s="205" t="s">
        <v>682</v>
      </c>
      <c r="I4623" s="205" t="s">
        <v>684</v>
      </c>
      <c r="J4623" s="205" t="s">
        <v>684</v>
      </c>
      <c r="K4623" s="205" t="s">
        <v>684</v>
      </c>
      <c r="L4623" s="205" t="s">
        <v>684</v>
      </c>
      <c r="M4623" s="205" t="s">
        <v>684</v>
      </c>
      <c r="N4623" s="205" t="s">
        <v>684</v>
      </c>
      <c r="O4623" s="205" t="s">
        <v>686</v>
      </c>
      <c r="P4623" s="205" t="s">
        <v>684</v>
      </c>
      <c r="Q4623" s="205" t="s">
        <v>686</v>
      </c>
    </row>
    <row r="4624" spans="1:17" hidden="1">
      <c r="A4624" s="204">
        <v>100660247516</v>
      </c>
      <c r="B4624" s="205" t="s">
        <v>17381</v>
      </c>
      <c r="C4624" s="205" t="s">
        <v>17382</v>
      </c>
      <c r="D4624" s="205" t="s">
        <v>680</v>
      </c>
      <c r="E4624" s="572">
        <v>28491</v>
      </c>
      <c r="F4624" s="572">
        <v>42309</v>
      </c>
      <c r="G4624" s="205" t="s">
        <v>4499</v>
      </c>
      <c r="H4624" s="205" t="s">
        <v>682</v>
      </c>
      <c r="I4624" s="205" t="s">
        <v>684</v>
      </c>
      <c r="J4624" s="205" t="s">
        <v>684</v>
      </c>
      <c r="K4624" s="205" t="s">
        <v>684</v>
      </c>
      <c r="L4624" s="205" t="s">
        <v>684</v>
      </c>
      <c r="M4624" s="205" t="s">
        <v>684</v>
      </c>
      <c r="N4624" s="205" t="s">
        <v>684</v>
      </c>
      <c r="O4624" s="205" t="s">
        <v>686</v>
      </c>
      <c r="P4624" s="205" t="s">
        <v>684</v>
      </c>
      <c r="Q4624" s="205" t="s">
        <v>686</v>
      </c>
    </row>
    <row r="4625" spans="1:17" hidden="1">
      <c r="A4625" s="204">
        <v>100660080246</v>
      </c>
      <c r="B4625" s="205" t="s">
        <v>17393</v>
      </c>
      <c r="C4625" s="205" t="s">
        <v>17394</v>
      </c>
      <c r="D4625" s="205" t="s">
        <v>680</v>
      </c>
      <c r="E4625" s="572">
        <v>30317</v>
      </c>
      <c r="F4625" s="572">
        <v>42309</v>
      </c>
      <c r="G4625" s="205" t="s">
        <v>17395</v>
      </c>
      <c r="H4625" s="205" t="s">
        <v>682</v>
      </c>
      <c r="I4625" s="205" t="s">
        <v>684</v>
      </c>
      <c r="J4625" s="205" t="s">
        <v>684</v>
      </c>
      <c r="K4625" s="205" t="s">
        <v>684</v>
      </c>
      <c r="L4625" s="205" t="s">
        <v>684</v>
      </c>
      <c r="M4625" s="205" t="s">
        <v>684</v>
      </c>
      <c r="N4625" s="205" t="s">
        <v>684</v>
      </c>
      <c r="O4625" s="205" t="s">
        <v>686</v>
      </c>
      <c r="P4625" s="205" t="s">
        <v>684</v>
      </c>
      <c r="Q4625" s="205" t="s">
        <v>686</v>
      </c>
    </row>
    <row r="4626" spans="1:17" hidden="1">
      <c r="A4626" s="204">
        <v>100660397018</v>
      </c>
      <c r="B4626" s="205" t="s">
        <v>17383</v>
      </c>
      <c r="C4626" s="205" t="s">
        <v>17384</v>
      </c>
      <c r="D4626" s="205" t="s">
        <v>680</v>
      </c>
      <c r="E4626" s="572">
        <v>28491</v>
      </c>
      <c r="F4626" s="572">
        <v>42309</v>
      </c>
      <c r="G4626" s="205" t="s">
        <v>17385</v>
      </c>
      <c r="H4626" s="205" t="s">
        <v>682</v>
      </c>
      <c r="I4626" s="205" t="s">
        <v>684</v>
      </c>
      <c r="J4626" s="205" t="s">
        <v>684</v>
      </c>
      <c r="K4626" s="205" t="s">
        <v>684</v>
      </c>
      <c r="L4626" s="205" t="s">
        <v>684</v>
      </c>
      <c r="M4626" s="205" t="s">
        <v>684</v>
      </c>
      <c r="N4626" s="205" t="s">
        <v>684</v>
      </c>
      <c r="O4626" s="205" t="s">
        <v>686</v>
      </c>
      <c r="P4626" s="205" t="s">
        <v>684</v>
      </c>
      <c r="Q4626" s="205" t="s">
        <v>686</v>
      </c>
    </row>
    <row r="4627" spans="1:17" hidden="1">
      <c r="A4627" s="204">
        <v>100660292317</v>
      </c>
      <c r="B4627" s="205" t="s">
        <v>17378</v>
      </c>
      <c r="C4627" s="205" t="s">
        <v>17379</v>
      </c>
      <c r="D4627" s="205" t="s">
        <v>680</v>
      </c>
      <c r="E4627" s="572">
        <v>28491</v>
      </c>
      <c r="F4627" s="572">
        <v>42309</v>
      </c>
      <c r="G4627" s="205" t="s">
        <v>17380</v>
      </c>
      <c r="H4627" s="205" t="s">
        <v>682</v>
      </c>
      <c r="I4627" s="205" t="s">
        <v>684</v>
      </c>
      <c r="J4627" s="205" t="s">
        <v>684</v>
      </c>
      <c r="K4627" s="205" t="s">
        <v>684</v>
      </c>
      <c r="L4627" s="205" t="s">
        <v>684</v>
      </c>
      <c r="M4627" s="205" t="s">
        <v>684</v>
      </c>
      <c r="N4627" s="205" t="s">
        <v>684</v>
      </c>
      <c r="O4627" s="205" t="s">
        <v>686</v>
      </c>
      <c r="P4627" s="205" t="s">
        <v>684</v>
      </c>
      <c r="Q4627" s="205" t="s">
        <v>686</v>
      </c>
    </row>
    <row r="4628" spans="1:17" hidden="1">
      <c r="A4628" s="204">
        <v>100660498335</v>
      </c>
      <c r="B4628" s="205" t="s">
        <v>17400</v>
      </c>
      <c r="C4628" s="205" t="s">
        <v>17401</v>
      </c>
      <c r="D4628" s="205" t="s">
        <v>680</v>
      </c>
      <c r="E4628" s="572">
        <v>28491</v>
      </c>
      <c r="F4628" s="572">
        <v>42309</v>
      </c>
      <c r="G4628" s="205" t="s">
        <v>4961</v>
      </c>
      <c r="H4628" s="205" t="s">
        <v>682</v>
      </c>
      <c r="I4628" s="205" t="s">
        <v>684</v>
      </c>
      <c r="J4628" s="205" t="s">
        <v>684</v>
      </c>
      <c r="K4628" s="205" t="s">
        <v>684</v>
      </c>
      <c r="L4628" s="205" t="s">
        <v>684</v>
      </c>
      <c r="M4628" s="205" t="s">
        <v>684</v>
      </c>
      <c r="N4628" s="205" t="s">
        <v>684</v>
      </c>
      <c r="O4628" s="205" t="s">
        <v>686</v>
      </c>
      <c r="P4628" s="205" t="s">
        <v>684</v>
      </c>
      <c r="Q4628" s="205" t="s">
        <v>686</v>
      </c>
    </row>
    <row r="4629" spans="1:17" hidden="1">
      <c r="A4629" s="204">
        <v>100660247460</v>
      </c>
      <c r="B4629" s="205" t="s">
        <v>17402</v>
      </c>
      <c r="C4629" s="205" t="s">
        <v>17403</v>
      </c>
      <c r="D4629" s="205" t="s">
        <v>680</v>
      </c>
      <c r="E4629" s="572">
        <v>30317</v>
      </c>
      <c r="F4629" s="572">
        <v>42309</v>
      </c>
      <c r="G4629" s="205" t="s">
        <v>4499</v>
      </c>
      <c r="H4629" s="205" t="s">
        <v>682</v>
      </c>
      <c r="I4629" s="205" t="s">
        <v>684</v>
      </c>
      <c r="J4629" s="205" t="s">
        <v>684</v>
      </c>
      <c r="K4629" s="205" t="s">
        <v>684</v>
      </c>
      <c r="L4629" s="205" t="s">
        <v>684</v>
      </c>
      <c r="M4629" s="205" t="s">
        <v>684</v>
      </c>
      <c r="N4629" s="205" t="s">
        <v>684</v>
      </c>
      <c r="O4629" s="205" t="s">
        <v>686</v>
      </c>
      <c r="P4629" s="205" t="s">
        <v>684</v>
      </c>
      <c r="Q4629" s="205" t="s">
        <v>686</v>
      </c>
    </row>
    <row r="4630" spans="1:17" hidden="1">
      <c r="A4630" s="204">
        <v>100660411832</v>
      </c>
      <c r="B4630" s="205" t="s">
        <v>17386</v>
      </c>
      <c r="C4630" s="205" t="s">
        <v>17387</v>
      </c>
      <c r="D4630" s="205" t="s">
        <v>680</v>
      </c>
      <c r="E4630" s="572">
        <v>28491</v>
      </c>
      <c r="F4630" s="572">
        <v>42309</v>
      </c>
      <c r="G4630" s="205" t="s">
        <v>4197</v>
      </c>
      <c r="H4630" s="205" t="s">
        <v>682</v>
      </c>
      <c r="I4630" s="205" t="s">
        <v>684</v>
      </c>
      <c r="J4630" s="205" t="s">
        <v>684</v>
      </c>
      <c r="K4630" s="205" t="s">
        <v>684</v>
      </c>
      <c r="L4630" s="205" t="s">
        <v>684</v>
      </c>
      <c r="M4630" s="205" t="s">
        <v>684</v>
      </c>
      <c r="N4630" s="205" t="s">
        <v>684</v>
      </c>
      <c r="O4630" s="205" t="s">
        <v>686</v>
      </c>
      <c r="P4630" s="205" t="s">
        <v>684</v>
      </c>
      <c r="Q4630" s="205" t="s">
        <v>686</v>
      </c>
    </row>
    <row r="4631" spans="1:17" hidden="1">
      <c r="A4631" s="204">
        <v>100660114058</v>
      </c>
      <c r="B4631" s="205" t="s">
        <v>17396</v>
      </c>
      <c r="C4631" s="205" t="s">
        <v>17397</v>
      </c>
      <c r="D4631" s="205" t="s">
        <v>680</v>
      </c>
      <c r="E4631" s="572">
        <v>30317</v>
      </c>
      <c r="F4631" s="572">
        <v>42309</v>
      </c>
      <c r="G4631" s="205" t="s">
        <v>4793</v>
      </c>
      <c r="H4631" s="205" t="s">
        <v>682</v>
      </c>
      <c r="I4631" s="205" t="s">
        <v>684</v>
      </c>
      <c r="J4631" s="205" t="s">
        <v>684</v>
      </c>
      <c r="K4631" s="205" t="s">
        <v>684</v>
      </c>
      <c r="L4631" s="205" t="s">
        <v>684</v>
      </c>
      <c r="M4631" s="205" t="s">
        <v>684</v>
      </c>
      <c r="N4631" s="205" t="s">
        <v>684</v>
      </c>
      <c r="O4631" s="205" t="s">
        <v>686</v>
      </c>
      <c r="P4631" s="205" t="s">
        <v>684</v>
      </c>
      <c r="Q4631" s="205" t="s">
        <v>686</v>
      </c>
    </row>
    <row r="4632" spans="1:17" hidden="1">
      <c r="A4632" s="204">
        <v>100660385953</v>
      </c>
      <c r="B4632" s="205" t="s">
        <v>17398</v>
      </c>
      <c r="C4632" s="205" t="s">
        <v>17399</v>
      </c>
      <c r="D4632" s="205" t="s">
        <v>680</v>
      </c>
      <c r="E4632" s="572">
        <v>28491</v>
      </c>
      <c r="F4632" s="572">
        <v>42309</v>
      </c>
      <c r="G4632" s="205" t="s">
        <v>9695</v>
      </c>
      <c r="H4632" s="205" t="s">
        <v>682</v>
      </c>
      <c r="I4632" s="205" t="s">
        <v>684</v>
      </c>
      <c r="J4632" s="205" t="s">
        <v>684</v>
      </c>
      <c r="K4632" s="205" t="s">
        <v>684</v>
      </c>
      <c r="L4632" s="205" t="s">
        <v>684</v>
      </c>
      <c r="M4632" s="205" t="s">
        <v>684</v>
      </c>
      <c r="N4632" s="205" t="s">
        <v>684</v>
      </c>
      <c r="O4632" s="205" t="s">
        <v>686</v>
      </c>
      <c r="P4632" s="205" t="s">
        <v>684</v>
      </c>
      <c r="Q4632" s="205" t="s">
        <v>686</v>
      </c>
    </row>
    <row r="4633" spans="1:17" hidden="1">
      <c r="A4633" s="204">
        <v>100660455842</v>
      </c>
      <c r="B4633" s="205" t="s">
        <v>17376</v>
      </c>
      <c r="C4633" s="205" t="s">
        <v>17377</v>
      </c>
      <c r="D4633" s="205" t="s">
        <v>680</v>
      </c>
      <c r="E4633" s="572">
        <v>28491</v>
      </c>
      <c r="F4633" s="572">
        <v>42309</v>
      </c>
      <c r="G4633" s="205" t="s">
        <v>17317</v>
      </c>
      <c r="H4633" s="205" t="s">
        <v>682</v>
      </c>
      <c r="I4633" s="205" t="s">
        <v>684</v>
      </c>
      <c r="J4633" s="205" t="s">
        <v>684</v>
      </c>
      <c r="K4633" s="205" t="s">
        <v>684</v>
      </c>
      <c r="L4633" s="205" t="s">
        <v>684</v>
      </c>
      <c r="M4633" s="205" t="s">
        <v>684</v>
      </c>
      <c r="N4633" s="205" t="s">
        <v>684</v>
      </c>
      <c r="O4633" s="205" t="s">
        <v>686</v>
      </c>
      <c r="P4633" s="205" t="s">
        <v>684</v>
      </c>
      <c r="Q4633" s="205" t="s">
        <v>686</v>
      </c>
    </row>
    <row r="4634" spans="1:17" hidden="1">
      <c r="A4634" s="204">
        <v>100660357461</v>
      </c>
      <c r="B4634" s="205" t="s">
        <v>17388</v>
      </c>
      <c r="C4634" s="205" t="s">
        <v>17389</v>
      </c>
      <c r="D4634" s="205" t="s">
        <v>680</v>
      </c>
      <c r="E4634" s="572">
        <v>28491</v>
      </c>
      <c r="F4634" s="572">
        <v>42309</v>
      </c>
      <c r="G4634" s="205" t="s">
        <v>17390</v>
      </c>
      <c r="H4634" s="205" t="s">
        <v>682</v>
      </c>
      <c r="I4634" s="205" t="s">
        <v>684</v>
      </c>
      <c r="J4634" s="205" t="s">
        <v>684</v>
      </c>
      <c r="K4634" s="205" t="s">
        <v>684</v>
      </c>
      <c r="L4634" s="205" t="s">
        <v>684</v>
      </c>
      <c r="M4634" s="205" t="s">
        <v>684</v>
      </c>
      <c r="N4634" s="205" t="s">
        <v>684</v>
      </c>
      <c r="O4634" s="205" t="s">
        <v>686</v>
      </c>
      <c r="P4634" s="205" t="s">
        <v>684</v>
      </c>
      <c r="Q4634" s="205" t="s">
        <v>686</v>
      </c>
    </row>
    <row r="4635" spans="1:17" hidden="1">
      <c r="A4635" s="204">
        <v>100660441600</v>
      </c>
      <c r="B4635" s="205" t="s">
        <v>17374</v>
      </c>
      <c r="C4635" s="205" t="s">
        <v>17375</v>
      </c>
      <c r="D4635" s="205" t="s">
        <v>680</v>
      </c>
      <c r="E4635" s="572">
        <v>28491</v>
      </c>
      <c r="F4635" s="572">
        <v>42309</v>
      </c>
      <c r="G4635" s="205" t="s">
        <v>8557</v>
      </c>
      <c r="H4635" s="205" t="s">
        <v>682</v>
      </c>
      <c r="I4635" s="205" t="s">
        <v>684</v>
      </c>
      <c r="J4635" s="205" t="s">
        <v>684</v>
      </c>
      <c r="K4635" s="205" t="s">
        <v>684</v>
      </c>
      <c r="L4635" s="205" t="s">
        <v>684</v>
      </c>
      <c r="M4635" s="205" t="s">
        <v>684</v>
      </c>
      <c r="N4635" s="205" t="s">
        <v>684</v>
      </c>
      <c r="O4635" s="205" t="s">
        <v>686</v>
      </c>
      <c r="P4635" s="205" t="s">
        <v>684</v>
      </c>
      <c r="Q4635" s="205" t="s">
        <v>686</v>
      </c>
    </row>
    <row r="4636" spans="1:17" hidden="1">
      <c r="A4636" s="204">
        <v>100660263696</v>
      </c>
      <c r="B4636" s="205" t="s">
        <v>17404</v>
      </c>
      <c r="C4636" s="205" t="s">
        <v>17405</v>
      </c>
      <c r="D4636" s="205" t="s">
        <v>680</v>
      </c>
      <c r="E4636" s="572">
        <v>28491</v>
      </c>
      <c r="F4636" s="572">
        <v>42306</v>
      </c>
      <c r="G4636" s="205" t="s">
        <v>17406</v>
      </c>
      <c r="H4636" s="205" t="s">
        <v>682</v>
      </c>
      <c r="I4636" s="205" t="s">
        <v>684</v>
      </c>
      <c r="J4636" s="205" t="s">
        <v>684</v>
      </c>
      <c r="K4636" s="205" t="s">
        <v>684</v>
      </c>
      <c r="L4636" s="205" t="s">
        <v>684</v>
      </c>
      <c r="M4636" s="205" t="s">
        <v>684</v>
      </c>
      <c r="N4636" s="205" t="s">
        <v>684</v>
      </c>
      <c r="O4636" s="205" t="s">
        <v>686</v>
      </c>
      <c r="P4636" s="205" t="s">
        <v>684</v>
      </c>
      <c r="Q4636" s="205" t="s">
        <v>686</v>
      </c>
    </row>
    <row r="4637" spans="1:17" hidden="1">
      <c r="A4637" s="204">
        <v>100660566269</v>
      </c>
      <c r="B4637" s="205" t="s">
        <v>17407</v>
      </c>
      <c r="C4637" s="205" t="s">
        <v>17408</v>
      </c>
      <c r="D4637" s="205" t="s">
        <v>680</v>
      </c>
      <c r="E4637" s="572">
        <v>31335</v>
      </c>
      <c r="F4637" s="572">
        <v>42306</v>
      </c>
      <c r="G4637" s="205" t="s">
        <v>4251</v>
      </c>
      <c r="H4637" s="205" t="s">
        <v>682</v>
      </c>
      <c r="I4637" s="205" t="s">
        <v>684</v>
      </c>
      <c r="J4637" s="205" t="s">
        <v>684</v>
      </c>
      <c r="K4637" s="205" t="s">
        <v>684</v>
      </c>
      <c r="L4637" s="205" t="s">
        <v>684</v>
      </c>
      <c r="M4637" s="205" t="s">
        <v>684</v>
      </c>
      <c r="N4637" s="205" t="s">
        <v>684</v>
      </c>
      <c r="O4637" s="205" t="s">
        <v>686</v>
      </c>
      <c r="P4637" s="205" t="s">
        <v>684</v>
      </c>
      <c r="Q4637" s="205" t="s">
        <v>686</v>
      </c>
    </row>
    <row r="4638" spans="1:17" hidden="1">
      <c r="A4638" s="204">
        <v>100660580581</v>
      </c>
      <c r="B4638" s="205" t="s">
        <v>17409</v>
      </c>
      <c r="C4638" s="205" t="s">
        <v>17410</v>
      </c>
      <c r="D4638" s="205" t="s">
        <v>680</v>
      </c>
      <c r="E4638" s="572">
        <v>31128</v>
      </c>
      <c r="F4638" s="572">
        <v>42306</v>
      </c>
      <c r="G4638" s="205" t="s">
        <v>2781</v>
      </c>
      <c r="H4638" s="205" t="s">
        <v>682</v>
      </c>
      <c r="I4638" s="205" t="s">
        <v>684</v>
      </c>
      <c r="J4638" s="205" t="s">
        <v>684</v>
      </c>
      <c r="K4638" s="205" t="s">
        <v>684</v>
      </c>
      <c r="L4638" s="205" t="s">
        <v>684</v>
      </c>
      <c r="M4638" s="205" t="s">
        <v>684</v>
      </c>
      <c r="N4638" s="205" t="s">
        <v>684</v>
      </c>
      <c r="O4638" s="205" t="s">
        <v>686</v>
      </c>
      <c r="P4638" s="205" t="s">
        <v>684</v>
      </c>
      <c r="Q4638" s="205" t="s">
        <v>686</v>
      </c>
    </row>
    <row r="4639" spans="1:17" hidden="1">
      <c r="A4639" s="204">
        <v>100660395274</v>
      </c>
      <c r="B4639" s="205" t="s">
        <v>17411</v>
      </c>
      <c r="C4639" s="205" t="s">
        <v>17412</v>
      </c>
      <c r="D4639" s="205" t="s">
        <v>680</v>
      </c>
      <c r="E4639" s="572">
        <v>33604</v>
      </c>
      <c r="F4639" s="572">
        <v>42306</v>
      </c>
      <c r="G4639" s="205" t="s">
        <v>17413</v>
      </c>
      <c r="H4639" s="205" t="s">
        <v>682</v>
      </c>
      <c r="I4639" s="205" t="s">
        <v>684</v>
      </c>
      <c r="J4639" s="205" t="s">
        <v>684</v>
      </c>
      <c r="K4639" s="205" t="s">
        <v>684</v>
      </c>
      <c r="L4639" s="205" t="s">
        <v>684</v>
      </c>
      <c r="M4639" s="205" t="s">
        <v>684</v>
      </c>
      <c r="N4639" s="205" t="s">
        <v>684</v>
      </c>
      <c r="O4639" s="205" t="s">
        <v>686</v>
      </c>
      <c r="P4639" s="205" t="s">
        <v>684</v>
      </c>
      <c r="Q4639" s="205" t="s">
        <v>686</v>
      </c>
    </row>
    <row r="4640" spans="1:17" hidden="1">
      <c r="A4640" s="204">
        <v>100660402159</v>
      </c>
      <c r="B4640" s="205" t="s">
        <v>17424</v>
      </c>
      <c r="C4640" s="205" t="s">
        <v>17425</v>
      </c>
      <c r="D4640" s="205" t="s">
        <v>680</v>
      </c>
      <c r="E4640" s="572">
        <v>31335</v>
      </c>
      <c r="F4640" s="572">
        <v>42301</v>
      </c>
      <c r="G4640" s="205" t="s">
        <v>17426</v>
      </c>
      <c r="H4640" s="205" t="s">
        <v>682</v>
      </c>
      <c r="I4640" s="205" t="s">
        <v>684</v>
      </c>
      <c r="J4640" s="205" t="s">
        <v>684</v>
      </c>
      <c r="K4640" s="205" t="s">
        <v>684</v>
      </c>
      <c r="L4640" s="205" t="s">
        <v>684</v>
      </c>
      <c r="M4640" s="205" t="s">
        <v>684</v>
      </c>
      <c r="N4640" s="205" t="s">
        <v>684</v>
      </c>
      <c r="O4640" s="205" t="s">
        <v>686</v>
      </c>
      <c r="P4640" s="205" t="s">
        <v>684</v>
      </c>
      <c r="Q4640" s="205" t="s">
        <v>686</v>
      </c>
    </row>
    <row r="4641" spans="1:17" hidden="1">
      <c r="A4641" s="204">
        <v>100660303926</v>
      </c>
      <c r="B4641" s="205" t="s">
        <v>17414</v>
      </c>
      <c r="C4641" s="205" t="s">
        <v>17415</v>
      </c>
      <c r="D4641" s="205" t="s">
        <v>680</v>
      </c>
      <c r="E4641" s="572">
        <v>31128</v>
      </c>
      <c r="F4641" s="572">
        <v>42301</v>
      </c>
      <c r="G4641" s="205" t="s">
        <v>17416</v>
      </c>
      <c r="H4641" s="205" t="s">
        <v>682</v>
      </c>
      <c r="I4641" s="205" t="s">
        <v>684</v>
      </c>
      <c r="J4641" s="205" t="s">
        <v>684</v>
      </c>
      <c r="K4641" s="205" t="s">
        <v>684</v>
      </c>
      <c r="L4641" s="205" t="s">
        <v>684</v>
      </c>
      <c r="M4641" s="205" t="s">
        <v>684</v>
      </c>
      <c r="N4641" s="205" t="s">
        <v>684</v>
      </c>
      <c r="O4641" s="205" t="s">
        <v>686</v>
      </c>
      <c r="P4641" s="205" t="s">
        <v>684</v>
      </c>
      <c r="Q4641" s="205" t="s">
        <v>686</v>
      </c>
    </row>
    <row r="4642" spans="1:17" hidden="1">
      <c r="A4642" s="204">
        <v>100660300964</v>
      </c>
      <c r="B4642" s="205" t="s">
        <v>17421</v>
      </c>
      <c r="C4642" s="205" t="s">
        <v>17422</v>
      </c>
      <c r="D4642" s="205" t="s">
        <v>680</v>
      </c>
      <c r="E4642" s="572">
        <v>31128</v>
      </c>
      <c r="F4642" s="572">
        <v>42301</v>
      </c>
      <c r="G4642" s="205" t="s">
        <v>17423</v>
      </c>
      <c r="H4642" s="205" t="s">
        <v>682</v>
      </c>
      <c r="I4642" s="205" t="s">
        <v>684</v>
      </c>
      <c r="J4642" s="205">
        <v>7776018787</v>
      </c>
      <c r="K4642" s="205" t="s">
        <v>684</v>
      </c>
      <c r="L4642" s="205" t="s">
        <v>684</v>
      </c>
      <c r="M4642" s="205" t="s">
        <v>684</v>
      </c>
      <c r="N4642" s="205" t="s">
        <v>684</v>
      </c>
      <c r="O4642" s="205" t="s">
        <v>686</v>
      </c>
      <c r="P4642" s="205" t="s">
        <v>684</v>
      </c>
      <c r="Q4642" s="205" t="s">
        <v>686</v>
      </c>
    </row>
    <row r="4643" spans="1:17" hidden="1">
      <c r="A4643" s="204">
        <v>100660401235</v>
      </c>
      <c r="B4643" s="205" t="s">
        <v>17419</v>
      </c>
      <c r="C4643" s="205" t="s">
        <v>17420</v>
      </c>
      <c r="D4643" s="205" t="s">
        <v>680</v>
      </c>
      <c r="E4643" s="572">
        <v>33970</v>
      </c>
      <c r="F4643" s="572">
        <v>42301</v>
      </c>
      <c r="G4643" s="205" t="s">
        <v>1768</v>
      </c>
      <c r="H4643" s="205" t="s">
        <v>682</v>
      </c>
      <c r="I4643" s="205" t="s">
        <v>684</v>
      </c>
      <c r="J4643" s="205" t="s">
        <v>684</v>
      </c>
      <c r="K4643" s="205" t="s">
        <v>684</v>
      </c>
      <c r="L4643" s="205" t="s">
        <v>684</v>
      </c>
      <c r="M4643" s="205" t="s">
        <v>684</v>
      </c>
      <c r="N4643" s="205" t="s">
        <v>684</v>
      </c>
      <c r="O4643" s="205" t="s">
        <v>686</v>
      </c>
      <c r="P4643" s="205" t="s">
        <v>684</v>
      </c>
      <c r="Q4643" s="205" t="s">
        <v>686</v>
      </c>
    </row>
    <row r="4644" spans="1:17" hidden="1">
      <c r="A4644" s="204">
        <v>100660395261</v>
      </c>
      <c r="B4644" s="205" t="s">
        <v>17417</v>
      </c>
      <c r="C4644" s="205" t="s">
        <v>17418</v>
      </c>
      <c r="D4644" s="205" t="s">
        <v>680</v>
      </c>
      <c r="E4644" s="572">
        <v>26881</v>
      </c>
      <c r="F4644" s="572">
        <v>42301</v>
      </c>
      <c r="G4644" s="205" t="s">
        <v>17413</v>
      </c>
      <c r="H4644" s="205" t="s">
        <v>682</v>
      </c>
      <c r="I4644" s="205" t="s">
        <v>684</v>
      </c>
      <c r="J4644" s="205" t="s">
        <v>684</v>
      </c>
      <c r="K4644" s="205" t="s">
        <v>684</v>
      </c>
      <c r="L4644" s="205" t="s">
        <v>684</v>
      </c>
      <c r="M4644" s="205" t="s">
        <v>684</v>
      </c>
      <c r="N4644" s="205" t="s">
        <v>684</v>
      </c>
      <c r="O4644" s="205" t="s">
        <v>686</v>
      </c>
      <c r="P4644" s="205" t="s">
        <v>684</v>
      </c>
      <c r="Q4644" s="205" t="s">
        <v>686</v>
      </c>
    </row>
    <row r="4645" spans="1:17" hidden="1">
      <c r="A4645" s="204">
        <v>100660078622</v>
      </c>
      <c r="B4645" s="205" t="s">
        <v>17434</v>
      </c>
      <c r="C4645" s="205" t="s">
        <v>15560</v>
      </c>
      <c r="D4645" s="205" t="s">
        <v>680</v>
      </c>
      <c r="E4645" s="572">
        <v>33604</v>
      </c>
      <c r="F4645" s="572">
        <v>42299</v>
      </c>
      <c r="G4645" s="205" t="s">
        <v>17299</v>
      </c>
      <c r="H4645" s="205" t="s">
        <v>682</v>
      </c>
      <c r="I4645" s="205" t="s">
        <v>684</v>
      </c>
      <c r="J4645" s="205" t="s">
        <v>684</v>
      </c>
      <c r="K4645" s="205" t="s">
        <v>684</v>
      </c>
      <c r="L4645" s="205" t="s">
        <v>684</v>
      </c>
      <c r="M4645" s="205" t="s">
        <v>684</v>
      </c>
      <c r="N4645" s="205" t="s">
        <v>684</v>
      </c>
      <c r="O4645" s="205" t="s">
        <v>686</v>
      </c>
      <c r="P4645" s="205" t="s">
        <v>684</v>
      </c>
      <c r="Q4645" s="205" t="s">
        <v>686</v>
      </c>
    </row>
    <row r="4646" spans="1:17" hidden="1">
      <c r="A4646" s="204">
        <v>100660275382</v>
      </c>
      <c r="B4646" s="205" t="s">
        <v>17429</v>
      </c>
      <c r="C4646" s="205" t="s">
        <v>17430</v>
      </c>
      <c r="D4646" s="205" t="s">
        <v>680</v>
      </c>
      <c r="E4646" s="572">
        <v>31325</v>
      </c>
      <c r="F4646" s="572">
        <v>42299</v>
      </c>
      <c r="G4646" s="205" t="s">
        <v>17431</v>
      </c>
      <c r="H4646" s="205" t="s">
        <v>682</v>
      </c>
      <c r="I4646" s="205" t="s">
        <v>684</v>
      </c>
      <c r="J4646" s="205" t="s">
        <v>684</v>
      </c>
      <c r="K4646" s="205" t="s">
        <v>684</v>
      </c>
      <c r="L4646" s="205" t="s">
        <v>684</v>
      </c>
      <c r="M4646" s="205" t="s">
        <v>684</v>
      </c>
      <c r="N4646" s="205" t="s">
        <v>684</v>
      </c>
      <c r="O4646" s="205" t="s">
        <v>686</v>
      </c>
      <c r="P4646" s="205" t="s">
        <v>684</v>
      </c>
      <c r="Q4646" s="205" t="s">
        <v>686</v>
      </c>
    </row>
    <row r="4647" spans="1:17" hidden="1">
      <c r="A4647" s="204">
        <v>100660432719</v>
      </c>
      <c r="B4647" s="205" t="s">
        <v>17432</v>
      </c>
      <c r="C4647" s="205" t="s">
        <v>17433</v>
      </c>
      <c r="D4647" s="205" t="s">
        <v>680</v>
      </c>
      <c r="E4647" s="572">
        <v>28491</v>
      </c>
      <c r="F4647" s="572">
        <v>42299</v>
      </c>
      <c r="G4647" s="205" t="s">
        <v>2055</v>
      </c>
      <c r="H4647" s="205" t="s">
        <v>682</v>
      </c>
      <c r="I4647" s="205" t="s">
        <v>684</v>
      </c>
      <c r="J4647" s="205" t="s">
        <v>684</v>
      </c>
      <c r="K4647" s="205" t="s">
        <v>684</v>
      </c>
      <c r="L4647" s="205" t="s">
        <v>684</v>
      </c>
      <c r="M4647" s="205" t="s">
        <v>684</v>
      </c>
      <c r="N4647" s="205" t="s">
        <v>684</v>
      </c>
      <c r="O4647" s="205" t="s">
        <v>686</v>
      </c>
      <c r="P4647" s="205" t="s">
        <v>684</v>
      </c>
      <c r="Q4647" s="205" t="s">
        <v>686</v>
      </c>
    </row>
    <row r="4648" spans="1:17" hidden="1">
      <c r="A4648" s="204">
        <v>100660580413</v>
      </c>
      <c r="B4648" s="205" t="s">
        <v>17427</v>
      </c>
      <c r="C4648" s="205" t="s">
        <v>17428</v>
      </c>
      <c r="D4648" s="205" t="s">
        <v>680</v>
      </c>
      <c r="E4648" s="572">
        <v>26881</v>
      </c>
      <c r="F4648" s="572">
        <v>42299</v>
      </c>
      <c r="G4648" s="205" t="s">
        <v>2781</v>
      </c>
      <c r="H4648" s="205" t="s">
        <v>682</v>
      </c>
      <c r="I4648" s="205" t="s">
        <v>684</v>
      </c>
      <c r="J4648" s="205" t="s">
        <v>684</v>
      </c>
      <c r="K4648" s="205" t="s">
        <v>684</v>
      </c>
      <c r="L4648" s="205" t="s">
        <v>684</v>
      </c>
      <c r="M4648" s="205" t="s">
        <v>684</v>
      </c>
      <c r="N4648" s="205" t="s">
        <v>684</v>
      </c>
      <c r="O4648" s="205" t="s">
        <v>686</v>
      </c>
      <c r="P4648" s="205" t="s">
        <v>684</v>
      </c>
      <c r="Q4648" s="205" t="s">
        <v>686</v>
      </c>
    </row>
    <row r="4649" spans="1:17" hidden="1">
      <c r="A4649" s="204">
        <v>100660424625</v>
      </c>
      <c r="B4649" s="205" t="s">
        <v>17438</v>
      </c>
      <c r="C4649" s="205" t="s">
        <v>17439</v>
      </c>
      <c r="D4649" s="205" t="s">
        <v>680</v>
      </c>
      <c r="E4649" s="572">
        <v>33604</v>
      </c>
      <c r="F4649" s="572">
        <v>42296</v>
      </c>
      <c r="G4649" s="205" t="s">
        <v>17440</v>
      </c>
      <c r="H4649" s="205" t="s">
        <v>682</v>
      </c>
      <c r="I4649" s="205" t="s">
        <v>684</v>
      </c>
      <c r="J4649" s="205" t="s">
        <v>684</v>
      </c>
      <c r="K4649" s="205" t="s">
        <v>684</v>
      </c>
      <c r="L4649" s="205" t="s">
        <v>684</v>
      </c>
      <c r="M4649" s="205" t="s">
        <v>684</v>
      </c>
      <c r="N4649" s="205" t="s">
        <v>684</v>
      </c>
      <c r="O4649" s="205" t="s">
        <v>686</v>
      </c>
      <c r="P4649" s="205" t="s">
        <v>684</v>
      </c>
      <c r="Q4649" s="205" t="s">
        <v>686</v>
      </c>
    </row>
    <row r="4650" spans="1:17" hidden="1">
      <c r="A4650" s="204">
        <v>100660433556</v>
      </c>
      <c r="B4650" s="205" t="s">
        <v>17441</v>
      </c>
      <c r="C4650" s="205" t="s">
        <v>17442</v>
      </c>
      <c r="D4650" s="205" t="s">
        <v>680</v>
      </c>
      <c r="E4650" s="572">
        <v>30317</v>
      </c>
      <c r="F4650" s="572">
        <v>42296</v>
      </c>
      <c r="G4650" s="205" t="s">
        <v>2055</v>
      </c>
      <c r="H4650" s="205" t="s">
        <v>682</v>
      </c>
      <c r="I4650" s="205" t="s">
        <v>684</v>
      </c>
      <c r="J4650" s="205" t="s">
        <v>684</v>
      </c>
      <c r="K4650" s="205" t="s">
        <v>684</v>
      </c>
      <c r="L4650" s="205" t="s">
        <v>684</v>
      </c>
      <c r="M4650" s="205" t="s">
        <v>684</v>
      </c>
      <c r="N4650" s="205" t="s">
        <v>684</v>
      </c>
      <c r="O4650" s="205" t="s">
        <v>686</v>
      </c>
      <c r="P4650" s="205" t="s">
        <v>684</v>
      </c>
      <c r="Q4650" s="205" t="s">
        <v>686</v>
      </c>
    </row>
    <row r="4651" spans="1:17" hidden="1">
      <c r="A4651" s="204">
        <v>100660301124</v>
      </c>
      <c r="B4651" s="205" t="s">
        <v>17435</v>
      </c>
      <c r="C4651" s="205" t="s">
        <v>17436</v>
      </c>
      <c r="D4651" s="205" t="s">
        <v>680</v>
      </c>
      <c r="E4651" s="572">
        <v>26881</v>
      </c>
      <c r="F4651" s="572">
        <v>42296</v>
      </c>
      <c r="G4651" s="205" t="s">
        <v>17437</v>
      </c>
      <c r="H4651" s="205" t="s">
        <v>682</v>
      </c>
      <c r="I4651" s="205" t="s">
        <v>684</v>
      </c>
      <c r="J4651" s="205" t="s">
        <v>684</v>
      </c>
      <c r="K4651" s="205" t="s">
        <v>684</v>
      </c>
      <c r="L4651" s="205" t="s">
        <v>684</v>
      </c>
      <c r="M4651" s="205" t="s">
        <v>684</v>
      </c>
      <c r="N4651" s="205" t="s">
        <v>684</v>
      </c>
      <c r="O4651" s="205" t="s">
        <v>686</v>
      </c>
      <c r="P4651" s="205" t="s">
        <v>684</v>
      </c>
      <c r="Q4651" s="205" t="s">
        <v>686</v>
      </c>
    </row>
    <row r="4652" spans="1:17" hidden="1">
      <c r="A4652" s="204">
        <v>100660205673</v>
      </c>
      <c r="B4652" s="205" t="s">
        <v>17443</v>
      </c>
      <c r="C4652" s="205" t="s">
        <v>17444</v>
      </c>
      <c r="D4652" s="205" t="s">
        <v>680</v>
      </c>
      <c r="E4652" s="572">
        <v>31335</v>
      </c>
      <c r="F4652" s="572">
        <v>42296</v>
      </c>
      <c r="G4652" s="205" t="s">
        <v>17445</v>
      </c>
      <c r="H4652" s="205" t="s">
        <v>682</v>
      </c>
      <c r="I4652" s="205" t="s">
        <v>684</v>
      </c>
      <c r="J4652" s="205" t="s">
        <v>684</v>
      </c>
      <c r="K4652" s="205" t="s">
        <v>684</v>
      </c>
      <c r="L4652" s="205" t="s">
        <v>684</v>
      </c>
      <c r="M4652" s="205" t="s">
        <v>684</v>
      </c>
      <c r="N4652" s="205" t="s">
        <v>684</v>
      </c>
      <c r="O4652" s="205" t="s">
        <v>686</v>
      </c>
      <c r="P4652" s="205" t="s">
        <v>684</v>
      </c>
      <c r="Q4652" s="205" t="s">
        <v>686</v>
      </c>
    </row>
    <row r="4653" spans="1:17" hidden="1">
      <c r="A4653" s="204">
        <v>100660440670</v>
      </c>
      <c r="B4653" s="205" t="s">
        <v>17450</v>
      </c>
      <c r="C4653" s="205" t="s">
        <v>17451</v>
      </c>
      <c r="D4653" s="205" t="s">
        <v>680</v>
      </c>
      <c r="E4653" s="572">
        <v>33604</v>
      </c>
      <c r="F4653" s="572">
        <v>42292</v>
      </c>
      <c r="G4653" s="205" t="s">
        <v>2089</v>
      </c>
      <c r="H4653" s="205" t="s">
        <v>682</v>
      </c>
      <c r="I4653" s="205" t="s">
        <v>684</v>
      </c>
      <c r="J4653" s="205" t="s">
        <v>684</v>
      </c>
      <c r="K4653" s="205" t="s">
        <v>684</v>
      </c>
      <c r="L4653" s="205" t="s">
        <v>684</v>
      </c>
      <c r="M4653" s="205" t="s">
        <v>684</v>
      </c>
      <c r="N4653" s="205" t="s">
        <v>684</v>
      </c>
      <c r="O4653" s="205" t="s">
        <v>686</v>
      </c>
      <c r="P4653" s="205" t="s">
        <v>684</v>
      </c>
      <c r="Q4653" s="205" t="s">
        <v>686</v>
      </c>
    </row>
    <row r="4654" spans="1:17" hidden="1">
      <c r="A4654" s="204">
        <v>100660518608</v>
      </c>
      <c r="B4654" s="205" t="s">
        <v>17446</v>
      </c>
      <c r="C4654" s="205" t="s">
        <v>17447</v>
      </c>
      <c r="D4654" s="205" t="s">
        <v>680</v>
      </c>
      <c r="E4654" s="572">
        <v>33604</v>
      </c>
      <c r="F4654" s="572">
        <v>42292</v>
      </c>
      <c r="G4654" s="205" t="s">
        <v>16017</v>
      </c>
      <c r="H4654" s="205" t="s">
        <v>682</v>
      </c>
      <c r="I4654" s="205" t="s">
        <v>684</v>
      </c>
      <c r="J4654" s="205" t="s">
        <v>684</v>
      </c>
      <c r="K4654" s="205" t="s">
        <v>684</v>
      </c>
      <c r="L4654" s="205" t="s">
        <v>684</v>
      </c>
      <c r="M4654" s="205" t="s">
        <v>684</v>
      </c>
      <c r="N4654" s="205" t="s">
        <v>684</v>
      </c>
      <c r="O4654" s="205" t="s">
        <v>686</v>
      </c>
      <c r="P4654" s="205" t="s">
        <v>684</v>
      </c>
      <c r="Q4654" s="205" t="s">
        <v>686</v>
      </c>
    </row>
    <row r="4655" spans="1:17" hidden="1">
      <c r="A4655" s="204">
        <v>100660543310</v>
      </c>
      <c r="B4655" s="205" t="s">
        <v>17452</v>
      </c>
      <c r="C4655" s="205" t="s">
        <v>17453</v>
      </c>
      <c r="D4655" s="205" t="s">
        <v>680</v>
      </c>
      <c r="E4655" s="572">
        <v>28491</v>
      </c>
      <c r="F4655" s="572">
        <v>42292</v>
      </c>
      <c r="G4655" s="205" t="s">
        <v>17454</v>
      </c>
      <c r="H4655" s="205" t="s">
        <v>682</v>
      </c>
      <c r="I4655" s="205" t="s">
        <v>684</v>
      </c>
      <c r="J4655" s="205" t="s">
        <v>684</v>
      </c>
      <c r="K4655" s="205" t="s">
        <v>684</v>
      </c>
      <c r="L4655" s="205" t="s">
        <v>684</v>
      </c>
      <c r="M4655" s="205" t="s">
        <v>684</v>
      </c>
      <c r="N4655" s="205" t="s">
        <v>684</v>
      </c>
      <c r="O4655" s="205" t="s">
        <v>686</v>
      </c>
      <c r="P4655" s="205" t="s">
        <v>684</v>
      </c>
      <c r="Q4655" s="205" t="s">
        <v>686</v>
      </c>
    </row>
    <row r="4656" spans="1:17" hidden="1">
      <c r="A4656" s="204">
        <v>100660566276</v>
      </c>
      <c r="B4656" s="205" t="s">
        <v>17448</v>
      </c>
      <c r="C4656" s="205" t="s">
        <v>17449</v>
      </c>
      <c r="D4656" s="205" t="s">
        <v>680</v>
      </c>
      <c r="E4656" s="572">
        <v>33970</v>
      </c>
      <c r="F4656" s="572">
        <v>42292</v>
      </c>
      <c r="G4656" s="205" t="s">
        <v>4251</v>
      </c>
      <c r="H4656" s="205" t="s">
        <v>682</v>
      </c>
      <c r="I4656" s="205" t="s">
        <v>684</v>
      </c>
      <c r="J4656" s="205" t="s">
        <v>684</v>
      </c>
      <c r="K4656" s="205" t="s">
        <v>684</v>
      </c>
      <c r="L4656" s="205" t="s">
        <v>684</v>
      </c>
      <c r="M4656" s="205" t="s">
        <v>684</v>
      </c>
      <c r="N4656" s="205" t="s">
        <v>684</v>
      </c>
      <c r="O4656" s="205" t="s">
        <v>686</v>
      </c>
      <c r="P4656" s="205" t="s">
        <v>684</v>
      </c>
      <c r="Q4656" s="205" t="s">
        <v>686</v>
      </c>
    </row>
    <row r="4657" spans="1:17" hidden="1">
      <c r="A4657" s="204">
        <v>100660277870</v>
      </c>
      <c r="B4657" s="205" t="s">
        <v>17461</v>
      </c>
      <c r="C4657" s="205" t="s">
        <v>17462</v>
      </c>
      <c r="D4657" s="205" t="s">
        <v>680</v>
      </c>
      <c r="E4657" s="572">
        <v>33604</v>
      </c>
      <c r="F4657" s="572">
        <v>42290</v>
      </c>
      <c r="G4657" s="205" t="s">
        <v>17463</v>
      </c>
      <c r="H4657" s="205" t="s">
        <v>682</v>
      </c>
      <c r="I4657" s="205" t="s">
        <v>684</v>
      </c>
      <c r="J4657" s="205" t="s">
        <v>684</v>
      </c>
      <c r="K4657" s="205" t="s">
        <v>684</v>
      </c>
      <c r="L4657" s="205" t="s">
        <v>684</v>
      </c>
      <c r="M4657" s="205" t="s">
        <v>684</v>
      </c>
      <c r="N4657" s="205" t="s">
        <v>684</v>
      </c>
      <c r="O4657" s="205" t="s">
        <v>686</v>
      </c>
      <c r="P4657" s="205" t="s">
        <v>684</v>
      </c>
      <c r="Q4657" s="205" t="s">
        <v>686</v>
      </c>
    </row>
    <row r="4658" spans="1:17" hidden="1">
      <c r="A4658" s="204">
        <v>100660154087</v>
      </c>
      <c r="B4658" s="205" t="s">
        <v>17455</v>
      </c>
      <c r="C4658" s="205" t="s">
        <v>17456</v>
      </c>
      <c r="D4658" s="205" t="s">
        <v>680</v>
      </c>
      <c r="E4658" s="572">
        <v>33604</v>
      </c>
      <c r="F4658" s="572">
        <v>42290</v>
      </c>
      <c r="G4658" s="205" t="s">
        <v>17457</v>
      </c>
      <c r="H4658" s="205" t="s">
        <v>682</v>
      </c>
      <c r="I4658" s="205" t="s">
        <v>684</v>
      </c>
      <c r="J4658" s="205" t="s">
        <v>684</v>
      </c>
      <c r="K4658" s="205" t="s">
        <v>684</v>
      </c>
      <c r="L4658" s="205" t="s">
        <v>684</v>
      </c>
      <c r="M4658" s="205" t="s">
        <v>684</v>
      </c>
      <c r="N4658" s="205" t="s">
        <v>684</v>
      </c>
      <c r="O4658" s="205" t="s">
        <v>686</v>
      </c>
      <c r="P4658" s="205" t="s">
        <v>684</v>
      </c>
      <c r="Q4658" s="205" t="s">
        <v>686</v>
      </c>
    </row>
    <row r="4659" spans="1:17" hidden="1">
      <c r="A4659" s="204">
        <v>100660464776</v>
      </c>
      <c r="B4659" s="205" t="s">
        <v>17458</v>
      </c>
      <c r="C4659" s="205" t="s">
        <v>17459</v>
      </c>
      <c r="D4659" s="205" t="s">
        <v>680</v>
      </c>
      <c r="E4659" s="572">
        <v>33604</v>
      </c>
      <c r="F4659" s="572">
        <v>42290</v>
      </c>
      <c r="G4659" s="205" t="s">
        <v>17460</v>
      </c>
      <c r="H4659" s="205" t="s">
        <v>682</v>
      </c>
      <c r="I4659" s="205" t="s">
        <v>684</v>
      </c>
      <c r="J4659" s="205" t="s">
        <v>684</v>
      </c>
      <c r="K4659" s="205" t="s">
        <v>684</v>
      </c>
      <c r="L4659" s="205" t="s">
        <v>684</v>
      </c>
      <c r="M4659" s="205" t="s">
        <v>684</v>
      </c>
      <c r="N4659" s="205" t="s">
        <v>684</v>
      </c>
      <c r="O4659" s="205" t="s">
        <v>686</v>
      </c>
      <c r="P4659" s="205" t="s">
        <v>684</v>
      </c>
      <c r="Q4659" s="205" t="s">
        <v>686</v>
      </c>
    </row>
    <row r="4660" spans="1:17" hidden="1">
      <c r="A4660" s="204">
        <v>100660367453</v>
      </c>
      <c r="B4660" s="205" t="s">
        <v>17470</v>
      </c>
      <c r="C4660" s="205" t="s">
        <v>17471</v>
      </c>
      <c r="D4660" s="205" t="s">
        <v>680</v>
      </c>
      <c r="E4660" s="572">
        <v>31128</v>
      </c>
      <c r="F4660" s="572">
        <v>42289</v>
      </c>
      <c r="G4660" s="205" t="s">
        <v>17472</v>
      </c>
      <c r="H4660" s="205" t="s">
        <v>682</v>
      </c>
      <c r="I4660" s="205" t="s">
        <v>684</v>
      </c>
      <c r="J4660" s="205" t="s">
        <v>684</v>
      </c>
      <c r="K4660" s="205" t="s">
        <v>684</v>
      </c>
      <c r="L4660" s="205" t="s">
        <v>684</v>
      </c>
      <c r="M4660" s="205" t="s">
        <v>684</v>
      </c>
      <c r="N4660" s="205" t="s">
        <v>684</v>
      </c>
      <c r="O4660" s="205" t="s">
        <v>686</v>
      </c>
      <c r="P4660" s="205" t="s">
        <v>684</v>
      </c>
      <c r="Q4660" s="205" t="s">
        <v>686</v>
      </c>
    </row>
    <row r="4661" spans="1:17" hidden="1">
      <c r="A4661" s="204">
        <v>100660437000</v>
      </c>
      <c r="B4661" s="205" t="s">
        <v>17464</v>
      </c>
      <c r="C4661" s="205" t="s">
        <v>17465</v>
      </c>
      <c r="D4661" s="205" t="s">
        <v>680</v>
      </c>
      <c r="E4661" s="572">
        <v>33604</v>
      </c>
      <c r="F4661" s="572">
        <v>42289</v>
      </c>
      <c r="G4661" s="205" t="s">
        <v>2813</v>
      </c>
      <c r="H4661" s="205" t="s">
        <v>682</v>
      </c>
      <c r="I4661" s="205" t="s">
        <v>684</v>
      </c>
      <c r="J4661" s="205" t="s">
        <v>684</v>
      </c>
      <c r="K4661" s="205" t="s">
        <v>684</v>
      </c>
      <c r="L4661" s="205" t="s">
        <v>684</v>
      </c>
      <c r="M4661" s="205" t="s">
        <v>684</v>
      </c>
      <c r="N4661" s="205" t="s">
        <v>684</v>
      </c>
      <c r="O4661" s="205" t="s">
        <v>686</v>
      </c>
      <c r="P4661" s="205" t="s">
        <v>684</v>
      </c>
      <c r="Q4661" s="205" t="s">
        <v>686</v>
      </c>
    </row>
    <row r="4662" spans="1:17" hidden="1">
      <c r="A4662" s="204">
        <v>100660058375</v>
      </c>
      <c r="B4662" s="205" t="s">
        <v>17466</v>
      </c>
      <c r="C4662" s="205" t="s">
        <v>17467</v>
      </c>
      <c r="D4662" s="205" t="s">
        <v>680</v>
      </c>
      <c r="E4662" s="572">
        <v>31128</v>
      </c>
      <c r="F4662" s="572">
        <v>42289</v>
      </c>
      <c r="G4662" s="205" t="s">
        <v>5315</v>
      </c>
      <c r="H4662" s="205" t="s">
        <v>682</v>
      </c>
      <c r="I4662" s="205" t="s">
        <v>684</v>
      </c>
      <c r="J4662" s="205" t="s">
        <v>684</v>
      </c>
      <c r="K4662" s="205" t="s">
        <v>684</v>
      </c>
      <c r="L4662" s="205" t="s">
        <v>684</v>
      </c>
      <c r="M4662" s="205" t="s">
        <v>684</v>
      </c>
      <c r="N4662" s="205" t="s">
        <v>684</v>
      </c>
      <c r="O4662" s="205" t="s">
        <v>686</v>
      </c>
      <c r="P4662" s="205" t="s">
        <v>684</v>
      </c>
      <c r="Q4662" s="205" t="s">
        <v>686</v>
      </c>
    </row>
    <row r="4663" spans="1:17" hidden="1">
      <c r="A4663" s="204">
        <v>100660541247</v>
      </c>
      <c r="B4663" s="205" t="s">
        <v>17481</v>
      </c>
      <c r="C4663" s="205" t="s">
        <v>17482</v>
      </c>
      <c r="D4663" s="205" t="s">
        <v>680</v>
      </c>
      <c r="E4663" s="572">
        <v>33604</v>
      </c>
      <c r="F4663" s="572">
        <v>42289</v>
      </c>
      <c r="G4663" s="205" t="s">
        <v>2788</v>
      </c>
      <c r="H4663" s="205" t="s">
        <v>682</v>
      </c>
      <c r="I4663" s="205" t="s">
        <v>684</v>
      </c>
      <c r="J4663" s="205" t="s">
        <v>684</v>
      </c>
      <c r="K4663" s="205" t="s">
        <v>684</v>
      </c>
      <c r="L4663" s="205" t="s">
        <v>684</v>
      </c>
      <c r="M4663" s="205" t="s">
        <v>684</v>
      </c>
      <c r="N4663" s="205" t="s">
        <v>684</v>
      </c>
      <c r="O4663" s="205" t="s">
        <v>686</v>
      </c>
      <c r="P4663" s="205" t="s">
        <v>684</v>
      </c>
      <c r="Q4663" s="205" t="s">
        <v>686</v>
      </c>
    </row>
    <row r="4664" spans="1:17" hidden="1">
      <c r="A4664" s="204">
        <v>100660196602</v>
      </c>
      <c r="B4664" s="205" t="s">
        <v>17478</v>
      </c>
      <c r="C4664" s="205" t="s">
        <v>17479</v>
      </c>
      <c r="D4664" s="205" t="s">
        <v>680</v>
      </c>
      <c r="E4664" s="572">
        <v>28491</v>
      </c>
      <c r="F4664" s="572">
        <v>42289</v>
      </c>
      <c r="G4664" s="205" t="s">
        <v>17480</v>
      </c>
      <c r="H4664" s="205" t="s">
        <v>682</v>
      </c>
      <c r="I4664" s="205" t="s">
        <v>684</v>
      </c>
      <c r="J4664" s="205" t="s">
        <v>684</v>
      </c>
      <c r="K4664" s="205" t="s">
        <v>684</v>
      </c>
      <c r="L4664" s="205" t="s">
        <v>684</v>
      </c>
      <c r="M4664" s="205" t="s">
        <v>684</v>
      </c>
      <c r="N4664" s="205" t="s">
        <v>684</v>
      </c>
      <c r="O4664" s="205" t="s">
        <v>686</v>
      </c>
      <c r="P4664" s="205" t="s">
        <v>684</v>
      </c>
      <c r="Q4664" s="205" t="s">
        <v>686</v>
      </c>
    </row>
    <row r="4665" spans="1:17" hidden="1">
      <c r="A4665" s="204">
        <v>100660524086</v>
      </c>
      <c r="B4665" s="205" t="s">
        <v>17473</v>
      </c>
      <c r="C4665" s="205" t="s">
        <v>17474</v>
      </c>
      <c r="D4665" s="205" t="s">
        <v>680</v>
      </c>
      <c r="E4665" s="572">
        <v>33604</v>
      </c>
      <c r="F4665" s="572">
        <v>42289</v>
      </c>
      <c r="G4665" s="205" t="s">
        <v>17475</v>
      </c>
      <c r="H4665" s="205" t="s">
        <v>682</v>
      </c>
      <c r="I4665" s="205" t="s">
        <v>684</v>
      </c>
      <c r="J4665" s="205" t="s">
        <v>684</v>
      </c>
      <c r="K4665" s="205" t="s">
        <v>684</v>
      </c>
      <c r="L4665" s="205" t="s">
        <v>684</v>
      </c>
      <c r="M4665" s="205" t="s">
        <v>684</v>
      </c>
      <c r="N4665" s="205" t="s">
        <v>684</v>
      </c>
      <c r="O4665" s="205" t="s">
        <v>686</v>
      </c>
      <c r="P4665" s="205" t="s">
        <v>684</v>
      </c>
      <c r="Q4665" s="205" t="s">
        <v>686</v>
      </c>
    </row>
    <row r="4666" spans="1:17" hidden="1">
      <c r="A4666" s="204">
        <v>100660340912</v>
      </c>
      <c r="B4666" s="205" t="s">
        <v>17476</v>
      </c>
      <c r="C4666" s="205" t="s">
        <v>17477</v>
      </c>
      <c r="D4666" s="205" t="s">
        <v>680</v>
      </c>
      <c r="E4666" s="572">
        <v>33604</v>
      </c>
      <c r="F4666" s="572">
        <v>42289</v>
      </c>
      <c r="G4666" s="205" t="s">
        <v>2182</v>
      </c>
      <c r="H4666" s="205" t="s">
        <v>682</v>
      </c>
      <c r="I4666" s="205" t="s">
        <v>684</v>
      </c>
      <c r="J4666" s="205" t="s">
        <v>684</v>
      </c>
      <c r="K4666" s="205" t="s">
        <v>684</v>
      </c>
      <c r="L4666" s="205" t="s">
        <v>684</v>
      </c>
      <c r="M4666" s="205" t="s">
        <v>684</v>
      </c>
      <c r="N4666" s="205" t="s">
        <v>684</v>
      </c>
      <c r="O4666" s="205" t="s">
        <v>686</v>
      </c>
      <c r="P4666" s="205" t="s">
        <v>684</v>
      </c>
      <c r="Q4666" s="205" t="s">
        <v>686</v>
      </c>
    </row>
    <row r="4667" spans="1:17" hidden="1">
      <c r="A4667" s="204">
        <v>100660130704</v>
      </c>
      <c r="B4667" s="205" t="s">
        <v>17468</v>
      </c>
      <c r="C4667" s="205" t="s">
        <v>17469</v>
      </c>
      <c r="D4667" s="205" t="s">
        <v>680</v>
      </c>
      <c r="E4667" s="572">
        <v>31128</v>
      </c>
      <c r="F4667" s="572">
        <v>42289</v>
      </c>
      <c r="G4667" s="205" t="s">
        <v>3293</v>
      </c>
      <c r="H4667" s="205" t="s">
        <v>682</v>
      </c>
      <c r="I4667" s="205" t="s">
        <v>684</v>
      </c>
      <c r="J4667" s="205" t="s">
        <v>684</v>
      </c>
      <c r="K4667" s="205" t="s">
        <v>684</v>
      </c>
      <c r="L4667" s="205" t="s">
        <v>684</v>
      </c>
      <c r="M4667" s="205" t="s">
        <v>684</v>
      </c>
      <c r="N4667" s="205" t="s">
        <v>684</v>
      </c>
      <c r="O4667" s="205" t="s">
        <v>686</v>
      </c>
      <c r="P4667" s="205" t="s">
        <v>684</v>
      </c>
      <c r="Q4667" s="205" t="s">
        <v>686</v>
      </c>
    </row>
    <row r="4668" spans="1:17" hidden="1">
      <c r="A4668" s="204">
        <v>100660401219</v>
      </c>
      <c r="B4668" s="205" t="s">
        <v>17488</v>
      </c>
      <c r="C4668" s="205" t="s">
        <v>17489</v>
      </c>
      <c r="D4668" s="205" t="s">
        <v>680</v>
      </c>
      <c r="E4668" s="572">
        <v>28491</v>
      </c>
      <c r="F4668" s="572">
        <v>42280</v>
      </c>
      <c r="G4668" s="205" t="s">
        <v>1768</v>
      </c>
      <c r="H4668" s="205" t="s">
        <v>682</v>
      </c>
      <c r="I4668" s="205" t="s">
        <v>684</v>
      </c>
      <c r="J4668" s="205" t="s">
        <v>684</v>
      </c>
      <c r="K4668" s="205" t="s">
        <v>684</v>
      </c>
      <c r="L4668" s="205" t="s">
        <v>684</v>
      </c>
      <c r="M4668" s="205" t="s">
        <v>684</v>
      </c>
      <c r="N4668" s="205" t="s">
        <v>684</v>
      </c>
      <c r="O4668" s="205" t="s">
        <v>686</v>
      </c>
      <c r="P4668" s="205" t="s">
        <v>684</v>
      </c>
      <c r="Q4668" s="205" t="s">
        <v>686</v>
      </c>
    </row>
    <row r="4669" spans="1:17" hidden="1">
      <c r="A4669" s="204">
        <v>100660401675</v>
      </c>
      <c r="B4669" s="205" t="s">
        <v>17485</v>
      </c>
      <c r="C4669" s="205" t="s">
        <v>17486</v>
      </c>
      <c r="D4669" s="205" t="s">
        <v>680</v>
      </c>
      <c r="E4669" s="572">
        <v>31128</v>
      </c>
      <c r="F4669" s="572">
        <v>42280</v>
      </c>
      <c r="G4669" s="205" t="s">
        <v>17487</v>
      </c>
      <c r="H4669" s="205" t="s">
        <v>682</v>
      </c>
      <c r="I4669" s="205" t="s">
        <v>684</v>
      </c>
      <c r="J4669" s="205" t="s">
        <v>684</v>
      </c>
      <c r="K4669" s="205" t="s">
        <v>684</v>
      </c>
      <c r="L4669" s="205" t="s">
        <v>684</v>
      </c>
      <c r="M4669" s="205" t="s">
        <v>684</v>
      </c>
      <c r="N4669" s="205" t="s">
        <v>684</v>
      </c>
      <c r="O4669" s="205" t="s">
        <v>686</v>
      </c>
      <c r="P4669" s="205" t="s">
        <v>684</v>
      </c>
      <c r="Q4669" s="205" t="s">
        <v>686</v>
      </c>
    </row>
    <row r="4670" spans="1:17" hidden="1">
      <c r="A4670" s="204">
        <v>100660161570</v>
      </c>
      <c r="B4670" s="205" t="s">
        <v>17483</v>
      </c>
      <c r="C4670" s="205" t="s">
        <v>17484</v>
      </c>
      <c r="D4670" s="205" t="s">
        <v>680</v>
      </c>
      <c r="E4670" s="572">
        <v>33604</v>
      </c>
      <c r="F4670" s="572">
        <v>42280</v>
      </c>
      <c r="G4670" s="205" t="s">
        <v>13567</v>
      </c>
      <c r="H4670" s="205" t="s">
        <v>682</v>
      </c>
      <c r="I4670" s="205" t="s">
        <v>684</v>
      </c>
      <c r="J4670" s="205" t="s">
        <v>684</v>
      </c>
      <c r="K4670" s="205" t="s">
        <v>684</v>
      </c>
      <c r="L4670" s="205" t="s">
        <v>684</v>
      </c>
      <c r="M4670" s="205" t="s">
        <v>684</v>
      </c>
      <c r="N4670" s="205" t="s">
        <v>684</v>
      </c>
      <c r="O4670" s="205" t="s">
        <v>686</v>
      </c>
      <c r="P4670" s="205" t="s">
        <v>684</v>
      </c>
      <c r="Q4670" s="205" t="s">
        <v>686</v>
      </c>
    </row>
    <row r="4671" spans="1:17" hidden="1">
      <c r="A4671" s="204">
        <v>100660063284</v>
      </c>
      <c r="B4671" s="205" t="s">
        <v>17493</v>
      </c>
      <c r="C4671" s="205" t="s">
        <v>5496</v>
      </c>
      <c r="D4671" s="205" t="s">
        <v>680</v>
      </c>
      <c r="E4671" s="572">
        <v>33970</v>
      </c>
      <c r="F4671" s="572">
        <v>42280</v>
      </c>
      <c r="G4671" s="205" t="s">
        <v>17494</v>
      </c>
      <c r="H4671" s="205" t="s">
        <v>682</v>
      </c>
      <c r="I4671" s="205" t="s">
        <v>684</v>
      </c>
      <c r="J4671" s="205" t="s">
        <v>684</v>
      </c>
      <c r="K4671" s="205" t="s">
        <v>684</v>
      </c>
      <c r="L4671" s="205" t="s">
        <v>684</v>
      </c>
      <c r="M4671" s="205" t="s">
        <v>684</v>
      </c>
      <c r="N4671" s="205" t="s">
        <v>684</v>
      </c>
      <c r="O4671" s="205" t="s">
        <v>686</v>
      </c>
      <c r="P4671" s="205" t="s">
        <v>684</v>
      </c>
      <c r="Q4671" s="205" t="s">
        <v>686</v>
      </c>
    </row>
    <row r="4672" spans="1:17" hidden="1">
      <c r="A4672" s="204">
        <v>100660290128</v>
      </c>
      <c r="B4672" s="205" t="s">
        <v>17490</v>
      </c>
      <c r="C4672" s="205" t="s">
        <v>17491</v>
      </c>
      <c r="D4672" s="205" t="s">
        <v>680</v>
      </c>
      <c r="E4672" s="572">
        <v>33970</v>
      </c>
      <c r="F4672" s="572">
        <v>42280</v>
      </c>
      <c r="G4672" s="205" t="s">
        <v>17492</v>
      </c>
      <c r="H4672" s="205" t="s">
        <v>682</v>
      </c>
      <c r="I4672" s="205" t="s">
        <v>684</v>
      </c>
      <c r="J4672" s="205" t="s">
        <v>684</v>
      </c>
      <c r="K4672" s="205" t="s">
        <v>684</v>
      </c>
      <c r="L4672" s="205" t="s">
        <v>684</v>
      </c>
      <c r="M4672" s="205" t="s">
        <v>684</v>
      </c>
      <c r="N4672" s="205" t="s">
        <v>684</v>
      </c>
      <c r="O4672" s="205" t="s">
        <v>686</v>
      </c>
      <c r="P4672" s="205" t="s">
        <v>684</v>
      </c>
      <c r="Q4672" s="205" t="s">
        <v>686</v>
      </c>
    </row>
    <row r="4673" spans="1:17" hidden="1">
      <c r="A4673" s="204">
        <v>100660188530</v>
      </c>
      <c r="B4673" s="205" t="s">
        <v>17506</v>
      </c>
      <c r="C4673" s="205" t="s">
        <v>17507</v>
      </c>
      <c r="D4673" s="205" t="s">
        <v>680</v>
      </c>
      <c r="E4673" s="572">
        <v>25569</v>
      </c>
      <c r="F4673" s="572">
        <v>42278</v>
      </c>
      <c r="G4673" s="205" t="s">
        <v>4937</v>
      </c>
      <c r="H4673" s="205" t="s">
        <v>682</v>
      </c>
      <c r="I4673" s="205" t="s">
        <v>684</v>
      </c>
      <c r="J4673" s="205" t="s">
        <v>684</v>
      </c>
      <c r="K4673" s="205" t="s">
        <v>684</v>
      </c>
      <c r="L4673" s="205" t="s">
        <v>684</v>
      </c>
      <c r="M4673" s="205" t="s">
        <v>684</v>
      </c>
      <c r="N4673" s="205" t="s">
        <v>684</v>
      </c>
      <c r="O4673" s="205" t="s">
        <v>686</v>
      </c>
      <c r="P4673" s="205" t="s">
        <v>684</v>
      </c>
      <c r="Q4673" s="205" t="s">
        <v>686</v>
      </c>
    </row>
    <row r="4674" spans="1:17" hidden="1">
      <c r="A4674" s="204">
        <v>100660082465</v>
      </c>
      <c r="B4674" s="205" t="s">
        <v>17503</v>
      </c>
      <c r="C4674" s="205" t="s">
        <v>17504</v>
      </c>
      <c r="D4674" s="205" t="s">
        <v>680</v>
      </c>
      <c r="E4674" s="572">
        <v>32874</v>
      </c>
      <c r="F4674" s="572">
        <v>42278</v>
      </c>
      <c r="G4674" s="205" t="s">
        <v>17505</v>
      </c>
      <c r="H4674" s="205" t="s">
        <v>682</v>
      </c>
      <c r="I4674" s="205" t="s">
        <v>684</v>
      </c>
      <c r="J4674" s="205" t="s">
        <v>684</v>
      </c>
      <c r="K4674" s="205" t="s">
        <v>684</v>
      </c>
      <c r="L4674" s="205" t="s">
        <v>684</v>
      </c>
      <c r="M4674" s="205" t="s">
        <v>684</v>
      </c>
      <c r="N4674" s="205" t="s">
        <v>684</v>
      </c>
      <c r="O4674" s="205" t="s">
        <v>686</v>
      </c>
      <c r="P4674" s="205" t="s">
        <v>684</v>
      </c>
      <c r="Q4674" s="205" t="s">
        <v>686</v>
      </c>
    </row>
    <row r="4675" spans="1:17" hidden="1">
      <c r="A4675" s="204">
        <v>100660429785</v>
      </c>
      <c r="B4675" s="205" t="s">
        <v>17501</v>
      </c>
      <c r="C4675" s="205" t="s">
        <v>17502</v>
      </c>
      <c r="D4675" s="205" t="s">
        <v>680</v>
      </c>
      <c r="E4675" s="572">
        <v>28491</v>
      </c>
      <c r="F4675" s="572">
        <v>42278</v>
      </c>
      <c r="G4675" s="205" t="s">
        <v>1345</v>
      </c>
      <c r="H4675" s="205" t="s">
        <v>682</v>
      </c>
      <c r="I4675" s="205" t="s">
        <v>684</v>
      </c>
      <c r="J4675" s="205" t="s">
        <v>684</v>
      </c>
      <c r="K4675" s="205" t="s">
        <v>684</v>
      </c>
      <c r="L4675" s="205" t="s">
        <v>684</v>
      </c>
      <c r="M4675" s="205" t="s">
        <v>684</v>
      </c>
      <c r="N4675" s="205" t="s">
        <v>14047</v>
      </c>
      <c r="O4675" s="205" t="s">
        <v>686</v>
      </c>
      <c r="P4675" s="205" t="s">
        <v>684</v>
      </c>
      <c r="Q4675" s="205" t="s">
        <v>686</v>
      </c>
    </row>
    <row r="4676" spans="1:17" hidden="1">
      <c r="A4676" s="204">
        <v>100660580696</v>
      </c>
      <c r="B4676" s="205" t="s">
        <v>17508</v>
      </c>
      <c r="C4676" s="205" t="s">
        <v>15655</v>
      </c>
      <c r="D4676" s="205" t="s">
        <v>680</v>
      </c>
      <c r="E4676" s="572">
        <v>33604</v>
      </c>
      <c r="F4676" s="572">
        <v>42278</v>
      </c>
      <c r="G4676" s="205" t="s">
        <v>2781</v>
      </c>
      <c r="H4676" s="205" t="s">
        <v>682</v>
      </c>
      <c r="I4676" s="205" t="s">
        <v>684</v>
      </c>
      <c r="J4676" s="205" t="s">
        <v>684</v>
      </c>
      <c r="K4676" s="205" t="s">
        <v>684</v>
      </c>
      <c r="L4676" s="205" t="s">
        <v>684</v>
      </c>
      <c r="M4676" s="205" t="s">
        <v>684</v>
      </c>
      <c r="N4676" s="205" t="s">
        <v>684</v>
      </c>
      <c r="O4676" s="205" t="s">
        <v>686</v>
      </c>
      <c r="P4676" s="205" t="s">
        <v>684</v>
      </c>
      <c r="Q4676" s="205" t="s">
        <v>686</v>
      </c>
    </row>
    <row r="4677" spans="1:17" hidden="1">
      <c r="A4677" s="204">
        <v>100660165523</v>
      </c>
      <c r="B4677" s="205" t="s">
        <v>17495</v>
      </c>
      <c r="C4677" s="205" t="s">
        <v>17496</v>
      </c>
      <c r="D4677" s="205" t="s">
        <v>680</v>
      </c>
      <c r="E4677" s="572">
        <v>28491</v>
      </c>
      <c r="F4677" s="572">
        <v>42278</v>
      </c>
      <c r="G4677" s="205" t="s">
        <v>17497</v>
      </c>
      <c r="H4677" s="205" t="s">
        <v>682</v>
      </c>
      <c r="I4677" s="205" t="s">
        <v>684</v>
      </c>
      <c r="J4677" s="205" t="s">
        <v>684</v>
      </c>
      <c r="K4677" s="205" t="s">
        <v>684</v>
      </c>
      <c r="L4677" s="205" t="s">
        <v>684</v>
      </c>
      <c r="M4677" s="205" t="s">
        <v>684</v>
      </c>
      <c r="N4677" s="205" t="s">
        <v>684</v>
      </c>
      <c r="O4677" s="205" t="s">
        <v>686</v>
      </c>
      <c r="P4677" s="205" t="s">
        <v>684</v>
      </c>
      <c r="Q4677" s="205" t="s">
        <v>686</v>
      </c>
    </row>
    <row r="4678" spans="1:17" hidden="1">
      <c r="A4678" s="204">
        <v>100660042004</v>
      </c>
      <c r="B4678" s="205" t="s">
        <v>17511</v>
      </c>
      <c r="C4678" s="205" t="s">
        <v>17512</v>
      </c>
      <c r="D4678" s="205" t="s">
        <v>680</v>
      </c>
      <c r="E4678" s="572">
        <v>31357</v>
      </c>
      <c r="F4678" s="572">
        <v>42278</v>
      </c>
      <c r="G4678" s="205" t="s">
        <v>1495</v>
      </c>
      <c r="H4678" s="205" t="s">
        <v>682</v>
      </c>
      <c r="I4678" s="205" t="s">
        <v>683</v>
      </c>
      <c r="J4678" s="205" t="s">
        <v>684</v>
      </c>
      <c r="K4678" s="205" t="s">
        <v>684</v>
      </c>
      <c r="L4678" s="205" t="s">
        <v>684</v>
      </c>
      <c r="M4678" s="205" t="s">
        <v>684</v>
      </c>
      <c r="N4678" s="205" t="s">
        <v>684</v>
      </c>
      <c r="O4678" s="205" t="s">
        <v>686</v>
      </c>
      <c r="P4678" s="205" t="s">
        <v>684</v>
      </c>
      <c r="Q4678" s="205" t="s">
        <v>686</v>
      </c>
    </row>
    <row r="4679" spans="1:17" hidden="1">
      <c r="A4679" s="204">
        <v>100660132252</v>
      </c>
      <c r="B4679" s="205" t="s">
        <v>17513</v>
      </c>
      <c r="C4679" s="205" t="s">
        <v>17514</v>
      </c>
      <c r="D4679" s="205" t="s">
        <v>680</v>
      </c>
      <c r="E4679" s="572">
        <v>33659</v>
      </c>
      <c r="F4679" s="572">
        <v>42278</v>
      </c>
      <c r="G4679" s="205" t="s">
        <v>3741</v>
      </c>
      <c r="H4679" s="205" t="s">
        <v>682</v>
      </c>
      <c r="I4679" s="205" t="s">
        <v>684</v>
      </c>
      <c r="J4679" s="205" t="s">
        <v>684</v>
      </c>
      <c r="K4679" s="205" t="s">
        <v>684</v>
      </c>
      <c r="L4679" s="205" t="s">
        <v>684</v>
      </c>
      <c r="M4679" s="205" t="s">
        <v>684</v>
      </c>
      <c r="N4679" s="205" t="s">
        <v>684</v>
      </c>
      <c r="O4679" s="205" t="s">
        <v>686</v>
      </c>
      <c r="P4679" s="205" t="s">
        <v>684</v>
      </c>
      <c r="Q4679" s="205" t="s">
        <v>686</v>
      </c>
    </row>
    <row r="4680" spans="1:17" hidden="1">
      <c r="A4680" s="204">
        <v>100660234614</v>
      </c>
      <c r="B4680" s="205" t="s">
        <v>17515</v>
      </c>
      <c r="C4680" s="205" t="s">
        <v>17516</v>
      </c>
      <c r="D4680" s="205" t="s">
        <v>680</v>
      </c>
      <c r="E4680" s="572">
        <v>35431</v>
      </c>
      <c r="F4680" s="572">
        <v>42278</v>
      </c>
      <c r="G4680" s="205" t="s">
        <v>2926</v>
      </c>
      <c r="H4680" s="205" t="s">
        <v>682</v>
      </c>
      <c r="I4680" s="205" t="s">
        <v>684</v>
      </c>
      <c r="J4680" s="205" t="s">
        <v>684</v>
      </c>
      <c r="K4680" s="205" t="s">
        <v>684</v>
      </c>
      <c r="L4680" s="205" t="s">
        <v>684</v>
      </c>
      <c r="M4680" s="205" t="s">
        <v>684</v>
      </c>
      <c r="N4680" s="205" t="s">
        <v>684</v>
      </c>
      <c r="O4680" s="205" t="s">
        <v>686</v>
      </c>
      <c r="P4680" s="205" t="s">
        <v>684</v>
      </c>
      <c r="Q4680" s="205" t="s">
        <v>686</v>
      </c>
    </row>
    <row r="4681" spans="1:17" hidden="1">
      <c r="A4681" s="204">
        <v>100660340822</v>
      </c>
      <c r="B4681" s="205" t="s">
        <v>17520</v>
      </c>
      <c r="C4681" s="205" t="s">
        <v>17521</v>
      </c>
      <c r="D4681" s="205" t="s">
        <v>680</v>
      </c>
      <c r="E4681" s="572">
        <v>26881</v>
      </c>
      <c r="F4681" s="572">
        <v>42278</v>
      </c>
      <c r="G4681" s="205" t="s">
        <v>2182</v>
      </c>
      <c r="H4681" s="205" t="s">
        <v>682</v>
      </c>
      <c r="I4681" s="205" t="s">
        <v>684</v>
      </c>
      <c r="J4681" s="205" t="s">
        <v>684</v>
      </c>
      <c r="K4681" s="205" t="s">
        <v>684</v>
      </c>
      <c r="L4681" s="205" t="s">
        <v>684</v>
      </c>
      <c r="M4681" s="205" t="s">
        <v>684</v>
      </c>
      <c r="N4681" s="205" t="s">
        <v>684</v>
      </c>
      <c r="O4681" s="205" t="s">
        <v>686</v>
      </c>
      <c r="P4681" s="205" t="s">
        <v>684</v>
      </c>
      <c r="Q4681" s="205" t="s">
        <v>686</v>
      </c>
    </row>
    <row r="4682" spans="1:17" hidden="1">
      <c r="A4682" s="204">
        <v>100660424639</v>
      </c>
      <c r="B4682" s="205" t="s">
        <v>17522</v>
      </c>
      <c r="C4682" s="205" t="s">
        <v>17523</v>
      </c>
      <c r="D4682" s="205" t="s">
        <v>680</v>
      </c>
      <c r="E4682" s="572">
        <v>33970</v>
      </c>
      <c r="F4682" s="572">
        <v>42278</v>
      </c>
      <c r="G4682" s="205" t="s">
        <v>17440</v>
      </c>
      <c r="H4682" s="205" t="s">
        <v>682</v>
      </c>
      <c r="I4682" s="205" t="s">
        <v>684</v>
      </c>
      <c r="J4682" s="205" t="s">
        <v>684</v>
      </c>
      <c r="K4682" s="205" t="s">
        <v>684</v>
      </c>
      <c r="L4682" s="205" t="s">
        <v>684</v>
      </c>
      <c r="M4682" s="205" t="s">
        <v>684</v>
      </c>
      <c r="N4682" s="205" t="s">
        <v>684</v>
      </c>
      <c r="O4682" s="205" t="s">
        <v>686</v>
      </c>
      <c r="P4682" s="205" t="s">
        <v>684</v>
      </c>
      <c r="Q4682" s="205" t="s">
        <v>686</v>
      </c>
    </row>
    <row r="4683" spans="1:17" hidden="1">
      <c r="A4683" s="204">
        <v>100660341102</v>
      </c>
      <c r="B4683" s="205" t="s">
        <v>17509</v>
      </c>
      <c r="C4683" s="205" t="s">
        <v>17510</v>
      </c>
      <c r="D4683" s="205" t="s">
        <v>680</v>
      </c>
      <c r="E4683" s="572">
        <v>28491</v>
      </c>
      <c r="F4683" s="572">
        <v>42278</v>
      </c>
      <c r="G4683" s="205" t="s">
        <v>2182</v>
      </c>
      <c r="H4683" s="205" t="s">
        <v>682</v>
      </c>
      <c r="I4683" s="205" t="s">
        <v>684</v>
      </c>
      <c r="J4683" s="205" t="s">
        <v>684</v>
      </c>
      <c r="K4683" s="205" t="s">
        <v>684</v>
      </c>
      <c r="L4683" s="205" t="s">
        <v>684</v>
      </c>
      <c r="M4683" s="205" t="s">
        <v>684</v>
      </c>
      <c r="N4683" s="205" t="s">
        <v>684</v>
      </c>
      <c r="O4683" s="205" t="s">
        <v>686</v>
      </c>
      <c r="P4683" s="205" t="s">
        <v>684</v>
      </c>
      <c r="Q4683" s="205" t="s">
        <v>686</v>
      </c>
    </row>
    <row r="4684" spans="1:17" hidden="1">
      <c r="A4684" s="204">
        <v>100660594077</v>
      </c>
      <c r="B4684" s="205" t="s">
        <v>17517</v>
      </c>
      <c r="C4684" s="205" t="s">
        <v>17518</v>
      </c>
      <c r="D4684" s="205" t="s">
        <v>680</v>
      </c>
      <c r="E4684" s="572">
        <v>33970</v>
      </c>
      <c r="F4684" s="572">
        <v>42278</v>
      </c>
      <c r="G4684" s="205" t="s">
        <v>17519</v>
      </c>
      <c r="H4684" s="205" t="s">
        <v>682</v>
      </c>
      <c r="I4684" s="205" t="s">
        <v>684</v>
      </c>
      <c r="J4684" s="205" t="s">
        <v>684</v>
      </c>
      <c r="K4684" s="205" t="s">
        <v>684</v>
      </c>
      <c r="L4684" s="205" t="s">
        <v>684</v>
      </c>
      <c r="M4684" s="205" t="s">
        <v>684</v>
      </c>
      <c r="N4684" s="205" t="s">
        <v>684</v>
      </c>
      <c r="O4684" s="205" t="s">
        <v>686</v>
      </c>
      <c r="P4684" s="205" t="s">
        <v>684</v>
      </c>
      <c r="Q4684" s="205" t="s">
        <v>686</v>
      </c>
    </row>
    <row r="4685" spans="1:17" hidden="1">
      <c r="A4685" s="204">
        <v>100660556238</v>
      </c>
      <c r="B4685" s="205" t="s">
        <v>17524</v>
      </c>
      <c r="C4685" s="205" t="s">
        <v>17525</v>
      </c>
      <c r="D4685" s="205" t="s">
        <v>680</v>
      </c>
      <c r="E4685" s="572">
        <v>28491</v>
      </c>
      <c r="F4685" s="572">
        <v>42278</v>
      </c>
      <c r="G4685" s="205" t="s">
        <v>17526</v>
      </c>
      <c r="H4685" s="205" t="s">
        <v>682</v>
      </c>
      <c r="I4685" s="205" t="s">
        <v>684</v>
      </c>
      <c r="J4685" s="205" t="s">
        <v>684</v>
      </c>
      <c r="K4685" s="205" t="s">
        <v>684</v>
      </c>
      <c r="L4685" s="205" t="s">
        <v>684</v>
      </c>
      <c r="M4685" s="205" t="s">
        <v>684</v>
      </c>
      <c r="N4685" s="205" t="s">
        <v>684</v>
      </c>
      <c r="O4685" s="205" t="s">
        <v>686</v>
      </c>
      <c r="P4685" s="205" t="s">
        <v>684</v>
      </c>
      <c r="Q4685" s="205" t="s">
        <v>686</v>
      </c>
    </row>
    <row r="4686" spans="1:17" hidden="1">
      <c r="A4686" s="204">
        <v>100660445623</v>
      </c>
      <c r="B4686" s="205" t="s">
        <v>17529</v>
      </c>
      <c r="C4686" s="205" t="s">
        <v>17530</v>
      </c>
      <c r="D4686" s="205" t="s">
        <v>680</v>
      </c>
      <c r="E4686" s="572">
        <v>32874</v>
      </c>
      <c r="F4686" s="572">
        <v>42278</v>
      </c>
      <c r="G4686" s="205" t="s">
        <v>2877</v>
      </c>
      <c r="H4686" s="205" t="s">
        <v>682</v>
      </c>
      <c r="I4686" s="205" t="s">
        <v>684</v>
      </c>
      <c r="J4686" s="205" t="s">
        <v>684</v>
      </c>
      <c r="K4686" s="205" t="s">
        <v>684</v>
      </c>
      <c r="L4686" s="205" t="s">
        <v>684</v>
      </c>
      <c r="M4686" s="205" t="s">
        <v>684</v>
      </c>
      <c r="N4686" s="205" t="s">
        <v>684</v>
      </c>
      <c r="O4686" s="205" t="s">
        <v>686</v>
      </c>
      <c r="P4686" s="205" t="s">
        <v>684</v>
      </c>
      <c r="Q4686" s="205" t="s">
        <v>686</v>
      </c>
    </row>
    <row r="4687" spans="1:17" hidden="1">
      <c r="A4687" s="204">
        <v>100660042281</v>
      </c>
      <c r="B4687" s="205" t="s">
        <v>17531</v>
      </c>
      <c r="C4687" s="205" t="s">
        <v>17532</v>
      </c>
      <c r="D4687" s="205" t="s">
        <v>680</v>
      </c>
      <c r="E4687" s="572">
        <v>31357</v>
      </c>
      <c r="F4687" s="572">
        <v>42278</v>
      </c>
      <c r="G4687" s="205" t="s">
        <v>1495</v>
      </c>
      <c r="H4687" s="205" t="s">
        <v>682</v>
      </c>
      <c r="I4687" s="205" t="s">
        <v>683</v>
      </c>
      <c r="J4687" s="205">
        <v>9689674023</v>
      </c>
      <c r="K4687" s="205" t="s">
        <v>684</v>
      </c>
      <c r="L4687" s="205" t="s">
        <v>17533</v>
      </c>
      <c r="M4687" s="205" t="s">
        <v>17534</v>
      </c>
      <c r="N4687" s="205" t="s">
        <v>684</v>
      </c>
      <c r="O4687" s="205" t="s">
        <v>686</v>
      </c>
      <c r="P4687" s="205" t="s">
        <v>687</v>
      </c>
      <c r="Q4687" s="205" t="s">
        <v>686</v>
      </c>
    </row>
    <row r="4688" spans="1:17" hidden="1">
      <c r="A4688" s="204">
        <v>100660348719</v>
      </c>
      <c r="B4688" s="205" t="s">
        <v>17535</v>
      </c>
      <c r="C4688" s="205" t="s">
        <v>17536</v>
      </c>
      <c r="D4688" s="205" t="s">
        <v>680</v>
      </c>
      <c r="E4688" s="572">
        <v>33399</v>
      </c>
      <c r="F4688" s="572">
        <v>42278</v>
      </c>
      <c r="G4688" s="205" t="s">
        <v>1031</v>
      </c>
      <c r="H4688" s="205" t="s">
        <v>682</v>
      </c>
      <c r="I4688" s="205" t="s">
        <v>684</v>
      </c>
      <c r="J4688" s="205" t="s">
        <v>684</v>
      </c>
      <c r="K4688" s="205" t="s">
        <v>684</v>
      </c>
      <c r="L4688" s="205" t="s">
        <v>684</v>
      </c>
      <c r="M4688" s="205" t="s">
        <v>684</v>
      </c>
      <c r="N4688" s="205" t="s">
        <v>684</v>
      </c>
      <c r="O4688" s="205" t="s">
        <v>686</v>
      </c>
      <c r="P4688" s="205" t="s">
        <v>684</v>
      </c>
      <c r="Q4688" s="205" t="s">
        <v>686</v>
      </c>
    </row>
    <row r="4689" spans="1:17" hidden="1">
      <c r="A4689" s="204">
        <v>100660041939</v>
      </c>
      <c r="B4689" s="205" t="s">
        <v>17537</v>
      </c>
      <c r="C4689" s="205" t="s">
        <v>17538</v>
      </c>
      <c r="D4689" s="205" t="s">
        <v>680</v>
      </c>
      <c r="E4689" s="572">
        <v>33399</v>
      </c>
      <c r="F4689" s="572">
        <v>42278</v>
      </c>
      <c r="G4689" s="205" t="s">
        <v>1495</v>
      </c>
      <c r="H4689" s="205" t="s">
        <v>682</v>
      </c>
      <c r="I4689" s="205" t="s">
        <v>684</v>
      </c>
      <c r="J4689" s="205" t="s">
        <v>684</v>
      </c>
      <c r="K4689" s="205" t="s">
        <v>684</v>
      </c>
      <c r="L4689" s="205" t="s">
        <v>684</v>
      </c>
      <c r="M4689" s="205" t="s">
        <v>684</v>
      </c>
      <c r="N4689" s="205" t="s">
        <v>684</v>
      </c>
      <c r="O4689" s="205" t="s">
        <v>686</v>
      </c>
      <c r="P4689" s="205" t="s">
        <v>684</v>
      </c>
      <c r="Q4689" s="205" t="s">
        <v>686</v>
      </c>
    </row>
    <row r="4690" spans="1:17" hidden="1">
      <c r="A4690" s="204">
        <v>100660340908</v>
      </c>
      <c r="B4690" s="205" t="s">
        <v>17527</v>
      </c>
      <c r="C4690" s="205" t="s">
        <v>17528</v>
      </c>
      <c r="D4690" s="205" t="s">
        <v>680</v>
      </c>
      <c r="E4690" s="572">
        <v>32874</v>
      </c>
      <c r="F4690" s="572">
        <v>42278</v>
      </c>
      <c r="G4690" s="205" t="s">
        <v>2182</v>
      </c>
      <c r="H4690" s="205" t="s">
        <v>682</v>
      </c>
      <c r="I4690" s="205" t="s">
        <v>684</v>
      </c>
      <c r="J4690" s="205" t="s">
        <v>684</v>
      </c>
      <c r="K4690" s="205" t="s">
        <v>684</v>
      </c>
      <c r="L4690" s="205" t="s">
        <v>684</v>
      </c>
      <c r="M4690" s="205" t="s">
        <v>684</v>
      </c>
      <c r="N4690" s="205" t="s">
        <v>684</v>
      </c>
      <c r="O4690" s="205" t="s">
        <v>686</v>
      </c>
      <c r="P4690" s="205" t="s">
        <v>684</v>
      </c>
      <c r="Q4690" s="205" t="s">
        <v>686</v>
      </c>
    </row>
    <row r="4691" spans="1:17" hidden="1">
      <c r="A4691" s="204">
        <v>100660183707</v>
      </c>
      <c r="B4691" s="205" t="s">
        <v>17539</v>
      </c>
      <c r="C4691" s="205" t="s">
        <v>17540</v>
      </c>
      <c r="D4691" s="205" t="s">
        <v>680</v>
      </c>
      <c r="E4691" s="572">
        <v>33604</v>
      </c>
      <c r="F4691" s="572">
        <v>42278</v>
      </c>
      <c r="G4691" s="205" t="s">
        <v>5343</v>
      </c>
      <c r="H4691" s="205" t="s">
        <v>682</v>
      </c>
      <c r="I4691" s="205" t="s">
        <v>684</v>
      </c>
      <c r="J4691" s="205" t="s">
        <v>684</v>
      </c>
      <c r="K4691" s="205" t="s">
        <v>684</v>
      </c>
      <c r="L4691" s="205" t="s">
        <v>684</v>
      </c>
      <c r="M4691" s="205" t="s">
        <v>684</v>
      </c>
      <c r="N4691" s="205" t="s">
        <v>684</v>
      </c>
      <c r="O4691" s="205" t="s">
        <v>686</v>
      </c>
      <c r="P4691" s="205" t="s">
        <v>684</v>
      </c>
      <c r="Q4691" s="205" t="s">
        <v>686</v>
      </c>
    </row>
    <row r="4692" spans="1:17" hidden="1">
      <c r="A4692" s="204">
        <v>100660515149</v>
      </c>
      <c r="B4692" s="205" t="s">
        <v>17543</v>
      </c>
      <c r="C4692" s="205" t="s">
        <v>17544</v>
      </c>
      <c r="D4692" s="205" t="s">
        <v>680</v>
      </c>
      <c r="E4692" s="572">
        <v>31335</v>
      </c>
      <c r="F4692" s="572">
        <v>42278</v>
      </c>
      <c r="G4692" s="205" t="s">
        <v>17545</v>
      </c>
      <c r="H4692" s="205" t="s">
        <v>682</v>
      </c>
      <c r="I4692" s="205" t="s">
        <v>684</v>
      </c>
      <c r="J4692" s="205" t="s">
        <v>684</v>
      </c>
      <c r="K4692" s="205" t="s">
        <v>684</v>
      </c>
      <c r="L4692" s="205" t="s">
        <v>684</v>
      </c>
      <c r="M4692" s="205" t="s">
        <v>684</v>
      </c>
      <c r="N4692" s="205" t="s">
        <v>684</v>
      </c>
      <c r="O4692" s="205" t="s">
        <v>686</v>
      </c>
      <c r="P4692" s="205" t="s">
        <v>684</v>
      </c>
      <c r="Q4692" s="205" t="s">
        <v>686</v>
      </c>
    </row>
    <row r="4693" spans="1:17" hidden="1">
      <c r="A4693" s="204">
        <v>100660401080</v>
      </c>
      <c r="B4693" s="205" t="s">
        <v>17546</v>
      </c>
      <c r="C4693" s="205" t="s">
        <v>17547</v>
      </c>
      <c r="D4693" s="205" t="s">
        <v>680</v>
      </c>
      <c r="E4693" s="572">
        <v>31357</v>
      </c>
      <c r="F4693" s="572">
        <v>42278</v>
      </c>
      <c r="G4693" s="205" t="s">
        <v>1768</v>
      </c>
      <c r="H4693" s="205" t="s">
        <v>682</v>
      </c>
      <c r="I4693" s="205" t="s">
        <v>684</v>
      </c>
      <c r="J4693" s="205" t="s">
        <v>684</v>
      </c>
      <c r="K4693" s="205" t="s">
        <v>684</v>
      </c>
      <c r="L4693" s="205" t="s">
        <v>684</v>
      </c>
      <c r="M4693" s="205" t="s">
        <v>684</v>
      </c>
      <c r="N4693" s="205" t="s">
        <v>684</v>
      </c>
      <c r="O4693" s="205" t="s">
        <v>686</v>
      </c>
      <c r="P4693" s="205" t="s">
        <v>684</v>
      </c>
      <c r="Q4693" s="205" t="s">
        <v>686</v>
      </c>
    </row>
    <row r="4694" spans="1:17" hidden="1">
      <c r="A4694" s="204">
        <v>100660233455</v>
      </c>
      <c r="B4694" s="205" t="s">
        <v>17551</v>
      </c>
      <c r="C4694" s="205" t="s">
        <v>17552</v>
      </c>
      <c r="D4694" s="205" t="s">
        <v>680</v>
      </c>
      <c r="E4694" s="572">
        <v>28491</v>
      </c>
      <c r="F4694" s="572">
        <v>42278</v>
      </c>
      <c r="G4694" s="205" t="s">
        <v>17553</v>
      </c>
      <c r="H4694" s="205" t="s">
        <v>682</v>
      </c>
      <c r="I4694" s="205" t="s">
        <v>684</v>
      </c>
      <c r="J4694" s="205" t="s">
        <v>684</v>
      </c>
      <c r="K4694" s="205" t="s">
        <v>684</v>
      </c>
      <c r="L4694" s="205" t="s">
        <v>684</v>
      </c>
      <c r="M4694" s="205" t="s">
        <v>684</v>
      </c>
      <c r="N4694" s="205" t="s">
        <v>684</v>
      </c>
      <c r="O4694" s="205" t="s">
        <v>686</v>
      </c>
      <c r="P4694" s="205" t="s">
        <v>684</v>
      </c>
      <c r="Q4694" s="205" t="s">
        <v>686</v>
      </c>
    </row>
    <row r="4695" spans="1:17" hidden="1">
      <c r="A4695" s="204">
        <v>100660347212</v>
      </c>
      <c r="B4695" s="205" t="s">
        <v>17541</v>
      </c>
      <c r="C4695" s="205" t="s">
        <v>17542</v>
      </c>
      <c r="D4695" s="205" t="s">
        <v>680</v>
      </c>
      <c r="E4695" s="572">
        <v>26881</v>
      </c>
      <c r="F4695" s="572">
        <v>42278</v>
      </c>
      <c r="G4695" s="205" t="s">
        <v>10314</v>
      </c>
      <c r="H4695" s="205" t="s">
        <v>682</v>
      </c>
      <c r="I4695" s="205" t="s">
        <v>684</v>
      </c>
      <c r="J4695" s="205" t="s">
        <v>684</v>
      </c>
      <c r="K4695" s="205" t="s">
        <v>684</v>
      </c>
      <c r="L4695" s="205" t="s">
        <v>684</v>
      </c>
      <c r="M4695" s="205" t="s">
        <v>684</v>
      </c>
      <c r="N4695" s="205" t="s">
        <v>684</v>
      </c>
      <c r="O4695" s="205" t="s">
        <v>686</v>
      </c>
      <c r="P4695" s="205" t="s">
        <v>684</v>
      </c>
      <c r="Q4695" s="205" t="s">
        <v>686</v>
      </c>
    </row>
    <row r="4696" spans="1:17" hidden="1">
      <c r="A4696" s="204">
        <v>100660045136</v>
      </c>
      <c r="B4696" s="205" t="s">
        <v>17548</v>
      </c>
      <c r="C4696" s="205" t="s">
        <v>17549</v>
      </c>
      <c r="D4696" s="205" t="s">
        <v>680</v>
      </c>
      <c r="E4696" s="572">
        <v>34573</v>
      </c>
      <c r="F4696" s="572">
        <v>42278</v>
      </c>
      <c r="G4696" s="205" t="s">
        <v>17550</v>
      </c>
      <c r="H4696" s="205" t="s">
        <v>682</v>
      </c>
      <c r="I4696" s="205" t="s">
        <v>684</v>
      </c>
      <c r="J4696" s="205" t="s">
        <v>684</v>
      </c>
      <c r="K4696" s="205" t="s">
        <v>684</v>
      </c>
      <c r="L4696" s="205" t="s">
        <v>684</v>
      </c>
      <c r="M4696" s="205" t="s">
        <v>684</v>
      </c>
      <c r="N4696" s="205" t="s">
        <v>684</v>
      </c>
      <c r="O4696" s="205" t="s">
        <v>686</v>
      </c>
      <c r="P4696" s="205" t="s">
        <v>684</v>
      </c>
      <c r="Q4696" s="205" t="s">
        <v>686</v>
      </c>
    </row>
    <row r="4697" spans="1:17" hidden="1">
      <c r="A4697" s="204">
        <v>100660203154</v>
      </c>
      <c r="B4697" s="205" t="s">
        <v>17498</v>
      </c>
      <c r="C4697" s="205" t="s">
        <v>17499</v>
      </c>
      <c r="D4697" s="205" t="s">
        <v>680</v>
      </c>
      <c r="E4697" s="572">
        <v>30317</v>
      </c>
      <c r="F4697" s="572">
        <v>42278</v>
      </c>
      <c r="G4697" s="205" t="s">
        <v>17500</v>
      </c>
      <c r="H4697" s="205" t="s">
        <v>682</v>
      </c>
      <c r="I4697" s="205" t="s">
        <v>684</v>
      </c>
      <c r="J4697" s="205" t="s">
        <v>684</v>
      </c>
      <c r="K4697" s="205" t="s">
        <v>684</v>
      </c>
      <c r="L4697" s="205" t="s">
        <v>684</v>
      </c>
      <c r="M4697" s="205" t="s">
        <v>684</v>
      </c>
      <c r="N4697" s="205" t="s">
        <v>684</v>
      </c>
      <c r="O4697" s="205" t="s">
        <v>686</v>
      </c>
      <c r="P4697" s="205" t="s">
        <v>684</v>
      </c>
      <c r="Q4697" s="205" t="s">
        <v>686</v>
      </c>
    </row>
    <row r="4698" spans="1:17" hidden="1">
      <c r="A4698" s="204">
        <v>100660287021</v>
      </c>
      <c r="B4698" s="205" t="s">
        <v>17554</v>
      </c>
      <c r="C4698" s="205" t="s">
        <v>17555</v>
      </c>
      <c r="D4698" s="205" t="s">
        <v>680</v>
      </c>
      <c r="E4698" s="572">
        <v>34700</v>
      </c>
      <c r="F4698" s="572">
        <v>42278</v>
      </c>
      <c r="G4698" s="205" t="s">
        <v>17556</v>
      </c>
      <c r="H4698" s="205" t="s">
        <v>682</v>
      </c>
      <c r="I4698" s="205" t="s">
        <v>684</v>
      </c>
      <c r="J4698" s="205" t="s">
        <v>684</v>
      </c>
      <c r="K4698" s="205" t="s">
        <v>684</v>
      </c>
      <c r="L4698" s="205" t="s">
        <v>684</v>
      </c>
      <c r="M4698" s="205" t="s">
        <v>684</v>
      </c>
      <c r="N4698" s="205" t="s">
        <v>684</v>
      </c>
      <c r="O4698" s="205" t="s">
        <v>686</v>
      </c>
      <c r="P4698" s="205" t="s">
        <v>684</v>
      </c>
      <c r="Q4698" s="205" t="s">
        <v>686</v>
      </c>
    </row>
    <row r="4699" spans="1:17" hidden="1">
      <c r="A4699" s="204">
        <v>100660165432</v>
      </c>
      <c r="B4699" s="205" t="s">
        <v>17559</v>
      </c>
      <c r="C4699" s="205" t="s">
        <v>17560</v>
      </c>
      <c r="D4699" s="205" t="s">
        <v>680</v>
      </c>
      <c r="E4699" s="572">
        <v>33604</v>
      </c>
      <c r="F4699" s="572">
        <v>42276</v>
      </c>
      <c r="G4699" s="205" t="s">
        <v>17561</v>
      </c>
      <c r="H4699" s="205" t="s">
        <v>682</v>
      </c>
      <c r="I4699" s="205" t="s">
        <v>684</v>
      </c>
      <c r="J4699" s="205" t="s">
        <v>684</v>
      </c>
      <c r="K4699" s="205" t="s">
        <v>684</v>
      </c>
      <c r="L4699" s="205" t="s">
        <v>684</v>
      </c>
      <c r="M4699" s="205" t="s">
        <v>684</v>
      </c>
      <c r="N4699" s="205" t="s">
        <v>684</v>
      </c>
      <c r="O4699" s="205" t="s">
        <v>686</v>
      </c>
      <c r="P4699" s="205" t="s">
        <v>684</v>
      </c>
      <c r="Q4699" s="205" t="s">
        <v>686</v>
      </c>
    </row>
    <row r="4700" spans="1:17" hidden="1">
      <c r="A4700" s="204">
        <v>100660463051</v>
      </c>
      <c r="B4700" s="205" t="s">
        <v>17566</v>
      </c>
      <c r="C4700" s="205" t="s">
        <v>17567</v>
      </c>
      <c r="D4700" s="205" t="s">
        <v>680</v>
      </c>
      <c r="E4700" s="572">
        <v>33604</v>
      </c>
      <c r="F4700" s="572">
        <v>42276</v>
      </c>
      <c r="G4700" s="205" t="s">
        <v>17568</v>
      </c>
      <c r="H4700" s="205" t="s">
        <v>682</v>
      </c>
      <c r="I4700" s="205" t="s">
        <v>684</v>
      </c>
      <c r="J4700" s="205" t="s">
        <v>684</v>
      </c>
      <c r="K4700" s="205" t="s">
        <v>684</v>
      </c>
      <c r="L4700" s="205" t="s">
        <v>684</v>
      </c>
      <c r="M4700" s="205" t="s">
        <v>684</v>
      </c>
      <c r="N4700" s="205" t="s">
        <v>684</v>
      </c>
      <c r="O4700" s="205" t="s">
        <v>686</v>
      </c>
      <c r="P4700" s="205" t="s">
        <v>684</v>
      </c>
      <c r="Q4700" s="205" t="s">
        <v>686</v>
      </c>
    </row>
    <row r="4701" spans="1:17" hidden="1">
      <c r="A4701" s="204">
        <v>100660225247</v>
      </c>
      <c r="B4701" s="205" t="s">
        <v>17569</v>
      </c>
      <c r="C4701" s="205" t="s">
        <v>17570</v>
      </c>
      <c r="D4701" s="205" t="s">
        <v>680</v>
      </c>
      <c r="E4701" s="572">
        <v>26881</v>
      </c>
      <c r="F4701" s="572">
        <v>42276</v>
      </c>
      <c r="G4701" s="205" t="s">
        <v>17571</v>
      </c>
      <c r="H4701" s="205" t="s">
        <v>682</v>
      </c>
      <c r="I4701" s="205" t="s">
        <v>684</v>
      </c>
      <c r="J4701" s="205" t="s">
        <v>684</v>
      </c>
      <c r="K4701" s="205" t="s">
        <v>684</v>
      </c>
      <c r="L4701" s="205" t="s">
        <v>684</v>
      </c>
      <c r="M4701" s="205" t="s">
        <v>684</v>
      </c>
      <c r="N4701" s="205" t="s">
        <v>684</v>
      </c>
      <c r="O4701" s="205" t="s">
        <v>686</v>
      </c>
      <c r="P4701" s="205" t="s">
        <v>684</v>
      </c>
      <c r="Q4701" s="205" t="s">
        <v>686</v>
      </c>
    </row>
    <row r="4702" spans="1:17" hidden="1">
      <c r="A4702" s="204">
        <v>100660061442</v>
      </c>
      <c r="B4702" s="205" t="s">
        <v>17557</v>
      </c>
      <c r="C4702" s="205" t="s">
        <v>17558</v>
      </c>
      <c r="D4702" s="205" t="s">
        <v>680</v>
      </c>
      <c r="E4702" s="572">
        <v>33604</v>
      </c>
      <c r="F4702" s="572">
        <v>42276</v>
      </c>
      <c r="G4702" s="205" t="s">
        <v>3259</v>
      </c>
      <c r="H4702" s="205" t="s">
        <v>682</v>
      </c>
      <c r="I4702" s="205" t="s">
        <v>684</v>
      </c>
      <c r="J4702" s="205" t="s">
        <v>684</v>
      </c>
      <c r="K4702" s="205" t="s">
        <v>684</v>
      </c>
      <c r="L4702" s="205" t="s">
        <v>684</v>
      </c>
      <c r="M4702" s="205" t="s">
        <v>684</v>
      </c>
      <c r="N4702" s="205" t="s">
        <v>684</v>
      </c>
      <c r="O4702" s="205" t="s">
        <v>686</v>
      </c>
      <c r="P4702" s="205" t="s">
        <v>684</v>
      </c>
      <c r="Q4702" s="205" t="s">
        <v>686</v>
      </c>
    </row>
    <row r="4703" spans="1:17" hidden="1">
      <c r="A4703" s="204">
        <v>100660171659</v>
      </c>
      <c r="B4703" s="205" t="s">
        <v>17562</v>
      </c>
      <c r="C4703" s="205" t="s">
        <v>17563</v>
      </c>
      <c r="D4703" s="205" t="s">
        <v>680</v>
      </c>
      <c r="E4703" s="572">
        <v>26881</v>
      </c>
      <c r="F4703" s="572">
        <v>42276</v>
      </c>
      <c r="G4703" s="205" t="s">
        <v>17564</v>
      </c>
      <c r="H4703" s="205" t="s">
        <v>682</v>
      </c>
      <c r="I4703" s="205" t="s">
        <v>684</v>
      </c>
      <c r="J4703" s="205" t="s">
        <v>684</v>
      </c>
      <c r="K4703" s="205" t="s">
        <v>684</v>
      </c>
      <c r="L4703" s="205" t="s">
        <v>684</v>
      </c>
      <c r="M4703" s="205" t="s">
        <v>684</v>
      </c>
      <c r="N4703" s="205" t="s">
        <v>684</v>
      </c>
      <c r="O4703" s="205" t="s">
        <v>686</v>
      </c>
      <c r="P4703" s="205" t="s">
        <v>684</v>
      </c>
      <c r="Q4703" s="205" t="s">
        <v>686</v>
      </c>
    </row>
    <row r="4704" spans="1:17" hidden="1">
      <c r="A4704" s="204">
        <v>100660281964</v>
      </c>
      <c r="B4704" s="205" t="s">
        <v>17572</v>
      </c>
      <c r="C4704" s="205" t="s">
        <v>17573</v>
      </c>
      <c r="D4704" s="205" t="s">
        <v>680</v>
      </c>
      <c r="E4704" s="572">
        <v>26881</v>
      </c>
      <c r="F4704" s="572">
        <v>42276</v>
      </c>
      <c r="G4704" s="205" t="s">
        <v>17574</v>
      </c>
      <c r="H4704" s="205" t="s">
        <v>682</v>
      </c>
      <c r="I4704" s="205" t="s">
        <v>684</v>
      </c>
      <c r="J4704" s="205" t="s">
        <v>684</v>
      </c>
      <c r="K4704" s="205" t="s">
        <v>684</v>
      </c>
      <c r="L4704" s="205" t="s">
        <v>684</v>
      </c>
      <c r="M4704" s="205" t="s">
        <v>684</v>
      </c>
      <c r="N4704" s="205" t="s">
        <v>684</v>
      </c>
      <c r="O4704" s="205" t="s">
        <v>686</v>
      </c>
      <c r="P4704" s="205" t="s">
        <v>684</v>
      </c>
      <c r="Q4704" s="205" t="s">
        <v>686</v>
      </c>
    </row>
    <row r="4705" spans="1:17" hidden="1">
      <c r="A4705" s="204">
        <v>100660301130</v>
      </c>
      <c r="B4705" s="205" t="s">
        <v>17565</v>
      </c>
      <c r="C4705" s="205" t="s">
        <v>17436</v>
      </c>
      <c r="D4705" s="205" t="s">
        <v>680</v>
      </c>
      <c r="E4705" s="572">
        <v>33604</v>
      </c>
      <c r="F4705" s="572">
        <v>42276</v>
      </c>
      <c r="G4705" s="205" t="s">
        <v>17437</v>
      </c>
      <c r="H4705" s="205" t="s">
        <v>682</v>
      </c>
      <c r="I4705" s="205" t="s">
        <v>684</v>
      </c>
      <c r="J4705" s="205" t="s">
        <v>684</v>
      </c>
      <c r="K4705" s="205" t="s">
        <v>684</v>
      </c>
      <c r="L4705" s="205" t="s">
        <v>684</v>
      </c>
      <c r="M4705" s="205" t="s">
        <v>684</v>
      </c>
      <c r="N4705" s="205" t="s">
        <v>684</v>
      </c>
      <c r="O4705" s="205" t="s">
        <v>686</v>
      </c>
      <c r="P4705" s="205" t="s">
        <v>684</v>
      </c>
      <c r="Q4705" s="205" t="s">
        <v>686</v>
      </c>
    </row>
    <row r="4706" spans="1:17" hidden="1">
      <c r="A4706" s="204">
        <v>100660515154</v>
      </c>
      <c r="B4706" s="205" t="s">
        <v>17583</v>
      </c>
      <c r="C4706" s="205" t="s">
        <v>17584</v>
      </c>
      <c r="D4706" s="205" t="s">
        <v>680</v>
      </c>
      <c r="E4706" s="572">
        <v>33604</v>
      </c>
      <c r="F4706" s="572">
        <v>42271</v>
      </c>
      <c r="G4706" s="205" t="s">
        <v>17585</v>
      </c>
      <c r="H4706" s="205" t="s">
        <v>682</v>
      </c>
      <c r="I4706" s="205" t="s">
        <v>684</v>
      </c>
      <c r="J4706" s="205" t="s">
        <v>684</v>
      </c>
      <c r="K4706" s="205" t="s">
        <v>684</v>
      </c>
      <c r="L4706" s="205" t="s">
        <v>684</v>
      </c>
      <c r="M4706" s="205" t="s">
        <v>684</v>
      </c>
      <c r="N4706" s="205" t="s">
        <v>684</v>
      </c>
      <c r="O4706" s="205" t="s">
        <v>686</v>
      </c>
      <c r="P4706" s="205" t="s">
        <v>684</v>
      </c>
      <c r="Q4706" s="205" t="s">
        <v>686</v>
      </c>
    </row>
    <row r="4707" spans="1:17" hidden="1">
      <c r="A4707" s="204">
        <v>100660077954</v>
      </c>
      <c r="B4707" s="205" t="s">
        <v>17580</v>
      </c>
      <c r="C4707" s="205" t="s">
        <v>17581</v>
      </c>
      <c r="D4707" s="205" t="s">
        <v>680</v>
      </c>
      <c r="E4707" s="572">
        <v>33604</v>
      </c>
      <c r="F4707" s="572">
        <v>42271</v>
      </c>
      <c r="G4707" s="205" t="s">
        <v>17582</v>
      </c>
      <c r="H4707" s="205" t="s">
        <v>682</v>
      </c>
      <c r="I4707" s="205" t="s">
        <v>684</v>
      </c>
      <c r="J4707" s="205" t="s">
        <v>684</v>
      </c>
      <c r="K4707" s="205" t="s">
        <v>684</v>
      </c>
      <c r="L4707" s="205" t="s">
        <v>684</v>
      </c>
      <c r="M4707" s="205" t="s">
        <v>684</v>
      </c>
      <c r="N4707" s="205" t="s">
        <v>684</v>
      </c>
      <c r="O4707" s="205" t="s">
        <v>686</v>
      </c>
      <c r="P4707" s="205" t="s">
        <v>684</v>
      </c>
      <c r="Q4707" s="205" t="s">
        <v>686</v>
      </c>
    </row>
    <row r="4708" spans="1:17" hidden="1">
      <c r="A4708" s="204">
        <v>100660072566</v>
      </c>
      <c r="B4708" s="205" t="s">
        <v>17591</v>
      </c>
      <c r="C4708" s="205" t="s">
        <v>17592</v>
      </c>
      <c r="D4708" s="205" t="s">
        <v>680</v>
      </c>
      <c r="E4708" s="572">
        <v>26881</v>
      </c>
      <c r="F4708" s="572">
        <v>42271</v>
      </c>
      <c r="G4708" s="205" t="s">
        <v>16480</v>
      </c>
      <c r="H4708" s="205" t="s">
        <v>682</v>
      </c>
      <c r="I4708" s="205" t="s">
        <v>684</v>
      </c>
      <c r="J4708" s="205" t="s">
        <v>684</v>
      </c>
      <c r="K4708" s="205" t="s">
        <v>684</v>
      </c>
      <c r="L4708" s="205" t="s">
        <v>684</v>
      </c>
      <c r="M4708" s="205" t="s">
        <v>684</v>
      </c>
      <c r="N4708" s="205" t="s">
        <v>684</v>
      </c>
      <c r="O4708" s="205" t="s">
        <v>686</v>
      </c>
      <c r="P4708" s="205" t="s">
        <v>684</v>
      </c>
      <c r="Q4708" s="205" t="s">
        <v>686</v>
      </c>
    </row>
    <row r="4709" spans="1:17" hidden="1">
      <c r="A4709" s="204">
        <v>100660036159</v>
      </c>
      <c r="B4709" s="205" t="s">
        <v>17586</v>
      </c>
      <c r="C4709" s="205" t="s">
        <v>17587</v>
      </c>
      <c r="D4709" s="205" t="s">
        <v>680</v>
      </c>
      <c r="E4709" s="572">
        <v>26881</v>
      </c>
      <c r="F4709" s="572">
        <v>42271</v>
      </c>
      <c r="G4709" s="205" t="s">
        <v>5651</v>
      </c>
      <c r="H4709" s="205" t="s">
        <v>682</v>
      </c>
      <c r="I4709" s="205" t="s">
        <v>684</v>
      </c>
      <c r="J4709" s="205" t="s">
        <v>684</v>
      </c>
      <c r="K4709" s="205" t="s">
        <v>684</v>
      </c>
      <c r="L4709" s="205" t="s">
        <v>684</v>
      </c>
      <c r="M4709" s="205" t="s">
        <v>684</v>
      </c>
      <c r="N4709" s="205" t="s">
        <v>684</v>
      </c>
      <c r="O4709" s="205" t="s">
        <v>686</v>
      </c>
      <c r="P4709" s="205" t="s">
        <v>684</v>
      </c>
      <c r="Q4709" s="205" t="s">
        <v>686</v>
      </c>
    </row>
    <row r="4710" spans="1:17" hidden="1">
      <c r="A4710" s="204">
        <v>100660128917</v>
      </c>
      <c r="B4710" s="205" t="s">
        <v>17575</v>
      </c>
      <c r="C4710" s="205" t="s">
        <v>17576</v>
      </c>
      <c r="D4710" s="205" t="s">
        <v>680</v>
      </c>
      <c r="E4710" s="572">
        <v>33604</v>
      </c>
      <c r="F4710" s="572">
        <v>42271</v>
      </c>
      <c r="G4710" s="205" t="s">
        <v>3095</v>
      </c>
      <c r="H4710" s="205" t="s">
        <v>682</v>
      </c>
      <c r="I4710" s="205" t="s">
        <v>684</v>
      </c>
      <c r="J4710" s="205" t="s">
        <v>684</v>
      </c>
      <c r="K4710" s="205" t="s">
        <v>684</v>
      </c>
      <c r="L4710" s="205" t="s">
        <v>684</v>
      </c>
      <c r="M4710" s="205" t="s">
        <v>684</v>
      </c>
      <c r="N4710" s="205" t="s">
        <v>684</v>
      </c>
      <c r="O4710" s="205" t="s">
        <v>686</v>
      </c>
      <c r="P4710" s="205" t="s">
        <v>684</v>
      </c>
      <c r="Q4710" s="205" t="s">
        <v>686</v>
      </c>
    </row>
    <row r="4711" spans="1:17" hidden="1">
      <c r="A4711" s="204">
        <v>100660485635</v>
      </c>
      <c r="B4711" s="205" t="s">
        <v>17577</v>
      </c>
      <c r="C4711" s="205" t="s">
        <v>17578</v>
      </c>
      <c r="D4711" s="205" t="s">
        <v>680</v>
      </c>
      <c r="E4711" s="572">
        <v>33604</v>
      </c>
      <c r="F4711" s="572">
        <v>42271</v>
      </c>
      <c r="G4711" s="205" t="s">
        <v>17579</v>
      </c>
      <c r="H4711" s="205" t="s">
        <v>682</v>
      </c>
      <c r="I4711" s="205" t="s">
        <v>684</v>
      </c>
      <c r="J4711" s="205" t="s">
        <v>684</v>
      </c>
      <c r="K4711" s="205" t="s">
        <v>684</v>
      </c>
      <c r="L4711" s="205" t="s">
        <v>684</v>
      </c>
      <c r="M4711" s="205" t="s">
        <v>684</v>
      </c>
      <c r="N4711" s="205" t="s">
        <v>684</v>
      </c>
      <c r="O4711" s="205" t="s">
        <v>686</v>
      </c>
      <c r="P4711" s="205" t="s">
        <v>684</v>
      </c>
      <c r="Q4711" s="205" t="s">
        <v>686</v>
      </c>
    </row>
    <row r="4712" spans="1:17" hidden="1">
      <c r="A4712" s="204">
        <v>100660152026</v>
      </c>
      <c r="B4712" s="205" t="s">
        <v>17588</v>
      </c>
      <c r="C4712" s="205" t="s">
        <v>17589</v>
      </c>
      <c r="D4712" s="205" t="s">
        <v>680</v>
      </c>
      <c r="E4712" s="572">
        <v>33604</v>
      </c>
      <c r="F4712" s="572">
        <v>42271</v>
      </c>
      <c r="G4712" s="205" t="s">
        <v>17590</v>
      </c>
      <c r="H4712" s="205" t="s">
        <v>682</v>
      </c>
      <c r="I4712" s="205" t="s">
        <v>684</v>
      </c>
      <c r="J4712" s="205" t="s">
        <v>684</v>
      </c>
      <c r="K4712" s="205" t="s">
        <v>684</v>
      </c>
      <c r="L4712" s="205" t="s">
        <v>684</v>
      </c>
      <c r="M4712" s="205" t="s">
        <v>684</v>
      </c>
      <c r="N4712" s="205" t="s">
        <v>684</v>
      </c>
      <c r="O4712" s="205" t="s">
        <v>686</v>
      </c>
      <c r="P4712" s="205" t="s">
        <v>684</v>
      </c>
      <c r="Q4712" s="205" t="s">
        <v>686</v>
      </c>
    </row>
    <row r="4713" spans="1:17" hidden="1">
      <c r="A4713" s="204">
        <v>100660474126</v>
      </c>
      <c r="B4713" s="205" t="s">
        <v>17596</v>
      </c>
      <c r="C4713" s="205" t="s">
        <v>17597</v>
      </c>
      <c r="D4713" s="205" t="s">
        <v>680</v>
      </c>
      <c r="E4713" s="572">
        <v>33970</v>
      </c>
      <c r="F4713" s="572">
        <v>42265</v>
      </c>
      <c r="G4713" s="205" t="s">
        <v>4690</v>
      </c>
      <c r="H4713" s="205" t="s">
        <v>682</v>
      </c>
      <c r="I4713" s="205" t="s">
        <v>684</v>
      </c>
      <c r="J4713" s="205" t="s">
        <v>684</v>
      </c>
      <c r="K4713" s="205" t="s">
        <v>684</v>
      </c>
      <c r="L4713" s="205" t="s">
        <v>684</v>
      </c>
      <c r="M4713" s="205" t="s">
        <v>684</v>
      </c>
      <c r="N4713" s="205" t="s">
        <v>684</v>
      </c>
      <c r="O4713" s="205" t="s">
        <v>686</v>
      </c>
      <c r="P4713" s="205" t="s">
        <v>684</v>
      </c>
      <c r="Q4713" s="205" t="s">
        <v>686</v>
      </c>
    </row>
    <row r="4714" spans="1:17" hidden="1">
      <c r="A4714" s="204">
        <v>100660066274</v>
      </c>
      <c r="B4714" s="205" t="s">
        <v>17605</v>
      </c>
      <c r="C4714" s="205" t="s">
        <v>5496</v>
      </c>
      <c r="D4714" s="205" t="s">
        <v>680</v>
      </c>
      <c r="E4714" s="572">
        <v>31335</v>
      </c>
      <c r="F4714" s="572">
        <v>42265</v>
      </c>
      <c r="G4714" s="205" t="s">
        <v>10466</v>
      </c>
      <c r="H4714" s="205" t="s">
        <v>682</v>
      </c>
      <c r="I4714" s="205" t="s">
        <v>684</v>
      </c>
      <c r="J4714" s="205" t="s">
        <v>684</v>
      </c>
      <c r="K4714" s="205" t="s">
        <v>684</v>
      </c>
      <c r="L4714" s="205" t="s">
        <v>684</v>
      </c>
      <c r="M4714" s="205" t="s">
        <v>684</v>
      </c>
      <c r="N4714" s="205" t="s">
        <v>684</v>
      </c>
      <c r="O4714" s="205" t="s">
        <v>686</v>
      </c>
      <c r="P4714" s="205" t="s">
        <v>684</v>
      </c>
      <c r="Q4714" s="205" t="s">
        <v>686</v>
      </c>
    </row>
    <row r="4715" spans="1:17" hidden="1">
      <c r="A4715" s="204">
        <v>100660319913</v>
      </c>
      <c r="B4715" s="205" t="s">
        <v>17598</v>
      </c>
      <c r="C4715" s="205" t="s">
        <v>17599</v>
      </c>
      <c r="D4715" s="205" t="s">
        <v>680</v>
      </c>
      <c r="E4715" s="572">
        <v>31128</v>
      </c>
      <c r="F4715" s="572">
        <v>42265</v>
      </c>
      <c r="G4715" s="205" t="s">
        <v>5305</v>
      </c>
      <c r="H4715" s="205" t="s">
        <v>682</v>
      </c>
      <c r="I4715" s="205" t="s">
        <v>684</v>
      </c>
      <c r="J4715" s="205" t="s">
        <v>684</v>
      </c>
      <c r="K4715" s="205" t="s">
        <v>684</v>
      </c>
      <c r="L4715" s="205" t="s">
        <v>684</v>
      </c>
      <c r="M4715" s="205" t="s">
        <v>684</v>
      </c>
      <c r="N4715" s="205" t="s">
        <v>684</v>
      </c>
      <c r="O4715" s="205" t="s">
        <v>686</v>
      </c>
      <c r="P4715" s="205" t="s">
        <v>684</v>
      </c>
      <c r="Q4715" s="205" t="s">
        <v>686</v>
      </c>
    </row>
    <row r="4716" spans="1:17" hidden="1">
      <c r="A4716" s="204">
        <v>100660234622</v>
      </c>
      <c r="B4716" s="205" t="s">
        <v>17606</v>
      </c>
      <c r="C4716" s="205" t="s">
        <v>17607</v>
      </c>
      <c r="D4716" s="205" t="s">
        <v>680</v>
      </c>
      <c r="E4716" s="572">
        <v>33970</v>
      </c>
      <c r="F4716" s="572">
        <v>42265</v>
      </c>
      <c r="G4716" s="205" t="s">
        <v>2926</v>
      </c>
      <c r="H4716" s="205" t="s">
        <v>682</v>
      </c>
      <c r="I4716" s="205" t="s">
        <v>684</v>
      </c>
      <c r="J4716" s="205" t="s">
        <v>684</v>
      </c>
      <c r="K4716" s="205" t="s">
        <v>684</v>
      </c>
      <c r="L4716" s="205" t="s">
        <v>684</v>
      </c>
      <c r="M4716" s="205" t="s">
        <v>684</v>
      </c>
      <c r="N4716" s="205" t="s">
        <v>684</v>
      </c>
      <c r="O4716" s="205" t="s">
        <v>686</v>
      </c>
      <c r="P4716" s="205" t="s">
        <v>684</v>
      </c>
      <c r="Q4716" s="205" t="s">
        <v>686</v>
      </c>
    </row>
    <row r="4717" spans="1:17" hidden="1">
      <c r="A4717" s="204">
        <v>100660074761</v>
      </c>
      <c r="B4717" s="205" t="s">
        <v>17593</v>
      </c>
      <c r="C4717" s="205" t="s">
        <v>17594</v>
      </c>
      <c r="D4717" s="205" t="s">
        <v>680</v>
      </c>
      <c r="E4717" s="572">
        <v>31335</v>
      </c>
      <c r="F4717" s="572">
        <v>42265</v>
      </c>
      <c r="G4717" s="205" t="s">
        <v>17595</v>
      </c>
      <c r="H4717" s="205" t="s">
        <v>682</v>
      </c>
      <c r="I4717" s="205" t="s">
        <v>684</v>
      </c>
      <c r="J4717" s="205" t="s">
        <v>684</v>
      </c>
      <c r="K4717" s="205" t="s">
        <v>684</v>
      </c>
      <c r="L4717" s="205" t="s">
        <v>684</v>
      </c>
      <c r="M4717" s="205" t="s">
        <v>684</v>
      </c>
      <c r="N4717" s="205" t="s">
        <v>684</v>
      </c>
      <c r="O4717" s="205" t="s">
        <v>686</v>
      </c>
      <c r="P4717" s="205" t="s">
        <v>684</v>
      </c>
      <c r="Q4717" s="205" t="s">
        <v>686</v>
      </c>
    </row>
    <row r="4718" spans="1:17" hidden="1">
      <c r="A4718" s="204">
        <v>100660015810</v>
      </c>
      <c r="B4718" s="205" t="s">
        <v>17600</v>
      </c>
      <c r="C4718" s="205" t="s">
        <v>17601</v>
      </c>
      <c r="D4718" s="205" t="s">
        <v>680</v>
      </c>
      <c r="E4718" s="572">
        <v>31128</v>
      </c>
      <c r="F4718" s="572">
        <v>42265</v>
      </c>
      <c r="G4718" s="205" t="s">
        <v>5541</v>
      </c>
      <c r="H4718" s="205" t="s">
        <v>682</v>
      </c>
      <c r="I4718" s="205" t="s">
        <v>684</v>
      </c>
      <c r="J4718" s="205" t="s">
        <v>684</v>
      </c>
      <c r="K4718" s="205" t="s">
        <v>684</v>
      </c>
      <c r="L4718" s="205" t="s">
        <v>684</v>
      </c>
      <c r="M4718" s="205" t="s">
        <v>684</v>
      </c>
      <c r="N4718" s="205" t="s">
        <v>684</v>
      </c>
      <c r="O4718" s="205" t="s">
        <v>686</v>
      </c>
      <c r="P4718" s="205" t="s">
        <v>684</v>
      </c>
      <c r="Q4718" s="205" t="s">
        <v>686</v>
      </c>
    </row>
    <row r="4719" spans="1:17" hidden="1">
      <c r="A4719" s="204">
        <v>100660109589</v>
      </c>
      <c r="B4719" s="205" t="s">
        <v>17602</v>
      </c>
      <c r="C4719" s="205" t="s">
        <v>17603</v>
      </c>
      <c r="D4719" s="205" t="s">
        <v>680</v>
      </c>
      <c r="E4719" s="572">
        <v>31335</v>
      </c>
      <c r="F4719" s="572">
        <v>42265</v>
      </c>
      <c r="G4719" s="205" t="s">
        <v>17604</v>
      </c>
      <c r="H4719" s="205" t="s">
        <v>682</v>
      </c>
      <c r="I4719" s="205" t="s">
        <v>684</v>
      </c>
      <c r="J4719" s="205" t="s">
        <v>684</v>
      </c>
      <c r="K4719" s="205" t="s">
        <v>684</v>
      </c>
      <c r="L4719" s="205" t="s">
        <v>684</v>
      </c>
      <c r="M4719" s="205" t="s">
        <v>684</v>
      </c>
      <c r="N4719" s="205" t="s">
        <v>684</v>
      </c>
      <c r="O4719" s="205" t="s">
        <v>686</v>
      </c>
      <c r="P4719" s="205" t="s">
        <v>684</v>
      </c>
      <c r="Q4719" s="205" t="s">
        <v>686</v>
      </c>
    </row>
    <row r="4720" spans="1:17" hidden="1">
      <c r="A4720" s="204">
        <v>100660430723</v>
      </c>
      <c r="B4720" s="205" t="s">
        <v>17641</v>
      </c>
      <c r="C4720" s="205" t="s">
        <v>17642</v>
      </c>
      <c r="D4720" s="205" t="s">
        <v>680</v>
      </c>
      <c r="E4720" s="572">
        <v>33970</v>
      </c>
      <c r="F4720" s="572">
        <v>42259</v>
      </c>
      <c r="G4720" s="205" t="s">
        <v>3896</v>
      </c>
      <c r="H4720" s="205" t="s">
        <v>682</v>
      </c>
      <c r="I4720" s="205" t="s">
        <v>684</v>
      </c>
      <c r="J4720" s="205" t="s">
        <v>684</v>
      </c>
      <c r="K4720" s="205" t="s">
        <v>684</v>
      </c>
      <c r="L4720" s="205" t="s">
        <v>684</v>
      </c>
      <c r="M4720" s="205" t="s">
        <v>684</v>
      </c>
      <c r="N4720" s="205" t="s">
        <v>684</v>
      </c>
      <c r="O4720" s="205" t="s">
        <v>686</v>
      </c>
      <c r="P4720" s="205" t="s">
        <v>684</v>
      </c>
      <c r="Q4720" s="205" t="s">
        <v>686</v>
      </c>
    </row>
    <row r="4721" spans="1:17" hidden="1">
      <c r="A4721" s="204">
        <v>100660292372</v>
      </c>
      <c r="B4721" s="205" t="s">
        <v>17614</v>
      </c>
      <c r="C4721" s="205" t="s">
        <v>17377</v>
      </c>
      <c r="D4721" s="205" t="s">
        <v>680</v>
      </c>
      <c r="E4721" s="572">
        <v>28491</v>
      </c>
      <c r="F4721" s="572">
        <v>42259</v>
      </c>
      <c r="G4721" s="205" t="s">
        <v>17615</v>
      </c>
      <c r="H4721" s="205" t="s">
        <v>682</v>
      </c>
      <c r="I4721" s="205" t="s">
        <v>684</v>
      </c>
      <c r="J4721" s="205" t="s">
        <v>684</v>
      </c>
      <c r="K4721" s="205" t="s">
        <v>684</v>
      </c>
      <c r="L4721" s="205" t="s">
        <v>684</v>
      </c>
      <c r="M4721" s="205" t="s">
        <v>684</v>
      </c>
      <c r="N4721" s="205" t="s">
        <v>684</v>
      </c>
      <c r="O4721" s="205" t="s">
        <v>686</v>
      </c>
      <c r="P4721" s="205" t="s">
        <v>684</v>
      </c>
      <c r="Q4721" s="205" t="s">
        <v>686</v>
      </c>
    </row>
    <row r="4722" spans="1:17" hidden="1">
      <c r="A4722" s="204">
        <v>100660406125</v>
      </c>
      <c r="B4722" s="205" t="s">
        <v>17616</v>
      </c>
      <c r="C4722" s="205" t="s">
        <v>15641</v>
      </c>
      <c r="D4722" s="205" t="s">
        <v>680</v>
      </c>
      <c r="E4722" s="572">
        <v>33970</v>
      </c>
      <c r="F4722" s="572">
        <v>42259</v>
      </c>
      <c r="G4722" s="205" t="s">
        <v>1998</v>
      </c>
      <c r="H4722" s="205" t="s">
        <v>682</v>
      </c>
      <c r="I4722" s="205" t="s">
        <v>684</v>
      </c>
      <c r="J4722" s="205" t="s">
        <v>684</v>
      </c>
      <c r="K4722" s="205" t="s">
        <v>684</v>
      </c>
      <c r="L4722" s="205" t="s">
        <v>684</v>
      </c>
      <c r="M4722" s="205" t="s">
        <v>684</v>
      </c>
      <c r="N4722" s="205" t="s">
        <v>684</v>
      </c>
      <c r="O4722" s="205" t="s">
        <v>686</v>
      </c>
      <c r="P4722" s="205" t="s">
        <v>684</v>
      </c>
      <c r="Q4722" s="205" t="s">
        <v>686</v>
      </c>
    </row>
    <row r="4723" spans="1:17" hidden="1">
      <c r="A4723" s="204">
        <v>100660498134</v>
      </c>
      <c r="B4723" s="205" t="s">
        <v>17610</v>
      </c>
      <c r="C4723" s="205" t="s">
        <v>17611</v>
      </c>
      <c r="D4723" s="205" t="s">
        <v>680</v>
      </c>
      <c r="E4723" s="572">
        <v>28491</v>
      </c>
      <c r="F4723" s="572">
        <v>42259</v>
      </c>
      <c r="G4723" s="205" t="s">
        <v>4961</v>
      </c>
      <c r="H4723" s="205" t="s">
        <v>682</v>
      </c>
      <c r="I4723" s="205" t="s">
        <v>684</v>
      </c>
      <c r="J4723" s="205" t="s">
        <v>684</v>
      </c>
      <c r="K4723" s="205" t="s">
        <v>684</v>
      </c>
      <c r="L4723" s="205" t="s">
        <v>684</v>
      </c>
      <c r="M4723" s="205" t="s">
        <v>684</v>
      </c>
      <c r="N4723" s="205" t="s">
        <v>684</v>
      </c>
      <c r="O4723" s="205" t="s">
        <v>686</v>
      </c>
      <c r="P4723" s="205" t="s">
        <v>684</v>
      </c>
      <c r="Q4723" s="205" t="s">
        <v>686</v>
      </c>
    </row>
    <row r="4724" spans="1:17" hidden="1">
      <c r="A4724" s="204">
        <v>100660189658</v>
      </c>
      <c r="B4724" s="205" t="s">
        <v>17612</v>
      </c>
      <c r="C4724" s="205" t="s">
        <v>17613</v>
      </c>
      <c r="D4724" s="205" t="s">
        <v>680</v>
      </c>
      <c r="E4724" s="572">
        <v>31335</v>
      </c>
      <c r="F4724" s="572">
        <v>42259</v>
      </c>
      <c r="G4724" s="205" t="s">
        <v>3467</v>
      </c>
      <c r="H4724" s="205" t="s">
        <v>682</v>
      </c>
      <c r="I4724" s="205" t="s">
        <v>684</v>
      </c>
      <c r="J4724" s="205" t="s">
        <v>684</v>
      </c>
      <c r="K4724" s="205" t="s">
        <v>684</v>
      </c>
      <c r="L4724" s="205" t="s">
        <v>684</v>
      </c>
      <c r="M4724" s="205" t="s">
        <v>684</v>
      </c>
      <c r="N4724" s="205" t="s">
        <v>684</v>
      </c>
      <c r="O4724" s="205" t="s">
        <v>686</v>
      </c>
      <c r="P4724" s="205" t="s">
        <v>684</v>
      </c>
      <c r="Q4724" s="205" t="s">
        <v>686</v>
      </c>
    </row>
    <row r="4725" spans="1:17" hidden="1">
      <c r="A4725" s="204">
        <v>100660580631</v>
      </c>
      <c r="B4725" s="205" t="s">
        <v>17623</v>
      </c>
      <c r="C4725" s="205" t="s">
        <v>17624</v>
      </c>
      <c r="D4725" s="205" t="s">
        <v>680</v>
      </c>
      <c r="E4725" s="572">
        <v>31128</v>
      </c>
      <c r="F4725" s="572">
        <v>42259</v>
      </c>
      <c r="G4725" s="205" t="s">
        <v>2781</v>
      </c>
      <c r="H4725" s="205" t="s">
        <v>682</v>
      </c>
      <c r="I4725" s="205" t="s">
        <v>684</v>
      </c>
      <c r="J4725" s="205" t="s">
        <v>684</v>
      </c>
      <c r="K4725" s="205" t="s">
        <v>684</v>
      </c>
      <c r="L4725" s="205" t="s">
        <v>684</v>
      </c>
      <c r="M4725" s="205" t="s">
        <v>684</v>
      </c>
      <c r="N4725" s="205" t="s">
        <v>684</v>
      </c>
      <c r="O4725" s="205" t="s">
        <v>686</v>
      </c>
      <c r="P4725" s="205" t="s">
        <v>684</v>
      </c>
      <c r="Q4725" s="205" t="s">
        <v>686</v>
      </c>
    </row>
    <row r="4726" spans="1:17" hidden="1">
      <c r="A4726" s="204">
        <v>100660587668</v>
      </c>
      <c r="B4726" s="205" t="s">
        <v>17625</v>
      </c>
      <c r="C4726" s="205" t="s">
        <v>17626</v>
      </c>
      <c r="D4726" s="205" t="s">
        <v>680</v>
      </c>
      <c r="E4726" s="572">
        <v>33604</v>
      </c>
      <c r="F4726" s="572">
        <v>42259</v>
      </c>
      <c r="G4726" s="205" t="s">
        <v>3737</v>
      </c>
      <c r="H4726" s="205" t="s">
        <v>682</v>
      </c>
      <c r="I4726" s="205" t="s">
        <v>684</v>
      </c>
      <c r="J4726" s="205" t="s">
        <v>684</v>
      </c>
      <c r="K4726" s="205" t="s">
        <v>684</v>
      </c>
      <c r="L4726" s="205" t="s">
        <v>684</v>
      </c>
      <c r="M4726" s="205" t="s">
        <v>684</v>
      </c>
      <c r="N4726" s="205" t="s">
        <v>684</v>
      </c>
      <c r="O4726" s="205" t="s">
        <v>686</v>
      </c>
      <c r="P4726" s="205" t="s">
        <v>684</v>
      </c>
      <c r="Q4726" s="205" t="s">
        <v>686</v>
      </c>
    </row>
    <row r="4727" spans="1:17" hidden="1">
      <c r="A4727" s="204">
        <v>100660287410</v>
      </c>
      <c r="B4727" s="205" t="s">
        <v>17617</v>
      </c>
      <c r="C4727" s="205" t="s">
        <v>17618</v>
      </c>
      <c r="D4727" s="205" t="s">
        <v>680</v>
      </c>
      <c r="E4727" s="572">
        <v>33604</v>
      </c>
      <c r="F4727" s="572">
        <v>42259</v>
      </c>
      <c r="G4727" s="205" t="s">
        <v>17619</v>
      </c>
      <c r="H4727" s="205" t="s">
        <v>682</v>
      </c>
      <c r="I4727" s="205" t="s">
        <v>684</v>
      </c>
      <c r="J4727" s="205" t="s">
        <v>684</v>
      </c>
      <c r="K4727" s="205" t="s">
        <v>684</v>
      </c>
      <c r="L4727" s="205" t="s">
        <v>684</v>
      </c>
      <c r="M4727" s="205" t="s">
        <v>684</v>
      </c>
      <c r="N4727" s="205" t="s">
        <v>684</v>
      </c>
      <c r="O4727" s="205" t="s">
        <v>686</v>
      </c>
      <c r="P4727" s="205" t="s">
        <v>684</v>
      </c>
      <c r="Q4727" s="205" t="s">
        <v>686</v>
      </c>
    </row>
    <row r="4728" spans="1:17" hidden="1">
      <c r="A4728" s="204">
        <v>100660154557</v>
      </c>
      <c r="B4728" s="205" t="s">
        <v>17620</v>
      </c>
      <c r="C4728" s="205" t="s">
        <v>17621</v>
      </c>
      <c r="D4728" s="205" t="s">
        <v>680</v>
      </c>
      <c r="E4728" s="572">
        <v>33604</v>
      </c>
      <c r="F4728" s="572">
        <v>42259</v>
      </c>
      <c r="G4728" s="205" t="s">
        <v>17622</v>
      </c>
      <c r="H4728" s="205" t="s">
        <v>682</v>
      </c>
      <c r="I4728" s="205" t="s">
        <v>684</v>
      </c>
      <c r="J4728" s="205" t="s">
        <v>684</v>
      </c>
      <c r="K4728" s="205" t="s">
        <v>684</v>
      </c>
      <c r="L4728" s="205" t="s">
        <v>684</v>
      </c>
      <c r="M4728" s="205" t="s">
        <v>684</v>
      </c>
      <c r="N4728" s="205" t="s">
        <v>684</v>
      </c>
      <c r="O4728" s="205" t="s">
        <v>686</v>
      </c>
      <c r="P4728" s="205" t="s">
        <v>684</v>
      </c>
      <c r="Q4728" s="205" t="s">
        <v>686</v>
      </c>
    </row>
    <row r="4729" spans="1:17" hidden="1">
      <c r="A4729" s="204">
        <v>100660582753</v>
      </c>
      <c r="B4729" s="205" t="s">
        <v>17631</v>
      </c>
      <c r="C4729" s="205" t="s">
        <v>17632</v>
      </c>
      <c r="D4729" s="205" t="s">
        <v>680</v>
      </c>
      <c r="E4729" s="572">
        <v>26881</v>
      </c>
      <c r="F4729" s="572">
        <v>42259</v>
      </c>
      <c r="G4729" s="205" t="s">
        <v>17633</v>
      </c>
      <c r="H4729" s="205" t="s">
        <v>682</v>
      </c>
      <c r="I4729" s="205" t="s">
        <v>684</v>
      </c>
      <c r="J4729" s="205" t="s">
        <v>684</v>
      </c>
      <c r="K4729" s="205" t="s">
        <v>684</v>
      </c>
      <c r="L4729" s="205" t="s">
        <v>684</v>
      </c>
      <c r="M4729" s="205" t="s">
        <v>684</v>
      </c>
      <c r="N4729" s="205" t="s">
        <v>684</v>
      </c>
      <c r="O4729" s="205" t="s">
        <v>686</v>
      </c>
      <c r="P4729" s="205" t="s">
        <v>684</v>
      </c>
      <c r="Q4729" s="205" t="s">
        <v>686</v>
      </c>
    </row>
    <row r="4730" spans="1:17" hidden="1">
      <c r="A4730" s="204">
        <v>100660549780</v>
      </c>
      <c r="B4730" s="205" t="s">
        <v>17627</v>
      </c>
      <c r="C4730" s="205" t="s">
        <v>17628</v>
      </c>
      <c r="D4730" s="205" t="s">
        <v>680</v>
      </c>
      <c r="E4730" s="572">
        <v>26881</v>
      </c>
      <c r="F4730" s="572">
        <v>42259</v>
      </c>
      <c r="G4730" s="205" t="s">
        <v>16152</v>
      </c>
      <c r="H4730" s="205" t="s">
        <v>682</v>
      </c>
      <c r="I4730" s="205" t="s">
        <v>684</v>
      </c>
      <c r="J4730" s="205" t="s">
        <v>684</v>
      </c>
      <c r="K4730" s="205" t="s">
        <v>684</v>
      </c>
      <c r="L4730" s="205" t="s">
        <v>684</v>
      </c>
      <c r="M4730" s="205" t="s">
        <v>684</v>
      </c>
      <c r="N4730" s="205" t="s">
        <v>684</v>
      </c>
      <c r="O4730" s="205" t="s">
        <v>686</v>
      </c>
      <c r="P4730" s="205" t="s">
        <v>684</v>
      </c>
      <c r="Q4730" s="205" t="s">
        <v>686</v>
      </c>
    </row>
    <row r="4731" spans="1:17" hidden="1">
      <c r="A4731" s="204">
        <v>100660587675</v>
      </c>
      <c r="B4731" s="205" t="s">
        <v>17629</v>
      </c>
      <c r="C4731" s="205" t="s">
        <v>17630</v>
      </c>
      <c r="D4731" s="205" t="s">
        <v>680</v>
      </c>
      <c r="E4731" s="572">
        <v>31128</v>
      </c>
      <c r="F4731" s="572">
        <v>42259</v>
      </c>
      <c r="G4731" s="205" t="s">
        <v>3737</v>
      </c>
      <c r="H4731" s="205" t="s">
        <v>682</v>
      </c>
      <c r="I4731" s="205" t="s">
        <v>684</v>
      </c>
      <c r="J4731" s="205" t="s">
        <v>684</v>
      </c>
      <c r="K4731" s="205" t="s">
        <v>684</v>
      </c>
      <c r="L4731" s="205" t="s">
        <v>684</v>
      </c>
      <c r="M4731" s="205" t="s">
        <v>684</v>
      </c>
      <c r="N4731" s="205" t="s">
        <v>684</v>
      </c>
      <c r="O4731" s="205" t="s">
        <v>686</v>
      </c>
      <c r="P4731" s="205" t="s">
        <v>684</v>
      </c>
      <c r="Q4731" s="205" t="s">
        <v>686</v>
      </c>
    </row>
    <row r="4732" spans="1:17" hidden="1">
      <c r="A4732" s="204">
        <v>100660341085</v>
      </c>
      <c r="B4732" s="205" t="s">
        <v>17634</v>
      </c>
      <c r="C4732" s="205" t="s">
        <v>17635</v>
      </c>
      <c r="D4732" s="205" t="s">
        <v>680</v>
      </c>
      <c r="E4732" s="572">
        <v>33604</v>
      </c>
      <c r="F4732" s="572">
        <v>42259</v>
      </c>
      <c r="G4732" s="205" t="s">
        <v>2182</v>
      </c>
      <c r="H4732" s="205" t="s">
        <v>682</v>
      </c>
      <c r="I4732" s="205" t="s">
        <v>684</v>
      </c>
      <c r="J4732" s="205" t="s">
        <v>684</v>
      </c>
      <c r="K4732" s="205" t="s">
        <v>684</v>
      </c>
      <c r="L4732" s="205" t="s">
        <v>684</v>
      </c>
      <c r="M4732" s="205" t="s">
        <v>684</v>
      </c>
      <c r="N4732" s="205" t="s">
        <v>684</v>
      </c>
      <c r="O4732" s="205" t="s">
        <v>686</v>
      </c>
      <c r="P4732" s="205" t="s">
        <v>684</v>
      </c>
      <c r="Q4732" s="205" t="s">
        <v>686</v>
      </c>
    </row>
    <row r="4733" spans="1:17" hidden="1">
      <c r="A4733" s="204">
        <v>100660283480</v>
      </c>
      <c r="B4733" s="205" t="s">
        <v>17638</v>
      </c>
      <c r="C4733" s="205" t="s">
        <v>17639</v>
      </c>
      <c r="D4733" s="205" t="s">
        <v>680</v>
      </c>
      <c r="E4733" s="572">
        <v>28491</v>
      </c>
      <c r="F4733" s="572">
        <v>42259</v>
      </c>
      <c r="G4733" s="205" t="s">
        <v>17640</v>
      </c>
      <c r="H4733" s="205" t="s">
        <v>682</v>
      </c>
      <c r="I4733" s="205" t="s">
        <v>684</v>
      </c>
      <c r="J4733" s="205" t="s">
        <v>684</v>
      </c>
      <c r="K4733" s="205" t="s">
        <v>684</v>
      </c>
      <c r="L4733" s="205" t="s">
        <v>684</v>
      </c>
      <c r="M4733" s="205" t="s">
        <v>684</v>
      </c>
      <c r="N4733" s="205" t="s">
        <v>684</v>
      </c>
      <c r="O4733" s="205" t="s">
        <v>686</v>
      </c>
      <c r="P4733" s="205" t="s">
        <v>684</v>
      </c>
      <c r="Q4733" s="205" t="s">
        <v>686</v>
      </c>
    </row>
    <row r="4734" spans="1:17" hidden="1">
      <c r="A4734" s="204">
        <v>100660218075</v>
      </c>
      <c r="B4734" s="205" t="s">
        <v>17651</v>
      </c>
      <c r="C4734" s="205" t="s">
        <v>17652</v>
      </c>
      <c r="D4734" s="205" t="s">
        <v>680</v>
      </c>
      <c r="E4734" s="572">
        <v>28491</v>
      </c>
      <c r="F4734" s="572">
        <v>42259</v>
      </c>
      <c r="G4734" s="205" t="s">
        <v>8513</v>
      </c>
      <c r="H4734" s="205" t="s">
        <v>682</v>
      </c>
      <c r="I4734" s="205" t="s">
        <v>684</v>
      </c>
      <c r="J4734" s="205" t="s">
        <v>684</v>
      </c>
      <c r="K4734" s="205" t="s">
        <v>684</v>
      </c>
      <c r="L4734" s="205" t="s">
        <v>684</v>
      </c>
      <c r="M4734" s="205" t="s">
        <v>684</v>
      </c>
      <c r="N4734" s="205" t="s">
        <v>684</v>
      </c>
      <c r="O4734" s="205" t="s">
        <v>686</v>
      </c>
      <c r="P4734" s="205" t="s">
        <v>684</v>
      </c>
      <c r="Q4734" s="205" t="s">
        <v>686</v>
      </c>
    </row>
    <row r="4735" spans="1:17" hidden="1">
      <c r="A4735" s="204">
        <v>100660328004</v>
      </c>
      <c r="B4735" s="205" t="s">
        <v>17608</v>
      </c>
      <c r="C4735" s="205" t="s">
        <v>17609</v>
      </c>
      <c r="D4735" s="205" t="s">
        <v>680</v>
      </c>
      <c r="E4735" s="572">
        <v>31335</v>
      </c>
      <c r="F4735" s="572">
        <v>42259</v>
      </c>
      <c r="G4735" s="205" t="s">
        <v>17088</v>
      </c>
      <c r="H4735" s="205" t="s">
        <v>682</v>
      </c>
      <c r="I4735" s="205" t="s">
        <v>684</v>
      </c>
      <c r="J4735" s="205" t="s">
        <v>684</v>
      </c>
      <c r="K4735" s="205" t="s">
        <v>684</v>
      </c>
      <c r="L4735" s="205" t="s">
        <v>684</v>
      </c>
      <c r="M4735" s="205" t="s">
        <v>684</v>
      </c>
      <c r="N4735" s="205" t="s">
        <v>684</v>
      </c>
      <c r="O4735" s="205" t="s">
        <v>686</v>
      </c>
      <c r="P4735" s="205" t="s">
        <v>684</v>
      </c>
      <c r="Q4735" s="205" t="s">
        <v>686</v>
      </c>
    </row>
    <row r="4736" spans="1:17" hidden="1">
      <c r="A4736" s="204">
        <v>100660152137</v>
      </c>
      <c r="B4736" s="205" t="s">
        <v>17643</v>
      </c>
      <c r="C4736" s="205" t="s">
        <v>17644</v>
      </c>
      <c r="D4736" s="205" t="s">
        <v>680</v>
      </c>
      <c r="E4736" s="572">
        <v>28491</v>
      </c>
      <c r="F4736" s="572">
        <v>42259</v>
      </c>
      <c r="G4736" s="205" t="s">
        <v>17645</v>
      </c>
      <c r="H4736" s="205" t="s">
        <v>682</v>
      </c>
      <c r="I4736" s="205" t="s">
        <v>684</v>
      </c>
      <c r="J4736" s="205" t="s">
        <v>684</v>
      </c>
      <c r="K4736" s="205" t="s">
        <v>684</v>
      </c>
      <c r="L4736" s="205" t="s">
        <v>684</v>
      </c>
      <c r="M4736" s="205" t="s">
        <v>684</v>
      </c>
      <c r="N4736" s="205" t="s">
        <v>684</v>
      </c>
      <c r="O4736" s="205" t="s">
        <v>686</v>
      </c>
      <c r="P4736" s="205" t="s">
        <v>684</v>
      </c>
      <c r="Q4736" s="205" t="s">
        <v>686</v>
      </c>
    </row>
    <row r="4737" spans="1:17" hidden="1">
      <c r="A4737" s="204">
        <v>100660424660</v>
      </c>
      <c r="B4737" s="205" t="s">
        <v>17646</v>
      </c>
      <c r="C4737" s="205" t="s">
        <v>17647</v>
      </c>
      <c r="D4737" s="205" t="s">
        <v>680</v>
      </c>
      <c r="E4737" s="572">
        <v>31128</v>
      </c>
      <c r="F4737" s="572">
        <v>42259</v>
      </c>
      <c r="G4737" s="205" t="s">
        <v>17440</v>
      </c>
      <c r="H4737" s="205" t="s">
        <v>682</v>
      </c>
      <c r="I4737" s="205" t="s">
        <v>684</v>
      </c>
      <c r="J4737" s="205" t="s">
        <v>684</v>
      </c>
      <c r="K4737" s="205" t="s">
        <v>684</v>
      </c>
      <c r="L4737" s="205" t="s">
        <v>684</v>
      </c>
      <c r="M4737" s="205" t="s">
        <v>684</v>
      </c>
      <c r="N4737" s="205" t="s">
        <v>684</v>
      </c>
      <c r="O4737" s="205" t="s">
        <v>686</v>
      </c>
      <c r="P4737" s="205" t="s">
        <v>684</v>
      </c>
      <c r="Q4737" s="205" t="s">
        <v>686</v>
      </c>
    </row>
    <row r="4738" spans="1:17" hidden="1">
      <c r="A4738" s="204">
        <v>100660497982</v>
      </c>
      <c r="B4738" s="205" t="s">
        <v>17636</v>
      </c>
      <c r="C4738" s="205" t="s">
        <v>17637</v>
      </c>
      <c r="D4738" s="205" t="s">
        <v>680</v>
      </c>
      <c r="E4738" s="572">
        <v>28491</v>
      </c>
      <c r="F4738" s="572">
        <v>42259</v>
      </c>
      <c r="G4738" s="205" t="s">
        <v>4961</v>
      </c>
      <c r="H4738" s="205" t="s">
        <v>682</v>
      </c>
      <c r="I4738" s="205" t="s">
        <v>684</v>
      </c>
      <c r="J4738" s="205" t="s">
        <v>684</v>
      </c>
      <c r="K4738" s="205" t="s">
        <v>684</v>
      </c>
      <c r="L4738" s="205" t="s">
        <v>684</v>
      </c>
      <c r="M4738" s="205" t="s">
        <v>684</v>
      </c>
      <c r="N4738" s="205" t="s">
        <v>684</v>
      </c>
      <c r="O4738" s="205" t="s">
        <v>686</v>
      </c>
      <c r="P4738" s="205" t="s">
        <v>684</v>
      </c>
      <c r="Q4738" s="205" t="s">
        <v>686</v>
      </c>
    </row>
    <row r="4739" spans="1:17" hidden="1">
      <c r="A4739" s="204">
        <v>100660565265</v>
      </c>
      <c r="B4739" s="205" t="s">
        <v>17648</v>
      </c>
      <c r="C4739" s="205" t="s">
        <v>17649</v>
      </c>
      <c r="D4739" s="205" t="s">
        <v>680</v>
      </c>
      <c r="E4739" s="572">
        <v>28491</v>
      </c>
      <c r="F4739" s="572">
        <v>42259</v>
      </c>
      <c r="G4739" s="205" t="s">
        <v>17650</v>
      </c>
      <c r="H4739" s="205" t="s">
        <v>682</v>
      </c>
      <c r="I4739" s="205" t="s">
        <v>684</v>
      </c>
      <c r="J4739" s="205" t="s">
        <v>684</v>
      </c>
      <c r="K4739" s="205" t="s">
        <v>684</v>
      </c>
      <c r="L4739" s="205" t="s">
        <v>684</v>
      </c>
      <c r="M4739" s="205" t="s">
        <v>684</v>
      </c>
      <c r="N4739" s="205" t="s">
        <v>684</v>
      </c>
      <c r="O4739" s="205" t="s">
        <v>686</v>
      </c>
      <c r="P4739" s="205" t="s">
        <v>684</v>
      </c>
      <c r="Q4739" s="205" t="s">
        <v>686</v>
      </c>
    </row>
    <row r="4740" spans="1:17" hidden="1">
      <c r="A4740" s="204">
        <v>100660277862</v>
      </c>
      <c r="B4740" s="205" t="s">
        <v>17653</v>
      </c>
      <c r="C4740" s="205" t="s">
        <v>17462</v>
      </c>
      <c r="D4740" s="205" t="s">
        <v>680</v>
      </c>
      <c r="E4740" s="572">
        <v>28491</v>
      </c>
      <c r="F4740" s="572">
        <v>42259</v>
      </c>
      <c r="G4740" s="205" t="s">
        <v>17463</v>
      </c>
      <c r="H4740" s="205" t="s">
        <v>682</v>
      </c>
      <c r="I4740" s="205" t="s">
        <v>684</v>
      </c>
      <c r="J4740" s="205" t="s">
        <v>684</v>
      </c>
      <c r="K4740" s="205" t="s">
        <v>684</v>
      </c>
      <c r="L4740" s="205" t="s">
        <v>684</v>
      </c>
      <c r="M4740" s="205" t="s">
        <v>684</v>
      </c>
      <c r="N4740" s="205" t="s">
        <v>684</v>
      </c>
      <c r="O4740" s="205" t="s">
        <v>686</v>
      </c>
      <c r="P4740" s="205" t="s">
        <v>684</v>
      </c>
      <c r="Q4740" s="205" t="s">
        <v>686</v>
      </c>
    </row>
    <row r="4741" spans="1:17" hidden="1">
      <c r="A4741" s="204">
        <v>100660203578</v>
      </c>
      <c r="B4741" s="205" t="s">
        <v>17654</v>
      </c>
      <c r="C4741" s="205" t="s">
        <v>17655</v>
      </c>
      <c r="D4741" s="205" t="s">
        <v>680</v>
      </c>
      <c r="E4741" s="572">
        <v>28491</v>
      </c>
      <c r="F4741" s="572">
        <v>42252</v>
      </c>
      <c r="G4741" s="205" t="s">
        <v>6399</v>
      </c>
      <c r="H4741" s="205" t="s">
        <v>682</v>
      </c>
      <c r="I4741" s="205" t="s">
        <v>684</v>
      </c>
      <c r="J4741" s="205" t="s">
        <v>684</v>
      </c>
      <c r="K4741" s="205" t="s">
        <v>684</v>
      </c>
      <c r="L4741" s="205" t="s">
        <v>684</v>
      </c>
      <c r="M4741" s="205" t="s">
        <v>684</v>
      </c>
      <c r="N4741" s="205" t="s">
        <v>684</v>
      </c>
      <c r="O4741" s="205" t="s">
        <v>686</v>
      </c>
      <c r="P4741" s="205" t="s">
        <v>684</v>
      </c>
      <c r="Q4741" s="205" t="s">
        <v>686</v>
      </c>
    </row>
    <row r="4742" spans="1:17" hidden="1">
      <c r="A4742" s="204">
        <v>100660276933</v>
      </c>
      <c r="B4742" s="205" t="s">
        <v>17656</v>
      </c>
      <c r="C4742" s="205" t="s">
        <v>17657</v>
      </c>
      <c r="D4742" s="205" t="s">
        <v>680</v>
      </c>
      <c r="E4742" s="572">
        <v>28491</v>
      </c>
      <c r="F4742" s="572">
        <v>42252</v>
      </c>
      <c r="G4742" s="205" t="s">
        <v>1007</v>
      </c>
      <c r="H4742" s="205" t="s">
        <v>682</v>
      </c>
      <c r="I4742" s="205" t="s">
        <v>684</v>
      </c>
      <c r="J4742" s="205" t="s">
        <v>684</v>
      </c>
      <c r="K4742" s="205" t="s">
        <v>684</v>
      </c>
      <c r="L4742" s="205" t="s">
        <v>684</v>
      </c>
      <c r="M4742" s="205" t="s">
        <v>684</v>
      </c>
      <c r="N4742" s="205" t="s">
        <v>684</v>
      </c>
      <c r="O4742" s="205" t="s">
        <v>686</v>
      </c>
      <c r="P4742" s="205" t="s">
        <v>684</v>
      </c>
      <c r="Q4742" s="205" t="s">
        <v>686</v>
      </c>
    </row>
    <row r="4743" spans="1:17" hidden="1">
      <c r="A4743" s="204">
        <v>100660339807</v>
      </c>
      <c r="B4743" s="205" t="s">
        <v>17680</v>
      </c>
      <c r="C4743" s="205" t="s">
        <v>17681</v>
      </c>
      <c r="D4743" s="205" t="s">
        <v>680</v>
      </c>
      <c r="E4743" s="572">
        <v>33604</v>
      </c>
      <c r="F4743" s="572">
        <v>42250</v>
      </c>
      <c r="G4743" s="205" t="s">
        <v>7577</v>
      </c>
      <c r="H4743" s="205" t="s">
        <v>682</v>
      </c>
      <c r="I4743" s="205" t="s">
        <v>684</v>
      </c>
      <c r="J4743" s="205" t="s">
        <v>684</v>
      </c>
      <c r="K4743" s="205" t="s">
        <v>684</v>
      </c>
      <c r="L4743" s="205" t="s">
        <v>684</v>
      </c>
      <c r="M4743" s="205" t="s">
        <v>684</v>
      </c>
      <c r="N4743" s="205" t="s">
        <v>684</v>
      </c>
      <c r="O4743" s="205" t="s">
        <v>686</v>
      </c>
      <c r="P4743" s="205" t="s">
        <v>684</v>
      </c>
      <c r="Q4743" s="205" t="s">
        <v>686</v>
      </c>
    </row>
    <row r="4744" spans="1:17" hidden="1">
      <c r="A4744" s="204">
        <v>100660463773</v>
      </c>
      <c r="B4744" s="205" t="s">
        <v>17664</v>
      </c>
      <c r="C4744" s="205" t="s">
        <v>17665</v>
      </c>
      <c r="D4744" s="205" t="s">
        <v>680</v>
      </c>
      <c r="E4744" s="572">
        <v>33604</v>
      </c>
      <c r="F4744" s="572">
        <v>42250</v>
      </c>
      <c r="G4744" s="205" t="s">
        <v>17666</v>
      </c>
      <c r="H4744" s="205" t="s">
        <v>682</v>
      </c>
      <c r="I4744" s="205" t="s">
        <v>684</v>
      </c>
      <c r="J4744" s="205" t="s">
        <v>684</v>
      </c>
      <c r="K4744" s="205" t="s">
        <v>684</v>
      </c>
      <c r="L4744" s="205" t="s">
        <v>684</v>
      </c>
      <c r="M4744" s="205" t="s">
        <v>684</v>
      </c>
      <c r="N4744" s="205" t="s">
        <v>684</v>
      </c>
      <c r="O4744" s="205" t="s">
        <v>686</v>
      </c>
      <c r="P4744" s="205" t="s">
        <v>684</v>
      </c>
      <c r="Q4744" s="205" t="s">
        <v>686</v>
      </c>
    </row>
    <row r="4745" spans="1:17" hidden="1">
      <c r="A4745" s="204">
        <v>100660498065</v>
      </c>
      <c r="B4745" s="205" t="s">
        <v>17659</v>
      </c>
      <c r="C4745" s="205" t="s">
        <v>17660</v>
      </c>
      <c r="D4745" s="205" t="s">
        <v>680</v>
      </c>
      <c r="E4745" s="572">
        <v>28495</v>
      </c>
      <c r="F4745" s="572">
        <v>42250</v>
      </c>
      <c r="G4745" s="205" t="s">
        <v>4961</v>
      </c>
      <c r="H4745" s="205" t="s">
        <v>682</v>
      </c>
      <c r="I4745" s="205" t="s">
        <v>684</v>
      </c>
      <c r="J4745" s="205" t="s">
        <v>684</v>
      </c>
      <c r="K4745" s="205" t="s">
        <v>684</v>
      </c>
      <c r="L4745" s="205" t="s">
        <v>684</v>
      </c>
      <c r="M4745" s="205" t="s">
        <v>684</v>
      </c>
      <c r="N4745" s="205" t="s">
        <v>684</v>
      </c>
      <c r="O4745" s="205" t="s">
        <v>686</v>
      </c>
      <c r="P4745" s="205" t="s">
        <v>684</v>
      </c>
      <c r="Q4745" s="205" t="s">
        <v>686</v>
      </c>
    </row>
    <row r="4746" spans="1:17" hidden="1">
      <c r="A4746" s="204">
        <v>100660240705</v>
      </c>
      <c r="B4746" s="205" t="s">
        <v>17670</v>
      </c>
      <c r="C4746" s="205" t="s">
        <v>17671</v>
      </c>
      <c r="D4746" s="205" t="s">
        <v>680</v>
      </c>
      <c r="E4746" s="572">
        <v>31128</v>
      </c>
      <c r="F4746" s="572">
        <v>42250</v>
      </c>
      <c r="G4746" s="205" t="s">
        <v>17672</v>
      </c>
      <c r="H4746" s="205" t="s">
        <v>682</v>
      </c>
      <c r="I4746" s="205" t="s">
        <v>684</v>
      </c>
      <c r="J4746" s="205" t="s">
        <v>684</v>
      </c>
      <c r="K4746" s="205" t="s">
        <v>684</v>
      </c>
      <c r="L4746" s="205" t="s">
        <v>684</v>
      </c>
      <c r="M4746" s="205" t="s">
        <v>684</v>
      </c>
      <c r="N4746" s="205" t="s">
        <v>684</v>
      </c>
      <c r="O4746" s="205" t="s">
        <v>686</v>
      </c>
      <c r="P4746" s="205" t="s">
        <v>684</v>
      </c>
      <c r="Q4746" s="205" t="s">
        <v>686</v>
      </c>
    </row>
    <row r="4747" spans="1:17" hidden="1">
      <c r="A4747" s="204">
        <v>100660538152</v>
      </c>
      <c r="B4747" s="205" t="s">
        <v>17661</v>
      </c>
      <c r="C4747" s="205" t="s">
        <v>17662</v>
      </c>
      <c r="D4747" s="205" t="s">
        <v>680</v>
      </c>
      <c r="E4747" s="572">
        <v>28491</v>
      </c>
      <c r="F4747" s="572">
        <v>42250</v>
      </c>
      <c r="G4747" s="205" t="s">
        <v>17663</v>
      </c>
      <c r="H4747" s="205" t="s">
        <v>682</v>
      </c>
      <c r="I4747" s="205" t="s">
        <v>684</v>
      </c>
      <c r="J4747" s="205" t="s">
        <v>684</v>
      </c>
      <c r="K4747" s="205" t="s">
        <v>684</v>
      </c>
      <c r="L4747" s="205" t="s">
        <v>684</v>
      </c>
      <c r="M4747" s="205" t="s">
        <v>684</v>
      </c>
      <c r="N4747" s="205" t="s">
        <v>684</v>
      </c>
      <c r="O4747" s="205" t="s">
        <v>686</v>
      </c>
      <c r="P4747" s="205" t="s">
        <v>684</v>
      </c>
      <c r="Q4747" s="205" t="s">
        <v>686</v>
      </c>
    </row>
    <row r="4748" spans="1:17" hidden="1">
      <c r="A4748" s="204">
        <v>100660451796</v>
      </c>
      <c r="B4748" s="205" t="s">
        <v>17675</v>
      </c>
      <c r="C4748" s="205" t="s">
        <v>17676</v>
      </c>
      <c r="D4748" s="205" t="s">
        <v>680</v>
      </c>
      <c r="E4748" s="572">
        <v>33604</v>
      </c>
      <c r="F4748" s="572">
        <v>42250</v>
      </c>
      <c r="G4748" s="205" t="s">
        <v>4828</v>
      </c>
      <c r="H4748" s="205" t="s">
        <v>682</v>
      </c>
      <c r="I4748" s="205" t="s">
        <v>684</v>
      </c>
      <c r="J4748" s="205" t="s">
        <v>684</v>
      </c>
      <c r="K4748" s="205" t="s">
        <v>684</v>
      </c>
      <c r="L4748" s="205" t="s">
        <v>684</v>
      </c>
      <c r="M4748" s="205" t="s">
        <v>684</v>
      </c>
      <c r="N4748" s="205" t="s">
        <v>684</v>
      </c>
      <c r="O4748" s="205" t="s">
        <v>686</v>
      </c>
      <c r="P4748" s="205" t="s">
        <v>684</v>
      </c>
      <c r="Q4748" s="205" t="s">
        <v>686</v>
      </c>
    </row>
    <row r="4749" spans="1:17" hidden="1">
      <c r="A4749" s="204">
        <v>100660023845</v>
      </c>
      <c r="B4749" s="205" t="s">
        <v>17667</v>
      </c>
      <c r="C4749" s="205" t="s">
        <v>17668</v>
      </c>
      <c r="D4749" s="205" t="s">
        <v>680</v>
      </c>
      <c r="E4749" s="572">
        <v>33970</v>
      </c>
      <c r="F4749" s="572">
        <v>42250</v>
      </c>
      <c r="G4749" s="205" t="s">
        <v>17669</v>
      </c>
      <c r="H4749" s="205" t="s">
        <v>682</v>
      </c>
      <c r="I4749" s="205" t="s">
        <v>684</v>
      </c>
      <c r="J4749" s="205" t="s">
        <v>684</v>
      </c>
      <c r="K4749" s="205" t="s">
        <v>684</v>
      </c>
      <c r="L4749" s="205" t="s">
        <v>684</v>
      </c>
      <c r="M4749" s="205" t="s">
        <v>684</v>
      </c>
      <c r="N4749" s="205" t="s">
        <v>684</v>
      </c>
      <c r="O4749" s="205" t="s">
        <v>686</v>
      </c>
      <c r="P4749" s="205" t="s">
        <v>684</v>
      </c>
      <c r="Q4749" s="205" t="s">
        <v>686</v>
      </c>
    </row>
    <row r="4750" spans="1:17" hidden="1">
      <c r="A4750" s="204">
        <v>100660080074</v>
      </c>
      <c r="B4750" s="205" t="s">
        <v>17687</v>
      </c>
      <c r="C4750" s="205" t="s">
        <v>17688</v>
      </c>
      <c r="D4750" s="205" t="s">
        <v>680</v>
      </c>
      <c r="E4750" s="572">
        <v>33604</v>
      </c>
      <c r="F4750" s="572">
        <v>42250</v>
      </c>
      <c r="G4750" s="205" t="s">
        <v>5008</v>
      </c>
      <c r="H4750" s="205" t="s">
        <v>682</v>
      </c>
      <c r="I4750" s="205" t="s">
        <v>684</v>
      </c>
      <c r="J4750" s="205">
        <v>9767922880</v>
      </c>
      <c r="K4750" s="205" t="s">
        <v>684</v>
      </c>
      <c r="L4750" s="205" t="s">
        <v>684</v>
      </c>
      <c r="M4750" s="205" t="s">
        <v>684</v>
      </c>
      <c r="N4750" s="205" t="s">
        <v>684</v>
      </c>
      <c r="O4750" s="205" t="s">
        <v>686</v>
      </c>
      <c r="P4750" s="205" t="s">
        <v>684</v>
      </c>
      <c r="Q4750" s="205" t="s">
        <v>686</v>
      </c>
    </row>
    <row r="4751" spans="1:17" hidden="1">
      <c r="A4751" s="204">
        <v>100660507450</v>
      </c>
      <c r="B4751" s="205" t="s">
        <v>17689</v>
      </c>
      <c r="C4751" s="205" t="s">
        <v>17690</v>
      </c>
      <c r="D4751" s="205" t="s">
        <v>680</v>
      </c>
      <c r="E4751" s="572">
        <v>33970</v>
      </c>
      <c r="F4751" s="572">
        <v>42250</v>
      </c>
      <c r="G4751" s="205" t="s">
        <v>2380</v>
      </c>
      <c r="H4751" s="205" t="s">
        <v>682</v>
      </c>
      <c r="I4751" s="205" t="s">
        <v>684</v>
      </c>
      <c r="J4751" s="205" t="s">
        <v>684</v>
      </c>
      <c r="K4751" s="205" t="s">
        <v>684</v>
      </c>
      <c r="L4751" s="205" t="s">
        <v>684</v>
      </c>
      <c r="M4751" s="205" t="s">
        <v>684</v>
      </c>
      <c r="N4751" s="205" t="s">
        <v>684</v>
      </c>
      <c r="O4751" s="205" t="s">
        <v>686</v>
      </c>
      <c r="P4751" s="205" t="s">
        <v>684</v>
      </c>
      <c r="Q4751" s="205" t="s">
        <v>686</v>
      </c>
    </row>
    <row r="4752" spans="1:17" hidden="1">
      <c r="A4752" s="204">
        <v>100660464795</v>
      </c>
      <c r="B4752" s="205" t="s">
        <v>17677</v>
      </c>
      <c r="C4752" s="205" t="s">
        <v>17678</v>
      </c>
      <c r="D4752" s="205" t="s">
        <v>680</v>
      </c>
      <c r="E4752" s="572">
        <v>33604</v>
      </c>
      <c r="F4752" s="572">
        <v>42250</v>
      </c>
      <c r="G4752" s="205" t="s">
        <v>17679</v>
      </c>
      <c r="H4752" s="205" t="s">
        <v>682</v>
      </c>
      <c r="I4752" s="205" t="s">
        <v>684</v>
      </c>
      <c r="J4752" s="205" t="s">
        <v>684</v>
      </c>
      <c r="K4752" s="205" t="s">
        <v>684</v>
      </c>
      <c r="L4752" s="205" t="s">
        <v>684</v>
      </c>
      <c r="M4752" s="205" t="s">
        <v>684</v>
      </c>
      <c r="N4752" s="205" t="s">
        <v>684</v>
      </c>
      <c r="O4752" s="205" t="s">
        <v>686</v>
      </c>
      <c r="P4752" s="205" t="s">
        <v>684</v>
      </c>
      <c r="Q4752" s="205" t="s">
        <v>686</v>
      </c>
    </row>
    <row r="4753" spans="1:17" hidden="1">
      <c r="A4753" s="204">
        <v>100660181245</v>
      </c>
      <c r="B4753" s="205" t="s">
        <v>17684</v>
      </c>
      <c r="C4753" s="205" t="s">
        <v>17685</v>
      </c>
      <c r="D4753" s="205" t="s">
        <v>680</v>
      </c>
      <c r="E4753" s="572">
        <v>33970</v>
      </c>
      <c r="F4753" s="572">
        <v>42250</v>
      </c>
      <c r="G4753" s="205" t="s">
        <v>17686</v>
      </c>
      <c r="H4753" s="205" t="s">
        <v>682</v>
      </c>
      <c r="I4753" s="205" t="s">
        <v>684</v>
      </c>
      <c r="J4753" s="205" t="s">
        <v>684</v>
      </c>
      <c r="K4753" s="205" t="s">
        <v>684</v>
      </c>
      <c r="L4753" s="205" t="s">
        <v>684</v>
      </c>
      <c r="M4753" s="205" t="s">
        <v>684</v>
      </c>
      <c r="N4753" s="205" t="s">
        <v>684</v>
      </c>
      <c r="O4753" s="205" t="s">
        <v>686</v>
      </c>
      <c r="P4753" s="205" t="s">
        <v>684</v>
      </c>
      <c r="Q4753" s="205" t="s">
        <v>686</v>
      </c>
    </row>
    <row r="4754" spans="1:17" hidden="1">
      <c r="A4754" s="204">
        <v>100660485585</v>
      </c>
      <c r="B4754" s="205" t="s">
        <v>17658</v>
      </c>
      <c r="C4754" s="205" t="s">
        <v>15870</v>
      </c>
      <c r="D4754" s="205" t="s">
        <v>680</v>
      </c>
      <c r="E4754" s="572">
        <v>33604</v>
      </c>
      <c r="F4754" s="572">
        <v>42250</v>
      </c>
      <c r="G4754" s="205" t="s">
        <v>15871</v>
      </c>
      <c r="H4754" s="205" t="s">
        <v>682</v>
      </c>
      <c r="I4754" s="205" t="s">
        <v>684</v>
      </c>
      <c r="J4754" s="205" t="s">
        <v>684</v>
      </c>
      <c r="K4754" s="205" t="s">
        <v>684</v>
      </c>
      <c r="L4754" s="205" t="s">
        <v>684</v>
      </c>
      <c r="M4754" s="205" t="s">
        <v>684</v>
      </c>
      <c r="N4754" s="205" t="s">
        <v>684</v>
      </c>
      <c r="O4754" s="205" t="s">
        <v>686</v>
      </c>
      <c r="P4754" s="205" t="s">
        <v>684</v>
      </c>
      <c r="Q4754" s="205" t="s">
        <v>686</v>
      </c>
    </row>
    <row r="4755" spans="1:17" hidden="1">
      <c r="A4755" s="204">
        <v>100660439278</v>
      </c>
      <c r="B4755" s="205" t="s">
        <v>17691</v>
      </c>
      <c r="C4755" s="205" t="s">
        <v>17692</v>
      </c>
      <c r="D4755" s="205" t="s">
        <v>680</v>
      </c>
      <c r="E4755" s="572">
        <v>33604</v>
      </c>
      <c r="F4755" s="572">
        <v>42250</v>
      </c>
      <c r="G4755" s="205" t="s">
        <v>17693</v>
      </c>
      <c r="H4755" s="205" t="s">
        <v>682</v>
      </c>
      <c r="I4755" s="205" t="s">
        <v>684</v>
      </c>
      <c r="J4755" s="205" t="s">
        <v>684</v>
      </c>
      <c r="K4755" s="205" t="s">
        <v>684</v>
      </c>
      <c r="L4755" s="205" t="s">
        <v>684</v>
      </c>
      <c r="M4755" s="205" t="s">
        <v>684</v>
      </c>
      <c r="N4755" s="205" t="s">
        <v>684</v>
      </c>
      <c r="O4755" s="205" t="s">
        <v>686</v>
      </c>
      <c r="P4755" s="205" t="s">
        <v>684</v>
      </c>
      <c r="Q4755" s="205" t="s">
        <v>686</v>
      </c>
    </row>
    <row r="4756" spans="1:17" hidden="1">
      <c r="A4756" s="204">
        <v>100660165445</v>
      </c>
      <c r="B4756" s="205" t="s">
        <v>17682</v>
      </c>
      <c r="C4756" s="205" t="s">
        <v>17683</v>
      </c>
      <c r="D4756" s="205" t="s">
        <v>680</v>
      </c>
      <c r="E4756" s="572">
        <v>28491</v>
      </c>
      <c r="F4756" s="572">
        <v>42250</v>
      </c>
      <c r="G4756" s="205" t="s">
        <v>17561</v>
      </c>
      <c r="H4756" s="205" t="s">
        <v>682</v>
      </c>
      <c r="I4756" s="205" t="s">
        <v>684</v>
      </c>
      <c r="J4756" s="205" t="s">
        <v>684</v>
      </c>
      <c r="K4756" s="205" t="s">
        <v>684</v>
      </c>
      <c r="L4756" s="205" t="s">
        <v>684</v>
      </c>
      <c r="M4756" s="205" t="s">
        <v>684</v>
      </c>
      <c r="N4756" s="205" t="s">
        <v>684</v>
      </c>
      <c r="O4756" s="205" t="s">
        <v>686</v>
      </c>
      <c r="P4756" s="205" t="s">
        <v>684</v>
      </c>
      <c r="Q4756" s="205" t="s">
        <v>686</v>
      </c>
    </row>
    <row r="4757" spans="1:17" hidden="1">
      <c r="A4757" s="204">
        <v>100660408345</v>
      </c>
      <c r="B4757" s="205" t="s">
        <v>17673</v>
      </c>
      <c r="C4757" s="205" t="s">
        <v>17674</v>
      </c>
      <c r="D4757" s="205" t="s">
        <v>680</v>
      </c>
      <c r="E4757" s="572">
        <v>31128</v>
      </c>
      <c r="F4757" s="572">
        <v>42250</v>
      </c>
      <c r="G4757" s="205" t="s">
        <v>989</v>
      </c>
      <c r="H4757" s="205" t="s">
        <v>682</v>
      </c>
      <c r="I4757" s="205" t="s">
        <v>684</v>
      </c>
      <c r="J4757" s="205" t="s">
        <v>684</v>
      </c>
      <c r="K4757" s="205" t="s">
        <v>684</v>
      </c>
      <c r="L4757" s="205" t="s">
        <v>684</v>
      </c>
      <c r="M4757" s="205" t="s">
        <v>684</v>
      </c>
      <c r="N4757" s="205" t="s">
        <v>684</v>
      </c>
      <c r="O4757" s="205" t="s">
        <v>686</v>
      </c>
      <c r="P4757" s="205" t="s">
        <v>684</v>
      </c>
      <c r="Q4757" s="205" t="s">
        <v>686</v>
      </c>
    </row>
    <row r="4758" spans="1:17" hidden="1">
      <c r="A4758" s="204">
        <v>100660485626</v>
      </c>
      <c r="B4758" s="205" t="s">
        <v>17694</v>
      </c>
      <c r="C4758" s="205" t="s">
        <v>17695</v>
      </c>
      <c r="D4758" s="205" t="s">
        <v>680</v>
      </c>
      <c r="E4758" s="572">
        <v>31128</v>
      </c>
      <c r="F4758" s="572">
        <v>42250</v>
      </c>
      <c r="G4758" s="205" t="s">
        <v>16164</v>
      </c>
      <c r="H4758" s="205" t="s">
        <v>682</v>
      </c>
      <c r="I4758" s="205" t="s">
        <v>684</v>
      </c>
      <c r="J4758" s="205" t="s">
        <v>684</v>
      </c>
      <c r="K4758" s="205" t="s">
        <v>684</v>
      </c>
      <c r="L4758" s="205" t="s">
        <v>684</v>
      </c>
      <c r="M4758" s="205" t="s">
        <v>684</v>
      </c>
      <c r="N4758" s="205" t="s">
        <v>684</v>
      </c>
      <c r="O4758" s="205" t="s">
        <v>686</v>
      </c>
      <c r="P4758" s="205" t="s">
        <v>684</v>
      </c>
      <c r="Q4758" s="205" t="s">
        <v>686</v>
      </c>
    </row>
    <row r="4759" spans="1:17" hidden="1">
      <c r="A4759" s="204">
        <v>100660507228</v>
      </c>
      <c r="B4759" s="205" t="s">
        <v>17696</v>
      </c>
      <c r="C4759" s="205" t="s">
        <v>17697</v>
      </c>
      <c r="D4759" s="205" t="s">
        <v>680</v>
      </c>
      <c r="E4759" s="572">
        <v>33604</v>
      </c>
      <c r="F4759" s="572">
        <v>42250</v>
      </c>
      <c r="G4759" s="205" t="s">
        <v>2380</v>
      </c>
      <c r="H4759" s="205" t="s">
        <v>682</v>
      </c>
      <c r="I4759" s="205" t="s">
        <v>684</v>
      </c>
      <c r="J4759" s="205" t="s">
        <v>684</v>
      </c>
      <c r="K4759" s="205" t="s">
        <v>684</v>
      </c>
      <c r="L4759" s="205" t="s">
        <v>684</v>
      </c>
      <c r="M4759" s="205" t="s">
        <v>684</v>
      </c>
      <c r="N4759" s="205" t="s">
        <v>684</v>
      </c>
      <c r="O4759" s="205" t="s">
        <v>686</v>
      </c>
      <c r="P4759" s="205" t="s">
        <v>684</v>
      </c>
      <c r="Q4759" s="205" t="s">
        <v>686</v>
      </c>
    </row>
    <row r="4760" spans="1:17" hidden="1">
      <c r="A4760" s="204">
        <v>100660089115</v>
      </c>
      <c r="B4760" s="205" t="s">
        <v>17701</v>
      </c>
      <c r="C4760" s="205" t="s">
        <v>17702</v>
      </c>
      <c r="D4760" s="205" t="s">
        <v>680</v>
      </c>
      <c r="E4760" s="572">
        <v>31325</v>
      </c>
      <c r="F4760" s="572">
        <v>42249</v>
      </c>
      <c r="G4760" s="205" t="s">
        <v>17703</v>
      </c>
      <c r="H4760" s="205" t="s">
        <v>682</v>
      </c>
      <c r="I4760" s="205" t="s">
        <v>684</v>
      </c>
      <c r="J4760" s="205" t="s">
        <v>684</v>
      </c>
      <c r="K4760" s="205" t="s">
        <v>684</v>
      </c>
      <c r="L4760" s="205" t="s">
        <v>684</v>
      </c>
      <c r="M4760" s="205" t="s">
        <v>684</v>
      </c>
      <c r="N4760" s="205" t="s">
        <v>684</v>
      </c>
      <c r="O4760" s="205" t="s">
        <v>686</v>
      </c>
      <c r="P4760" s="205" t="s">
        <v>684</v>
      </c>
      <c r="Q4760" s="205" t="s">
        <v>686</v>
      </c>
    </row>
    <row r="4761" spans="1:17" hidden="1">
      <c r="A4761" s="204">
        <v>100660514050</v>
      </c>
      <c r="B4761" s="205" t="s">
        <v>17704</v>
      </c>
      <c r="C4761" s="205" t="s">
        <v>17705</v>
      </c>
      <c r="D4761" s="205" t="s">
        <v>680</v>
      </c>
      <c r="E4761" s="572">
        <v>30317</v>
      </c>
      <c r="F4761" s="572">
        <v>42249</v>
      </c>
      <c r="G4761" s="205" t="s">
        <v>7056</v>
      </c>
      <c r="H4761" s="205" t="s">
        <v>682</v>
      </c>
      <c r="I4761" s="205" t="s">
        <v>684</v>
      </c>
      <c r="J4761" s="205" t="s">
        <v>684</v>
      </c>
      <c r="K4761" s="205" t="s">
        <v>684</v>
      </c>
      <c r="L4761" s="205" t="s">
        <v>684</v>
      </c>
      <c r="M4761" s="205" t="s">
        <v>684</v>
      </c>
      <c r="N4761" s="205" t="s">
        <v>684</v>
      </c>
      <c r="O4761" s="205" t="s">
        <v>686</v>
      </c>
      <c r="P4761" s="205" t="s">
        <v>684</v>
      </c>
      <c r="Q4761" s="205" t="s">
        <v>686</v>
      </c>
    </row>
    <row r="4762" spans="1:17" hidden="1">
      <c r="A4762" s="204">
        <v>100660195965</v>
      </c>
      <c r="B4762" s="205" t="s">
        <v>17698</v>
      </c>
      <c r="C4762" s="205" t="s">
        <v>17699</v>
      </c>
      <c r="D4762" s="205" t="s">
        <v>680</v>
      </c>
      <c r="E4762" s="572">
        <v>31325</v>
      </c>
      <c r="F4762" s="572">
        <v>42249</v>
      </c>
      <c r="G4762" s="205" t="s">
        <v>17700</v>
      </c>
      <c r="H4762" s="205" t="s">
        <v>682</v>
      </c>
      <c r="I4762" s="205" t="s">
        <v>684</v>
      </c>
      <c r="J4762" s="205" t="s">
        <v>684</v>
      </c>
      <c r="K4762" s="205" t="s">
        <v>684</v>
      </c>
      <c r="L4762" s="205" t="s">
        <v>684</v>
      </c>
      <c r="M4762" s="205" t="s">
        <v>684</v>
      </c>
      <c r="N4762" s="205" t="s">
        <v>684</v>
      </c>
      <c r="O4762" s="205" t="s">
        <v>686</v>
      </c>
      <c r="P4762" s="205" t="s">
        <v>684</v>
      </c>
      <c r="Q4762" s="205" t="s">
        <v>686</v>
      </c>
    </row>
    <row r="4763" spans="1:17" hidden="1">
      <c r="A4763" s="204">
        <v>100660473893</v>
      </c>
      <c r="B4763" s="205" t="s">
        <v>17707</v>
      </c>
      <c r="C4763" s="205" t="s">
        <v>17708</v>
      </c>
      <c r="D4763" s="205" t="s">
        <v>680</v>
      </c>
      <c r="E4763" s="572">
        <v>30317</v>
      </c>
      <c r="F4763" s="572">
        <v>42248</v>
      </c>
      <c r="G4763" s="205" t="s">
        <v>4690</v>
      </c>
      <c r="H4763" s="205" t="s">
        <v>682</v>
      </c>
      <c r="I4763" s="205" t="s">
        <v>684</v>
      </c>
      <c r="J4763" s="205" t="s">
        <v>684</v>
      </c>
      <c r="K4763" s="205" t="s">
        <v>684</v>
      </c>
      <c r="L4763" s="205" t="s">
        <v>684</v>
      </c>
      <c r="M4763" s="205" t="s">
        <v>684</v>
      </c>
      <c r="N4763" s="205" t="s">
        <v>684</v>
      </c>
      <c r="O4763" s="205" t="s">
        <v>686</v>
      </c>
      <c r="P4763" s="205" t="s">
        <v>684</v>
      </c>
      <c r="Q4763" s="205" t="s">
        <v>686</v>
      </c>
    </row>
    <row r="4764" spans="1:17" hidden="1">
      <c r="A4764" s="204">
        <v>100660365463</v>
      </c>
      <c r="B4764" s="205" t="s">
        <v>17706</v>
      </c>
      <c r="C4764" s="205" t="s">
        <v>15697</v>
      </c>
      <c r="D4764" s="205" t="s">
        <v>680</v>
      </c>
      <c r="E4764" s="572">
        <v>28491</v>
      </c>
      <c r="F4764" s="572">
        <v>42248</v>
      </c>
      <c r="G4764" s="205" t="s">
        <v>5603</v>
      </c>
      <c r="H4764" s="205" t="s">
        <v>682</v>
      </c>
      <c r="I4764" s="205" t="s">
        <v>684</v>
      </c>
      <c r="J4764" s="205" t="s">
        <v>684</v>
      </c>
      <c r="K4764" s="205" t="s">
        <v>684</v>
      </c>
      <c r="L4764" s="205" t="s">
        <v>684</v>
      </c>
      <c r="M4764" s="205" t="s">
        <v>684</v>
      </c>
      <c r="N4764" s="205" t="s">
        <v>684</v>
      </c>
      <c r="O4764" s="205" t="s">
        <v>686</v>
      </c>
      <c r="P4764" s="205" t="s">
        <v>684</v>
      </c>
      <c r="Q4764" s="205" t="s">
        <v>686</v>
      </c>
    </row>
    <row r="4765" spans="1:17" hidden="1">
      <c r="A4765" s="204">
        <v>100660520131</v>
      </c>
      <c r="B4765" s="205" t="s">
        <v>17709</v>
      </c>
      <c r="C4765" s="205" t="s">
        <v>17710</v>
      </c>
      <c r="D4765" s="205" t="s">
        <v>680</v>
      </c>
      <c r="E4765" s="572">
        <v>28491</v>
      </c>
      <c r="F4765" s="572">
        <v>42248</v>
      </c>
      <c r="G4765" s="205" t="s">
        <v>4490</v>
      </c>
      <c r="H4765" s="205" t="s">
        <v>682</v>
      </c>
      <c r="I4765" s="205" t="s">
        <v>684</v>
      </c>
      <c r="J4765" s="205" t="s">
        <v>684</v>
      </c>
      <c r="K4765" s="205" t="s">
        <v>684</v>
      </c>
      <c r="L4765" s="205" t="s">
        <v>684</v>
      </c>
      <c r="M4765" s="205" t="s">
        <v>684</v>
      </c>
      <c r="N4765" s="205" t="s">
        <v>684</v>
      </c>
      <c r="O4765" s="205" t="s">
        <v>686</v>
      </c>
      <c r="P4765" s="205" t="s">
        <v>684</v>
      </c>
      <c r="Q4765" s="205" t="s">
        <v>686</v>
      </c>
    </row>
    <row r="4766" spans="1:17" hidden="1">
      <c r="A4766" s="204">
        <v>100559972895</v>
      </c>
      <c r="B4766" s="205" t="s">
        <v>17717</v>
      </c>
      <c r="C4766" s="205" t="s">
        <v>17718</v>
      </c>
      <c r="D4766" s="205" t="s">
        <v>680</v>
      </c>
      <c r="E4766" s="572">
        <v>26881</v>
      </c>
      <c r="F4766" s="572">
        <v>42217</v>
      </c>
      <c r="G4766" s="205" t="s">
        <v>17719</v>
      </c>
      <c r="H4766" s="205" t="s">
        <v>682</v>
      </c>
      <c r="I4766" s="205" t="s">
        <v>684</v>
      </c>
      <c r="J4766" s="205" t="s">
        <v>684</v>
      </c>
      <c r="K4766" s="205" t="s">
        <v>684</v>
      </c>
      <c r="L4766" s="205" t="s">
        <v>684</v>
      </c>
      <c r="M4766" s="205" t="s">
        <v>684</v>
      </c>
      <c r="N4766" s="205" t="s">
        <v>684</v>
      </c>
      <c r="O4766" s="205" t="s">
        <v>686</v>
      </c>
      <c r="P4766" s="205" t="s">
        <v>684</v>
      </c>
      <c r="Q4766" s="205" t="s">
        <v>686</v>
      </c>
    </row>
    <row r="4767" spans="1:17" hidden="1">
      <c r="A4767" s="204">
        <v>100560549967</v>
      </c>
      <c r="B4767" s="205" t="s">
        <v>17738</v>
      </c>
      <c r="C4767" s="205" t="s">
        <v>17739</v>
      </c>
      <c r="D4767" s="205" t="s">
        <v>680</v>
      </c>
      <c r="E4767" s="572">
        <v>33604</v>
      </c>
      <c r="F4767" s="572">
        <v>42217</v>
      </c>
      <c r="G4767" s="205" t="s">
        <v>17740</v>
      </c>
      <c r="H4767" s="205" t="s">
        <v>682</v>
      </c>
      <c r="I4767" s="205" t="s">
        <v>684</v>
      </c>
      <c r="J4767" s="205" t="s">
        <v>684</v>
      </c>
      <c r="K4767" s="205" t="s">
        <v>684</v>
      </c>
      <c r="L4767" s="205" t="s">
        <v>684</v>
      </c>
      <c r="M4767" s="205" t="s">
        <v>684</v>
      </c>
      <c r="N4767" s="205" t="s">
        <v>684</v>
      </c>
      <c r="O4767" s="205" t="s">
        <v>686</v>
      </c>
      <c r="P4767" s="205" t="s">
        <v>684</v>
      </c>
      <c r="Q4767" s="205" t="s">
        <v>686</v>
      </c>
    </row>
    <row r="4768" spans="1:17" hidden="1">
      <c r="A4768" s="204">
        <v>100560320149</v>
      </c>
      <c r="B4768" s="205" t="s">
        <v>17741</v>
      </c>
      <c r="C4768" s="205" t="s">
        <v>17742</v>
      </c>
      <c r="D4768" s="205" t="s">
        <v>680</v>
      </c>
      <c r="E4768" s="572">
        <v>28491</v>
      </c>
      <c r="F4768" s="572">
        <v>42217</v>
      </c>
      <c r="G4768" s="205" t="s">
        <v>10366</v>
      </c>
      <c r="H4768" s="205" t="s">
        <v>682</v>
      </c>
      <c r="I4768" s="205" t="s">
        <v>684</v>
      </c>
      <c r="J4768" s="205" t="s">
        <v>684</v>
      </c>
      <c r="K4768" s="205" t="s">
        <v>684</v>
      </c>
      <c r="L4768" s="205" t="s">
        <v>684</v>
      </c>
      <c r="M4768" s="205" t="s">
        <v>684</v>
      </c>
      <c r="N4768" s="205" t="s">
        <v>684</v>
      </c>
      <c r="O4768" s="205" t="s">
        <v>686</v>
      </c>
      <c r="P4768" s="205" t="s">
        <v>684</v>
      </c>
      <c r="Q4768" s="205" t="s">
        <v>686</v>
      </c>
    </row>
    <row r="4769" spans="1:17" hidden="1">
      <c r="A4769" s="204">
        <v>100560563770</v>
      </c>
      <c r="B4769" s="205" t="s">
        <v>17743</v>
      </c>
      <c r="C4769" s="205" t="s">
        <v>17744</v>
      </c>
      <c r="D4769" s="205" t="s">
        <v>680</v>
      </c>
      <c r="E4769" s="572">
        <v>28491</v>
      </c>
      <c r="F4769" s="572">
        <v>42217</v>
      </c>
      <c r="G4769" s="205" t="s">
        <v>17745</v>
      </c>
      <c r="H4769" s="205" t="s">
        <v>682</v>
      </c>
      <c r="I4769" s="205" t="s">
        <v>684</v>
      </c>
      <c r="J4769" s="205" t="s">
        <v>684</v>
      </c>
      <c r="K4769" s="205" t="s">
        <v>684</v>
      </c>
      <c r="L4769" s="205" t="s">
        <v>684</v>
      </c>
      <c r="M4769" s="205" t="s">
        <v>684</v>
      </c>
      <c r="N4769" s="205" t="s">
        <v>684</v>
      </c>
      <c r="O4769" s="205" t="s">
        <v>686</v>
      </c>
      <c r="P4769" s="205" t="s">
        <v>684</v>
      </c>
      <c r="Q4769" s="205" t="s">
        <v>686</v>
      </c>
    </row>
    <row r="4770" spans="1:17" hidden="1">
      <c r="A4770" s="204">
        <v>100560545743</v>
      </c>
      <c r="B4770" s="205" t="s">
        <v>17751</v>
      </c>
      <c r="C4770" s="205" t="s">
        <v>17752</v>
      </c>
      <c r="D4770" s="205" t="s">
        <v>680</v>
      </c>
      <c r="E4770" s="572">
        <v>33604</v>
      </c>
      <c r="F4770" s="572">
        <v>42217</v>
      </c>
      <c r="G4770" s="205" t="s">
        <v>16108</v>
      </c>
      <c r="H4770" s="205" t="s">
        <v>682</v>
      </c>
      <c r="I4770" s="205" t="s">
        <v>684</v>
      </c>
      <c r="J4770" s="205" t="s">
        <v>684</v>
      </c>
      <c r="K4770" s="205" t="s">
        <v>684</v>
      </c>
      <c r="L4770" s="205" t="s">
        <v>684</v>
      </c>
      <c r="M4770" s="205" t="s">
        <v>684</v>
      </c>
      <c r="N4770" s="205" t="s">
        <v>684</v>
      </c>
      <c r="O4770" s="205" t="s">
        <v>686</v>
      </c>
      <c r="P4770" s="205" t="s">
        <v>684</v>
      </c>
      <c r="Q4770" s="205" t="s">
        <v>686</v>
      </c>
    </row>
    <row r="4771" spans="1:17" hidden="1">
      <c r="A4771" s="204">
        <v>100560524367</v>
      </c>
      <c r="B4771" s="205" t="s">
        <v>17753</v>
      </c>
      <c r="C4771" s="205" t="s">
        <v>17754</v>
      </c>
      <c r="D4771" s="205" t="s">
        <v>680</v>
      </c>
      <c r="E4771" s="572">
        <v>34448</v>
      </c>
      <c r="F4771" s="572">
        <v>42217</v>
      </c>
      <c r="G4771" s="205" t="s">
        <v>4961</v>
      </c>
      <c r="H4771" s="205" t="s">
        <v>682</v>
      </c>
      <c r="I4771" s="205" t="s">
        <v>684</v>
      </c>
      <c r="J4771" s="205" t="s">
        <v>684</v>
      </c>
      <c r="K4771" s="205" t="s">
        <v>684</v>
      </c>
      <c r="L4771" s="205" t="s">
        <v>684</v>
      </c>
      <c r="M4771" s="205" t="s">
        <v>684</v>
      </c>
      <c r="N4771" s="205" t="s">
        <v>684</v>
      </c>
      <c r="O4771" s="205" t="s">
        <v>686</v>
      </c>
      <c r="P4771" s="205" t="s">
        <v>684</v>
      </c>
      <c r="Q4771" s="205" t="s">
        <v>686</v>
      </c>
    </row>
    <row r="4772" spans="1:17" hidden="1">
      <c r="A4772" s="204">
        <v>100560545762</v>
      </c>
      <c r="B4772" s="205" t="s">
        <v>17733</v>
      </c>
      <c r="C4772" s="205" t="s">
        <v>17734</v>
      </c>
      <c r="D4772" s="205" t="s">
        <v>680</v>
      </c>
      <c r="E4772" s="572">
        <v>33970</v>
      </c>
      <c r="F4772" s="572">
        <v>42217</v>
      </c>
      <c r="G4772" s="205" t="s">
        <v>16108</v>
      </c>
      <c r="H4772" s="205" t="s">
        <v>682</v>
      </c>
      <c r="I4772" s="205" t="s">
        <v>684</v>
      </c>
      <c r="J4772" s="205" t="s">
        <v>684</v>
      </c>
      <c r="K4772" s="205" t="s">
        <v>684</v>
      </c>
      <c r="L4772" s="205" t="s">
        <v>684</v>
      </c>
      <c r="M4772" s="205" t="s">
        <v>684</v>
      </c>
      <c r="N4772" s="205" t="s">
        <v>684</v>
      </c>
      <c r="O4772" s="205" t="s">
        <v>686</v>
      </c>
      <c r="P4772" s="205" t="s">
        <v>684</v>
      </c>
      <c r="Q4772" s="205" t="s">
        <v>686</v>
      </c>
    </row>
    <row r="4773" spans="1:17" hidden="1">
      <c r="A4773" s="204">
        <v>100560556957</v>
      </c>
      <c r="B4773" s="205" t="s">
        <v>17722</v>
      </c>
      <c r="C4773" s="205" t="s">
        <v>17723</v>
      </c>
      <c r="D4773" s="205" t="s">
        <v>680</v>
      </c>
      <c r="E4773" s="572">
        <v>33970</v>
      </c>
      <c r="F4773" s="572">
        <v>42217</v>
      </c>
      <c r="G4773" s="205" t="s">
        <v>17724</v>
      </c>
      <c r="H4773" s="205" t="s">
        <v>682</v>
      </c>
      <c r="I4773" s="205" t="s">
        <v>684</v>
      </c>
      <c r="J4773" s="205" t="s">
        <v>684</v>
      </c>
      <c r="K4773" s="205" t="s">
        <v>684</v>
      </c>
      <c r="L4773" s="205" t="s">
        <v>684</v>
      </c>
      <c r="M4773" s="205" t="s">
        <v>684</v>
      </c>
      <c r="N4773" s="205" t="s">
        <v>684</v>
      </c>
      <c r="O4773" s="205" t="s">
        <v>686</v>
      </c>
      <c r="P4773" s="205" t="s">
        <v>684</v>
      </c>
      <c r="Q4773" s="205" t="s">
        <v>686</v>
      </c>
    </row>
    <row r="4774" spans="1:17" hidden="1">
      <c r="A4774" s="204">
        <v>100560030255</v>
      </c>
      <c r="B4774" s="205" t="s">
        <v>17720</v>
      </c>
      <c r="C4774" s="205" t="s">
        <v>17721</v>
      </c>
      <c r="D4774" s="205" t="s">
        <v>680</v>
      </c>
      <c r="E4774" s="572">
        <v>30317</v>
      </c>
      <c r="F4774" s="572">
        <v>42217</v>
      </c>
      <c r="G4774" s="205" t="s">
        <v>9415</v>
      </c>
      <c r="H4774" s="205" t="s">
        <v>682</v>
      </c>
      <c r="I4774" s="205" t="s">
        <v>684</v>
      </c>
      <c r="J4774" s="205" t="s">
        <v>684</v>
      </c>
      <c r="K4774" s="205" t="s">
        <v>684</v>
      </c>
      <c r="L4774" s="205" t="s">
        <v>684</v>
      </c>
      <c r="M4774" s="205" t="s">
        <v>684</v>
      </c>
      <c r="N4774" s="205" t="s">
        <v>684</v>
      </c>
      <c r="O4774" s="205" t="s">
        <v>686</v>
      </c>
      <c r="P4774" s="205" t="s">
        <v>684</v>
      </c>
      <c r="Q4774" s="205" t="s">
        <v>686</v>
      </c>
    </row>
    <row r="4775" spans="1:17" hidden="1">
      <c r="A4775" s="204">
        <v>100559994944</v>
      </c>
      <c r="B4775" s="205" t="s">
        <v>17714</v>
      </c>
      <c r="C4775" s="205" t="s">
        <v>17715</v>
      </c>
      <c r="D4775" s="205" t="s">
        <v>680</v>
      </c>
      <c r="E4775" s="572">
        <v>31335</v>
      </c>
      <c r="F4775" s="572">
        <v>42217</v>
      </c>
      <c r="G4775" s="205" t="s">
        <v>17716</v>
      </c>
      <c r="H4775" s="205" t="s">
        <v>682</v>
      </c>
      <c r="I4775" s="205" t="s">
        <v>684</v>
      </c>
      <c r="J4775" s="205" t="s">
        <v>684</v>
      </c>
      <c r="K4775" s="205" t="s">
        <v>684</v>
      </c>
      <c r="L4775" s="205" t="s">
        <v>684</v>
      </c>
      <c r="M4775" s="205" t="s">
        <v>684</v>
      </c>
      <c r="N4775" s="205" t="s">
        <v>684</v>
      </c>
      <c r="O4775" s="205" t="s">
        <v>686</v>
      </c>
      <c r="P4775" s="205" t="s">
        <v>684</v>
      </c>
      <c r="Q4775" s="205" t="s">
        <v>686</v>
      </c>
    </row>
    <row r="4776" spans="1:17" hidden="1">
      <c r="A4776" s="204">
        <v>100560324616</v>
      </c>
      <c r="B4776" s="205" t="s">
        <v>17746</v>
      </c>
      <c r="C4776" s="205" t="s">
        <v>17747</v>
      </c>
      <c r="D4776" s="205" t="s">
        <v>680</v>
      </c>
      <c r="E4776" s="572">
        <v>26881</v>
      </c>
      <c r="F4776" s="572">
        <v>42217</v>
      </c>
      <c r="G4776" s="205" t="s">
        <v>17748</v>
      </c>
      <c r="H4776" s="205" t="s">
        <v>682</v>
      </c>
      <c r="I4776" s="205" t="s">
        <v>684</v>
      </c>
      <c r="J4776" s="205" t="s">
        <v>684</v>
      </c>
      <c r="K4776" s="205" t="s">
        <v>684</v>
      </c>
      <c r="L4776" s="205" t="s">
        <v>684</v>
      </c>
      <c r="M4776" s="205" t="s">
        <v>684</v>
      </c>
      <c r="N4776" s="205" t="s">
        <v>684</v>
      </c>
      <c r="O4776" s="205" t="s">
        <v>686</v>
      </c>
      <c r="P4776" s="205" t="s">
        <v>684</v>
      </c>
      <c r="Q4776" s="205" t="s">
        <v>686</v>
      </c>
    </row>
    <row r="4777" spans="1:17" hidden="1">
      <c r="A4777" s="204">
        <v>100560077486</v>
      </c>
      <c r="B4777" s="205" t="s">
        <v>17749</v>
      </c>
      <c r="C4777" s="205" t="s">
        <v>17750</v>
      </c>
      <c r="D4777" s="205" t="s">
        <v>680</v>
      </c>
      <c r="E4777" s="572">
        <v>33604</v>
      </c>
      <c r="F4777" s="572">
        <v>42217</v>
      </c>
      <c r="G4777" s="205" t="s">
        <v>1309</v>
      </c>
      <c r="H4777" s="205" t="s">
        <v>682</v>
      </c>
      <c r="I4777" s="205" t="s">
        <v>684</v>
      </c>
      <c r="J4777" s="205" t="s">
        <v>684</v>
      </c>
      <c r="K4777" s="205" t="s">
        <v>684</v>
      </c>
      <c r="L4777" s="205" t="s">
        <v>684</v>
      </c>
      <c r="M4777" s="205" t="s">
        <v>684</v>
      </c>
      <c r="N4777" s="205" t="s">
        <v>684</v>
      </c>
      <c r="O4777" s="205" t="s">
        <v>686</v>
      </c>
      <c r="P4777" s="205" t="s">
        <v>684</v>
      </c>
      <c r="Q4777" s="205" t="s">
        <v>686</v>
      </c>
    </row>
    <row r="4778" spans="1:17" hidden="1">
      <c r="A4778" s="204">
        <v>100560612016</v>
      </c>
      <c r="B4778" s="205" t="s">
        <v>17755</v>
      </c>
      <c r="C4778" s="205" t="s">
        <v>17756</v>
      </c>
      <c r="D4778" s="205" t="s">
        <v>680</v>
      </c>
      <c r="E4778" s="572">
        <v>26881</v>
      </c>
      <c r="F4778" s="572">
        <v>42217</v>
      </c>
      <c r="G4778" s="205" t="s">
        <v>5730</v>
      </c>
      <c r="H4778" s="205" t="s">
        <v>682</v>
      </c>
      <c r="I4778" s="205" t="s">
        <v>684</v>
      </c>
      <c r="J4778" s="205" t="s">
        <v>684</v>
      </c>
      <c r="K4778" s="205" t="s">
        <v>684</v>
      </c>
      <c r="L4778" s="205" t="s">
        <v>684</v>
      </c>
      <c r="M4778" s="205" t="s">
        <v>684</v>
      </c>
      <c r="N4778" s="205" t="s">
        <v>684</v>
      </c>
      <c r="O4778" s="205" t="s">
        <v>686</v>
      </c>
      <c r="P4778" s="205" t="s">
        <v>684</v>
      </c>
      <c r="Q4778" s="205" t="s">
        <v>686</v>
      </c>
    </row>
    <row r="4779" spans="1:17" hidden="1">
      <c r="A4779" s="204">
        <v>100560406626</v>
      </c>
      <c r="B4779" s="205" t="s">
        <v>17757</v>
      </c>
      <c r="C4779" s="205" t="s">
        <v>17758</v>
      </c>
      <c r="D4779" s="205" t="s">
        <v>680</v>
      </c>
      <c r="E4779" s="572">
        <v>33970</v>
      </c>
      <c r="F4779" s="572">
        <v>42217</v>
      </c>
      <c r="G4779" s="205" t="s">
        <v>17759</v>
      </c>
      <c r="H4779" s="205" t="s">
        <v>682</v>
      </c>
      <c r="I4779" s="205" t="s">
        <v>684</v>
      </c>
      <c r="J4779" s="205" t="s">
        <v>684</v>
      </c>
      <c r="K4779" s="205" t="s">
        <v>684</v>
      </c>
      <c r="L4779" s="205" t="s">
        <v>684</v>
      </c>
      <c r="M4779" s="205" t="s">
        <v>684</v>
      </c>
      <c r="N4779" s="205" t="s">
        <v>684</v>
      </c>
      <c r="O4779" s="205" t="s">
        <v>686</v>
      </c>
      <c r="P4779" s="205" t="s">
        <v>684</v>
      </c>
      <c r="Q4779" s="205" t="s">
        <v>686</v>
      </c>
    </row>
    <row r="4780" spans="1:17" hidden="1">
      <c r="A4780" s="204">
        <v>100559956701</v>
      </c>
      <c r="B4780" s="205" t="s">
        <v>17728</v>
      </c>
      <c r="C4780" s="205" t="s">
        <v>17729</v>
      </c>
      <c r="D4780" s="205" t="s">
        <v>680</v>
      </c>
      <c r="E4780" s="572">
        <v>33604</v>
      </c>
      <c r="F4780" s="572">
        <v>42217</v>
      </c>
      <c r="G4780" s="205" t="s">
        <v>17730</v>
      </c>
      <c r="H4780" s="205" t="s">
        <v>682</v>
      </c>
      <c r="I4780" s="205" t="s">
        <v>684</v>
      </c>
      <c r="J4780" s="205" t="s">
        <v>684</v>
      </c>
      <c r="K4780" s="205" t="s">
        <v>684</v>
      </c>
      <c r="L4780" s="205" t="s">
        <v>684</v>
      </c>
      <c r="M4780" s="205" t="s">
        <v>684</v>
      </c>
      <c r="N4780" s="205" t="s">
        <v>684</v>
      </c>
      <c r="O4780" s="205" t="s">
        <v>686</v>
      </c>
      <c r="P4780" s="205" t="s">
        <v>684</v>
      </c>
      <c r="Q4780" s="205" t="s">
        <v>686</v>
      </c>
    </row>
    <row r="4781" spans="1:17" hidden="1">
      <c r="A4781" s="204">
        <v>100560099075</v>
      </c>
      <c r="B4781" s="205" t="s">
        <v>17731</v>
      </c>
      <c r="C4781" s="205" t="s">
        <v>17732</v>
      </c>
      <c r="D4781" s="205" t="s">
        <v>680</v>
      </c>
      <c r="E4781" s="572">
        <v>31335</v>
      </c>
      <c r="F4781" s="572">
        <v>42217</v>
      </c>
      <c r="G4781" s="205" t="s">
        <v>6687</v>
      </c>
      <c r="H4781" s="205" t="s">
        <v>682</v>
      </c>
      <c r="I4781" s="205" t="s">
        <v>684</v>
      </c>
      <c r="J4781" s="205" t="s">
        <v>684</v>
      </c>
      <c r="K4781" s="205" t="s">
        <v>684</v>
      </c>
      <c r="L4781" s="205" t="s">
        <v>684</v>
      </c>
      <c r="M4781" s="205" t="s">
        <v>684</v>
      </c>
      <c r="N4781" s="205" t="s">
        <v>684</v>
      </c>
      <c r="O4781" s="205" t="s">
        <v>686</v>
      </c>
      <c r="P4781" s="205" t="s">
        <v>684</v>
      </c>
      <c r="Q4781" s="205" t="s">
        <v>686</v>
      </c>
    </row>
    <row r="4782" spans="1:17" hidden="1">
      <c r="A4782" s="204">
        <v>100559620888</v>
      </c>
      <c r="B4782" s="205" t="s">
        <v>17781</v>
      </c>
      <c r="C4782" s="205" t="s">
        <v>17782</v>
      </c>
      <c r="D4782" s="205" t="s">
        <v>680</v>
      </c>
      <c r="E4782" s="572">
        <v>31128</v>
      </c>
      <c r="F4782" s="572">
        <v>42217</v>
      </c>
      <c r="G4782" s="205" t="s">
        <v>17783</v>
      </c>
      <c r="H4782" s="205" t="s">
        <v>682</v>
      </c>
      <c r="I4782" s="205" t="s">
        <v>684</v>
      </c>
      <c r="J4782" s="205" t="s">
        <v>684</v>
      </c>
      <c r="K4782" s="205" t="s">
        <v>684</v>
      </c>
      <c r="L4782" s="205" t="s">
        <v>684</v>
      </c>
      <c r="M4782" s="205" t="s">
        <v>684</v>
      </c>
      <c r="N4782" s="205" t="s">
        <v>684</v>
      </c>
      <c r="O4782" s="205" t="s">
        <v>686</v>
      </c>
      <c r="P4782" s="205" t="s">
        <v>684</v>
      </c>
      <c r="Q4782" s="205" t="s">
        <v>686</v>
      </c>
    </row>
    <row r="4783" spans="1:17" hidden="1">
      <c r="A4783" s="204">
        <v>100559730680</v>
      </c>
      <c r="B4783" s="205" t="s">
        <v>17763</v>
      </c>
      <c r="C4783" s="205" t="s">
        <v>17764</v>
      </c>
      <c r="D4783" s="205" t="s">
        <v>680</v>
      </c>
      <c r="E4783" s="572">
        <v>30317</v>
      </c>
      <c r="F4783" s="572">
        <v>42217</v>
      </c>
      <c r="G4783" s="205" t="s">
        <v>17765</v>
      </c>
      <c r="H4783" s="205" t="s">
        <v>682</v>
      </c>
      <c r="I4783" s="205" t="s">
        <v>684</v>
      </c>
      <c r="J4783" s="205" t="s">
        <v>684</v>
      </c>
      <c r="K4783" s="205" t="s">
        <v>684</v>
      </c>
      <c r="L4783" s="205" t="s">
        <v>684</v>
      </c>
      <c r="M4783" s="205" t="s">
        <v>684</v>
      </c>
      <c r="N4783" s="205" t="s">
        <v>684</v>
      </c>
      <c r="O4783" s="205" t="s">
        <v>686</v>
      </c>
      <c r="P4783" s="205" t="s">
        <v>684</v>
      </c>
      <c r="Q4783" s="205" t="s">
        <v>686</v>
      </c>
    </row>
    <row r="4784" spans="1:17" hidden="1">
      <c r="A4784" s="204">
        <v>100560542177</v>
      </c>
      <c r="B4784" s="205" t="s">
        <v>17766</v>
      </c>
      <c r="C4784" s="205" t="s">
        <v>17767</v>
      </c>
      <c r="D4784" s="205" t="s">
        <v>680</v>
      </c>
      <c r="E4784" s="572">
        <v>30317</v>
      </c>
      <c r="F4784" s="572">
        <v>42217</v>
      </c>
      <c r="G4784" s="205" t="s">
        <v>2380</v>
      </c>
      <c r="H4784" s="205" t="s">
        <v>682</v>
      </c>
      <c r="I4784" s="205" t="s">
        <v>684</v>
      </c>
      <c r="J4784" s="205" t="s">
        <v>684</v>
      </c>
      <c r="K4784" s="205" t="s">
        <v>684</v>
      </c>
      <c r="L4784" s="205" t="s">
        <v>684</v>
      </c>
      <c r="M4784" s="205" t="s">
        <v>684</v>
      </c>
      <c r="N4784" s="205" t="s">
        <v>684</v>
      </c>
      <c r="O4784" s="205" t="s">
        <v>686</v>
      </c>
      <c r="P4784" s="205" t="s">
        <v>684</v>
      </c>
      <c r="Q4784" s="205" t="s">
        <v>686</v>
      </c>
    </row>
    <row r="4785" spans="1:17" hidden="1">
      <c r="A4785" s="204">
        <v>100559681668</v>
      </c>
      <c r="B4785" s="205" t="s">
        <v>17769</v>
      </c>
      <c r="C4785" s="205" t="s">
        <v>17770</v>
      </c>
      <c r="D4785" s="205" t="s">
        <v>680</v>
      </c>
      <c r="E4785" s="572">
        <v>33984</v>
      </c>
      <c r="F4785" s="572">
        <v>42217</v>
      </c>
      <c r="G4785" s="205" t="s">
        <v>17771</v>
      </c>
      <c r="H4785" s="205" t="s">
        <v>682</v>
      </c>
      <c r="I4785" s="205" t="s">
        <v>684</v>
      </c>
      <c r="J4785" s="205" t="s">
        <v>684</v>
      </c>
      <c r="K4785" s="205" t="s">
        <v>684</v>
      </c>
      <c r="L4785" s="205" t="s">
        <v>684</v>
      </c>
      <c r="M4785" s="205" t="s">
        <v>684</v>
      </c>
      <c r="N4785" s="205" t="s">
        <v>684</v>
      </c>
      <c r="O4785" s="205" t="s">
        <v>686</v>
      </c>
      <c r="P4785" s="205" t="s">
        <v>684</v>
      </c>
      <c r="Q4785" s="205" t="s">
        <v>686</v>
      </c>
    </row>
    <row r="4786" spans="1:17" hidden="1">
      <c r="A4786" s="204">
        <v>100560110523</v>
      </c>
      <c r="B4786" s="205" t="s">
        <v>17768</v>
      </c>
      <c r="C4786" s="205" t="s">
        <v>17712</v>
      </c>
      <c r="D4786" s="205" t="s">
        <v>680</v>
      </c>
      <c r="E4786" s="572">
        <v>28491</v>
      </c>
      <c r="F4786" s="572">
        <v>42217</v>
      </c>
      <c r="G4786" s="205" t="s">
        <v>17713</v>
      </c>
      <c r="H4786" s="205" t="s">
        <v>682</v>
      </c>
      <c r="I4786" s="205" t="s">
        <v>684</v>
      </c>
      <c r="J4786" s="205" t="s">
        <v>684</v>
      </c>
      <c r="K4786" s="205" t="s">
        <v>684</v>
      </c>
      <c r="L4786" s="205" t="s">
        <v>684</v>
      </c>
      <c r="M4786" s="205" t="s">
        <v>684</v>
      </c>
      <c r="N4786" s="205" t="s">
        <v>684</v>
      </c>
      <c r="O4786" s="205" t="s">
        <v>686</v>
      </c>
      <c r="P4786" s="205" t="s">
        <v>684</v>
      </c>
      <c r="Q4786" s="205" t="s">
        <v>686</v>
      </c>
    </row>
    <row r="4787" spans="1:17" hidden="1">
      <c r="A4787" s="204">
        <v>100560668097</v>
      </c>
      <c r="B4787" s="205" t="s">
        <v>17735</v>
      </c>
      <c r="C4787" s="205" t="s">
        <v>17736</v>
      </c>
      <c r="D4787" s="205" t="s">
        <v>680</v>
      </c>
      <c r="E4787" s="572">
        <v>31335</v>
      </c>
      <c r="F4787" s="572">
        <v>42217</v>
      </c>
      <c r="G4787" s="205" t="s">
        <v>17737</v>
      </c>
      <c r="H4787" s="205" t="s">
        <v>682</v>
      </c>
      <c r="I4787" s="205" t="s">
        <v>684</v>
      </c>
      <c r="J4787" s="205" t="s">
        <v>684</v>
      </c>
      <c r="K4787" s="205" t="s">
        <v>684</v>
      </c>
      <c r="L4787" s="205" t="s">
        <v>684</v>
      </c>
      <c r="M4787" s="205" t="s">
        <v>684</v>
      </c>
      <c r="N4787" s="205" t="s">
        <v>684</v>
      </c>
      <c r="O4787" s="205" t="s">
        <v>686</v>
      </c>
      <c r="P4787" s="205" t="s">
        <v>684</v>
      </c>
      <c r="Q4787" s="205" t="s">
        <v>686</v>
      </c>
    </row>
    <row r="4788" spans="1:17" hidden="1">
      <c r="A4788" s="204">
        <v>100560260256</v>
      </c>
      <c r="B4788" s="205" t="s">
        <v>17725</v>
      </c>
      <c r="C4788" s="205" t="s">
        <v>17726</v>
      </c>
      <c r="D4788" s="205" t="s">
        <v>680</v>
      </c>
      <c r="E4788" s="572">
        <v>33984</v>
      </c>
      <c r="F4788" s="572">
        <v>42217</v>
      </c>
      <c r="G4788" s="205" t="s">
        <v>17727</v>
      </c>
      <c r="H4788" s="205" t="s">
        <v>682</v>
      </c>
      <c r="I4788" s="205" t="s">
        <v>684</v>
      </c>
      <c r="J4788" s="205" t="s">
        <v>684</v>
      </c>
      <c r="K4788" s="205" t="s">
        <v>684</v>
      </c>
      <c r="L4788" s="205" t="s">
        <v>684</v>
      </c>
      <c r="M4788" s="205" t="s">
        <v>684</v>
      </c>
      <c r="N4788" s="205" t="s">
        <v>684</v>
      </c>
      <c r="O4788" s="205" t="s">
        <v>686</v>
      </c>
      <c r="P4788" s="205" t="s">
        <v>684</v>
      </c>
      <c r="Q4788" s="205" t="s">
        <v>686</v>
      </c>
    </row>
    <row r="4789" spans="1:17" hidden="1">
      <c r="A4789" s="204">
        <v>100560241221</v>
      </c>
      <c r="B4789" s="205" t="s">
        <v>17798</v>
      </c>
      <c r="C4789" s="205" t="s">
        <v>17425</v>
      </c>
      <c r="D4789" s="205" t="s">
        <v>680</v>
      </c>
      <c r="E4789" s="572">
        <v>28491</v>
      </c>
      <c r="F4789" s="572">
        <v>42217</v>
      </c>
      <c r="G4789" s="205" t="s">
        <v>6125</v>
      </c>
      <c r="H4789" s="205" t="s">
        <v>682</v>
      </c>
      <c r="I4789" s="205" t="s">
        <v>684</v>
      </c>
      <c r="J4789" s="205" t="s">
        <v>684</v>
      </c>
      <c r="K4789" s="205" t="s">
        <v>684</v>
      </c>
      <c r="L4789" s="205" t="s">
        <v>684</v>
      </c>
      <c r="M4789" s="205" t="s">
        <v>684</v>
      </c>
      <c r="N4789" s="205" t="s">
        <v>684</v>
      </c>
      <c r="O4789" s="205" t="s">
        <v>686</v>
      </c>
      <c r="P4789" s="205" t="s">
        <v>684</v>
      </c>
      <c r="Q4789" s="205" t="s">
        <v>686</v>
      </c>
    </row>
    <row r="4790" spans="1:17" hidden="1">
      <c r="A4790" s="204">
        <v>100559716101</v>
      </c>
      <c r="B4790" s="205" t="s">
        <v>17805</v>
      </c>
      <c r="C4790" s="205" t="s">
        <v>17806</v>
      </c>
      <c r="D4790" s="205" t="s">
        <v>680</v>
      </c>
      <c r="E4790" s="572">
        <v>33454</v>
      </c>
      <c r="F4790" s="572">
        <v>42217</v>
      </c>
      <c r="G4790" s="205" t="s">
        <v>6569</v>
      </c>
      <c r="H4790" s="205" t="s">
        <v>682</v>
      </c>
      <c r="I4790" s="205" t="s">
        <v>684</v>
      </c>
      <c r="J4790" s="205" t="s">
        <v>684</v>
      </c>
      <c r="K4790" s="205" t="s">
        <v>684</v>
      </c>
      <c r="L4790" s="205" t="s">
        <v>684</v>
      </c>
      <c r="M4790" s="205" t="s">
        <v>684</v>
      </c>
      <c r="N4790" s="205" t="s">
        <v>684</v>
      </c>
      <c r="O4790" s="205" t="s">
        <v>686</v>
      </c>
      <c r="P4790" s="205" t="s">
        <v>684</v>
      </c>
      <c r="Q4790" s="205" t="s">
        <v>686</v>
      </c>
    </row>
    <row r="4791" spans="1:17" hidden="1">
      <c r="A4791" s="204">
        <v>100560547070</v>
      </c>
      <c r="B4791" s="205" t="s">
        <v>17799</v>
      </c>
      <c r="C4791" s="205" t="s">
        <v>17797</v>
      </c>
      <c r="D4791" s="205" t="s">
        <v>680</v>
      </c>
      <c r="E4791" s="572">
        <v>33970</v>
      </c>
      <c r="F4791" s="572">
        <v>42217</v>
      </c>
      <c r="G4791" s="205" t="s">
        <v>10993</v>
      </c>
      <c r="H4791" s="205" t="s">
        <v>682</v>
      </c>
      <c r="I4791" s="205" t="s">
        <v>684</v>
      </c>
      <c r="J4791" s="205" t="s">
        <v>684</v>
      </c>
      <c r="K4791" s="205" t="s">
        <v>684</v>
      </c>
      <c r="L4791" s="205" t="s">
        <v>684</v>
      </c>
      <c r="M4791" s="205" t="s">
        <v>684</v>
      </c>
      <c r="N4791" s="205" t="s">
        <v>684</v>
      </c>
      <c r="O4791" s="205" t="s">
        <v>686</v>
      </c>
      <c r="P4791" s="205" t="s">
        <v>684</v>
      </c>
      <c r="Q4791" s="205" t="s">
        <v>686</v>
      </c>
    </row>
    <row r="4792" spans="1:17" hidden="1">
      <c r="A4792" s="204">
        <v>100560213979</v>
      </c>
      <c r="B4792" s="205" t="s">
        <v>17760</v>
      </c>
      <c r="C4792" s="205" t="s">
        <v>17761</v>
      </c>
      <c r="D4792" s="205" t="s">
        <v>680</v>
      </c>
      <c r="E4792" s="572">
        <v>26881</v>
      </c>
      <c r="F4792" s="572">
        <v>42217</v>
      </c>
      <c r="G4792" s="205" t="s">
        <v>17762</v>
      </c>
      <c r="H4792" s="205" t="s">
        <v>682</v>
      </c>
      <c r="I4792" s="205" t="s">
        <v>684</v>
      </c>
      <c r="J4792" s="205" t="s">
        <v>684</v>
      </c>
      <c r="K4792" s="205" t="s">
        <v>684</v>
      </c>
      <c r="L4792" s="205" t="s">
        <v>684</v>
      </c>
      <c r="M4792" s="205" t="s">
        <v>684</v>
      </c>
      <c r="N4792" s="205" t="s">
        <v>684</v>
      </c>
      <c r="O4792" s="205" t="s">
        <v>686</v>
      </c>
      <c r="P4792" s="205" t="s">
        <v>684</v>
      </c>
      <c r="Q4792" s="205" t="s">
        <v>686</v>
      </c>
    </row>
    <row r="4793" spans="1:17" hidden="1">
      <c r="A4793" s="204">
        <v>100560668124</v>
      </c>
      <c r="B4793" s="205" t="s">
        <v>17772</v>
      </c>
      <c r="C4793" s="205" t="s">
        <v>17773</v>
      </c>
      <c r="D4793" s="205" t="s">
        <v>680</v>
      </c>
      <c r="E4793" s="572">
        <v>28491</v>
      </c>
      <c r="F4793" s="572">
        <v>42217</v>
      </c>
      <c r="G4793" s="205" t="s">
        <v>17737</v>
      </c>
      <c r="H4793" s="205" t="s">
        <v>682</v>
      </c>
      <c r="I4793" s="205" t="s">
        <v>684</v>
      </c>
      <c r="J4793" s="205" t="s">
        <v>684</v>
      </c>
      <c r="K4793" s="205" t="s">
        <v>684</v>
      </c>
      <c r="L4793" s="205" t="s">
        <v>684</v>
      </c>
      <c r="M4793" s="205" t="s">
        <v>684</v>
      </c>
      <c r="N4793" s="205" t="s">
        <v>684</v>
      </c>
      <c r="O4793" s="205" t="s">
        <v>686</v>
      </c>
      <c r="P4793" s="205" t="s">
        <v>684</v>
      </c>
      <c r="Q4793" s="205" t="s">
        <v>686</v>
      </c>
    </row>
    <row r="4794" spans="1:17" hidden="1">
      <c r="A4794" s="204">
        <v>100560137928</v>
      </c>
      <c r="B4794" s="205" t="s">
        <v>17784</v>
      </c>
      <c r="C4794" s="205" t="s">
        <v>17785</v>
      </c>
      <c r="D4794" s="205" t="s">
        <v>680</v>
      </c>
      <c r="E4794" s="572">
        <v>31128</v>
      </c>
      <c r="F4794" s="572">
        <v>42217</v>
      </c>
      <c r="G4794" s="205" t="s">
        <v>17786</v>
      </c>
      <c r="H4794" s="205" t="s">
        <v>682</v>
      </c>
      <c r="I4794" s="205" t="s">
        <v>684</v>
      </c>
      <c r="J4794" s="205" t="s">
        <v>684</v>
      </c>
      <c r="K4794" s="205" t="s">
        <v>684</v>
      </c>
      <c r="L4794" s="205" t="s">
        <v>684</v>
      </c>
      <c r="M4794" s="205" t="s">
        <v>684</v>
      </c>
      <c r="N4794" s="205" t="s">
        <v>684</v>
      </c>
      <c r="O4794" s="205" t="s">
        <v>686</v>
      </c>
      <c r="P4794" s="205" t="s">
        <v>684</v>
      </c>
      <c r="Q4794" s="205" t="s">
        <v>686</v>
      </c>
    </row>
    <row r="4795" spans="1:17" hidden="1">
      <c r="A4795" s="204">
        <v>100560556961</v>
      </c>
      <c r="B4795" s="205" t="s">
        <v>17777</v>
      </c>
      <c r="C4795" s="205" t="s">
        <v>17778</v>
      </c>
      <c r="D4795" s="205" t="s">
        <v>680</v>
      </c>
      <c r="E4795" s="572">
        <v>30317</v>
      </c>
      <c r="F4795" s="572">
        <v>42217</v>
      </c>
      <c r="G4795" s="205" t="s">
        <v>17724</v>
      </c>
      <c r="H4795" s="205" t="s">
        <v>682</v>
      </c>
      <c r="I4795" s="205" t="s">
        <v>684</v>
      </c>
      <c r="J4795" s="205" t="s">
        <v>684</v>
      </c>
      <c r="K4795" s="205" t="s">
        <v>684</v>
      </c>
      <c r="L4795" s="205" t="s">
        <v>684</v>
      </c>
      <c r="M4795" s="205" t="s">
        <v>684</v>
      </c>
      <c r="N4795" s="205" t="s">
        <v>684</v>
      </c>
      <c r="O4795" s="205" t="s">
        <v>686</v>
      </c>
      <c r="P4795" s="205" t="s">
        <v>684</v>
      </c>
      <c r="Q4795" s="205" t="s">
        <v>686</v>
      </c>
    </row>
    <row r="4796" spans="1:17" hidden="1">
      <c r="A4796" s="204">
        <v>100560015473</v>
      </c>
      <c r="B4796" s="205" t="s">
        <v>17779</v>
      </c>
      <c r="C4796" s="205" t="s">
        <v>17780</v>
      </c>
      <c r="D4796" s="205" t="s">
        <v>680</v>
      </c>
      <c r="E4796" s="572">
        <v>30317</v>
      </c>
      <c r="F4796" s="572">
        <v>42217</v>
      </c>
      <c r="G4796" s="205" t="s">
        <v>16445</v>
      </c>
      <c r="H4796" s="205" t="s">
        <v>682</v>
      </c>
      <c r="I4796" s="205" t="s">
        <v>684</v>
      </c>
      <c r="J4796" s="205" t="s">
        <v>684</v>
      </c>
      <c r="K4796" s="205" t="s">
        <v>684</v>
      </c>
      <c r="L4796" s="205" t="s">
        <v>684</v>
      </c>
      <c r="M4796" s="205" t="s">
        <v>684</v>
      </c>
      <c r="N4796" s="205" t="s">
        <v>684</v>
      </c>
      <c r="O4796" s="205" t="s">
        <v>686</v>
      </c>
      <c r="P4796" s="205" t="s">
        <v>684</v>
      </c>
      <c r="Q4796" s="205" t="s">
        <v>686</v>
      </c>
    </row>
    <row r="4797" spans="1:17" hidden="1">
      <c r="A4797" s="204">
        <v>100560241162</v>
      </c>
      <c r="B4797" s="205" t="s">
        <v>17822</v>
      </c>
      <c r="C4797" s="205" t="s">
        <v>17823</v>
      </c>
      <c r="D4797" s="205" t="s">
        <v>680</v>
      </c>
      <c r="E4797" s="572">
        <v>33604</v>
      </c>
      <c r="F4797" s="572">
        <v>42217</v>
      </c>
      <c r="G4797" s="205" t="s">
        <v>6125</v>
      </c>
      <c r="H4797" s="205" t="s">
        <v>682</v>
      </c>
      <c r="I4797" s="205" t="s">
        <v>684</v>
      </c>
      <c r="J4797" s="205" t="s">
        <v>684</v>
      </c>
      <c r="K4797" s="205" t="s">
        <v>684</v>
      </c>
      <c r="L4797" s="205" t="s">
        <v>684</v>
      </c>
      <c r="M4797" s="205" t="s">
        <v>684</v>
      </c>
      <c r="N4797" s="205" t="s">
        <v>684</v>
      </c>
      <c r="O4797" s="205" t="s">
        <v>686</v>
      </c>
      <c r="P4797" s="205" t="s">
        <v>684</v>
      </c>
      <c r="Q4797" s="205" t="s">
        <v>686</v>
      </c>
    </row>
    <row r="4798" spans="1:17" hidden="1">
      <c r="A4798" s="204">
        <v>100560547062</v>
      </c>
      <c r="B4798" s="205" t="s">
        <v>17796</v>
      </c>
      <c r="C4798" s="205" t="s">
        <v>17797</v>
      </c>
      <c r="D4798" s="205" t="s">
        <v>680</v>
      </c>
      <c r="E4798" s="572">
        <v>26881</v>
      </c>
      <c r="F4798" s="572">
        <v>42217</v>
      </c>
      <c r="G4798" s="205" t="s">
        <v>10993</v>
      </c>
      <c r="H4798" s="205" t="s">
        <v>682</v>
      </c>
      <c r="I4798" s="205" t="s">
        <v>684</v>
      </c>
      <c r="J4798" s="205" t="s">
        <v>684</v>
      </c>
      <c r="K4798" s="205" t="s">
        <v>684</v>
      </c>
      <c r="L4798" s="205" t="s">
        <v>684</v>
      </c>
      <c r="M4798" s="205" t="s">
        <v>684</v>
      </c>
      <c r="N4798" s="205" t="s">
        <v>684</v>
      </c>
      <c r="O4798" s="205" t="s">
        <v>686</v>
      </c>
      <c r="P4798" s="205" t="s">
        <v>684</v>
      </c>
      <c r="Q4798" s="205" t="s">
        <v>686</v>
      </c>
    </row>
    <row r="4799" spans="1:17" hidden="1">
      <c r="A4799" s="204">
        <v>100559718995</v>
      </c>
      <c r="B4799" s="205" t="s">
        <v>17787</v>
      </c>
      <c r="C4799" s="205" t="s">
        <v>17788</v>
      </c>
      <c r="D4799" s="205" t="s">
        <v>680</v>
      </c>
      <c r="E4799" s="572">
        <v>28491</v>
      </c>
      <c r="F4799" s="572">
        <v>42217</v>
      </c>
      <c r="G4799" s="205" t="s">
        <v>17789</v>
      </c>
      <c r="H4799" s="205" t="s">
        <v>682</v>
      </c>
      <c r="I4799" s="205" t="s">
        <v>684</v>
      </c>
      <c r="J4799" s="205" t="s">
        <v>684</v>
      </c>
      <c r="K4799" s="205" t="s">
        <v>684</v>
      </c>
      <c r="L4799" s="205" t="s">
        <v>684</v>
      </c>
      <c r="M4799" s="205" t="s">
        <v>684</v>
      </c>
      <c r="N4799" s="205" t="s">
        <v>684</v>
      </c>
      <c r="O4799" s="205" t="s">
        <v>686</v>
      </c>
      <c r="P4799" s="205" t="s">
        <v>684</v>
      </c>
      <c r="Q4799" s="205" t="s">
        <v>686</v>
      </c>
    </row>
    <row r="4800" spans="1:17" hidden="1">
      <c r="A4800" s="204">
        <v>100560077781</v>
      </c>
      <c r="B4800" s="205" t="s">
        <v>17790</v>
      </c>
      <c r="C4800" s="205" t="s">
        <v>17791</v>
      </c>
      <c r="D4800" s="205" t="s">
        <v>680</v>
      </c>
      <c r="E4800" s="572">
        <v>33321</v>
      </c>
      <c r="F4800" s="572">
        <v>42217</v>
      </c>
      <c r="G4800" s="205" t="s">
        <v>1309</v>
      </c>
      <c r="H4800" s="205" t="s">
        <v>682</v>
      </c>
      <c r="I4800" s="205" t="s">
        <v>684</v>
      </c>
      <c r="J4800" s="205" t="s">
        <v>684</v>
      </c>
      <c r="K4800" s="205" t="s">
        <v>684</v>
      </c>
      <c r="L4800" s="205" t="s">
        <v>684</v>
      </c>
      <c r="M4800" s="205" t="s">
        <v>684</v>
      </c>
      <c r="N4800" s="205" t="s">
        <v>684</v>
      </c>
      <c r="O4800" s="205" t="s">
        <v>686</v>
      </c>
      <c r="P4800" s="205" t="s">
        <v>684</v>
      </c>
      <c r="Q4800" s="205" t="s">
        <v>686</v>
      </c>
    </row>
    <row r="4801" spans="1:17" hidden="1">
      <c r="A4801" s="204">
        <v>100560406674</v>
      </c>
      <c r="B4801" s="205" t="s">
        <v>17792</v>
      </c>
      <c r="C4801" s="205" t="s">
        <v>17793</v>
      </c>
      <c r="D4801" s="205" t="s">
        <v>680</v>
      </c>
      <c r="E4801" s="572">
        <v>30317</v>
      </c>
      <c r="F4801" s="572">
        <v>42217</v>
      </c>
      <c r="G4801" s="205" t="s">
        <v>17759</v>
      </c>
      <c r="H4801" s="205" t="s">
        <v>682</v>
      </c>
      <c r="I4801" s="205" t="s">
        <v>684</v>
      </c>
      <c r="J4801" s="205" t="s">
        <v>684</v>
      </c>
      <c r="K4801" s="205" t="s">
        <v>684</v>
      </c>
      <c r="L4801" s="205" t="s">
        <v>684</v>
      </c>
      <c r="M4801" s="205" t="s">
        <v>684</v>
      </c>
      <c r="N4801" s="205" t="s">
        <v>14047</v>
      </c>
      <c r="O4801" s="205" t="s">
        <v>686</v>
      </c>
      <c r="P4801" s="205" t="s">
        <v>684</v>
      </c>
      <c r="Q4801" s="205" t="s">
        <v>686</v>
      </c>
    </row>
    <row r="4802" spans="1:17" hidden="1">
      <c r="A4802" s="204">
        <v>100560309046</v>
      </c>
      <c r="B4802" s="205" t="s">
        <v>17800</v>
      </c>
      <c r="C4802" s="205" t="s">
        <v>17801</v>
      </c>
      <c r="D4802" s="205" t="s">
        <v>680</v>
      </c>
      <c r="E4802" s="572">
        <v>31128</v>
      </c>
      <c r="F4802" s="572">
        <v>42217</v>
      </c>
      <c r="G4802" s="205" t="s">
        <v>17802</v>
      </c>
      <c r="H4802" s="205" t="s">
        <v>682</v>
      </c>
      <c r="I4802" s="205" t="s">
        <v>684</v>
      </c>
      <c r="J4802" s="205">
        <v>7776018787</v>
      </c>
      <c r="K4802" s="205" t="s">
        <v>684</v>
      </c>
      <c r="L4802" s="205" t="s">
        <v>684</v>
      </c>
      <c r="M4802" s="205" t="s">
        <v>684</v>
      </c>
      <c r="N4802" s="205" t="s">
        <v>684</v>
      </c>
      <c r="O4802" s="205" t="s">
        <v>686</v>
      </c>
      <c r="P4802" s="205" t="s">
        <v>684</v>
      </c>
      <c r="Q4802" s="205" t="s">
        <v>686</v>
      </c>
    </row>
    <row r="4803" spans="1:17" hidden="1">
      <c r="A4803" s="204">
        <v>100560524346</v>
      </c>
      <c r="B4803" s="205" t="s">
        <v>17803</v>
      </c>
      <c r="C4803" s="205" t="s">
        <v>17804</v>
      </c>
      <c r="D4803" s="205" t="s">
        <v>680</v>
      </c>
      <c r="E4803" s="572">
        <v>33984</v>
      </c>
      <c r="F4803" s="572">
        <v>42217</v>
      </c>
      <c r="G4803" s="205" t="s">
        <v>4961</v>
      </c>
      <c r="H4803" s="205" t="s">
        <v>682</v>
      </c>
      <c r="I4803" s="205" t="s">
        <v>684</v>
      </c>
      <c r="J4803" s="205" t="s">
        <v>684</v>
      </c>
      <c r="K4803" s="205" t="s">
        <v>684</v>
      </c>
      <c r="L4803" s="205" t="s">
        <v>684</v>
      </c>
      <c r="M4803" s="205" t="s">
        <v>684</v>
      </c>
      <c r="N4803" s="205" t="s">
        <v>684</v>
      </c>
      <c r="O4803" s="205" t="s">
        <v>686</v>
      </c>
      <c r="P4803" s="205" t="s">
        <v>684</v>
      </c>
      <c r="Q4803" s="205" t="s">
        <v>686</v>
      </c>
    </row>
    <row r="4804" spans="1:17" hidden="1">
      <c r="A4804" s="204">
        <v>100559855050</v>
      </c>
      <c r="B4804" s="205" t="s">
        <v>17774</v>
      </c>
      <c r="C4804" s="205" t="s">
        <v>17775</v>
      </c>
      <c r="D4804" s="205" t="s">
        <v>680</v>
      </c>
      <c r="E4804" s="572">
        <v>30317</v>
      </c>
      <c r="F4804" s="572">
        <v>42217</v>
      </c>
      <c r="G4804" s="205" t="s">
        <v>17776</v>
      </c>
      <c r="H4804" s="205" t="s">
        <v>682</v>
      </c>
      <c r="I4804" s="205" t="s">
        <v>684</v>
      </c>
      <c r="J4804" s="205" t="s">
        <v>684</v>
      </c>
      <c r="K4804" s="205" t="s">
        <v>684</v>
      </c>
      <c r="L4804" s="205" t="s">
        <v>684</v>
      </c>
      <c r="M4804" s="205" t="s">
        <v>684</v>
      </c>
      <c r="N4804" s="205" t="s">
        <v>684</v>
      </c>
      <c r="O4804" s="205" t="s">
        <v>686</v>
      </c>
      <c r="P4804" s="205" t="s">
        <v>684</v>
      </c>
      <c r="Q4804" s="205" t="s">
        <v>686</v>
      </c>
    </row>
    <row r="4805" spans="1:17" hidden="1">
      <c r="A4805" s="204">
        <v>100560556942</v>
      </c>
      <c r="B4805" s="205" t="s">
        <v>17810</v>
      </c>
      <c r="C4805" s="205" t="s">
        <v>17811</v>
      </c>
      <c r="D4805" s="205" t="s">
        <v>680</v>
      </c>
      <c r="E4805" s="572">
        <v>33604</v>
      </c>
      <c r="F4805" s="572">
        <v>42217</v>
      </c>
      <c r="G4805" s="205" t="s">
        <v>17724</v>
      </c>
      <c r="H4805" s="205" t="s">
        <v>682</v>
      </c>
      <c r="I4805" s="205" t="s">
        <v>684</v>
      </c>
      <c r="J4805" s="205" t="s">
        <v>684</v>
      </c>
      <c r="K4805" s="205" t="s">
        <v>684</v>
      </c>
      <c r="L4805" s="205" t="s">
        <v>684</v>
      </c>
      <c r="M4805" s="205" t="s">
        <v>684</v>
      </c>
      <c r="N4805" s="205" t="s">
        <v>684</v>
      </c>
      <c r="O4805" s="205" t="s">
        <v>686</v>
      </c>
      <c r="P4805" s="205" t="s">
        <v>684</v>
      </c>
      <c r="Q4805" s="205" t="s">
        <v>686</v>
      </c>
    </row>
    <row r="4806" spans="1:17" hidden="1">
      <c r="A4806" s="204">
        <v>100560409262</v>
      </c>
      <c r="B4806" s="205" t="s">
        <v>17812</v>
      </c>
      <c r="C4806" s="205" t="s">
        <v>17813</v>
      </c>
      <c r="D4806" s="205" t="s">
        <v>680</v>
      </c>
      <c r="E4806" s="572">
        <v>30317</v>
      </c>
      <c r="F4806" s="572">
        <v>42217</v>
      </c>
      <c r="G4806" s="205" t="s">
        <v>2089</v>
      </c>
      <c r="H4806" s="205" t="s">
        <v>682</v>
      </c>
      <c r="I4806" s="205" t="s">
        <v>684</v>
      </c>
      <c r="J4806" s="205" t="s">
        <v>684</v>
      </c>
      <c r="K4806" s="205" t="s">
        <v>684</v>
      </c>
      <c r="L4806" s="205" t="s">
        <v>684</v>
      </c>
      <c r="M4806" s="205" t="s">
        <v>684</v>
      </c>
      <c r="N4806" s="205" t="s">
        <v>684</v>
      </c>
      <c r="O4806" s="205" t="s">
        <v>686</v>
      </c>
      <c r="P4806" s="205" t="s">
        <v>684</v>
      </c>
      <c r="Q4806" s="205" t="s">
        <v>686</v>
      </c>
    </row>
    <row r="4807" spans="1:17" hidden="1">
      <c r="A4807" s="204">
        <v>100560549922</v>
      </c>
      <c r="B4807" s="205" t="s">
        <v>17837</v>
      </c>
      <c r="C4807" s="205" t="s">
        <v>17838</v>
      </c>
      <c r="D4807" s="205" t="s">
        <v>680</v>
      </c>
      <c r="E4807" s="572">
        <v>26881</v>
      </c>
      <c r="F4807" s="572">
        <v>42217</v>
      </c>
      <c r="G4807" s="205" t="s">
        <v>17740</v>
      </c>
      <c r="H4807" s="205" t="s">
        <v>682</v>
      </c>
      <c r="I4807" s="205" t="s">
        <v>684</v>
      </c>
      <c r="J4807" s="205" t="s">
        <v>684</v>
      </c>
      <c r="K4807" s="205" t="s">
        <v>684</v>
      </c>
      <c r="L4807" s="205" t="s">
        <v>684</v>
      </c>
      <c r="M4807" s="205" t="s">
        <v>684</v>
      </c>
      <c r="N4807" s="205" t="s">
        <v>684</v>
      </c>
      <c r="O4807" s="205" t="s">
        <v>686</v>
      </c>
      <c r="P4807" s="205" t="s">
        <v>684</v>
      </c>
      <c r="Q4807" s="205" t="s">
        <v>686</v>
      </c>
    </row>
    <row r="4808" spans="1:17" hidden="1">
      <c r="A4808" s="204">
        <v>100559898553</v>
      </c>
      <c r="B4808" s="205" t="s">
        <v>17839</v>
      </c>
      <c r="C4808" s="205" t="s">
        <v>17840</v>
      </c>
      <c r="D4808" s="205" t="s">
        <v>680</v>
      </c>
      <c r="E4808" s="572">
        <v>26881</v>
      </c>
      <c r="F4808" s="572">
        <v>42217</v>
      </c>
      <c r="G4808" s="205" t="s">
        <v>4133</v>
      </c>
      <c r="H4808" s="205" t="s">
        <v>682</v>
      </c>
      <c r="I4808" s="205" t="s">
        <v>684</v>
      </c>
      <c r="J4808" s="205" t="s">
        <v>684</v>
      </c>
      <c r="K4808" s="205" t="s">
        <v>684</v>
      </c>
      <c r="L4808" s="205" t="s">
        <v>684</v>
      </c>
      <c r="M4808" s="205" t="s">
        <v>684</v>
      </c>
      <c r="N4808" s="205" t="s">
        <v>684</v>
      </c>
      <c r="O4808" s="205" t="s">
        <v>686</v>
      </c>
      <c r="P4808" s="205" t="s">
        <v>684</v>
      </c>
      <c r="Q4808" s="205" t="s">
        <v>686</v>
      </c>
    </row>
    <row r="4809" spans="1:17" hidden="1">
      <c r="A4809" s="204">
        <v>100560011498</v>
      </c>
      <c r="B4809" s="205" t="s">
        <v>17841</v>
      </c>
      <c r="C4809" s="205" t="s">
        <v>17842</v>
      </c>
      <c r="D4809" s="205" t="s">
        <v>680</v>
      </c>
      <c r="E4809" s="572">
        <v>26881</v>
      </c>
      <c r="F4809" s="572">
        <v>42217</v>
      </c>
      <c r="G4809" s="205" t="s">
        <v>17843</v>
      </c>
      <c r="H4809" s="205" t="s">
        <v>682</v>
      </c>
      <c r="I4809" s="205" t="s">
        <v>684</v>
      </c>
      <c r="J4809" s="205" t="s">
        <v>684</v>
      </c>
      <c r="K4809" s="205" t="s">
        <v>684</v>
      </c>
      <c r="L4809" s="205" t="s">
        <v>684</v>
      </c>
      <c r="M4809" s="205" t="s">
        <v>684</v>
      </c>
      <c r="N4809" s="205" t="s">
        <v>684</v>
      </c>
      <c r="O4809" s="205" t="s">
        <v>686</v>
      </c>
      <c r="P4809" s="205" t="s">
        <v>684</v>
      </c>
      <c r="Q4809" s="205" t="s">
        <v>686</v>
      </c>
    </row>
    <row r="4810" spans="1:17" hidden="1">
      <c r="A4810" s="204">
        <v>100560324491</v>
      </c>
      <c r="B4810" s="205" t="s">
        <v>17807</v>
      </c>
      <c r="C4810" s="205" t="s">
        <v>17808</v>
      </c>
      <c r="D4810" s="205" t="s">
        <v>680</v>
      </c>
      <c r="E4810" s="572">
        <v>28491</v>
      </c>
      <c r="F4810" s="572">
        <v>42217</v>
      </c>
      <c r="G4810" s="205" t="s">
        <v>17809</v>
      </c>
      <c r="H4810" s="205" t="s">
        <v>682</v>
      </c>
      <c r="I4810" s="205" t="s">
        <v>684</v>
      </c>
      <c r="J4810" s="205" t="s">
        <v>684</v>
      </c>
      <c r="K4810" s="205" t="s">
        <v>684</v>
      </c>
      <c r="L4810" s="205" t="s">
        <v>684</v>
      </c>
      <c r="M4810" s="205" t="s">
        <v>684</v>
      </c>
      <c r="N4810" s="205" t="s">
        <v>684</v>
      </c>
      <c r="O4810" s="205" t="s">
        <v>686</v>
      </c>
      <c r="P4810" s="205" t="s">
        <v>684</v>
      </c>
      <c r="Q4810" s="205" t="s">
        <v>686</v>
      </c>
    </row>
    <row r="4811" spans="1:17" hidden="1">
      <c r="A4811" s="204">
        <v>100560558049</v>
      </c>
      <c r="B4811" s="205" t="s">
        <v>17794</v>
      </c>
      <c r="C4811" s="205" t="s">
        <v>17795</v>
      </c>
      <c r="D4811" s="205" t="s">
        <v>680</v>
      </c>
      <c r="E4811" s="572">
        <v>33604</v>
      </c>
      <c r="F4811" s="572">
        <v>42217</v>
      </c>
      <c r="G4811" s="205" t="s">
        <v>6046</v>
      </c>
      <c r="H4811" s="205" t="s">
        <v>682</v>
      </c>
      <c r="I4811" s="205" t="s">
        <v>684</v>
      </c>
      <c r="J4811" s="205" t="s">
        <v>684</v>
      </c>
      <c r="K4811" s="205" t="s">
        <v>684</v>
      </c>
      <c r="L4811" s="205" t="s">
        <v>684</v>
      </c>
      <c r="M4811" s="205" t="s">
        <v>684</v>
      </c>
      <c r="N4811" s="205" t="s">
        <v>684</v>
      </c>
      <c r="O4811" s="205" t="s">
        <v>686</v>
      </c>
      <c r="P4811" s="205" t="s">
        <v>684</v>
      </c>
      <c r="Q4811" s="205" t="s">
        <v>686</v>
      </c>
    </row>
    <row r="4812" spans="1:17" hidden="1">
      <c r="A4812" s="204">
        <v>100560356238</v>
      </c>
      <c r="B4812" s="205" t="s">
        <v>17814</v>
      </c>
      <c r="C4812" s="205" t="s">
        <v>16585</v>
      </c>
      <c r="D4812" s="205" t="s">
        <v>680</v>
      </c>
      <c r="E4812" s="572">
        <v>33871</v>
      </c>
      <c r="F4812" s="572">
        <v>42217</v>
      </c>
      <c r="G4812" s="205" t="s">
        <v>4197</v>
      </c>
      <c r="H4812" s="205" t="s">
        <v>682</v>
      </c>
      <c r="I4812" s="205" t="s">
        <v>684</v>
      </c>
      <c r="J4812" s="205" t="s">
        <v>684</v>
      </c>
      <c r="K4812" s="205" t="s">
        <v>684</v>
      </c>
      <c r="L4812" s="205" t="s">
        <v>684</v>
      </c>
      <c r="M4812" s="205" t="s">
        <v>684</v>
      </c>
      <c r="N4812" s="205" t="s">
        <v>684</v>
      </c>
      <c r="O4812" s="205" t="s">
        <v>686</v>
      </c>
      <c r="P4812" s="205" t="s">
        <v>684</v>
      </c>
      <c r="Q4812" s="205" t="s">
        <v>686</v>
      </c>
    </row>
    <row r="4813" spans="1:17" hidden="1">
      <c r="A4813" s="204">
        <v>100560556935</v>
      </c>
      <c r="B4813" s="205" t="s">
        <v>17815</v>
      </c>
      <c r="C4813" s="205" t="s">
        <v>17816</v>
      </c>
      <c r="D4813" s="205" t="s">
        <v>680</v>
      </c>
      <c r="E4813" s="572">
        <v>31335</v>
      </c>
      <c r="F4813" s="572">
        <v>42217</v>
      </c>
      <c r="G4813" s="205" t="s">
        <v>17724</v>
      </c>
      <c r="H4813" s="205" t="s">
        <v>682</v>
      </c>
      <c r="I4813" s="205" t="s">
        <v>684</v>
      </c>
      <c r="J4813" s="205" t="s">
        <v>684</v>
      </c>
      <c r="K4813" s="205" t="s">
        <v>684</v>
      </c>
      <c r="L4813" s="205" t="s">
        <v>684</v>
      </c>
      <c r="M4813" s="205" t="s">
        <v>684</v>
      </c>
      <c r="N4813" s="205" t="s">
        <v>684</v>
      </c>
      <c r="O4813" s="205" t="s">
        <v>686</v>
      </c>
      <c r="P4813" s="205" t="s">
        <v>684</v>
      </c>
      <c r="Q4813" s="205" t="s">
        <v>686</v>
      </c>
    </row>
    <row r="4814" spans="1:17" hidden="1">
      <c r="A4814" s="204">
        <v>100559753242</v>
      </c>
      <c r="B4814" s="205" t="s">
        <v>17817</v>
      </c>
      <c r="C4814" s="205" t="s">
        <v>17818</v>
      </c>
      <c r="D4814" s="205" t="s">
        <v>680</v>
      </c>
      <c r="E4814" s="572">
        <v>33970</v>
      </c>
      <c r="F4814" s="572">
        <v>42217</v>
      </c>
      <c r="G4814" s="205" t="s">
        <v>17819</v>
      </c>
      <c r="H4814" s="205" t="s">
        <v>682</v>
      </c>
      <c r="I4814" s="205" t="s">
        <v>684</v>
      </c>
      <c r="J4814" s="205" t="s">
        <v>684</v>
      </c>
      <c r="K4814" s="205" t="s">
        <v>684</v>
      </c>
      <c r="L4814" s="205" t="s">
        <v>684</v>
      </c>
      <c r="M4814" s="205" t="s">
        <v>684</v>
      </c>
      <c r="N4814" s="205" t="s">
        <v>684</v>
      </c>
      <c r="O4814" s="205" t="s">
        <v>686</v>
      </c>
      <c r="P4814" s="205" t="s">
        <v>684</v>
      </c>
      <c r="Q4814" s="205" t="s">
        <v>686</v>
      </c>
    </row>
    <row r="4815" spans="1:17" hidden="1">
      <c r="A4815" s="204">
        <v>100560209530</v>
      </c>
      <c r="B4815" s="205" t="s">
        <v>17820</v>
      </c>
      <c r="C4815" s="205" t="s">
        <v>17821</v>
      </c>
      <c r="D4815" s="205" t="s">
        <v>680</v>
      </c>
      <c r="E4815" s="572">
        <v>34478</v>
      </c>
      <c r="F4815" s="572">
        <v>42217</v>
      </c>
      <c r="G4815" s="205" t="s">
        <v>1738</v>
      </c>
      <c r="H4815" s="205" t="s">
        <v>682</v>
      </c>
      <c r="I4815" s="205" t="s">
        <v>684</v>
      </c>
      <c r="J4815" s="205" t="s">
        <v>684</v>
      </c>
      <c r="K4815" s="205" t="s">
        <v>684</v>
      </c>
      <c r="L4815" s="205" t="s">
        <v>684</v>
      </c>
      <c r="M4815" s="205" t="s">
        <v>684</v>
      </c>
      <c r="N4815" s="205" t="s">
        <v>684</v>
      </c>
      <c r="O4815" s="205" t="s">
        <v>686</v>
      </c>
      <c r="P4815" s="205" t="s">
        <v>684</v>
      </c>
      <c r="Q4815" s="205" t="s">
        <v>686</v>
      </c>
    </row>
    <row r="4816" spans="1:17" hidden="1">
      <c r="A4816" s="204">
        <v>100560220152</v>
      </c>
      <c r="B4816" s="205" t="s">
        <v>17827</v>
      </c>
      <c r="C4816" s="205" t="s">
        <v>17828</v>
      </c>
      <c r="D4816" s="205" t="s">
        <v>680</v>
      </c>
      <c r="E4816" s="572">
        <v>26881</v>
      </c>
      <c r="F4816" s="572">
        <v>42217</v>
      </c>
      <c r="G4816" s="205" t="s">
        <v>2182</v>
      </c>
      <c r="H4816" s="205" t="s">
        <v>682</v>
      </c>
      <c r="I4816" s="205" t="s">
        <v>684</v>
      </c>
      <c r="J4816" s="205" t="s">
        <v>684</v>
      </c>
      <c r="K4816" s="205" t="s">
        <v>684</v>
      </c>
      <c r="L4816" s="205" t="s">
        <v>684</v>
      </c>
      <c r="M4816" s="205" t="s">
        <v>684</v>
      </c>
      <c r="N4816" s="205" t="s">
        <v>684</v>
      </c>
      <c r="O4816" s="205" t="s">
        <v>686</v>
      </c>
      <c r="P4816" s="205" t="s">
        <v>684</v>
      </c>
      <c r="Q4816" s="205" t="s">
        <v>686</v>
      </c>
    </row>
    <row r="4817" spans="1:17" hidden="1">
      <c r="A4817" s="204">
        <v>100560545791</v>
      </c>
      <c r="B4817" s="205" t="s">
        <v>17830</v>
      </c>
      <c r="C4817" s="205" t="s">
        <v>17831</v>
      </c>
      <c r="D4817" s="205" t="s">
        <v>680</v>
      </c>
      <c r="E4817" s="572">
        <v>28491</v>
      </c>
      <c r="F4817" s="572">
        <v>42217</v>
      </c>
      <c r="G4817" s="205" t="s">
        <v>16108</v>
      </c>
      <c r="H4817" s="205" t="s">
        <v>682</v>
      </c>
      <c r="I4817" s="205" t="s">
        <v>684</v>
      </c>
      <c r="J4817" s="205" t="s">
        <v>684</v>
      </c>
      <c r="K4817" s="205" t="s">
        <v>684</v>
      </c>
      <c r="L4817" s="205" t="s">
        <v>684</v>
      </c>
      <c r="M4817" s="205" t="s">
        <v>684</v>
      </c>
      <c r="N4817" s="205" t="s">
        <v>684</v>
      </c>
      <c r="O4817" s="205" t="s">
        <v>686</v>
      </c>
      <c r="P4817" s="205" t="s">
        <v>684</v>
      </c>
      <c r="Q4817" s="205" t="s">
        <v>686</v>
      </c>
    </row>
    <row r="4818" spans="1:17" hidden="1">
      <c r="A4818" s="204">
        <v>100560239233</v>
      </c>
      <c r="B4818" s="205" t="s">
        <v>17859</v>
      </c>
      <c r="C4818" s="205" t="s">
        <v>17860</v>
      </c>
      <c r="D4818" s="205" t="s">
        <v>680</v>
      </c>
      <c r="E4818" s="572">
        <v>28491</v>
      </c>
      <c r="F4818" s="572">
        <v>42217</v>
      </c>
      <c r="G4818" s="205" t="s">
        <v>17861</v>
      </c>
      <c r="H4818" s="205" t="s">
        <v>682</v>
      </c>
      <c r="I4818" s="205" t="s">
        <v>684</v>
      </c>
      <c r="J4818" s="205" t="s">
        <v>684</v>
      </c>
      <c r="K4818" s="205" t="s">
        <v>684</v>
      </c>
      <c r="L4818" s="205" t="s">
        <v>684</v>
      </c>
      <c r="M4818" s="205" t="s">
        <v>684</v>
      </c>
      <c r="N4818" s="205" t="s">
        <v>684</v>
      </c>
      <c r="O4818" s="205" t="s">
        <v>686</v>
      </c>
      <c r="P4818" s="205" t="s">
        <v>684</v>
      </c>
      <c r="Q4818" s="205" t="s">
        <v>686</v>
      </c>
    </row>
    <row r="4819" spans="1:17" hidden="1">
      <c r="A4819" s="204">
        <v>100560110534</v>
      </c>
      <c r="B4819" s="205" t="s">
        <v>17711</v>
      </c>
      <c r="C4819" s="205" t="s">
        <v>17712</v>
      </c>
      <c r="D4819" s="205" t="s">
        <v>680</v>
      </c>
      <c r="E4819" s="572">
        <v>33604</v>
      </c>
      <c r="F4819" s="572">
        <v>42217</v>
      </c>
      <c r="G4819" s="205" t="s">
        <v>17713</v>
      </c>
      <c r="H4819" s="205" t="s">
        <v>682</v>
      </c>
      <c r="I4819" s="205" t="s">
        <v>684</v>
      </c>
      <c r="J4819" s="205" t="s">
        <v>684</v>
      </c>
      <c r="K4819" s="205" t="s">
        <v>684</v>
      </c>
      <c r="L4819" s="205" t="s">
        <v>684</v>
      </c>
      <c r="M4819" s="205" t="s">
        <v>684</v>
      </c>
      <c r="N4819" s="205" t="s">
        <v>684</v>
      </c>
      <c r="O4819" s="205" t="s">
        <v>686</v>
      </c>
      <c r="P4819" s="205" t="s">
        <v>684</v>
      </c>
      <c r="Q4819" s="205" t="s">
        <v>686</v>
      </c>
    </row>
    <row r="4820" spans="1:17" hidden="1">
      <c r="A4820" s="204">
        <v>100560594935</v>
      </c>
      <c r="B4820" s="205" t="s">
        <v>17824</v>
      </c>
      <c r="C4820" s="205" t="s">
        <v>17825</v>
      </c>
      <c r="D4820" s="205" t="s">
        <v>680</v>
      </c>
      <c r="E4820" s="572">
        <v>31335</v>
      </c>
      <c r="F4820" s="572">
        <v>42217</v>
      </c>
      <c r="G4820" s="205" t="s">
        <v>17826</v>
      </c>
      <c r="H4820" s="205" t="s">
        <v>682</v>
      </c>
      <c r="I4820" s="205" t="s">
        <v>684</v>
      </c>
      <c r="J4820" s="205" t="s">
        <v>684</v>
      </c>
      <c r="K4820" s="205" t="s">
        <v>684</v>
      </c>
      <c r="L4820" s="205" t="s">
        <v>684</v>
      </c>
      <c r="M4820" s="205" t="s">
        <v>684</v>
      </c>
      <c r="N4820" s="205" t="s">
        <v>684</v>
      </c>
      <c r="O4820" s="205" t="s">
        <v>686</v>
      </c>
      <c r="P4820" s="205" t="s">
        <v>684</v>
      </c>
      <c r="Q4820" s="205" t="s">
        <v>686</v>
      </c>
    </row>
    <row r="4821" spans="1:17" hidden="1">
      <c r="A4821" s="204">
        <v>100560655017</v>
      </c>
      <c r="B4821" s="205" t="s">
        <v>17835</v>
      </c>
      <c r="C4821" s="205" t="s">
        <v>17836</v>
      </c>
      <c r="D4821" s="205" t="s">
        <v>680</v>
      </c>
      <c r="E4821" s="572">
        <v>28491</v>
      </c>
      <c r="F4821" s="572">
        <v>42217</v>
      </c>
      <c r="G4821" s="205" t="s">
        <v>4251</v>
      </c>
      <c r="H4821" s="205" t="s">
        <v>682</v>
      </c>
      <c r="I4821" s="205" t="s">
        <v>684</v>
      </c>
      <c r="J4821" s="205" t="s">
        <v>684</v>
      </c>
      <c r="K4821" s="205" t="s">
        <v>684</v>
      </c>
      <c r="L4821" s="205" t="s">
        <v>684</v>
      </c>
      <c r="M4821" s="205" t="s">
        <v>684</v>
      </c>
      <c r="N4821" s="205" t="s">
        <v>684</v>
      </c>
      <c r="O4821" s="205" t="s">
        <v>686</v>
      </c>
      <c r="P4821" s="205" t="s">
        <v>684</v>
      </c>
      <c r="Q4821" s="205" t="s">
        <v>686</v>
      </c>
    </row>
    <row r="4822" spans="1:17" hidden="1">
      <c r="A4822" s="204">
        <v>100560654865</v>
      </c>
      <c r="B4822" s="205" t="s">
        <v>17844</v>
      </c>
      <c r="C4822" s="205" t="s">
        <v>17845</v>
      </c>
      <c r="D4822" s="205" t="s">
        <v>680</v>
      </c>
      <c r="E4822" s="572">
        <v>33604</v>
      </c>
      <c r="F4822" s="572">
        <v>42217</v>
      </c>
      <c r="G4822" s="205" t="s">
        <v>17406</v>
      </c>
      <c r="H4822" s="205" t="s">
        <v>682</v>
      </c>
      <c r="I4822" s="205" t="s">
        <v>684</v>
      </c>
      <c r="J4822" s="205">
        <v>7709323454</v>
      </c>
      <c r="K4822" s="205" t="s">
        <v>684</v>
      </c>
      <c r="L4822" s="205" t="s">
        <v>684</v>
      </c>
      <c r="M4822" s="205" t="s">
        <v>684</v>
      </c>
      <c r="N4822" s="205" t="s">
        <v>684</v>
      </c>
      <c r="O4822" s="205" t="s">
        <v>686</v>
      </c>
      <c r="P4822" s="205" t="s">
        <v>684</v>
      </c>
      <c r="Q4822" s="205" t="s">
        <v>686</v>
      </c>
    </row>
    <row r="4823" spans="1:17" hidden="1">
      <c r="A4823" s="204">
        <v>100559956698</v>
      </c>
      <c r="B4823" s="205" t="s">
        <v>17848</v>
      </c>
      <c r="C4823" s="205" t="s">
        <v>17729</v>
      </c>
      <c r="D4823" s="205" t="s">
        <v>680</v>
      </c>
      <c r="E4823" s="572">
        <v>30317</v>
      </c>
      <c r="F4823" s="572">
        <v>42217</v>
      </c>
      <c r="G4823" s="205" t="s">
        <v>17730</v>
      </c>
      <c r="H4823" s="205" t="s">
        <v>682</v>
      </c>
      <c r="I4823" s="205" t="s">
        <v>684</v>
      </c>
      <c r="J4823" s="205" t="s">
        <v>684</v>
      </c>
      <c r="K4823" s="205" t="s">
        <v>684</v>
      </c>
      <c r="L4823" s="205" t="s">
        <v>684</v>
      </c>
      <c r="M4823" s="205" t="s">
        <v>684</v>
      </c>
      <c r="N4823" s="205" t="s">
        <v>684</v>
      </c>
      <c r="O4823" s="205" t="s">
        <v>686</v>
      </c>
      <c r="P4823" s="205" t="s">
        <v>684</v>
      </c>
      <c r="Q4823" s="205" t="s">
        <v>686</v>
      </c>
    </row>
    <row r="4824" spans="1:17" hidden="1">
      <c r="A4824" s="204">
        <v>100559625563</v>
      </c>
      <c r="B4824" s="205" t="s">
        <v>17849</v>
      </c>
      <c r="C4824" s="205" t="s">
        <v>17850</v>
      </c>
      <c r="D4824" s="205" t="s">
        <v>680</v>
      </c>
      <c r="E4824" s="572">
        <v>31128</v>
      </c>
      <c r="F4824" s="572">
        <v>42217</v>
      </c>
      <c r="G4824" s="205" t="s">
        <v>17851</v>
      </c>
      <c r="H4824" s="205" t="s">
        <v>682</v>
      </c>
      <c r="I4824" s="205" t="s">
        <v>684</v>
      </c>
      <c r="J4824" s="205" t="s">
        <v>684</v>
      </c>
      <c r="K4824" s="205" t="s">
        <v>684</v>
      </c>
      <c r="L4824" s="205" t="s">
        <v>684</v>
      </c>
      <c r="M4824" s="205" t="s">
        <v>684</v>
      </c>
      <c r="N4824" s="205" t="s">
        <v>684</v>
      </c>
      <c r="O4824" s="205" t="s">
        <v>686</v>
      </c>
      <c r="P4824" s="205" t="s">
        <v>684</v>
      </c>
      <c r="Q4824" s="205" t="s">
        <v>686</v>
      </c>
    </row>
    <row r="4825" spans="1:17" hidden="1">
      <c r="A4825" s="204">
        <v>100560180783</v>
      </c>
      <c r="B4825" s="205" t="s">
        <v>17846</v>
      </c>
      <c r="C4825" s="205" t="s">
        <v>17847</v>
      </c>
      <c r="D4825" s="205" t="s">
        <v>680</v>
      </c>
      <c r="E4825" s="572">
        <v>28491</v>
      </c>
      <c r="F4825" s="572">
        <v>42217</v>
      </c>
      <c r="G4825" s="205" t="s">
        <v>17101</v>
      </c>
      <c r="H4825" s="205" t="s">
        <v>682</v>
      </c>
      <c r="I4825" s="205" t="s">
        <v>684</v>
      </c>
      <c r="J4825" s="205" t="s">
        <v>684</v>
      </c>
      <c r="K4825" s="205" t="s">
        <v>684</v>
      </c>
      <c r="L4825" s="205" t="s">
        <v>684</v>
      </c>
      <c r="M4825" s="205" t="s">
        <v>684</v>
      </c>
      <c r="N4825" s="205" t="s">
        <v>684</v>
      </c>
      <c r="O4825" s="205" t="s">
        <v>686</v>
      </c>
      <c r="P4825" s="205" t="s">
        <v>684</v>
      </c>
      <c r="Q4825" s="205" t="s">
        <v>686</v>
      </c>
    </row>
    <row r="4826" spans="1:17" hidden="1">
      <c r="A4826" s="204">
        <v>100560664258</v>
      </c>
      <c r="B4826" s="205" t="s">
        <v>17852</v>
      </c>
      <c r="C4826" s="205" t="s">
        <v>17853</v>
      </c>
      <c r="D4826" s="205" t="s">
        <v>680</v>
      </c>
      <c r="E4826" s="572">
        <v>33604</v>
      </c>
      <c r="F4826" s="572">
        <v>42217</v>
      </c>
      <c r="G4826" s="205" t="s">
        <v>17854</v>
      </c>
      <c r="H4826" s="205" t="s">
        <v>682</v>
      </c>
      <c r="I4826" s="205" t="s">
        <v>684</v>
      </c>
      <c r="J4826" s="205" t="s">
        <v>684</v>
      </c>
      <c r="K4826" s="205" t="s">
        <v>684</v>
      </c>
      <c r="L4826" s="205" t="s">
        <v>684</v>
      </c>
      <c r="M4826" s="205" t="s">
        <v>684</v>
      </c>
      <c r="N4826" s="205" t="s">
        <v>684</v>
      </c>
      <c r="O4826" s="205" t="s">
        <v>686</v>
      </c>
      <c r="P4826" s="205" t="s">
        <v>684</v>
      </c>
      <c r="Q4826" s="205" t="s">
        <v>686</v>
      </c>
    </row>
    <row r="4827" spans="1:17" hidden="1">
      <c r="A4827" s="204">
        <v>100559715517</v>
      </c>
      <c r="B4827" s="205" t="s">
        <v>17829</v>
      </c>
      <c r="C4827" s="205" t="s">
        <v>16364</v>
      </c>
      <c r="D4827" s="205" t="s">
        <v>680</v>
      </c>
      <c r="E4827" s="572">
        <v>28491</v>
      </c>
      <c r="F4827" s="572">
        <v>42217</v>
      </c>
      <c r="G4827" s="205" t="s">
        <v>4977</v>
      </c>
      <c r="H4827" s="205" t="s">
        <v>682</v>
      </c>
      <c r="I4827" s="205" t="s">
        <v>684</v>
      </c>
      <c r="J4827" s="205" t="s">
        <v>684</v>
      </c>
      <c r="K4827" s="205" t="s">
        <v>684</v>
      </c>
      <c r="L4827" s="205" t="s">
        <v>684</v>
      </c>
      <c r="M4827" s="205" t="s">
        <v>684</v>
      </c>
      <c r="N4827" s="205" t="s">
        <v>684</v>
      </c>
      <c r="O4827" s="205" t="s">
        <v>686</v>
      </c>
      <c r="P4827" s="205" t="s">
        <v>684</v>
      </c>
      <c r="Q4827" s="205" t="s">
        <v>686</v>
      </c>
    </row>
    <row r="4828" spans="1:17" hidden="1">
      <c r="A4828" s="204">
        <v>100560322162</v>
      </c>
      <c r="B4828" s="205" t="s">
        <v>17832</v>
      </c>
      <c r="C4828" s="205" t="s">
        <v>17833</v>
      </c>
      <c r="D4828" s="205" t="s">
        <v>680</v>
      </c>
      <c r="E4828" s="572">
        <v>34478</v>
      </c>
      <c r="F4828" s="572">
        <v>42217</v>
      </c>
      <c r="G4828" s="205" t="s">
        <v>17834</v>
      </c>
      <c r="H4828" s="205" t="s">
        <v>682</v>
      </c>
      <c r="I4828" s="205" t="s">
        <v>684</v>
      </c>
      <c r="J4828" s="205" t="s">
        <v>684</v>
      </c>
      <c r="K4828" s="205" t="s">
        <v>684</v>
      </c>
      <c r="L4828" s="205" t="s">
        <v>684</v>
      </c>
      <c r="M4828" s="205" t="s">
        <v>684</v>
      </c>
      <c r="N4828" s="205" t="s">
        <v>684</v>
      </c>
      <c r="O4828" s="205" t="s">
        <v>686</v>
      </c>
      <c r="P4828" s="205" t="s">
        <v>684</v>
      </c>
      <c r="Q4828" s="205" t="s">
        <v>686</v>
      </c>
    </row>
    <row r="4829" spans="1:17" hidden="1">
      <c r="A4829" s="204">
        <v>100559824618</v>
      </c>
      <c r="B4829" s="205" t="s">
        <v>17857</v>
      </c>
      <c r="C4829" s="205" t="s">
        <v>17858</v>
      </c>
      <c r="D4829" s="205" t="s">
        <v>680</v>
      </c>
      <c r="E4829" s="572">
        <v>30317</v>
      </c>
      <c r="F4829" s="572">
        <v>42217</v>
      </c>
      <c r="G4829" s="205" t="s">
        <v>7636</v>
      </c>
      <c r="H4829" s="205" t="s">
        <v>682</v>
      </c>
      <c r="I4829" s="205" t="s">
        <v>684</v>
      </c>
      <c r="J4829" s="205" t="s">
        <v>684</v>
      </c>
      <c r="K4829" s="205" t="s">
        <v>684</v>
      </c>
      <c r="L4829" s="205" t="s">
        <v>684</v>
      </c>
      <c r="M4829" s="205" t="s">
        <v>684</v>
      </c>
      <c r="N4829" s="205" t="s">
        <v>684</v>
      </c>
      <c r="O4829" s="205" t="s">
        <v>686</v>
      </c>
      <c r="P4829" s="205" t="s">
        <v>684</v>
      </c>
      <c r="Q4829" s="205" t="s">
        <v>686</v>
      </c>
    </row>
    <row r="4830" spans="1:17" hidden="1">
      <c r="A4830" s="204">
        <v>100560409291</v>
      </c>
      <c r="B4830" s="205" t="s">
        <v>17855</v>
      </c>
      <c r="C4830" s="205" t="s">
        <v>17856</v>
      </c>
      <c r="D4830" s="205" t="s">
        <v>680</v>
      </c>
      <c r="E4830" s="572">
        <v>31128</v>
      </c>
      <c r="F4830" s="572">
        <v>42217</v>
      </c>
      <c r="G4830" s="205" t="s">
        <v>2089</v>
      </c>
      <c r="H4830" s="205" t="s">
        <v>682</v>
      </c>
      <c r="I4830" s="205" t="s">
        <v>684</v>
      </c>
      <c r="J4830" s="205" t="s">
        <v>684</v>
      </c>
      <c r="K4830" s="205" t="s">
        <v>684</v>
      </c>
      <c r="L4830" s="205" t="s">
        <v>684</v>
      </c>
      <c r="M4830" s="205" t="s">
        <v>684</v>
      </c>
      <c r="N4830" s="205" t="s">
        <v>684</v>
      </c>
      <c r="O4830" s="205" t="s">
        <v>686</v>
      </c>
      <c r="P4830" s="205" t="s">
        <v>684</v>
      </c>
      <c r="Q4830" s="205" t="s">
        <v>686</v>
      </c>
    </row>
    <row r="4831" spans="1:17" hidden="1">
      <c r="A4831" s="204">
        <v>100560265350</v>
      </c>
      <c r="B4831" s="205" t="s">
        <v>17862</v>
      </c>
      <c r="C4831" s="205" t="s">
        <v>17863</v>
      </c>
      <c r="D4831" s="205" t="s">
        <v>680</v>
      </c>
      <c r="E4831" s="572">
        <v>33474</v>
      </c>
      <c r="F4831" s="572">
        <v>42186</v>
      </c>
      <c r="G4831" s="205" t="s">
        <v>17864</v>
      </c>
      <c r="H4831" s="205" t="s">
        <v>682</v>
      </c>
      <c r="I4831" s="205" t="s">
        <v>684</v>
      </c>
      <c r="J4831" s="205" t="s">
        <v>684</v>
      </c>
      <c r="K4831" s="205" t="s">
        <v>684</v>
      </c>
      <c r="L4831" s="205" t="s">
        <v>684</v>
      </c>
      <c r="M4831" s="205" t="s">
        <v>684</v>
      </c>
      <c r="N4831" s="205" t="s">
        <v>684</v>
      </c>
      <c r="O4831" s="205" t="s">
        <v>686</v>
      </c>
      <c r="P4831" s="205" t="s">
        <v>684</v>
      </c>
      <c r="Q4831" s="205" t="s">
        <v>686</v>
      </c>
    </row>
    <row r="4832" spans="1:17" hidden="1">
      <c r="A4832" s="204">
        <v>100560209524</v>
      </c>
      <c r="B4832" s="205" t="s">
        <v>17868</v>
      </c>
      <c r="C4832" s="205" t="s">
        <v>17869</v>
      </c>
      <c r="D4832" s="205" t="s">
        <v>680</v>
      </c>
      <c r="E4832" s="572">
        <v>33984</v>
      </c>
      <c r="F4832" s="572">
        <v>42186</v>
      </c>
      <c r="G4832" s="205" t="s">
        <v>1738</v>
      </c>
      <c r="H4832" s="205" t="s">
        <v>682</v>
      </c>
      <c r="I4832" s="205" t="s">
        <v>684</v>
      </c>
      <c r="J4832" s="205" t="s">
        <v>684</v>
      </c>
      <c r="K4832" s="205" t="s">
        <v>684</v>
      </c>
      <c r="L4832" s="205" t="s">
        <v>684</v>
      </c>
      <c r="M4832" s="205" t="s">
        <v>684</v>
      </c>
      <c r="N4832" s="205" t="s">
        <v>684</v>
      </c>
      <c r="O4832" s="205" t="s">
        <v>686</v>
      </c>
      <c r="P4832" s="205" t="s">
        <v>684</v>
      </c>
      <c r="Q4832" s="205" t="s">
        <v>686</v>
      </c>
    </row>
    <row r="4833" spans="1:17" hidden="1">
      <c r="A4833" s="204">
        <v>100560423553</v>
      </c>
      <c r="B4833" s="205" t="s">
        <v>17865</v>
      </c>
      <c r="C4833" s="205" t="s">
        <v>17866</v>
      </c>
      <c r="D4833" s="205" t="s">
        <v>680</v>
      </c>
      <c r="E4833" s="205">
        <v>32279</v>
      </c>
      <c r="F4833" s="572">
        <v>42186</v>
      </c>
      <c r="G4833" s="205" t="s">
        <v>17867</v>
      </c>
      <c r="H4833" s="205" t="s">
        <v>682</v>
      </c>
      <c r="I4833" s="205" t="s">
        <v>684</v>
      </c>
      <c r="J4833" s="205" t="s">
        <v>684</v>
      </c>
      <c r="K4833" s="205" t="s">
        <v>684</v>
      </c>
      <c r="L4833" s="205" t="s">
        <v>684</v>
      </c>
      <c r="M4833" s="205" t="s">
        <v>684</v>
      </c>
      <c r="N4833" s="205" t="s">
        <v>684</v>
      </c>
      <c r="O4833" s="205" t="s">
        <v>686</v>
      </c>
      <c r="P4833" s="205" t="s">
        <v>684</v>
      </c>
      <c r="Q4833" s="205" t="s">
        <v>686</v>
      </c>
    </row>
    <row r="4834" spans="1:17" hidden="1">
      <c r="A4834" s="204">
        <v>100560702536</v>
      </c>
      <c r="B4834" s="205" t="s">
        <v>17870</v>
      </c>
      <c r="C4834" s="205" t="s">
        <v>17871</v>
      </c>
      <c r="D4834" s="205" t="s">
        <v>680</v>
      </c>
      <c r="E4834" s="572">
        <v>33659</v>
      </c>
      <c r="F4834" s="572">
        <v>42186</v>
      </c>
      <c r="G4834" s="205" t="s">
        <v>17872</v>
      </c>
      <c r="H4834" s="205" t="s">
        <v>682</v>
      </c>
      <c r="I4834" s="205" t="s">
        <v>684</v>
      </c>
      <c r="J4834" s="205" t="s">
        <v>684</v>
      </c>
      <c r="K4834" s="205" t="s">
        <v>684</v>
      </c>
      <c r="L4834" s="205" t="s">
        <v>684</v>
      </c>
      <c r="M4834" s="205" t="s">
        <v>684</v>
      </c>
      <c r="N4834" s="205" t="s">
        <v>684</v>
      </c>
      <c r="O4834" s="205" t="s">
        <v>686</v>
      </c>
      <c r="P4834" s="205" t="s">
        <v>684</v>
      </c>
      <c r="Q4834" s="205" t="s">
        <v>686</v>
      </c>
    </row>
    <row r="4835" spans="1:17" hidden="1">
      <c r="A4835" s="204">
        <v>100559675601</v>
      </c>
      <c r="B4835" s="205" t="s">
        <v>17875</v>
      </c>
      <c r="C4835" s="205" t="s">
        <v>17876</v>
      </c>
      <c r="D4835" s="205" t="s">
        <v>680</v>
      </c>
      <c r="E4835" s="572">
        <v>34600</v>
      </c>
      <c r="F4835" s="572">
        <v>42186</v>
      </c>
      <c r="G4835" s="205" t="s">
        <v>1495</v>
      </c>
      <c r="H4835" s="205" t="s">
        <v>682</v>
      </c>
      <c r="I4835" s="205" t="s">
        <v>684</v>
      </c>
      <c r="J4835" s="205" t="s">
        <v>684</v>
      </c>
      <c r="K4835" s="205" t="s">
        <v>684</v>
      </c>
      <c r="L4835" s="205" t="s">
        <v>684</v>
      </c>
      <c r="M4835" s="205" t="s">
        <v>684</v>
      </c>
      <c r="N4835" s="205" t="s">
        <v>684</v>
      </c>
      <c r="O4835" s="205" t="s">
        <v>686</v>
      </c>
      <c r="P4835" s="205" t="s">
        <v>684</v>
      </c>
      <c r="Q4835" s="205" t="s">
        <v>686</v>
      </c>
    </row>
    <row r="4836" spans="1:17" hidden="1">
      <c r="A4836" s="204">
        <v>100559826824</v>
      </c>
      <c r="B4836" s="205" t="s">
        <v>17873</v>
      </c>
      <c r="C4836" s="205" t="s">
        <v>17874</v>
      </c>
      <c r="D4836" s="205" t="s">
        <v>680</v>
      </c>
      <c r="E4836" s="572">
        <v>34478</v>
      </c>
      <c r="F4836" s="572">
        <v>42186</v>
      </c>
      <c r="G4836" s="205" t="s">
        <v>16048</v>
      </c>
      <c r="H4836" s="205" t="s">
        <v>682</v>
      </c>
      <c r="I4836" s="205" t="s">
        <v>684</v>
      </c>
      <c r="J4836" s="205" t="s">
        <v>684</v>
      </c>
      <c r="K4836" s="205" t="s">
        <v>684</v>
      </c>
      <c r="L4836" s="205" t="s">
        <v>684</v>
      </c>
      <c r="M4836" s="205" t="s">
        <v>684</v>
      </c>
      <c r="N4836" s="205" t="s">
        <v>684</v>
      </c>
      <c r="O4836" s="205" t="s">
        <v>686</v>
      </c>
      <c r="P4836" s="205" t="s">
        <v>684</v>
      </c>
      <c r="Q4836" s="205" t="s">
        <v>686</v>
      </c>
    </row>
    <row r="4837" spans="1:17" hidden="1">
      <c r="A4837" s="204">
        <v>100660431724</v>
      </c>
      <c r="B4837" s="205" t="s">
        <v>17877</v>
      </c>
      <c r="C4837" s="205" t="s">
        <v>17878</v>
      </c>
      <c r="D4837" s="205" t="s">
        <v>684</v>
      </c>
      <c r="E4837" s="572"/>
      <c r="F4837" s="572">
        <v>42186</v>
      </c>
      <c r="G4837" s="205" t="s">
        <v>684</v>
      </c>
      <c r="H4837" s="205" t="s">
        <v>684</v>
      </c>
      <c r="I4837" s="205" t="s">
        <v>684</v>
      </c>
      <c r="J4837" s="205" t="s">
        <v>684</v>
      </c>
      <c r="K4837" s="205" t="s">
        <v>684</v>
      </c>
      <c r="L4837" s="205" t="s">
        <v>684</v>
      </c>
      <c r="M4837" s="205" t="s">
        <v>684</v>
      </c>
      <c r="N4837" s="205" t="s">
        <v>684</v>
      </c>
      <c r="O4837" s="205" t="s">
        <v>686</v>
      </c>
      <c r="P4837" s="205" t="s">
        <v>684</v>
      </c>
      <c r="Q4837" s="205" t="s">
        <v>686</v>
      </c>
    </row>
    <row r="4838" spans="1:17" hidden="1">
      <c r="A4838" s="204">
        <v>100660111801</v>
      </c>
      <c r="B4838" s="205" t="s">
        <v>17879</v>
      </c>
      <c r="C4838" s="205" t="s">
        <v>17880</v>
      </c>
      <c r="D4838" s="205" t="s">
        <v>680</v>
      </c>
      <c r="E4838" s="572">
        <v>32722</v>
      </c>
      <c r="F4838" s="572">
        <v>42186</v>
      </c>
      <c r="G4838" s="205" t="s">
        <v>17881</v>
      </c>
      <c r="H4838" s="205" t="s">
        <v>682</v>
      </c>
      <c r="I4838" s="205" t="s">
        <v>684</v>
      </c>
      <c r="J4838" s="205" t="s">
        <v>684</v>
      </c>
      <c r="K4838" s="205" t="s">
        <v>684</v>
      </c>
      <c r="L4838" s="205" t="s">
        <v>684</v>
      </c>
      <c r="M4838" s="205" t="s">
        <v>684</v>
      </c>
      <c r="N4838" s="205" t="s">
        <v>684</v>
      </c>
      <c r="O4838" s="205" t="s">
        <v>686</v>
      </c>
      <c r="P4838" s="205" t="s">
        <v>684</v>
      </c>
      <c r="Q4838" s="205" t="s">
        <v>686</v>
      </c>
    </row>
    <row r="4839" spans="1:17" hidden="1">
      <c r="A4839" s="204">
        <v>100559742500</v>
      </c>
      <c r="B4839" s="205" t="s">
        <v>18013</v>
      </c>
      <c r="C4839" s="205" t="s">
        <v>18014</v>
      </c>
      <c r="D4839" s="205" t="s">
        <v>680</v>
      </c>
      <c r="E4839" s="572">
        <v>32402</v>
      </c>
      <c r="F4839" s="572">
        <v>42156</v>
      </c>
      <c r="G4839" s="205" t="s">
        <v>10897</v>
      </c>
      <c r="H4839" s="205" t="s">
        <v>682</v>
      </c>
      <c r="I4839" s="205" t="s">
        <v>684</v>
      </c>
      <c r="J4839" s="205" t="s">
        <v>684</v>
      </c>
      <c r="K4839" s="205" t="s">
        <v>684</v>
      </c>
      <c r="L4839" s="205" t="s">
        <v>684</v>
      </c>
      <c r="M4839" s="205" t="s">
        <v>684</v>
      </c>
      <c r="N4839" s="205" t="s">
        <v>684</v>
      </c>
      <c r="O4839" s="205" t="s">
        <v>686</v>
      </c>
      <c r="P4839" s="205" t="s">
        <v>684</v>
      </c>
      <c r="Q4839" s="205" t="s">
        <v>686</v>
      </c>
    </row>
    <row r="4840" spans="1:17" hidden="1">
      <c r="A4840" s="204">
        <v>100560404587</v>
      </c>
      <c r="B4840" s="205" t="s">
        <v>18015</v>
      </c>
      <c r="C4840" s="205" t="s">
        <v>18016</v>
      </c>
      <c r="D4840" s="205" t="s">
        <v>680</v>
      </c>
      <c r="E4840" s="572">
        <v>34333</v>
      </c>
      <c r="F4840" s="572">
        <v>42156</v>
      </c>
      <c r="G4840" s="205" t="s">
        <v>18017</v>
      </c>
      <c r="H4840" s="205" t="s">
        <v>682</v>
      </c>
      <c r="I4840" s="205" t="s">
        <v>684</v>
      </c>
      <c r="J4840" s="205" t="s">
        <v>684</v>
      </c>
      <c r="K4840" s="205" t="s">
        <v>684</v>
      </c>
      <c r="L4840" s="205" t="s">
        <v>684</v>
      </c>
      <c r="M4840" s="205" t="s">
        <v>684</v>
      </c>
      <c r="N4840" s="205" t="s">
        <v>684</v>
      </c>
      <c r="O4840" s="205" t="s">
        <v>686</v>
      </c>
      <c r="P4840" s="205" t="s">
        <v>684</v>
      </c>
      <c r="Q4840" s="205" t="s">
        <v>686</v>
      </c>
    </row>
    <row r="4841" spans="1:17" hidden="1">
      <c r="A4841" s="204">
        <v>100559848259</v>
      </c>
      <c r="B4841" s="205" t="s">
        <v>18044</v>
      </c>
      <c r="C4841" s="205" t="s">
        <v>18045</v>
      </c>
      <c r="D4841" s="205" t="s">
        <v>680</v>
      </c>
      <c r="E4841" s="572">
        <v>34476</v>
      </c>
      <c r="F4841" s="572">
        <v>42156</v>
      </c>
      <c r="G4841" s="205" t="s">
        <v>18046</v>
      </c>
      <c r="H4841" s="205" t="s">
        <v>682</v>
      </c>
      <c r="I4841" s="205" t="s">
        <v>684</v>
      </c>
      <c r="J4841" s="205" t="s">
        <v>684</v>
      </c>
      <c r="K4841" s="205" t="s">
        <v>684</v>
      </c>
      <c r="L4841" s="205" t="s">
        <v>684</v>
      </c>
      <c r="M4841" s="205" t="s">
        <v>684</v>
      </c>
      <c r="N4841" s="205" t="s">
        <v>684</v>
      </c>
      <c r="O4841" s="205" t="s">
        <v>686</v>
      </c>
      <c r="P4841" s="205" t="s">
        <v>684</v>
      </c>
      <c r="Q4841" s="205" t="s">
        <v>686</v>
      </c>
    </row>
    <row r="4842" spans="1:17" hidden="1">
      <c r="A4842" s="204">
        <v>100559732029</v>
      </c>
      <c r="B4842" s="205" t="s">
        <v>18036</v>
      </c>
      <c r="C4842" s="205" t="s">
        <v>18037</v>
      </c>
      <c r="D4842" s="205" t="s">
        <v>680</v>
      </c>
      <c r="E4842" s="572">
        <v>34406</v>
      </c>
      <c r="F4842" s="572">
        <v>42156</v>
      </c>
      <c r="G4842" s="205" t="s">
        <v>18038</v>
      </c>
      <c r="H4842" s="205" t="s">
        <v>682</v>
      </c>
      <c r="I4842" s="205" t="s">
        <v>684</v>
      </c>
      <c r="J4842" s="205" t="s">
        <v>684</v>
      </c>
      <c r="K4842" s="205" t="s">
        <v>684</v>
      </c>
      <c r="L4842" s="205" t="s">
        <v>684</v>
      </c>
      <c r="M4842" s="205" t="s">
        <v>684</v>
      </c>
      <c r="N4842" s="205" t="s">
        <v>684</v>
      </c>
      <c r="O4842" s="205" t="s">
        <v>686</v>
      </c>
      <c r="P4842" s="205" t="s">
        <v>684</v>
      </c>
      <c r="Q4842" s="205" t="s">
        <v>686</v>
      </c>
    </row>
    <row r="4843" spans="1:17" hidden="1">
      <c r="A4843" s="204">
        <v>100560594394</v>
      </c>
      <c r="B4843" s="205" t="s">
        <v>18051</v>
      </c>
      <c r="C4843" s="205" t="s">
        <v>18052</v>
      </c>
      <c r="D4843" s="205" t="s">
        <v>680</v>
      </c>
      <c r="E4843" s="572">
        <v>33441</v>
      </c>
      <c r="F4843" s="572">
        <v>42156</v>
      </c>
      <c r="G4843" s="205" t="s">
        <v>18053</v>
      </c>
      <c r="H4843" s="205" t="s">
        <v>682</v>
      </c>
      <c r="I4843" s="205" t="s">
        <v>684</v>
      </c>
      <c r="J4843" s="205" t="s">
        <v>684</v>
      </c>
      <c r="K4843" s="205" t="s">
        <v>684</v>
      </c>
      <c r="L4843" s="205" t="s">
        <v>684</v>
      </c>
      <c r="M4843" s="205" t="s">
        <v>684</v>
      </c>
      <c r="N4843" s="205" t="s">
        <v>684</v>
      </c>
      <c r="O4843" s="205" t="s">
        <v>686</v>
      </c>
      <c r="P4843" s="205" t="s">
        <v>684</v>
      </c>
      <c r="Q4843" s="205" t="s">
        <v>686</v>
      </c>
    </row>
    <row r="4844" spans="1:17" hidden="1">
      <c r="A4844" s="204">
        <v>100560324502</v>
      </c>
      <c r="B4844" s="205" t="s">
        <v>18077</v>
      </c>
      <c r="C4844" s="205" t="s">
        <v>18078</v>
      </c>
      <c r="D4844" s="205" t="s">
        <v>680</v>
      </c>
      <c r="E4844" s="572">
        <v>32402</v>
      </c>
      <c r="F4844" s="572">
        <v>42156</v>
      </c>
      <c r="G4844" s="205" t="s">
        <v>17809</v>
      </c>
      <c r="H4844" s="205" t="s">
        <v>682</v>
      </c>
      <c r="I4844" s="205" t="s">
        <v>684</v>
      </c>
      <c r="J4844" s="205" t="s">
        <v>684</v>
      </c>
      <c r="K4844" s="205" t="s">
        <v>684</v>
      </c>
      <c r="L4844" s="205" t="s">
        <v>684</v>
      </c>
      <c r="M4844" s="205" t="s">
        <v>684</v>
      </c>
      <c r="N4844" s="205" t="s">
        <v>684</v>
      </c>
      <c r="O4844" s="205" t="s">
        <v>686</v>
      </c>
      <c r="P4844" s="205" t="s">
        <v>684</v>
      </c>
      <c r="Q4844" s="205" t="s">
        <v>686</v>
      </c>
    </row>
    <row r="4845" spans="1:17" hidden="1">
      <c r="A4845" s="204">
        <v>100560121995</v>
      </c>
      <c r="B4845" s="205" t="s">
        <v>18079</v>
      </c>
      <c r="C4845" s="205" t="s">
        <v>18080</v>
      </c>
      <c r="D4845" s="205" t="s">
        <v>680</v>
      </c>
      <c r="E4845" s="572">
        <v>34406</v>
      </c>
      <c r="F4845" s="572">
        <v>42156</v>
      </c>
      <c r="G4845" s="205" t="s">
        <v>18081</v>
      </c>
      <c r="H4845" s="205" t="s">
        <v>682</v>
      </c>
      <c r="I4845" s="205" t="s">
        <v>684</v>
      </c>
      <c r="J4845" s="205" t="s">
        <v>684</v>
      </c>
      <c r="K4845" s="205" t="s">
        <v>684</v>
      </c>
      <c r="L4845" s="205" t="s">
        <v>684</v>
      </c>
      <c r="M4845" s="205" t="s">
        <v>684</v>
      </c>
      <c r="N4845" s="205" t="s">
        <v>684</v>
      </c>
      <c r="O4845" s="205" t="s">
        <v>686</v>
      </c>
      <c r="P4845" s="205" t="s">
        <v>684</v>
      </c>
      <c r="Q4845" s="205" t="s">
        <v>686</v>
      </c>
    </row>
    <row r="4846" spans="1:17" hidden="1">
      <c r="A4846" s="204">
        <v>100560699022</v>
      </c>
      <c r="B4846" s="205" t="s">
        <v>18082</v>
      </c>
      <c r="C4846" s="205" t="s">
        <v>18083</v>
      </c>
      <c r="D4846" s="205" t="s">
        <v>680</v>
      </c>
      <c r="E4846" s="572">
        <v>33776</v>
      </c>
      <c r="F4846" s="572">
        <v>42156</v>
      </c>
      <c r="G4846" s="205" t="s">
        <v>3737</v>
      </c>
      <c r="H4846" s="205" t="s">
        <v>682</v>
      </c>
      <c r="I4846" s="205" t="s">
        <v>684</v>
      </c>
      <c r="J4846" s="205" t="s">
        <v>684</v>
      </c>
      <c r="K4846" s="205" t="s">
        <v>684</v>
      </c>
      <c r="L4846" s="205" t="s">
        <v>684</v>
      </c>
      <c r="M4846" s="205" t="s">
        <v>684</v>
      </c>
      <c r="N4846" s="205" t="s">
        <v>684</v>
      </c>
      <c r="O4846" s="205" t="s">
        <v>686</v>
      </c>
      <c r="P4846" s="205" t="s">
        <v>684</v>
      </c>
      <c r="Q4846" s="205" t="s">
        <v>686</v>
      </c>
    </row>
    <row r="4847" spans="1:17" hidden="1">
      <c r="A4847" s="204">
        <v>100559907860</v>
      </c>
      <c r="B4847" s="205" t="s">
        <v>18084</v>
      </c>
      <c r="C4847" s="205" t="s">
        <v>18085</v>
      </c>
      <c r="D4847" s="205" t="s">
        <v>680</v>
      </c>
      <c r="E4847" s="572">
        <v>34476</v>
      </c>
      <c r="F4847" s="572">
        <v>42156</v>
      </c>
      <c r="G4847" s="205" t="s">
        <v>12020</v>
      </c>
      <c r="H4847" s="205" t="s">
        <v>682</v>
      </c>
      <c r="I4847" s="205" t="s">
        <v>684</v>
      </c>
      <c r="J4847" s="205" t="s">
        <v>684</v>
      </c>
      <c r="K4847" s="205" t="s">
        <v>684</v>
      </c>
      <c r="L4847" s="205" t="s">
        <v>684</v>
      </c>
      <c r="M4847" s="205" t="s">
        <v>684</v>
      </c>
      <c r="N4847" s="205" t="s">
        <v>684</v>
      </c>
      <c r="O4847" s="205" t="s">
        <v>686</v>
      </c>
      <c r="P4847" s="205" t="s">
        <v>684</v>
      </c>
      <c r="Q4847" s="205" t="s">
        <v>686</v>
      </c>
    </row>
    <row r="4848" spans="1:17" hidden="1">
      <c r="A4848" s="204">
        <v>100560106605</v>
      </c>
      <c r="B4848" s="205" t="s">
        <v>18056</v>
      </c>
      <c r="C4848" s="205" t="s">
        <v>18057</v>
      </c>
      <c r="D4848" s="205" t="s">
        <v>680</v>
      </c>
      <c r="E4848" s="572">
        <v>34065</v>
      </c>
      <c r="F4848" s="572">
        <v>42156</v>
      </c>
      <c r="G4848" s="205" t="s">
        <v>1007</v>
      </c>
      <c r="H4848" s="205" t="s">
        <v>682</v>
      </c>
      <c r="I4848" s="205" t="s">
        <v>684</v>
      </c>
      <c r="J4848" s="205">
        <v>8975471898</v>
      </c>
      <c r="K4848" s="205" t="s">
        <v>684</v>
      </c>
      <c r="L4848" s="205" t="s">
        <v>684</v>
      </c>
      <c r="M4848" s="205" t="s">
        <v>684</v>
      </c>
      <c r="N4848" s="205" t="s">
        <v>13643</v>
      </c>
      <c r="O4848" s="205" t="s">
        <v>686</v>
      </c>
      <c r="P4848" s="205" t="s">
        <v>684</v>
      </c>
      <c r="Q4848" s="205" t="s">
        <v>686</v>
      </c>
    </row>
    <row r="4849" spans="1:17" hidden="1">
      <c r="A4849" s="204">
        <v>100560338342</v>
      </c>
      <c r="B4849" s="205" t="s">
        <v>18024</v>
      </c>
      <c r="C4849" s="205" t="s">
        <v>18025</v>
      </c>
      <c r="D4849" s="205" t="s">
        <v>680</v>
      </c>
      <c r="E4849" s="572">
        <v>33636</v>
      </c>
      <c r="F4849" s="572">
        <v>42156</v>
      </c>
      <c r="G4849" s="205" t="s">
        <v>4464</v>
      </c>
      <c r="H4849" s="205" t="s">
        <v>682</v>
      </c>
      <c r="I4849" s="205" t="s">
        <v>684</v>
      </c>
      <c r="J4849" s="205" t="s">
        <v>684</v>
      </c>
      <c r="K4849" s="205" t="s">
        <v>684</v>
      </c>
      <c r="L4849" s="205" t="s">
        <v>684</v>
      </c>
      <c r="M4849" s="205" t="s">
        <v>684</v>
      </c>
      <c r="N4849" s="205" t="s">
        <v>684</v>
      </c>
      <c r="O4849" s="205" t="s">
        <v>686</v>
      </c>
      <c r="P4849" s="205" t="s">
        <v>684</v>
      </c>
      <c r="Q4849" s="205" t="s">
        <v>686</v>
      </c>
    </row>
    <row r="4850" spans="1:17" hidden="1">
      <c r="A4850" s="204">
        <v>100560392817</v>
      </c>
      <c r="B4850" s="205" t="s">
        <v>18028</v>
      </c>
      <c r="C4850" s="205" t="s">
        <v>18029</v>
      </c>
      <c r="D4850" s="205" t="s">
        <v>680</v>
      </c>
      <c r="E4850" s="572">
        <v>33474</v>
      </c>
      <c r="F4850" s="572">
        <v>42156</v>
      </c>
      <c r="G4850" s="205" t="s">
        <v>16555</v>
      </c>
      <c r="H4850" s="205" t="s">
        <v>682</v>
      </c>
      <c r="I4850" s="205" t="s">
        <v>684</v>
      </c>
      <c r="J4850" s="205" t="s">
        <v>684</v>
      </c>
      <c r="K4850" s="205" t="s">
        <v>684</v>
      </c>
      <c r="L4850" s="205" t="s">
        <v>684</v>
      </c>
      <c r="M4850" s="205" t="s">
        <v>684</v>
      </c>
      <c r="N4850" s="205" t="s">
        <v>684</v>
      </c>
      <c r="O4850" s="205" t="s">
        <v>686</v>
      </c>
      <c r="P4850" s="205" t="s">
        <v>684</v>
      </c>
      <c r="Q4850" s="205" t="s">
        <v>686</v>
      </c>
    </row>
    <row r="4851" spans="1:17" hidden="1">
      <c r="A4851" s="204">
        <v>100559742674</v>
      </c>
      <c r="B4851" s="205" t="s">
        <v>18058</v>
      </c>
      <c r="C4851" s="205" t="s">
        <v>18059</v>
      </c>
      <c r="D4851" s="205" t="s">
        <v>680</v>
      </c>
      <c r="E4851" s="572">
        <v>34333</v>
      </c>
      <c r="F4851" s="572">
        <v>42156</v>
      </c>
      <c r="G4851" s="205" t="s">
        <v>18060</v>
      </c>
      <c r="H4851" s="205" t="s">
        <v>682</v>
      </c>
      <c r="I4851" s="205" t="s">
        <v>684</v>
      </c>
      <c r="J4851" s="205" t="s">
        <v>684</v>
      </c>
      <c r="K4851" s="205" t="s">
        <v>684</v>
      </c>
      <c r="L4851" s="205" t="s">
        <v>684</v>
      </c>
      <c r="M4851" s="205" t="s">
        <v>684</v>
      </c>
      <c r="N4851" s="205" t="s">
        <v>684</v>
      </c>
      <c r="O4851" s="205" t="s">
        <v>686</v>
      </c>
      <c r="P4851" s="205" t="s">
        <v>684</v>
      </c>
      <c r="Q4851" s="205" t="s">
        <v>686</v>
      </c>
    </row>
    <row r="4852" spans="1:17" hidden="1">
      <c r="A4852" s="204">
        <v>100560244448</v>
      </c>
      <c r="B4852" s="205" t="s">
        <v>18065</v>
      </c>
      <c r="C4852" s="205" t="s">
        <v>18066</v>
      </c>
      <c r="D4852" s="205" t="s">
        <v>680</v>
      </c>
      <c r="E4852" s="572">
        <v>33655</v>
      </c>
      <c r="F4852" s="572">
        <v>42156</v>
      </c>
      <c r="G4852" s="205" t="s">
        <v>18067</v>
      </c>
      <c r="H4852" s="205" t="s">
        <v>682</v>
      </c>
      <c r="I4852" s="205" t="s">
        <v>684</v>
      </c>
      <c r="J4852" s="205" t="s">
        <v>684</v>
      </c>
      <c r="K4852" s="205" t="s">
        <v>684</v>
      </c>
      <c r="L4852" s="205" t="s">
        <v>684</v>
      </c>
      <c r="M4852" s="205" t="s">
        <v>684</v>
      </c>
      <c r="N4852" s="205" t="s">
        <v>684</v>
      </c>
      <c r="O4852" s="205" t="s">
        <v>686</v>
      </c>
      <c r="P4852" s="205" t="s">
        <v>684</v>
      </c>
      <c r="Q4852" s="205" t="s">
        <v>686</v>
      </c>
    </row>
    <row r="4853" spans="1:17" hidden="1">
      <c r="A4853" s="204">
        <v>100559954302</v>
      </c>
      <c r="B4853" s="205" t="s">
        <v>18068</v>
      </c>
      <c r="C4853" s="205" t="s">
        <v>18069</v>
      </c>
      <c r="D4853" s="205" t="s">
        <v>680</v>
      </c>
      <c r="E4853" s="572">
        <v>34065</v>
      </c>
      <c r="F4853" s="572">
        <v>42156</v>
      </c>
      <c r="G4853" s="205" t="s">
        <v>18070</v>
      </c>
      <c r="H4853" s="205" t="s">
        <v>682</v>
      </c>
      <c r="I4853" s="205" t="s">
        <v>684</v>
      </c>
      <c r="J4853" s="205" t="s">
        <v>684</v>
      </c>
      <c r="K4853" s="205" t="s">
        <v>684</v>
      </c>
      <c r="L4853" s="205" t="s">
        <v>684</v>
      </c>
      <c r="M4853" s="205" t="s">
        <v>684</v>
      </c>
      <c r="N4853" s="205" t="s">
        <v>684</v>
      </c>
      <c r="O4853" s="205" t="s">
        <v>686</v>
      </c>
      <c r="P4853" s="205" t="s">
        <v>684</v>
      </c>
      <c r="Q4853" s="205" t="s">
        <v>686</v>
      </c>
    </row>
    <row r="4854" spans="1:17" hidden="1">
      <c r="A4854" s="204">
        <v>100560407678</v>
      </c>
      <c r="B4854" s="205" t="s">
        <v>18054</v>
      </c>
      <c r="C4854" s="205" t="s">
        <v>18055</v>
      </c>
      <c r="D4854" s="205" t="s">
        <v>680</v>
      </c>
      <c r="E4854" s="572">
        <v>33562</v>
      </c>
      <c r="F4854" s="572">
        <v>42156</v>
      </c>
      <c r="G4854" s="205" t="s">
        <v>4921</v>
      </c>
      <c r="H4854" s="205" t="s">
        <v>682</v>
      </c>
      <c r="I4854" s="205" t="s">
        <v>684</v>
      </c>
      <c r="J4854" s="205" t="s">
        <v>684</v>
      </c>
      <c r="K4854" s="205" t="s">
        <v>684</v>
      </c>
      <c r="L4854" s="205" t="s">
        <v>684</v>
      </c>
      <c r="M4854" s="205" t="s">
        <v>684</v>
      </c>
      <c r="N4854" s="205" t="s">
        <v>684</v>
      </c>
      <c r="O4854" s="205" t="s">
        <v>686</v>
      </c>
      <c r="P4854" s="205" t="s">
        <v>684</v>
      </c>
      <c r="Q4854" s="205" t="s">
        <v>686</v>
      </c>
    </row>
    <row r="4855" spans="1:17" hidden="1">
      <c r="A4855" s="204">
        <v>100560555960</v>
      </c>
      <c r="B4855" s="205" t="s">
        <v>18071</v>
      </c>
      <c r="C4855" s="205" t="s">
        <v>18072</v>
      </c>
      <c r="D4855" s="205" t="s">
        <v>680</v>
      </c>
      <c r="E4855" s="572">
        <v>32402</v>
      </c>
      <c r="F4855" s="572">
        <v>42156</v>
      </c>
      <c r="G4855" s="205" t="s">
        <v>18073</v>
      </c>
      <c r="H4855" s="205" t="s">
        <v>682</v>
      </c>
      <c r="I4855" s="205" t="s">
        <v>684</v>
      </c>
      <c r="J4855" s="205" t="s">
        <v>684</v>
      </c>
      <c r="K4855" s="205" t="s">
        <v>684</v>
      </c>
      <c r="L4855" s="205" t="s">
        <v>684</v>
      </c>
      <c r="M4855" s="205" t="s">
        <v>684</v>
      </c>
      <c r="N4855" s="205" t="s">
        <v>684</v>
      </c>
      <c r="O4855" s="205" t="s">
        <v>686</v>
      </c>
      <c r="P4855" s="205" t="s">
        <v>684</v>
      </c>
      <c r="Q4855" s="205" t="s">
        <v>686</v>
      </c>
    </row>
    <row r="4856" spans="1:17" hidden="1">
      <c r="A4856" s="204">
        <v>100559797287</v>
      </c>
      <c r="B4856" s="205" t="s">
        <v>18074</v>
      </c>
      <c r="C4856" s="205" t="s">
        <v>18075</v>
      </c>
      <c r="D4856" s="205" t="s">
        <v>680</v>
      </c>
      <c r="E4856" s="572">
        <v>34416</v>
      </c>
      <c r="F4856" s="572">
        <v>42156</v>
      </c>
      <c r="G4856" s="205" t="s">
        <v>18076</v>
      </c>
      <c r="H4856" s="205" t="s">
        <v>682</v>
      </c>
      <c r="I4856" s="205" t="s">
        <v>684</v>
      </c>
      <c r="J4856" s="205" t="s">
        <v>684</v>
      </c>
      <c r="K4856" s="205" t="s">
        <v>684</v>
      </c>
      <c r="L4856" s="205" t="s">
        <v>684</v>
      </c>
      <c r="M4856" s="205" t="s">
        <v>684</v>
      </c>
      <c r="N4856" s="205" t="s">
        <v>684</v>
      </c>
      <c r="O4856" s="205" t="s">
        <v>686</v>
      </c>
      <c r="P4856" s="205" t="s">
        <v>684</v>
      </c>
      <c r="Q4856" s="205" t="s">
        <v>686</v>
      </c>
    </row>
    <row r="4857" spans="1:17" hidden="1">
      <c r="A4857" s="204">
        <v>100559716129</v>
      </c>
      <c r="B4857" s="205" t="s">
        <v>18047</v>
      </c>
      <c r="C4857" s="205" t="s">
        <v>18048</v>
      </c>
      <c r="D4857" s="205" t="s">
        <v>680</v>
      </c>
      <c r="E4857" s="572">
        <v>33562</v>
      </c>
      <c r="F4857" s="572">
        <v>42156</v>
      </c>
      <c r="G4857" s="205" t="s">
        <v>6569</v>
      </c>
      <c r="H4857" s="205" t="s">
        <v>682</v>
      </c>
      <c r="I4857" s="205" t="s">
        <v>684</v>
      </c>
      <c r="J4857" s="205" t="s">
        <v>684</v>
      </c>
      <c r="K4857" s="205" t="s">
        <v>684</v>
      </c>
      <c r="L4857" s="205" t="s">
        <v>684</v>
      </c>
      <c r="M4857" s="205" t="s">
        <v>684</v>
      </c>
      <c r="N4857" s="205" t="s">
        <v>684</v>
      </c>
      <c r="O4857" s="205" t="s">
        <v>686</v>
      </c>
      <c r="P4857" s="205" t="s">
        <v>684</v>
      </c>
      <c r="Q4857" s="205" t="s">
        <v>686</v>
      </c>
    </row>
    <row r="4858" spans="1:17" hidden="1">
      <c r="A4858" s="204">
        <v>100560392840</v>
      </c>
      <c r="B4858" s="205" t="s">
        <v>18049</v>
      </c>
      <c r="C4858" s="205" t="s">
        <v>18050</v>
      </c>
      <c r="D4858" s="205" t="s">
        <v>680</v>
      </c>
      <c r="E4858" s="572">
        <v>33659</v>
      </c>
      <c r="F4858" s="572">
        <v>42156</v>
      </c>
      <c r="G4858" s="205" t="s">
        <v>16555</v>
      </c>
      <c r="H4858" s="205" t="s">
        <v>682</v>
      </c>
      <c r="I4858" s="205" t="s">
        <v>684</v>
      </c>
      <c r="J4858" s="205" t="s">
        <v>684</v>
      </c>
      <c r="K4858" s="205" t="s">
        <v>684</v>
      </c>
      <c r="L4858" s="205" t="s">
        <v>684</v>
      </c>
      <c r="M4858" s="205" t="s">
        <v>684</v>
      </c>
      <c r="N4858" s="205" t="s">
        <v>684</v>
      </c>
      <c r="O4858" s="205" t="s">
        <v>686</v>
      </c>
      <c r="P4858" s="205" t="s">
        <v>684</v>
      </c>
      <c r="Q4858" s="205" t="s">
        <v>686</v>
      </c>
    </row>
    <row r="4859" spans="1:17" hidden="1">
      <c r="A4859" s="204">
        <v>100560636399</v>
      </c>
      <c r="B4859" s="205" t="s">
        <v>17890</v>
      </c>
      <c r="C4859" s="205" t="s">
        <v>17891</v>
      </c>
      <c r="D4859" s="205" t="s">
        <v>680</v>
      </c>
      <c r="E4859" s="572">
        <v>32402</v>
      </c>
      <c r="F4859" s="572">
        <v>42156</v>
      </c>
      <c r="G4859" s="205" t="s">
        <v>17892</v>
      </c>
      <c r="H4859" s="205" t="s">
        <v>682</v>
      </c>
      <c r="I4859" s="205" t="s">
        <v>684</v>
      </c>
      <c r="J4859" s="205" t="s">
        <v>684</v>
      </c>
      <c r="K4859" s="205" t="s">
        <v>684</v>
      </c>
      <c r="L4859" s="205" t="s">
        <v>684</v>
      </c>
      <c r="M4859" s="205" t="s">
        <v>684</v>
      </c>
      <c r="N4859" s="205" t="s">
        <v>684</v>
      </c>
      <c r="O4859" s="205" t="s">
        <v>686</v>
      </c>
      <c r="P4859" s="205" t="s">
        <v>684</v>
      </c>
      <c r="Q4859" s="205" t="s">
        <v>686</v>
      </c>
    </row>
    <row r="4860" spans="1:17" hidden="1">
      <c r="A4860" s="204">
        <v>100559664745</v>
      </c>
      <c r="B4860" s="205" t="s">
        <v>17893</v>
      </c>
      <c r="C4860" s="205" t="s">
        <v>17894</v>
      </c>
      <c r="D4860" s="205" t="s">
        <v>680</v>
      </c>
      <c r="E4860" s="572">
        <v>32947</v>
      </c>
      <c r="F4860" s="572">
        <v>42156</v>
      </c>
      <c r="G4860" s="205" t="s">
        <v>3356</v>
      </c>
      <c r="H4860" s="205" t="s">
        <v>682</v>
      </c>
      <c r="I4860" s="205" t="s">
        <v>684</v>
      </c>
      <c r="J4860" s="205" t="s">
        <v>684</v>
      </c>
      <c r="K4860" s="205" t="s">
        <v>684</v>
      </c>
      <c r="L4860" s="205" t="s">
        <v>684</v>
      </c>
      <c r="M4860" s="205" t="s">
        <v>684</v>
      </c>
      <c r="N4860" s="205" t="s">
        <v>684</v>
      </c>
      <c r="O4860" s="205" t="s">
        <v>686</v>
      </c>
      <c r="P4860" s="205" t="s">
        <v>684</v>
      </c>
      <c r="Q4860" s="205" t="s">
        <v>686</v>
      </c>
    </row>
    <row r="4861" spans="1:17" hidden="1">
      <c r="A4861" s="204">
        <v>100560013109</v>
      </c>
      <c r="B4861" s="205" t="s">
        <v>17895</v>
      </c>
      <c r="C4861" s="205" t="s">
        <v>17896</v>
      </c>
      <c r="D4861" s="205" t="s">
        <v>680</v>
      </c>
      <c r="E4861" s="572">
        <v>32402</v>
      </c>
      <c r="F4861" s="572">
        <v>42156</v>
      </c>
      <c r="G4861" s="205" t="s">
        <v>17897</v>
      </c>
      <c r="H4861" s="205" t="s">
        <v>682</v>
      </c>
      <c r="I4861" s="205" t="s">
        <v>684</v>
      </c>
      <c r="J4861" s="205" t="s">
        <v>684</v>
      </c>
      <c r="K4861" s="205" t="s">
        <v>684</v>
      </c>
      <c r="L4861" s="205" t="s">
        <v>684</v>
      </c>
      <c r="M4861" s="205" t="s">
        <v>684</v>
      </c>
      <c r="N4861" s="205" t="s">
        <v>684</v>
      </c>
      <c r="O4861" s="205" t="s">
        <v>686</v>
      </c>
      <c r="P4861" s="205" t="s">
        <v>684</v>
      </c>
      <c r="Q4861" s="205" t="s">
        <v>686</v>
      </c>
    </row>
    <row r="4862" spans="1:17" hidden="1">
      <c r="A4862" s="204">
        <v>100560004680</v>
      </c>
      <c r="B4862" s="205" t="s">
        <v>17924</v>
      </c>
      <c r="C4862" s="205" t="s">
        <v>17925</v>
      </c>
      <c r="D4862" s="205" t="s">
        <v>680</v>
      </c>
      <c r="E4862" s="572">
        <v>34065</v>
      </c>
      <c r="F4862" s="572">
        <v>42156</v>
      </c>
      <c r="G4862" s="205" t="s">
        <v>9967</v>
      </c>
      <c r="H4862" s="205" t="s">
        <v>682</v>
      </c>
      <c r="I4862" s="205" t="s">
        <v>684</v>
      </c>
      <c r="J4862" s="205" t="s">
        <v>684</v>
      </c>
      <c r="K4862" s="205" t="s">
        <v>684</v>
      </c>
      <c r="L4862" s="205" t="s">
        <v>684</v>
      </c>
      <c r="M4862" s="205" t="s">
        <v>684</v>
      </c>
      <c r="N4862" s="205" t="s">
        <v>684</v>
      </c>
      <c r="O4862" s="205" t="s">
        <v>686</v>
      </c>
      <c r="P4862" s="205" t="s">
        <v>684</v>
      </c>
      <c r="Q4862" s="205" t="s">
        <v>686</v>
      </c>
    </row>
    <row r="4863" spans="1:17" hidden="1">
      <c r="A4863" s="204">
        <v>100559674924</v>
      </c>
      <c r="B4863" s="205" t="s">
        <v>17913</v>
      </c>
      <c r="C4863" s="205" t="s">
        <v>17914</v>
      </c>
      <c r="D4863" s="205" t="s">
        <v>680</v>
      </c>
      <c r="E4863" s="572">
        <v>34600</v>
      </c>
      <c r="F4863" s="572">
        <v>42156</v>
      </c>
      <c r="G4863" s="205" t="s">
        <v>1495</v>
      </c>
      <c r="H4863" s="205" t="s">
        <v>682</v>
      </c>
      <c r="I4863" s="205" t="s">
        <v>684</v>
      </c>
      <c r="J4863" s="205" t="s">
        <v>684</v>
      </c>
      <c r="K4863" s="205" t="s">
        <v>684</v>
      </c>
      <c r="L4863" s="205" t="s">
        <v>684</v>
      </c>
      <c r="M4863" s="205" t="s">
        <v>684</v>
      </c>
      <c r="N4863" s="205" t="s">
        <v>684</v>
      </c>
      <c r="O4863" s="205" t="s">
        <v>686</v>
      </c>
      <c r="P4863" s="205" t="s">
        <v>684</v>
      </c>
      <c r="Q4863" s="205" t="s">
        <v>686</v>
      </c>
    </row>
    <row r="4864" spans="1:17" hidden="1">
      <c r="A4864" s="204">
        <v>100560408515</v>
      </c>
      <c r="B4864" s="205" t="s">
        <v>17941</v>
      </c>
      <c r="C4864" s="205" t="s">
        <v>17942</v>
      </c>
      <c r="D4864" s="205" t="s">
        <v>680</v>
      </c>
      <c r="E4864" s="572">
        <v>34416</v>
      </c>
      <c r="F4864" s="572">
        <v>42156</v>
      </c>
      <c r="G4864" s="205" t="s">
        <v>17943</v>
      </c>
      <c r="H4864" s="205" t="s">
        <v>682</v>
      </c>
      <c r="I4864" s="205" t="s">
        <v>684</v>
      </c>
      <c r="J4864" s="205" t="s">
        <v>684</v>
      </c>
      <c r="K4864" s="205" t="s">
        <v>684</v>
      </c>
      <c r="L4864" s="205" t="s">
        <v>684</v>
      </c>
      <c r="M4864" s="205" t="s">
        <v>684</v>
      </c>
      <c r="N4864" s="205" t="s">
        <v>684</v>
      </c>
      <c r="O4864" s="205" t="s">
        <v>686</v>
      </c>
      <c r="P4864" s="205" t="s">
        <v>684</v>
      </c>
      <c r="Q4864" s="205" t="s">
        <v>686</v>
      </c>
    </row>
    <row r="4865" spans="1:17" hidden="1">
      <c r="A4865" s="204">
        <v>100559743391</v>
      </c>
      <c r="B4865" s="205" t="s">
        <v>17944</v>
      </c>
      <c r="C4865" s="205" t="s">
        <v>17945</v>
      </c>
      <c r="D4865" s="205" t="s">
        <v>680</v>
      </c>
      <c r="E4865" s="572">
        <v>34099</v>
      </c>
      <c r="F4865" s="572">
        <v>42156</v>
      </c>
      <c r="G4865" s="205" t="s">
        <v>17946</v>
      </c>
      <c r="H4865" s="205" t="s">
        <v>682</v>
      </c>
      <c r="I4865" s="205" t="s">
        <v>684</v>
      </c>
      <c r="J4865" s="205" t="s">
        <v>684</v>
      </c>
      <c r="K4865" s="205" t="s">
        <v>684</v>
      </c>
      <c r="L4865" s="205" t="s">
        <v>684</v>
      </c>
      <c r="M4865" s="205" t="s">
        <v>684</v>
      </c>
      <c r="N4865" s="205" t="s">
        <v>684</v>
      </c>
      <c r="O4865" s="205" t="s">
        <v>686</v>
      </c>
      <c r="P4865" s="205" t="s">
        <v>684</v>
      </c>
      <c r="Q4865" s="205" t="s">
        <v>686</v>
      </c>
    </row>
    <row r="4866" spans="1:17" hidden="1">
      <c r="A4866" s="204">
        <v>100560292131</v>
      </c>
      <c r="B4866" s="205" t="s">
        <v>17947</v>
      </c>
      <c r="C4866" s="205" t="s">
        <v>17948</v>
      </c>
      <c r="D4866" s="205" t="s">
        <v>680</v>
      </c>
      <c r="E4866" s="572">
        <v>32947</v>
      </c>
      <c r="F4866" s="572">
        <v>42156</v>
      </c>
      <c r="G4866" s="205" t="s">
        <v>2602</v>
      </c>
      <c r="H4866" s="205" t="s">
        <v>682</v>
      </c>
      <c r="I4866" s="205" t="s">
        <v>684</v>
      </c>
      <c r="J4866" s="205" t="s">
        <v>684</v>
      </c>
      <c r="K4866" s="205" t="s">
        <v>684</v>
      </c>
      <c r="L4866" s="205" t="s">
        <v>684</v>
      </c>
      <c r="M4866" s="205" t="s">
        <v>684</v>
      </c>
      <c r="N4866" s="205" t="s">
        <v>684</v>
      </c>
      <c r="O4866" s="205" t="s">
        <v>686</v>
      </c>
      <c r="P4866" s="205" t="s">
        <v>684</v>
      </c>
      <c r="Q4866" s="205" t="s">
        <v>686</v>
      </c>
    </row>
    <row r="4867" spans="1:17" hidden="1">
      <c r="A4867" s="204">
        <v>100560047343</v>
      </c>
      <c r="B4867" s="205" t="s">
        <v>17954</v>
      </c>
      <c r="C4867" s="205" t="s">
        <v>17955</v>
      </c>
      <c r="D4867" s="205" t="s">
        <v>680</v>
      </c>
      <c r="E4867" s="572">
        <v>33655</v>
      </c>
      <c r="F4867" s="572">
        <v>42156</v>
      </c>
      <c r="G4867" s="205" t="s">
        <v>2637</v>
      </c>
      <c r="H4867" s="205" t="s">
        <v>682</v>
      </c>
      <c r="I4867" s="205" t="s">
        <v>684</v>
      </c>
      <c r="J4867" s="205" t="s">
        <v>684</v>
      </c>
      <c r="K4867" s="205" t="s">
        <v>684</v>
      </c>
      <c r="L4867" s="205" t="s">
        <v>684</v>
      </c>
      <c r="M4867" s="205" t="s">
        <v>684</v>
      </c>
      <c r="N4867" s="205" t="s">
        <v>684</v>
      </c>
      <c r="O4867" s="205" t="s">
        <v>686</v>
      </c>
      <c r="P4867" s="205" t="s">
        <v>684</v>
      </c>
      <c r="Q4867" s="205" t="s">
        <v>686</v>
      </c>
    </row>
    <row r="4868" spans="1:17" hidden="1">
      <c r="A4868" s="204">
        <v>100560311692</v>
      </c>
      <c r="B4868" s="205" t="s">
        <v>17928</v>
      </c>
      <c r="C4868" s="205" t="s">
        <v>17929</v>
      </c>
      <c r="D4868" s="205" t="s">
        <v>680</v>
      </c>
      <c r="E4868" s="572">
        <v>34476</v>
      </c>
      <c r="F4868" s="572">
        <v>42156</v>
      </c>
      <c r="G4868" s="205" t="s">
        <v>17930</v>
      </c>
      <c r="H4868" s="205" t="s">
        <v>682</v>
      </c>
      <c r="I4868" s="205" t="s">
        <v>684</v>
      </c>
      <c r="J4868" s="205" t="s">
        <v>684</v>
      </c>
      <c r="K4868" s="205" t="s">
        <v>684</v>
      </c>
      <c r="L4868" s="205" t="s">
        <v>684</v>
      </c>
      <c r="M4868" s="205" t="s">
        <v>684</v>
      </c>
      <c r="N4868" s="205" t="s">
        <v>684</v>
      </c>
      <c r="O4868" s="205" t="s">
        <v>686</v>
      </c>
      <c r="P4868" s="205" t="s">
        <v>684</v>
      </c>
      <c r="Q4868" s="205" t="s">
        <v>686</v>
      </c>
    </row>
    <row r="4869" spans="1:17" hidden="1">
      <c r="A4869" s="204">
        <v>100559674687</v>
      </c>
      <c r="B4869" s="205" t="s">
        <v>17917</v>
      </c>
      <c r="C4869" s="205" t="s">
        <v>17918</v>
      </c>
      <c r="D4869" s="205" t="s">
        <v>680</v>
      </c>
      <c r="E4869" s="572">
        <v>32583</v>
      </c>
      <c r="F4869" s="572">
        <v>42156</v>
      </c>
      <c r="G4869" s="205" t="s">
        <v>1495</v>
      </c>
      <c r="H4869" s="205" t="s">
        <v>682</v>
      </c>
      <c r="I4869" s="205" t="s">
        <v>684</v>
      </c>
      <c r="J4869" s="205" t="s">
        <v>684</v>
      </c>
      <c r="K4869" s="205" t="s">
        <v>684</v>
      </c>
      <c r="L4869" s="205" t="s">
        <v>684</v>
      </c>
      <c r="M4869" s="205" t="s">
        <v>684</v>
      </c>
      <c r="N4869" s="205" t="s">
        <v>684</v>
      </c>
      <c r="O4869" s="205" t="s">
        <v>686</v>
      </c>
      <c r="P4869" s="205" t="s">
        <v>684</v>
      </c>
      <c r="Q4869" s="205" t="s">
        <v>686</v>
      </c>
    </row>
    <row r="4870" spans="1:17" hidden="1">
      <c r="A4870" s="204">
        <v>100560529843</v>
      </c>
      <c r="B4870" s="205" t="s">
        <v>17919</v>
      </c>
      <c r="C4870" s="205" t="s">
        <v>17920</v>
      </c>
      <c r="D4870" s="205" t="s">
        <v>680</v>
      </c>
      <c r="E4870" s="572">
        <v>34333</v>
      </c>
      <c r="F4870" s="572">
        <v>42156</v>
      </c>
      <c r="G4870" s="205" t="s">
        <v>7908</v>
      </c>
      <c r="H4870" s="205" t="s">
        <v>682</v>
      </c>
      <c r="I4870" s="205" t="s">
        <v>684</v>
      </c>
      <c r="J4870" s="205" t="s">
        <v>684</v>
      </c>
      <c r="K4870" s="205" t="s">
        <v>684</v>
      </c>
      <c r="L4870" s="205" t="s">
        <v>684</v>
      </c>
      <c r="M4870" s="205" t="s">
        <v>684</v>
      </c>
      <c r="N4870" s="205" t="s">
        <v>684</v>
      </c>
      <c r="O4870" s="205" t="s">
        <v>686</v>
      </c>
      <c r="P4870" s="205" t="s">
        <v>684</v>
      </c>
      <c r="Q4870" s="205" t="s">
        <v>686</v>
      </c>
    </row>
    <row r="4871" spans="1:17" hidden="1">
      <c r="A4871" s="204">
        <v>100560636135</v>
      </c>
      <c r="B4871" s="205" t="s">
        <v>17921</v>
      </c>
      <c r="C4871" s="205" t="s">
        <v>17922</v>
      </c>
      <c r="D4871" s="205" t="s">
        <v>680</v>
      </c>
      <c r="E4871" s="572">
        <v>34333</v>
      </c>
      <c r="F4871" s="572">
        <v>42156</v>
      </c>
      <c r="G4871" s="205" t="s">
        <v>17923</v>
      </c>
      <c r="H4871" s="205" t="s">
        <v>682</v>
      </c>
      <c r="I4871" s="205" t="s">
        <v>684</v>
      </c>
      <c r="J4871" s="205" t="s">
        <v>684</v>
      </c>
      <c r="K4871" s="205" t="s">
        <v>684</v>
      </c>
      <c r="L4871" s="205" t="s">
        <v>684</v>
      </c>
      <c r="M4871" s="205" t="s">
        <v>684</v>
      </c>
      <c r="N4871" s="205" t="s">
        <v>684</v>
      </c>
      <c r="O4871" s="205" t="s">
        <v>686</v>
      </c>
      <c r="P4871" s="205" t="s">
        <v>684</v>
      </c>
      <c r="Q4871" s="205" t="s">
        <v>686</v>
      </c>
    </row>
    <row r="4872" spans="1:17" hidden="1">
      <c r="A4872" s="204">
        <v>100559635862</v>
      </c>
      <c r="B4872" s="205" t="s">
        <v>17900</v>
      </c>
      <c r="C4872" s="205" t="s">
        <v>17901</v>
      </c>
      <c r="D4872" s="205" t="s">
        <v>680</v>
      </c>
      <c r="E4872" s="572">
        <v>34406</v>
      </c>
      <c r="F4872" s="572">
        <v>42156</v>
      </c>
      <c r="G4872" s="205" t="s">
        <v>17902</v>
      </c>
      <c r="H4872" s="205" t="s">
        <v>682</v>
      </c>
      <c r="I4872" s="205" t="s">
        <v>684</v>
      </c>
      <c r="J4872" s="205" t="s">
        <v>684</v>
      </c>
      <c r="K4872" s="205" t="s">
        <v>684</v>
      </c>
      <c r="L4872" s="205" t="s">
        <v>684</v>
      </c>
      <c r="M4872" s="205" t="s">
        <v>684</v>
      </c>
      <c r="N4872" s="205" t="s">
        <v>684</v>
      </c>
      <c r="O4872" s="205" t="s">
        <v>686</v>
      </c>
      <c r="P4872" s="205" t="s">
        <v>684</v>
      </c>
      <c r="Q4872" s="205" t="s">
        <v>686</v>
      </c>
    </row>
    <row r="4873" spans="1:17" hidden="1">
      <c r="A4873" s="204">
        <v>100560392893</v>
      </c>
      <c r="B4873" s="205" t="s">
        <v>17926</v>
      </c>
      <c r="C4873" s="205" t="s">
        <v>17927</v>
      </c>
      <c r="D4873" s="205" t="s">
        <v>680</v>
      </c>
      <c r="E4873" s="572">
        <v>33562</v>
      </c>
      <c r="F4873" s="572">
        <v>42156</v>
      </c>
      <c r="G4873" s="205" t="s">
        <v>16555</v>
      </c>
      <c r="H4873" s="205" t="s">
        <v>682</v>
      </c>
      <c r="I4873" s="205" t="s">
        <v>684</v>
      </c>
      <c r="J4873" s="205" t="s">
        <v>684</v>
      </c>
      <c r="K4873" s="205" t="s">
        <v>684</v>
      </c>
      <c r="L4873" s="205" t="s">
        <v>684</v>
      </c>
      <c r="M4873" s="205" t="s">
        <v>684</v>
      </c>
      <c r="N4873" s="205" t="s">
        <v>684</v>
      </c>
      <c r="O4873" s="205" t="s">
        <v>686</v>
      </c>
      <c r="P4873" s="205" t="s">
        <v>684</v>
      </c>
      <c r="Q4873" s="205" t="s">
        <v>686</v>
      </c>
    </row>
    <row r="4874" spans="1:17" hidden="1">
      <c r="A4874" s="204">
        <v>100560432940</v>
      </c>
      <c r="B4874" s="205" t="s">
        <v>17882</v>
      </c>
      <c r="C4874" s="205" t="s">
        <v>17883</v>
      </c>
      <c r="D4874" s="205" t="s">
        <v>680</v>
      </c>
      <c r="E4874" s="572">
        <v>34099</v>
      </c>
      <c r="F4874" s="572">
        <v>42156</v>
      </c>
      <c r="G4874" s="205" t="s">
        <v>17884</v>
      </c>
      <c r="H4874" s="205" t="s">
        <v>682</v>
      </c>
      <c r="I4874" s="205" t="s">
        <v>684</v>
      </c>
      <c r="J4874" s="205" t="s">
        <v>684</v>
      </c>
      <c r="K4874" s="205" t="s">
        <v>684</v>
      </c>
      <c r="L4874" s="205" t="s">
        <v>684</v>
      </c>
      <c r="M4874" s="205" t="s">
        <v>684</v>
      </c>
      <c r="N4874" s="205" t="s">
        <v>684</v>
      </c>
      <c r="O4874" s="205" t="s">
        <v>686</v>
      </c>
      <c r="P4874" s="205" t="s">
        <v>684</v>
      </c>
      <c r="Q4874" s="205" t="s">
        <v>686</v>
      </c>
    </row>
    <row r="4875" spans="1:17" hidden="1">
      <c r="A4875" s="204">
        <v>100560153683</v>
      </c>
      <c r="B4875" s="205" t="s">
        <v>17885</v>
      </c>
      <c r="C4875" s="205" t="s">
        <v>17886</v>
      </c>
      <c r="D4875" s="205" t="s">
        <v>680</v>
      </c>
      <c r="E4875" s="572">
        <v>32583</v>
      </c>
      <c r="F4875" s="572">
        <v>42156</v>
      </c>
      <c r="G4875" s="205" t="s">
        <v>17887</v>
      </c>
      <c r="H4875" s="205" t="s">
        <v>682</v>
      </c>
      <c r="I4875" s="205" t="s">
        <v>684</v>
      </c>
      <c r="J4875" s="205" t="s">
        <v>684</v>
      </c>
      <c r="K4875" s="205" t="s">
        <v>684</v>
      </c>
      <c r="L4875" s="205" t="s">
        <v>684</v>
      </c>
      <c r="M4875" s="205" t="s">
        <v>684</v>
      </c>
      <c r="N4875" s="205" t="s">
        <v>684</v>
      </c>
      <c r="O4875" s="205" t="s">
        <v>686</v>
      </c>
      <c r="P4875" s="205" t="s">
        <v>684</v>
      </c>
      <c r="Q4875" s="205" t="s">
        <v>686</v>
      </c>
    </row>
    <row r="4876" spans="1:17" hidden="1">
      <c r="A4876" s="204">
        <v>100560392838</v>
      </c>
      <c r="B4876" s="205" t="s">
        <v>17888</v>
      </c>
      <c r="C4876" s="205" t="s">
        <v>17889</v>
      </c>
      <c r="D4876" s="205" t="s">
        <v>680</v>
      </c>
      <c r="E4876" s="572">
        <v>33655</v>
      </c>
      <c r="F4876" s="572">
        <v>42156</v>
      </c>
      <c r="G4876" s="205" t="s">
        <v>16555</v>
      </c>
      <c r="H4876" s="205" t="s">
        <v>682</v>
      </c>
      <c r="I4876" s="205" t="s">
        <v>684</v>
      </c>
      <c r="J4876" s="205" t="s">
        <v>684</v>
      </c>
      <c r="K4876" s="205" t="s">
        <v>684</v>
      </c>
      <c r="L4876" s="205" t="s">
        <v>684</v>
      </c>
      <c r="M4876" s="205" t="s">
        <v>684</v>
      </c>
      <c r="N4876" s="205" t="s">
        <v>684</v>
      </c>
      <c r="O4876" s="205" t="s">
        <v>686</v>
      </c>
      <c r="P4876" s="205" t="s">
        <v>684</v>
      </c>
      <c r="Q4876" s="205" t="s">
        <v>686</v>
      </c>
    </row>
    <row r="4877" spans="1:17" hidden="1">
      <c r="A4877" s="204">
        <v>100559954696</v>
      </c>
      <c r="B4877" s="205" t="s">
        <v>17933</v>
      </c>
      <c r="C4877" s="205" t="s">
        <v>17934</v>
      </c>
      <c r="D4877" s="205" t="s">
        <v>680</v>
      </c>
      <c r="E4877" s="572">
        <v>34021</v>
      </c>
      <c r="F4877" s="572">
        <v>42156</v>
      </c>
      <c r="G4877" s="205" t="s">
        <v>17935</v>
      </c>
      <c r="H4877" s="205" t="s">
        <v>682</v>
      </c>
      <c r="I4877" s="205" t="s">
        <v>684</v>
      </c>
      <c r="J4877" s="205" t="s">
        <v>684</v>
      </c>
      <c r="K4877" s="205" t="s">
        <v>684</v>
      </c>
      <c r="L4877" s="205" t="s">
        <v>684</v>
      </c>
      <c r="M4877" s="205" t="s">
        <v>684</v>
      </c>
      <c r="N4877" s="205" t="s">
        <v>684</v>
      </c>
      <c r="O4877" s="205" t="s">
        <v>686</v>
      </c>
      <c r="P4877" s="205" t="s">
        <v>684</v>
      </c>
      <c r="Q4877" s="205" t="s">
        <v>686</v>
      </c>
    </row>
    <row r="4878" spans="1:17" hidden="1">
      <c r="A4878" s="204">
        <v>100559675714</v>
      </c>
      <c r="B4878" s="205" t="s">
        <v>17931</v>
      </c>
      <c r="C4878" s="205" t="s">
        <v>17932</v>
      </c>
      <c r="D4878" s="205" t="s">
        <v>680</v>
      </c>
      <c r="E4878" s="572">
        <v>34406</v>
      </c>
      <c r="F4878" s="572">
        <v>42156</v>
      </c>
      <c r="G4878" s="205" t="s">
        <v>1495</v>
      </c>
      <c r="H4878" s="205" t="s">
        <v>682</v>
      </c>
      <c r="I4878" s="205" t="s">
        <v>684</v>
      </c>
      <c r="J4878" s="205" t="s">
        <v>684</v>
      </c>
      <c r="K4878" s="205" t="s">
        <v>684</v>
      </c>
      <c r="L4878" s="205" t="s">
        <v>684</v>
      </c>
      <c r="M4878" s="205" t="s">
        <v>684</v>
      </c>
      <c r="N4878" s="205" t="s">
        <v>684</v>
      </c>
      <c r="O4878" s="205" t="s">
        <v>686</v>
      </c>
      <c r="P4878" s="205" t="s">
        <v>684</v>
      </c>
      <c r="Q4878" s="205" t="s">
        <v>686</v>
      </c>
    </row>
    <row r="4879" spans="1:17" hidden="1">
      <c r="A4879" s="204">
        <v>100560555364</v>
      </c>
      <c r="B4879" s="205" t="s">
        <v>17939</v>
      </c>
      <c r="C4879" s="205" t="s">
        <v>17940</v>
      </c>
      <c r="D4879" s="205" t="s">
        <v>680</v>
      </c>
      <c r="E4879" s="572">
        <v>34478</v>
      </c>
      <c r="F4879" s="572">
        <v>42156</v>
      </c>
      <c r="G4879" s="205" t="s">
        <v>3520</v>
      </c>
      <c r="H4879" s="205" t="s">
        <v>682</v>
      </c>
      <c r="I4879" s="205" t="s">
        <v>684</v>
      </c>
      <c r="J4879" s="205" t="s">
        <v>684</v>
      </c>
      <c r="K4879" s="205" t="s">
        <v>684</v>
      </c>
      <c r="L4879" s="205" t="s">
        <v>684</v>
      </c>
      <c r="M4879" s="205" t="s">
        <v>684</v>
      </c>
      <c r="N4879" s="205" t="s">
        <v>684</v>
      </c>
      <c r="O4879" s="205" t="s">
        <v>686</v>
      </c>
      <c r="P4879" s="205" t="s">
        <v>684</v>
      </c>
      <c r="Q4879" s="205" t="s">
        <v>686</v>
      </c>
    </row>
    <row r="4880" spans="1:17" hidden="1">
      <c r="A4880" s="204">
        <v>100559732103</v>
      </c>
      <c r="B4880" s="205" t="s">
        <v>17952</v>
      </c>
      <c r="C4880" s="205" t="s">
        <v>17953</v>
      </c>
      <c r="D4880" s="205" t="s">
        <v>680</v>
      </c>
      <c r="E4880" s="572">
        <v>33655</v>
      </c>
      <c r="F4880" s="572">
        <v>42156</v>
      </c>
      <c r="G4880" s="205" t="s">
        <v>13543</v>
      </c>
      <c r="H4880" s="205" t="s">
        <v>682</v>
      </c>
      <c r="I4880" s="205" t="s">
        <v>684</v>
      </c>
      <c r="J4880" s="205" t="s">
        <v>684</v>
      </c>
      <c r="K4880" s="205" t="s">
        <v>684</v>
      </c>
      <c r="L4880" s="205" t="s">
        <v>684</v>
      </c>
      <c r="M4880" s="205" t="s">
        <v>684</v>
      </c>
      <c r="N4880" s="205" t="s">
        <v>684</v>
      </c>
      <c r="O4880" s="205" t="s">
        <v>686</v>
      </c>
      <c r="P4880" s="205" t="s">
        <v>684</v>
      </c>
      <c r="Q4880" s="205" t="s">
        <v>686</v>
      </c>
    </row>
    <row r="4881" spans="1:17" hidden="1">
      <c r="A4881" s="204">
        <v>100559809095</v>
      </c>
      <c r="B4881" s="205" t="s">
        <v>17936</v>
      </c>
      <c r="C4881" s="205" t="s">
        <v>17937</v>
      </c>
      <c r="D4881" s="205" t="s">
        <v>680</v>
      </c>
      <c r="E4881" s="572">
        <v>32583</v>
      </c>
      <c r="F4881" s="572">
        <v>42156</v>
      </c>
      <c r="G4881" s="205" t="s">
        <v>17938</v>
      </c>
      <c r="H4881" s="205" t="s">
        <v>682</v>
      </c>
      <c r="I4881" s="205" t="s">
        <v>684</v>
      </c>
      <c r="J4881" s="205" t="s">
        <v>684</v>
      </c>
      <c r="K4881" s="205" t="s">
        <v>684</v>
      </c>
      <c r="L4881" s="205" t="s">
        <v>684</v>
      </c>
      <c r="M4881" s="205" t="s">
        <v>684</v>
      </c>
      <c r="N4881" s="205" t="s">
        <v>684</v>
      </c>
      <c r="O4881" s="205" t="s">
        <v>686</v>
      </c>
      <c r="P4881" s="205" t="s">
        <v>684</v>
      </c>
      <c r="Q4881" s="205" t="s">
        <v>686</v>
      </c>
    </row>
    <row r="4882" spans="1:17" hidden="1">
      <c r="A4882" s="204">
        <v>100560300874</v>
      </c>
      <c r="B4882" s="205" t="s">
        <v>17903</v>
      </c>
      <c r="C4882" s="205" t="s">
        <v>17904</v>
      </c>
      <c r="D4882" s="205" t="s">
        <v>680</v>
      </c>
      <c r="E4882" s="572">
        <v>33655</v>
      </c>
      <c r="F4882" s="572">
        <v>42156</v>
      </c>
      <c r="G4882" s="205" t="s">
        <v>17905</v>
      </c>
      <c r="H4882" s="205" t="s">
        <v>682</v>
      </c>
      <c r="I4882" s="205" t="s">
        <v>684</v>
      </c>
      <c r="J4882" s="205" t="s">
        <v>684</v>
      </c>
      <c r="K4882" s="205" t="s">
        <v>684</v>
      </c>
      <c r="L4882" s="205" t="s">
        <v>684</v>
      </c>
      <c r="M4882" s="205" t="s">
        <v>684</v>
      </c>
      <c r="N4882" s="205" t="s">
        <v>684</v>
      </c>
      <c r="O4882" s="205" t="s">
        <v>686</v>
      </c>
      <c r="P4882" s="205" t="s">
        <v>684</v>
      </c>
      <c r="Q4882" s="205" t="s">
        <v>686</v>
      </c>
    </row>
    <row r="4883" spans="1:17" hidden="1">
      <c r="A4883" s="204">
        <v>100559854894</v>
      </c>
      <c r="B4883" s="205" t="s">
        <v>17908</v>
      </c>
      <c r="C4883" s="205" t="s">
        <v>17909</v>
      </c>
      <c r="D4883" s="205" t="s">
        <v>680</v>
      </c>
      <c r="E4883" s="572">
        <v>34383</v>
      </c>
      <c r="F4883" s="572">
        <v>42156</v>
      </c>
      <c r="G4883" s="205" t="s">
        <v>17910</v>
      </c>
      <c r="H4883" s="205" t="s">
        <v>682</v>
      </c>
      <c r="I4883" s="205" t="s">
        <v>684</v>
      </c>
      <c r="J4883" s="205" t="s">
        <v>684</v>
      </c>
      <c r="K4883" s="205" t="s">
        <v>684</v>
      </c>
      <c r="L4883" s="205" t="s">
        <v>684</v>
      </c>
      <c r="M4883" s="205" t="s">
        <v>684</v>
      </c>
      <c r="N4883" s="205" t="s">
        <v>684</v>
      </c>
      <c r="O4883" s="205" t="s">
        <v>686</v>
      </c>
      <c r="P4883" s="205" t="s">
        <v>684</v>
      </c>
      <c r="Q4883" s="205" t="s">
        <v>686</v>
      </c>
    </row>
    <row r="4884" spans="1:17" hidden="1">
      <c r="A4884" s="204">
        <v>100560610451</v>
      </c>
      <c r="B4884" s="205" t="s">
        <v>17949</v>
      </c>
      <c r="C4884" s="205" t="s">
        <v>17950</v>
      </c>
      <c r="D4884" s="205" t="s">
        <v>680</v>
      </c>
      <c r="E4884" s="572">
        <v>32947</v>
      </c>
      <c r="F4884" s="572">
        <v>42156</v>
      </c>
      <c r="G4884" s="205" t="s">
        <v>17951</v>
      </c>
      <c r="H4884" s="205" t="s">
        <v>682</v>
      </c>
      <c r="I4884" s="205" t="s">
        <v>684</v>
      </c>
      <c r="J4884" s="205" t="s">
        <v>684</v>
      </c>
      <c r="K4884" s="205" t="s">
        <v>684</v>
      </c>
      <c r="L4884" s="205" t="s">
        <v>684</v>
      </c>
      <c r="M4884" s="205" t="s">
        <v>684</v>
      </c>
      <c r="N4884" s="205" t="s">
        <v>684</v>
      </c>
      <c r="O4884" s="205" t="s">
        <v>686</v>
      </c>
      <c r="P4884" s="205" t="s">
        <v>684</v>
      </c>
      <c r="Q4884" s="205" t="s">
        <v>686</v>
      </c>
    </row>
    <row r="4885" spans="1:17" hidden="1">
      <c r="A4885" s="204">
        <v>100560374193</v>
      </c>
      <c r="B4885" s="205" t="s">
        <v>17911</v>
      </c>
      <c r="C4885" s="205" t="s">
        <v>17912</v>
      </c>
      <c r="D4885" s="205" t="s">
        <v>680</v>
      </c>
      <c r="E4885" s="572">
        <v>34600</v>
      </c>
      <c r="F4885" s="572">
        <v>42156</v>
      </c>
      <c r="G4885" s="205" t="s">
        <v>4003</v>
      </c>
      <c r="H4885" s="205" t="s">
        <v>682</v>
      </c>
      <c r="I4885" s="205" t="s">
        <v>684</v>
      </c>
      <c r="J4885" s="205" t="s">
        <v>684</v>
      </c>
      <c r="K4885" s="205" t="s">
        <v>684</v>
      </c>
      <c r="L4885" s="205" t="s">
        <v>684</v>
      </c>
      <c r="M4885" s="205" t="s">
        <v>684</v>
      </c>
      <c r="N4885" s="205" t="s">
        <v>684</v>
      </c>
      <c r="O4885" s="205" t="s">
        <v>686</v>
      </c>
      <c r="P4885" s="205" t="s">
        <v>684</v>
      </c>
      <c r="Q4885" s="205" t="s">
        <v>686</v>
      </c>
    </row>
    <row r="4886" spans="1:17" hidden="1">
      <c r="A4886" s="204">
        <v>100559894177</v>
      </c>
      <c r="B4886" s="205" t="s">
        <v>17959</v>
      </c>
      <c r="C4886" s="205" t="s">
        <v>17960</v>
      </c>
      <c r="D4886" s="205" t="s">
        <v>680</v>
      </c>
      <c r="E4886" s="572">
        <v>34259</v>
      </c>
      <c r="F4886" s="572">
        <v>42156</v>
      </c>
      <c r="G4886" s="205" t="s">
        <v>13567</v>
      </c>
      <c r="H4886" s="205" t="s">
        <v>682</v>
      </c>
      <c r="I4886" s="205" t="s">
        <v>684</v>
      </c>
      <c r="J4886" s="205" t="s">
        <v>684</v>
      </c>
      <c r="K4886" s="205" t="s">
        <v>684</v>
      </c>
      <c r="L4886" s="205" t="s">
        <v>684</v>
      </c>
      <c r="M4886" s="205" t="s">
        <v>684</v>
      </c>
      <c r="N4886" s="205" t="s">
        <v>684</v>
      </c>
      <c r="O4886" s="205" t="s">
        <v>686</v>
      </c>
      <c r="P4886" s="205" t="s">
        <v>684</v>
      </c>
      <c r="Q4886" s="205" t="s">
        <v>686</v>
      </c>
    </row>
    <row r="4887" spans="1:17" hidden="1">
      <c r="A4887" s="204">
        <v>100559842666</v>
      </c>
      <c r="B4887" s="205" t="s">
        <v>17961</v>
      </c>
      <c r="C4887" s="205" t="s">
        <v>17962</v>
      </c>
      <c r="D4887" s="205" t="s">
        <v>680</v>
      </c>
      <c r="E4887" s="572">
        <v>34476</v>
      </c>
      <c r="F4887" s="572">
        <v>42156</v>
      </c>
      <c r="G4887" s="205" t="s">
        <v>9094</v>
      </c>
      <c r="H4887" s="205" t="s">
        <v>682</v>
      </c>
      <c r="I4887" s="205" t="s">
        <v>684</v>
      </c>
      <c r="J4887" s="205" t="s">
        <v>684</v>
      </c>
      <c r="K4887" s="205" t="s">
        <v>684</v>
      </c>
      <c r="L4887" s="205" t="s">
        <v>684</v>
      </c>
      <c r="M4887" s="205" t="s">
        <v>684</v>
      </c>
      <c r="N4887" s="205" t="s">
        <v>684</v>
      </c>
      <c r="O4887" s="205" t="s">
        <v>686</v>
      </c>
      <c r="P4887" s="205" t="s">
        <v>684</v>
      </c>
      <c r="Q4887" s="205" t="s">
        <v>686</v>
      </c>
    </row>
    <row r="4888" spans="1:17" hidden="1">
      <c r="A4888" s="204">
        <v>100560021092</v>
      </c>
      <c r="B4888" s="205" t="s">
        <v>17965</v>
      </c>
      <c r="C4888" s="205" t="s">
        <v>17966</v>
      </c>
      <c r="D4888" s="205" t="s">
        <v>680</v>
      </c>
      <c r="E4888" s="572">
        <v>34600</v>
      </c>
      <c r="F4888" s="572">
        <v>42156</v>
      </c>
      <c r="G4888" s="205" t="s">
        <v>878</v>
      </c>
      <c r="H4888" s="205" t="s">
        <v>682</v>
      </c>
      <c r="I4888" s="205" t="s">
        <v>684</v>
      </c>
      <c r="J4888" s="205" t="s">
        <v>684</v>
      </c>
      <c r="K4888" s="205" t="s">
        <v>684</v>
      </c>
      <c r="L4888" s="205" t="s">
        <v>684</v>
      </c>
      <c r="M4888" s="205" t="s">
        <v>684</v>
      </c>
      <c r="N4888" s="205" t="s">
        <v>684</v>
      </c>
      <c r="O4888" s="205" t="s">
        <v>686</v>
      </c>
      <c r="P4888" s="205" t="s">
        <v>684</v>
      </c>
      <c r="Q4888" s="205" t="s">
        <v>686</v>
      </c>
    </row>
    <row r="4889" spans="1:17" hidden="1">
      <c r="A4889" s="204">
        <v>100560396344</v>
      </c>
      <c r="B4889" s="205" t="s">
        <v>17994</v>
      </c>
      <c r="C4889" s="205" t="s">
        <v>17995</v>
      </c>
      <c r="D4889" s="205" t="s">
        <v>680</v>
      </c>
      <c r="E4889" s="572">
        <v>33730</v>
      </c>
      <c r="F4889" s="572">
        <v>42156</v>
      </c>
      <c r="G4889" s="205" t="s">
        <v>2055</v>
      </c>
      <c r="H4889" s="205" t="s">
        <v>682</v>
      </c>
      <c r="I4889" s="205" t="s">
        <v>684</v>
      </c>
      <c r="J4889" s="205" t="s">
        <v>684</v>
      </c>
      <c r="K4889" s="205" t="s">
        <v>684</v>
      </c>
      <c r="L4889" s="205" t="s">
        <v>684</v>
      </c>
      <c r="M4889" s="205" t="s">
        <v>684</v>
      </c>
      <c r="N4889" s="205" t="s">
        <v>684</v>
      </c>
      <c r="O4889" s="205" t="s">
        <v>686</v>
      </c>
      <c r="P4889" s="205" t="s">
        <v>684</v>
      </c>
      <c r="Q4889" s="205" t="s">
        <v>686</v>
      </c>
    </row>
    <row r="4890" spans="1:17" hidden="1">
      <c r="A4890" s="204">
        <v>100559775432</v>
      </c>
      <c r="B4890" s="205" t="s">
        <v>17970</v>
      </c>
      <c r="C4890" s="205" t="s">
        <v>17971</v>
      </c>
      <c r="D4890" s="205" t="s">
        <v>680</v>
      </c>
      <c r="E4890" s="572">
        <v>33730</v>
      </c>
      <c r="F4890" s="572">
        <v>42156</v>
      </c>
      <c r="G4890" s="205" t="s">
        <v>17972</v>
      </c>
      <c r="H4890" s="205" t="s">
        <v>682</v>
      </c>
      <c r="I4890" s="205" t="s">
        <v>684</v>
      </c>
      <c r="J4890" s="205" t="s">
        <v>684</v>
      </c>
      <c r="K4890" s="205" t="s">
        <v>684</v>
      </c>
      <c r="L4890" s="205" t="s">
        <v>684</v>
      </c>
      <c r="M4890" s="205" t="s">
        <v>684</v>
      </c>
      <c r="N4890" s="205" t="s">
        <v>684</v>
      </c>
      <c r="O4890" s="205" t="s">
        <v>686</v>
      </c>
      <c r="P4890" s="205" t="s">
        <v>684</v>
      </c>
      <c r="Q4890" s="205" t="s">
        <v>686</v>
      </c>
    </row>
    <row r="4891" spans="1:17" hidden="1">
      <c r="A4891" s="204">
        <v>100560622420</v>
      </c>
      <c r="B4891" s="205" t="s">
        <v>17973</v>
      </c>
      <c r="C4891" s="205" t="s">
        <v>17974</v>
      </c>
      <c r="D4891" s="205" t="s">
        <v>680</v>
      </c>
      <c r="E4891" s="572">
        <v>32279</v>
      </c>
      <c r="F4891" s="572">
        <v>42156</v>
      </c>
      <c r="G4891" s="205" t="s">
        <v>17975</v>
      </c>
      <c r="H4891" s="205" t="s">
        <v>682</v>
      </c>
      <c r="I4891" s="205" t="s">
        <v>684</v>
      </c>
      <c r="J4891" s="205" t="s">
        <v>684</v>
      </c>
      <c r="K4891" s="205" t="s">
        <v>684</v>
      </c>
      <c r="L4891" s="205" t="s">
        <v>684</v>
      </c>
      <c r="M4891" s="205" t="s">
        <v>684</v>
      </c>
      <c r="N4891" s="205" t="s">
        <v>684</v>
      </c>
      <c r="O4891" s="205" t="s">
        <v>686</v>
      </c>
      <c r="P4891" s="205" t="s">
        <v>684</v>
      </c>
      <c r="Q4891" s="205" t="s">
        <v>686</v>
      </c>
    </row>
    <row r="4892" spans="1:17" hidden="1">
      <c r="A4892" s="204">
        <v>100559742456</v>
      </c>
      <c r="B4892" s="205" t="s">
        <v>17915</v>
      </c>
      <c r="C4892" s="205" t="s">
        <v>17916</v>
      </c>
      <c r="D4892" s="205" t="s">
        <v>680</v>
      </c>
      <c r="E4892" s="572">
        <v>33984</v>
      </c>
      <c r="F4892" s="572">
        <v>42156</v>
      </c>
      <c r="G4892" s="205" t="s">
        <v>10897</v>
      </c>
      <c r="H4892" s="205" t="s">
        <v>682</v>
      </c>
      <c r="I4892" s="205" t="s">
        <v>684</v>
      </c>
      <c r="J4892" s="205" t="s">
        <v>684</v>
      </c>
      <c r="K4892" s="205" t="s">
        <v>684</v>
      </c>
      <c r="L4892" s="205" t="s">
        <v>684</v>
      </c>
      <c r="M4892" s="205" t="s">
        <v>684</v>
      </c>
      <c r="N4892" s="205" t="s">
        <v>684</v>
      </c>
      <c r="O4892" s="205" t="s">
        <v>686</v>
      </c>
      <c r="P4892" s="205" t="s">
        <v>684</v>
      </c>
      <c r="Q4892" s="205" t="s">
        <v>686</v>
      </c>
    </row>
    <row r="4893" spans="1:17" hidden="1">
      <c r="A4893" s="204">
        <v>100559695152</v>
      </c>
      <c r="B4893" s="205" t="s">
        <v>17898</v>
      </c>
      <c r="C4893" s="205" t="s">
        <v>17899</v>
      </c>
      <c r="D4893" s="205" t="s">
        <v>680</v>
      </c>
      <c r="E4893" s="572">
        <v>32947</v>
      </c>
      <c r="F4893" s="572">
        <v>42156</v>
      </c>
      <c r="G4893" s="205" t="s">
        <v>8190</v>
      </c>
      <c r="H4893" s="205" t="s">
        <v>682</v>
      </c>
      <c r="I4893" s="205" t="s">
        <v>684</v>
      </c>
      <c r="J4893" s="205" t="s">
        <v>684</v>
      </c>
      <c r="K4893" s="205" t="s">
        <v>684</v>
      </c>
      <c r="L4893" s="205" t="s">
        <v>684</v>
      </c>
      <c r="M4893" s="205" t="s">
        <v>684</v>
      </c>
      <c r="N4893" s="205" t="s">
        <v>684</v>
      </c>
      <c r="O4893" s="205" t="s">
        <v>686</v>
      </c>
      <c r="P4893" s="205" t="s">
        <v>684</v>
      </c>
      <c r="Q4893" s="205" t="s">
        <v>686</v>
      </c>
    </row>
    <row r="4894" spans="1:17" hidden="1">
      <c r="A4894" s="204">
        <v>100560423548</v>
      </c>
      <c r="B4894" s="205" t="s">
        <v>17906</v>
      </c>
      <c r="C4894" s="205" t="s">
        <v>17907</v>
      </c>
      <c r="D4894" s="205" t="s">
        <v>680</v>
      </c>
      <c r="E4894" s="572">
        <v>32402</v>
      </c>
      <c r="F4894" s="572">
        <v>42156</v>
      </c>
      <c r="G4894" s="205" t="s">
        <v>17867</v>
      </c>
      <c r="H4894" s="205" t="s">
        <v>682</v>
      </c>
      <c r="I4894" s="205" t="s">
        <v>684</v>
      </c>
      <c r="J4894" s="205" t="s">
        <v>684</v>
      </c>
      <c r="K4894" s="205" t="s">
        <v>684</v>
      </c>
      <c r="L4894" s="205" t="s">
        <v>684</v>
      </c>
      <c r="M4894" s="205" t="s">
        <v>684</v>
      </c>
      <c r="N4894" s="205" t="s">
        <v>684</v>
      </c>
      <c r="O4894" s="205" t="s">
        <v>686</v>
      </c>
      <c r="P4894" s="205" t="s">
        <v>684</v>
      </c>
      <c r="Q4894" s="205" t="s">
        <v>686</v>
      </c>
    </row>
    <row r="4895" spans="1:17" hidden="1">
      <c r="A4895" s="204">
        <v>100560548959</v>
      </c>
      <c r="B4895" s="205" t="s">
        <v>17980</v>
      </c>
      <c r="C4895" s="205" t="s">
        <v>17981</v>
      </c>
      <c r="D4895" s="205" t="s">
        <v>680</v>
      </c>
      <c r="E4895" s="572">
        <v>33730</v>
      </c>
      <c r="F4895" s="572">
        <v>42156</v>
      </c>
      <c r="G4895" s="205" t="s">
        <v>17982</v>
      </c>
      <c r="H4895" s="205" t="s">
        <v>682</v>
      </c>
      <c r="I4895" s="205" t="s">
        <v>684</v>
      </c>
      <c r="J4895" s="205" t="s">
        <v>684</v>
      </c>
      <c r="K4895" s="205" t="s">
        <v>684</v>
      </c>
      <c r="L4895" s="205" t="s">
        <v>684</v>
      </c>
      <c r="M4895" s="205" t="s">
        <v>684</v>
      </c>
      <c r="N4895" s="205" t="s">
        <v>684</v>
      </c>
      <c r="O4895" s="205" t="s">
        <v>686</v>
      </c>
      <c r="P4895" s="205" t="s">
        <v>684</v>
      </c>
      <c r="Q4895" s="205" t="s">
        <v>686</v>
      </c>
    </row>
    <row r="4896" spans="1:17" hidden="1">
      <c r="A4896" s="204">
        <v>100560264909</v>
      </c>
      <c r="B4896" s="205" t="s">
        <v>18022</v>
      </c>
      <c r="C4896" s="205" t="s">
        <v>18023</v>
      </c>
      <c r="D4896" s="205" t="s">
        <v>680</v>
      </c>
      <c r="E4896" s="572">
        <v>32402</v>
      </c>
      <c r="F4896" s="572">
        <v>42156</v>
      </c>
      <c r="G4896" s="205" t="s">
        <v>774</v>
      </c>
      <c r="H4896" s="205" t="s">
        <v>682</v>
      </c>
      <c r="I4896" s="205" t="s">
        <v>684</v>
      </c>
      <c r="J4896" s="205" t="s">
        <v>684</v>
      </c>
      <c r="K4896" s="205" t="s">
        <v>684</v>
      </c>
      <c r="L4896" s="205" t="s">
        <v>684</v>
      </c>
      <c r="M4896" s="205" t="s">
        <v>684</v>
      </c>
      <c r="N4896" s="205" t="s">
        <v>684</v>
      </c>
      <c r="O4896" s="205" t="s">
        <v>686</v>
      </c>
      <c r="P4896" s="205" t="s">
        <v>684</v>
      </c>
      <c r="Q4896" s="205" t="s">
        <v>686</v>
      </c>
    </row>
    <row r="4897" spans="1:17" hidden="1">
      <c r="A4897" s="204">
        <v>100560010107</v>
      </c>
      <c r="B4897" s="205" t="s">
        <v>17985</v>
      </c>
      <c r="C4897" s="205" t="s">
        <v>17986</v>
      </c>
      <c r="D4897" s="205" t="s">
        <v>680</v>
      </c>
      <c r="E4897" s="572">
        <v>34416</v>
      </c>
      <c r="F4897" s="572">
        <v>42156</v>
      </c>
      <c r="G4897" s="205" t="s">
        <v>17987</v>
      </c>
      <c r="H4897" s="205" t="s">
        <v>682</v>
      </c>
      <c r="I4897" s="205" t="s">
        <v>684</v>
      </c>
      <c r="J4897" s="205" t="s">
        <v>684</v>
      </c>
      <c r="K4897" s="205" t="s">
        <v>684</v>
      </c>
      <c r="L4897" s="205" t="s">
        <v>684</v>
      </c>
      <c r="M4897" s="205" t="s">
        <v>684</v>
      </c>
      <c r="N4897" s="205" t="s">
        <v>684</v>
      </c>
      <c r="O4897" s="205" t="s">
        <v>686</v>
      </c>
      <c r="P4897" s="205" t="s">
        <v>684</v>
      </c>
      <c r="Q4897" s="205" t="s">
        <v>686</v>
      </c>
    </row>
    <row r="4898" spans="1:17" hidden="1">
      <c r="A4898" s="204">
        <v>100560715339</v>
      </c>
      <c r="B4898" s="205" t="s">
        <v>17988</v>
      </c>
      <c r="C4898" s="205" t="s">
        <v>17989</v>
      </c>
      <c r="D4898" s="205" t="s">
        <v>680</v>
      </c>
      <c r="E4898" s="572">
        <v>34406</v>
      </c>
      <c r="F4898" s="572">
        <v>42156</v>
      </c>
      <c r="G4898" s="205" t="s">
        <v>17990</v>
      </c>
      <c r="H4898" s="205" t="s">
        <v>682</v>
      </c>
      <c r="I4898" s="205" t="s">
        <v>684</v>
      </c>
      <c r="J4898" s="205" t="s">
        <v>684</v>
      </c>
      <c r="K4898" s="205" t="s">
        <v>684</v>
      </c>
      <c r="L4898" s="205" t="s">
        <v>684</v>
      </c>
      <c r="M4898" s="205" t="s">
        <v>684</v>
      </c>
      <c r="N4898" s="205" t="s">
        <v>684</v>
      </c>
      <c r="O4898" s="205" t="s">
        <v>686</v>
      </c>
      <c r="P4898" s="205" t="s">
        <v>684</v>
      </c>
      <c r="Q4898" s="205" t="s">
        <v>686</v>
      </c>
    </row>
    <row r="4899" spans="1:17" hidden="1">
      <c r="A4899" s="204">
        <v>100559930041</v>
      </c>
      <c r="B4899" s="205" t="s">
        <v>17967</v>
      </c>
      <c r="C4899" s="205" t="s">
        <v>17968</v>
      </c>
      <c r="D4899" s="205" t="s">
        <v>680</v>
      </c>
      <c r="E4899" s="572">
        <v>34406</v>
      </c>
      <c r="F4899" s="572">
        <v>42156</v>
      </c>
      <c r="G4899" s="205" t="s">
        <v>17969</v>
      </c>
      <c r="H4899" s="205" t="s">
        <v>682</v>
      </c>
      <c r="I4899" s="205" t="s">
        <v>684</v>
      </c>
      <c r="J4899" s="205" t="s">
        <v>684</v>
      </c>
      <c r="K4899" s="205" t="s">
        <v>684</v>
      </c>
      <c r="L4899" s="205" t="s">
        <v>684</v>
      </c>
      <c r="M4899" s="205" t="s">
        <v>684</v>
      </c>
      <c r="N4899" s="205" t="s">
        <v>684</v>
      </c>
      <c r="O4899" s="205" t="s">
        <v>686</v>
      </c>
      <c r="P4899" s="205" t="s">
        <v>684</v>
      </c>
      <c r="Q4899" s="205" t="s">
        <v>686</v>
      </c>
    </row>
    <row r="4900" spans="1:17" hidden="1">
      <c r="A4900" s="204">
        <v>100560690078</v>
      </c>
      <c r="B4900" s="205" t="s">
        <v>17991</v>
      </c>
      <c r="C4900" s="205" t="s">
        <v>17992</v>
      </c>
      <c r="D4900" s="205" t="s">
        <v>680</v>
      </c>
      <c r="E4900" s="572">
        <v>34333</v>
      </c>
      <c r="F4900" s="572">
        <v>42156</v>
      </c>
      <c r="G4900" s="205" t="s">
        <v>17993</v>
      </c>
      <c r="H4900" s="205" t="s">
        <v>682</v>
      </c>
      <c r="I4900" s="205" t="s">
        <v>684</v>
      </c>
      <c r="J4900" s="205" t="s">
        <v>684</v>
      </c>
      <c r="K4900" s="205" t="s">
        <v>684</v>
      </c>
      <c r="L4900" s="205" t="s">
        <v>684</v>
      </c>
      <c r="M4900" s="205" t="s">
        <v>684</v>
      </c>
      <c r="N4900" s="205" t="s">
        <v>684</v>
      </c>
      <c r="O4900" s="205" t="s">
        <v>686</v>
      </c>
      <c r="P4900" s="205" t="s">
        <v>684</v>
      </c>
      <c r="Q4900" s="205" t="s">
        <v>686</v>
      </c>
    </row>
    <row r="4901" spans="1:17" hidden="1">
      <c r="A4901" s="204">
        <v>100559652959</v>
      </c>
      <c r="B4901" s="205" t="s">
        <v>17963</v>
      </c>
      <c r="C4901" s="205" t="s">
        <v>17964</v>
      </c>
      <c r="D4901" s="205" t="s">
        <v>680</v>
      </c>
      <c r="E4901" s="572">
        <v>34383</v>
      </c>
      <c r="F4901" s="572">
        <v>42156</v>
      </c>
      <c r="G4901" s="205" t="s">
        <v>4238</v>
      </c>
      <c r="H4901" s="205" t="s">
        <v>682</v>
      </c>
      <c r="I4901" s="205" t="s">
        <v>684</v>
      </c>
      <c r="J4901" s="205" t="s">
        <v>684</v>
      </c>
      <c r="K4901" s="205" t="s">
        <v>684</v>
      </c>
      <c r="L4901" s="205" t="s">
        <v>684</v>
      </c>
      <c r="M4901" s="205" t="s">
        <v>684</v>
      </c>
      <c r="N4901" s="205" t="s">
        <v>684</v>
      </c>
      <c r="O4901" s="205" t="s">
        <v>686</v>
      </c>
      <c r="P4901" s="205" t="s">
        <v>684</v>
      </c>
      <c r="Q4901" s="205" t="s">
        <v>686</v>
      </c>
    </row>
    <row r="4902" spans="1:17" hidden="1">
      <c r="A4902" s="204">
        <v>100559954704</v>
      </c>
      <c r="B4902" s="205" t="s">
        <v>17996</v>
      </c>
      <c r="C4902" s="205" t="s">
        <v>17997</v>
      </c>
      <c r="D4902" s="205" t="s">
        <v>680</v>
      </c>
      <c r="E4902" s="572">
        <v>34168</v>
      </c>
      <c r="F4902" s="572">
        <v>42156</v>
      </c>
      <c r="G4902" s="205" t="s">
        <v>17998</v>
      </c>
      <c r="H4902" s="205" t="s">
        <v>682</v>
      </c>
      <c r="I4902" s="205" t="s">
        <v>684</v>
      </c>
      <c r="J4902" s="205" t="s">
        <v>684</v>
      </c>
      <c r="K4902" s="205" t="s">
        <v>684</v>
      </c>
      <c r="L4902" s="205" t="s">
        <v>684</v>
      </c>
      <c r="M4902" s="205" t="s">
        <v>684</v>
      </c>
      <c r="N4902" s="205" t="s">
        <v>684</v>
      </c>
      <c r="O4902" s="205" t="s">
        <v>686</v>
      </c>
      <c r="P4902" s="205" t="s">
        <v>684</v>
      </c>
      <c r="Q4902" s="205" t="s">
        <v>686</v>
      </c>
    </row>
    <row r="4903" spans="1:17" hidden="1">
      <c r="A4903" s="204">
        <v>100560347658</v>
      </c>
      <c r="B4903" s="205" t="s">
        <v>17999</v>
      </c>
      <c r="C4903" s="205" t="s">
        <v>18000</v>
      </c>
      <c r="D4903" s="205" t="s">
        <v>680</v>
      </c>
      <c r="E4903" s="572">
        <v>32402</v>
      </c>
      <c r="F4903" s="572">
        <v>42156</v>
      </c>
      <c r="G4903" s="205" t="s">
        <v>18001</v>
      </c>
      <c r="H4903" s="205" t="s">
        <v>682</v>
      </c>
      <c r="I4903" s="205" t="s">
        <v>684</v>
      </c>
      <c r="J4903" s="205" t="s">
        <v>684</v>
      </c>
      <c r="K4903" s="205" t="s">
        <v>684</v>
      </c>
      <c r="L4903" s="205" t="s">
        <v>684</v>
      </c>
      <c r="M4903" s="205" t="s">
        <v>684</v>
      </c>
      <c r="N4903" s="205" t="s">
        <v>684</v>
      </c>
      <c r="O4903" s="205" t="s">
        <v>686</v>
      </c>
      <c r="P4903" s="205" t="s">
        <v>684</v>
      </c>
      <c r="Q4903" s="205" t="s">
        <v>686</v>
      </c>
    </row>
    <row r="4904" spans="1:17" hidden="1">
      <c r="A4904" s="204">
        <v>100559890745</v>
      </c>
      <c r="B4904" s="205" t="s">
        <v>17956</v>
      </c>
      <c r="C4904" s="205" t="s">
        <v>17957</v>
      </c>
      <c r="D4904" s="205" t="s">
        <v>680</v>
      </c>
      <c r="E4904" s="572">
        <v>34416</v>
      </c>
      <c r="F4904" s="572">
        <v>42156</v>
      </c>
      <c r="G4904" s="205" t="s">
        <v>17958</v>
      </c>
      <c r="H4904" s="205" t="s">
        <v>682</v>
      </c>
      <c r="I4904" s="205" t="s">
        <v>684</v>
      </c>
      <c r="J4904" s="205" t="s">
        <v>684</v>
      </c>
      <c r="K4904" s="205" t="s">
        <v>684</v>
      </c>
      <c r="L4904" s="205" t="s">
        <v>684</v>
      </c>
      <c r="M4904" s="205" t="s">
        <v>684</v>
      </c>
      <c r="N4904" s="205" t="s">
        <v>684</v>
      </c>
      <c r="O4904" s="205" t="s">
        <v>686</v>
      </c>
      <c r="P4904" s="205" t="s">
        <v>684</v>
      </c>
      <c r="Q4904" s="205" t="s">
        <v>686</v>
      </c>
    </row>
    <row r="4905" spans="1:17" hidden="1">
      <c r="A4905" s="204">
        <v>100560209553</v>
      </c>
      <c r="B4905" s="205" t="s">
        <v>17983</v>
      </c>
      <c r="C4905" s="205" t="s">
        <v>17984</v>
      </c>
      <c r="D4905" s="205" t="s">
        <v>680</v>
      </c>
      <c r="E4905" s="572">
        <v>33984</v>
      </c>
      <c r="F4905" s="572">
        <v>42156</v>
      </c>
      <c r="G4905" s="205" t="s">
        <v>1738</v>
      </c>
      <c r="H4905" s="205" t="s">
        <v>682</v>
      </c>
      <c r="I4905" s="205" t="s">
        <v>684</v>
      </c>
      <c r="J4905" s="205" t="s">
        <v>684</v>
      </c>
      <c r="K4905" s="205" t="s">
        <v>684</v>
      </c>
      <c r="L4905" s="205" t="s">
        <v>684</v>
      </c>
      <c r="M4905" s="205" t="s">
        <v>684</v>
      </c>
      <c r="N4905" s="205" t="s">
        <v>684</v>
      </c>
      <c r="O4905" s="205" t="s">
        <v>686</v>
      </c>
      <c r="P4905" s="205" t="s">
        <v>684</v>
      </c>
      <c r="Q4905" s="205" t="s">
        <v>686</v>
      </c>
    </row>
    <row r="4906" spans="1:17" hidden="1">
      <c r="A4906" s="204">
        <v>100559807835</v>
      </c>
      <c r="B4906" s="205" t="s">
        <v>18042</v>
      </c>
      <c r="C4906" s="205" t="s">
        <v>18043</v>
      </c>
      <c r="D4906" s="205" t="s">
        <v>680</v>
      </c>
      <c r="E4906" s="572">
        <v>33730</v>
      </c>
      <c r="F4906" s="572">
        <v>42156</v>
      </c>
      <c r="G4906" s="205" t="s">
        <v>4793</v>
      </c>
      <c r="H4906" s="205" t="s">
        <v>682</v>
      </c>
      <c r="I4906" s="205" t="s">
        <v>684</v>
      </c>
      <c r="J4906" s="205" t="s">
        <v>684</v>
      </c>
      <c r="K4906" s="205" t="s">
        <v>684</v>
      </c>
      <c r="L4906" s="205" t="s">
        <v>684</v>
      </c>
      <c r="M4906" s="205" t="s">
        <v>684</v>
      </c>
      <c r="N4906" s="205" t="s">
        <v>684</v>
      </c>
      <c r="O4906" s="205" t="s">
        <v>686</v>
      </c>
      <c r="P4906" s="205" t="s">
        <v>684</v>
      </c>
      <c r="Q4906" s="205" t="s">
        <v>686</v>
      </c>
    </row>
    <row r="4907" spans="1:17" hidden="1">
      <c r="A4907" s="204">
        <v>100560423569</v>
      </c>
      <c r="B4907" s="205" t="s">
        <v>18002</v>
      </c>
      <c r="C4907" s="205" t="s">
        <v>18003</v>
      </c>
      <c r="D4907" s="205" t="s">
        <v>680</v>
      </c>
      <c r="E4907" s="572">
        <v>32279</v>
      </c>
      <c r="F4907" s="572">
        <v>42156</v>
      </c>
      <c r="G4907" s="205" t="s">
        <v>17867</v>
      </c>
      <c r="H4907" s="205" t="s">
        <v>682</v>
      </c>
      <c r="I4907" s="205" t="s">
        <v>684</v>
      </c>
      <c r="J4907" s="205" t="s">
        <v>684</v>
      </c>
      <c r="K4907" s="205" t="s">
        <v>684</v>
      </c>
      <c r="L4907" s="205" t="s">
        <v>684</v>
      </c>
      <c r="M4907" s="205" t="s">
        <v>684</v>
      </c>
      <c r="N4907" s="205" t="s">
        <v>684</v>
      </c>
      <c r="O4907" s="205" t="s">
        <v>686</v>
      </c>
      <c r="P4907" s="205" t="s">
        <v>684</v>
      </c>
      <c r="Q4907" s="205" t="s">
        <v>686</v>
      </c>
    </row>
    <row r="4908" spans="1:17" hidden="1">
      <c r="A4908" s="204">
        <v>100560293346</v>
      </c>
      <c r="B4908" s="205" t="s">
        <v>18006</v>
      </c>
      <c r="C4908" s="205" t="s">
        <v>18007</v>
      </c>
      <c r="D4908" s="205" t="s">
        <v>680</v>
      </c>
      <c r="E4908" s="572">
        <v>34065</v>
      </c>
      <c r="F4908" s="572">
        <v>42156</v>
      </c>
      <c r="G4908" s="205" t="s">
        <v>2602</v>
      </c>
      <c r="H4908" s="205" t="s">
        <v>682</v>
      </c>
      <c r="I4908" s="205" t="s">
        <v>684</v>
      </c>
      <c r="J4908" s="205" t="s">
        <v>684</v>
      </c>
      <c r="K4908" s="205" t="s">
        <v>684</v>
      </c>
      <c r="L4908" s="205" t="s">
        <v>684</v>
      </c>
      <c r="M4908" s="205" t="s">
        <v>684</v>
      </c>
      <c r="N4908" s="205" t="s">
        <v>684</v>
      </c>
      <c r="O4908" s="205" t="s">
        <v>686</v>
      </c>
      <c r="P4908" s="205" t="s">
        <v>684</v>
      </c>
      <c r="Q4908" s="205" t="s">
        <v>686</v>
      </c>
    </row>
    <row r="4909" spans="1:17" hidden="1">
      <c r="A4909" s="204">
        <v>100560653548</v>
      </c>
      <c r="B4909" s="205" t="s">
        <v>18010</v>
      </c>
      <c r="C4909" s="205" t="s">
        <v>18011</v>
      </c>
      <c r="D4909" s="205" t="s">
        <v>680</v>
      </c>
      <c r="E4909" s="572">
        <v>34383</v>
      </c>
      <c r="F4909" s="572">
        <v>42156</v>
      </c>
      <c r="G4909" s="205" t="s">
        <v>18012</v>
      </c>
      <c r="H4909" s="205" t="s">
        <v>682</v>
      </c>
      <c r="I4909" s="205" t="s">
        <v>684</v>
      </c>
      <c r="J4909" s="205" t="s">
        <v>684</v>
      </c>
      <c r="K4909" s="205" t="s">
        <v>684</v>
      </c>
      <c r="L4909" s="205" t="s">
        <v>684</v>
      </c>
      <c r="M4909" s="205" t="s">
        <v>684</v>
      </c>
      <c r="N4909" s="205" t="s">
        <v>684</v>
      </c>
      <c r="O4909" s="205" t="s">
        <v>686</v>
      </c>
      <c r="P4909" s="205" t="s">
        <v>684</v>
      </c>
      <c r="Q4909" s="205" t="s">
        <v>686</v>
      </c>
    </row>
    <row r="4910" spans="1:17" hidden="1">
      <c r="A4910" s="204">
        <v>100560615163</v>
      </c>
      <c r="B4910" s="205" t="s">
        <v>17978</v>
      </c>
      <c r="C4910" s="205" t="s">
        <v>17979</v>
      </c>
      <c r="D4910" s="205" t="s">
        <v>680</v>
      </c>
      <c r="E4910" s="572">
        <v>33441</v>
      </c>
      <c r="F4910" s="572">
        <v>42156</v>
      </c>
      <c r="G4910" s="205" t="s">
        <v>1149</v>
      </c>
      <c r="H4910" s="205" t="s">
        <v>682</v>
      </c>
      <c r="I4910" s="205" t="s">
        <v>684</v>
      </c>
      <c r="J4910" s="205" t="s">
        <v>684</v>
      </c>
      <c r="K4910" s="205" t="s">
        <v>684</v>
      </c>
      <c r="L4910" s="205" t="s">
        <v>684</v>
      </c>
      <c r="M4910" s="205" t="s">
        <v>684</v>
      </c>
      <c r="N4910" s="205" t="s">
        <v>684</v>
      </c>
      <c r="O4910" s="205" t="s">
        <v>686</v>
      </c>
      <c r="P4910" s="205" t="s">
        <v>684</v>
      </c>
      <c r="Q4910" s="205" t="s">
        <v>686</v>
      </c>
    </row>
    <row r="4911" spans="1:17" hidden="1">
      <c r="A4911" s="204">
        <v>100560334725</v>
      </c>
      <c r="B4911" s="205" t="s">
        <v>18021</v>
      </c>
      <c r="C4911" s="205" t="s">
        <v>16587</v>
      </c>
      <c r="D4911" s="205" t="s">
        <v>680</v>
      </c>
      <c r="E4911" s="572">
        <v>34021</v>
      </c>
      <c r="F4911" s="572">
        <v>42156</v>
      </c>
      <c r="G4911" s="205" t="s">
        <v>1768</v>
      </c>
      <c r="H4911" s="205" t="s">
        <v>682</v>
      </c>
      <c r="I4911" s="205" t="s">
        <v>684</v>
      </c>
      <c r="J4911" s="205" t="s">
        <v>684</v>
      </c>
      <c r="K4911" s="205" t="s">
        <v>684</v>
      </c>
      <c r="L4911" s="205" t="s">
        <v>684</v>
      </c>
      <c r="M4911" s="205" t="s">
        <v>684</v>
      </c>
      <c r="N4911" s="205" t="s">
        <v>684</v>
      </c>
      <c r="O4911" s="205" t="s">
        <v>686</v>
      </c>
      <c r="P4911" s="205" t="s">
        <v>684</v>
      </c>
      <c r="Q4911" s="205" t="s">
        <v>686</v>
      </c>
    </row>
    <row r="4912" spans="1:17" hidden="1">
      <c r="A4912" s="204">
        <v>100560128013</v>
      </c>
      <c r="B4912" s="205" t="s">
        <v>18018</v>
      </c>
      <c r="C4912" s="205" t="s">
        <v>18019</v>
      </c>
      <c r="D4912" s="205" t="s">
        <v>680</v>
      </c>
      <c r="E4912" s="572">
        <v>33984</v>
      </c>
      <c r="F4912" s="572">
        <v>42156</v>
      </c>
      <c r="G4912" s="205" t="s">
        <v>11407</v>
      </c>
      <c r="H4912" s="205" t="s">
        <v>682</v>
      </c>
      <c r="I4912" s="205" t="s">
        <v>684</v>
      </c>
      <c r="J4912" s="205" t="s">
        <v>684</v>
      </c>
      <c r="K4912" s="205" t="s">
        <v>684</v>
      </c>
      <c r="L4912" s="205" t="s">
        <v>684</v>
      </c>
      <c r="M4912" s="205" t="s">
        <v>684</v>
      </c>
      <c r="N4912" s="205" t="s">
        <v>684</v>
      </c>
      <c r="O4912" s="205" t="s">
        <v>686</v>
      </c>
      <c r="P4912" s="205" t="s">
        <v>684</v>
      </c>
      <c r="Q4912" s="205" t="s">
        <v>686</v>
      </c>
    </row>
    <row r="4913" spans="1:17" hidden="1">
      <c r="A4913" s="204">
        <v>100559674832</v>
      </c>
      <c r="B4913" s="205" t="s">
        <v>18020</v>
      </c>
      <c r="C4913" s="205" t="s">
        <v>17538</v>
      </c>
      <c r="D4913" s="205" t="s">
        <v>680</v>
      </c>
      <c r="E4913" s="572">
        <v>34333</v>
      </c>
      <c r="F4913" s="572">
        <v>42156</v>
      </c>
      <c r="G4913" s="205" t="s">
        <v>1495</v>
      </c>
      <c r="H4913" s="205" t="s">
        <v>682</v>
      </c>
      <c r="I4913" s="205" t="s">
        <v>684</v>
      </c>
      <c r="J4913" s="205" t="s">
        <v>684</v>
      </c>
      <c r="K4913" s="205" t="s">
        <v>684</v>
      </c>
      <c r="L4913" s="205" t="s">
        <v>684</v>
      </c>
      <c r="M4913" s="205" t="s">
        <v>684</v>
      </c>
      <c r="N4913" s="205" t="s">
        <v>684</v>
      </c>
      <c r="O4913" s="205" t="s">
        <v>686</v>
      </c>
      <c r="P4913" s="205" t="s">
        <v>684</v>
      </c>
      <c r="Q4913" s="205" t="s">
        <v>686</v>
      </c>
    </row>
    <row r="4914" spans="1:17" hidden="1">
      <c r="A4914" s="204">
        <v>100560408625</v>
      </c>
      <c r="B4914" s="205" t="s">
        <v>17976</v>
      </c>
      <c r="C4914" s="205" t="s">
        <v>17977</v>
      </c>
      <c r="D4914" s="205" t="s">
        <v>680</v>
      </c>
      <c r="E4914" s="572">
        <v>34259</v>
      </c>
      <c r="F4914" s="572">
        <v>42156</v>
      </c>
      <c r="G4914" s="205" t="s">
        <v>5055</v>
      </c>
      <c r="H4914" s="205" t="s">
        <v>682</v>
      </c>
      <c r="I4914" s="205" t="s">
        <v>684</v>
      </c>
      <c r="J4914" s="205" t="s">
        <v>684</v>
      </c>
      <c r="K4914" s="205" t="s">
        <v>684</v>
      </c>
      <c r="L4914" s="205" t="s">
        <v>684</v>
      </c>
      <c r="M4914" s="205" t="s">
        <v>684</v>
      </c>
      <c r="N4914" s="205" t="s">
        <v>684</v>
      </c>
      <c r="O4914" s="205" t="s">
        <v>686</v>
      </c>
      <c r="P4914" s="205" t="s">
        <v>684</v>
      </c>
      <c r="Q4914" s="205" t="s">
        <v>686</v>
      </c>
    </row>
    <row r="4915" spans="1:17" hidden="1">
      <c r="A4915" s="204">
        <v>100559668878</v>
      </c>
      <c r="B4915" s="205" t="s">
        <v>18026</v>
      </c>
      <c r="C4915" s="205" t="s">
        <v>18027</v>
      </c>
      <c r="D4915" s="205" t="s">
        <v>680</v>
      </c>
      <c r="E4915" s="572">
        <v>33776</v>
      </c>
      <c r="F4915" s="572">
        <v>42156</v>
      </c>
      <c r="G4915" s="205" t="s">
        <v>2561</v>
      </c>
      <c r="H4915" s="205" t="s">
        <v>682</v>
      </c>
      <c r="I4915" s="205" t="s">
        <v>684</v>
      </c>
      <c r="J4915" s="205" t="s">
        <v>684</v>
      </c>
      <c r="K4915" s="205" t="s">
        <v>684</v>
      </c>
      <c r="L4915" s="205" t="s">
        <v>684</v>
      </c>
      <c r="M4915" s="205" t="s">
        <v>684</v>
      </c>
      <c r="N4915" s="205" t="s">
        <v>684</v>
      </c>
      <c r="O4915" s="205" t="s">
        <v>686</v>
      </c>
      <c r="P4915" s="205" t="s">
        <v>684</v>
      </c>
      <c r="Q4915" s="205" t="s">
        <v>686</v>
      </c>
    </row>
    <row r="4916" spans="1:17" hidden="1">
      <c r="A4916" s="204">
        <v>100559795644</v>
      </c>
      <c r="B4916" s="205" t="s">
        <v>18030</v>
      </c>
      <c r="C4916" s="205" t="s">
        <v>18031</v>
      </c>
      <c r="D4916" s="205" t="s">
        <v>680</v>
      </c>
      <c r="E4916" s="572">
        <v>34099</v>
      </c>
      <c r="F4916" s="572">
        <v>42156</v>
      </c>
      <c r="G4916" s="205" t="s">
        <v>18032</v>
      </c>
      <c r="H4916" s="205" t="s">
        <v>682</v>
      </c>
      <c r="I4916" s="205" t="s">
        <v>684</v>
      </c>
      <c r="J4916" s="205" t="s">
        <v>684</v>
      </c>
      <c r="K4916" s="205" t="s">
        <v>684</v>
      </c>
      <c r="L4916" s="205" t="s">
        <v>684</v>
      </c>
      <c r="M4916" s="205" t="s">
        <v>684</v>
      </c>
      <c r="N4916" s="205" t="s">
        <v>684</v>
      </c>
      <c r="O4916" s="205" t="s">
        <v>686</v>
      </c>
      <c r="P4916" s="205" t="s">
        <v>684</v>
      </c>
      <c r="Q4916" s="205" t="s">
        <v>686</v>
      </c>
    </row>
    <row r="4917" spans="1:17" hidden="1">
      <c r="A4917" s="204">
        <v>100559748810</v>
      </c>
      <c r="B4917" s="205" t="s">
        <v>18033</v>
      </c>
      <c r="C4917" s="205" t="s">
        <v>18034</v>
      </c>
      <c r="D4917" s="205" t="s">
        <v>680</v>
      </c>
      <c r="E4917" s="572">
        <v>34406</v>
      </c>
      <c r="F4917" s="572">
        <v>42156</v>
      </c>
      <c r="G4917" s="205" t="s">
        <v>18035</v>
      </c>
      <c r="H4917" s="205" t="s">
        <v>682</v>
      </c>
      <c r="I4917" s="205" t="s">
        <v>684</v>
      </c>
      <c r="J4917" s="205" t="s">
        <v>684</v>
      </c>
      <c r="K4917" s="205" t="s">
        <v>684</v>
      </c>
      <c r="L4917" s="205" t="s">
        <v>684</v>
      </c>
      <c r="M4917" s="205" t="s">
        <v>684</v>
      </c>
      <c r="N4917" s="205" t="s">
        <v>684</v>
      </c>
      <c r="O4917" s="205" t="s">
        <v>686</v>
      </c>
      <c r="P4917" s="205" t="s">
        <v>684</v>
      </c>
      <c r="Q4917" s="205" t="s">
        <v>686</v>
      </c>
    </row>
    <row r="4918" spans="1:17" hidden="1">
      <c r="A4918" s="204">
        <v>100560220008</v>
      </c>
      <c r="B4918" s="205" t="s">
        <v>18061</v>
      </c>
      <c r="C4918" s="205" t="s">
        <v>18062</v>
      </c>
      <c r="D4918" s="205" t="s">
        <v>680</v>
      </c>
      <c r="E4918" s="572">
        <v>33562</v>
      </c>
      <c r="F4918" s="572">
        <v>42156</v>
      </c>
      <c r="G4918" s="205" t="s">
        <v>2182</v>
      </c>
      <c r="H4918" s="205" t="s">
        <v>682</v>
      </c>
      <c r="I4918" s="205" t="s">
        <v>684</v>
      </c>
      <c r="J4918" s="205" t="s">
        <v>684</v>
      </c>
      <c r="K4918" s="205" t="s">
        <v>684</v>
      </c>
      <c r="L4918" s="205" t="s">
        <v>684</v>
      </c>
      <c r="M4918" s="205" t="s">
        <v>684</v>
      </c>
      <c r="N4918" s="205" t="s">
        <v>684</v>
      </c>
      <c r="O4918" s="205" t="s">
        <v>686</v>
      </c>
      <c r="P4918" s="205" t="s">
        <v>684</v>
      </c>
      <c r="Q4918" s="205" t="s">
        <v>686</v>
      </c>
    </row>
    <row r="4919" spans="1:17" hidden="1">
      <c r="A4919" s="204">
        <v>100559704917</v>
      </c>
      <c r="B4919" s="205" t="s">
        <v>18063</v>
      </c>
      <c r="C4919" s="205" t="s">
        <v>18064</v>
      </c>
      <c r="D4919" s="205" t="s">
        <v>680</v>
      </c>
      <c r="E4919" s="572">
        <v>34333</v>
      </c>
      <c r="F4919" s="572">
        <v>42156</v>
      </c>
      <c r="G4919" s="205" t="s">
        <v>14999</v>
      </c>
      <c r="H4919" s="205" t="s">
        <v>682</v>
      </c>
      <c r="I4919" s="205" t="s">
        <v>684</v>
      </c>
      <c r="J4919" s="205" t="s">
        <v>684</v>
      </c>
      <c r="K4919" s="205" t="s">
        <v>684</v>
      </c>
      <c r="L4919" s="205" t="s">
        <v>684</v>
      </c>
      <c r="M4919" s="205" t="s">
        <v>684</v>
      </c>
      <c r="N4919" s="205" t="s">
        <v>684</v>
      </c>
      <c r="O4919" s="205" t="s">
        <v>686</v>
      </c>
      <c r="P4919" s="205" t="s">
        <v>684</v>
      </c>
      <c r="Q4919" s="205" t="s">
        <v>686</v>
      </c>
    </row>
    <row r="4920" spans="1:17" hidden="1">
      <c r="A4920" s="204">
        <v>100560188445</v>
      </c>
      <c r="B4920" s="205" t="s">
        <v>18039</v>
      </c>
      <c r="C4920" s="205" t="s">
        <v>18040</v>
      </c>
      <c r="D4920" s="205" t="s">
        <v>680</v>
      </c>
      <c r="E4920" s="572">
        <v>34099</v>
      </c>
      <c r="F4920" s="572">
        <v>42156</v>
      </c>
      <c r="G4920" s="205" t="s">
        <v>18041</v>
      </c>
      <c r="H4920" s="205" t="s">
        <v>682</v>
      </c>
      <c r="I4920" s="205" t="s">
        <v>684</v>
      </c>
      <c r="J4920" s="205" t="s">
        <v>684</v>
      </c>
      <c r="K4920" s="205" t="s">
        <v>684</v>
      </c>
      <c r="L4920" s="205" t="s">
        <v>684</v>
      </c>
      <c r="M4920" s="205" t="s">
        <v>684</v>
      </c>
      <c r="N4920" s="205" t="s">
        <v>684</v>
      </c>
      <c r="O4920" s="205" t="s">
        <v>686</v>
      </c>
      <c r="P4920" s="205" t="s">
        <v>684</v>
      </c>
      <c r="Q4920" s="205" t="s">
        <v>686</v>
      </c>
    </row>
    <row r="4921" spans="1:17" hidden="1">
      <c r="A4921" s="204">
        <v>100560161369</v>
      </c>
      <c r="B4921" s="205" t="s">
        <v>18004</v>
      </c>
      <c r="C4921" s="205" t="s">
        <v>18005</v>
      </c>
      <c r="D4921" s="205" t="s">
        <v>680</v>
      </c>
      <c r="E4921" s="572">
        <v>33474</v>
      </c>
      <c r="F4921" s="572">
        <v>42156</v>
      </c>
      <c r="G4921" s="205" t="s">
        <v>3371</v>
      </c>
      <c r="H4921" s="205" t="s">
        <v>682</v>
      </c>
      <c r="I4921" s="205" t="s">
        <v>684</v>
      </c>
      <c r="J4921" s="205" t="s">
        <v>684</v>
      </c>
      <c r="K4921" s="205" t="s">
        <v>684</v>
      </c>
      <c r="L4921" s="205" t="s">
        <v>684</v>
      </c>
      <c r="M4921" s="205" t="s">
        <v>684</v>
      </c>
      <c r="N4921" s="205" t="s">
        <v>684</v>
      </c>
      <c r="O4921" s="205" t="s">
        <v>686</v>
      </c>
      <c r="P4921" s="205" t="s">
        <v>684</v>
      </c>
      <c r="Q4921" s="205" t="s">
        <v>686</v>
      </c>
    </row>
    <row r="4922" spans="1:17" hidden="1">
      <c r="A4922" s="204">
        <v>100560600814</v>
      </c>
      <c r="B4922" s="205" t="s">
        <v>18008</v>
      </c>
      <c r="C4922" s="205" t="s">
        <v>18009</v>
      </c>
      <c r="D4922" s="205" t="s">
        <v>680</v>
      </c>
      <c r="E4922" s="572">
        <v>33441</v>
      </c>
      <c r="F4922" s="572">
        <v>42156</v>
      </c>
      <c r="G4922" s="205" t="s">
        <v>1801</v>
      </c>
      <c r="H4922" s="205" t="s">
        <v>682</v>
      </c>
      <c r="I4922" s="205" t="s">
        <v>684</v>
      </c>
      <c r="J4922" s="205" t="s">
        <v>684</v>
      </c>
      <c r="K4922" s="205" t="s">
        <v>684</v>
      </c>
      <c r="L4922" s="205" t="s">
        <v>684</v>
      </c>
      <c r="M4922" s="205" t="s">
        <v>684</v>
      </c>
      <c r="N4922" s="205" t="s">
        <v>684</v>
      </c>
      <c r="O4922" s="205" t="s">
        <v>686</v>
      </c>
      <c r="P4922" s="205" t="s">
        <v>684</v>
      </c>
      <c r="Q4922" s="205" t="s">
        <v>686</v>
      </c>
    </row>
    <row r="4923" spans="1:17" hidden="1">
      <c r="A4923" s="204">
        <v>100559631283</v>
      </c>
      <c r="B4923" s="205" t="s">
        <v>18168</v>
      </c>
      <c r="C4923" s="205" t="s">
        <v>18169</v>
      </c>
      <c r="D4923" s="205" t="s">
        <v>680</v>
      </c>
      <c r="E4923" s="572">
        <v>32402</v>
      </c>
      <c r="F4923" s="572">
        <v>42125</v>
      </c>
      <c r="G4923" s="205" t="s">
        <v>18170</v>
      </c>
      <c r="H4923" s="205" t="s">
        <v>682</v>
      </c>
      <c r="I4923" s="205" t="s">
        <v>684</v>
      </c>
      <c r="J4923" s="205" t="s">
        <v>684</v>
      </c>
      <c r="K4923" s="205" t="s">
        <v>684</v>
      </c>
      <c r="L4923" s="205" t="s">
        <v>684</v>
      </c>
      <c r="M4923" s="205" t="s">
        <v>684</v>
      </c>
      <c r="N4923" s="205" t="s">
        <v>684</v>
      </c>
      <c r="O4923" s="205" t="s">
        <v>686</v>
      </c>
      <c r="P4923" s="205" t="s">
        <v>684</v>
      </c>
      <c r="Q4923" s="205" t="s">
        <v>686</v>
      </c>
    </row>
    <row r="4924" spans="1:17" hidden="1">
      <c r="A4924" s="204">
        <v>100560693902</v>
      </c>
      <c r="B4924" s="205" t="s">
        <v>18163</v>
      </c>
      <c r="C4924" s="205" t="s">
        <v>18164</v>
      </c>
      <c r="D4924" s="205" t="s">
        <v>680</v>
      </c>
      <c r="E4924" s="572">
        <v>26582</v>
      </c>
      <c r="F4924" s="572">
        <v>42125</v>
      </c>
      <c r="G4924" s="205" t="s">
        <v>4613</v>
      </c>
      <c r="H4924" s="205" t="s">
        <v>682</v>
      </c>
      <c r="I4924" s="205" t="s">
        <v>684</v>
      </c>
      <c r="J4924" s="205" t="s">
        <v>684</v>
      </c>
      <c r="K4924" s="205" t="s">
        <v>684</v>
      </c>
      <c r="L4924" s="205" t="s">
        <v>684</v>
      </c>
      <c r="M4924" s="205" t="s">
        <v>684</v>
      </c>
      <c r="N4924" s="205" t="s">
        <v>684</v>
      </c>
      <c r="O4924" s="205" t="s">
        <v>686</v>
      </c>
      <c r="P4924" s="205" t="s">
        <v>684</v>
      </c>
      <c r="Q4924" s="205" t="s">
        <v>686</v>
      </c>
    </row>
    <row r="4925" spans="1:17" hidden="1">
      <c r="A4925" s="204">
        <v>100560658206</v>
      </c>
      <c r="B4925" s="205" t="s">
        <v>18092</v>
      </c>
      <c r="C4925" s="205" t="s">
        <v>18093</v>
      </c>
      <c r="D4925" s="205" t="s">
        <v>680</v>
      </c>
      <c r="E4925" s="572">
        <v>33776</v>
      </c>
      <c r="F4925" s="572">
        <v>42125</v>
      </c>
      <c r="G4925" s="205" t="s">
        <v>16442</v>
      </c>
      <c r="H4925" s="205" t="s">
        <v>682</v>
      </c>
      <c r="I4925" s="205" t="s">
        <v>684</v>
      </c>
      <c r="J4925" s="205" t="s">
        <v>684</v>
      </c>
      <c r="K4925" s="205" t="s">
        <v>684</v>
      </c>
      <c r="L4925" s="205" t="s">
        <v>684</v>
      </c>
      <c r="M4925" s="205" t="s">
        <v>684</v>
      </c>
      <c r="N4925" s="205" t="s">
        <v>684</v>
      </c>
      <c r="O4925" s="205" t="s">
        <v>686</v>
      </c>
      <c r="P4925" s="205" t="s">
        <v>684</v>
      </c>
      <c r="Q4925" s="205" t="s">
        <v>686</v>
      </c>
    </row>
    <row r="4926" spans="1:17" hidden="1">
      <c r="A4926" s="204">
        <v>100560668916</v>
      </c>
      <c r="B4926" s="205" t="s">
        <v>18094</v>
      </c>
      <c r="C4926" s="205" t="s">
        <v>18095</v>
      </c>
      <c r="D4926" s="205" t="s">
        <v>680</v>
      </c>
      <c r="E4926" s="572">
        <v>34099</v>
      </c>
      <c r="F4926" s="572">
        <v>42125</v>
      </c>
      <c r="G4926" s="205" t="s">
        <v>10704</v>
      </c>
      <c r="H4926" s="205" t="s">
        <v>682</v>
      </c>
      <c r="I4926" s="205" t="s">
        <v>684</v>
      </c>
      <c r="J4926" s="205" t="s">
        <v>684</v>
      </c>
      <c r="K4926" s="205" t="s">
        <v>684</v>
      </c>
      <c r="L4926" s="205" t="s">
        <v>684</v>
      </c>
      <c r="M4926" s="205" t="s">
        <v>684</v>
      </c>
      <c r="N4926" s="205" t="s">
        <v>684</v>
      </c>
      <c r="O4926" s="205" t="s">
        <v>686</v>
      </c>
      <c r="P4926" s="205" t="s">
        <v>684</v>
      </c>
      <c r="Q4926" s="205" t="s">
        <v>686</v>
      </c>
    </row>
    <row r="4927" spans="1:17" hidden="1">
      <c r="A4927" s="204">
        <v>100560604326</v>
      </c>
      <c r="B4927" s="205" t="s">
        <v>18105</v>
      </c>
      <c r="C4927" s="205" t="s">
        <v>18106</v>
      </c>
      <c r="D4927" s="205" t="s">
        <v>680</v>
      </c>
      <c r="E4927" s="572">
        <v>33659</v>
      </c>
      <c r="F4927" s="572">
        <v>42125</v>
      </c>
      <c r="G4927" s="205" t="s">
        <v>18107</v>
      </c>
      <c r="H4927" s="205" t="s">
        <v>682</v>
      </c>
      <c r="I4927" s="205" t="s">
        <v>684</v>
      </c>
      <c r="J4927" s="205" t="s">
        <v>684</v>
      </c>
      <c r="K4927" s="205" t="s">
        <v>684</v>
      </c>
      <c r="L4927" s="205" t="s">
        <v>684</v>
      </c>
      <c r="M4927" s="205" t="s">
        <v>684</v>
      </c>
      <c r="N4927" s="205" t="s">
        <v>684</v>
      </c>
      <c r="O4927" s="205" t="s">
        <v>686</v>
      </c>
      <c r="P4927" s="205" t="s">
        <v>684</v>
      </c>
      <c r="Q4927" s="205" t="s">
        <v>686</v>
      </c>
    </row>
    <row r="4928" spans="1:17" hidden="1">
      <c r="A4928" s="204">
        <v>100560556568</v>
      </c>
      <c r="B4928" s="205" t="s">
        <v>18108</v>
      </c>
      <c r="C4928" s="205" t="s">
        <v>18109</v>
      </c>
      <c r="D4928" s="205" t="s">
        <v>680</v>
      </c>
      <c r="E4928" s="572">
        <v>28047</v>
      </c>
      <c r="F4928" s="572">
        <v>42125</v>
      </c>
      <c r="G4928" s="205" t="s">
        <v>5501</v>
      </c>
      <c r="H4928" s="205" t="s">
        <v>682</v>
      </c>
      <c r="I4928" s="205" t="s">
        <v>684</v>
      </c>
      <c r="J4928" s="205" t="s">
        <v>684</v>
      </c>
      <c r="K4928" s="205" t="s">
        <v>684</v>
      </c>
      <c r="L4928" s="205" t="s">
        <v>684</v>
      </c>
      <c r="M4928" s="205" t="s">
        <v>684</v>
      </c>
      <c r="N4928" s="205" t="s">
        <v>684</v>
      </c>
      <c r="O4928" s="205" t="s">
        <v>686</v>
      </c>
      <c r="P4928" s="205" t="s">
        <v>684</v>
      </c>
      <c r="Q4928" s="205" t="s">
        <v>686</v>
      </c>
    </row>
    <row r="4929" spans="1:17" hidden="1">
      <c r="A4929" s="204">
        <v>100560288472</v>
      </c>
      <c r="B4929" s="205" t="s">
        <v>18110</v>
      </c>
      <c r="C4929" s="205" t="s">
        <v>18111</v>
      </c>
      <c r="D4929" s="205" t="s">
        <v>680</v>
      </c>
      <c r="E4929" s="572">
        <v>33730</v>
      </c>
      <c r="F4929" s="572">
        <v>42125</v>
      </c>
      <c r="G4929" s="205" t="s">
        <v>18112</v>
      </c>
      <c r="H4929" s="205" t="s">
        <v>682</v>
      </c>
      <c r="I4929" s="205" t="s">
        <v>684</v>
      </c>
      <c r="J4929" s="205" t="s">
        <v>684</v>
      </c>
      <c r="K4929" s="205" t="s">
        <v>684</v>
      </c>
      <c r="L4929" s="205" t="s">
        <v>684</v>
      </c>
      <c r="M4929" s="205" t="s">
        <v>684</v>
      </c>
      <c r="N4929" s="205" t="s">
        <v>684</v>
      </c>
      <c r="O4929" s="205" t="s">
        <v>686</v>
      </c>
      <c r="P4929" s="205" t="s">
        <v>684</v>
      </c>
      <c r="Q4929" s="205" t="s">
        <v>686</v>
      </c>
    </row>
    <row r="4930" spans="1:17" hidden="1">
      <c r="A4930" s="204">
        <v>100560649682</v>
      </c>
      <c r="B4930" s="205" t="s">
        <v>18096</v>
      </c>
      <c r="C4930" s="205" t="s">
        <v>18097</v>
      </c>
      <c r="D4930" s="205" t="s">
        <v>680</v>
      </c>
      <c r="E4930" s="572">
        <v>33984</v>
      </c>
      <c r="F4930" s="572">
        <v>42125</v>
      </c>
      <c r="G4930" s="205" t="s">
        <v>18098</v>
      </c>
      <c r="H4930" s="205" t="s">
        <v>682</v>
      </c>
      <c r="I4930" s="205" t="s">
        <v>684</v>
      </c>
      <c r="J4930" s="205" t="s">
        <v>684</v>
      </c>
      <c r="K4930" s="205" t="s">
        <v>684</v>
      </c>
      <c r="L4930" s="205" t="s">
        <v>684</v>
      </c>
      <c r="M4930" s="205" t="s">
        <v>684</v>
      </c>
      <c r="N4930" s="205" t="s">
        <v>684</v>
      </c>
      <c r="O4930" s="205" t="s">
        <v>686</v>
      </c>
      <c r="P4930" s="205" t="s">
        <v>684</v>
      </c>
      <c r="Q4930" s="205" t="s">
        <v>686</v>
      </c>
    </row>
    <row r="4931" spans="1:17" hidden="1">
      <c r="A4931" s="204">
        <v>100560217044</v>
      </c>
      <c r="B4931" s="205" t="s">
        <v>18099</v>
      </c>
      <c r="C4931" s="205" t="s">
        <v>18100</v>
      </c>
      <c r="D4931" s="205" t="s">
        <v>680</v>
      </c>
      <c r="E4931" s="572">
        <v>34168</v>
      </c>
      <c r="F4931" s="572">
        <v>42125</v>
      </c>
      <c r="G4931" s="205" t="s">
        <v>7577</v>
      </c>
      <c r="H4931" s="205" t="s">
        <v>682</v>
      </c>
      <c r="I4931" s="205" t="s">
        <v>684</v>
      </c>
      <c r="J4931" s="205" t="s">
        <v>684</v>
      </c>
      <c r="K4931" s="205" t="s">
        <v>684</v>
      </c>
      <c r="L4931" s="205" t="s">
        <v>684</v>
      </c>
      <c r="M4931" s="205" t="s">
        <v>684</v>
      </c>
      <c r="N4931" s="205" t="s">
        <v>684</v>
      </c>
      <c r="O4931" s="205" t="s">
        <v>686</v>
      </c>
      <c r="P4931" s="205" t="s">
        <v>684</v>
      </c>
      <c r="Q4931" s="205" t="s">
        <v>686</v>
      </c>
    </row>
    <row r="4932" spans="1:17" hidden="1">
      <c r="A4932" s="204">
        <v>100559894033</v>
      </c>
      <c r="B4932" s="205" t="s">
        <v>18086</v>
      </c>
      <c r="C4932" s="205" t="s">
        <v>18087</v>
      </c>
      <c r="D4932" s="205" t="s">
        <v>680</v>
      </c>
      <c r="E4932" s="572">
        <v>34259</v>
      </c>
      <c r="F4932" s="572">
        <v>42125</v>
      </c>
      <c r="G4932" s="205" t="s">
        <v>13567</v>
      </c>
      <c r="H4932" s="205" t="s">
        <v>682</v>
      </c>
      <c r="I4932" s="205" t="s">
        <v>684</v>
      </c>
      <c r="J4932" s="205" t="s">
        <v>684</v>
      </c>
      <c r="K4932" s="205" t="s">
        <v>684</v>
      </c>
      <c r="L4932" s="205" t="s">
        <v>684</v>
      </c>
      <c r="M4932" s="205" t="s">
        <v>684</v>
      </c>
      <c r="N4932" s="205" t="s">
        <v>684</v>
      </c>
      <c r="O4932" s="205" t="s">
        <v>686</v>
      </c>
      <c r="P4932" s="205" t="s">
        <v>684</v>
      </c>
      <c r="Q4932" s="205" t="s">
        <v>686</v>
      </c>
    </row>
    <row r="4933" spans="1:17" hidden="1">
      <c r="A4933" s="204">
        <v>100560523505</v>
      </c>
      <c r="B4933" s="205" t="s">
        <v>18118</v>
      </c>
      <c r="C4933" s="205" t="s">
        <v>18119</v>
      </c>
      <c r="D4933" s="205" t="s">
        <v>680</v>
      </c>
      <c r="E4933" s="572">
        <v>34478</v>
      </c>
      <c r="F4933" s="572">
        <v>42125</v>
      </c>
      <c r="G4933" s="205" t="s">
        <v>18120</v>
      </c>
      <c r="H4933" s="205" t="s">
        <v>682</v>
      </c>
      <c r="I4933" s="205" t="s">
        <v>684</v>
      </c>
      <c r="J4933" s="205" t="s">
        <v>684</v>
      </c>
      <c r="K4933" s="205" t="s">
        <v>684</v>
      </c>
      <c r="L4933" s="205" t="s">
        <v>684</v>
      </c>
      <c r="M4933" s="205" t="s">
        <v>684</v>
      </c>
      <c r="N4933" s="205" t="s">
        <v>684</v>
      </c>
      <c r="O4933" s="205" t="s">
        <v>686</v>
      </c>
      <c r="P4933" s="205" t="s">
        <v>684</v>
      </c>
      <c r="Q4933" s="205" t="s">
        <v>686</v>
      </c>
    </row>
    <row r="4934" spans="1:17" hidden="1">
      <c r="A4934" s="204">
        <v>100560410946</v>
      </c>
      <c r="B4934" s="205" t="s">
        <v>18103</v>
      </c>
      <c r="C4934" s="205" t="s">
        <v>18104</v>
      </c>
      <c r="D4934" s="205" t="s">
        <v>680</v>
      </c>
      <c r="E4934" s="572">
        <v>34333</v>
      </c>
      <c r="F4934" s="572">
        <v>42125</v>
      </c>
      <c r="G4934" s="205" t="s">
        <v>8557</v>
      </c>
      <c r="H4934" s="205" t="s">
        <v>682</v>
      </c>
      <c r="I4934" s="205" t="s">
        <v>684</v>
      </c>
      <c r="J4934" s="205" t="s">
        <v>684</v>
      </c>
      <c r="K4934" s="205" t="s">
        <v>684</v>
      </c>
      <c r="L4934" s="205" t="s">
        <v>684</v>
      </c>
      <c r="M4934" s="205" t="s">
        <v>684</v>
      </c>
      <c r="N4934" s="205" t="s">
        <v>684</v>
      </c>
      <c r="O4934" s="205" t="s">
        <v>686</v>
      </c>
      <c r="P4934" s="205" t="s">
        <v>684</v>
      </c>
      <c r="Q4934" s="205" t="s">
        <v>686</v>
      </c>
    </row>
    <row r="4935" spans="1:17" hidden="1">
      <c r="A4935" s="204">
        <v>100560667070</v>
      </c>
      <c r="B4935" s="205" t="s">
        <v>18123</v>
      </c>
      <c r="C4935" s="205" t="s">
        <v>18124</v>
      </c>
      <c r="D4935" s="205" t="s">
        <v>680</v>
      </c>
      <c r="E4935" s="572">
        <v>27311</v>
      </c>
      <c r="F4935" s="572">
        <v>42125</v>
      </c>
      <c r="G4935" s="205" t="s">
        <v>1239</v>
      </c>
      <c r="H4935" s="205" t="s">
        <v>682</v>
      </c>
      <c r="I4935" s="205" t="s">
        <v>684</v>
      </c>
      <c r="J4935" s="205" t="s">
        <v>684</v>
      </c>
      <c r="K4935" s="205" t="s">
        <v>684</v>
      </c>
      <c r="L4935" s="205" t="s">
        <v>684</v>
      </c>
      <c r="M4935" s="205" t="s">
        <v>684</v>
      </c>
      <c r="N4935" s="205" t="s">
        <v>684</v>
      </c>
      <c r="O4935" s="205" t="s">
        <v>686</v>
      </c>
      <c r="P4935" s="205" t="s">
        <v>684</v>
      </c>
      <c r="Q4935" s="205" t="s">
        <v>686</v>
      </c>
    </row>
    <row r="4936" spans="1:17" hidden="1">
      <c r="A4936" s="204">
        <v>100560046442</v>
      </c>
      <c r="B4936" s="205" t="s">
        <v>18125</v>
      </c>
      <c r="C4936" s="205" t="s">
        <v>18126</v>
      </c>
      <c r="D4936" s="205" t="s">
        <v>680</v>
      </c>
      <c r="E4936" s="572">
        <v>32947</v>
      </c>
      <c r="F4936" s="572">
        <v>42125</v>
      </c>
      <c r="G4936" s="205" t="s">
        <v>2637</v>
      </c>
      <c r="H4936" s="205" t="s">
        <v>682</v>
      </c>
      <c r="I4936" s="205" t="s">
        <v>684</v>
      </c>
      <c r="J4936" s="205" t="s">
        <v>684</v>
      </c>
      <c r="K4936" s="205" t="s">
        <v>684</v>
      </c>
      <c r="L4936" s="205" t="s">
        <v>684</v>
      </c>
      <c r="M4936" s="205" t="s">
        <v>684</v>
      </c>
      <c r="N4936" s="205" t="s">
        <v>684</v>
      </c>
      <c r="O4936" s="205" t="s">
        <v>686</v>
      </c>
      <c r="P4936" s="205" t="s">
        <v>684</v>
      </c>
      <c r="Q4936" s="205" t="s">
        <v>686</v>
      </c>
    </row>
    <row r="4937" spans="1:17" hidden="1">
      <c r="A4937" s="204">
        <v>100559997189</v>
      </c>
      <c r="B4937" s="205" t="s">
        <v>18115</v>
      </c>
      <c r="C4937" s="205" t="s">
        <v>18116</v>
      </c>
      <c r="D4937" s="205" t="s">
        <v>680</v>
      </c>
      <c r="E4937" s="572">
        <v>34406</v>
      </c>
      <c r="F4937" s="572">
        <v>42125</v>
      </c>
      <c r="G4937" s="205" t="s">
        <v>18117</v>
      </c>
      <c r="H4937" s="205" t="s">
        <v>682</v>
      </c>
      <c r="I4937" s="205" t="s">
        <v>684</v>
      </c>
      <c r="J4937" s="205" t="s">
        <v>684</v>
      </c>
      <c r="K4937" s="205" t="s">
        <v>684</v>
      </c>
      <c r="L4937" s="205" t="s">
        <v>684</v>
      </c>
      <c r="M4937" s="205" t="s">
        <v>684</v>
      </c>
      <c r="N4937" s="205" t="s">
        <v>684</v>
      </c>
      <c r="O4937" s="205" t="s">
        <v>686</v>
      </c>
      <c r="P4937" s="205" t="s">
        <v>684</v>
      </c>
      <c r="Q4937" s="205" t="s">
        <v>686</v>
      </c>
    </row>
    <row r="4938" spans="1:17" hidden="1">
      <c r="A4938" s="204">
        <v>100559833692</v>
      </c>
      <c r="B4938" s="205" t="s">
        <v>18127</v>
      </c>
      <c r="C4938" s="205" t="s">
        <v>18128</v>
      </c>
      <c r="D4938" s="205" t="s">
        <v>680</v>
      </c>
      <c r="E4938" s="572">
        <v>33562</v>
      </c>
      <c r="F4938" s="572">
        <v>42125</v>
      </c>
      <c r="G4938" s="205" t="s">
        <v>18129</v>
      </c>
      <c r="H4938" s="205" t="s">
        <v>682</v>
      </c>
      <c r="I4938" s="205" t="s">
        <v>684</v>
      </c>
      <c r="J4938" s="205" t="s">
        <v>684</v>
      </c>
      <c r="K4938" s="205" t="s">
        <v>684</v>
      </c>
      <c r="L4938" s="205" t="s">
        <v>684</v>
      </c>
      <c r="M4938" s="205" t="s">
        <v>684</v>
      </c>
      <c r="N4938" s="205" t="s">
        <v>684</v>
      </c>
      <c r="O4938" s="205" t="s">
        <v>686</v>
      </c>
      <c r="P4938" s="205" t="s">
        <v>684</v>
      </c>
      <c r="Q4938" s="205" t="s">
        <v>686</v>
      </c>
    </row>
    <row r="4939" spans="1:17" hidden="1">
      <c r="A4939" s="204">
        <v>100559635843</v>
      </c>
      <c r="B4939" s="205" t="s">
        <v>18101</v>
      </c>
      <c r="C4939" s="205" t="s">
        <v>18102</v>
      </c>
      <c r="D4939" s="205" t="s">
        <v>680</v>
      </c>
      <c r="E4939" s="572">
        <v>34416</v>
      </c>
      <c r="F4939" s="572">
        <v>42125</v>
      </c>
      <c r="G4939" s="205" t="s">
        <v>17902</v>
      </c>
      <c r="H4939" s="205" t="s">
        <v>682</v>
      </c>
      <c r="I4939" s="205" t="s">
        <v>684</v>
      </c>
      <c r="J4939" s="205" t="s">
        <v>684</v>
      </c>
      <c r="K4939" s="205" t="s">
        <v>684</v>
      </c>
      <c r="L4939" s="205" t="s">
        <v>684</v>
      </c>
      <c r="M4939" s="205" t="s">
        <v>684</v>
      </c>
      <c r="N4939" s="205" t="s">
        <v>684</v>
      </c>
      <c r="O4939" s="205" t="s">
        <v>686</v>
      </c>
      <c r="P4939" s="205" t="s">
        <v>684</v>
      </c>
      <c r="Q4939" s="205" t="s">
        <v>686</v>
      </c>
    </row>
    <row r="4940" spans="1:17" hidden="1">
      <c r="A4940" s="204">
        <v>100559910998</v>
      </c>
      <c r="B4940" s="205" t="s">
        <v>18113</v>
      </c>
      <c r="C4940" s="205" t="s">
        <v>18114</v>
      </c>
      <c r="D4940" s="205" t="s">
        <v>680</v>
      </c>
      <c r="E4940" s="572">
        <v>26962</v>
      </c>
      <c r="F4940" s="572">
        <v>42125</v>
      </c>
      <c r="G4940" s="205" t="s">
        <v>1235</v>
      </c>
      <c r="H4940" s="205" t="s">
        <v>682</v>
      </c>
      <c r="I4940" s="205" t="s">
        <v>684</v>
      </c>
      <c r="J4940" s="205" t="s">
        <v>684</v>
      </c>
      <c r="K4940" s="205" t="s">
        <v>684</v>
      </c>
      <c r="L4940" s="205" t="s">
        <v>684</v>
      </c>
      <c r="M4940" s="205" t="s">
        <v>684</v>
      </c>
      <c r="N4940" s="205" t="s">
        <v>684</v>
      </c>
      <c r="O4940" s="205" t="s">
        <v>686</v>
      </c>
      <c r="P4940" s="205" t="s">
        <v>684</v>
      </c>
      <c r="Q4940" s="205" t="s">
        <v>686</v>
      </c>
    </row>
    <row r="4941" spans="1:17" hidden="1">
      <c r="A4941" s="204">
        <v>100560211690</v>
      </c>
      <c r="B4941" s="205" t="s">
        <v>18148</v>
      </c>
      <c r="C4941" s="205" t="s">
        <v>18149</v>
      </c>
      <c r="D4941" s="205" t="s">
        <v>680</v>
      </c>
      <c r="E4941" s="572">
        <v>29503</v>
      </c>
      <c r="F4941" s="572">
        <v>42125</v>
      </c>
      <c r="G4941" s="205" t="s">
        <v>926</v>
      </c>
      <c r="H4941" s="205" t="s">
        <v>682</v>
      </c>
      <c r="I4941" s="205" t="s">
        <v>684</v>
      </c>
      <c r="J4941" s="205" t="s">
        <v>684</v>
      </c>
      <c r="K4941" s="205" t="s">
        <v>684</v>
      </c>
      <c r="L4941" s="205" t="s">
        <v>684</v>
      </c>
      <c r="M4941" s="205" t="s">
        <v>684</v>
      </c>
      <c r="N4941" s="205" t="s">
        <v>684</v>
      </c>
      <c r="O4941" s="205" t="s">
        <v>686</v>
      </c>
      <c r="P4941" s="205" t="s">
        <v>684</v>
      </c>
      <c r="Q4941" s="205" t="s">
        <v>686</v>
      </c>
    </row>
    <row r="4942" spans="1:17" hidden="1">
      <c r="A4942" s="204">
        <v>100559734398</v>
      </c>
      <c r="B4942" s="205" t="s">
        <v>18136</v>
      </c>
      <c r="C4942" s="205" t="s">
        <v>18137</v>
      </c>
      <c r="D4942" s="205" t="s">
        <v>680</v>
      </c>
      <c r="E4942" s="572">
        <v>29503</v>
      </c>
      <c r="F4942" s="572">
        <v>42125</v>
      </c>
      <c r="G4942" s="205" t="s">
        <v>18138</v>
      </c>
      <c r="H4942" s="205" t="s">
        <v>682</v>
      </c>
      <c r="I4942" s="205" t="s">
        <v>684</v>
      </c>
      <c r="J4942" s="205" t="s">
        <v>684</v>
      </c>
      <c r="K4942" s="205" t="s">
        <v>684</v>
      </c>
      <c r="L4942" s="205" t="s">
        <v>684</v>
      </c>
      <c r="M4942" s="205" t="s">
        <v>684</v>
      </c>
      <c r="N4942" s="205" t="s">
        <v>684</v>
      </c>
      <c r="O4942" s="205" t="s">
        <v>686</v>
      </c>
      <c r="P4942" s="205" t="s">
        <v>684</v>
      </c>
      <c r="Q4942" s="205" t="s">
        <v>686</v>
      </c>
    </row>
    <row r="4943" spans="1:17" hidden="1">
      <c r="A4943" s="204">
        <v>100560393854</v>
      </c>
      <c r="B4943" s="205" t="s">
        <v>18130</v>
      </c>
      <c r="C4943" s="205" t="s">
        <v>18131</v>
      </c>
      <c r="D4943" s="205" t="s">
        <v>680</v>
      </c>
      <c r="E4943" s="572">
        <v>33474</v>
      </c>
      <c r="F4943" s="572">
        <v>42125</v>
      </c>
      <c r="G4943" s="205" t="s">
        <v>18132</v>
      </c>
      <c r="H4943" s="205" t="s">
        <v>682</v>
      </c>
      <c r="I4943" s="205" t="s">
        <v>684</v>
      </c>
      <c r="J4943" s="205" t="s">
        <v>684</v>
      </c>
      <c r="K4943" s="205" t="s">
        <v>684</v>
      </c>
      <c r="L4943" s="205" t="s">
        <v>684</v>
      </c>
      <c r="M4943" s="205" t="s">
        <v>684</v>
      </c>
      <c r="N4943" s="205" t="s">
        <v>684</v>
      </c>
      <c r="O4943" s="205" t="s">
        <v>686</v>
      </c>
      <c r="P4943" s="205" t="s">
        <v>684</v>
      </c>
      <c r="Q4943" s="205" t="s">
        <v>686</v>
      </c>
    </row>
    <row r="4944" spans="1:17" hidden="1">
      <c r="A4944" s="204">
        <v>100560518386</v>
      </c>
      <c r="B4944" s="205" t="s">
        <v>18133</v>
      </c>
      <c r="C4944" s="205" t="s">
        <v>18134</v>
      </c>
      <c r="D4944" s="205" t="s">
        <v>680</v>
      </c>
      <c r="E4944" s="572">
        <v>34383</v>
      </c>
      <c r="F4944" s="572">
        <v>42125</v>
      </c>
      <c r="G4944" s="205" t="s">
        <v>18135</v>
      </c>
      <c r="H4944" s="205" t="s">
        <v>682</v>
      </c>
      <c r="I4944" s="205" t="s">
        <v>684</v>
      </c>
      <c r="J4944" s="205" t="s">
        <v>684</v>
      </c>
      <c r="K4944" s="205" t="s">
        <v>684</v>
      </c>
      <c r="L4944" s="205" t="s">
        <v>684</v>
      </c>
      <c r="M4944" s="205" t="s">
        <v>684</v>
      </c>
      <c r="N4944" s="205" t="s">
        <v>684</v>
      </c>
      <c r="O4944" s="205" t="s">
        <v>686</v>
      </c>
      <c r="P4944" s="205" t="s">
        <v>684</v>
      </c>
      <c r="Q4944" s="205" t="s">
        <v>686</v>
      </c>
    </row>
    <row r="4945" spans="1:17" hidden="1">
      <c r="A4945" s="204">
        <v>100559894112</v>
      </c>
      <c r="B4945" s="205" t="s">
        <v>18121</v>
      </c>
      <c r="C4945" s="205" t="s">
        <v>18122</v>
      </c>
      <c r="D4945" s="205" t="s">
        <v>680</v>
      </c>
      <c r="E4945" s="572">
        <v>34021</v>
      </c>
      <c r="F4945" s="572">
        <v>42125</v>
      </c>
      <c r="G4945" s="205" t="s">
        <v>13567</v>
      </c>
      <c r="H4945" s="205" t="s">
        <v>682</v>
      </c>
      <c r="I4945" s="205" t="s">
        <v>684</v>
      </c>
      <c r="J4945" s="205" t="s">
        <v>684</v>
      </c>
      <c r="K4945" s="205" t="s">
        <v>684</v>
      </c>
      <c r="L4945" s="205" t="s">
        <v>684</v>
      </c>
      <c r="M4945" s="205" t="s">
        <v>684</v>
      </c>
      <c r="N4945" s="205" t="s">
        <v>13620</v>
      </c>
      <c r="O4945" s="205" t="s">
        <v>686</v>
      </c>
      <c r="P4945" s="205" t="s">
        <v>684</v>
      </c>
      <c r="Q4945" s="205" t="s">
        <v>686</v>
      </c>
    </row>
    <row r="4946" spans="1:17" hidden="1">
      <c r="A4946" s="204">
        <v>100560028372</v>
      </c>
      <c r="B4946" s="205" t="s">
        <v>18139</v>
      </c>
      <c r="C4946" s="205" t="s">
        <v>18140</v>
      </c>
      <c r="D4946" s="205" t="s">
        <v>680</v>
      </c>
      <c r="E4946" s="572">
        <v>33441</v>
      </c>
      <c r="F4946" s="572">
        <v>42125</v>
      </c>
      <c r="G4946" s="205" t="s">
        <v>2926</v>
      </c>
      <c r="H4946" s="205" t="s">
        <v>682</v>
      </c>
      <c r="I4946" s="205" t="s">
        <v>684</v>
      </c>
      <c r="J4946" s="205" t="s">
        <v>684</v>
      </c>
      <c r="K4946" s="205" t="s">
        <v>684</v>
      </c>
      <c r="L4946" s="205" t="s">
        <v>684</v>
      </c>
      <c r="M4946" s="205" t="s">
        <v>684</v>
      </c>
      <c r="N4946" s="205" t="s">
        <v>684</v>
      </c>
      <c r="O4946" s="205" t="s">
        <v>686</v>
      </c>
      <c r="P4946" s="205" t="s">
        <v>684</v>
      </c>
      <c r="Q4946" s="205" t="s">
        <v>686</v>
      </c>
    </row>
    <row r="4947" spans="1:17" hidden="1">
      <c r="A4947" s="204">
        <v>100560479509</v>
      </c>
      <c r="B4947" s="205" t="s">
        <v>18151</v>
      </c>
      <c r="C4947" s="205" t="s">
        <v>18152</v>
      </c>
      <c r="D4947" s="205" t="s">
        <v>680</v>
      </c>
      <c r="E4947" s="572">
        <v>32583</v>
      </c>
      <c r="F4947" s="572">
        <v>42125</v>
      </c>
      <c r="G4947" s="205" t="s">
        <v>4216</v>
      </c>
      <c r="H4947" s="205" t="s">
        <v>682</v>
      </c>
      <c r="I4947" s="205" t="s">
        <v>684</v>
      </c>
      <c r="J4947" s="205" t="s">
        <v>684</v>
      </c>
      <c r="K4947" s="205" t="s">
        <v>684</v>
      </c>
      <c r="L4947" s="205" t="s">
        <v>684</v>
      </c>
      <c r="M4947" s="205" t="s">
        <v>684</v>
      </c>
      <c r="N4947" s="205" t="s">
        <v>684</v>
      </c>
      <c r="O4947" s="205" t="s">
        <v>686</v>
      </c>
      <c r="P4947" s="205" t="s">
        <v>684</v>
      </c>
      <c r="Q4947" s="205" t="s">
        <v>686</v>
      </c>
    </row>
    <row r="4948" spans="1:17" hidden="1">
      <c r="A4948" s="204">
        <v>100560689834</v>
      </c>
      <c r="B4948" s="205" t="s">
        <v>18145</v>
      </c>
      <c r="C4948" s="205" t="s">
        <v>18146</v>
      </c>
      <c r="D4948" s="205" t="s">
        <v>680</v>
      </c>
      <c r="E4948" s="572">
        <v>34476</v>
      </c>
      <c r="F4948" s="572">
        <v>42125</v>
      </c>
      <c r="G4948" s="205" t="s">
        <v>18147</v>
      </c>
      <c r="H4948" s="205" t="s">
        <v>682</v>
      </c>
      <c r="I4948" s="205" t="s">
        <v>684</v>
      </c>
      <c r="J4948" s="205" t="s">
        <v>684</v>
      </c>
      <c r="K4948" s="205" t="s">
        <v>684</v>
      </c>
      <c r="L4948" s="205" t="s">
        <v>684</v>
      </c>
      <c r="M4948" s="205" t="s">
        <v>684</v>
      </c>
      <c r="N4948" s="205" t="s">
        <v>684</v>
      </c>
      <c r="O4948" s="205" t="s">
        <v>686</v>
      </c>
      <c r="P4948" s="205" t="s">
        <v>684</v>
      </c>
      <c r="Q4948" s="205" t="s">
        <v>686</v>
      </c>
    </row>
    <row r="4949" spans="1:17" hidden="1">
      <c r="A4949" s="204">
        <v>100560531157</v>
      </c>
      <c r="B4949" s="205" t="s">
        <v>18150</v>
      </c>
      <c r="C4949" s="205" t="s">
        <v>2228</v>
      </c>
      <c r="D4949" s="205" t="s">
        <v>680</v>
      </c>
      <c r="E4949" s="572">
        <v>34600</v>
      </c>
      <c r="F4949" s="572">
        <v>42125</v>
      </c>
      <c r="G4949" s="205" t="s">
        <v>2229</v>
      </c>
      <c r="H4949" s="205" t="s">
        <v>682</v>
      </c>
      <c r="I4949" s="205" t="s">
        <v>684</v>
      </c>
      <c r="J4949" s="205" t="s">
        <v>684</v>
      </c>
      <c r="K4949" s="205" t="s">
        <v>684</v>
      </c>
      <c r="L4949" s="205" t="s">
        <v>684</v>
      </c>
      <c r="M4949" s="205" t="s">
        <v>684</v>
      </c>
      <c r="N4949" s="205" t="s">
        <v>684</v>
      </c>
      <c r="O4949" s="205" t="s">
        <v>686</v>
      </c>
      <c r="P4949" s="205" t="s">
        <v>684</v>
      </c>
      <c r="Q4949" s="205" t="s">
        <v>686</v>
      </c>
    </row>
    <row r="4950" spans="1:17" hidden="1">
      <c r="A4950" s="204">
        <v>100559765577</v>
      </c>
      <c r="B4950" s="205" t="s">
        <v>18165</v>
      </c>
      <c r="C4950" s="205" t="s">
        <v>18166</v>
      </c>
      <c r="D4950" s="205" t="s">
        <v>680</v>
      </c>
      <c r="E4950" s="572">
        <v>34065</v>
      </c>
      <c r="F4950" s="572">
        <v>42125</v>
      </c>
      <c r="G4950" s="205" t="s">
        <v>18167</v>
      </c>
      <c r="H4950" s="205" t="s">
        <v>682</v>
      </c>
      <c r="I4950" s="205" t="s">
        <v>684</v>
      </c>
      <c r="J4950" s="205" t="s">
        <v>684</v>
      </c>
      <c r="K4950" s="205" t="s">
        <v>684</v>
      </c>
      <c r="L4950" s="205" t="s">
        <v>684</v>
      </c>
      <c r="M4950" s="205" t="s">
        <v>684</v>
      </c>
      <c r="N4950" s="205" t="s">
        <v>684</v>
      </c>
      <c r="O4950" s="205" t="s">
        <v>686</v>
      </c>
      <c r="P4950" s="205" t="s">
        <v>684</v>
      </c>
      <c r="Q4950" s="205" t="s">
        <v>686</v>
      </c>
    </row>
    <row r="4951" spans="1:17" hidden="1">
      <c r="A4951" s="204">
        <v>100559649072</v>
      </c>
      <c r="B4951" s="205" t="s">
        <v>18088</v>
      </c>
      <c r="C4951" s="205" t="s">
        <v>18089</v>
      </c>
      <c r="D4951" s="205" t="s">
        <v>680</v>
      </c>
      <c r="E4951" s="572">
        <v>28418</v>
      </c>
      <c r="F4951" s="572">
        <v>42125</v>
      </c>
      <c r="G4951" s="205" t="s">
        <v>6759</v>
      </c>
      <c r="H4951" s="205" t="s">
        <v>682</v>
      </c>
      <c r="I4951" s="205" t="s">
        <v>684</v>
      </c>
      <c r="J4951" s="205" t="s">
        <v>684</v>
      </c>
      <c r="K4951" s="205" t="s">
        <v>684</v>
      </c>
      <c r="L4951" s="205" t="s">
        <v>684</v>
      </c>
      <c r="M4951" s="205" t="s">
        <v>684</v>
      </c>
      <c r="N4951" s="205" t="s">
        <v>684</v>
      </c>
      <c r="O4951" s="205" t="s">
        <v>686</v>
      </c>
      <c r="P4951" s="205" t="s">
        <v>684</v>
      </c>
      <c r="Q4951" s="205" t="s">
        <v>686</v>
      </c>
    </row>
    <row r="4952" spans="1:17" hidden="1">
      <c r="A4952" s="204">
        <v>100560077035</v>
      </c>
      <c r="B4952" s="205" t="s">
        <v>18141</v>
      </c>
      <c r="C4952" s="205" t="s">
        <v>18142</v>
      </c>
      <c r="D4952" s="205" t="s">
        <v>680</v>
      </c>
      <c r="E4952" s="572">
        <v>34406</v>
      </c>
      <c r="F4952" s="572">
        <v>42125</v>
      </c>
      <c r="G4952" s="205" t="s">
        <v>1309</v>
      </c>
      <c r="H4952" s="205" t="s">
        <v>682</v>
      </c>
      <c r="I4952" s="205" t="s">
        <v>684</v>
      </c>
      <c r="J4952" s="205" t="s">
        <v>684</v>
      </c>
      <c r="K4952" s="205" t="s">
        <v>684</v>
      </c>
      <c r="L4952" s="205" t="s">
        <v>684</v>
      </c>
      <c r="M4952" s="205" t="s">
        <v>684</v>
      </c>
      <c r="N4952" s="205" t="s">
        <v>684</v>
      </c>
      <c r="O4952" s="205" t="s">
        <v>686</v>
      </c>
      <c r="P4952" s="205" t="s">
        <v>684</v>
      </c>
      <c r="Q4952" s="205" t="s">
        <v>686</v>
      </c>
    </row>
    <row r="4953" spans="1:17" hidden="1">
      <c r="A4953" s="204">
        <v>100560530028</v>
      </c>
      <c r="B4953" s="205" t="s">
        <v>18143</v>
      </c>
      <c r="C4953" s="205" t="s">
        <v>18144</v>
      </c>
      <c r="D4953" s="205" t="s">
        <v>680</v>
      </c>
      <c r="E4953" s="572">
        <v>28768</v>
      </c>
      <c r="F4953" s="572">
        <v>42125</v>
      </c>
      <c r="G4953" s="205" t="s">
        <v>7908</v>
      </c>
      <c r="H4953" s="205" t="s">
        <v>682</v>
      </c>
      <c r="I4953" s="205" t="s">
        <v>684</v>
      </c>
      <c r="J4953" s="205" t="s">
        <v>684</v>
      </c>
      <c r="K4953" s="205" t="s">
        <v>684</v>
      </c>
      <c r="L4953" s="205" t="s">
        <v>684</v>
      </c>
      <c r="M4953" s="205" t="s">
        <v>684</v>
      </c>
      <c r="N4953" s="205" t="s">
        <v>684</v>
      </c>
      <c r="O4953" s="205" t="s">
        <v>686</v>
      </c>
      <c r="P4953" s="205" t="s">
        <v>684</v>
      </c>
      <c r="Q4953" s="205" t="s">
        <v>686</v>
      </c>
    </row>
    <row r="4954" spans="1:17" hidden="1">
      <c r="A4954" s="204">
        <v>100559910895</v>
      </c>
      <c r="B4954" s="205" t="s">
        <v>18156</v>
      </c>
      <c r="C4954" s="205" t="s">
        <v>18157</v>
      </c>
      <c r="D4954" s="205" t="s">
        <v>680</v>
      </c>
      <c r="E4954" s="572">
        <v>25849</v>
      </c>
      <c r="F4954" s="572">
        <v>42125</v>
      </c>
      <c r="G4954" s="205" t="s">
        <v>1235</v>
      </c>
      <c r="H4954" s="205" t="s">
        <v>682</v>
      </c>
      <c r="I4954" s="205" t="s">
        <v>684</v>
      </c>
      <c r="J4954" s="205" t="s">
        <v>684</v>
      </c>
      <c r="K4954" s="205" t="s">
        <v>684</v>
      </c>
      <c r="L4954" s="205" t="s">
        <v>684</v>
      </c>
      <c r="M4954" s="205" t="s">
        <v>684</v>
      </c>
      <c r="N4954" s="205" t="s">
        <v>684</v>
      </c>
      <c r="O4954" s="205" t="s">
        <v>686</v>
      </c>
      <c r="P4954" s="205" t="s">
        <v>684</v>
      </c>
      <c r="Q4954" s="205" t="s">
        <v>686</v>
      </c>
    </row>
    <row r="4955" spans="1:17" hidden="1">
      <c r="A4955" s="204">
        <v>100560666856</v>
      </c>
      <c r="B4955" s="205" t="s">
        <v>18158</v>
      </c>
      <c r="C4955" s="205" t="s">
        <v>18159</v>
      </c>
      <c r="D4955" s="205" t="s">
        <v>680</v>
      </c>
      <c r="E4955" s="572">
        <v>32402</v>
      </c>
      <c r="F4955" s="572">
        <v>42125</v>
      </c>
      <c r="G4955" s="205" t="s">
        <v>1239</v>
      </c>
      <c r="H4955" s="205" t="s">
        <v>682</v>
      </c>
      <c r="I4955" s="205" t="s">
        <v>684</v>
      </c>
      <c r="J4955" s="205" t="s">
        <v>684</v>
      </c>
      <c r="K4955" s="205" t="s">
        <v>684</v>
      </c>
      <c r="L4955" s="205" t="s">
        <v>684</v>
      </c>
      <c r="M4955" s="205" t="s">
        <v>684</v>
      </c>
      <c r="N4955" s="205" t="s">
        <v>684</v>
      </c>
      <c r="O4955" s="205" t="s">
        <v>686</v>
      </c>
      <c r="P4955" s="205" t="s">
        <v>684</v>
      </c>
      <c r="Q4955" s="205" t="s">
        <v>686</v>
      </c>
    </row>
    <row r="4956" spans="1:17" hidden="1">
      <c r="A4956" s="204">
        <v>100560282369</v>
      </c>
      <c r="B4956" s="205" t="s">
        <v>18160</v>
      </c>
      <c r="C4956" s="205" t="s">
        <v>18161</v>
      </c>
      <c r="D4956" s="205" t="s">
        <v>680</v>
      </c>
      <c r="E4956" s="572">
        <v>33655</v>
      </c>
      <c r="F4956" s="572">
        <v>42125</v>
      </c>
      <c r="G4956" s="205" t="s">
        <v>18162</v>
      </c>
      <c r="H4956" s="205" t="s">
        <v>682</v>
      </c>
      <c r="I4956" s="205" t="s">
        <v>684</v>
      </c>
      <c r="J4956" s="205" t="s">
        <v>684</v>
      </c>
      <c r="K4956" s="205" t="s">
        <v>684</v>
      </c>
      <c r="L4956" s="205" t="s">
        <v>684</v>
      </c>
      <c r="M4956" s="205" t="s">
        <v>684</v>
      </c>
      <c r="N4956" s="205" t="s">
        <v>684</v>
      </c>
      <c r="O4956" s="205" t="s">
        <v>686</v>
      </c>
      <c r="P4956" s="205" t="s">
        <v>684</v>
      </c>
      <c r="Q4956" s="205" t="s">
        <v>686</v>
      </c>
    </row>
    <row r="4957" spans="1:17" hidden="1">
      <c r="A4957" s="204">
        <v>100559626214</v>
      </c>
      <c r="B4957" s="205" t="s">
        <v>18153</v>
      </c>
      <c r="C4957" s="205" t="s">
        <v>18154</v>
      </c>
      <c r="D4957" s="205" t="s">
        <v>680</v>
      </c>
      <c r="E4957" s="572">
        <v>32279</v>
      </c>
      <c r="F4957" s="572">
        <v>42125</v>
      </c>
      <c r="G4957" s="205" t="s">
        <v>18155</v>
      </c>
      <c r="H4957" s="205" t="s">
        <v>682</v>
      </c>
      <c r="I4957" s="205" t="s">
        <v>684</v>
      </c>
      <c r="J4957" s="205" t="s">
        <v>684</v>
      </c>
      <c r="K4957" s="205" t="s">
        <v>684</v>
      </c>
      <c r="L4957" s="205" t="s">
        <v>684</v>
      </c>
      <c r="M4957" s="205" t="s">
        <v>684</v>
      </c>
      <c r="N4957" s="205" t="s">
        <v>684</v>
      </c>
      <c r="O4957" s="205" t="s">
        <v>686</v>
      </c>
      <c r="P4957" s="205" t="s">
        <v>684</v>
      </c>
      <c r="Q4957" s="205" t="s">
        <v>686</v>
      </c>
    </row>
    <row r="4958" spans="1:17" hidden="1">
      <c r="A4958" s="204">
        <v>100560464035</v>
      </c>
      <c r="B4958" s="205" t="s">
        <v>18090</v>
      </c>
      <c r="C4958" s="205" t="s">
        <v>18091</v>
      </c>
      <c r="D4958" s="205" t="s">
        <v>680</v>
      </c>
      <c r="E4958" s="572">
        <v>33949</v>
      </c>
      <c r="F4958" s="572">
        <v>42125</v>
      </c>
      <c r="G4958" s="205" t="s">
        <v>2363</v>
      </c>
      <c r="H4958" s="205" t="s">
        <v>682</v>
      </c>
      <c r="I4958" s="205" t="s">
        <v>708</v>
      </c>
      <c r="J4958" s="205">
        <v>7875020155</v>
      </c>
      <c r="K4958" s="205" t="s">
        <v>684</v>
      </c>
      <c r="L4958" s="205" t="s">
        <v>684</v>
      </c>
      <c r="M4958" s="205" t="s">
        <v>684</v>
      </c>
      <c r="N4958" s="205" t="s">
        <v>684</v>
      </c>
      <c r="O4958" s="205" t="s">
        <v>686</v>
      </c>
      <c r="P4958" s="205" t="s">
        <v>684</v>
      </c>
      <c r="Q4958" s="205" t="s">
        <v>686</v>
      </c>
    </row>
    <row r="4959" spans="1:17" hidden="1">
      <c r="A4959" s="204">
        <v>100559736233</v>
      </c>
      <c r="B4959" s="205" t="s">
        <v>18171</v>
      </c>
      <c r="C4959" s="205" t="s">
        <v>18172</v>
      </c>
      <c r="D4959" s="205" t="s">
        <v>680</v>
      </c>
      <c r="E4959" s="572">
        <v>29503</v>
      </c>
      <c r="F4959" s="572">
        <v>42095</v>
      </c>
      <c r="G4959" s="205" t="s">
        <v>10927</v>
      </c>
      <c r="H4959" s="205" t="s">
        <v>682</v>
      </c>
      <c r="I4959" s="205" t="s">
        <v>684</v>
      </c>
      <c r="J4959" s="205" t="s">
        <v>684</v>
      </c>
      <c r="K4959" s="205" t="s">
        <v>684</v>
      </c>
      <c r="L4959" s="205" t="s">
        <v>684</v>
      </c>
      <c r="M4959" s="205" t="s">
        <v>684</v>
      </c>
      <c r="N4959" s="205" t="s">
        <v>684</v>
      </c>
      <c r="O4959" s="205" t="s">
        <v>686</v>
      </c>
      <c r="P4959" s="205" t="s">
        <v>684</v>
      </c>
      <c r="Q4959" s="205" t="s">
        <v>686</v>
      </c>
    </row>
    <row r="4960" spans="1:17" hidden="1">
      <c r="A4960" s="204">
        <v>100560132813</v>
      </c>
      <c r="B4960" s="205" t="s">
        <v>18258</v>
      </c>
      <c r="C4960" s="205" t="s">
        <v>18259</v>
      </c>
      <c r="D4960" s="205" t="s">
        <v>680</v>
      </c>
      <c r="E4960" s="572">
        <v>29516</v>
      </c>
      <c r="F4960" s="572">
        <v>42095</v>
      </c>
      <c r="G4960" s="205" t="s">
        <v>18260</v>
      </c>
      <c r="H4960" s="205" t="s">
        <v>682</v>
      </c>
      <c r="I4960" s="205" t="s">
        <v>684</v>
      </c>
      <c r="J4960" s="205" t="s">
        <v>684</v>
      </c>
      <c r="K4960" s="205" t="s">
        <v>684</v>
      </c>
      <c r="L4960" s="205" t="s">
        <v>684</v>
      </c>
      <c r="M4960" s="205" t="s">
        <v>684</v>
      </c>
      <c r="N4960" s="205" t="s">
        <v>684</v>
      </c>
      <c r="O4960" s="205" t="s">
        <v>686</v>
      </c>
      <c r="P4960" s="205" t="s">
        <v>684</v>
      </c>
      <c r="Q4960" s="205" t="s">
        <v>686</v>
      </c>
    </row>
    <row r="4961" spans="1:17" hidden="1">
      <c r="A4961" s="204">
        <v>100560003878</v>
      </c>
      <c r="B4961" s="205" t="s">
        <v>18184</v>
      </c>
      <c r="C4961" s="205" t="s">
        <v>18185</v>
      </c>
      <c r="D4961" s="205" t="s">
        <v>680</v>
      </c>
      <c r="E4961" s="572">
        <v>30245</v>
      </c>
      <c r="F4961" s="572">
        <v>42095</v>
      </c>
      <c r="G4961" s="205" t="s">
        <v>18186</v>
      </c>
      <c r="H4961" s="205" t="s">
        <v>682</v>
      </c>
      <c r="I4961" s="205" t="s">
        <v>684</v>
      </c>
      <c r="J4961" s="205" t="s">
        <v>684</v>
      </c>
      <c r="K4961" s="205" t="s">
        <v>684</v>
      </c>
      <c r="L4961" s="205" t="s">
        <v>684</v>
      </c>
      <c r="M4961" s="205" t="s">
        <v>684</v>
      </c>
      <c r="N4961" s="205" t="s">
        <v>684</v>
      </c>
      <c r="O4961" s="205" t="s">
        <v>686</v>
      </c>
      <c r="P4961" s="205" t="s">
        <v>684</v>
      </c>
      <c r="Q4961" s="205" t="s">
        <v>686</v>
      </c>
    </row>
    <row r="4962" spans="1:17" hidden="1">
      <c r="A4962" s="204">
        <v>100560702747</v>
      </c>
      <c r="B4962" s="205" t="s">
        <v>18175</v>
      </c>
      <c r="C4962" s="205" t="s">
        <v>18176</v>
      </c>
      <c r="D4962" s="205" t="s">
        <v>680</v>
      </c>
      <c r="E4962" s="572">
        <v>28426</v>
      </c>
      <c r="F4962" s="572">
        <v>42095</v>
      </c>
      <c r="G4962" s="205" t="s">
        <v>1998</v>
      </c>
      <c r="H4962" s="205" t="s">
        <v>682</v>
      </c>
      <c r="I4962" s="205" t="s">
        <v>684</v>
      </c>
      <c r="J4962" s="205" t="s">
        <v>684</v>
      </c>
      <c r="K4962" s="205" t="s">
        <v>684</v>
      </c>
      <c r="L4962" s="205" t="s">
        <v>684</v>
      </c>
      <c r="M4962" s="205" t="s">
        <v>684</v>
      </c>
      <c r="N4962" s="205" t="s">
        <v>684</v>
      </c>
      <c r="O4962" s="205" t="s">
        <v>686</v>
      </c>
      <c r="P4962" s="205" t="s">
        <v>684</v>
      </c>
      <c r="Q4962" s="205" t="s">
        <v>686</v>
      </c>
    </row>
    <row r="4963" spans="1:17" hidden="1">
      <c r="A4963" s="204">
        <v>100560352509</v>
      </c>
      <c r="B4963" s="205" t="s">
        <v>18177</v>
      </c>
      <c r="C4963" s="205" t="s">
        <v>18178</v>
      </c>
      <c r="D4963" s="205" t="s">
        <v>680</v>
      </c>
      <c r="E4963" s="572">
        <v>28411</v>
      </c>
      <c r="F4963" s="572">
        <v>42095</v>
      </c>
      <c r="G4963" s="205" t="s">
        <v>7730</v>
      </c>
      <c r="H4963" s="205" t="s">
        <v>682</v>
      </c>
      <c r="I4963" s="205" t="s">
        <v>684</v>
      </c>
      <c r="J4963" s="205" t="s">
        <v>684</v>
      </c>
      <c r="K4963" s="205" t="s">
        <v>684</v>
      </c>
      <c r="L4963" s="205" t="s">
        <v>684</v>
      </c>
      <c r="M4963" s="205" t="s">
        <v>684</v>
      </c>
      <c r="N4963" s="205" t="s">
        <v>684</v>
      </c>
      <c r="O4963" s="205" t="s">
        <v>686</v>
      </c>
      <c r="P4963" s="205" t="s">
        <v>684</v>
      </c>
      <c r="Q4963" s="205" t="s">
        <v>686</v>
      </c>
    </row>
    <row r="4964" spans="1:17" hidden="1">
      <c r="A4964" s="204">
        <v>100559659314</v>
      </c>
      <c r="B4964" s="205" t="s">
        <v>18179</v>
      </c>
      <c r="C4964" s="205" t="s">
        <v>18180</v>
      </c>
      <c r="D4964" s="205" t="s">
        <v>680</v>
      </c>
      <c r="E4964" s="572">
        <v>29146</v>
      </c>
      <c r="F4964" s="572">
        <v>42095</v>
      </c>
      <c r="G4964" s="205" t="s">
        <v>18181</v>
      </c>
      <c r="H4964" s="205" t="s">
        <v>682</v>
      </c>
      <c r="I4964" s="205" t="s">
        <v>684</v>
      </c>
      <c r="J4964" s="205" t="s">
        <v>684</v>
      </c>
      <c r="K4964" s="205" t="s">
        <v>684</v>
      </c>
      <c r="L4964" s="205" t="s">
        <v>684</v>
      </c>
      <c r="M4964" s="205" t="s">
        <v>684</v>
      </c>
      <c r="N4964" s="205" t="s">
        <v>684</v>
      </c>
      <c r="O4964" s="205" t="s">
        <v>686</v>
      </c>
      <c r="P4964" s="205" t="s">
        <v>684</v>
      </c>
      <c r="Q4964" s="205" t="s">
        <v>686</v>
      </c>
    </row>
    <row r="4965" spans="1:17" hidden="1">
      <c r="A4965" s="204">
        <v>100560532286</v>
      </c>
      <c r="B4965" s="205" t="s">
        <v>18182</v>
      </c>
      <c r="C4965" s="205" t="s">
        <v>18183</v>
      </c>
      <c r="D4965" s="205" t="s">
        <v>680</v>
      </c>
      <c r="E4965" s="572">
        <v>29152</v>
      </c>
      <c r="F4965" s="572">
        <v>42095</v>
      </c>
      <c r="G4965" s="205" t="s">
        <v>1592</v>
      </c>
      <c r="H4965" s="205" t="s">
        <v>682</v>
      </c>
      <c r="I4965" s="205" t="s">
        <v>684</v>
      </c>
      <c r="J4965" s="205" t="s">
        <v>684</v>
      </c>
      <c r="K4965" s="205" t="s">
        <v>684</v>
      </c>
      <c r="L4965" s="205" t="s">
        <v>684</v>
      </c>
      <c r="M4965" s="205" t="s">
        <v>684</v>
      </c>
      <c r="N4965" s="205" t="s">
        <v>684</v>
      </c>
      <c r="O4965" s="205" t="s">
        <v>686</v>
      </c>
      <c r="P4965" s="205" t="s">
        <v>684</v>
      </c>
      <c r="Q4965" s="205" t="s">
        <v>686</v>
      </c>
    </row>
    <row r="4966" spans="1:17" hidden="1">
      <c r="A4966" s="204">
        <v>100559808206</v>
      </c>
      <c r="B4966" s="205" t="s">
        <v>18187</v>
      </c>
      <c r="C4966" s="205" t="s">
        <v>18188</v>
      </c>
      <c r="D4966" s="205" t="s">
        <v>680</v>
      </c>
      <c r="E4966" s="572">
        <v>29516</v>
      </c>
      <c r="F4966" s="572">
        <v>42095</v>
      </c>
      <c r="G4966" s="205" t="s">
        <v>5555</v>
      </c>
      <c r="H4966" s="205" t="s">
        <v>682</v>
      </c>
      <c r="I4966" s="205" t="s">
        <v>684</v>
      </c>
      <c r="J4966" s="205" t="s">
        <v>684</v>
      </c>
      <c r="K4966" s="205" t="s">
        <v>684</v>
      </c>
      <c r="L4966" s="205" t="s">
        <v>684</v>
      </c>
      <c r="M4966" s="205" t="s">
        <v>684</v>
      </c>
      <c r="N4966" s="205" t="s">
        <v>684</v>
      </c>
      <c r="O4966" s="205" t="s">
        <v>686</v>
      </c>
      <c r="P4966" s="205" t="s">
        <v>684</v>
      </c>
      <c r="Q4966" s="205" t="s">
        <v>686</v>
      </c>
    </row>
    <row r="4967" spans="1:17" hidden="1">
      <c r="A4967" s="204">
        <v>100559892256</v>
      </c>
      <c r="B4967" s="205" t="s">
        <v>18189</v>
      </c>
      <c r="C4967" s="205" t="s">
        <v>18190</v>
      </c>
      <c r="D4967" s="205" t="s">
        <v>680</v>
      </c>
      <c r="E4967" s="572">
        <v>28046</v>
      </c>
      <c r="F4967" s="572">
        <v>42095</v>
      </c>
      <c r="G4967" s="205" t="s">
        <v>18191</v>
      </c>
      <c r="H4967" s="205" t="s">
        <v>682</v>
      </c>
      <c r="I4967" s="205" t="s">
        <v>684</v>
      </c>
      <c r="J4967" s="205" t="s">
        <v>684</v>
      </c>
      <c r="K4967" s="205" t="s">
        <v>684</v>
      </c>
      <c r="L4967" s="205" t="s">
        <v>684</v>
      </c>
      <c r="M4967" s="205" t="s">
        <v>684</v>
      </c>
      <c r="N4967" s="205" t="s">
        <v>684</v>
      </c>
      <c r="O4967" s="205" t="s">
        <v>686</v>
      </c>
      <c r="P4967" s="205" t="s">
        <v>684</v>
      </c>
      <c r="Q4967" s="205" t="s">
        <v>686</v>
      </c>
    </row>
    <row r="4968" spans="1:17" hidden="1">
      <c r="A4968" s="204">
        <v>100560557866</v>
      </c>
      <c r="B4968" s="205" t="s">
        <v>18192</v>
      </c>
      <c r="C4968" s="205" t="s">
        <v>18193</v>
      </c>
      <c r="D4968" s="205" t="s">
        <v>680</v>
      </c>
      <c r="E4968" s="572">
        <v>29151</v>
      </c>
      <c r="F4968" s="572">
        <v>42095</v>
      </c>
      <c r="G4968" s="205" t="s">
        <v>18194</v>
      </c>
      <c r="H4968" s="205" t="s">
        <v>682</v>
      </c>
      <c r="I4968" s="205" t="s">
        <v>684</v>
      </c>
      <c r="J4968" s="205" t="s">
        <v>684</v>
      </c>
      <c r="K4968" s="205" t="s">
        <v>684</v>
      </c>
      <c r="L4968" s="205" t="s">
        <v>684</v>
      </c>
      <c r="M4968" s="205" t="s">
        <v>684</v>
      </c>
      <c r="N4968" s="205" t="s">
        <v>684</v>
      </c>
      <c r="O4968" s="205" t="s">
        <v>686</v>
      </c>
      <c r="P4968" s="205" t="s">
        <v>684</v>
      </c>
      <c r="Q4968" s="205" t="s">
        <v>686</v>
      </c>
    </row>
    <row r="4969" spans="1:17" hidden="1">
      <c r="A4969" s="204">
        <v>100560422527</v>
      </c>
      <c r="B4969" s="205" t="s">
        <v>18195</v>
      </c>
      <c r="C4969" s="205" t="s">
        <v>18196</v>
      </c>
      <c r="D4969" s="205" t="s">
        <v>680</v>
      </c>
      <c r="E4969" s="572">
        <v>30972</v>
      </c>
      <c r="F4969" s="572">
        <v>42095</v>
      </c>
      <c r="G4969" s="205" t="s">
        <v>18197</v>
      </c>
      <c r="H4969" s="205" t="s">
        <v>682</v>
      </c>
      <c r="I4969" s="205" t="s">
        <v>684</v>
      </c>
      <c r="J4969" s="205" t="s">
        <v>684</v>
      </c>
      <c r="K4969" s="205" t="s">
        <v>684</v>
      </c>
      <c r="L4969" s="205" t="s">
        <v>684</v>
      </c>
      <c r="M4969" s="205" t="s">
        <v>684</v>
      </c>
      <c r="N4969" s="205" t="s">
        <v>684</v>
      </c>
      <c r="O4969" s="205" t="s">
        <v>686</v>
      </c>
      <c r="P4969" s="205" t="s">
        <v>684</v>
      </c>
      <c r="Q4969" s="205" t="s">
        <v>686</v>
      </c>
    </row>
    <row r="4970" spans="1:17" hidden="1">
      <c r="A4970" s="204">
        <v>100560265089</v>
      </c>
      <c r="B4970" s="205" t="s">
        <v>18221</v>
      </c>
      <c r="C4970" s="205" t="s">
        <v>18222</v>
      </c>
      <c r="D4970" s="205" t="s">
        <v>680</v>
      </c>
      <c r="E4970" s="572">
        <v>29509</v>
      </c>
      <c r="F4970" s="572">
        <v>42095</v>
      </c>
      <c r="G4970" s="205" t="s">
        <v>18223</v>
      </c>
      <c r="H4970" s="205" t="s">
        <v>682</v>
      </c>
      <c r="I4970" s="205" t="s">
        <v>684</v>
      </c>
      <c r="J4970" s="205" t="s">
        <v>684</v>
      </c>
      <c r="K4970" s="205" t="s">
        <v>684</v>
      </c>
      <c r="L4970" s="205" t="s">
        <v>684</v>
      </c>
      <c r="M4970" s="205" t="s">
        <v>684</v>
      </c>
      <c r="N4970" s="205" t="s">
        <v>684</v>
      </c>
      <c r="O4970" s="205" t="s">
        <v>686</v>
      </c>
      <c r="P4970" s="205" t="s">
        <v>684</v>
      </c>
      <c r="Q4970" s="205" t="s">
        <v>686</v>
      </c>
    </row>
    <row r="4971" spans="1:17" hidden="1">
      <c r="A4971" s="204">
        <v>100559745812</v>
      </c>
      <c r="B4971" s="205" t="s">
        <v>18224</v>
      </c>
      <c r="C4971" s="205" t="s">
        <v>18225</v>
      </c>
      <c r="D4971" s="205" t="s">
        <v>680</v>
      </c>
      <c r="E4971" s="572">
        <v>30602</v>
      </c>
      <c r="F4971" s="572">
        <v>42095</v>
      </c>
      <c r="G4971" s="205" t="s">
        <v>18226</v>
      </c>
      <c r="H4971" s="205" t="s">
        <v>682</v>
      </c>
      <c r="I4971" s="205" t="s">
        <v>684</v>
      </c>
      <c r="J4971" s="205" t="s">
        <v>684</v>
      </c>
      <c r="K4971" s="205" t="s">
        <v>684</v>
      </c>
      <c r="L4971" s="205" t="s">
        <v>684</v>
      </c>
      <c r="M4971" s="205" t="s">
        <v>684</v>
      </c>
      <c r="N4971" s="205" t="s">
        <v>684</v>
      </c>
      <c r="O4971" s="205" t="s">
        <v>686</v>
      </c>
      <c r="P4971" s="205" t="s">
        <v>684</v>
      </c>
      <c r="Q4971" s="205" t="s">
        <v>686</v>
      </c>
    </row>
    <row r="4972" spans="1:17" hidden="1">
      <c r="A4972" s="204">
        <v>100560652799</v>
      </c>
      <c r="B4972" s="205" t="s">
        <v>18227</v>
      </c>
      <c r="C4972" s="205" t="s">
        <v>18228</v>
      </c>
      <c r="D4972" s="205" t="s">
        <v>680</v>
      </c>
      <c r="E4972" s="572">
        <v>28783</v>
      </c>
      <c r="F4972" s="572">
        <v>42095</v>
      </c>
      <c r="G4972" s="205" t="s">
        <v>13547</v>
      </c>
      <c r="H4972" s="205" t="s">
        <v>682</v>
      </c>
      <c r="I4972" s="205" t="s">
        <v>684</v>
      </c>
      <c r="J4972" s="205" t="s">
        <v>684</v>
      </c>
      <c r="K4972" s="205" t="s">
        <v>684</v>
      </c>
      <c r="L4972" s="205" t="s">
        <v>684</v>
      </c>
      <c r="M4972" s="205" t="s">
        <v>684</v>
      </c>
      <c r="N4972" s="205" t="s">
        <v>684</v>
      </c>
      <c r="O4972" s="205" t="s">
        <v>686</v>
      </c>
      <c r="P4972" s="205" t="s">
        <v>684</v>
      </c>
      <c r="Q4972" s="205" t="s">
        <v>686</v>
      </c>
    </row>
    <row r="4973" spans="1:17" hidden="1">
      <c r="A4973" s="204">
        <v>100560140391</v>
      </c>
      <c r="B4973" s="205" t="s">
        <v>18229</v>
      </c>
      <c r="C4973" s="205" t="s">
        <v>18230</v>
      </c>
      <c r="D4973" s="205" t="s">
        <v>680</v>
      </c>
      <c r="E4973" s="572">
        <v>28054</v>
      </c>
      <c r="F4973" s="572">
        <v>42095</v>
      </c>
      <c r="G4973" s="205" t="s">
        <v>1927</v>
      </c>
      <c r="H4973" s="205" t="s">
        <v>682</v>
      </c>
      <c r="I4973" s="205" t="s">
        <v>684</v>
      </c>
      <c r="J4973" s="205" t="s">
        <v>684</v>
      </c>
      <c r="K4973" s="205" t="s">
        <v>684</v>
      </c>
      <c r="L4973" s="205" t="s">
        <v>684</v>
      </c>
      <c r="M4973" s="205" t="s">
        <v>684</v>
      </c>
      <c r="N4973" s="205" t="s">
        <v>684</v>
      </c>
      <c r="O4973" s="205" t="s">
        <v>686</v>
      </c>
      <c r="P4973" s="205" t="s">
        <v>684</v>
      </c>
      <c r="Q4973" s="205" t="s">
        <v>686</v>
      </c>
    </row>
    <row r="4974" spans="1:17" hidden="1">
      <c r="A4974" s="204">
        <v>100560001017</v>
      </c>
      <c r="B4974" s="205" t="s">
        <v>18208</v>
      </c>
      <c r="C4974" s="205" t="s">
        <v>18209</v>
      </c>
      <c r="D4974" s="205" t="s">
        <v>680</v>
      </c>
      <c r="E4974" s="572">
        <v>29860</v>
      </c>
      <c r="F4974" s="572">
        <v>42095</v>
      </c>
      <c r="G4974" s="205" t="s">
        <v>18210</v>
      </c>
      <c r="H4974" s="205" t="s">
        <v>682</v>
      </c>
      <c r="I4974" s="205" t="s">
        <v>684</v>
      </c>
      <c r="J4974" s="205" t="s">
        <v>684</v>
      </c>
      <c r="K4974" s="205" t="s">
        <v>684</v>
      </c>
      <c r="L4974" s="205" t="s">
        <v>684</v>
      </c>
      <c r="M4974" s="205" t="s">
        <v>684</v>
      </c>
      <c r="N4974" s="205" t="s">
        <v>684</v>
      </c>
      <c r="O4974" s="205" t="s">
        <v>686</v>
      </c>
      <c r="P4974" s="205" t="s">
        <v>684</v>
      </c>
      <c r="Q4974" s="205" t="s">
        <v>686</v>
      </c>
    </row>
    <row r="4975" spans="1:17" hidden="1">
      <c r="A4975" s="204">
        <v>100559717264</v>
      </c>
      <c r="B4975" s="205" t="s">
        <v>18211</v>
      </c>
      <c r="C4975" s="205" t="s">
        <v>18212</v>
      </c>
      <c r="D4975" s="205" t="s">
        <v>680</v>
      </c>
      <c r="E4975" s="572">
        <v>29502</v>
      </c>
      <c r="F4975" s="572">
        <v>42095</v>
      </c>
      <c r="G4975" s="205" t="s">
        <v>18213</v>
      </c>
      <c r="H4975" s="205" t="s">
        <v>682</v>
      </c>
      <c r="I4975" s="205" t="s">
        <v>684</v>
      </c>
      <c r="J4975" s="205" t="s">
        <v>684</v>
      </c>
      <c r="K4975" s="205" t="s">
        <v>684</v>
      </c>
      <c r="L4975" s="205" t="s">
        <v>684</v>
      </c>
      <c r="M4975" s="205" t="s">
        <v>684</v>
      </c>
      <c r="N4975" s="205" t="s">
        <v>684</v>
      </c>
      <c r="O4975" s="205" t="s">
        <v>686</v>
      </c>
      <c r="P4975" s="205" t="s">
        <v>684</v>
      </c>
      <c r="Q4975" s="205" t="s">
        <v>686</v>
      </c>
    </row>
    <row r="4976" spans="1:17" hidden="1">
      <c r="A4976" s="204">
        <v>100560202210</v>
      </c>
      <c r="B4976" s="205" t="s">
        <v>18214</v>
      </c>
      <c r="C4976" s="205" t="s">
        <v>18215</v>
      </c>
      <c r="D4976" s="205" t="s">
        <v>680</v>
      </c>
      <c r="E4976" s="572">
        <v>28047</v>
      </c>
      <c r="F4976" s="572">
        <v>42095</v>
      </c>
      <c r="G4976" s="205" t="s">
        <v>18216</v>
      </c>
      <c r="H4976" s="205" t="s">
        <v>682</v>
      </c>
      <c r="I4976" s="205" t="s">
        <v>684</v>
      </c>
      <c r="J4976" s="205" t="s">
        <v>684</v>
      </c>
      <c r="K4976" s="205" t="s">
        <v>684</v>
      </c>
      <c r="L4976" s="205" t="s">
        <v>684</v>
      </c>
      <c r="M4976" s="205" t="s">
        <v>684</v>
      </c>
      <c r="N4976" s="205" t="s">
        <v>684</v>
      </c>
      <c r="O4976" s="205" t="s">
        <v>686</v>
      </c>
      <c r="P4976" s="205" t="s">
        <v>684</v>
      </c>
      <c r="Q4976" s="205" t="s">
        <v>686</v>
      </c>
    </row>
    <row r="4977" spans="1:17" hidden="1">
      <c r="A4977" s="204">
        <v>100559807786</v>
      </c>
      <c r="B4977" s="205" t="s">
        <v>18217</v>
      </c>
      <c r="C4977" s="205" t="s">
        <v>18218</v>
      </c>
      <c r="D4977" s="205" t="s">
        <v>680</v>
      </c>
      <c r="E4977" s="572">
        <v>32444</v>
      </c>
      <c r="F4977" s="572">
        <v>42095</v>
      </c>
      <c r="G4977" s="205" t="s">
        <v>4793</v>
      </c>
      <c r="H4977" s="205" t="s">
        <v>682</v>
      </c>
      <c r="I4977" s="205" t="s">
        <v>684</v>
      </c>
      <c r="J4977" s="205" t="s">
        <v>684</v>
      </c>
      <c r="K4977" s="205" t="s">
        <v>684</v>
      </c>
      <c r="L4977" s="205" t="s">
        <v>684</v>
      </c>
      <c r="M4977" s="205" t="s">
        <v>684</v>
      </c>
      <c r="N4977" s="205" t="s">
        <v>684</v>
      </c>
      <c r="O4977" s="205" t="s">
        <v>686</v>
      </c>
      <c r="P4977" s="205" t="s">
        <v>684</v>
      </c>
      <c r="Q4977" s="205" t="s">
        <v>686</v>
      </c>
    </row>
    <row r="4978" spans="1:17" hidden="1">
      <c r="A4978" s="204">
        <v>100559930672</v>
      </c>
      <c r="B4978" s="205" t="s">
        <v>18205</v>
      </c>
      <c r="C4978" s="205" t="s">
        <v>18206</v>
      </c>
      <c r="D4978" s="205" t="s">
        <v>680</v>
      </c>
      <c r="E4978" s="572">
        <v>32436</v>
      </c>
      <c r="F4978" s="572">
        <v>42095</v>
      </c>
      <c r="G4978" s="205" t="s">
        <v>18207</v>
      </c>
      <c r="H4978" s="205" t="s">
        <v>682</v>
      </c>
      <c r="I4978" s="205" t="s">
        <v>684</v>
      </c>
      <c r="J4978" s="205" t="s">
        <v>684</v>
      </c>
      <c r="K4978" s="205" t="s">
        <v>684</v>
      </c>
      <c r="L4978" s="205" t="s">
        <v>684</v>
      </c>
      <c r="M4978" s="205" t="s">
        <v>684</v>
      </c>
      <c r="N4978" s="205" t="s">
        <v>684</v>
      </c>
      <c r="O4978" s="205" t="s">
        <v>686</v>
      </c>
      <c r="P4978" s="205" t="s">
        <v>684</v>
      </c>
      <c r="Q4978" s="205" t="s">
        <v>686</v>
      </c>
    </row>
    <row r="4979" spans="1:17" hidden="1">
      <c r="A4979" s="204">
        <v>100560545801</v>
      </c>
      <c r="B4979" s="205" t="s">
        <v>18198</v>
      </c>
      <c r="C4979" s="205" t="s">
        <v>18199</v>
      </c>
      <c r="D4979" s="205" t="s">
        <v>680</v>
      </c>
      <c r="E4979" s="572">
        <v>29145</v>
      </c>
      <c r="F4979" s="572">
        <v>42095</v>
      </c>
      <c r="G4979" s="205" t="s">
        <v>16108</v>
      </c>
      <c r="H4979" s="205" t="s">
        <v>682</v>
      </c>
      <c r="I4979" s="205" t="s">
        <v>684</v>
      </c>
      <c r="J4979" s="205" t="s">
        <v>684</v>
      </c>
      <c r="K4979" s="205" t="s">
        <v>684</v>
      </c>
      <c r="L4979" s="205" t="s">
        <v>684</v>
      </c>
      <c r="M4979" s="205" t="s">
        <v>684</v>
      </c>
      <c r="N4979" s="205" t="s">
        <v>684</v>
      </c>
      <c r="O4979" s="205" t="s">
        <v>686</v>
      </c>
      <c r="P4979" s="205" t="s">
        <v>684</v>
      </c>
      <c r="Q4979" s="205" t="s">
        <v>686</v>
      </c>
    </row>
    <row r="4980" spans="1:17" hidden="1">
      <c r="A4980" s="204">
        <v>100560586139</v>
      </c>
      <c r="B4980" s="205" t="s">
        <v>18231</v>
      </c>
      <c r="C4980" s="205" t="s">
        <v>18232</v>
      </c>
      <c r="D4980" s="205" t="s">
        <v>680</v>
      </c>
      <c r="E4980" s="572">
        <v>28425</v>
      </c>
      <c r="F4980" s="572">
        <v>42095</v>
      </c>
      <c r="G4980" s="205" t="s">
        <v>18233</v>
      </c>
      <c r="H4980" s="205" t="s">
        <v>682</v>
      </c>
      <c r="I4980" s="205" t="s">
        <v>684</v>
      </c>
      <c r="J4980" s="205" t="s">
        <v>684</v>
      </c>
      <c r="K4980" s="205" t="s">
        <v>684</v>
      </c>
      <c r="L4980" s="205" t="s">
        <v>684</v>
      </c>
      <c r="M4980" s="205" t="s">
        <v>684</v>
      </c>
      <c r="N4980" s="205" t="s">
        <v>684</v>
      </c>
      <c r="O4980" s="205" t="s">
        <v>686</v>
      </c>
      <c r="P4980" s="205" t="s">
        <v>684</v>
      </c>
      <c r="Q4980" s="205" t="s">
        <v>686</v>
      </c>
    </row>
    <row r="4981" spans="1:17" hidden="1">
      <c r="A4981" s="204">
        <v>100560611838</v>
      </c>
      <c r="B4981" s="205" t="s">
        <v>18234</v>
      </c>
      <c r="C4981" s="205" t="s">
        <v>18235</v>
      </c>
      <c r="D4981" s="205" t="s">
        <v>680</v>
      </c>
      <c r="E4981" s="572">
        <v>30615</v>
      </c>
      <c r="F4981" s="572">
        <v>42095</v>
      </c>
      <c r="G4981" s="205" t="s">
        <v>5730</v>
      </c>
      <c r="H4981" s="205" t="s">
        <v>682</v>
      </c>
      <c r="I4981" s="205" t="s">
        <v>684</v>
      </c>
      <c r="J4981" s="205" t="s">
        <v>684</v>
      </c>
      <c r="K4981" s="205" t="s">
        <v>684</v>
      </c>
      <c r="L4981" s="205" t="s">
        <v>684</v>
      </c>
      <c r="M4981" s="205" t="s">
        <v>684</v>
      </c>
      <c r="N4981" s="205" t="s">
        <v>684</v>
      </c>
      <c r="O4981" s="205" t="s">
        <v>686</v>
      </c>
      <c r="P4981" s="205" t="s">
        <v>684</v>
      </c>
      <c r="Q4981" s="205" t="s">
        <v>686</v>
      </c>
    </row>
    <row r="4982" spans="1:17" hidden="1">
      <c r="A4982" s="204">
        <v>100560194724</v>
      </c>
      <c r="B4982" s="205" t="s">
        <v>18200</v>
      </c>
      <c r="C4982" s="205" t="s">
        <v>18201</v>
      </c>
      <c r="D4982" s="205" t="s">
        <v>680</v>
      </c>
      <c r="E4982" s="572">
        <v>28039</v>
      </c>
      <c r="F4982" s="572">
        <v>42095</v>
      </c>
      <c r="G4982" s="205" t="s">
        <v>18202</v>
      </c>
      <c r="H4982" s="205" t="s">
        <v>682</v>
      </c>
      <c r="I4982" s="205" t="s">
        <v>684</v>
      </c>
      <c r="J4982" s="205" t="s">
        <v>684</v>
      </c>
      <c r="K4982" s="205" t="s">
        <v>684</v>
      </c>
      <c r="L4982" s="205" t="s">
        <v>684</v>
      </c>
      <c r="M4982" s="205" t="s">
        <v>684</v>
      </c>
      <c r="N4982" s="205" t="s">
        <v>684</v>
      </c>
      <c r="O4982" s="205" t="s">
        <v>686</v>
      </c>
      <c r="P4982" s="205" t="s">
        <v>684</v>
      </c>
      <c r="Q4982" s="205" t="s">
        <v>686</v>
      </c>
    </row>
    <row r="4983" spans="1:17" hidden="1">
      <c r="A4983" s="204">
        <v>100559876528</v>
      </c>
      <c r="B4983" s="205" t="s">
        <v>18203</v>
      </c>
      <c r="C4983" s="205" t="s">
        <v>18204</v>
      </c>
      <c r="D4983" s="205" t="s">
        <v>680</v>
      </c>
      <c r="E4983" s="572">
        <v>26962</v>
      </c>
      <c r="F4983" s="572">
        <v>42095</v>
      </c>
      <c r="G4983" s="205" t="s">
        <v>17590</v>
      </c>
      <c r="H4983" s="205" t="s">
        <v>682</v>
      </c>
      <c r="I4983" s="205" t="s">
        <v>684</v>
      </c>
      <c r="J4983" s="205" t="s">
        <v>684</v>
      </c>
      <c r="K4983" s="205" t="s">
        <v>684</v>
      </c>
      <c r="L4983" s="205" t="s">
        <v>684</v>
      </c>
      <c r="M4983" s="205" t="s">
        <v>684</v>
      </c>
      <c r="N4983" s="205" t="s">
        <v>684</v>
      </c>
      <c r="O4983" s="205" t="s">
        <v>686</v>
      </c>
      <c r="P4983" s="205" t="s">
        <v>684</v>
      </c>
      <c r="Q4983" s="205" t="s">
        <v>686</v>
      </c>
    </row>
    <row r="4984" spans="1:17" hidden="1">
      <c r="A4984" s="204">
        <v>100560140549</v>
      </c>
      <c r="B4984" s="205" t="s">
        <v>18219</v>
      </c>
      <c r="C4984" s="205" t="s">
        <v>18220</v>
      </c>
      <c r="D4984" s="205" t="s">
        <v>680</v>
      </c>
      <c r="E4984" s="572">
        <v>30960</v>
      </c>
      <c r="F4984" s="572">
        <v>42095</v>
      </c>
      <c r="G4984" s="205" t="s">
        <v>1927</v>
      </c>
      <c r="H4984" s="205" t="s">
        <v>682</v>
      </c>
      <c r="I4984" s="205" t="s">
        <v>684</v>
      </c>
      <c r="J4984" s="205" t="s">
        <v>684</v>
      </c>
      <c r="K4984" s="205" t="s">
        <v>684</v>
      </c>
      <c r="L4984" s="205" t="s">
        <v>684</v>
      </c>
      <c r="M4984" s="205" t="s">
        <v>684</v>
      </c>
      <c r="N4984" s="205" t="s">
        <v>684</v>
      </c>
      <c r="O4984" s="205" t="s">
        <v>686</v>
      </c>
      <c r="P4984" s="205" t="s">
        <v>684</v>
      </c>
      <c r="Q4984" s="205" t="s">
        <v>686</v>
      </c>
    </row>
    <row r="4985" spans="1:17" hidden="1">
      <c r="A4985" s="204">
        <v>100560474777</v>
      </c>
      <c r="B4985" s="205" t="s">
        <v>18255</v>
      </c>
      <c r="C4985" s="205" t="s">
        <v>18256</v>
      </c>
      <c r="D4985" s="205" t="s">
        <v>680</v>
      </c>
      <c r="E4985" s="572">
        <v>32441</v>
      </c>
      <c r="F4985" s="572">
        <v>42095</v>
      </c>
      <c r="G4985" s="205" t="s">
        <v>18257</v>
      </c>
      <c r="H4985" s="205" t="s">
        <v>682</v>
      </c>
      <c r="I4985" s="205" t="s">
        <v>684</v>
      </c>
      <c r="J4985" s="205" t="s">
        <v>684</v>
      </c>
      <c r="K4985" s="205" t="s">
        <v>684</v>
      </c>
      <c r="L4985" s="205" t="s">
        <v>684</v>
      </c>
      <c r="M4985" s="205" t="s">
        <v>684</v>
      </c>
      <c r="N4985" s="205" t="s">
        <v>684</v>
      </c>
      <c r="O4985" s="205" t="s">
        <v>686</v>
      </c>
      <c r="P4985" s="205" t="s">
        <v>684</v>
      </c>
      <c r="Q4985" s="205" t="s">
        <v>686</v>
      </c>
    </row>
    <row r="4986" spans="1:17" hidden="1">
      <c r="A4986" s="204">
        <v>100560602259</v>
      </c>
      <c r="B4986" s="205" t="s">
        <v>18239</v>
      </c>
      <c r="C4986" s="205" t="s">
        <v>18240</v>
      </c>
      <c r="D4986" s="205" t="s">
        <v>680</v>
      </c>
      <c r="E4986" s="572">
        <v>28054</v>
      </c>
      <c r="F4986" s="572">
        <v>42095</v>
      </c>
      <c r="G4986" s="205" t="s">
        <v>18241</v>
      </c>
      <c r="H4986" s="205" t="s">
        <v>682</v>
      </c>
      <c r="I4986" s="205" t="s">
        <v>684</v>
      </c>
      <c r="J4986" s="205" t="s">
        <v>684</v>
      </c>
      <c r="K4986" s="205" t="s">
        <v>684</v>
      </c>
      <c r="L4986" s="205" t="s">
        <v>684</v>
      </c>
      <c r="M4986" s="205" t="s">
        <v>684</v>
      </c>
      <c r="N4986" s="205" t="s">
        <v>684</v>
      </c>
      <c r="O4986" s="205" t="s">
        <v>686</v>
      </c>
      <c r="P4986" s="205" t="s">
        <v>684</v>
      </c>
      <c r="Q4986" s="205" t="s">
        <v>686</v>
      </c>
    </row>
    <row r="4987" spans="1:17" hidden="1">
      <c r="A4987" s="204">
        <v>100559995196</v>
      </c>
      <c r="B4987" s="205" t="s">
        <v>18242</v>
      </c>
      <c r="C4987" s="205" t="s">
        <v>18243</v>
      </c>
      <c r="D4987" s="205" t="s">
        <v>680</v>
      </c>
      <c r="E4987" s="572">
        <v>28411</v>
      </c>
      <c r="F4987" s="572">
        <v>42095</v>
      </c>
      <c r="G4987" s="205" t="s">
        <v>2693</v>
      </c>
      <c r="H4987" s="205" t="s">
        <v>682</v>
      </c>
      <c r="I4987" s="205" t="s">
        <v>684</v>
      </c>
      <c r="J4987" s="205" t="s">
        <v>684</v>
      </c>
      <c r="K4987" s="205" t="s">
        <v>684</v>
      </c>
      <c r="L4987" s="205" t="s">
        <v>684</v>
      </c>
      <c r="M4987" s="205" t="s">
        <v>684</v>
      </c>
      <c r="N4987" s="205" t="s">
        <v>684</v>
      </c>
      <c r="O4987" s="205" t="s">
        <v>686</v>
      </c>
      <c r="P4987" s="205" t="s">
        <v>684</v>
      </c>
      <c r="Q4987" s="205" t="s">
        <v>686</v>
      </c>
    </row>
    <row r="4988" spans="1:17" hidden="1">
      <c r="A4988" s="204">
        <v>100560191360</v>
      </c>
      <c r="B4988" s="205" t="s">
        <v>18244</v>
      </c>
      <c r="C4988" s="205" t="s">
        <v>18245</v>
      </c>
      <c r="D4988" s="205" t="s">
        <v>680</v>
      </c>
      <c r="E4988" s="572">
        <v>28054</v>
      </c>
      <c r="F4988" s="572">
        <v>42095</v>
      </c>
      <c r="G4988" s="205" t="s">
        <v>6977</v>
      </c>
      <c r="H4988" s="205" t="s">
        <v>682</v>
      </c>
      <c r="I4988" s="205" t="s">
        <v>684</v>
      </c>
      <c r="J4988" s="205" t="s">
        <v>684</v>
      </c>
      <c r="K4988" s="205" t="s">
        <v>684</v>
      </c>
      <c r="L4988" s="205" t="s">
        <v>684</v>
      </c>
      <c r="M4988" s="205" t="s">
        <v>684</v>
      </c>
      <c r="N4988" s="205" t="s">
        <v>684</v>
      </c>
      <c r="O4988" s="205" t="s">
        <v>686</v>
      </c>
      <c r="P4988" s="205" t="s">
        <v>684</v>
      </c>
      <c r="Q4988" s="205" t="s">
        <v>686</v>
      </c>
    </row>
    <row r="4989" spans="1:17" hidden="1">
      <c r="A4989" s="204">
        <v>100560622449</v>
      </c>
      <c r="B4989" s="205" t="s">
        <v>18273</v>
      </c>
      <c r="C4989" s="205" t="s">
        <v>18274</v>
      </c>
      <c r="D4989" s="205" t="s">
        <v>680</v>
      </c>
      <c r="E4989" s="572">
        <v>29517</v>
      </c>
      <c r="F4989" s="572">
        <v>42095</v>
      </c>
      <c r="G4989" s="205" t="s">
        <v>17975</v>
      </c>
      <c r="H4989" s="205" t="s">
        <v>682</v>
      </c>
      <c r="I4989" s="205" t="s">
        <v>684</v>
      </c>
      <c r="J4989" s="205" t="s">
        <v>684</v>
      </c>
      <c r="K4989" s="205" t="s">
        <v>684</v>
      </c>
      <c r="L4989" s="205" t="s">
        <v>684</v>
      </c>
      <c r="M4989" s="205" t="s">
        <v>684</v>
      </c>
      <c r="N4989" s="205" t="s">
        <v>684</v>
      </c>
      <c r="O4989" s="205" t="s">
        <v>686</v>
      </c>
      <c r="P4989" s="205" t="s">
        <v>684</v>
      </c>
      <c r="Q4989" s="205" t="s">
        <v>686</v>
      </c>
    </row>
    <row r="4990" spans="1:17" hidden="1">
      <c r="A4990" s="204">
        <v>100559631040</v>
      </c>
      <c r="B4990" s="205" t="s">
        <v>18249</v>
      </c>
      <c r="C4990" s="205" t="s">
        <v>18250</v>
      </c>
      <c r="D4990" s="205" t="s">
        <v>680</v>
      </c>
      <c r="E4990" s="572">
        <v>28047</v>
      </c>
      <c r="F4990" s="572">
        <v>42095</v>
      </c>
      <c r="G4990" s="205" t="s">
        <v>18251</v>
      </c>
      <c r="H4990" s="205" t="s">
        <v>682</v>
      </c>
      <c r="I4990" s="205" t="s">
        <v>684</v>
      </c>
      <c r="J4990" s="205" t="s">
        <v>684</v>
      </c>
      <c r="K4990" s="205" t="s">
        <v>684</v>
      </c>
      <c r="L4990" s="205" t="s">
        <v>684</v>
      </c>
      <c r="M4990" s="205" t="s">
        <v>684</v>
      </c>
      <c r="N4990" s="205" t="s">
        <v>684</v>
      </c>
      <c r="O4990" s="205" t="s">
        <v>686</v>
      </c>
      <c r="P4990" s="205" t="s">
        <v>684</v>
      </c>
      <c r="Q4990" s="205" t="s">
        <v>686</v>
      </c>
    </row>
    <row r="4991" spans="1:17" hidden="1">
      <c r="A4991" s="204">
        <v>100559683697</v>
      </c>
      <c r="B4991" s="205" t="s">
        <v>18236</v>
      </c>
      <c r="C4991" s="205" t="s">
        <v>18237</v>
      </c>
      <c r="D4991" s="205" t="s">
        <v>680</v>
      </c>
      <c r="E4991" s="572">
        <v>30972</v>
      </c>
      <c r="F4991" s="572">
        <v>42095</v>
      </c>
      <c r="G4991" s="205" t="s">
        <v>18238</v>
      </c>
      <c r="H4991" s="205" t="s">
        <v>682</v>
      </c>
      <c r="I4991" s="205" t="s">
        <v>684</v>
      </c>
      <c r="J4991" s="205" t="s">
        <v>684</v>
      </c>
      <c r="K4991" s="205" t="s">
        <v>684</v>
      </c>
      <c r="L4991" s="205" t="s">
        <v>684</v>
      </c>
      <c r="M4991" s="205" t="s">
        <v>684</v>
      </c>
      <c r="N4991" s="205" t="s">
        <v>684</v>
      </c>
      <c r="O4991" s="205" t="s">
        <v>686</v>
      </c>
      <c r="P4991" s="205" t="s">
        <v>684</v>
      </c>
      <c r="Q4991" s="205" t="s">
        <v>686</v>
      </c>
    </row>
    <row r="4992" spans="1:17" hidden="1">
      <c r="A4992" s="204">
        <v>100560567595</v>
      </c>
      <c r="B4992" s="205" t="s">
        <v>18261</v>
      </c>
      <c r="C4992" s="205" t="s">
        <v>18262</v>
      </c>
      <c r="D4992" s="205" t="s">
        <v>680</v>
      </c>
      <c r="E4992" s="572">
        <v>28783</v>
      </c>
      <c r="F4992" s="572">
        <v>42095</v>
      </c>
      <c r="G4992" s="205" t="s">
        <v>4490</v>
      </c>
      <c r="H4992" s="205" t="s">
        <v>682</v>
      </c>
      <c r="I4992" s="205" t="s">
        <v>684</v>
      </c>
      <c r="J4992" s="205" t="s">
        <v>684</v>
      </c>
      <c r="K4992" s="205" t="s">
        <v>684</v>
      </c>
      <c r="L4992" s="205" t="s">
        <v>684</v>
      </c>
      <c r="M4992" s="205" t="s">
        <v>684</v>
      </c>
      <c r="N4992" s="205" t="s">
        <v>684</v>
      </c>
      <c r="O4992" s="205" t="s">
        <v>686</v>
      </c>
      <c r="P4992" s="205" t="s">
        <v>684</v>
      </c>
      <c r="Q4992" s="205" t="s">
        <v>686</v>
      </c>
    </row>
    <row r="4993" spans="1:17" hidden="1">
      <c r="A4993" s="204">
        <v>100559868766</v>
      </c>
      <c r="B4993" s="205" t="s">
        <v>18263</v>
      </c>
      <c r="C4993" s="205" t="s">
        <v>18264</v>
      </c>
      <c r="D4993" s="205" t="s">
        <v>680</v>
      </c>
      <c r="E4993" s="572">
        <v>29132</v>
      </c>
      <c r="F4993" s="572">
        <v>42095</v>
      </c>
      <c r="G4993" s="205" t="s">
        <v>2850</v>
      </c>
      <c r="H4993" s="205" t="s">
        <v>682</v>
      </c>
      <c r="I4993" s="205" t="s">
        <v>684</v>
      </c>
      <c r="J4993" s="205" t="s">
        <v>684</v>
      </c>
      <c r="K4993" s="205" t="s">
        <v>684</v>
      </c>
      <c r="L4993" s="205" t="s">
        <v>684</v>
      </c>
      <c r="M4993" s="205" t="s">
        <v>684</v>
      </c>
      <c r="N4993" s="205" t="s">
        <v>684</v>
      </c>
      <c r="O4993" s="205" t="s">
        <v>686</v>
      </c>
      <c r="P4993" s="205" t="s">
        <v>684</v>
      </c>
      <c r="Q4993" s="205" t="s">
        <v>686</v>
      </c>
    </row>
    <row r="4994" spans="1:17" hidden="1">
      <c r="A4994" s="204">
        <v>100560062340</v>
      </c>
      <c r="B4994" s="205" t="s">
        <v>18265</v>
      </c>
      <c r="C4994" s="205" t="s">
        <v>18266</v>
      </c>
      <c r="D4994" s="205" t="s">
        <v>680</v>
      </c>
      <c r="E4994" s="572">
        <v>30609</v>
      </c>
      <c r="F4994" s="572">
        <v>42095</v>
      </c>
      <c r="G4994" s="205" t="s">
        <v>18267</v>
      </c>
      <c r="H4994" s="205" t="s">
        <v>682</v>
      </c>
      <c r="I4994" s="205" t="s">
        <v>684</v>
      </c>
      <c r="J4994" s="205" t="s">
        <v>684</v>
      </c>
      <c r="K4994" s="205" t="s">
        <v>684</v>
      </c>
      <c r="L4994" s="205" t="s">
        <v>684</v>
      </c>
      <c r="M4994" s="205" t="s">
        <v>684</v>
      </c>
      <c r="N4994" s="205" t="s">
        <v>684</v>
      </c>
      <c r="O4994" s="205" t="s">
        <v>686</v>
      </c>
      <c r="P4994" s="205" t="s">
        <v>684</v>
      </c>
      <c r="Q4994" s="205" t="s">
        <v>686</v>
      </c>
    </row>
    <row r="4995" spans="1:17" hidden="1">
      <c r="A4995" s="204">
        <v>100560542453</v>
      </c>
      <c r="B4995" s="205" t="s">
        <v>18268</v>
      </c>
      <c r="C4995" s="205" t="s">
        <v>18269</v>
      </c>
      <c r="D4995" s="205" t="s">
        <v>680</v>
      </c>
      <c r="E4995" s="572">
        <v>28418</v>
      </c>
      <c r="F4995" s="572">
        <v>42095</v>
      </c>
      <c r="G4995" s="205" t="s">
        <v>2380</v>
      </c>
      <c r="H4995" s="205" t="s">
        <v>682</v>
      </c>
      <c r="I4995" s="205" t="s">
        <v>684</v>
      </c>
      <c r="J4995" s="205" t="s">
        <v>684</v>
      </c>
      <c r="K4995" s="205" t="s">
        <v>684</v>
      </c>
      <c r="L4995" s="205" t="s">
        <v>684</v>
      </c>
      <c r="M4995" s="205" t="s">
        <v>684</v>
      </c>
      <c r="N4995" s="205" t="s">
        <v>684</v>
      </c>
      <c r="O4995" s="205" t="s">
        <v>686</v>
      </c>
      <c r="P4995" s="205" t="s">
        <v>684</v>
      </c>
      <c r="Q4995" s="205" t="s">
        <v>686</v>
      </c>
    </row>
    <row r="4996" spans="1:17" hidden="1">
      <c r="A4996" s="204">
        <v>100559864954</v>
      </c>
      <c r="B4996" s="205" t="s">
        <v>18270</v>
      </c>
      <c r="C4996" s="205" t="s">
        <v>18271</v>
      </c>
      <c r="D4996" s="205" t="s">
        <v>680</v>
      </c>
      <c r="E4996" s="572">
        <v>33164</v>
      </c>
      <c r="F4996" s="572">
        <v>42095</v>
      </c>
      <c r="G4996" s="205" t="s">
        <v>18272</v>
      </c>
      <c r="H4996" s="205" t="s">
        <v>682</v>
      </c>
      <c r="I4996" s="205" t="s">
        <v>684</v>
      </c>
      <c r="J4996" s="205" t="s">
        <v>684</v>
      </c>
      <c r="K4996" s="205" t="s">
        <v>684</v>
      </c>
      <c r="L4996" s="205" t="s">
        <v>684</v>
      </c>
      <c r="M4996" s="205" t="s">
        <v>684</v>
      </c>
      <c r="N4996" s="205" t="s">
        <v>684</v>
      </c>
      <c r="O4996" s="205" t="s">
        <v>686</v>
      </c>
      <c r="P4996" s="205" t="s">
        <v>684</v>
      </c>
      <c r="Q4996" s="205" t="s">
        <v>686</v>
      </c>
    </row>
    <row r="4997" spans="1:17" hidden="1">
      <c r="A4997" s="204">
        <v>100560655029</v>
      </c>
      <c r="B4997" s="205" t="s">
        <v>18253</v>
      </c>
      <c r="C4997" s="205" t="s">
        <v>18254</v>
      </c>
      <c r="D4997" s="205" t="s">
        <v>680</v>
      </c>
      <c r="E4997" s="572">
        <v>29867</v>
      </c>
      <c r="F4997" s="572">
        <v>42095</v>
      </c>
      <c r="G4997" s="205" t="s">
        <v>4251</v>
      </c>
      <c r="H4997" s="205" t="s">
        <v>682</v>
      </c>
      <c r="I4997" s="205" t="s">
        <v>684</v>
      </c>
      <c r="J4997" s="205" t="s">
        <v>684</v>
      </c>
      <c r="K4997" s="205" t="s">
        <v>684</v>
      </c>
      <c r="L4997" s="205" t="s">
        <v>684</v>
      </c>
      <c r="M4997" s="205" t="s">
        <v>684</v>
      </c>
      <c r="N4997" s="205" t="s">
        <v>684</v>
      </c>
      <c r="O4997" s="205" t="s">
        <v>686</v>
      </c>
      <c r="P4997" s="205" t="s">
        <v>684</v>
      </c>
      <c r="Q4997" s="205" t="s">
        <v>686</v>
      </c>
    </row>
    <row r="4998" spans="1:17" hidden="1">
      <c r="A4998" s="204">
        <v>100559894067</v>
      </c>
      <c r="B4998" s="205" t="s">
        <v>18173</v>
      </c>
      <c r="C4998" s="205" t="s">
        <v>18174</v>
      </c>
      <c r="D4998" s="205" t="s">
        <v>680</v>
      </c>
      <c r="E4998" s="572">
        <v>28789</v>
      </c>
      <c r="F4998" s="572">
        <v>42095</v>
      </c>
      <c r="G4998" s="205" t="s">
        <v>13567</v>
      </c>
      <c r="H4998" s="205" t="s">
        <v>682</v>
      </c>
      <c r="I4998" s="205" t="s">
        <v>684</v>
      </c>
      <c r="J4998" s="205" t="s">
        <v>684</v>
      </c>
      <c r="K4998" s="205" t="s">
        <v>684</v>
      </c>
      <c r="L4998" s="205" t="s">
        <v>684</v>
      </c>
      <c r="M4998" s="205" t="s">
        <v>684</v>
      </c>
      <c r="N4998" s="205" t="s">
        <v>684</v>
      </c>
      <c r="O4998" s="205" t="s">
        <v>686</v>
      </c>
      <c r="P4998" s="205" t="s">
        <v>684</v>
      </c>
      <c r="Q4998" s="205" t="s">
        <v>686</v>
      </c>
    </row>
    <row r="4999" spans="1:17" hidden="1">
      <c r="A4999" s="204">
        <v>100560011479</v>
      </c>
      <c r="B4999" s="205" t="s">
        <v>18246</v>
      </c>
      <c r="C4999" s="205" t="s">
        <v>18247</v>
      </c>
      <c r="D4999" s="205" t="s">
        <v>680</v>
      </c>
      <c r="E4999" s="572">
        <v>30244</v>
      </c>
      <c r="F4999" s="572">
        <v>42095</v>
      </c>
      <c r="G4999" s="205" t="s">
        <v>18248</v>
      </c>
      <c r="H4999" s="205" t="s">
        <v>682</v>
      </c>
      <c r="I4999" s="205" t="s">
        <v>684</v>
      </c>
      <c r="J4999" s="205" t="s">
        <v>684</v>
      </c>
      <c r="K4999" s="205" t="s">
        <v>684</v>
      </c>
      <c r="L4999" s="205" t="s">
        <v>684</v>
      </c>
      <c r="M4999" s="205" t="s">
        <v>684</v>
      </c>
      <c r="N4999" s="205" t="s">
        <v>684</v>
      </c>
      <c r="O4999" s="205" t="s">
        <v>686</v>
      </c>
      <c r="P4999" s="205" t="s">
        <v>684</v>
      </c>
      <c r="Q4999" s="205" t="s">
        <v>686</v>
      </c>
    </row>
    <row r="5000" spans="1:17" hidden="1">
      <c r="A5000" s="204">
        <v>100559869475</v>
      </c>
      <c r="B5000" s="205" t="s">
        <v>18252</v>
      </c>
      <c r="C5000" s="205" t="s">
        <v>6848</v>
      </c>
      <c r="D5000" s="205" t="s">
        <v>680</v>
      </c>
      <c r="E5000" s="572">
        <v>28782</v>
      </c>
      <c r="F5000" s="572">
        <v>42095</v>
      </c>
      <c r="G5000" s="205" t="s">
        <v>2850</v>
      </c>
      <c r="H5000" s="205" t="s">
        <v>682</v>
      </c>
      <c r="I5000" s="205" t="s">
        <v>684</v>
      </c>
      <c r="J5000" s="205" t="s">
        <v>684</v>
      </c>
      <c r="K5000" s="205" t="s">
        <v>684</v>
      </c>
      <c r="L5000" s="205" t="s">
        <v>684</v>
      </c>
      <c r="M5000" s="205" t="s">
        <v>684</v>
      </c>
      <c r="N5000" s="205" t="s">
        <v>684</v>
      </c>
      <c r="O5000" s="205" t="s">
        <v>686</v>
      </c>
      <c r="P5000" s="205" t="s">
        <v>684</v>
      </c>
      <c r="Q5000" s="205" t="s">
        <v>686</v>
      </c>
    </row>
    <row r="5001" spans="1:17" hidden="1">
      <c r="A5001" s="204">
        <v>100560405367</v>
      </c>
      <c r="B5001" s="205" t="s">
        <v>18275</v>
      </c>
      <c r="C5001" s="205" t="s">
        <v>18276</v>
      </c>
      <c r="D5001" s="205" t="s">
        <v>680</v>
      </c>
      <c r="E5001" s="572">
        <v>31344</v>
      </c>
      <c r="F5001" s="572">
        <v>42095</v>
      </c>
      <c r="G5001" s="205" t="s">
        <v>14176</v>
      </c>
      <c r="H5001" s="205" t="s">
        <v>682</v>
      </c>
      <c r="I5001" s="205" t="s">
        <v>684</v>
      </c>
      <c r="J5001" s="205" t="s">
        <v>684</v>
      </c>
      <c r="K5001" s="205" t="s">
        <v>684</v>
      </c>
      <c r="L5001" s="205" t="s">
        <v>684</v>
      </c>
      <c r="M5001" s="205" t="s">
        <v>684</v>
      </c>
      <c r="N5001" s="205" t="s">
        <v>684</v>
      </c>
      <c r="O5001" s="205" t="s">
        <v>686</v>
      </c>
      <c r="P5001" s="205" t="s">
        <v>684</v>
      </c>
      <c r="Q5001" s="205" t="s">
        <v>686</v>
      </c>
    </row>
    <row r="5002" spans="1:17" hidden="1">
      <c r="A5002" s="204">
        <v>100560288515</v>
      </c>
      <c r="B5002" s="205" t="s">
        <v>18287</v>
      </c>
      <c r="C5002" s="205" t="s">
        <v>18288</v>
      </c>
      <c r="D5002" s="205" t="s">
        <v>680</v>
      </c>
      <c r="E5002" s="572">
        <v>30246</v>
      </c>
      <c r="F5002" s="572">
        <v>42064</v>
      </c>
      <c r="G5002" s="205" t="s">
        <v>18112</v>
      </c>
      <c r="H5002" s="205" t="s">
        <v>682</v>
      </c>
      <c r="I5002" s="205" t="s">
        <v>684</v>
      </c>
      <c r="J5002" s="205" t="s">
        <v>684</v>
      </c>
      <c r="K5002" s="205" t="s">
        <v>684</v>
      </c>
      <c r="L5002" s="205" t="s">
        <v>684</v>
      </c>
      <c r="M5002" s="205" t="s">
        <v>684</v>
      </c>
      <c r="N5002" s="205" t="s">
        <v>684</v>
      </c>
      <c r="O5002" s="205" t="s">
        <v>686</v>
      </c>
      <c r="P5002" s="205" t="s">
        <v>684</v>
      </c>
      <c r="Q5002" s="205" t="s">
        <v>686</v>
      </c>
    </row>
    <row r="5003" spans="1:17" hidden="1">
      <c r="A5003" s="204">
        <v>100560462473</v>
      </c>
      <c r="B5003" s="205" t="s">
        <v>18318</v>
      </c>
      <c r="C5003" s="205" t="s">
        <v>18319</v>
      </c>
      <c r="D5003" s="205" t="s">
        <v>680</v>
      </c>
      <c r="E5003" s="572">
        <v>28775</v>
      </c>
      <c r="F5003" s="572">
        <v>42064</v>
      </c>
      <c r="G5003" s="205" t="s">
        <v>18320</v>
      </c>
      <c r="H5003" s="205" t="s">
        <v>682</v>
      </c>
      <c r="I5003" s="205" t="s">
        <v>684</v>
      </c>
      <c r="J5003" s="205" t="s">
        <v>684</v>
      </c>
      <c r="K5003" s="205" t="s">
        <v>684</v>
      </c>
      <c r="L5003" s="205" t="s">
        <v>684</v>
      </c>
      <c r="M5003" s="205" t="s">
        <v>684</v>
      </c>
      <c r="N5003" s="205" t="s">
        <v>684</v>
      </c>
      <c r="O5003" s="205" t="s">
        <v>686</v>
      </c>
      <c r="P5003" s="205" t="s">
        <v>684</v>
      </c>
      <c r="Q5003" s="205" t="s">
        <v>686</v>
      </c>
    </row>
    <row r="5004" spans="1:17" hidden="1">
      <c r="A5004" s="204">
        <v>100559746594</v>
      </c>
      <c r="B5004" s="205" t="s">
        <v>18281</v>
      </c>
      <c r="C5004" s="205" t="s">
        <v>18282</v>
      </c>
      <c r="D5004" s="205" t="s">
        <v>680</v>
      </c>
      <c r="E5004" s="572">
        <v>27676</v>
      </c>
      <c r="F5004" s="572">
        <v>42064</v>
      </c>
      <c r="G5004" s="205" t="s">
        <v>18283</v>
      </c>
      <c r="H5004" s="205" t="s">
        <v>682</v>
      </c>
      <c r="I5004" s="205" t="s">
        <v>684</v>
      </c>
      <c r="J5004" s="205" t="s">
        <v>684</v>
      </c>
      <c r="K5004" s="205" t="s">
        <v>684</v>
      </c>
      <c r="L5004" s="205" t="s">
        <v>684</v>
      </c>
      <c r="M5004" s="205" t="s">
        <v>684</v>
      </c>
      <c r="N5004" s="205" t="s">
        <v>684</v>
      </c>
      <c r="O5004" s="205" t="s">
        <v>686</v>
      </c>
      <c r="P5004" s="205" t="s">
        <v>684</v>
      </c>
      <c r="Q5004" s="205" t="s">
        <v>686</v>
      </c>
    </row>
    <row r="5005" spans="1:17" hidden="1">
      <c r="A5005" s="204">
        <v>100559708613</v>
      </c>
      <c r="B5005" s="205" t="s">
        <v>18277</v>
      </c>
      <c r="C5005" s="205" t="s">
        <v>18278</v>
      </c>
      <c r="D5005" s="205" t="s">
        <v>680</v>
      </c>
      <c r="E5005" s="572">
        <v>30252</v>
      </c>
      <c r="F5005" s="572">
        <v>42064</v>
      </c>
      <c r="G5005" s="205" t="s">
        <v>6264</v>
      </c>
      <c r="H5005" s="205" t="s">
        <v>682</v>
      </c>
      <c r="I5005" s="205" t="s">
        <v>684</v>
      </c>
      <c r="J5005" s="205" t="s">
        <v>684</v>
      </c>
      <c r="K5005" s="205" t="s">
        <v>684</v>
      </c>
      <c r="L5005" s="205" t="s">
        <v>684</v>
      </c>
      <c r="M5005" s="205" t="s">
        <v>684</v>
      </c>
      <c r="N5005" s="205" t="s">
        <v>684</v>
      </c>
      <c r="O5005" s="205" t="s">
        <v>686</v>
      </c>
      <c r="P5005" s="205" t="s">
        <v>684</v>
      </c>
      <c r="Q5005" s="205" t="s">
        <v>686</v>
      </c>
    </row>
    <row r="5006" spans="1:17" hidden="1">
      <c r="A5006" s="204">
        <v>100559708609</v>
      </c>
      <c r="B5006" s="205" t="s">
        <v>18286</v>
      </c>
      <c r="C5006" s="205" t="s">
        <v>18278</v>
      </c>
      <c r="D5006" s="205" t="s">
        <v>680</v>
      </c>
      <c r="E5006" s="572">
        <v>27332</v>
      </c>
      <c r="F5006" s="572">
        <v>42064</v>
      </c>
      <c r="G5006" s="205" t="s">
        <v>6264</v>
      </c>
      <c r="H5006" s="205" t="s">
        <v>682</v>
      </c>
      <c r="I5006" s="205" t="s">
        <v>684</v>
      </c>
      <c r="J5006" s="205" t="s">
        <v>684</v>
      </c>
      <c r="K5006" s="205" t="s">
        <v>684</v>
      </c>
      <c r="L5006" s="205" t="s">
        <v>684</v>
      </c>
      <c r="M5006" s="205" t="s">
        <v>684</v>
      </c>
      <c r="N5006" s="205" t="s">
        <v>684</v>
      </c>
      <c r="O5006" s="205" t="s">
        <v>686</v>
      </c>
      <c r="P5006" s="205" t="s">
        <v>684</v>
      </c>
      <c r="Q5006" s="205" t="s">
        <v>686</v>
      </c>
    </row>
    <row r="5007" spans="1:17" hidden="1">
      <c r="A5007" s="204">
        <v>100559959444</v>
      </c>
      <c r="B5007" s="205" t="s">
        <v>18292</v>
      </c>
      <c r="C5007" s="205" t="s">
        <v>18293</v>
      </c>
      <c r="D5007" s="205" t="s">
        <v>680</v>
      </c>
      <c r="E5007" s="572">
        <v>29880</v>
      </c>
      <c r="F5007" s="572">
        <v>42064</v>
      </c>
      <c r="G5007" s="205" t="s">
        <v>17700</v>
      </c>
      <c r="H5007" s="205" t="s">
        <v>682</v>
      </c>
      <c r="I5007" s="205" t="s">
        <v>684</v>
      </c>
      <c r="J5007" s="205" t="s">
        <v>684</v>
      </c>
      <c r="K5007" s="205" t="s">
        <v>684</v>
      </c>
      <c r="L5007" s="205" t="s">
        <v>684</v>
      </c>
      <c r="M5007" s="205" t="s">
        <v>684</v>
      </c>
      <c r="N5007" s="205" t="s">
        <v>684</v>
      </c>
      <c r="O5007" s="205" t="s">
        <v>686</v>
      </c>
      <c r="P5007" s="205" t="s">
        <v>684</v>
      </c>
      <c r="Q5007" s="205" t="s">
        <v>686</v>
      </c>
    </row>
    <row r="5008" spans="1:17" hidden="1">
      <c r="A5008" s="204">
        <v>100560113826</v>
      </c>
      <c r="B5008" s="205" t="s">
        <v>18284</v>
      </c>
      <c r="C5008" s="205" t="s">
        <v>18285</v>
      </c>
      <c r="D5008" s="205" t="s">
        <v>680</v>
      </c>
      <c r="E5008" s="572">
        <v>27305</v>
      </c>
      <c r="F5008" s="572">
        <v>42064</v>
      </c>
      <c r="G5008" s="205" t="s">
        <v>4040</v>
      </c>
      <c r="H5008" s="205" t="s">
        <v>682</v>
      </c>
      <c r="I5008" s="205" t="s">
        <v>684</v>
      </c>
      <c r="J5008" s="205" t="s">
        <v>684</v>
      </c>
      <c r="K5008" s="205" t="s">
        <v>684</v>
      </c>
      <c r="L5008" s="205" t="s">
        <v>684</v>
      </c>
      <c r="M5008" s="205" t="s">
        <v>684</v>
      </c>
      <c r="N5008" s="205" t="s">
        <v>684</v>
      </c>
      <c r="O5008" s="205" t="s">
        <v>686</v>
      </c>
      <c r="P5008" s="205" t="s">
        <v>684</v>
      </c>
      <c r="Q5008" s="205" t="s">
        <v>686</v>
      </c>
    </row>
    <row r="5009" spans="1:17" hidden="1">
      <c r="A5009" s="204">
        <v>100560141621</v>
      </c>
      <c r="B5009" s="205" t="s">
        <v>18336</v>
      </c>
      <c r="C5009" s="205" t="s">
        <v>18337</v>
      </c>
      <c r="D5009" s="205" t="s">
        <v>680</v>
      </c>
      <c r="E5009" s="572">
        <v>26598</v>
      </c>
      <c r="F5009" s="572">
        <v>42064</v>
      </c>
      <c r="G5009" s="205" t="s">
        <v>15768</v>
      </c>
      <c r="H5009" s="205" t="s">
        <v>682</v>
      </c>
      <c r="I5009" s="205" t="s">
        <v>684</v>
      </c>
      <c r="J5009" s="205" t="s">
        <v>684</v>
      </c>
      <c r="K5009" s="205" t="s">
        <v>684</v>
      </c>
      <c r="L5009" s="205" t="s">
        <v>684</v>
      </c>
      <c r="M5009" s="205" t="s">
        <v>684</v>
      </c>
      <c r="N5009" s="205" t="s">
        <v>684</v>
      </c>
      <c r="O5009" s="205" t="s">
        <v>686</v>
      </c>
      <c r="P5009" s="205" t="s">
        <v>684</v>
      </c>
      <c r="Q5009" s="205" t="s">
        <v>686</v>
      </c>
    </row>
    <row r="5010" spans="1:17" hidden="1">
      <c r="A5010" s="204">
        <v>100560304593</v>
      </c>
      <c r="B5010" s="205" t="s">
        <v>18297</v>
      </c>
      <c r="C5010" s="205" t="s">
        <v>18298</v>
      </c>
      <c r="D5010" s="205" t="s">
        <v>680</v>
      </c>
      <c r="E5010" s="572">
        <v>28775</v>
      </c>
      <c r="F5010" s="572">
        <v>42064</v>
      </c>
      <c r="G5010" s="205" t="s">
        <v>18299</v>
      </c>
      <c r="H5010" s="205" t="s">
        <v>682</v>
      </c>
      <c r="I5010" s="205" t="s">
        <v>684</v>
      </c>
      <c r="J5010" s="205" t="s">
        <v>684</v>
      </c>
      <c r="K5010" s="205" t="s">
        <v>684</v>
      </c>
      <c r="L5010" s="205" t="s">
        <v>684</v>
      </c>
      <c r="M5010" s="205" t="s">
        <v>684</v>
      </c>
      <c r="N5010" s="205" t="s">
        <v>684</v>
      </c>
      <c r="O5010" s="205" t="s">
        <v>686</v>
      </c>
      <c r="P5010" s="205" t="s">
        <v>684</v>
      </c>
      <c r="Q5010" s="205" t="s">
        <v>686</v>
      </c>
    </row>
    <row r="5011" spans="1:17" hidden="1">
      <c r="A5011" s="204">
        <v>100560461075</v>
      </c>
      <c r="B5011" s="205" t="s">
        <v>18300</v>
      </c>
      <c r="C5011" s="205" t="s">
        <v>18301</v>
      </c>
      <c r="D5011" s="205" t="s">
        <v>680</v>
      </c>
      <c r="E5011" s="572">
        <v>28060</v>
      </c>
      <c r="F5011" s="572">
        <v>42064</v>
      </c>
      <c r="G5011" s="205" t="s">
        <v>18302</v>
      </c>
      <c r="H5011" s="205" t="s">
        <v>682</v>
      </c>
      <c r="I5011" s="205" t="s">
        <v>684</v>
      </c>
      <c r="J5011" s="205" t="s">
        <v>684</v>
      </c>
      <c r="K5011" s="205" t="s">
        <v>684</v>
      </c>
      <c r="L5011" s="205" t="s">
        <v>684</v>
      </c>
      <c r="M5011" s="205" t="s">
        <v>684</v>
      </c>
      <c r="N5011" s="205" t="s">
        <v>684</v>
      </c>
      <c r="O5011" s="205" t="s">
        <v>686</v>
      </c>
      <c r="P5011" s="205" t="s">
        <v>684</v>
      </c>
      <c r="Q5011" s="205" t="s">
        <v>686</v>
      </c>
    </row>
    <row r="5012" spans="1:17" hidden="1">
      <c r="A5012" s="204">
        <v>100559960432</v>
      </c>
      <c r="B5012" s="205" t="s">
        <v>18294</v>
      </c>
      <c r="C5012" s="205" t="s">
        <v>18295</v>
      </c>
      <c r="D5012" s="205" t="s">
        <v>680</v>
      </c>
      <c r="E5012" s="572">
        <v>28412</v>
      </c>
      <c r="F5012" s="572">
        <v>42064</v>
      </c>
      <c r="G5012" s="205" t="s">
        <v>18296</v>
      </c>
      <c r="H5012" s="205" t="s">
        <v>682</v>
      </c>
      <c r="I5012" s="205" t="s">
        <v>684</v>
      </c>
      <c r="J5012" s="205" t="s">
        <v>684</v>
      </c>
      <c r="K5012" s="205" t="s">
        <v>684</v>
      </c>
      <c r="L5012" s="205" t="s">
        <v>684</v>
      </c>
      <c r="M5012" s="205" t="s">
        <v>684</v>
      </c>
      <c r="N5012" s="205" t="s">
        <v>684</v>
      </c>
      <c r="O5012" s="205" t="s">
        <v>686</v>
      </c>
      <c r="P5012" s="205" t="s">
        <v>684</v>
      </c>
      <c r="Q5012" s="205" t="s">
        <v>686</v>
      </c>
    </row>
    <row r="5013" spans="1:17" hidden="1">
      <c r="A5013" s="204">
        <v>100560426488</v>
      </c>
      <c r="B5013" s="205" t="s">
        <v>18303</v>
      </c>
      <c r="C5013" s="205" t="s">
        <v>18304</v>
      </c>
      <c r="D5013" s="205" t="s">
        <v>680</v>
      </c>
      <c r="E5013" s="572">
        <v>27312</v>
      </c>
      <c r="F5013" s="572">
        <v>42064</v>
      </c>
      <c r="G5013" s="205" t="s">
        <v>18305</v>
      </c>
      <c r="H5013" s="205" t="s">
        <v>682</v>
      </c>
      <c r="I5013" s="205" t="s">
        <v>684</v>
      </c>
      <c r="J5013" s="205" t="s">
        <v>684</v>
      </c>
      <c r="K5013" s="205" t="s">
        <v>684</v>
      </c>
      <c r="L5013" s="205" t="s">
        <v>684</v>
      </c>
      <c r="M5013" s="205" t="s">
        <v>684</v>
      </c>
      <c r="N5013" s="205" t="s">
        <v>684</v>
      </c>
      <c r="O5013" s="205" t="s">
        <v>686</v>
      </c>
      <c r="P5013" s="205" t="s">
        <v>684</v>
      </c>
      <c r="Q5013" s="205" t="s">
        <v>686</v>
      </c>
    </row>
    <row r="5014" spans="1:17" hidden="1">
      <c r="A5014" s="204">
        <v>100559929715</v>
      </c>
      <c r="B5014" s="205" t="s">
        <v>18306</v>
      </c>
      <c r="C5014" s="205" t="s">
        <v>18307</v>
      </c>
      <c r="D5014" s="205" t="s">
        <v>680</v>
      </c>
      <c r="E5014" s="572">
        <v>29503</v>
      </c>
      <c r="F5014" s="572">
        <v>42064</v>
      </c>
      <c r="G5014" s="205" t="s">
        <v>13879</v>
      </c>
      <c r="H5014" s="205" t="s">
        <v>682</v>
      </c>
      <c r="I5014" s="205" t="s">
        <v>684</v>
      </c>
      <c r="J5014" s="205" t="s">
        <v>684</v>
      </c>
      <c r="K5014" s="205" t="s">
        <v>684</v>
      </c>
      <c r="L5014" s="205" t="s">
        <v>684</v>
      </c>
      <c r="M5014" s="205" t="s">
        <v>684</v>
      </c>
      <c r="N5014" s="205" t="s">
        <v>684</v>
      </c>
      <c r="O5014" s="205" t="s">
        <v>686</v>
      </c>
      <c r="P5014" s="205" t="s">
        <v>684</v>
      </c>
      <c r="Q5014" s="205" t="s">
        <v>686</v>
      </c>
    </row>
    <row r="5015" spans="1:17" hidden="1">
      <c r="A5015" s="204">
        <v>100560302347</v>
      </c>
      <c r="B5015" s="205" t="s">
        <v>18308</v>
      </c>
      <c r="C5015" s="205" t="s">
        <v>18309</v>
      </c>
      <c r="D5015" s="205" t="s">
        <v>680</v>
      </c>
      <c r="E5015" s="572">
        <v>32800</v>
      </c>
      <c r="F5015" s="572">
        <v>42064</v>
      </c>
      <c r="G5015" s="205" t="s">
        <v>18310</v>
      </c>
      <c r="H5015" s="205" t="s">
        <v>682</v>
      </c>
      <c r="I5015" s="205" t="s">
        <v>684</v>
      </c>
      <c r="J5015" s="205" t="s">
        <v>684</v>
      </c>
      <c r="K5015" s="205" t="s">
        <v>684</v>
      </c>
      <c r="L5015" s="205" t="s">
        <v>684</v>
      </c>
      <c r="M5015" s="205" t="s">
        <v>684</v>
      </c>
      <c r="N5015" s="205" t="s">
        <v>684</v>
      </c>
      <c r="O5015" s="205" t="s">
        <v>686</v>
      </c>
      <c r="P5015" s="205" t="s">
        <v>684</v>
      </c>
      <c r="Q5015" s="205" t="s">
        <v>686</v>
      </c>
    </row>
    <row r="5016" spans="1:17" hidden="1">
      <c r="A5016" s="204">
        <v>100560103811</v>
      </c>
      <c r="B5016" s="205" t="s">
        <v>18321</v>
      </c>
      <c r="C5016" s="205" t="s">
        <v>18322</v>
      </c>
      <c r="D5016" s="205" t="s">
        <v>680</v>
      </c>
      <c r="E5016" s="572">
        <v>27320</v>
      </c>
      <c r="F5016" s="572">
        <v>42064</v>
      </c>
      <c r="G5016" s="205" t="s">
        <v>18323</v>
      </c>
      <c r="H5016" s="205" t="s">
        <v>682</v>
      </c>
      <c r="I5016" s="205" t="s">
        <v>684</v>
      </c>
      <c r="J5016" s="205" t="s">
        <v>684</v>
      </c>
      <c r="K5016" s="205" t="s">
        <v>684</v>
      </c>
      <c r="L5016" s="205" t="s">
        <v>684</v>
      </c>
      <c r="M5016" s="205" t="s">
        <v>684</v>
      </c>
      <c r="N5016" s="205" t="s">
        <v>684</v>
      </c>
      <c r="O5016" s="205" t="s">
        <v>686</v>
      </c>
      <c r="P5016" s="205" t="s">
        <v>684</v>
      </c>
      <c r="Q5016" s="205" t="s">
        <v>686</v>
      </c>
    </row>
    <row r="5017" spans="1:17" hidden="1">
      <c r="A5017" s="204">
        <v>100559635836</v>
      </c>
      <c r="B5017" s="205" t="s">
        <v>18279</v>
      </c>
      <c r="C5017" s="205" t="s">
        <v>18280</v>
      </c>
      <c r="D5017" s="205" t="s">
        <v>680</v>
      </c>
      <c r="E5017" s="572">
        <v>28055</v>
      </c>
      <c r="F5017" s="572">
        <v>42064</v>
      </c>
      <c r="G5017" s="205" t="s">
        <v>17902</v>
      </c>
      <c r="H5017" s="205" t="s">
        <v>682</v>
      </c>
      <c r="I5017" s="205" t="s">
        <v>684</v>
      </c>
      <c r="J5017" s="205">
        <v>8922968385</v>
      </c>
      <c r="K5017" s="205" t="s">
        <v>684</v>
      </c>
      <c r="L5017" s="205" t="s">
        <v>684</v>
      </c>
      <c r="M5017" s="205" t="s">
        <v>684</v>
      </c>
      <c r="N5017" s="205" t="s">
        <v>684</v>
      </c>
      <c r="O5017" s="205" t="s">
        <v>686</v>
      </c>
      <c r="P5017" s="205" t="s">
        <v>684</v>
      </c>
      <c r="Q5017" s="205" t="s">
        <v>686</v>
      </c>
    </row>
    <row r="5018" spans="1:17" hidden="1">
      <c r="A5018" s="204">
        <v>100559869577</v>
      </c>
      <c r="B5018" s="205" t="s">
        <v>18311</v>
      </c>
      <c r="C5018" s="205" t="s">
        <v>18312</v>
      </c>
      <c r="D5018" s="205" t="s">
        <v>680</v>
      </c>
      <c r="E5018" s="572">
        <v>29140</v>
      </c>
      <c r="F5018" s="572">
        <v>42064</v>
      </c>
      <c r="G5018" s="205" t="s">
        <v>2850</v>
      </c>
      <c r="H5018" s="205" t="s">
        <v>682</v>
      </c>
      <c r="I5018" s="205" t="s">
        <v>684</v>
      </c>
      <c r="J5018" s="205" t="s">
        <v>684</v>
      </c>
      <c r="K5018" s="205" t="s">
        <v>684</v>
      </c>
      <c r="L5018" s="205" t="s">
        <v>684</v>
      </c>
      <c r="M5018" s="205" t="s">
        <v>684</v>
      </c>
      <c r="N5018" s="205" t="s">
        <v>684</v>
      </c>
      <c r="O5018" s="205" t="s">
        <v>686</v>
      </c>
      <c r="P5018" s="205" t="s">
        <v>684</v>
      </c>
      <c r="Q5018" s="205" t="s">
        <v>686</v>
      </c>
    </row>
    <row r="5019" spans="1:17" hidden="1">
      <c r="A5019" s="204">
        <v>100560296110</v>
      </c>
      <c r="B5019" s="205" t="s">
        <v>18313</v>
      </c>
      <c r="C5019" s="205" t="s">
        <v>18314</v>
      </c>
      <c r="D5019" s="205" t="s">
        <v>680</v>
      </c>
      <c r="E5019" s="572">
        <v>28404</v>
      </c>
      <c r="F5019" s="572">
        <v>42064</v>
      </c>
      <c r="G5019" s="205" t="s">
        <v>9644</v>
      </c>
      <c r="H5019" s="205" t="s">
        <v>682</v>
      </c>
      <c r="I5019" s="205" t="s">
        <v>684</v>
      </c>
      <c r="J5019" s="205" t="s">
        <v>684</v>
      </c>
      <c r="K5019" s="205" t="s">
        <v>684</v>
      </c>
      <c r="L5019" s="205" t="s">
        <v>684</v>
      </c>
      <c r="M5019" s="205" t="s">
        <v>684</v>
      </c>
      <c r="N5019" s="205" t="s">
        <v>684</v>
      </c>
      <c r="O5019" s="205" t="s">
        <v>686</v>
      </c>
      <c r="P5019" s="205" t="s">
        <v>684</v>
      </c>
      <c r="Q5019" s="205" t="s">
        <v>686</v>
      </c>
    </row>
    <row r="5020" spans="1:17" hidden="1">
      <c r="A5020" s="204">
        <v>100559869508</v>
      </c>
      <c r="B5020" s="205" t="s">
        <v>18324</v>
      </c>
      <c r="C5020" s="205" t="s">
        <v>18325</v>
      </c>
      <c r="D5020" s="205" t="s">
        <v>680</v>
      </c>
      <c r="E5020" s="572">
        <v>26583</v>
      </c>
      <c r="F5020" s="572">
        <v>42064</v>
      </c>
      <c r="G5020" s="205" t="s">
        <v>2850</v>
      </c>
      <c r="H5020" s="205" t="s">
        <v>682</v>
      </c>
      <c r="I5020" s="205" t="s">
        <v>684</v>
      </c>
      <c r="J5020" s="205" t="s">
        <v>684</v>
      </c>
      <c r="K5020" s="205" t="s">
        <v>684</v>
      </c>
      <c r="L5020" s="205" t="s">
        <v>684</v>
      </c>
      <c r="M5020" s="205" t="s">
        <v>684</v>
      </c>
      <c r="N5020" s="205" t="s">
        <v>684</v>
      </c>
      <c r="O5020" s="205" t="s">
        <v>686</v>
      </c>
      <c r="P5020" s="205" t="s">
        <v>684</v>
      </c>
      <c r="Q5020" s="205" t="s">
        <v>686</v>
      </c>
    </row>
    <row r="5021" spans="1:17" hidden="1">
      <c r="A5021" s="204">
        <v>100559676323</v>
      </c>
      <c r="B5021" s="205" t="s">
        <v>18326</v>
      </c>
      <c r="C5021" s="205" t="s">
        <v>18327</v>
      </c>
      <c r="D5021" s="205" t="s">
        <v>680</v>
      </c>
      <c r="E5021" s="572">
        <v>27331</v>
      </c>
      <c r="F5021" s="572">
        <v>42064</v>
      </c>
      <c r="G5021" s="205" t="s">
        <v>18328</v>
      </c>
      <c r="H5021" s="205" t="s">
        <v>682</v>
      </c>
      <c r="I5021" s="205" t="s">
        <v>684</v>
      </c>
      <c r="J5021" s="205" t="s">
        <v>684</v>
      </c>
      <c r="K5021" s="205" t="s">
        <v>684</v>
      </c>
      <c r="L5021" s="205" t="s">
        <v>684</v>
      </c>
      <c r="M5021" s="205" t="s">
        <v>684</v>
      </c>
      <c r="N5021" s="205" t="s">
        <v>684</v>
      </c>
      <c r="O5021" s="205" t="s">
        <v>686</v>
      </c>
      <c r="P5021" s="205" t="s">
        <v>684</v>
      </c>
      <c r="Q5021" s="205" t="s">
        <v>686</v>
      </c>
    </row>
    <row r="5022" spans="1:17" hidden="1">
      <c r="A5022" s="204">
        <v>100560298287</v>
      </c>
      <c r="B5022" s="205" t="s">
        <v>18329</v>
      </c>
      <c r="C5022" s="205" t="s">
        <v>3657</v>
      </c>
      <c r="D5022" s="205" t="s">
        <v>680</v>
      </c>
      <c r="E5022" s="572">
        <v>26962</v>
      </c>
      <c r="F5022" s="572">
        <v>42064</v>
      </c>
      <c r="G5022" s="205" t="s">
        <v>9829</v>
      </c>
      <c r="H5022" s="205" t="s">
        <v>682</v>
      </c>
      <c r="I5022" s="205" t="s">
        <v>684</v>
      </c>
      <c r="J5022" s="205" t="s">
        <v>684</v>
      </c>
      <c r="K5022" s="205" t="s">
        <v>684</v>
      </c>
      <c r="L5022" s="205" t="s">
        <v>684</v>
      </c>
      <c r="M5022" s="205" t="s">
        <v>684</v>
      </c>
      <c r="N5022" s="205" t="s">
        <v>684</v>
      </c>
      <c r="O5022" s="205" t="s">
        <v>686</v>
      </c>
      <c r="P5022" s="205" t="s">
        <v>684</v>
      </c>
      <c r="Q5022" s="205" t="s">
        <v>686</v>
      </c>
    </row>
    <row r="5023" spans="1:17" hidden="1">
      <c r="A5023" s="204">
        <v>100560010097</v>
      </c>
      <c r="B5023" s="205" t="s">
        <v>18332</v>
      </c>
      <c r="C5023" s="205" t="s">
        <v>18333</v>
      </c>
      <c r="D5023" s="205" t="s">
        <v>680</v>
      </c>
      <c r="E5023" s="572">
        <v>31694</v>
      </c>
      <c r="F5023" s="572">
        <v>42064</v>
      </c>
      <c r="G5023" s="205" t="s">
        <v>17987</v>
      </c>
      <c r="H5023" s="205" t="s">
        <v>682</v>
      </c>
      <c r="I5023" s="205" t="s">
        <v>684</v>
      </c>
      <c r="J5023" s="205" t="s">
        <v>684</v>
      </c>
      <c r="K5023" s="205" t="s">
        <v>684</v>
      </c>
      <c r="L5023" s="205" t="s">
        <v>684</v>
      </c>
      <c r="M5023" s="205" t="s">
        <v>684</v>
      </c>
      <c r="N5023" s="205" t="s">
        <v>684</v>
      </c>
      <c r="O5023" s="205" t="s">
        <v>686</v>
      </c>
      <c r="P5023" s="205" t="s">
        <v>684</v>
      </c>
      <c r="Q5023" s="205" t="s">
        <v>686</v>
      </c>
    </row>
    <row r="5024" spans="1:17" hidden="1">
      <c r="A5024" s="204">
        <v>100559991628</v>
      </c>
      <c r="B5024" s="205" t="s">
        <v>18330</v>
      </c>
      <c r="C5024" s="205" t="s">
        <v>18331</v>
      </c>
      <c r="D5024" s="205" t="s">
        <v>680</v>
      </c>
      <c r="E5024" s="572">
        <v>28054</v>
      </c>
      <c r="F5024" s="572">
        <v>42064</v>
      </c>
      <c r="G5024" s="205" t="s">
        <v>16486</v>
      </c>
      <c r="H5024" s="205" t="s">
        <v>682</v>
      </c>
      <c r="I5024" s="205" t="s">
        <v>684</v>
      </c>
      <c r="J5024" s="205" t="s">
        <v>684</v>
      </c>
      <c r="K5024" s="205" t="s">
        <v>684</v>
      </c>
      <c r="L5024" s="205" t="s">
        <v>684</v>
      </c>
      <c r="M5024" s="205" t="s">
        <v>684</v>
      </c>
      <c r="N5024" s="205" t="s">
        <v>684</v>
      </c>
      <c r="O5024" s="205" t="s">
        <v>686</v>
      </c>
      <c r="P5024" s="205" t="s">
        <v>684</v>
      </c>
      <c r="Q5024" s="205" t="s">
        <v>686</v>
      </c>
    </row>
    <row r="5025" spans="1:17" hidden="1">
      <c r="A5025" s="204">
        <v>100559996243</v>
      </c>
      <c r="B5025" s="205" t="s">
        <v>18315</v>
      </c>
      <c r="C5025" s="205" t="s">
        <v>18316</v>
      </c>
      <c r="D5025" s="205" t="s">
        <v>680</v>
      </c>
      <c r="E5025" s="572">
        <v>29138</v>
      </c>
      <c r="F5025" s="572">
        <v>42064</v>
      </c>
      <c r="G5025" s="205" t="s">
        <v>18317</v>
      </c>
      <c r="H5025" s="205" t="s">
        <v>682</v>
      </c>
      <c r="I5025" s="205" t="s">
        <v>684</v>
      </c>
      <c r="J5025" s="205" t="s">
        <v>684</v>
      </c>
      <c r="K5025" s="205" t="s">
        <v>684</v>
      </c>
      <c r="L5025" s="205" t="s">
        <v>684</v>
      </c>
      <c r="M5025" s="205" t="s">
        <v>684</v>
      </c>
      <c r="N5025" s="205" t="s">
        <v>684</v>
      </c>
      <c r="O5025" s="205" t="s">
        <v>686</v>
      </c>
      <c r="P5025" s="205" t="s">
        <v>684</v>
      </c>
      <c r="Q5025" s="205" t="s">
        <v>686</v>
      </c>
    </row>
    <row r="5026" spans="1:17" hidden="1">
      <c r="A5026" s="204">
        <v>100560701424</v>
      </c>
      <c r="B5026" s="205" t="s">
        <v>18334</v>
      </c>
      <c r="C5026" s="205" t="s">
        <v>18335</v>
      </c>
      <c r="D5026" s="205" t="s">
        <v>680</v>
      </c>
      <c r="E5026" s="572">
        <v>29138</v>
      </c>
      <c r="F5026" s="572">
        <v>42064</v>
      </c>
      <c r="G5026" s="205" t="s">
        <v>7900</v>
      </c>
      <c r="H5026" s="205" t="s">
        <v>682</v>
      </c>
      <c r="I5026" s="205" t="s">
        <v>684</v>
      </c>
      <c r="J5026" s="205" t="s">
        <v>684</v>
      </c>
      <c r="K5026" s="205" t="s">
        <v>684</v>
      </c>
      <c r="L5026" s="205" t="s">
        <v>684</v>
      </c>
      <c r="M5026" s="205" t="s">
        <v>684</v>
      </c>
      <c r="N5026" s="205" t="s">
        <v>684</v>
      </c>
      <c r="O5026" s="205" t="s">
        <v>686</v>
      </c>
      <c r="P5026" s="205" t="s">
        <v>684</v>
      </c>
      <c r="Q5026" s="205" t="s">
        <v>686</v>
      </c>
    </row>
    <row r="5027" spans="1:17" hidden="1">
      <c r="A5027" s="204">
        <v>100560417116</v>
      </c>
      <c r="B5027" s="205" t="s">
        <v>18289</v>
      </c>
      <c r="C5027" s="205" t="s">
        <v>18290</v>
      </c>
      <c r="D5027" s="205" t="s">
        <v>680</v>
      </c>
      <c r="E5027" s="572">
        <v>27311</v>
      </c>
      <c r="F5027" s="572">
        <v>42064</v>
      </c>
      <c r="G5027" s="205" t="s">
        <v>18291</v>
      </c>
      <c r="H5027" s="205" t="s">
        <v>682</v>
      </c>
      <c r="I5027" s="205" t="s">
        <v>684</v>
      </c>
      <c r="J5027" s="205" t="s">
        <v>684</v>
      </c>
      <c r="K5027" s="205" t="s">
        <v>684</v>
      </c>
      <c r="L5027" s="205" t="s">
        <v>684</v>
      </c>
      <c r="M5027" s="205" t="s">
        <v>684</v>
      </c>
      <c r="N5027" s="205" t="s">
        <v>684</v>
      </c>
      <c r="O5027" s="205" t="s">
        <v>686</v>
      </c>
      <c r="P5027" s="205" t="s">
        <v>684</v>
      </c>
      <c r="Q5027" s="205" t="s">
        <v>686</v>
      </c>
    </row>
    <row r="5028" spans="1:17" hidden="1">
      <c r="A5028" s="204">
        <v>100560268655</v>
      </c>
      <c r="B5028" s="205" t="s">
        <v>18338</v>
      </c>
      <c r="C5028" s="205" t="s">
        <v>18339</v>
      </c>
      <c r="D5028" s="205" t="s">
        <v>680</v>
      </c>
      <c r="E5028" s="572">
        <v>27696</v>
      </c>
      <c r="F5028" s="572">
        <v>42036</v>
      </c>
      <c r="G5028" s="205" t="s">
        <v>3339</v>
      </c>
      <c r="H5028" s="205" t="s">
        <v>682</v>
      </c>
      <c r="I5028" s="205" t="s">
        <v>684</v>
      </c>
      <c r="J5028" s="205" t="s">
        <v>684</v>
      </c>
      <c r="K5028" s="205" t="s">
        <v>684</v>
      </c>
      <c r="L5028" s="205" t="s">
        <v>684</v>
      </c>
      <c r="M5028" s="205" t="s">
        <v>684</v>
      </c>
      <c r="N5028" s="205" t="s">
        <v>684</v>
      </c>
      <c r="O5028" s="205" t="s">
        <v>686</v>
      </c>
      <c r="P5028" s="205" t="s">
        <v>684</v>
      </c>
      <c r="Q5028" s="205" t="s">
        <v>686</v>
      </c>
    </row>
    <row r="5029" spans="1:17" hidden="1">
      <c r="A5029" s="204">
        <v>100560720409</v>
      </c>
      <c r="B5029" s="205" t="s">
        <v>18399</v>
      </c>
      <c r="C5029" s="205" t="s">
        <v>18400</v>
      </c>
      <c r="D5029" s="205" t="s">
        <v>680</v>
      </c>
      <c r="E5029" s="572">
        <v>28425</v>
      </c>
      <c r="F5029" s="572">
        <v>42036</v>
      </c>
      <c r="G5029" s="205" t="s">
        <v>18401</v>
      </c>
      <c r="H5029" s="205" t="s">
        <v>682</v>
      </c>
      <c r="I5029" s="205" t="s">
        <v>684</v>
      </c>
      <c r="J5029" s="205" t="s">
        <v>684</v>
      </c>
      <c r="K5029" s="205" t="s">
        <v>684</v>
      </c>
      <c r="L5029" s="205" t="s">
        <v>684</v>
      </c>
      <c r="M5029" s="205" t="s">
        <v>684</v>
      </c>
      <c r="N5029" s="205" t="s">
        <v>684</v>
      </c>
      <c r="O5029" s="205" t="s">
        <v>686</v>
      </c>
      <c r="P5029" s="205" t="s">
        <v>684</v>
      </c>
      <c r="Q5029" s="205" t="s">
        <v>686</v>
      </c>
    </row>
    <row r="5030" spans="1:17" hidden="1">
      <c r="A5030" s="204">
        <v>100559730153</v>
      </c>
      <c r="B5030" s="205" t="s">
        <v>18343</v>
      </c>
      <c r="C5030" s="205" t="s">
        <v>18344</v>
      </c>
      <c r="D5030" s="205" t="s">
        <v>680</v>
      </c>
      <c r="E5030" s="572">
        <v>28782</v>
      </c>
      <c r="F5030" s="572">
        <v>42036</v>
      </c>
      <c r="G5030" s="205" t="s">
        <v>18345</v>
      </c>
      <c r="H5030" s="205" t="s">
        <v>682</v>
      </c>
      <c r="I5030" s="205" t="s">
        <v>684</v>
      </c>
      <c r="J5030" s="205" t="s">
        <v>684</v>
      </c>
      <c r="K5030" s="205" t="s">
        <v>684</v>
      </c>
      <c r="L5030" s="205" t="s">
        <v>684</v>
      </c>
      <c r="M5030" s="205" t="s">
        <v>684</v>
      </c>
      <c r="N5030" s="205" t="s">
        <v>684</v>
      </c>
      <c r="O5030" s="205" t="s">
        <v>686</v>
      </c>
      <c r="P5030" s="205" t="s">
        <v>684</v>
      </c>
      <c r="Q5030" s="205" t="s">
        <v>686</v>
      </c>
    </row>
    <row r="5031" spans="1:17" hidden="1">
      <c r="A5031" s="204">
        <v>100559912481</v>
      </c>
      <c r="B5031" s="205" t="s">
        <v>18351</v>
      </c>
      <c r="C5031" s="205" t="s">
        <v>18352</v>
      </c>
      <c r="D5031" s="205" t="s">
        <v>680</v>
      </c>
      <c r="E5031" s="572">
        <v>30979</v>
      </c>
      <c r="F5031" s="572">
        <v>42036</v>
      </c>
      <c r="G5031" s="205" t="s">
        <v>18353</v>
      </c>
      <c r="H5031" s="205" t="s">
        <v>682</v>
      </c>
      <c r="I5031" s="205" t="s">
        <v>684</v>
      </c>
      <c r="J5031" s="205" t="s">
        <v>684</v>
      </c>
      <c r="K5031" s="205" t="s">
        <v>684</v>
      </c>
      <c r="L5031" s="205" t="s">
        <v>684</v>
      </c>
      <c r="M5031" s="205" t="s">
        <v>684</v>
      </c>
      <c r="N5031" s="205" t="s">
        <v>684</v>
      </c>
      <c r="O5031" s="205" t="s">
        <v>686</v>
      </c>
      <c r="P5031" s="205" t="s">
        <v>684</v>
      </c>
      <c r="Q5031" s="205" t="s">
        <v>686</v>
      </c>
    </row>
    <row r="5032" spans="1:17" hidden="1">
      <c r="A5032" s="204">
        <v>100559813419</v>
      </c>
      <c r="B5032" s="205" t="s">
        <v>18411</v>
      </c>
      <c r="C5032" s="205" t="s">
        <v>18412</v>
      </c>
      <c r="D5032" s="205" t="s">
        <v>680</v>
      </c>
      <c r="E5032" s="572">
        <v>29158</v>
      </c>
      <c r="F5032" s="572">
        <v>42036</v>
      </c>
      <c r="G5032" s="205" t="s">
        <v>15695</v>
      </c>
      <c r="H5032" s="205" t="s">
        <v>682</v>
      </c>
      <c r="I5032" s="205" t="s">
        <v>684</v>
      </c>
      <c r="J5032" s="205" t="s">
        <v>684</v>
      </c>
      <c r="K5032" s="205" t="s">
        <v>684</v>
      </c>
      <c r="L5032" s="205" t="s">
        <v>684</v>
      </c>
      <c r="M5032" s="205" t="s">
        <v>684</v>
      </c>
      <c r="N5032" s="205" t="s">
        <v>684</v>
      </c>
      <c r="O5032" s="205" t="s">
        <v>686</v>
      </c>
      <c r="P5032" s="205" t="s">
        <v>684</v>
      </c>
      <c r="Q5032" s="205" t="s">
        <v>686</v>
      </c>
    </row>
    <row r="5033" spans="1:17" hidden="1">
      <c r="A5033" s="204">
        <v>100559996227</v>
      </c>
      <c r="B5033" s="205" t="s">
        <v>18357</v>
      </c>
      <c r="C5033" s="205" t="s">
        <v>18358</v>
      </c>
      <c r="D5033" s="205" t="s">
        <v>680</v>
      </c>
      <c r="E5033" s="572">
        <v>28822</v>
      </c>
      <c r="F5033" s="572">
        <v>42036</v>
      </c>
      <c r="G5033" s="205" t="s">
        <v>18317</v>
      </c>
      <c r="H5033" s="205" t="s">
        <v>682</v>
      </c>
      <c r="I5033" s="205" t="s">
        <v>684</v>
      </c>
      <c r="J5033" s="205" t="s">
        <v>684</v>
      </c>
      <c r="K5033" s="205" t="s">
        <v>684</v>
      </c>
      <c r="L5033" s="205" t="s">
        <v>684</v>
      </c>
      <c r="M5033" s="205" t="s">
        <v>684</v>
      </c>
      <c r="N5033" s="205" t="s">
        <v>684</v>
      </c>
      <c r="O5033" s="205" t="s">
        <v>686</v>
      </c>
      <c r="P5033" s="205" t="s">
        <v>684</v>
      </c>
      <c r="Q5033" s="205" t="s">
        <v>686</v>
      </c>
    </row>
    <row r="5034" spans="1:17" hidden="1">
      <c r="A5034" s="204">
        <v>100560449074</v>
      </c>
      <c r="B5034" s="205" t="s">
        <v>18359</v>
      </c>
      <c r="C5034" s="205" t="s">
        <v>18360</v>
      </c>
      <c r="D5034" s="205" t="s">
        <v>680</v>
      </c>
      <c r="E5034" s="572">
        <v>26231</v>
      </c>
      <c r="F5034" s="572">
        <v>42036</v>
      </c>
      <c r="G5034" s="205" t="s">
        <v>5410</v>
      </c>
      <c r="H5034" s="205" t="s">
        <v>682</v>
      </c>
      <c r="I5034" s="205" t="s">
        <v>684</v>
      </c>
      <c r="J5034" s="205" t="s">
        <v>684</v>
      </c>
      <c r="K5034" s="205" t="s">
        <v>684</v>
      </c>
      <c r="L5034" s="205" t="s">
        <v>684</v>
      </c>
      <c r="M5034" s="205" t="s">
        <v>684</v>
      </c>
      <c r="N5034" s="205" t="s">
        <v>684</v>
      </c>
      <c r="O5034" s="205" t="s">
        <v>686</v>
      </c>
      <c r="P5034" s="205" t="s">
        <v>684</v>
      </c>
      <c r="Q5034" s="205" t="s">
        <v>686</v>
      </c>
    </row>
    <row r="5035" spans="1:17" hidden="1">
      <c r="A5035" s="204">
        <v>100560125649</v>
      </c>
      <c r="B5035" s="205" t="s">
        <v>18346</v>
      </c>
      <c r="C5035" s="205" t="s">
        <v>18347</v>
      </c>
      <c r="D5035" s="205" t="s">
        <v>680</v>
      </c>
      <c r="E5035" s="572">
        <v>25855</v>
      </c>
      <c r="F5035" s="572">
        <v>42036</v>
      </c>
      <c r="G5035" s="205" t="s">
        <v>18348</v>
      </c>
      <c r="H5035" s="205" t="s">
        <v>682</v>
      </c>
      <c r="I5035" s="205" t="s">
        <v>684</v>
      </c>
      <c r="J5035" s="205" t="s">
        <v>684</v>
      </c>
      <c r="K5035" s="205" t="s">
        <v>684</v>
      </c>
      <c r="L5035" s="205" t="s">
        <v>684</v>
      </c>
      <c r="M5035" s="205" t="s">
        <v>684</v>
      </c>
      <c r="N5035" s="205" t="s">
        <v>684</v>
      </c>
      <c r="O5035" s="205" t="s">
        <v>686</v>
      </c>
      <c r="P5035" s="205" t="s">
        <v>684</v>
      </c>
      <c r="Q5035" s="205" t="s">
        <v>686</v>
      </c>
    </row>
    <row r="5036" spans="1:17" hidden="1">
      <c r="A5036" s="204">
        <v>100560355926</v>
      </c>
      <c r="B5036" s="205" t="s">
        <v>18354</v>
      </c>
      <c r="C5036" s="205" t="s">
        <v>18355</v>
      </c>
      <c r="D5036" s="205" t="s">
        <v>680</v>
      </c>
      <c r="E5036" s="572">
        <v>30238</v>
      </c>
      <c r="F5036" s="572">
        <v>42036</v>
      </c>
      <c r="G5036" s="205" t="s">
        <v>18356</v>
      </c>
      <c r="H5036" s="205" t="s">
        <v>682</v>
      </c>
      <c r="I5036" s="205" t="s">
        <v>684</v>
      </c>
      <c r="J5036" s="205" t="s">
        <v>684</v>
      </c>
      <c r="K5036" s="205" t="s">
        <v>684</v>
      </c>
      <c r="L5036" s="205" t="s">
        <v>684</v>
      </c>
      <c r="M5036" s="205" t="s">
        <v>684</v>
      </c>
      <c r="N5036" s="205" t="s">
        <v>684</v>
      </c>
      <c r="O5036" s="205" t="s">
        <v>686</v>
      </c>
      <c r="P5036" s="205" t="s">
        <v>684</v>
      </c>
      <c r="Q5036" s="205" t="s">
        <v>686</v>
      </c>
    </row>
    <row r="5037" spans="1:17" hidden="1">
      <c r="A5037" s="204">
        <v>100559869241</v>
      </c>
      <c r="B5037" s="205" t="s">
        <v>18364</v>
      </c>
      <c r="C5037" s="205" t="s">
        <v>18365</v>
      </c>
      <c r="D5037" s="205" t="s">
        <v>680</v>
      </c>
      <c r="E5037" s="572">
        <v>29515</v>
      </c>
      <c r="F5037" s="572">
        <v>42036</v>
      </c>
      <c r="G5037" s="205" t="s">
        <v>2850</v>
      </c>
      <c r="H5037" s="205" t="s">
        <v>682</v>
      </c>
      <c r="I5037" s="205" t="s">
        <v>684</v>
      </c>
      <c r="J5037" s="205" t="s">
        <v>684</v>
      </c>
      <c r="K5037" s="205" t="s">
        <v>684</v>
      </c>
      <c r="L5037" s="205" t="s">
        <v>684</v>
      </c>
      <c r="M5037" s="205" t="s">
        <v>684</v>
      </c>
      <c r="N5037" s="205" t="s">
        <v>684</v>
      </c>
      <c r="O5037" s="205" t="s">
        <v>686</v>
      </c>
      <c r="P5037" s="205" t="s">
        <v>684</v>
      </c>
      <c r="Q5037" s="205" t="s">
        <v>686</v>
      </c>
    </row>
    <row r="5038" spans="1:17" hidden="1">
      <c r="A5038" s="204">
        <v>100559868905</v>
      </c>
      <c r="B5038" s="205" t="s">
        <v>18366</v>
      </c>
      <c r="C5038" s="205" t="s">
        <v>18367</v>
      </c>
      <c r="D5038" s="205" t="s">
        <v>680</v>
      </c>
      <c r="E5038" s="572">
        <v>28774</v>
      </c>
      <c r="F5038" s="572">
        <v>42036</v>
      </c>
      <c r="G5038" s="205" t="s">
        <v>2850</v>
      </c>
      <c r="H5038" s="205" t="s">
        <v>682</v>
      </c>
      <c r="I5038" s="205" t="s">
        <v>684</v>
      </c>
      <c r="J5038" s="205" t="s">
        <v>684</v>
      </c>
      <c r="K5038" s="205" t="s">
        <v>684</v>
      </c>
      <c r="L5038" s="205" t="s">
        <v>684</v>
      </c>
      <c r="M5038" s="205" t="s">
        <v>684</v>
      </c>
      <c r="N5038" s="205" t="s">
        <v>684</v>
      </c>
      <c r="O5038" s="205" t="s">
        <v>686</v>
      </c>
      <c r="P5038" s="205" t="s">
        <v>684</v>
      </c>
      <c r="Q5038" s="205" t="s">
        <v>686</v>
      </c>
    </row>
    <row r="5039" spans="1:17" hidden="1">
      <c r="A5039" s="204">
        <v>100560351591</v>
      </c>
      <c r="B5039" s="205" t="s">
        <v>18368</v>
      </c>
      <c r="C5039" s="205" t="s">
        <v>18369</v>
      </c>
      <c r="D5039" s="205" t="s">
        <v>680</v>
      </c>
      <c r="E5039" s="572">
        <v>31699</v>
      </c>
      <c r="F5039" s="572">
        <v>42036</v>
      </c>
      <c r="G5039" s="205" t="s">
        <v>7730</v>
      </c>
      <c r="H5039" s="205" t="s">
        <v>682</v>
      </c>
      <c r="I5039" s="205" t="s">
        <v>684</v>
      </c>
      <c r="J5039" s="205" t="s">
        <v>684</v>
      </c>
      <c r="K5039" s="205" t="s">
        <v>684</v>
      </c>
      <c r="L5039" s="205" t="s">
        <v>684</v>
      </c>
      <c r="M5039" s="205" t="s">
        <v>684</v>
      </c>
      <c r="N5039" s="205" t="s">
        <v>684</v>
      </c>
      <c r="O5039" s="205" t="s">
        <v>686</v>
      </c>
      <c r="P5039" s="205" t="s">
        <v>684</v>
      </c>
      <c r="Q5039" s="205" t="s">
        <v>686</v>
      </c>
    </row>
    <row r="5040" spans="1:17" hidden="1">
      <c r="A5040" s="204">
        <v>100559946033</v>
      </c>
      <c r="B5040" s="205" t="s">
        <v>18370</v>
      </c>
      <c r="C5040" s="205" t="s">
        <v>18371</v>
      </c>
      <c r="D5040" s="205" t="s">
        <v>680</v>
      </c>
      <c r="E5040" s="572">
        <v>28060</v>
      </c>
      <c r="F5040" s="572">
        <v>42036</v>
      </c>
      <c r="G5040" s="205" t="s">
        <v>4937</v>
      </c>
      <c r="H5040" s="205" t="s">
        <v>682</v>
      </c>
      <c r="I5040" s="205" t="s">
        <v>684</v>
      </c>
      <c r="J5040" s="205" t="s">
        <v>684</v>
      </c>
      <c r="K5040" s="205" t="s">
        <v>684</v>
      </c>
      <c r="L5040" s="205" t="s">
        <v>684</v>
      </c>
      <c r="M5040" s="205" t="s">
        <v>684</v>
      </c>
      <c r="N5040" s="205" t="s">
        <v>684</v>
      </c>
      <c r="O5040" s="205" t="s">
        <v>686</v>
      </c>
      <c r="P5040" s="205" t="s">
        <v>684</v>
      </c>
      <c r="Q5040" s="205" t="s">
        <v>686</v>
      </c>
    </row>
    <row r="5041" spans="1:17" hidden="1">
      <c r="A5041" s="204">
        <v>100560448215</v>
      </c>
      <c r="B5041" s="205" t="s">
        <v>18372</v>
      </c>
      <c r="C5041" s="205" t="s">
        <v>18373</v>
      </c>
      <c r="D5041" s="205" t="s">
        <v>680</v>
      </c>
      <c r="E5041" s="572">
        <v>29146</v>
      </c>
      <c r="F5041" s="572">
        <v>42036</v>
      </c>
      <c r="G5041" s="205" t="s">
        <v>18374</v>
      </c>
      <c r="H5041" s="205" t="s">
        <v>682</v>
      </c>
      <c r="I5041" s="205" t="s">
        <v>684</v>
      </c>
      <c r="J5041" s="205" t="s">
        <v>684</v>
      </c>
      <c r="K5041" s="205" t="s">
        <v>684</v>
      </c>
      <c r="L5041" s="205" t="s">
        <v>684</v>
      </c>
      <c r="M5041" s="205" t="s">
        <v>684</v>
      </c>
      <c r="N5041" s="205" t="s">
        <v>684</v>
      </c>
      <c r="O5041" s="205" t="s">
        <v>686</v>
      </c>
      <c r="P5041" s="205" t="s">
        <v>684</v>
      </c>
      <c r="Q5041" s="205" t="s">
        <v>686</v>
      </c>
    </row>
    <row r="5042" spans="1:17" hidden="1">
      <c r="A5042" s="204">
        <v>100560654923</v>
      </c>
      <c r="B5042" s="205" t="s">
        <v>18375</v>
      </c>
      <c r="C5042" s="205" t="s">
        <v>18376</v>
      </c>
      <c r="D5042" s="205" t="s">
        <v>680</v>
      </c>
      <c r="E5042" s="572">
        <v>29509</v>
      </c>
      <c r="F5042" s="572">
        <v>42036</v>
      </c>
      <c r="G5042" s="205" t="s">
        <v>4251</v>
      </c>
      <c r="H5042" s="205" t="s">
        <v>682</v>
      </c>
      <c r="I5042" s="205" t="s">
        <v>684</v>
      </c>
      <c r="J5042" s="205" t="s">
        <v>684</v>
      </c>
      <c r="K5042" s="205" t="s">
        <v>684</v>
      </c>
      <c r="L5042" s="205" t="s">
        <v>684</v>
      </c>
      <c r="M5042" s="205" t="s">
        <v>684</v>
      </c>
      <c r="N5042" s="205" t="s">
        <v>684</v>
      </c>
      <c r="O5042" s="205" t="s">
        <v>686</v>
      </c>
      <c r="P5042" s="205" t="s">
        <v>684</v>
      </c>
      <c r="Q5042" s="205" t="s">
        <v>686</v>
      </c>
    </row>
    <row r="5043" spans="1:17" hidden="1">
      <c r="A5043" s="204">
        <v>100560688825</v>
      </c>
      <c r="B5043" s="205" t="s">
        <v>18377</v>
      </c>
      <c r="C5043" s="205" t="s">
        <v>18378</v>
      </c>
      <c r="D5043" s="205" t="s">
        <v>680</v>
      </c>
      <c r="E5043" s="572">
        <v>31337</v>
      </c>
      <c r="F5043" s="572">
        <v>42036</v>
      </c>
      <c r="G5043" s="205" t="s">
        <v>18379</v>
      </c>
      <c r="H5043" s="205" t="s">
        <v>682</v>
      </c>
      <c r="I5043" s="205" t="s">
        <v>684</v>
      </c>
      <c r="J5043" s="205" t="s">
        <v>684</v>
      </c>
      <c r="K5043" s="205" t="s">
        <v>684</v>
      </c>
      <c r="L5043" s="205" t="s">
        <v>684</v>
      </c>
      <c r="M5043" s="205" t="s">
        <v>684</v>
      </c>
      <c r="N5043" s="205" t="s">
        <v>684</v>
      </c>
      <c r="O5043" s="205" t="s">
        <v>686</v>
      </c>
      <c r="P5043" s="205" t="s">
        <v>684</v>
      </c>
      <c r="Q5043" s="205" t="s">
        <v>686</v>
      </c>
    </row>
    <row r="5044" spans="1:17" hidden="1">
      <c r="A5044" s="204">
        <v>100559886298</v>
      </c>
      <c r="B5044" s="205" t="s">
        <v>18361</v>
      </c>
      <c r="C5044" s="205" t="s">
        <v>18362</v>
      </c>
      <c r="D5044" s="205" t="s">
        <v>680</v>
      </c>
      <c r="E5044" s="572">
        <v>26951</v>
      </c>
      <c r="F5044" s="572">
        <v>42036</v>
      </c>
      <c r="G5044" s="205" t="s">
        <v>18363</v>
      </c>
      <c r="H5044" s="205" t="s">
        <v>682</v>
      </c>
      <c r="I5044" s="205" t="s">
        <v>684</v>
      </c>
      <c r="J5044" s="205" t="s">
        <v>684</v>
      </c>
      <c r="K5044" s="205" t="s">
        <v>684</v>
      </c>
      <c r="L5044" s="205" t="s">
        <v>684</v>
      </c>
      <c r="M5044" s="205" t="s">
        <v>684</v>
      </c>
      <c r="N5044" s="205" t="s">
        <v>684</v>
      </c>
      <c r="O5044" s="205" t="s">
        <v>686</v>
      </c>
      <c r="P5044" s="205" t="s">
        <v>684</v>
      </c>
      <c r="Q5044" s="205" t="s">
        <v>686</v>
      </c>
    </row>
    <row r="5045" spans="1:17" hidden="1">
      <c r="A5045" s="204">
        <v>100559996236</v>
      </c>
      <c r="B5045" s="205" t="s">
        <v>18395</v>
      </c>
      <c r="C5045" s="205" t="s">
        <v>18396</v>
      </c>
      <c r="D5045" s="205" t="s">
        <v>680</v>
      </c>
      <c r="E5045" s="572">
        <v>30249</v>
      </c>
      <c r="F5045" s="572">
        <v>42036</v>
      </c>
      <c r="G5045" s="205" t="s">
        <v>18317</v>
      </c>
      <c r="H5045" s="205" t="s">
        <v>682</v>
      </c>
      <c r="I5045" s="205" t="s">
        <v>684</v>
      </c>
      <c r="J5045" s="205">
        <v>7776018787</v>
      </c>
      <c r="K5045" s="205" t="s">
        <v>684</v>
      </c>
      <c r="L5045" s="205" t="s">
        <v>684</v>
      </c>
      <c r="M5045" s="205" t="s">
        <v>684</v>
      </c>
      <c r="N5045" s="205" t="s">
        <v>684</v>
      </c>
      <c r="O5045" s="205" t="s">
        <v>686</v>
      </c>
      <c r="P5045" s="205" t="s">
        <v>684</v>
      </c>
      <c r="Q5045" s="205" t="s">
        <v>686</v>
      </c>
    </row>
    <row r="5046" spans="1:17" hidden="1">
      <c r="A5046" s="204">
        <v>100560598545</v>
      </c>
      <c r="B5046" s="205" t="s">
        <v>18383</v>
      </c>
      <c r="C5046" s="205" t="s">
        <v>18384</v>
      </c>
      <c r="D5046" s="205" t="s">
        <v>680</v>
      </c>
      <c r="E5046" s="572">
        <v>28054</v>
      </c>
      <c r="F5046" s="572">
        <v>42036</v>
      </c>
      <c r="G5046" s="205" t="s">
        <v>18385</v>
      </c>
      <c r="H5046" s="205" t="s">
        <v>682</v>
      </c>
      <c r="I5046" s="205" t="s">
        <v>684</v>
      </c>
      <c r="J5046" s="205" t="s">
        <v>684</v>
      </c>
      <c r="K5046" s="205" t="s">
        <v>684</v>
      </c>
      <c r="L5046" s="205" t="s">
        <v>684</v>
      </c>
      <c r="M5046" s="205" t="s">
        <v>684</v>
      </c>
      <c r="N5046" s="205" t="s">
        <v>684</v>
      </c>
      <c r="O5046" s="205" t="s">
        <v>686</v>
      </c>
      <c r="P5046" s="205" t="s">
        <v>684</v>
      </c>
      <c r="Q5046" s="205" t="s">
        <v>686</v>
      </c>
    </row>
    <row r="5047" spans="1:17" hidden="1">
      <c r="A5047" s="204">
        <v>100560382321</v>
      </c>
      <c r="B5047" s="205" t="s">
        <v>18388</v>
      </c>
      <c r="C5047" s="205" t="s">
        <v>18389</v>
      </c>
      <c r="D5047" s="205" t="s">
        <v>680</v>
      </c>
      <c r="E5047" s="572">
        <v>28781</v>
      </c>
      <c r="F5047" s="572">
        <v>42036</v>
      </c>
      <c r="G5047" s="205" t="s">
        <v>18390</v>
      </c>
      <c r="H5047" s="205" t="s">
        <v>682</v>
      </c>
      <c r="I5047" s="205" t="s">
        <v>684</v>
      </c>
      <c r="J5047" s="205" t="s">
        <v>684</v>
      </c>
      <c r="K5047" s="205" t="s">
        <v>684</v>
      </c>
      <c r="L5047" s="205" t="s">
        <v>684</v>
      </c>
      <c r="M5047" s="205" t="s">
        <v>684</v>
      </c>
      <c r="N5047" s="205" t="s">
        <v>684</v>
      </c>
      <c r="O5047" s="205" t="s">
        <v>686</v>
      </c>
      <c r="P5047" s="205" t="s">
        <v>684</v>
      </c>
      <c r="Q5047" s="205" t="s">
        <v>686</v>
      </c>
    </row>
    <row r="5048" spans="1:17" hidden="1">
      <c r="A5048" s="204">
        <v>100560426367</v>
      </c>
      <c r="B5048" s="205" t="s">
        <v>18386</v>
      </c>
      <c r="C5048" s="205" t="s">
        <v>18387</v>
      </c>
      <c r="D5048" s="205" t="s">
        <v>680</v>
      </c>
      <c r="E5048" s="572">
        <v>30980</v>
      </c>
      <c r="F5048" s="572">
        <v>42036</v>
      </c>
      <c r="G5048" s="205" t="s">
        <v>18305</v>
      </c>
      <c r="H5048" s="205" t="s">
        <v>682</v>
      </c>
      <c r="I5048" s="205" t="s">
        <v>684</v>
      </c>
      <c r="J5048" s="205" t="s">
        <v>684</v>
      </c>
      <c r="K5048" s="205" t="s">
        <v>684</v>
      </c>
      <c r="L5048" s="205" t="s">
        <v>684</v>
      </c>
      <c r="M5048" s="205" t="s">
        <v>684</v>
      </c>
      <c r="N5048" s="205" t="s">
        <v>684</v>
      </c>
      <c r="O5048" s="205" t="s">
        <v>686</v>
      </c>
      <c r="P5048" s="205" t="s">
        <v>684</v>
      </c>
      <c r="Q5048" s="205" t="s">
        <v>686</v>
      </c>
    </row>
    <row r="5049" spans="1:17" hidden="1">
      <c r="A5049" s="204">
        <v>100560356361</v>
      </c>
      <c r="B5049" s="205" t="s">
        <v>18391</v>
      </c>
      <c r="C5049" s="205" t="s">
        <v>18392</v>
      </c>
      <c r="D5049" s="205" t="s">
        <v>680</v>
      </c>
      <c r="E5049" s="572">
        <v>28048</v>
      </c>
      <c r="F5049" s="572">
        <v>42036</v>
      </c>
      <c r="G5049" s="205" t="s">
        <v>4197</v>
      </c>
      <c r="H5049" s="205" t="s">
        <v>682</v>
      </c>
      <c r="I5049" s="205" t="s">
        <v>684</v>
      </c>
      <c r="J5049" s="205">
        <v>9511690430</v>
      </c>
      <c r="K5049" s="205" t="s">
        <v>684</v>
      </c>
      <c r="L5049" s="205" t="s">
        <v>684</v>
      </c>
      <c r="M5049" s="205" t="s">
        <v>684</v>
      </c>
      <c r="N5049" s="205" t="s">
        <v>684</v>
      </c>
      <c r="O5049" s="205" t="s">
        <v>686</v>
      </c>
      <c r="P5049" s="205" t="s">
        <v>684</v>
      </c>
      <c r="Q5049" s="205" t="s">
        <v>686</v>
      </c>
    </row>
    <row r="5050" spans="1:17" hidden="1">
      <c r="A5050" s="204">
        <v>100560054354</v>
      </c>
      <c r="B5050" s="205" t="s">
        <v>18380</v>
      </c>
      <c r="C5050" s="205" t="s">
        <v>18381</v>
      </c>
      <c r="D5050" s="205" t="s">
        <v>680</v>
      </c>
      <c r="E5050" s="572">
        <v>30969</v>
      </c>
      <c r="F5050" s="572">
        <v>42036</v>
      </c>
      <c r="G5050" s="205" t="s">
        <v>18382</v>
      </c>
      <c r="H5050" s="205" t="s">
        <v>682</v>
      </c>
      <c r="I5050" s="205" t="s">
        <v>684</v>
      </c>
      <c r="J5050" s="205" t="s">
        <v>684</v>
      </c>
      <c r="K5050" s="205" t="s">
        <v>684</v>
      </c>
      <c r="L5050" s="205" t="s">
        <v>684</v>
      </c>
      <c r="M5050" s="205" t="s">
        <v>684</v>
      </c>
      <c r="N5050" s="205" t="s">
        <v>684</v>
      </c>
      <c r="O5050" s="205" t="s">
        <v>686</v>
      </c>
      <c r="P5050" s="205" t="s">
        <v>684</v>
      </c>
      <c r="Q5050" s="205" t="s">
        <v>686</v>
      </c>
    </row>
    <row r="5051" spans="1:17" hidden="1">
      <c r="A5051" s="204">
        <v>100560612000</v>
      </c>
      <c r="B5051" s="205" t="s">
        <v>18393</v>
      </c>
      <c r="C5051" s="205" t="s">
        <v>18394</v>
      </c>
      <c r="D5051" s="205" t="s">
        <v>680</v>
      </c>
      <c r="E5051" s="572">
        <v>29535</v>
      </c>
      <c r="F5051" s="572">
        <v>42036</v>
      </c>
      <c r="G5051" s="205" t="s">
        <v>5730</v>
      </c>
      <c r="H5051" s="205" t="s">
        <v>682</v>
      </c>
      <c r="I5051" s="205" t="s">
        <v>684</v>
      </c>
      <c r="J5051" s="205" t="s">
        <v>684</v>
      </c>
      <c r="K5051" s="205" t="s">
        <v>684</v>
      </c>
      <c r="L5051" s="205" t="s">
        <v>684</v>
      </c>
      <c r="M5051" s="205" t="s">
        <v>684</v>
      </c>
      <c r="N5051" s="205" t="s">
        <v>684</v>
      </c>
      <c r="O5051" s="205" t="s">
        <v>686</v>
      </c>
      <c r="P5051" s="205" t="s">
        <v>684</v>
      </c>
      <c r="Q5051" s="205" t="s">
        <v>686</v>
      </c>
    </row>
    <row r="5052" spans="1:17" hidden="1">
      <c r="A5052" s="204">
        <v>100560537705</v>
      </c>
      <c r="B5052" s="205" t="s">
        <v>18402</v>
      </c>
      <c r="C5052" s="205" t="s">
        <v>18403</v>
      </c>
      <c r="D5052" s="205" t="s">
        <v>680</v>
      </c>
      <c r="E5052" s="572">
        <v>32052</v>
      </c>
      <c r="F5052" s="572">
        <v>42036</v>
      </c>
      <c r="G5052" s="205" t="s">
        <v>18404</v>
      </c>
      <c r="H5052" s="205" t="s">
        <v>682</v>
      </c>
      <c r="I5052" s="205" t="s">
        <v>684</v>
      </c>
      <c r="J5052" s="205">
        <v>9561150924</v>
      </c>
      <c r="K5052" s="205" t="s">
        <v>684</v>
      </c>
      <c r="L5052" s="205" t="s">
        <v>684</v>
      </c>
      <c r="M5052" s="205" t="s">
        <v>684</v>
      </c>
      <c r="N5052" s="205" t="s">
        <v>10087</v>
      </c>
      <c r="O5052" s="205" t="s">
        <v>686</v>
      </c>
      <c r="P5052" s="205" t="s">
        <v>684</v>
      </c>
      <c r="Q5052" s="205" t="s">
        <v>686</v>
      </c>
    </row>
    <row r="5053" spans="1:17" hidden="1">
      <c r="A5053" s="204">
        <v>100559809620</v>
      </c>
      <c r="B5053" s="205" t="s">
        <v>18340</v>
      </c>
      <c r="C5053" s="205" t="s">
        <v>18341</v>
      </c>
      <c r="D5053" s="205" t="s">
        <v>680</v>
      </c>
      <c r="E5053" s="572">
        <v>28412</v>
      </c>
      <c r="F5053" s="572">
        <v>42036</v>
      </c>
      <c r="G5053" s="205" t="s">
        <v>18342</v>
      </c>
      <c r="H5053" s="205" t="s">
        <v>682</v>
      </c>
      <c r="I5053" s="205" t="s">
        <v>684</v>
      </c>
      <c r="J5053" s="205" t="s">
        <v>684</v>
      </c>
      <c r="K5053" s="205" t="s">
        <v>684</v>
      </c>
      <c r="L5053" s="205" t="s">
        <v>684</v>
      </c>
      <c r="M5053" s="205" t="s">
        <v>684</v>
      </c>
      <c r="N5053" s="205" t="s">
        <v>684</v>
      </c>
      <c r="O5053" s="205" t="s">
        <v>686</v>
      </c>
      <c r="P5053" s="205" t="s">
        <v>684</v>
      </c>
      <c r="Q5053" s="205" t="s">
        <v>686</v>
      </c>
    </row>
    <row r="5054" spans="1:17" hidden="1">
      <c r="A5054" s="204">
        <v>100560556974</v>
      </c>
      <c r="B5054" s="205" t="s">
        <v>18407</v>
      </c>
      <c r="C5054" s="205" t="s">
        <v>18408</v>
      </c>
      <c r="D5054" s="205" t="s">
        <v>680</v>
      </c>
      <c r="E5054" s="572">
        <v>32071</v>
      </c>
      <c r="F5054" s="572">
        <v>42036</v>
      </c>
      <c r="G5054" s="205" t="s">
        <v>18409</v>
      </c>
      <c r="H5054" s="205" t="s">
        <v>682</v>
      </c>
      <c r="I5054" s="205" t="s">
        <v>684</v>
      </c>
      <c r="J5054" s="205" t="s">
        <v>684</v>
      </c>
      <c r="K5054" s="205" t="s">
        <v>684</v>
      </c>
      <c r="L5054" s="205" t="s">
        <v>684</v>
      </c>
      <c r="M5054" s="205" t="s">
        <v>684</v>
      </c>
      <c r="N5054" s="205" t="s">
        <v>684</v>
      </c>
      <c r="O5054" s="205" t="s">
        <v>686</v>
      </c>
      <c r="P5054" s="205" t="s">
        <v>684</v>
      </c>
      <c r="Q5054" s="205" t="s">
        <v>686</v>
      </c>
    </row>
    <row r="5055" spans="1:17" hidden="1">
      <c r="A5055" s="204">
        <v>100560344789</v>
      </c>
      <c r="B5055" s="205" t="s">
        <v>18410</v>
      </c>
      <c r="C5055" s="205" t="s">
        <v>14923</v>
      </c>
      <c r="D5055" s="205" t="s">
        <v>680</v>
      </c>
      <c r="E5055" s="572">
        <v>28790</v>
      </c>
      <c r="F5055" s="572">
        <v>42036</v>
      </c>
      <c r="G5055" s="205" t="s">
        <v>14924</v>
      </c>
      <c r="H5055" s="205" t="s">
        <v>682</v>
      </c>
      <c r="I5055" s="205" t="s">
        <v>684</v>
      </c>
      <c r="J5055" s="205" t="s">
        <v>684</v>
      </c>
      <c r="K5055" s="205" t="s">
        <v>684</v>
      </c>
      <c r="L5055" s="205" t="s">
        <v>684</v>
      </c>
      <c r="M5055" s="205" t="s">
        <v>684</v>
      </c>
      <c r="N5055" s="205" t="s">
        <v>684</v>
      </c>
      <c r="O5055" s="205" t="s">
        <v>686</v>
      </c>
      <c r="P5055" s="205" t="s">
        <v>684</v>
      </c>
      <c r="Q5055" s="205" t="s">
        <v>686</v>
      </c>
    </row>
    <row r="5056" spans="1:17" hidden="1">
      <c r="A5056" s="204">
        <v>100560337128</v>
      </c>
      <c r="B5056" s="205" t="s">
        <v>18405</v>
      </c>
      <c r="C5056" s="205" t="s">
        <v>18406</v>
      </c>
      <c r="D5056" s="205" t="s">
        <v>680</v>
      </c>
      <c r="E5056" s="572">
        <v>29508</v>
      </c>
      <c r="F5056" s="572">
        <v>42036</v>
      </c>
      <c r="G5056" s="205" t="s">
        <v>8111</v>
      </c>
      <c r="H5056" s="205" t="s">
        <v>682</v>
      </c>
      <c r="I5056" s="205" t="s">
        <v>684</v>
      </c>
      <c r="J5056" s="205" t="s">
        <v>684</v>
      </c>
      <c r="K5056" s="205" t="s">
        <v>684</v>
      </c>
      <c r="L5056" s="205" t="s">
        <v>684</v>
      </c>
      <c r="M5056" s="205" t="s">
        <v>684</v>
      </c>
      <c r="N5056" s="205" t="s">
        <v>684</v>
      </c>
      <c r="O5056" s="205" t="s">
        <v>686</v>
      </c>
      <c r="P5056" s="205" t="s">
        <v>684</v>
      </c>
      <c r="Q5056" s="205" t="s">
        <v>686</v>
      </c>
    </row>
    <row r="5057" spans="1:17" hidden="1">
      <c r="A5057" s="204">
        <v>100560407737</v>
      </c>
      <c r="B5057" s="205" t="s">
        <v>18397</v>
      </c>
      <c r="C5057" s="205" t="s">
        <v>7851</v>
      </c>
      <c r="D5057" s="205" t="s">
        <v>680</v>
      </c>
      <c r="E5057" s="572">
        <v>31413</v>
      </c>
      <c r="F5057" s="572">
        <v>42036</v>
      </c>
      <c r="G5057" s="205" t="s">
        <v>4921</v>
      </c>
      <c r="H5057" s="205" t="s">
        <v>682</v>
      </c>
      <c r="I5057" s="205" t="s">
        <v>684</v>
      </c>
      <c r="J5057" s="205">
        <v>7758960654</v>
      </c>
      <c r="K5057" s="205" t="s">
        <v>684</v>
      </c>
      <c r="L5057" s="205" t="s">
        <v>18398</v>
      </c>
      <c r="M5057" s="205" t="s">
        <v>684</v>
      </c>
      <c r="N5057" s="205" t="s">
        <v>13078</v>
      </c>
      <c r="O5057" s="205" t="s">
        <v>687</v>
      </c>
      <c r="P5057" s="205" t="s">
        <v>687</v>
      </c>
      <c r="Q5057" s="205" t="s">
        <v>686</v>
      </c>
    </row>
    <row r="5058" spans="1:17" hidden="1">
      <c r="A5058" s="204">
        <v>100560461081</v>
      </c>
      <c r="B5058" s="205" t="s">
        <v>18349</v>
      </c>
      <c r="C5058" s="205" t="s">
        <v>18350</v>
      </c>
      <c r="D5058" s="205" t="s">
        <v>680</v>
      </c>
      <c r="E5058" s="572">
        <v>30231</v>
      </c>
      <c r="F5058" s="572">
        <v>42036</v>
      </c>
      <c r="G5058" s="205" t="s">
        <v>18302</v>
      </c>
      <c r="H5058" s="205" t="s">
        <v>682</v>
      </c>
      <c r="I5058" s="205" t="s">
        <v>684</v>
      </c>
      <c r="J5058" s="205" t="s">
        <v>684</v>
      </c>
      <c r="K5058" s="205" t="s">
        <v>684</v>
      </c>
      <c r="L5058" s="205" t="s">
        <v>684</v>
      </c>
      <c r="M5058" s="205" t="s">
        <v>684</v>
      </c>
      <c r="N5058" s="205" t="s">
        <v>684</v>
      </c>
      <c r="O5058" s="205" t="s">
        <v>686</v>
      </c>
      <c r="P5058" s="205" t="s">
        <v>684</v>
      </c>
      <c r="Q5058" s="205" t="s">
        <v>686</v>
      </c>
    </row>
    <row r="5059" spans="1:17" hidden="1">
      <c r="A5059" s="204">
        <v>100560125599</v>
      </c>
      <c r="B5059" s="205" t="s">
        <v>18413</v>
      </c>
      <c r="C5059" s="205" t="s">
        <v>18414</v>
      </c>
      <c r="D5059" s="205" t="s">
        <v>680</v>
      </c>
      <c r="E5059" s="572">
        <v>29511</v>
      </c>
      <c r="F5059" s="572">
        <v>42005</v>
      </c>
      <c r="G5059" s="205" t="s">
        <v>18415</v>
      </c>
      <c r="H5059" s="205" t="s">
        <v>682</v>
      </c>
      <c r="I5059" s="205" t="s">
        <v>684</v>
      </c>
      <c r="J5059" s="205" t="s">
        <v>684</v>
      </c>
      <c r="K5059" s="205" t="s">
        <v>684</v>
      </c>
      <c r="L5059" s="205" t="s">
        <v>684</v>
      </c>
      <c r="M5059" s="205" t="s">
        <v>684</v>
      </c>
      <c r="N5059" s="205" t="s">
        <v>684</v>
      </c>
      <c r="O5059" s="205" t="s">
        <v>686</v>
      </c>
      <c r="P5059" s="205" t="s">
        <v>684</v>
      </c>
      <c r="Q5059" s="205" t="s">
        <v>686</v>
      </c>
    </row>
    <row r="5060" spans="1:17" hidden="1">
      <c r="A5060" s="204">
        <v>100559868811</v>
      </c>
      <c r="B5060" s="205" t="s">
        <v>18465</v>
      </c>
      <c r="C5060" s="205" t="s">
        <v>18466</v>
      </c>
      <c r="D5060" s="205" t="s">
        <v>680</v>
      </c>
      <c r="E5060" s="572">
        <v>28061</v>
      </c>
      <c r="F5060" s="572">
        <v>42005</v>
      </c>
      <c r="G5060" s="205" t="s">
        <v>2850</v>
      </c>
      <c r="H5060" s="205" t="s">
        <v>682</v>
      </c>
      <c r="I5060" s="205" t="s">
        <v>684</v>
      </c>
      <c r="J5060" s="205" t="s">
        <v>684</v>
      </c>
      <c r="K5060" s="205" t="s">
        <v>684</v>
      </c>
      <c r="L5060" s="205" t="s">
        <v>684</v>
      </c>
      <c r="M5060" s="205" t="s">
        <v>684</v>
      </c>
      <c r="N5060" s="205" t="s">
        <v>684</v>
      </c>
      <c r="O5060" s="205" t="s">
        <v>686</v>
      </c>
      <c r="P5060" s="205" t="s">
        <v>684</v>
      </c>
      <c r="Q5060" s="205" t="s">
        <v>686</v>
      </c>
    </row>
    <row r="5061" spans="1:17" hidden="1">
      <c r="A5061" s="204">
        <v>100559869239</v>
      </c>
      <c r="B5061" s="205" t="s">
        <v>18478</v>
      </c>
      <c r="C5061" s="205" t="s">
        <v>18479</v>
      </c>
      <c r="D5061" s="205" t="s">
        <v>680</v>
      </c>
      <c r="E5061" s="572">
        <v>31708</v>
      </c>
      <c r="F5061" s="572">
        <v>42005</v>
      </c>
      <c r="G5061" s="205" t="s">
        <v>2850</v>
      </c>
      <c r="H5061" s="205" t="s">
        <v>682</v>
      </c>
      <c r="I5061" s="205" t="s">
        <v>684</v>
      </c>
      <c r="J5061" s="205" t="s">
        <v>684</v>
      </c>
      <c r="K5061" s="205" t="s">
        <v>684</v>
      </c>
      <c r="L5061" s="205" t="s">
        <v>684</v>
      </c>
      <c r="M5061" s="205" t="s">
        <v>684</v>
      </c>
      <c r="N5061" s="205" t="s">
        <v>684</v>
      </c>
      <c r="O5061" s="205" t="s">
        <v>686</v>
      </c>
      <c r="P5061" s="205" t="s">
        <v>684</v>
      </c>
      <c r="Q5061" s="205" t="s">
        <v>686</v>
      </c>
    </row>
    <row r="5062" spans="1:17" hidden="1">
      <c r="A5062" s="204">
        <v>100560321195</v>
      </c>
      <c r="B5062" s="205" t="s">
        <v>18426</v>
      </c>
      <c r="C5062" s="205" t="s">
        <v>18427</v>
      </c>
      <c r="D5062" s="205" t="s">
        <v>680</v>
      </c>
      <c r="E5062" s="572">
        <v>28061</v>
      </c>
      <c r="F5062" s="572">
        <v>42005</v>
      </c>
      <c r="G5062" s="205" t="s">
        <v>18428</v>
      </c>
      <c r="H5062" s="205" t="s">
        <v>682</v>
      </c>
      <c r="I5062" s="205" t="s">
        <v>684</v>
      </c>
      <c r="J5062" s="205" t="s">
        <v>684</v>
      </c>
      <c r="K5062" s="205" t="s">
        <v>684</v>
      </c>
      <c r="L5062" s="205" t="s">
        <v>684</v>
      </c>
      <c r="M5062" s="205" t="s">
        <v>684</v>
      </c>
      <c r="N5062" s="205" t="s">
        <v>684</v>
      </c>
      <c r="O5062" s="205" t="s">
        <v>686</v>
      </c>
      <c r="P5062" s="205" t="s">
        <v>684</v>
      </c>
      <c r="Q5062" s="205" t="s">
        <v>686</v>
      </c>
    </row>
    <row r="5063" spans="1:17" hidden="1">
      <c r="A5063" s="204">
        <v>100559811543</v>
      </c>
      <c r="B5063" s="205" t="s">
        <v>18441</v>
      </c>
      <c r="C5063" s="205" t="s">
        <v>18442</v>
      </c>
      <c r="D5063" s="205" t="s">
        <v>680</v>
      </c>
      <c r="E5063" s="572">
        <v>31343</v>
      </c>
      <c r="F5063" s="572">
        <v>42005</v>
      </c>
      <c r="G5063" s="205" t="s">
        <v>10470</v>
      </c>
      <c r="H5063" s="205" t="s">
        <v>682</v>
      </c>
      <c r="I5063" s="205" t="s">
        <v>684</v>
      </c>
      <c r="J5063" s="205" t="s">
        <v>684</v>
      </c>
      <c r="K5063" s="205" t="s">
        <v>684</v>
      </c>
      <c r="L5063" s="205" t="s">
        <v>684</v>
      </c>
      <c r="M5063" s="205" t="s">
        <v>684</v>
      </c>
      <c r="N5063" s="205" t="s">
        <v>684</v>
      </c>
      <c r="O5063" s="205" t="s">
        <v>686</v>
      </c>
      <c r="P5063" s="205" t="s">
        <v>684</v>
      </c>
      <c r="Q5063" s="205" t="s">
        <v>686</v>
      </c>
    </row>
    <row r="5064" spans="1:17" hidden="1">
      <c r="A5064" s="204">
        <v>100560404721</v>
      </c>
      <c r="B5064" s="205" t="s">
        <v>18424</v>
      </c>
      <c r="C5064" s="205" t="s">
        <v>18425</v>
      </c>
      <c r="D5064" s="205" t="s">
        <v>680</v>
      </c>
      <c r="E5064" s="572">
        <v>29504</v>
      </c>
      <c r="F5064" s="572">
        <v>42005</v>
      </c>
      <c r="G5064" s="205" t="s">
        <v>1765</v>
      </c>
      <c r="H5064" s="205" t="s">
        <v>682</v>
      </c>
      <c r="I5064" s="205" t="s">
        <v>684</v>
      </c>
      <c r="J5064" s="205" t="s">
        <v>684</v>
      </c>
      <c r="K5064" s="205" t="s">
        <v>684</v>
      </c>
      <c r="L5064" s="205" t="s">
        <v>684</v>
      </c>
      <c r="M5064" s="205" t="s">
        <v>684</v>
      </c>
      <c r="N5064" s="205" t="s">
        <v>684</v>
      </c>
      <c r="O5064" s="205" t="s">
        <v>686</v>
      </c>
      <c r="P5064" s="205" t="s">
        <v>684</v>
      </c>
      <c r="Q5064" s="205" t="s">
        <v>686</v>
      </c>
    </row>
    <row r="5065" spans="1:17" hidden="1">
      <c r="A5065" s="204">
        <v>100560658690</v>
      </c>
      <c r="B5065" s="205" t="s">
        <v>18420</v>
      </c>
      <c r="C5065" s="205" t="s">
        <v>18421</v>
      </c>
      <c r="D5065" s="205" t="s">
        <v>680</v>
      </c>
      <c r="E5065" s="572">
        <v>31331</v>
      </c>
      <c r="F5065" s="572">
        <v>42005</v>
      </c>
      <c r="G5065" s="205" t="s">
        <v>1050</v>
      </c>
      <c r="H5065" s="205" t="s">
        <v>682</v>
      </c>
      <c r="I5065" s="205" t="s">
        <v>684</v>
      </c>
      <c r="J5065" s="205" t="s">
        <v>684</v>
      </c>
      <c r="K5065" s="205" t="s">
        <v>684</v>
      </c>
      <c r="L5065" s="205" t="s">
        <v>684</v>
      </c>
      <c r="M5065" s="205" t="s">
        <v>684</v>
      </c>
      <c r="N5065" s="205" t="s">
        <v>684</v>
      </c>
      <c r="O5065" s="205" t="s">
        <v>686</v>
      </c>
      <c r="P5065" s="205" t="s">
        <v>684</v>
      </c>
      <c r="Q5065" s="205" t="s">
        <v>686</v>
      </c>
    </row>
    <row r="5066" spans="1:17" hidden="1">
      <c r="A5066" s="204">
        <v>100559868922</v>
      </c>
      <c r="B5066" s="205" t="s">
        <v>18422</v>
      </c>
      <c r="C5066" s="205" t="s">
        <v>18423</v>
      </c>
      <c r="D5066" s="205" t="s">
        <v>680</v>
      </c>
      <c r="E5066" s="572">
        <v>28776</v>
      </c>
      <c r="F5066" s="572">
        <v>42005</v>
      </c>
      <c r="G5066" s="205" t="s">
        <v>2850</v>
      </c>
      <c r="H5066" s="205" t="s">
        <v>682</v>
      </c>
      <c r="I5066" s="205" t="s">
        <v>684</v>
      </c>
      <c r="J5066" s="205" t="s">
        <v>684</v>
      </c>
      <c r="K5066" s="205" t="s">
        <v>684</v>
      </c>
      <c r="L5066" s="205" t="s">
        <v>684</v>
      </c>
      <c r="M5066" s="205" t="s">
        <v>684</v>
      </c>
      <c r="N5066" s="205" t="s">
        <v>684</v>
      </c>
      <c r="O5066" s="205" t="s">
        <v>686</v>
      </c>
      <c r="P5066" s="205" t="s">
        <v>684</v>
      </c>
      <c r="Q5066" s="205" t="s">
        <v>686</v>
      </c>
    </row>
    <row r="5067" spans="1:17" hidden="1">
      <c r="A5067" s="204">
        <v>100560414681</v>
      </c>
      <c r="B5067" s="205" t="s">
        <v>18432</v>
      </c>
      <c r="C5067" s="205" t="s">
        <v>18433</v>
      </c>
      <c r="D5067" s="205" t="s">
        <v>680</v>
      </c>
      <c r="E5067" s="572">
        <v>29874</v>
      </c>
      <c r="F5067" s="572">
        <v>42005</v>
      </c>
      <c r="G5067" s="205" t="s">
        <v>4782</v>
      </c>
      <c r="H5067" s="205" t="s">
        <v>682</v>
      </c>
      <c r="I5067" s="205" t="s">
        <v>684</v>
      </c>
      <c r="J5067" s="205" t="s">
        <v>684</v>
      </c>
      <c r="K5067" s="205" t="s">
        <v>684</v>
      </c>
      <c r="L5067" s="205" t="s">
        <v>684</v>
      </c>
      <c r="M5067" s="205" t="s">
        <v>684</v>
      </c>
      <c r="N5067" s="205" t="s">
        <v>684</v>
      </c>
      <c r="O5067" s="205" t="s">
        <v>686</v>
      </c>
      <c r="P5067" s="205" t="s">
        <v>684</v>
      </c>
      <c r="Q5067" s="205" t="s">
        <v>686</v>
      </c>
    </row>
    <row r="5068" spans="1:17" hidden="1">
      <c r="A5068" s="204">
        <v>100560352261</v>
      </c>
      <c r="B5068" s="205" t="s">
        <v>18439</v>
      </c>
      <c r="C5068" s="205" t="s">
        <v>18440</v>
      </c>
      <c r="D5068" s="205" t="s">
        <v>680</v>
      </c>
      <c r="E5068" s="572">
        <v>29510</v>
      </c>
      <c r="F5068" s="572">
        <v>42005</v>
      </c>
      <c r="G5068" s="205" t="s">
        <v>7730</v>
      </c>
      <c r="H5068" s="205" t="s">
        <v>682</v>
      </c>
      <c r="I5068" s="205" t="s">
        <v>684</v>
      </c>
      <c r="J5068" s="205" t="s">
        <v>684</v>
      </c>
      <c r="K5068" s="205" t="s">
        <v>684</v>
      </c>
      <c r="L5068" s="205" t="s">
        <v>684</v>
      </c>
      <c r="M5068" s="205" t="s">
        <v>684</v>
      </c>
      <c r="N5068" s="205" t="s">
        <v>684</v>
      </c>
      <c r="O5068" s="205" t="s">
        <v>686</v>
      </c>
      <c r="P5068" s="205" t="s">
        <v>684</v>
      </c>
      <c r="Q5068" s="205" t="s">
        <v>686</v>
      </c>
    </row>
    <row r="5069" spans="1:17" hidden="1">
      <c r="A5069" s="204">
        <v>100560015748</v>
      </c>
      <c r="B5069" s="205" t="s">
        <v>18443</v>
      </c>
      <c r="C5069" s="205" t="s">
        <v>18444</v>
      </c>
      <c r="D5069" s="205" t="s">
        <v>680</v>
      </c>
      <c r="E5069" s="572">
        <v>28426</v>
      </c>
      <c r="F5069" s="572">
        <v>42005</v>
      </c>
      <c r="G5069" s="205" t="s">
        <v>16445</v>
      </c>
      <c r="H5069" s="205" t="s">
        <v>682</v>
      </c>
      <c r="I5069" s="205" t="s">
        <v>684</v>
      </c>
      <c r="J5069" s="205" t="s">
        <v>684</v>
      </c>
      <c r="K5069" s="205" t="s">
        <v>684</v>
      </c>
      <c r="L5069" s="205" t="s">
        <v>684</v>
      </c>
      <c r="M5069" s="205" t="s">
        <v>684</v>
      </c>
      <c r="N5069" s="205" t="s">
        <v>684</v>
      </c>
      <c r="O5069" s="205" t="s">
        <v>686</v>
      </c>
      <c r="P5069" s="205" t="s">
        <v>684</v>
      </c>
      <c r="Q5069" s="205" t="s">
        <v>686</v>
      </c>
    </row>
    <row r="5070" spans="1:17" hidden="1">
      <c r="A5070" s="204">
        <v>100560307122</v>
      </c>
      <c r="B5070" s="205" t="s">
        <v>18437</v>
      </c>
      <c r="C5070" s="205" t="s">
        <v>18438</v>
      </c>
      <c r="D5070" s="205" t="s">
        <v>680</v>
      </c>
      <c r="E5070" s="572">
        <v>30239</v>
      </c>
      <c r="F5070" s="572">
        <v>42005</v>
      </c>
      <c r="G5070" s="205" t="s">
        <v>5644</v>
      </c>
      <c r="H5070" s="205" t="s">
        <v>682</v>
      </c>
      <c r="I5070" s="205" t="s">
        <v>684</v>
      </c>
      <c r="J5070" s="205" t="s">
        <v>684</v>
      </c>
      <c r="K5070" s="205" t="s">
        <v>684</v>
      </c>
      <c r="L5070" s="205" t="s">
        <v>684</v>
      </c>
      <c r="M5070" s="205" t="s">
        <v>684</v>
      </c>
      <c r="N5070" s="205" t="s">
        <v>684</v>
      </c>
      <c r="O5070" s="205" t="s">
        <v>686</v>
      </c>
      <c r="P5070" s="205" t="s">
        <v>684</v>
      </c>
      <c r="Q5070" s="205" t="s">
        <v>686</v>
      </c>
    </row>
    <row r="5071" spans="1:17" hidden="1">
      <c r="A5071" s="204">
        <v>100560247349</v>
      </c>
      <c r="B5071" s="205" t="s">
        <v>18434</v>
      </c>
      <c r="C5071" s="205" t="s">
        <v>18435</v>
      </c>
      <c r="D5071" s="205" t="s">
        <v>680</v>
      </c>
      <c r="E5071" s="572">
        <v>29159</v>
      </c>
      <c r="F5071" s="572">
        <v>42005</v>
      </c>
      <c r="G5071" s="205" t="s">
        <v>18436</v>
      </c>
      <c r="H5071" s="205" t="s">
        <v>682</v>
      </c>
      <c r="I5071" s="205" t="s">
        <v>684</v>
      </c>
      <c r="J5071" s="205" t="s">
        <v>684</v>
      </c>
      <c r="K5071" s="205" t="s">
        <v>684</v>
      </c>
      <c r="L5071" s="205" t="s">
        <v>684</v>
      </c>
      <c r="M5071" s="205" t="s">
        <v>684</v>
      </c>
      <c r="N5071" s="205" t="s">
        <v>684</v>
      </c>
      <c r="O5071" s="205" t="s">
        <v>686</v>
      </c>
      <c r="P5071" s="205" t="s">
        <v>684</v>
      </c>
      <c r="Q5071" s="205" t="s">
        <v>686</v>
      </c>
    </row>
    <row r="5072" spans="1:17" hidden="1">
      <c r="A5072" s="204">
        <v>100559997629</v>
      </c>
      <c r="B5072" s="205" t="s">
        <v>18448</v>
      </c>
      <c r="C5072" s="205" t="s">
        <v>18449</v>
      </c>
      <c r="D5072" s="205" t="s">
        <v>680</v>
      </c>
      <c r="E5072" s="572">
        <v>28419</v>
      </c>
      <c r="F5072" s="572">
        <v>42005</v>
      </c>
      <c r="G5072" s="205" t="s">
        <v>11499</v>
      </c>
      <c r="H5072" s="205" t="s">
        <v>682</v>
      </c>
      <c r="I5072" s="205" t="s">
        <v>684</v>
      </c>
      <c r="J5072" s="205" t="s">
        <v>684</v>
      </c>
      <c r="K5072" s="205" t="s">
        <v>684</v>
      </c>
      <c r="L5072" s="205" t="s">
        <v>684</v>
      </c>
      <c r="M5072" s="205" t="s">
        <v>684</v>
      </c>
      <c r="N5072" s="205" t="s">
        <v>684</v>
      </c>
      <c r="O5072" s="205" t="s">
        <v>686</v>
      </c>
      <c r="P5072" s="205" t="s">
        <v>684</v>
      </c>
      <c r="Q5072" s="205" t="s">
        <v>686</v>
      </c>
    </row>
    <row r="5073" spans="1:17" hidden="1">
      <c r="A5073" s="204">
        <v>100560421430</v>
      </c>
      <c r="B5073" s="205" t="s">
        <v>18429</v>
      </c>
      <c r="C5073" s="205" t="s">
        <v>18430</v>
      </c>
      <c r="D5073" s="205" t="s">
        <v>680</v>
      </c>
      <c r="E5073" s="572">
        <v>31337</v>
      </c>
      <c r="F5073" s="572">
        <v>42005</v>
      </c>
      <c r="G5073" s="205" t="s">
        <v>18431</v>
      </c>
      <c r="H5073" s="205" t="s">
        <v>682</v>
      </c>
      <c r="I5073" s="205" t="s">
        <v>684</v>
      </c>
      <c r="J5073" s="205" t="s">
        <v>684</v>
      </c>
      <c r="K5073" s="205" t="s">
        <v>684</v>
      </c>
      <c r="L5073" s="205" t="s">
        <v>684</v>
      </c>
      <c r="M5073" s="205" t="s">
        <v>684</v>
      </c>
      <c r="N5073" s="205" t="s">
        <v>684</v>
      </c>
      <c r="O5073" s="205" t="s">
        <v>686</v>
      </c>
      <c r="P5073" s="205" t="s">
        <v>684</v>
      </c>
      <c r="Q5073" s="205" t="s">
        <v>686</v>
      </c>
    </row>
    <row r="5074" spans="1:17" hidden="1">
      <c r="A5074" s="204">
        <v>100560011433</v>
      </c>
      <c r="B5074" s="205" t="s">
        <v>18445</v>
      </c>
      <c r="C5074" s="205" t="s">
        <v>18446</v>
      </c>
      <c r="D5074" s="205" t="s">
        <v>680</v>
      </c>
      <c r="E5074" s="572">
        <v>32056</v>
      </c>
      <c r="F5074" s="572">
        <v>42005</v>
      </c>
      <c r="G5074" s="205" t="s">
        <v>18447</v>
      </c>
      <c r="H5074" s="205" t="s">
        <v>682</v>
      </c>
      <c r="I5074" s="205" t="s">
        <v>684</v>
      </c>
      <c r="J5074" s="205" t="s">
        <v>684</v>
      </c>
      <c r="K5074" s="205" t="s">
        <v>684</v>
      </c>
      <c r="L5074" s="205" t="s">
        <v>684</v>
      </c>
      <c r="M5074" s="205" t="s">
        <v>684</v>
      </c>
      <c r="N5074" s="205" t="s">
        <v>684</v>
      </c>
      <c r="O5074" s="205" t="s">
        <v>686</v>
      </c>
      <c r="P5074" s="205" t="s">
        <v>684</v>
      </c>
      <c r="Q5074" s="205" t="s">
        <v>686</v>
      </c>
    </row>
    <row r="5075" spans="1:17" hidden="1">
      <c r="A5075" s="204">
        <v>100560117787</v>
      </c>
      <c r="B5075" s="205" t="s">
        <v>18453</v>
      </c>
      <c r="C5075" s="205" t="s">
        <v>18454</v>
      </c>
      <c r="D5075" s="205" t="s">
        <v>680</v>
      </c>
      <c r="E5075" s="572">
        <v>29152</v>
      </c>
      <c r="F5075" s="572">
        <v>42005</v>
      </c>
      <c r="G5075" s="205" t="s">
        <v>10271</v>
      </c>
      <c r="H5075" s="205" t="s">
        <v>682</v>
      </c>
      <c r="I5075" s="205" t="s">
        <v>684</v>
      </c>
      <c r="J5075" s="205">
        <v>8922968385</v>
      </c>
      <c r="K5075" s="205" t="s">
        <v>684</v>
      </c>
      <c r="L5075" s="205" t="s">
        <v>684</v>
      </c>
      <c r="M5075" s="205" t="s">
        <v>684</v>
      </c>
      <c r="N5075" s="205" t="s">
        <v>684</v>
      </c>
      <c r="O5075" s="205" t="s">
        <v>686</v>
      </c>
      <c r="P5075" s="205" t="s">
        <v>684</v>
      </c>
      <c r="Q5075" s="205" t="s">
        <v>686</v>
      </c>
    </row>
    <row r="5076" spans="1:17" hidden="1">
      <c r="A5076" s="204">
        <v>100559666571</v>
      </c>
      <c r="B5076" s="205" t="s">
        <v>18469</v>
      </c>
      <c r="C5076" s="205" t="s">
        <v>18470</v>
      </c>
      <c r="D5076" s="205" t="s">
        <v>680</v>
      </c>
      <c r="E5076" s="572">
        <v>29511</v>
      </c>
      <c r="F5076" s="572">
        <v>42005</v>
      </c>
      <c r="G5076" s="205" t="s">
        <v>18471</v>
      </c>
      <c r="H5076" s="205" t="s">
        <v>682</v>
      </c>
      <c r="I5076" s="205" t="s">
        <v>684</v>
      </c>
      <c r="J5076" s="205" t="s">
        <v>684</v>
      </c>
      <c r="K5076" s="205" t="s">
        <v>684</v>
      </c>
      <c r="L5076" s="205" t="s">
        <v>684</v>
      </c>
      <c r="M5076" s="205" t="s">
        <v>684</v>
      </c>
      <c r="N5076" s="205" t="s">
        <v>684</v>
      </c>
      <c r="O5076" s="205" t="s">
        <v>686</v>
      </c>
      <c r="P5076" s="205" t="s">
        <v>684</v>
      </c>
      <c r="Q5076" s="205" t="s">
        <v>686</v>
      </c>
    </row>
    <row r="5077" spans="1:17" hidden="1">
      <c r="A5077" s="204">
        <v>100560144810</v>
      </c>
      <c r="B5077" s="205" t="s">
        <v>18450</v>
      </c>
      <c r="C5077" s="205" t="s">
        <v>18451</v>
      </c>
      <c r="D5077" s="205" t="s">
        <v>680</v>
      </c>
      <c r="E5077" s="572">
        <v>27698</v>
      </c>
      <c r="F5077" s="572">
        <v>42005</v>
      </c>
      <c r="G5077" s="205" t="s">
        <v>18452</v>
      </c>
      <c r="H5077" s="205" t="s">
        <v>682</v>
      </c>
      <c r="I5077" s="205" t="s">
        <v>684</v>
      </c>
      <c r="J5077" s="205" t="s">
        <v>684</v>
      </c>
      <c r="K5077" s="205" t="s">
        <v>684</v>
      </c>
      <c r="L5077" s="205" t="s">
        <v>684</v>
      </c>
      <c r="M5077" s="205" t="s">
        <v>684</v>
      </c>
      <c r="N5077" s="205" t="s">
        <v>684</v>
      </c>
      <c r="O5077" s="205" t="s">
        <v>686</v>
      </c>
      <c r="P5077" s="205" t="s">
        <v>684</v>
      </c>
      <c r="Q5077" s="205" t="s">
        <v>686</v>
      </c>
    </row>
    <row r="5078" spans="1:17" hidden="1">
      <c r="A5078" s="204">
        <v>100560416244</v>
      </c>
      <c r="B5078" s="205" t="s">
        <v>18457</v>
      </c>
      <c r="C5078" s="205" t="s">
        <v>18458</v>
      </c>
      <c r="D5078" s="205" t="s">
        <v>680</v>
      </c>
      <c r="E5078" s="572">
        <v>31343</v>
      </c>
      <c r="F5078" s="572">
        <v>42005</v>
      </c>
      <c r="G5078" s="205" t="s">
        <v>18459</v>
      </c>
      <c r="H5078" s="205" t="s">
        <v>682</v>
      </c>
      <c r="I5078" s="205" t="s">
        <v>684</v>
      </c>
      <c r="J5078" s="205" t="s">
        <v>684</v>
      </c>
      <c r="K5078" s="205" t="s">
        <v>684</v>
      </c>
      <c r="L5078" s="205" t="s">
        <v>684</v>
      </c>
      <c r="M5078" s="205" t="s">
        <v>684</v>
      </c>
      <c r="N5078" s="205" t="s">
        <v>684</v>
      </c>
      <c r="O5078" s="205" t="s">
        <v>686</v>
      </c>
      <c r="P5078" s="205" t="s">
        <v>684</v>
      </c>
      <c r="Q5078" s="205" t="s">
        <v>686</v>
      </c>
    </row>
    <row r="5079" spans="1:17" hidden="1">
      <c r="A5079" s="204">
        <v>100560546083</v>
      </c>
      <c r="B5079" s="205" t="s">
        <v>18460</v>
      </c>
      <c r="C5079" s="205" t="s">
        <v>18461</v>
      </c>
      <c r="D5079" s="205" t="s">
        <v>680</v>
      </c>
      <c r="E5079" s="572">
        <v>28775</v>
      </c>
      <c r="F5079" s="572">
        <v>42005</v>
      </c>
      <c r="G5079" s="205" t="s">
        <v>18462</v>
      </c>
      <c r="H5079" s="205" t="s">
        <v>682</v>
      </c>
      <c r="I5079" s="205" t="s">
        <v>684</v>
      </c>
      <c r="J5079" s="205" t="s">
        <v>684</v>
      </c>
      <c r="K5079" s="205" t="s">
        <v>684</v>
      </c>
      <c r="L5079" s="205" t="s">
        <v>684</v>
      </c>
      <c r="M5079" s="205" t="s">
        <v>684</v>
      </c>
      <c r="N5079" s="205" t="s">
        <v>684</v>
      </c>
      <c r="O5079" s="205" t="s">
        <v>686</v>
      </c>
      <c r="P5079" s="205" t="s">
        <v>684</v>
      </c>
      <c r="Q5079" s="205" t="s">
        <v>686</v>
      </c>
    </row>
    <row r="5080" spans="1:17" hidden="1">
      <c r="A5080" s="204">
        <v>100560140717</v>
      </c>
      <c r="B5080" s="205" t="s">
        <v>18416</v>
      </c>
      <c r="C5080" s="205" t="s">
        <v>18417</v>
      </c>
      <c r="D5080" s="205" t="s">
        <v>680</v>
      </c>
      <c r="E5080" s="572">
        <v>27691</v>
      </c>
      <c r="F5080" s="572">
        <v>42005</v>
      </c>
      <c r="G5080" s="205" t="s">
        <v>1927</v>
      </c>
      <c r="H5080" s="205" t="s">
        <v>682</v>
      </c>
      <c r="I5080" s="205" t="s">
        <v>684</v>
      </c>
      <c r="J5080" s="205" t="s">
        <v>684</v>
      </c>
      <c r="K5080" s="205" t="s">
        <v>684</v>
      </c>
      <c r="L5080" s="205" t="s">
        <v>684</v>
      </c>
      <c r="M5080" s="205" t="s">
        <v>684</v>
      </c>
      <c r="N5080" s="205" t="s">
        <v>684</v>
      </c>
      <c r="O5080" s="205" t="s">
        <v>686</v>
      </c>
      <c r="P5080" s="205" t="s">
        <v>684</v>
      </c>
      <c r="Q5080" s="205" t="s">
        <v>686</v>
      </c>
    </row>
    <row r="5081" spans="1:17" hidden="1">
      <c r="A5081" s="204">
        <v>100560426016</v>
      </c>
      <c r="B5081" s="205" t="s">
        <v>18463</v>
      </c>
      <c r="C5081" s="205" t="s">
        <v>18464</v>
      </c>
      <c r="D5081" s="205" t="s">
        <v>680</v>
      </c>
      <c r="E5081" s="572">
        <v>29153</v>
      </c>
      <c r="F5081" s="572">
        <v>42005</v>
      </c>
      <c r="G5081" s="205" t="s">
        <v>18305</v>
      </c>
      <c r="H5081" s="205" t="s">
        <v>682</v>
      </c>
      <c r="I5081" s="205" t="s">
        <v>684</v>
      </c>
      <c r="J5081" s="205" t="s">
        <v>684</v>
      </c>
      <c r="K5081" s="205" t="s">
        <v>684</v>
      </c>
      <c r="L5081" s="205" t="s">
        <v>684</v>
      </c>
      <c r="M5081" s="205" t="s">
        <v>684</v>
      </c>
      <c r="N5081" s="205" t="s">
        <v>684</v>
      </c>
      <c r="O5081" s="205" t="s">
        <v>686</v>
      </c>
      <c r="P5081" s="205" t="s">
        <v>684</v>
      </c>
      <c r="Q5081" s="205" t="s">
        <v>686</v>
      </c>
    </row>
    <row r="5082" spans="1:17" hidden="1">
      <c r="A5082" s="204">
        <v>100560116797</v>
      </c>
      <c r="B5082" s="205" t="s">
        <v>18467</v>
      </c>
      <c r="C5082" s="205" t="s">
        <v>18468</v>
      </c>
      <c r="D5082" s="205" t="s">
        <v>680</v>
      </c>
      <c r="E5082" s="572">
        <v>29146</v>
      </c>
      <c r="F5082" s="572">
        <v>42005</v>
      </c>
      <c r="G5082" s="205" t="s">
        <v>17574</v>
      </c>
      <c r="H5082" s="205" t="s">
        <v>682</v>
      </c>
      <c r="I5082" s="205" t="s">
        <v>684</v>
      </c>
      <c r="J5082" s="205" t="s">
        <v>684</v>
      </c>
      <c r="K5082" s="205" t="s">
        <v>684</v>
      </c>
      <c r="L5082" s="205" t="s">
        <v>684</v>
      </c>
      <c r="M5082" s="205" t="s">
        <v>684</v>
      </c>
      <c r="N5082" s="205" t="s">
        <v>684</v>
      </c>
      <c r="O5082" s="205" t="s">
        <v>686</v>
      </c>
      <c r="P5082" s="205" t="s">
        <v>684</v>
      </c>
      <c r="Q5082" s="205" t="s">
        <v>686</v>
      </c>
    </row>
    <row r="5083" spans="1:17" hidden="1">
      <c r="A5083" s="204">
        <v>100559676093</v>
      </c>
      <c r="B5083" s="205" t="s">
        <v>18455</v>
      </c>
      <c r="C5083" s="205" t="s">
        <v>18456</v>
      </c>
      <c r="D5083" s="205" t="s">
        <v>680</v>
      </c>
      <c r="E5083" s="572">
        <v>30610</v>
      </c>
      <c r="F5083" s="572">
        <v>42005</v>
      </c>
      <c r="G5083" s="205" t="s">
        <v>1495</v>
      </c>
      <c r="H5083" s="205" t="s">
        <v>682</v>
      </c>
      <c r="I5083" s="205" t="s">
        <v>684</v>
      </c>
      <c r="J5083" s="205" t="s">
        <v>684</v>
      </c>
      <c r="K5083" s="205" t="s">
        <v>684</v>
      </c>
      <c r="L5083" s="205" t="s">
        <v>684</v>
      </c>
      <c r="M5083" s="205" t="s">
        <v>684</v>
      </c>
      <c r="N5083" s="205" t="s">
        <v>684</v>
      </c>
      <c r="O5083" s="205" t="s">
        <v>686</v>
      </c>
      <c r="P5083" s="205" t="s">
        <v>684</v>
      </c>
      <c r="Q5083" s="205" t="s">
        <v>686</v>
      </c>
    </row>
    <row r="5084" spans="1:17" hidden="1">
      <c r="A5084" s="204">
        <v>100559632507</v>
      </c>
      <c r="B5084" s="205" t="s">
        <v>18472</v>
      </c>
      <c r="C5084" s="205" t="s">
        <v>18473</v>
      </c>
      <c r="D5084" s="205" t="s">
        <v>680</v>
      </c>
      <c r="E5084" s="572">
        <v>32429</v>
      </c>
      <c r="F5084" s="572">
        <v>42005</v>
      </c>
      <c r="G5084" s="205" t="s">
        <v>4153</v>
      </c>
      <c r="H5084" s="205" t="s">
        <v>682</v>
      </c>
      <c r="I5084" s="205" t="s">
        <v>684</v>
      </c>
      <c r="J5084" s="205">
        <v>9175134745</v>
      </c>
      <c r="K5084" s="205" t="s">
        <v>684</v>
      </c>
      <c r="L5084" s="205" t="s">
        <v>684</v>
      </c>
      <c r="M5084" s="205" t="s">
        <v>684</v>
      </c>
      <c r="N5084" s="205" t="s">
        <v>684</v>
      </c>
      <c r="O5084" s="205" t="s">
        <v>686</v>
      </c>
      <c r="P5084" s="205" t="s">
        <v>684</v>
      </c>
      <c r="Q5084" s="205" t="s">
        <v>686</v>
      </c>
    </row>
    <row r="5085" spans="1:17" hidden="1">
      <c r="A5085" s="204">
        <v>100559674747</v>
      </c>
      <c r="B5085" s="205" t="s">
        <v>18476</v>
      </c>
      <c r="C5085" s="205" t="s">
        <v>18477</v>
      </c>
      <c r="D5085" s="205" t="s">
        <v>680</v>
      </c>
      <c r="E5085" s="572">
        <v>30601</v>
      </c>
      <c r="F5085" s="572">
        <v>42005</v>
      </c>
      <c r="G5085" s="205" t="s">
        <v>1495</v>
      </c>
      <c r="H5085" s="205" t="s">
        <v>682</v>
      </c>
      <c r="I5085" s="205" t="s">
        <v>684</v>
      </c>
      <c r="J5085" s="205" t="s">
        <v>684</v>
      </c>
      <c r="K5085" s="205" t="s">
        <v>684</v>
      </c>
      <c r="L5085" s="205" t="s">
        <v>684</v>
      </c>
      <c r="M5085" s="205" t="s">
        <v>684</v>
      </c>
      <c r="N5085" s="205" t="s">
        <v>684</v>
      </c>
      <c r="O5085" s="205" t="s">
        <v>686</v>
      </c>
      <c r="P5085" s="205" t="s">
        <v>684</v>
      </c>
      <c r="Q5085" s="205" t="s">
        <v>686</v>
      </c>
    </row>
    <row r="5086" spans="1:17" hidden="1">
      <c r="A5086" s="204">
        <v>100559868882</v>
      </c>
      <c r="B5086" s="205" t="s">
        <v>18474</v>
      </c>
      <c r="C5086" s="205" t="s">
        <v>18475</v>
      </c>
      <c r="D5086" s="205" t="s">
        <v>680</v>
      </c>
      <c r="E5086" s="572">
        <v>26968</v>
      </c>
      <c r="F5086" s="572">
        <v>42005</v>
      </c>
      <c r="G5086" s="205" t="s">
        <v>2850</v>
      </c>
      <c r="H5086" s="205" t="s">
        <v>682</v>
      </c>
      <c r="I5086" s="205" t="s">
        <v>684</v>
      </c>
      <c r="J5086" s="205" t="s">
        <v>684</v>
      </c>
      <c r="K5086" s="205" t="s">
        <v>684</v>
      </c>
      <c r="L5086" s="205" t="s">
        <v>684</v>
      </c>
      <c r="M5086" s="205" t="s">
        <v>684</v>
      </c>
      <c r="N5086" s="205" t="s">
        <v>684</v>
      </c>
      <c r="O5086" s="205" t="s">
        <v>686</v>
      </c>
      <c r="P5086" s="205" t="s">
        <v>684</v>
      </c>
      <c r="Q5086" s="205" t="s">
        <v>686</v>
      </c>
    </row>
    <row r="5087" spans="1:17" hidden="1">
      <c r="A5087" s="204">
        <v>100560408710</v>
      </c>
      <c r="B5087" s="205" t="s">
        <v>18418</v>
      </c>
      <c r="C5087" s="205" t="s">
        <v>18419</v>
      </c>
      <c r="D5087" s="205" t="s">
        <v>680</v>
      </c>
      <c r="E5087" s="572">
        <v>28775</v>
      </c>
      <c r="F5087" s="572">
        <v>42005</v>
      </c>
      <c r="G5087" s="205" t="s">
        <v>5055</v>
      </c>
      <c r="H5087" s="205" t="s">
        <v>682</v>
      </c>
      <c r="I5087" s="205" t="s">
        <v>684</v>
      </c>
      <c r="J5087" s="205" t="s">
        <v>684</v>
      </c>
      <c r="K5087" s="205" t="s">
        <v>684</v>
      </c>
      <c r="L5087" s="205" t="s">
        <v>684</v>
      </c>
      <c r="M5087" s="205" t="s">
        <v>684</v>
      </c>
      <c r="N5087" s="205" t="s">
        <v>684</v>
      </c>
      <c r="O5087" s="205" t="s">
        <v>686</v>
      </c>
      <c r="P5087" s="205" t="s">
        <v>684</v>
      </c>
      <c r="Q5087" s="205" t="s">
        <v>686</v>
      </c>
    </row>
    <row r="5088" spans="1:17" hidden="1">
      <c r="A5088" s="204">
        <v>100560410998</v>
      </c>
      <c r="B5088" s="205" t="s">
        <v>18487</v>
      </c>
      <c r="C5088" s="205" t="s">
        <v>18488</v>
      </c>
      <c r="D5088" s="205" t="s">
        <v>680</v>
      </c>
      <c r="E5088" s="572">
        <v>29753</v>
      </c>
      <c r="F5088" s="572">
        <v>41974</v>
      </c>
      <c r="G5088" s="205" t="s">
        <v>8557</v>
      </c>
      <c r="H5088" s="205" t="s">
        <v>682</v>
      </c>
      <c r="I5088" s="205" t="s">
        <v>684</v>
      </c>
      <c r="J5088" s="205">
        <v>7776018787</v>
      </c>
      <c r="K5088" s="205" t="s">
        <v>684</v>
      </c>
      <c r="L5088" s="205" t="s">
        <v>684</v>
      </c>
      <c r="M5088" s="205" t="s">
        <v>684</v>
      </c>
      <c r="N5088" s="205" t="s">
        <v>684</v>
      </c>
      <c r="O5088" s="205" t="s">
        <v>686</v>
      </c>
      <c r="P5088" s="205" t="s">
        <v>684</v>
      </c>
      <c r="Q5088" s="205" t="s">
        <v>686</v>
      </c>
    </row>
    <row r="5089" spans="1:17" hidden="1">
      <c r="A5089" s="204">
        <v>100560217059</v>
      </c>
      <c r="B5089" s="205" t="s">
        <v>18516</v>
      </c>
      <c r="C5089" s="205" t="s">
        <v>18517</v>
      </c>
      <c r="D5089" s="205" t="s">
        <v>680</v>
      </c>
      <c r="E5089" s="572">
        <v>32216</v>
      </c>
      <c r="F5089" s="572">
        <v>41974</v>
      </c>
      <c r="G5089" s="205" t="s">
        <v>7577</v>
      </c>
      <c r="H5089" s="205" t="s">
        <v>682</v>
      </c>
      <c r="I5089" s="205" t="s">
        <v>684</v>
      </c>
      <c r="J5089" s="205" t="s">
        <v>684</v>
      </c>
      <c r="K5089" s="205" t="s">
        <v>684</v>
      </c>
      <c r="L5089" s="205" t="s">
        <v>684</v>
      </c>
      <c r="M5089" s="205" t="s">
        <v>684</v>
      </c>
      <c r="N5089" s="205" t="s">
        <v>684</v>
      </c>
      <c r="O5089" s="205" t="s">
        <v>686</v>
      </c>
      <c r="P5089" s="205" t="s">
        <v>684</v>
      </c>
      <c r="Q5089" s="205" t="s">
        <v>686</v>
      </c>
    </row>
    <row r="5090" spans="1:17" hidden="1">
      <c r="A5090" s="204">
        <v>100560649150</v>
      </c>
      <c r="B5090" s="205" t="s">
        <v>18484</v>
      </c>
      <c r="C5090" s="205" t="s">
        <v>18485</v>
      </c>
      <c r="D5090" s="205" t="s">
        <v>680</v>
      </c>
      <c r="E5090" s="572">
        <v>33765</v>
      </c>
      <c r="F5090" s="572">
        <v>41974</v>
      </c>
      <c r="G5090" s="205" t="s">
        <v>18486</v>
      </c>
      <c r="H5090" s="205" t="s">
        <v>682</v>
      </c>
      <c r="I5090" s="205" t="s">
        <v>684</v>
      </c>
      <c r="J5090" s="205" t="s">
        <v>684</v>
      </c>
      <c r="K5090" s="205" t="s">
        <v>684</v>
      </c>
      <c r="L5090" s="205" t="s">
        <v>684</v>
      </c>
      <c r="M5090" s="205" t="s">
        <v>684</v>
      </c>
      <c r="N5090" s="205" t="s">
        <v>684</v>
      </c>
      <c r="O5090" s="205" t="s">
        <v>686</v>
      </c>
      <c r="P5090" s="205" t="s">
        <v>684</v>
      </c>
      <c r="Q5090" s="205" t="s">
        <v>686</v>
      </c>
    </row>
    <row r="5091" spans="1:17" hidden="1">
      <c r="A5091" s="204">
        <v>100560413585</v>
      </c>
      <c r="B5091" s="205" t="s">
        <v>18489</v>
      </c>
      <c r="C5091" s="205" t="s">
        <v>18490</v>
      </c>
      <c r="D5091" s="205" t="s">
        <v>680</v>
      </c>
      <c r="E5091" s="572">
        <v>29133</v>
      </c>
      <c r="F5091" s="572">
        <v>41974</v>
      </c>
      <c r="G5091" s="205" t="s">
        <v>13170</v>
      </c>
      <c r="H5091" s="205" t="s">
        <v>682</v>
      </c>
      <c r="I5091" s="205" t="s">
        <v>684</v>
      </c>
      <c r="J5091" s="205" t="s">
        <v>684</v>
      </c>
      <c r="K5091" s="205" t="s">
        <v>684</v>
      </c>
      <c r="L5091" s="205" t="s">
        <v>684</v>
      </c>
      <c r="M5091" s="205" t="s">
        <v>684</v>
      </c>
      <c r="N5091" s="205" t="s">
        <v>684</v>
      </c>
      <c r="O5091" s="205" t="s">
        <v>686</v>
      </c>
      <c r="P5091" s="205" t="s">
        <v>684</v>
      </c>
      <c r="Q5091" s="205" t="s">
        <v>686</v>
      </c>
    </row>
    <row r="5092" spans="1:17" hidden="1">
      <c r="A5092" s="204">
        <v>100560609799</v>
      </c>
      <c r="B5092" s="205" t="s">
        <v>18521</v>
      </c>
      <c r="C5092" s="205" t="s">
        <v>18522</v>
      </c>
      <c r="D5092" s="205" t="s">
        <v>680</v>
      </c>
      <c r="E5092" s="572">
        <v>31286</v>
      </c>
      <c r="F5092" s="572">
        <v>41974</v>
      </c>
      <c r="G5092" s="205" t="s">
        <v>3865</v>
      </c>
      <c r="H5092" s="205" t="s">
        <v>682</v>
      </c>
      <c r="I5092" s="205" t="s">
        <v>684</v>
      </c>
      <c r="J5092" s="205" t="s">
        <v>684</v>
      </c>
      <c r="K5092" s="205" t="s">
        <v>684</v>
      </c>
      <c r="L5092" s="205" t="s">
        <v>684</v>
      </c>
      <c r="M5092" s="205" t="s">
        <v>684</v>
      </c>
      <c r="N5092" s="205" t="s">
        <v>684</v>
      </c>
      <c r="O5092" s="205" t="s">
        <v>686</v>
      </c>
      <c r="P5092" s="205" t="s">
        <v>684</v>
      </c>
      <c r="Q5092" s="205" t="s">
        <v>686</v>
      </c>
    </row>
    <row r="5093" spans="1:17" hidden="1">
      <c r="A5093" s="204">
        <v>100560277971</v>
      </c>
      <c r="B5093" s="205" t="s">
        <v>18491</v>
      </c>
      <c r="C5093" s="205" t="s">
        <v>18492</v>
      </c>
      <c r="D5093" s="205" t="s">
        <v>680</v>
      </c>
      <c r="E5093" s="572">
        <v>28767</v>
      </c>
      <c r="F5093" s="572">
        <v>41974</v>
      </c>
      <c r="G5093" s="205" t="s">
        <v>18493</v>
      </c>
      <c r="H5093" s="205" t="s">
        <v>682</v>
      </c>
      <c r="I5093" s="205" t="s">
        <v>684</v>
      </c>
      <c r="J5093" s="205" t="s">
        <v>684</v>
      </c>
      <c r="K5093" s="205" t="s">
        <v>684</v>
      </c>
      <c r="L5093" s="205" t="s">
        <v>684</v>
      </c>
      <c r="M5093" s="205" t="s">
        <v>684</v>
      </c>
      <c r="N5093" s="205" t="s">
        <v>684</v>
      </c>
      <c r="O5093" s="205" t="s">
        <v>686</v>
      </c>
      <c r="P5093" s="205" t="s">
        <v>684</v>
      </c>
      <c r="Q5093" s="205" t="s">
        <v>686</v>
      </c>
    </row>
    <row r="5094" spans="1:17" hidden="1">
      <c r="A5094" s="204">
        <v>100559834200</v>
      </c>
      <c r="B5094" s="205" t="s">
        <v>18512</v>
      </c>
      <c r="C5094" s="205" t="s">
        <v>18513</v>
      </c>
      <c r="D5094" s="205" t="s">
        <v>680</v>
      </c>
      <c r="E5094" s="572">
        <v>31811</v>
      </c>
      <c r="F5094" s="572">
        <v>41974</v>
      </c>
      <c r="G5094" s="205" t="s">
        <v>3095</v>
      </c>
      <c r="H5094" s="205" t="s">
        <v>682</v>
      </c>
      <c r="I5094" s="205" t="s">
        <v>684</v>
      </c>
      <c r="J5094" s="205" t="s">
        <v>684</v>
      </c>
      <c r="K5094" s="205" t="s">
        <v>684</v>
      </c>
      <c r="L5094" s="205" t="s">
        <v>684</v>
      </c>
      <c r="M5094" s="205" t="s">
        <v>684</v>
      </c>
      <c r="N5094" s="205" t="s">
        <v>684</v>
      </c>
      <c r="O5094" s="205" t="s">
        <v>686</v>
      </c>
      <c r="P5094" s="205" t="s">
        <v>684</v>
      </c>
      <c r="Q5094" s="205" t="s">
        <v>686</v>
      </c>
    </row>
    <row r="5095" spans="1:17" hidden="1">
      <c r="A5095" s="204">
        <v>100560020500</v>
      </c>
      <c r="B5095" s="205" t="s">
        <v>18494</v>
      </c>
      <c r="C5095" s="205" t="s">
        <v>18495</v>
      </c>
      <c r="D5095" s="205" t="s">
        <v>680</v>
      </c>
      <c r="E5095" s="572">
        <v>33737</v>
      </c>
      <c r="F5095" s="572">
        <v>41974</v>
      </c>
      <c r="G5095" s="205" t="s">
        <v>18496</v>
      </c>
      <c r="H5095" s="205" t="s">
        <v>682</v>
      </c>
      <c r="I5095" s="205" t="s">
        <v>684</v>
      </c>
      <c r="J5095" s="205" t="s">
        <v>684</v>
      </c>
      <c r="K5095" s="205" t="s">
        <v>684</v>
      </c>
      <c r="L5095" s="205" t="s">
        <v>684</v>
      </c>
      <c r="M5095" s="205" t="s">
        <v>684</v>
      </c>
      <c r="N5095" s="205" t="s">
        <v>684</v>
      </c>
      <c r="O5095" s="205" t="s">
        <v>686</v>
      </c>
      <c r="P5095" s="205" t="s">
        <v>684</v>
      </c>
      <c r="Q5095" s="205" t="s">
        <v>686</v>
      </c>
    </row>
    <row r="5096" spans="1:17" hidden="1">
      <c r="A5096" s="204">
        <v>100560321202</v>
      </c>
      <c r="B5096" s="205" t="s">
        <v>18499</v>
      </c>
      <c r="C5096" s="205" t="s">
        <v>18500</v>
      </c>
      <c r="D5096" s="205" t="s">
        <v>680</v>
      </c>
      <c r="E5096" s="572">
        <v>30973</v>
      </c>
      <c r="F5096" s="572">
        <v>41974</v>
      </c>
      <c r="G5096" s="205" t="s">
        <v>18428</v>
      </c>
      <c r="H5096" s="205" t="s">
        <v>682</v>
      </c>
      <c r="I5096" s="205" t="s">
        <v>684</v>
      </c>
      <c r="J5096" s="205" t="s">
        <v>684</v>
      </c>
      <c r="K5096" s="205" t="s">
        <v>684</v>
      </c>
      <c r="L5096" s="205" t="s">
        <v>684</v>
      </c>
      <c r="M5096" s="205" t="s">
        <v>684</v>
      </c>
      <c r="N5096" s="205" t="s">
        <v>684</v>
      </c>
      <c r="O5096" s="205" t="s">
        <v>686</v>
      </c>
      <c r="P5096" s="205" t="s">
        <v>684</v>
      </c>
      <c r="Q5096" s="205" t="s">
        <v>686</v>
      </c>
    </row>
    <row r="5097" spans="1:17" hidden="1">
      <c r="A5097" s="204">
        <v>100560217063</v>
      </c>
      <c r="B5097" s="205" t="s">
        <v>18482</v>
      </c>
      <c r="C5097" s="205" t="s">
        <v>18483</v>
      </c>
      <c r="D5097" s="205" t="s">
        <v>680</v>
      </c>
      <c r="E5097" s="572">
        <v>32701</v>
      </c>
      <c r="F5097" s="572">
        <v>41974</v>
      </c>
      <c r="G5097" s="205" t="s">
        <v>7577</v>
      </c>
      <c r="H5097" s="205" t="s">
        <v>682</v>
      </c>
      <c r="I5097" s="205" t="s">
        <v>684</v>
      </c>
      <c r="J5097" s="205" t="s">
        <v>684</v>
      </c>
      <c r="K5097" s="205" t="s">
        <v>684</v>
      </c>
      <c r="L5097" s="205" t="s">
        <v>684</v>
      </c>
      <c r="M5097" s="205" t="s">
        <v>684</v>
      </c>
      <c r="N5097" s="205" t="s">
        <v>684</v>
      </c>
      <c r="O5097" s="205" t="s">
        <v>686</v>
      </c>
      <c r="P5097" s="205" t="s">
        <v>684</v>
      </c>
      <c r="Q5097" s="205" t="s">
        <v>686</v>
      </c>
    </row>
    <row r="5098" spans="1:17" hidden="1">
      <c r="A5098" s="204">
        <v>100560010218</v>
      </c>
      <c r="B5098" s="205" t="s">
        <v>18501</v>
      </c>
      <c r="C5098" s="205" t="s">
        <v>18502</v>
      </c>
      <c r="D5098" s="205" t="s">
        <v>680</v>
      </c>
      <c r="E5098" s="572">
        <v>31608</v>
      </c>
      <c r="F5098" s="572">
        <v>41974</v>
      </c>
      <c r="G5098" s="205" t="s">
        <v>18503</v>
      </c>
      <c r="H5098" s="205" t="s">
        <v>682</v>
      </c>
      <c r="I5098" s="205" t="s">
        <v>684</v>
      </c>
      <c r="J5098" s="205" t="s">
        <v>684</v>
      </c>
      <c r="K5098" s="205" t="s">
        <v>684</v>
      </c>
      <c r="L5098" s="205" t="s">
        <v>684</v>
      </c>
      <c r="M5098" s="205" t="s">
        <v>684</v>
      </c>
      <c r="N5098" s="205" t="s">
        <v>684</v>
      </c>
      <c r="O5098" s="205" t="s">
        <v>686</v>
      </c>
      <c r="P5098" s="205" t="s">
        <v>684</v>
      </c>
      <c r="Q5098" s="205" t="s">
        <v>686</v>
      </c>
    </row>
    <row r="5099" spans="1:17" hidden="1">
      <c r="A5099" s="204">
        <v>100560128078</v>
      </c>
      <c r="B5099" s="205" t="s">
        <v>18504</v>
      </c>
      <c r="C5099" s="205" t="s">
        <v>18505</v>
      </c>
      <c r="D5099" s="205" t="s">
        <v>680</v>
      </c>
      <c r="E5099" s="572">
        <v>27309</v>
      </c>
      <c r="F5099" s="572">
        <v>41974</v>
      </c>
      <c r="G5099" s="205" t="s">
        <v>11407</v>
      </c>
      <c r="H5099" s="205" t="s">
        <v>682</v>
      </c>
      <c r="I5099" s="205" t="s">
        <v>684</v>
      </c>
      <c r="J5099" s="205" t="s">
        <v>684</v>
      </c>
      <c r="K5099" s="205" t="s">
        <v>684</v>
      </c>
      <c r="L5099" s="205" t="s">
        <v>684</v>
      </c>
      <c r="M5099" s="205" t="s">
        <v>684</v>
      </c>
      <c r="N5099" s="205" t="s">
        <v>684</v>
      </c>
      <c r="O5099" s="205" t="s">
        <v>686</v>
      </c>
      <c r="P5099" s="205" t="s">
        <v>684</v>
      </c>
      <c r="Q5099" s="205" t="s">
        <v>686</v>
      </c>
    </row>
    <row r="5100" spans="1:17" hidden="1">
      <c r="A5100" s="204">
        <v>100560528104</v>
      </c>
      <c r="B5100" s="205" t="s">
        <v>18497</v>
      </c>
      <c r="C5100" s="205" t="s">
        <v>18498</v>
      </c>
      <c r="D5100" s="205" t="s">
        <v>680</v>
      </c>
      <c r="E5100" s="572">
        <v>31687</v>
      </c>
      <c r="F5100" s="572">
        <v>41974</v>
      </c>
      <c r="G5100" s="205" t="s">
        <v>8779</v>
      </c>
      <c r="H5100" s="205" t="s">
        <v>682</v>
      </c>
      <c r="I5100" s="205" t="s">
        <v>684</v>
      </c>
      <c r="J5100" s="205" t="s">
        <v>684</v>
      </c>
      <c r="K5100" s="205" t="s">
        <v>684</v>
      </c>
      <c r="L5100" s="205" t="s">
        <v>684</v>
      </c>
      <c r="M5100" s="205" t="s">
        <v>684</v>
      </c>
      <c r="N5100" s="205" t="s">
        <v>684</v>
      </c>
      <c r="O5100" s="205" t="s">
        <v>686</v>
      </c>
      <c r="P5100" s="205" t="s">
        <v>684</v>
      </c>
      <c r="Q5100" s="205" t="s">
        <v>686</v>
      </c>
    </row>
    <row r="5101" spans="1:17" hidden="1">
      <c r="A5101" s="204">
        <v>100560717748</v>
      </c>
      <c r="B5101" s="205" t="s">
        <v>18506</v>
      </c>
      <c r="C5101" s="205" t="s">
        <v>18507</v>
      </c>
      <c r="D5101" s="205" t="s">
        <v>680</v>
      </c>
      <c r="E5101" s="572">
        <v>29133</v>
      </c>
      <c r="F5101" s="572">
        <v>41974</v>
      </c>
      <c r="G5101" s="205" t="s">
        <v>10296</v>
      </c>
      <c r="H5101" s="205" t="s">
        <v>682</v>
      </c>
      <c r="I5101" s="205" t="s">
        <v>684</v>
      </c>
      <c r="J5101" s="205" t="s">
        <v>684</v>
      </c>
      <c r="K5101" s="205" t="s">
        <v>684</v>
      </c>
      <c r="L5101" s="205" t="s">
        <v>684</v>
      </c>
      <c r="M5101" s="205" t="s">
        <v>684</v>
      </c>
      <c r="N5101" s="205" t="s">
        <v>684</v>
      </c>
      <c r="O5101" s="205" t="s">
        <v>686</v>
      </c>
      <c r="P5101" s="205" t="s">
        <v>684</v>
      </c>
      <c r="Q5101" s="205" t="s">
        <v>686</v>
      </c>
    </row>
    <row r="5102" spans="1:17" hidden="1">
      <c r="A5102" s="204">
        <v>100559710938</v>
      </c>
      <c r="B5102" s="205" t="s">
        <v>18508</v>
      </c>
      <c r="C5102" s="205" t="s">
        <v>18509</v>
      </c>
      <c r="D5102" s="205" t="s">
        <v>680</v>
      </c>
      <c r="E5102" s="572">
        <v>33001</v>
      </c>
      <c r="F5102" s="572">
        <v>41974</v>
      </c>
      <c r="G5102" s="205" t="s">
        <v>3259</v>
      </c>
      <c r="H5102" s="205" t="s">
        <v>682</v>
      </c>
      <c r="I5102" s="205" t="s">
        <v>684</v>
      </c>
      <c r="J5102" s="205" t="s">
        <v>684</v>
      </c>
      <c r="K5102" s="205" t="s">
        <v>684</v>
      </c>
      <c r="L5102" s="205" t="s">
        <v>684</v>
      </c>
      <c r="M5102" s="205" t="s">
        <v>684</v>
      </c>
      <c r="N5102" s="205" t="s">
        <v>684</v>
      </c>
      <c r="O5102" s="205" t="s">
        <v>686</v>
      </c>
      <c r="P5102" s="205" t="s">
        <v>684</v>
      </c>
      <c r="Q5102" s="205" t="s">
        <v>686</v>
      </c>
    </row>
    <row r="5103" spans="1:17" hidden="1">
      <c r="A5103" s="204">
        <v>100559887263</v>
      </c>
      <c r="B5103" s="205" t="s">
        <v>18510</v>
      </c>
      <c r="C5103" s="205" t="s">
        <v>18511</v>
      </c>
      <c r="D5103" s="205" t="s">
        <v>680</v>
      </c>
      <c r="E5103" s="572">
        <v>29503</v>
      </c>
      <c r="F5103" s="572">
        <v>41974</v>
      </c>
      <c r="G5103" s="205" t="s">
        <v>787</v>
      </c>
      <c r="H5103" s="205" t="s">
        <v>682</v>
      </c>
      <c r="I5103" s="205" t="s">
        <v>684</v>
      </c>
      <c r="J5103" s="205" t="s">
        <v>684</v>
      </c>
      <c r="K5103" s="205" t="s">
        <v>684</v>
      </c>
      <c r="L5103" s="205" t="s">
        <v>684</v>
      </c>
      <c r="M5103" s="205" t="s">
        <v>684</v>
      </c>
      <c r="N5103" s="205" t="s">
        <v>684</v>
      </c>
      <c r="O5103" s="205" t="s">
        <v>686</v>
      </c>
      <c r="P5103" s="205" t="s">
        <v>684</v>
      </c>
      <c r="Q5103" s="205" t="s">
        <v>686</v>
      </c>
    </row>
    <row r="5104" spans="1:17" hidden="1">
      <c r="A5104" s="204">
        <v>100560396606</v>
      </c>
      <c r="B5104" s="205" t="s">
        <v>18514</v>
      </c>
      <c r="C5104" s="205" t="s">
        <v>18515</v>
      </c>
      <c r="D5104" s="205" t="s">
        <v>680</v>
      </c>
      <c r="E5104" s="572">
        <v>32435</v>
      </c>
      <c r="F5104" s="572">
        <v>41974</v>
      </c>
      <c r="G5104" s="205" t="s">
        <v>2055</v>
      </c>
      <c r="H5104" s="205" t="s">
        <v>682</v>
      </c>
      <c r="I5104" s="205" t="s">
        <v>684</v>
      </c>
      <c r="J5104" s="205" t="s">
        <v>684</v>
      </c>
      <c r="K5104" s="205" t="s">
        <v>684</v>
      </c>
      <c r="L5104" s="205" t="s">
        <v>684</v>
      </c>
      <c r="M5104" s="205" t="s">
        <v>684</v>
      </c>
      <c r="N5104" s="205" t="s">
        <v>684</v>
      </c>
      <c r="O5104" s="205" t="s">
        <v>686</v>
      </c>
      <c r="P5104" s="205" t="s">
        <v>684</v>
      </c>
      <c r="Q5104" s="205" t="s">
        <v>686</v>
      </c>
    </row>
    <row r="5105" spans="1:17" hidden="1">
      <c r="A5105" s="204">
        <v>100560350250</v>
      </c>
      <c r="B5105" s="205" t="s">
        <v>18518</v>
      </c>
      <c r="C5105" s="205" t="s">
        <v>18519</v>
      </c>
      <c r="D5105" s="205" t="s">
        <v>680</v>
      </c>
      <c r="E5105" s="572">
        <v>32007</v>
      </c>
      <c r="F5105" s="572">
        <v>41974</v>
      </c>
      <c r="G5105" s="205" t="s">
        <v>18520</v>
      </c>
      <c r="H5105" s="205" t="s">
        <v>682</v>
      </c>
      <c r="I5105" s="205" t="s">
        <v>684</v>
      </c>
      <c r="J5105" s="205" t="s">
        <v>684</v>
      </c>
      <c r="K5105" s="205" t="s">
        <v>684</v>
      </c>
      <c r="L5105" s="205" t="s">
        <v>684</v>
      </c>
      <c r="M5105" s="205" t="s">
        <v>684</v>
      </c>
      <c r="N5105" s="205" t="s">
        <v>684</v>
      </c>
      <c r="O5105" s="205" t="s">
        <v>686</v>
      </c>
      <c r="P5105" s="205" t="s">
        <v>684</v>
      </c>
      <c r="Q5105" s="205" t="s">
        <v>686</v>
      </c>
    </row>
    <row r="5106" spans="1:17" hidden="1">
      <c r="A5106" s="204">
        <v>100559695728</v>
      </c>
      <c r="B5106" s="205" t="s">
        <v>18480</v>
      </c>
      <c r="C5106" s="205" t="s">
        <v>18481</v>
      </c>
      <c r="D5106" s="205" t="s">
        <v>680</v>
      </c>
      <c r="E5106" s="572">
        <v>29495</v>
      </c>
      <c r="F5106" s="572">
        <v>41974</v>
      </c>
      <c r="G5106" s="205" t="s">
        <v>916</v>
      </c>
      <c r="H5106" s="205" t="s">
        <v>682</v>
      </c>
      <c r="I5106" s="205" t="s">
        <v>684</v>
      </c>
      <c r="J5106" s="205" t="s">
        <v>684</v>
      </c>
      <c r="K5106" s="205" t="s">
        <v>684</v>
      </c>
      <c r="L5106" s="205" t="s">
        <v>684</v>
      </c>
      <c r="M5106" s="205" t="s">
        <v>684</v>
      </c>
      <c r="N5106" s="205" t="s">
        <v>684</v>
      </c>
      <c r="O5106" s="205" t="s">
        <v>686</v>
      </c>
      <c r="P5106" s="205" t="s">
        <v>684</v>
      </c>
      <c r="Q5106" s="205" t="s">
        <v>686</v>
      </c>
    </row>
    <row r="5107" spans="1:17" hidden="1">
      <c r="A5107" s="204">
        <v>100559817456</v>
      </c>
      <c r="B5107" s="205" t="s">
        <v>18530</v>
      </c>
      <c r="C5107" s="205" t="s">
        <v>18531</v>
      </c>
      <c r="D5107" s="205" t="s">
        <v>680</v>
      </c>
      <c r="E5107" s="572">
        <v>31324</v>
      </c>
      <c r="F5107" s="572">
        <v>41944</v>
      </c>
      <c r="G5107" s="205" t="s">
        <v>18532</v>
      </c>
      <c r="H5107" s="205" t="s">
        <v>682</v>
      </c>
      <c r="I5107" s="205" t="s">
        <v>684</v>
      </c>
      <c r="J5107" s="205" t="s">
        <v>684</v>
      </c>
      <c r="K5107" s="205" t="s">
        <v>684</v>
      </c>
      <c r="L5107" s="205" t="s">
        <v>684</v>
      </c>
      <c r="M5107" s="205" t="s">
        <v>684</v>
      </c>
      <c r="N5107" s="205" t="s">
        <v>684</v>
      </c>
      <c r="O5107" s="205" t="s">
        <v>686</v>
      </c>
      <c r="P5107" s="205" t="s">
        <v>684</v>
      </c>
      <c r="Q5107" s="205" t="s">
        <v>686</v>
      </c>
    </row>
    <row r="5108" spans="1:17" hidden="1">
      <c r="A5108" s="204">
        <v>100559999313</v>
      </c>
      <c r="B5108" s="205" t="s">
        <v>18525</v>
      </c>
      <c r="C5108" s="205" t="s">
        <v>18526</v>
      </c>
      <c r="D5108" s="205" t="s">
        <v>680</v>
      </c>
      <c r="E5108" s="572">
        <v>30238</v>
      </c>
      <c r="F5108" s="572">
        <v>41944</v>
      </c>
      <c r="G5108" s="205" t="s">
        <v>7598</v>
      </c>
      <c r="H5108" s="205" t="s">
        <v>682</v>
      </c>
      <c r="I5108" s="205" t="s">
        <v>684</v>
      </c>
      <c r="J5108" s="205" t="s">
        <v>684</v>
      </c>
      <c r="K5108" s="205" t="s">
        <v>684</v>
      </c>
      <c r="L5108" s="205" t="s">
        <v>684</v>
      </c>
      <c r="M5108" s="205" t="s">
        <v>684</v>
      </c>
      <c r="N5108" s="205" t="s">
        <v>684</v>
      </c>
      <c r="O5108" s="205" t="s">
        <v>686</v>
      </c>
      <c r="P5108" s="205" t="s">
        <v>684</v>
      </c>
      <c r="Q5108" s="205" t="s">
        <v>686</v>
      </c>
    </row>
    <row r="5109" spans="1:17" hidden="1">
      <c r="A5109" s="204">
        <v>100560106531</v>
      </c>
      <c r="B5109" s="205" t="s">
        <v>18559</v>
      </c>
      <c r="C5109" s="205" t="s">
        <v>18560</v>
      </c>
      <c r="D5109" s="205" t="s">
        <v>680</v>
      </c>
      <c r="E5109" s="572">
        <v>31972</v>
      </c>
      <c r="F5109" s="572">
        <v>41944</v>
      </c>
      <c r="G5109" s="205" t="s">
        <v>18561</v>
      </c>
      <c r="H5109" s="205" t="s">
        <v>682</v>
      </c>
      <c r="I5109" s="205" t="s">
        <v>684</v>
      </c>
      <c r="J5109" s="205" t="s">
        <v>684</v>
      </c>
      <c r="K5109" s="205" t="s">
        <v>684</v>
      </c>
      <c r="L5109" s="205" t="s">
        <v>684</v>
      </c>
      <c r="M5109" s="205" t="s">
        <v>684</v>
      </c>
      <c r="N5109" s="205" t="s">
        <v>684</v>
      </c>
      <c r="O5109" s="205" t="s">
        <v>686</v>
      </c>
      <c r="P5109" s="205" t="s">
        <v>684</v>
      </c>
      <c r="Q5109" s="205" t="s">
        <v>686</v>
      </c>
    </row>
    <row r="5110" spans="1:17" hidden="1">
      <c r="A5110" s="204">
        <v>100560126054</v>
      </c>
      <c r="B5110" s="205" t="s">
        <v>18527</v>
      </c>
      <c r="C5110" s="205" t="s">
        <v>18528</v>
      </c>
      <c r="D5110" s="205" t="s">
        <v>680</v>
      </c>
      <c r="E5110" s="572">
        <v>31950</v>
      </c>
      <c r="F5110" s="572">
        <v>41944</v>
      </c>
      <c r="G5110" s="205" t="s">
        <v>18529</v>
      </c>
      <c r="H5110" s="205" t="s">
        <v>682</v>
      </c>
      <c r="I5110" s="205" t="s">
        <v>684</v>
      </c>
      <c r="J5110" s="205" t="s">
        <v>684</v>
      </c>
      <c r="K5110" s="205" t="s">
        <v>684</v>
      </c>
      <c r="L5110" s="205" t="s">
        <v>684</v>
      </c>
      <c r="M5110" s="205" t="s">
        <v>684</v>
      </c>
      <c r="N5110" s="205" t="s">
        <v>684</v>
      </c>
      <c r="O5110" s="205" t="s">
        <v>686</v>
      </c>
      <c r="P5110" s="205" t="s">
        <v>684</v>
      </c>
      <c r="Q5110" s="205" t="s">
        <v>686</v>
      </c>
    </row>
    <row r="5111" spans="1:17" hidden="1">
      <c r="A5111" s="204">
        <v>100560683559</v>
      </c>
      <c r="B5111" s="205" t="s">
        <v>18523</v>
      </c>
      <c r="C5111" s="205" t="s">
        <v>18524</v>
      </c>
      <c r="D5111" s="205" t="s">
        <v>680</v>
      </c>
      <c r="E5111" s="572">
        <v>33309</v>
      </c>
      <c r="F5111" s="572">
        <v>41944</v>
      </c>
      <c r="G5111" s="205" t="s">
        <v>2781</v>
      </c>
      <c r="H5111" s="205" t="s">
        <v>682</v>
      </c>
      <c r="I5111" s="205" t="s">
        <v>684</v>
      </c>
      <c r="J5111" s="205" t="s">
        <v>684</v>
      </c>
      <c r="K5111" s="205" t="s">
        <v>684</v>
      </c>
      <c r="L5111" s="205" t="s">
        <v>684</v>
      </c>
      <c r="M5111" s="205" t="s">
        <v>684</v>
      </c>
      <c r="N5111" s="205" t="s">
        <v>684</v>
      </c>
      <c r="O5111" s="205" t="s">
        <v>686</v>
      </c>
      <c r="P5111" s="205" t="s">
        <v>684</v>
      </c>
      <c r="Q5111" s="205" t="s">
        <v>686</v>
      </c>
    </row>
    <row r="5112" spans="1:17" hidden="1">
      <c r="A5112" s="204">
        <v>100560349115</v>
      </c>
      <c r="B5112" s="205" t="s">
        <v>18542</v>
      </c>
      <c r="C5112" s="205" t="s">
        <v>18543</v>
      </c>
      <c r="D5112" s="205" t="s">
        <v>680</v>
      </c>
      <c r="E5112" s="572">
        <v>28769</v>
      </c>
      <c r="F5112" s="572">
        <v>41944</v>
      </c>
      <c r="G5112" s="205" t="s">
        <v>989</v>
      </c>
      <c r="H5112" s="205" t="s">
        <v>682</v>
      </c>
      <c r="I5112" s="205" t="s">
        <v>684</v>
      </c>
      <c r="J5112" s="205" t="s">
        <v>684</v>
      </c>
      <c r="K5112" s="205" t="s">
        <v>684</v>
      </c>
      <c r="L5112" s="205" t="s">
        <v>684</v>
      </c>
      <c r="M5112" s="205" t="s">
        <v>684</v>
      </c>
      <c r="N5112" s="205" t="s">
        <v>13944</v>
      </c>
      <c r="O5112" s="205" t="s">
        <v>686</v>
      </c>
      <c r="P5112" s="205" t="s">
        <v>684</v>
      </c>
      <c r="Q5112" s="205" t="s">
        <v>686</v>
      </c>
    </row>
    <row r="5113" spans="1:17" hidden="1">
      <c r="A5113" s="204">
        <v>100560114953</v>
      </c>
      <c r="B5113" s="205" t="s">
        <v>18535</v>
      </c>
      <c r="C5113" s="205" t="s">
        <v>3717</v>
      </c>
      <c r="D5113" s="205" t="s">
        <v>680</v>
      </c>
      <c r="E5113" s="572">
        <v>30232</v>
      </c>
      <c r="F5113" s="572">
        <v>41944</v>
      </c>
      <c r="G5113" s="205" t="s">
        <v>18536</v>
      </c>
      <c r="H5113" s="205" t="s">
        <v>682</v>
      </c>
      <c r="I5113" s="205" t="s">
        <v>684</v>
      </c>
      <c r="J5113" s="205" t="s">
        <v>684</v>
      </c>
      <c r="K5113" s="205" t="s">
        <v>684</v>
      </c>
      <c r="L5113" s="205" t="s">
        <v>684</v>
      </c>
      <c r="M5113" s="205" t="s">
        <v>684</v>
      </c>
      <c r="N5113" s="205" t="s">
        <v>684</v>
      </c>
      <c r="O5113" s="205" t="s">
        <v>686</v>
      </c>
      <c r="P5113" s="205" t="s">
        <v>684</v>
      </c>
      <c r="Q5113" s="205" t="s">
        <v>686</v>
      </c>
    </row>
    <row r="5114" spans="1:17" hidden="1">
      <c r="A5114" s="204">
        <v>100560336095</v>
      </c>
      <c r="B5114" s="205" t="s">
        <v>18537</v>
      </c>
      <c r="C5114" s="205" t="s">
        <v>18538</v>
      </c>
      <c r="D5114" s="205" t="s">
        <v>680</v>
      </c>
      <c r="E5114" s="572">
        <v>28412</v>
      </c>
      <c r="F5114" s="572">
        <v>41944</v>
      </c>
      <c r="G5114" s="205" t="s">
        <v>18539</v>
      </c>
      <c r="H5114" s="205" t="s">
        <v>682</v>
      </c>
      <c r="I5114" s="205" t="s">
        <v>684</v>
      </c>
      <c r="J5114" s="205" t="s">
        <v>684</v>
      </c>
      <c r="K5114" s="205" t="s">
        <v>684</v>
      </c>
      <c r="L5114" s="205" t="s">
        <v>684</v>
      </c>
      <c r="M5114" s="205" t="s">
        <v>684</v>
      </c>
      <c r="N5114" s="205" t="s">
        <v>684</v>
      </c>
      <c r="O5114" s="205" t="s">
        <v>686</v>
      </c>
      <c r="P5114" s="205" t="s">
        <v>684</v>
      </c>
      <c r="Q5114" s="205" t="s">
        <v>686</v>
      </c>
    </row>
    <row r="5115" spans="1:17" hidden="1">
      <c r="A5115" s="204">
        <v>100559817439</v>
      </c>
      <c r="B5115" s="205" t="s">
        <v>18546</v>
      </c>
      <c r="C5115" s="205" t="s">
        <v>18547</v>
      </c>
      <c r="D5115" s="205" t="s">
        <v>680</v>
      </c>
      <c r="E5115" s="572">
        <v>30959</v>
      </c>
      <c r="F5115" s="572">
        <v>41944</v>
      </c>
      <c r="G5115" s="205" t="s">
        <v>18532</v>
      </c>
      <c r="H5115" s="205" t="s">
        <v>682</v>
      </c>
      <c r="I5115" s="205" t="s">
        <v>684</v>
      </c>
      <c r="J5115" s="205" t="s">
        <v>684</v>
      </c>
      <c r="K5115" s="205" t="s">
        <v>684</v>
      </c>
      <c r="L5115" s="205" t="s">
        <v>684</v>
      </c>
      <c r="M5115" s="205" t="s">
        <v>684</v>
      </c>
      <c r="N5115" s="205" t="s">
        <v>684</v>
      </c>
      <c r="O5115" s="205" t="s">
        <v>686</v>
      </c>
      <c r="P5115" s="205" t="s">
        <v>684</v>
      </c>
      <c r="Q5115" s="205" t="s">
        <v>686</v>
      </c>
    </row>
    <row r="5116" spans="1:17" hidden="1">
      <c r="A5116" s="204">
        <v>100559721998</v>
      </c>
      <c r="B5116" s="205" t="s">
        <v>18540</v>
      </c>
      <c r="C5116" s="205" t="s">
        <v>18541</v>
      </c>
      <c r="D5116" s="205" t="s">
        <v>680</v>
      </c>
      <c r="E5116" s="572">
        <v>27669</v>
      </c>
      <c r="F5116" s="572">
        <v>41944</v>
      </c>
      <c r="G5116" s="205" t="s">
        <v>13531</v>
      </c>
      <c r="H5116" s="205" t="s">
        <v>682</v>
      </c>
      <c r="I5116" s="205" t="s">
        <v>684</v>
      </c>
      <c r="J5116" s="205" t="s">
        <v>684</v>
      </c>
      <c r="K5116" s="205" t="s">
        <v>684</v>
      </c>
      <c r="L5116" s="205" t="s">
        <v>684</v>
      </c>
      <c r="M5116" s="205" t="s">
        <v>684</v>
      </c>
      <c r="N5116" s="205" t="s">
        <v>684</v>
      </c>
      <c r="O5116" s="205" t="s">
        <v>686</v>
      </c>
      <c r="P5116" s="205" t="s">
        <v>684</v>
      </c>
      <c r="Q5116" s="205" t="s">
        <v>686</v>
      </c>
    </row>
    <row r="5117" spans="1:17" hidden="1">
      <c r="A5117" s="204">
        <v>100560285662</v>
      </c>
      <c r="B5117" s="205" t="s">
        <v>18544</v>
      </c>
      <c r="C5117" s="205" t="s">
        <v>18545</v>
      </c>
      <c r="D5117" s="205" t="s">
        <v>680</v>
      </c>
      <c r="E5117" s="572">
        <v>34832</v>
      </c>
      <c r="F5117" s="572">
        <v>41944</v>
      </c>
      <c r="G5117" s="205" t="s">
        <v>8861</v>
      </c>
      <c r="H5117" s="205" t="s">
        <v>682</v>
      </c>
      <c r="I5117" s="205" t="s">
        <v>684</v>
      </c>
      <c r="J5117" s="205">
        <v>8600963597</v>
      </c>
      <c r="K5117" s="205" t="s">
        <v>684</v>
      </c>
      <c r="L5117" s="205" t="s">
        <v>684</v>
      </c>
      <c r="M5117" s="205" t="s">
        <v>684</v>
      </c>
      <c r="N5117" s="205" t="s">
        <v>684</v>
      </c>
      <c r="O5117" s="205" t="s">
        <v>686</v>
      </c>
      <c r="P5117" s="205" t="s">
        <v>684</v>
      </c>
      <c r="Q5117" s="205" t="s">
        <v>686</v>
      </c>
    </row>
    <row r="5118" spans="1:17" hidden="1">
      <c r="A5118" s="204">
        <v>100560644518</v>
      </c>
      <c r="B5118" s="205" t="s">
        <v>18551</v>
      </c>
      <c r="C5118" s="205" t="s">
        <v>18552</v>
      </c>
      <c r="D5118" s="205" t="s">
        <v>680</v>
      </c>
      <c r="E5118" s="572">
        <v>26577</v>
      </c>
      <c r="F5118" s="572">
        <v>41944</v>
      </c>
      <c r="G5118" s="205" t="s">
        <v>18553</v>
      </c>
      <c r="H5118" s="205" t="s">
        <v>682</v>
      </c>
      <c r="I5118" s="205" t="s">
        <v>684</v>
      </c>
      <c r="J5118" s="205" t="s">
        <v>684</v>
      </c>
      <c r="K5118" s="205" t="s">
        <v>684</v>
      </c>
      <c r="L5118" s="205" t="s">
        <v>684</v>
      </c>
      <c r="M5118" s="205" t="s">
        <v>684</v>
      </c>
      <c r="N5118" s="205" t="s">
        <v>684</v>
      </c>
      <c r="O5118" s="205" t="s">
        <v>686</v>
      </c>
      <c r="P5118" s="205" t="s">
        <v>684</v>
      </c>
      <c r="Q5118" s="205" t="s">
        <v>686</v>
      </c>
    </row>
    <row r="5119" spans="1:17" hidden="1">
      <c r="A5119" s="204">
        <v>100560210331</v>
      </c>
      <c r="B5119" s="205" t="s">
        <v>18554</v>
      </c>
      <c r="C5119" s="205" t="s">
        <v>18555</v>
      </c>
      <c r="D5119" s="205" t="s">
        <v>680</v>
      </c>
      <c r="E5119" s="572">
        <v>32428</v>
      </c>
      <c r="F5119" s="572">
        <v>41944</v>
      </c>
      <c r="G5119" s="205" t="s">
        <v>16330</v>
      </c>
      <c r="H5119" s="205" t="s">
        <v>682</v>
      </c>
      <c r="I5119" s="205" t="s">
        <v>684</v>
      </c>
      <c r="J5119" s="205" t="s">
        <v>684</v>
      </c>
      <c r="K5119" s="205" t="s">
        <v>684</v>
      </c>
      <c r="L5119" s="205" t="s">
        <v>684</v>
      </c>
      <c r="M5119" s="205" t="s">
        <v>684</v>
      </c>
      <c r="N5119" s="205" t="s">
        <v>684</v>
      </c>
      <c r="O5119" s="205" t="s">
        <v>686</v>
      </c>
      <c r="P5119" s="205" t="s">
        <v>684</v>
      </c>
      <c r="Q5119" s="205" t="s">
        <v>686</v>
      </c>
    </row>
    <row r="5120" spans="1:17" hidden="1">
      <c r="A5120" s="204">
        <v>100560632366</v>
      </c>
      <c r="B5120" s="205" t="s">
        <v>18548</v>
      </c>
      <c r="C5120" s="205" t="s">
        <v>18549</v>
      </c>
      <c r="D5120" s="205" t="s">
        <v>680</v>
      </c>
      <c r="E5120" s="572">
        <v>32678</v>
      </c>
      <c r="F5120" s="572">
        <v>41944</v>
      </c>
      <c r="G5120" s="205" t="s">
        <v>18550</v>
      </c>
      <c r="H5120" s="205" t="s">
        <v>682</v>
      </c>
      <c r="I5120" s="205" t="s">
        <v>684</v>
      </c>
      <c r="J5120" s="205" t="s">
        <v>684</v>
      </c>
      <c r="K5120" s="205" t="s">
        <v>684</v>
      </c>
      <c r="L5120" s="205" t="s">
        <v>684</v>
      </c>
      <c r="M5120" s="205" t="s">
        <v>684</v>
      </c>
      <c r="N5120" s="205" t="s">
        <v>684</v>
      </c>
      <c r="O5120" s="205" t="s">
        <v>686</v>
      </c>
      <c r="P5120" s="205" t="s">
        <v>684</v>
      </c>
      <c r="Q5120" s="205" t="s">
        <v>686</v>
      </c>
    </row>
    <row r="5121" spans="1:17" hidden="1">
      <c r="A5121" s="204">
        <v>100559907576</v>
      </c>
      <c r="B5121" s="205" t="s">
        <v>18556</v>
      </c>
      <c r="C5121" s="205" t="s">
        <v>18557</v>
      </c>
      <c r="D5121" s="205" t="s">
        <v>680</v>
      </c>
      <c r="E5121" s="572">
        <v>34254</v>
      </c>
      <c r="F5121" s="572">
        <v>41944</v>
      </c>
      <c r="G5121" s="205" t="s">
        <v>18558</v>
      </c>
      <c r="H5121" s="205" t="s">
        <v>682</v>
      </c>
      <c r="I5121" s="205" t="s">
        <v>684</v>
      </c>
      <c r="J5121" s="205" t="s">
        <v>684</v>
      </c>
      <c r="K5121" s="205" t="s">
        <v>684</v>
      </c>
      <c r="L5121" s="205" t="s">
        <v>684</v>
      </c>
      <c r="M5121" s="205" t="s">
        <v>684</v>
      </c>
      <c r="N5121" s="205" t="s">
        <v>684</v>
      </c>
      <c r="O5121" s="205" t="s">
        <v>686</v>
      </c>
      <c r="P5121" s="205" t="s">
        <v>684</v>
      </c>
      <c r="Q5121" s="205" t="s">
        <v>686</v>
      </c>
    </row>
    <row r="5122" spans="1:17" hidden="1">
      <c r="A5122" s="204">
        <v>100559721980</v>
      </c>
      <c r="B5122" s="205" t="s">
        <v>18533</v>
      </c>
      <c r="C5122" s="205" t="s">
        <v>18534</v>
      </c>
      <c r="D5122" s="205" t="s">
        <v>680</v>
      </c>
      <c r="E5122" s="572">
        <v>28766</v>
      </c>
      <c r="F5122" s="572">
        <v>41944</v>
      </c>
      <c r="G5122" s="205" t="s">
        <v>13531</v>
      </c>
      <c r="H5122" s="205" t="s">
        <v>682</v>
      </c>
      <c r="I5122" s="205" t="s">
        <v>684</v>
      </c>
      <c r="J5122" s="205" t="s">
        <v>684</v>
      </c>
      <c r="K5122" s="205" t="s">
        <v>684</v>
      </c>
      <c r="L5122" s="205" t="s">
        <v>684</v>
      </c>
      <c r="M5122" s="205" t="s">
        <v>684</v>
      </c>
      <c r="N5122" s="205" t="s">
        <v>684</v>
      </c>
      <c r="O5122" s="205" t="s">
        <v>686</v>
      </c>
      <c r="P5122" s="205" t="s">
        <v>684</v>
      </c>
      <c r="Q5122" s="205" t="s">
        <v>686</v>
      </c>
    </row>
    <row r="5123" spans="1:17" hidden="1">
      <c r="A5123" s="204">
        <v>100560572418</v>
      </c>
      <c r="B5123" s="205" t="s">
        <v>18564</v>
      </c>
      <c r="C5123" s="205" t="s">
        <v>18565</v>
      </c>
      <c r="D5123" s="205" t="s">
        <v>684</v>
      </c>
      <c r="E5123" s="572">
        <v>30230</v>
      </c>
      <c r="F5123" s="572">
        <v>41942</v>
      </c>
      <c r="G5123" s="205" t="s">
        <v>18566</v>
      </c>
      <c r="H5123" s="205" t="s">
        <v>682</v>
      </c>
      <c r="I5123" s="205" t="s">
        <v>684</v>
      </c>
      <c r="J5123" s="205" t="s">
        <v>684</v>
      </c>
      <c r="K5123" s="205" t="s">
        <v>684</v>
      </c>
      <c r="L5123" s="205" t="s">
        <v>684</v>
      </c>
      <c r="M5123" s="205" t="s">
        <v>684</v>
      </c>
      <c r="N5123" s="205" t="s">
        <v>684</v>
      </c>
      <c r="O5123" s="205" t="s">
        <v>686</v>
      </c>
      <c r="P5123" s="205" t="s">
        <v>684</v>
      </c>
      <c r="Q5123" s="205" t="s">
        <v>686</v>
      </c>
    </row>
    <row r="5124" spans="1:17" hidden="1">
      <c r="A5124" s="204">
        <v>100560187574</v>
      </c>
      <c r="B5124" s="205" t="s">
        <v>18562</v>
      </c>
      <c r="C5124" s="205" t="s">
        <v>18563</v>
      </c>
      <c r="D5124" s="205" t="s">
        <v>684</v>
      </c>
      <c r="E5124" s="572">
        <v>32058</v>
      </c>
      <c r="F5124" s="572">
        <v>41942</v>
      </c>
      <c r="G5124" s="205" t="s">
        <v>6885</v>
      </c>
      <c r="H5124" s="205" t="s">
        <v>682</v>
      </c>
      <c r="I5124" s="205" t="s">
        <v>684</v>
      </c>
      <c r="J5124" s="205" t="s">
        <v>684</v>
      </c>
      <c r="K5124" s="205" t="s">
        <v>684</v>
      </c>
      <c r="L5124" s="205" t="s">
        <v>684</v>
      </c>
      <c r="M5124" s="205" t="s">
        <v>684</v>
      </c>
      <c r="N5124" s="205" t="s">
        <v>684</v>
      </c>
      <c r="O5124" s="205" t="s">
        <v>686</v>
      </c>
      <c r="P5124" s="205" t="s">
        <v>684</v>
      </c>
      <c r="Q5124" s="205" t="s">
        <v>686</v>
      </c>
    </row>
    <row r="5125" spans="1:17" hidden="1">
      <c r="A5125" s="204">
        <v>100560545990</v>
      </c>
      <c r="B5125" s="205" t="s">
        <v>18567</v>
      </c>
      <c r="C5125" s="205" t="s">
        <v>18568</v>
      </c>
      <c r="D5125" s="205" t="s">
        <v>684</v>
      </c>
      <c r="E5125" s="572">
        <v>29865</v>
      </c>
      <c r="F5125" s="572">
        <v>41940</v>
      </c>
      <c r="G5125" s="205" t="s">
        <v>18569</v>
      </c>
      <c r="H5125" s="205" t="s">
        <v>682</v>
      </c>
      <c r="I5125" s="205" t="s">
        <v>684</v>
      </c>
      <c r="J5125" s="205" t="s">
        <v>684</v>
      </c>
      <c r="K5125" s="205" t="s">
        <v>684</v>
      </c>
      <c r="L5125" s="205" t="s">
        <v>684</v>
      </c>
      <c r="M5125" s="205" t="s">
        <v>684</v>
      </c>
      <c r="N5125" s="205" t="s">
        <v>684</v>
      </c>
      <c r="O5125" s="205" t="s">
        <v>686</v>
      </c>
      <c r="P5125" s="205" t="s">
        <v>684</v>
      </c>
      <c r="Q5125" s="205" t="s">
        <v>686</v>
      </c>
    </row>
    <row r="5126" spans="1:17" hidden="1">
      <c r="A5126" s="204">
        <v>100559908396</v>
      </c>
      <c r="B5126" s="205" t="s">
        <v>18570</v>
      </c>
      <c r="C5126" s="205" t="s">
        <v>18571</v>
      </c>
      <c r="D5126" s="205" t="s">
        <v>684</v>
      </c>
      <c r="E5126" s="572">
        <v>29874</v>
      </c>
      <c r="F5126" s="572">
        <v>41936</v>
      </c>
      <c r="G5126" s="205" t="s">
        <v>18572</v>
      </c>
      <c r="H5126" s="205" t="s">
        <v>682</v>
      </c>
      <c r="I5126" s="205" t="s">
        <v>684</v>
      </c>
      <c r="J5126" s="205" t="s">
        <v>684</v>
      </c>
      <c r="K5126" s="205" t="s">
        <v>684</v>
      </c>
      <c r="L5126" s="205" t="s">
        <v>684</v>
      </c>
      <c r="M5126" s="205" t="s">
        <v>684</v>
      </c>
      <c r="N5126" s="205" t="s">
        <v>684</v>
      </c>
      <c r="O5126" s="205" t="s">
        <v>686</v>
      </c>
      <c r="P5126" s="205" t="s">
        <v>684</v>
      </c>
      <c r="Q5126" s="205" t="s">
        <v>686</v>
      </c>
    </row>
    <row r="5127" spans="1:17" hidden="1">
      <c r="A5127" s="204">
        <v>100559830233</v>
      </c>
      <c r="B5127" s="205" t="s">
        <v>18575</v>
      </c>
      <c r="C5127" s="205" t="s">
        <v>18576</v>
      </c>
      <c r="D5127" s="205" t="s">
        <v>684</v>
      </c>
      <c r="E5127" s="572">
        <v>30245</v>
      </c>
      <c r="F5127" s="572">
        <v>41936</v>
      </c>
      <c r="G5127" s="205" t="s">
        <v>18577</v>
      </c>
      <c r="H5127" s="205" t="s">
        <v>682</v>
      </c>
      <c r="I5127" s="205" t="s">
        <v>684</v>
      </c>
      <c r="J5127" s="205" t="s">
        <v>684</v>
      </c>
      <c r="K5127" s="205" t="s">
        <v>684</v>
      </c>
      <c r="L5127" s="205" t="s">
        <v>684</v>
      </c>
      <c r="M5127" s="205" t="s">
        <v>684</v>
      </c>
      <c r="N5127" s="205" t="s">
        <v>684</v>
      </c>
      <c r="O5127" s="205" t="s">
        <v>686</v>
      </c>
      <c r="P5127" s="205" t="s">
        <v>684</v>
      </c>
      <c r="Q5127" s="205" t="s">
        <v>686</v>
      </c>
    </row>
    <row r="5128" spans="1:17" hidden="1">
      <c r="A5128" s="204">
        <v>100560128066</v>
      </c>
      <c r="B5128" s="205" t="s">
        <v>18573</v>
      </c>
      <c r="C5128" s="205" t="s">
        <v>18574</v>
      </c>
      <c r="D5128" s="205" t="s">
        <v>684</v>
      </c>
      <c r="E5128" s="572">
        <v>32429</v>
      </c>
      <c r="F5128" s="572">
        <v>41936</v>
      </c>
      <c r="G5128" s="205" t="s">
        <v>11407</v>
      </c>
      <c r="H5128" s="205" t="s">
        <v>682</v>
      </c>
      <c r="I5128" s="205" t="s">
        <v>684</v>
      </c>
      <c r="J5128" s="205" t="s">
        <v>684</v>
      </c>
      <c r="K5128" s="205" t="s">
        <v>684</v>
      </c>
      <c r="L5128" s="205" t="s">
        <v>684</v>
      </c>
      <c r="M5128" s="205" t="s">
        <v>684</v>
      </c>
      <c r="N5128" s="205" t="s">
        <v>684</v>
      </c>
      <c r="O5128" s="205" t="s">
        <v>686</v>
      </c>
      <c r="P5128" s="205" t="s">
        <v>684</v>
      </c>
      <c r="Q5128" s="205" t="s">
        <v>686</v>
      </c>
    </row>
    <row r="5129" spans="1:17" hidden="1">
      <c r="A5129" s="204">
        <v>100560549895</v>
      </c>
      <c r="B5129" s="205" t="s">
        <v>18578</v>
      </c>
      <c r="C5129" s="205" t="s">
        <v>18579</v>
      </c>
      <c r="D5129" s="205" t="s">
        <v>684</v>
      </c>
      <c r="E5129" s="572">
        <v>32072</v>
      </c>
      <c r="F5129" s="572">
        <v>41928</v>
      </c>
      <c r="G5129" s="205" t="s">
        <v>18580</v>
      </c>
      <c r="H5129" s="205" t="s">
        <v>682</v>
      </c>
      <c r="I5129" s="205" t="s">
        <v>684</v>
      </c>
      <c r="J5129" s="205" t="s">
        <v>684</v>
      </c>
      <c r="K5129" s="205" t="s">
        <v>684</v>
      </c>
      <c r="L5129" s="205" t="s">
        <v>684</v>
      </c>
      <c r="M5129" s="205" t="s">
        <v>684</v>
      </c>
      <c r="N5129" s="205" t="s">
        <v>684</v>
      </c>
      <c r="O5129" s="205" t="s">
        <v>686</v>
      </c>
      <c r="P5129" s="205" t="s">
        <v>684</v>
      </c>
      <c r="Q5129" s="205" t="s">
        <v>686</v>
      </c>
    </row>
    <row r="5130" spans="1:17" hidden="1">
      <c r="A5130" s="204">
        <v>100560271718</v>
      </c>
      <c r="B5130" s="205" t="s">
        <v>18584</v>
      </c>
      <c r="C5130" s="205" t="s">
        <v>18585</v>
      </c>
      <c r="D5130" s="205" t="s">
        <v>684</v>
      </c>
      <c r="E5130" s="572">
        <v>30594</v>
      </c>
      <c r="F5130" s="572">
        <v>41926</v>
      </c>
      <c r="G5130" s="205" t="s">
        <v>18586</v>
      </c>
      <c r="H5130" s="205" t="s">
        <v>682</v>
      </c>
      <c r="I5130" s="205" t="s">
        <v>684</v>
      </c>
      <c r="J5130" s="205" t="s">
        <v>684</v>
      </c>
      <c r="K5130" s="205" t="s">
        <v>684</v>
      </c>
      <c r="L5130" s="205" t="s">
        <v>684</v>
      </c>
      <c r="M5130" s="205" t="s">
        <v>684</v>
      </c>
      <c r="N5130" s="205" t="s">
        <v>684</v>
      </c>
      <c r="O5130" s="205" t="s">
        <v>686</v>
      </c>
      <c r="P5130" s="205" t="s">
        <v>684</v>
      </c>
      <c r="Q5130" s="205" t="s">
        <v>686</v>
      </c>
    </row>
    <row r="5131" spans="1:17" hidden="1">
      <c r="A5131" s="204">
        <v>100559761346</v>
      </c>
      <c r="B5131" s="205" t="s">
        <v>18581</v>
      </c>
      <c r="C5131" s="205" t="s">
        <v>18582</v>
      </c>
      <c r="D5131" s="205" t="s">
        <v>684</v>
      </c>
      <c r="E5131" s="572">
        <v>32058</v>
      </c>
      <c r="F5131" s="572">
        <v>41926</v>
      </c>
      <c r="G5131" s="205" t="s">
        <v>18583</v>
      </c>
      <c r="H5131" s="205" t="s">
        <v>682</v>
      </c>
      <c r="I5131" s="205" t="s">
        <v>684</v>
      </c>
      <c r="J5131" s="205" t="s">
        <v>684</v>
      </c>
      <c r="K5131" s="205" t="s">
        <v>684</v>
      </c>
      <c r="L5131" s="205" t="s">
        <v>684</v>
      </c>
      <c r="M5131" s="205" t="s">
        <v>684</v>
      </c>
      <c r="N5131" s="205" t="s">
        <v>684</v>
      </c>
      <c r="O5131" s="205" t="s">
        <v>686</v>
      </c>
      <c r="P5131" s="205" t="s">
        <v>684</v>
      </c>
      <c r="Q5131" s="205" t="s">
        <v>686</v>
      </c>
    </row>
    <row r="5132" spans="1:17" hidden="1">
      <c r="A5132" s="204">
        <v>100560558031</v>
      </c>
      <c r="B5132" s="205" t="s">
        <v>18587</v>
      </c>
      <c r="C5132" s="205" t="s">
        <v>18588</v>
      </c>
      <c r="D5132" s="205" t="s">
        <v>684</v>
      </c>
      <c r="E5132" s="572">
        <v>30601</v>
      </c>
      <c r="F5132" s="572">
        <v>41922</v>
      </c>
      <c r="G5132" s="205" t="s">
        <v>6046</v>
      </c>
      <c r="H5132" s="205" t="s">
        <v>682</v>
      </c>
      <c r="I5132" s="205" t="s">
        <v>684</v>
      </c>
      <c r="J5132" s="205" t="s">
        <v>684</v>
      </c>
      <c r="K5132" s="205" t="s">
        <v>684</v>
      </c>
      <c r="L5132" s="205" t="s">
        <v>684</v>
      </c>
      <c r="M5132" s="205" t="s">
        <v>684</v>
      </c>
      <c r="N5132" s="205" t="s">
        <v>684</v>
      </c>
      <c r="O5132" s="205" t="s">
        <v>686</v>
      </c>
      <c r="P5132" s="205" t="s">
        <v>684</v>
      </c>
      <c r="Q5132" s="205" t="s">
        <v>686</v>
      </c>
    </row>
    <row r="5133" spans="1:17" hidden="1">
      <c r="A5133" s="204">
        <v>100559765890</v>
      </c>
      <c r="B5133" s="205" t="s">
        <v>18589</v>
      </c>
      <c r="C5133" s="205" t="s">
        <v>18590</v>
      </c>
      <c r="D5133" s="205" t="s">
        <v>684</v>
      </c>
      <c r="E5133" s="572">
        <v>32784</v>
      </c>
      <c r="F5133" s="572">
        <v>41921</v>
      </c>
      <c r="G5133" s="205" t="s">
        <v>18591</v>
      </c>
      <c r="H5133" s="205" t="s">
        <v>682</v>
      </c>
      <c r="I5133" s="205" t="s">
        <v>684</v>
      </c>
      <c r="J5133" s="205" t="s">
        <v>684</v>
      </c>
      <c r="K5133" s="205" t="s">
        <v>684</v>
      </c>
      <c r="L5133" s="205" t="s">
        <v>684</v>
      </c>
      <c r="M5133" s="205" t="s">
        <v>684</v>
      </c>
      <c r="N5133" s="205" t="s">
        <v>684</v>
      </c>
      <c r="O5133" s="205" t="s">
        <v>686</v>
      </c>
      <c r="P5133" s="205" t="s">
        <v>684</v>
      </c>
      <c r="Q5133" s="205" t="s">
        <v>686</v>
      </c>
    </row>
    <row r="5134" spans="1:17" hidden="1">
      <c r="A5134" s="204">
        <v>100559661793</v>
      </c>
      <c r="B5134" s="205" t="s">
        <v>18592</v>
      </c>
      <c r="C5134" s="205" t="s">
        <v>18593</v>
      </c>
      <c r="D5134" s="205" t="s">
        <v>684</v>
      </c>
      <c r="E5134" s="572">
        <v>29137</v>
      </c>
      <c r="F5134" s="572">
        <v>41921</v>
      </c>
      <c r="G5134" s="205" t="s">
        <v>6908</v>
      </c>
      <c r="H5134" s="205" t="s">
        <v>682</v>
      </c>
      <c r="I5134" s="205" t="s">
        <v>684</v>
      </c>
      <c r="J5134" s="205" t="s">
        <v>684</v>
      </c>
      <c r="K5134" s="205" t="s">
        <v>684</v>
      </c>
      <c r="L5134" s="205" t="s">
        <v>684</v>
      </c>
      <c r="M5134" s="205" t="s">
        <v>684</v>
      </c>
      <c r="N5134" s="205" t="s">
        <v>684</v>
      </c>
      <c r="O5134" s="205" t="s">
        <v>686</v>
      </c>
      <c r="P5134" s="205" t="s">
        <v>684</v>
      </c>
      <c r="Q5134" s="205" t="s">
        <v>686</v>
      </c>
    </row>
    <row r="5135" spans="1:17" hidden="1">
      <c r="A5135" s="204">
        <v>100560406920</v>
      </c>
      <c r="B5135" s="205" t="s">
        <v>18594</v>
      </c>
      <c r="C5135" s="205" t="s">
        <v>18595</v>
      </c>
      <c r="D5135" s="205" t="s">
        <v>684</v>
      </c>
      <c r="E5135" s="572">
        <v>29503</v>
      </c>
      <c r="F5135" s="572">
        <v>41920</v>
      </c>
      <c r="G5135" s="205" t="s">
        <v>18596</v>
      </c>
      <c r="H5135" s="205" t="s">
        <v>682</v>
      </c>
      <c r="I5135" s="205" t="s">
        <v>684</v>
      </c>
      <c r="J5135" s="205" t="s">
        <v>684</v>
      </c>
      <c r="K5135" s="205" t="s">
        <v>684</v>
      </c>
      <c r="L5135" s="205" t="s">
        <v>684</v>
      </c>
      <c r="M5135" s="205" t="s">
        <v>684</v>
      </c>
      <c r="N5135" s="205" t="s">
        <v>684</v>
      </c>
      <c r="O5135" s="205" t="s">
        <v>686</v>
      </c>
      <c r="P5135" s="205" t="s">
        <v>684</v>
      </c>
      <c r="Q5135" s="205" t="s">
        <v>686</v>
      </c>
    </row>
    <row r="5136" spans="1:17" hidden="1">
      <c r="A5136" s="204">
        <v>100559806501</v>
      </c>
      <c r="B5136" s="205" t="s">
        <v>18597</v>
      </c>
      <c r="C5136" s="205" t="s">
        <v>18598</v>
      </c>
      <c r="D5136" s="205" t="s">
        <v>684</v>
      </c>
      <c r="E5136" s="572">
        <v>30594</v>
      </c>
      <c r="F5136" s="572">
        <v>41917</v>
      </c>
      <c r="G5136" s="205" t="s">
        <v>18599</v>
      </c>
      <c r="H5136" s="205" t="s">
        <v>682</v>
      </c>
      <c r="I5136" s="205" t="s">
        <v>684</v>
      </c>
      <c r="J5136" s="205" t="s">
        <v>684</v>
      </c>
      <c r="K5136" s="205" t="s">
        <v>684</v>
      </c>
      <c r="L5136" s="205" t="s">
        <v>684</v>
      </c>
      <c r="M5136" s="205" t="s">
        <v>684</v>
      </c>
      <c r="N5136" s="205" t="s">
        <v>684</v>
      </c>
      <c r="O5136" s="205" t="s">
        <v>686</v>
      </c>
      <c r="P5136" s="205" t="s">
        <v>684</v>
      </c>
      <c r="Q5136" s="205" t="s">
        <v>686</v>
      </c>
    </row>
    <row r="5137" spans="1:17" hidden="1">
      <c r="A5137" s="204">
        <v>100560321406</v>
      </c>
      <c r="B5137" s="205" t="s">
        <v>18600</v>
      </c>
      <c r="C5137" s="205" t="s">
        <v>18601</v>
      </c>
      <c r="D5137" s="205" t="s">
        <v>684</v>
      </c>
      <c r="E5137" s="572">
        <v>29495</v>
      </c>
      <c r="F5137" s="572">
        <v>41915</v>
      </c>
      <c r="G5137" s="205" t="s">
        <v>18602</v>
      </c>
      <c r="H5137" s="205" t="s">
        <v>682</v>
      </c>
      <c r="I5137" s="205" t="s">
        <v>684</v>
      </c>
      <c r="J5137" s="205" t="s">
        <v>684</v>
      </c>
      <c r="K5137" s="205" t="s">
        <v>684</v>
      </c>
      <c r="L5137" s="205" t="s">
        <v>684</v>
      </c>
      <c r="M5137" s="205" t="s">
        <v>684</v>
      </c>
      <c r="N5137" s="205" t="s">
        <v>684</v>
      </c>
      <c r="O5137" s="205" t="s">
        <v>686</v>
      </c>
      <c r="P5137" s="205" t="s">
        <v>684</v>
      </c>
      <c r="Q5137" s="205" t="s">
        <v>686</v>
      </c>
    </row>
    <row r="5138" spans="1:17" hidden="1">
      <c r="A5138" s="204">
        <v>100559705546</v>
      </c>
      <c r="B5138" s="205" t="s">
        <v>18607</v>
      </c>
      <c r="C5138" s="205" t="s">
        <v>18608</v>
      </c>
      <c r="D5138" s="205" t="s">
        <v>684</v>
      </c>
      <c r="E5138" s="572">
        <v>30960</v>
      </c>
      <c r="F5138" s="572">
        <v>41914</v>
      </c>
      <c r="G5138" s="205" t="s">
        <v>18609</v>
      </c>
      <c r="H5138" s="205" t="s">
        <v>682</v>
      </c>
      <c r="I5138" s="205" t="s">
        <v>684</v>
      </c>
      <c r="J5138" s="205" t="s">
        <v>684</v>
      </c>
      <c r="K5138" s="205" t="s">
        <v>684</v>
      </c>
      <c r="L5138" s="205" t="s">
        <v>684</v>
      </c>
      <c r="M5138" s="205" t="s">
        <v>684</v>
      </c>
      <c r="N5138" s="205" t="s">
        <v>684</v>
      </c>
      <c r="O5138" s="205" t="s">
        <v>686</v>
      </c>
      <c r="P5138" s="205" t="s">
        <v>684</v>
      </c>
      <c r="Q5138" s="205" t="s">
        <v>686</v>
      </c>
    </row>
    <row r="5139" spans="1:17" hidden="1">
      <c r="A5139" s="204">
        <v>100560404040</v>
      </c>
      <c r="B5139" s="205" t="s">
        <v>18605</v>
      </c>
      <c r="C5139" s="205" t="s">
        <v>18606</v>
      </c>
      <c r="D5139" s="205" t="s">
        <v>684</v>
      </c>
      <c r="E5139" s="572">
        <v>28046</v>
      </c>
      <c r="F5139" s="572">
        <v>41914</v>
      </c>
      <c r="G5139" s="205" t="s">
        <v>3122</v>
      </c>
      <c r="H5139" s="205" t="s">
        <v>682</v>
      </c>
      <c r="I5139" s="205" t="s">
        <v>684</v>
      </c>
      <c r="J5139" s="205" t="s">
        <v>684</v>
      </c>
      <c r="K5139" s="205" t="s">
        <v>684</v>
      </c>
      <c r="L5139" s="205" t="s">
        <v>684</v>
      </c>
      <c r="M5139" s="205" t="s">
        <v>684</v>
      </c>
      <c r="N5139" s="205" t="s">
        <v>684</v>
      </c>
      <c r="O5139" s="205" t="s">
        <v>686</v>
      </c>
      <c r="P5139" s="205" t="s">
        <v>684</v>
      </c>
      <c r="Q5139" s="205" t="s">
        <v>686</v>
      </c>
    </row>
    <row r="5140" spans="1:17" hidden="1">
      <c r="A5140" s="204">
        <v>100560683350</v>
      </c>
      <c r="B5140" s="205" t="s">
        <v>18603</v>
      </c>
      <c r="C5140" s="205" t="s">
        <v>18604</v>
      </c>
      <c r="D5140" s="205" t="s">
        <v>684</v>
      </c>
      <c r="E5140" s="572">
        <v>28403</v>
      </c>
      <c r="F5140" s="572">
        <v>41914</v>
      </c>
      <c r="G5140" s="205" t="s">
        <v>2781</v>
      </c>
      <c r="H5140" s="205" t="s">
        <v>682</v>
      </c>
      <c r="I5140" s="205" t="s">
        <v>684</v>
      </c>
      <c r="J5140" s="205" t="s">
        <v>684</v>
      </c>
      <c r="K5140" s="205" t="s">
        <v>684</v>
      </c>
      <c r="L5140" s="205" t="s">
        <v>684</v>
      </c>
      <c r="M5140" s="205" t="s">
        <v>684</v>
      </c>
      <c r="N5140" s="205" t="s">
        <v>684</v>
      </c>
      <c r="O5140" s="205" t="s">
        <v>686</v>
      </c>
      <c r="P5140" s="205" t="s">
        <v>684</v>
      </c>
      <c r="Q5140" s="205" t="s">
        <v>686</v>
      </c>
    </row>
    <row r="5141" spans="1:17" hidden="1">
      <c r="A5141" s="204">
        <v>100560425998</v>
      </c>
      <c r="B5141" s="205" t="s">
        <v>18634</v>
      </c>
      <c r="C5141" s="205" t="s">
        <v>18635</v>
      </c>
      <c r="D5141" s="205" t="s">
        <v>680</v>
      </c>
      <c r="E5141" s="572">
        <v>29133</v>
      </c>
      <c r="F5141" s="572">
        <v>41913</v>
      </c>
      <c r="G5141" s="205" t="s">
        <v>18305</v>
      </c>
      <c r="H5141" s="205" t="s">
        <v>682</v>
      </c>
      <c r="I5141" s="205" t="s">
        <v>684</v>
      </c>
      <c r="J5141" s="205" t="s">
        <v>684</v>
      </c>
      <c r="K5141" s="205" t="s">
        <v>684</v>
      </c>
      <c r="L5141" s="205" t="s">
        <v>684</v>
      </c>
      <c r="M5141" s="205" t="s">
        <v>684</v>
      </c>
      <c r="N5141" s="205" t="s">
        <v>684</v>
      </c>
      <c r="O5141" s="205" t="s">
        <v>686</v>
      </c>
      <c r="P5141" s="205" t="s">
        <v>684</v>
      </c>
      <c r="Q5141" s="205" t="s">
        <v>686</v>
      </c>
    </row>
    <row r="5142" spans="1:17" hidden="1">
      <c r="A5142" s="204">
        <v>100560046615</v>
      </c>
      <c r="B5142" s="205" t="s">
        <v>18636</v>
      </c>
      <c r="C5142" s="205" t="s">
        <v>18637</v>
      </c>
      <c r="D5142" s="205" t="s">
        <v>680</v>
      </c>
      <c r="E5142" s="572">
        <v>33477</v>
      </c>
      <c r="F5142" s="572">
        <v>41913</v>
      </c>
      <c r="G5142" s="205" t="s">
        <v>2637</v>
      </c>
      <c r="H5142" s="205" t="s">
        <v>682</v>
      </c>
      <c r="I5142" s="205" t="s">
        <v>684</v>
      </c>
      <c r="J5142" s="205" t="s">
        <v>684</v>
      </c>
      <c r="K5142" s="205" t="s">
        <v>684</v>
      </c>
      <c r="L5142" s="205" t="s">
        <v>684</v>
      </c>
      <c r="M5142" s="205" t="s">
        <v>684</v>
      </c>
      <c r="N5142" s="205" t="s">
        <v>684</v>
      </c>
      <c r="O5142" s="205" t="s">
        <v>686</v>
      </c>
      <c r="P5142" s="205" t="s">
        <v>684</v>
      </c>
      <c r="Q5142" s="205" t="s">
        <v>686</v>
      </c>
    </row>
    <row r="5143" spans="1:17" hidden="1">
      <c r="A5143" s="204">
        <v>100560047241</v>
      </c>
      <c r="B5143" s="205" t="s">
        <v>18638</v>
      </c>
      <c r="C5143" s="205" t="s">
        <v>18639</v>
      </c>
      <c r="D5143" s="205" t="s">
        <v>680</v>
      </c>
      <c r="E5143" s="572">
        <v>31329</v>
      </c>
      <c r="F5143" s="572">
        <v>41913</v>
      </c>
      <c r="G5143" s="205" t="s">
        <v>2637</v>
      </c>
      <c r="H5143" s="205" t="s">
        <v>682</v>
      </c>
      <c r="I5143" s="205" t="s">
        <v>684</v>
      </c>
      <c r="J5143" s="205" t="s">
        <v>684</v>
      </c>
      <c r="K5143" s="205" t="s">
        <v>684</v>
      </c>
      <c r="L5143" s="205" t="s">
        <v>684</v>
      </c>
      <c r="M5143" s="205" t="s">
        <v>684</v>
      </c>
      <c r="N5143" s="205" t="s">
        <v>684</v>
      </c>
      <c r="O5143" s="205" t="s">
        <v>686</v>
      </c>
      <c r="P5143" s="205" t="s">
        <v>684</v>
      </c>
      <c r="Q5143" s="205" t="s">
        <v>686</v>
      </c>
    </row>
    <row r="5144" spans="1:17" hidden="1">
      <c r="A5144" s="204">
        <v>100560426085</v>
      </c>
      <c r="B5144" s="205" t="s">
        <v>18658</v>
      </c>
      <c r="C5144" s="205" t="s">
        <v>6045</v>
      </c>
      <c r="D5144" s="205" t="s">
        <v>680</v>
      </c>
      <c r="E5144" s="572">
        <v>30225</v>
      </c>
      <c r="F5144" s="572">
        <v>41913</v>
      </c>
      <c r="G5144" s="205" t="s">
        <v>18305</v>
      </c>
      <c r="H5144" s="205" t="s">
        <v>682</v>
      </c>
      <c r="I5144" s="205" t="s">
        <v>684</v>
      </c>
      <c r="J5144" s="205" t="s">
        <v>684</v>
      </c>
      <c r="K5144" s="205" t="s">
        <v>684</v>
      </c>
      <c r="L5144" s="205" t="s">
        <v>684</v>
      </c>
      <c r="M5144" s="205" t="s">
        <v>684</v>
      </c>
      <c r="N5144" s="205" t="s">
        <v>684</v>
      </c>
      <c r="O5144" s="205" t="s">
        <v>686</v>
      </c>
      <c r="P5144" s="205" t="s">
        <v>684</v>
      </c>
      <c r="Q5144" s="205" t="s">
        <v>686</v>
      </c>
    </row>
    <row r="5145" spans="1:17" hidden="1">
      <c r="A5145" s="204">
        <v>100559884346</v>
      </c>
      <c r="B5145" s="205" t="s">
        <v>18644</v>
      </c>
      <c r="C5145" s="205" t="s">
        <v>18645</v>
      </c>
      <c r="D5145" s="205" t="s">
        <v>680</v>
      </c>
      <c r="E5145" s="572">
        <v>25842</v>
      </c>
      <c r="F5145" s="572">
        <v>41913</v>
      </c>
      <c r="G5145" s="205" t="s">
        <v>18646</v>
      </c>
      <c r="H5145" s="205" t="s">
        <v>682</v>
      </c>
      <c r="I5145" s="205" t="s">
        <v>684</v>
      </c>
      <c r="J5145" s="205" t="s">
        <v>684</v>
      </c>
      <c r="K5145" s="205" t="s">
        <v>684</v>
      </c>
      <c r="L5145" s="205" t="s">
        <v>684</v>
      </c>
      <c r="M5145" s="205" t="s">
        <v>684</v>
      </c>
      <c r="N5145" s="205" t="s">
        <v>684</v>
      </c>
      <c r="O5145" s="205" t="s">
        <v>686</v>
      </c>
      <c r="P5145" s="205" t="s">
        <v>684</v>
      </c>
      <c r="Q5145" s="205" t="s">
        <v>686</v>
      </c>
    </row>
    <row r="5146" spans="1:17" hidden="1">
      <c r="A5146" s="204">
        <v>100560113447</v>
      </c>
      <c r="B5146" s="205" t="s">
        <v>18651</v>
      </c>
      <c r="C5146" s="205" t="s">
        <v>18652</v>
      </c>
      <c r="D5146" s="205" t="s">
        <v>680</v>
      </c>
      <c r="E5146" s="572">
        <v>32421</v>
      </c>
      <c r="F5146" s="572">
        <v>41913</v>
      </c>
      <c r="G5146" s="205" t="s">
        <v>4040</v>
      </c>
      <c r="H5146" s="205" t="s">
        <v>682</v>
      </c>
      <c r="I5146" s="205" t="s">
        <v>684</v>
      </c>
      <c r="J5146" s="205" t="s">
        <v>684</v>
      </c>
      <c r="K5146" s="205" t="s">
        <v>684</v>
      </c>
      <c r="L5146" s="205" t="s">
        <v>684</v>
      </c>
      <c r="M5146" s="205" t="s">
        <v>684</v>
      </c>
      <c r="N5146" s="205" t="s">
        <v>684</v>
      </c>
      <c r="O5146" s="205" t="s">
        <v>686</v>
      </c>
      <c r="P5146" s="205" t="s">
        <v>684</v>
      </c>
      <c r="Q5146" s="205" t="s">
        <v>686</v>
      </c>
    </row>
    <row r="5147" spans="1:17" hidden="1">
      <c r="A5147" s="204">
        <v>100560659341</v>
      </c>
      <c r="B5147" s="205" t="s">
        <v>18653</v>
      </c>
      <c r="C5147" s="205" t="s">
        <v>18654</v>
      </c>
      <c r="D5147" s="205" t="s">
        <v>680</v>
      </c>
      <c r="E5147" s="572">
        <v>31244</v>
      </c>
      <c r="F5147" s="572">
        <v>41913</v>
      </c>
      <c r="G5147" s="205" t="s">
        <v>16993</v>
      </c>
      <c r="H5147" s="205" t="s">
        <v>682</v>
      </c>
      <c r="I5147" s="205" t="s">
        <v>684</v>
      </c>
      <c r="J5147" s="205" t="s">
        <v>684</v>
      </c>
      <c r="K5147" s="205" t="s">
        <v>684</v>
      </c>
      <c r="L5147" s="205" t="s">
        <v>684</v>
      </c>
      <c r="M5147" s="205" t="s">
        <v>684</v>
      </c>
      <c r="N5147" s="205" t="s">
        <v>684</v>
      </c>
      <c r="O5147" s="205" t="s">
        <v>686</v>
      </c>
      <c r="P5147" s="205" t="s">
        <v>684</v>
      </c>
      <c r="Q5147" s="205" t="s">
        <v>686</v>
      </c>
    </row>
    <row r="5148" spans="1:17" hidden="1">
      <c r="A5148" s="204">
        <v>100560278036</v>
      </c>
      <c r="B5148" s="205" t="s">
        <v>18655</v>
      </c>
      <c r="C5148" s="205" t="s">
        <v>18656</v>
      </c>
      <c r="D5148" s="205" t="s">
        <v>680</v>
      </c>
      <c r="E5148" s="572">
        <v>30251</v>
      </c>
      <c r="F5148" s="572">
        <v>41913</v>
      </c>
      <c r="G5148" s="205" t="s">
        <v>18657</v>
      </c>
      <c r="H5148" s="205" t="s">
        <v>682</v>
      </c>
      <c r="I5148" s="205" t="s">
        <v>684</v>
      </c>
      <c r="J5148" s="205" t="s">
        <v>684</v>
      </c>
      <c r="K5148" s="205" t="s">
        <v>684</v>
      </c>
      <c r="L5148" s="205" t="s">
        <v>684</v>
      </c>
      <c r="M5148" s="205" t="s">
        <v>684</v>
      </c>
      <c r="N5148" s="205" t="s">
        <v>684</v>
      </c>
      <c r="O5148" s="205" t="s">
        <v>686</v>
      </c>
      <c r="P5148" s="205" t="s">
        <v>684</v>
      </c>
      <c r="Q5148" s="205" t="s">
        <v>686</v>
      </c>
    </row>
    <row r="5149" spans="1:17" hidden="1">
      <c r="A5149" s="204">
        <v>100560109767</v>
      </c>
      <c r="B5149" s="205" t="s">
        <v>18624</v>
      </c>
      <c r="C5149" s="205" t="s">
        <v>18625</v>
      </c>
      <c r="D5149" s="205" t="s">
        <v>680</v>
      </c>
      <c r="E5149" s="572">
        <v>28768</v>
      </c>
      <c r="F5149" s="572">
        <v>41913</v>
      </c>
      <c r="G5149" s="205" t="s">
        <v>18626</v>
      </c>
      <c r="H5149" s="205" t="s">
        <v>682</v>
      </c>
      <c r="I5149" s="205" t="s">
        <v>684</v>
      </c>
      <c r="J5149" s="205" t="s">
        <v>684</v>
      </c>
      <c r="K5149" s="205" t="s">
        <v>684</v>
      </c>
      <c r="L5149" s="205" t="s">
        <v>684</v>
      </c>
      <c r="M5149" s="205" t="s">
        <v>684</v>
      </c>
      <c r="N5149" s="205" t="s">
        <v>684</v>
      </c>
      <c r="O5149" s="205" t="s">
        <v>686</v>
      </c>
      <c r="P5149" s="205" t="s">
        <v>684</v>
      </c>
      <c r="Q5149" s="205" t="s">
        <v>686</v>
      </c>
    </row>
    <row r="5150" spans="1:17" hidden="1">
      <c r="A5150" s="204">
        <v>100559746830</v>
      </c>
      <c r="B5150" s="205" t="s">
        <v>18659</v>
      </c>
      <c r="C5150" s="205" t="s">
        <v>18660</v>
      </c>
      <c r="D5150" s="205" t="s">
        <v>680</v>
      </c>
      <c r="E5150" s="572">
        <v>32699</v>
      </c>
      <c r="F5150" s="572">
        <v>41913</v>
      </c>
      <c r="G5150" s="205" t="s">
        <v>18661</v>
      </c>
      <c r="H5150" s="205" t="s">
        <v>682</v>
      </c>
      <c r="I5150" s="205" t="s">
        <v>684</v>
      </c>
      <c r="J5150" s="205" t="s">
        <v>684</v>
      </c>
      <c r="K5150" s="205" t="s">
        <v>684</v>
      </c>
      <c r="L5150" s="205" t="s">
        <v>684</v>
      </c>
      <c r="M5150" s="205" t="s">
        <v>684</v>
      </c>
      <c r="N5150" s="205" t="s">
        <v>684</v>
      </c>
      <c r="O5150" s="205" t="s">
        <v>686</v>
      </c>
      <c r="P5150" s="205" t="s">
        <v>684</v>
      </c>
      <c r="Q5150" s="205" t="s">
        <v>686</v>
      </c>
    </row>
    <row r="5151" spans="1:17" hidden="1">
      <c r="A5151" s="204">
        <v>100559924686</v>
      </c>
      <c r="B5151" s="205" t="s">
        <v>18662</v>
      </c>
      <c r="C5151" s="205" t="s">
        <v>18663</v>
      </c>
      <c r="D5151" s="205" t="s">
        <v>680</v>
      </c>
      <c r="E5151" s="572">
        <v>29879</v>
      </c>
      <c r="F5151" s="572">
        <v>41913</v>
      </c>
      <c r="G5151" s="205" t="s">
        <v>14159</v>
      </c>
      <c r="H5151" s="205" t="s">
        <v>682</v>
      </c>
      <c r="I5151" s="205" t="s">
        <v>684</v>
      </c>
      <c r="J5151" s="205">
        <v>7776018787</v>
      </c>
      <c r="K5151" s="205" t="s">
        <v>684</v>
      </c>
      <c r="L5151" s="205" t="s">
        <v>684</v>
      </c>
      <c r="M5151" s="205" t="s">
        <v>684</v>
      </c>
      <c r="N5151" s="205" t="s">
        <v>684</v>
      </c>
      <c r="O5151" s="205" t="s">
        <v>686</v>
      </c>
      <c r="P5151" s="205" t="s">
        <v>684</v>
      </c>
      <c r="Q5151" s="205" t="s">
        <v>686</v>
      </c>
    </row>
    <row r="5152" spans="1:17" hidden="1">
      <c r="A5152" s="204">
        <v>100559674969</v>
      </c>
      <c r="B5152" s="205" t="s">
        <v>18664</v>
      </c>
      <c r="C5152" s="205" t="s">
        <v>18665</v>
      </c>
      <c r="D5152" s="205" t="s">
        <v>680</v>
      </c>
      <c r="E5152" s="572">
        <v>31322</v>
      </c>
      <c r="F5152" s="572">
        <v>41913</v>
      </c>
      <c r="G5152" s="205" t="s">
        <v>1495</v>
      </c>
      <c r="H5152" s="205" t="s">
        <v>682</v>
      </c>
      <c r="I5152" s="205" t="s">
        <v>684</v>
      </c>
      <c r="J5152" s="205" t="s">
        <v>684</v>
      </c>
      <c r="K5152" s="205" t="s">
        <v>684</v>
      </c>
      <c r="L5152" s="205" t="s">
        <v>684</v>
      </c>
      <c r="M5152" s="205" t="s">
        <v>684</v>
      </c>
      <c r="N5152" s="205" t="s">
        <v>684</v>
      </c>
      <c r="O5152" s="205" t="s">
        <v>686</v>
      </c>
      <c r="P5152" s="205" t="s">
        <v>684</v>
      </c>
      <c r="Q5152" s="205" t="s">
        <v>686</v>
      </c>
    </row>
    <row r="5153" spans="1:17" hidden="1">
      <c r="A5153" s="204">
        <v>100559955479</v>
      </c>
      <c r="B5153" s="205" t="s">
        <v>18674</v>
      </c>
      <c r="C5153" s="205" t="s">
        <v>18675</v>
      </c>
      <c r="D5153" s="205" t="s">
        <v>680</v>
      </c>
      <c r="E5153" s="572">
        <v>31335</v>
      </c>
      <c r="F5153" s="572">
        <v>41913</v>
      </c>
      <c r="G5153" s="205" t="s">
        <v>18676</v>
      </c>
      <c r="H5153" s="205" t="s">
        <v>682</v>
      </c>
      <c r="I5153" s="205" t="s">
        <v>684</v>
      </c>
      <c r="J5153" s="205" t="s">
        <v>684</v>
      </c>
      <c r="K5153" s="205" t="s">
        <v>684</v>
      </c>
      <c r="L5153" s="205" t="s">
        <v>684</v>
      </c>
      <c r="M5153" s="205" t="s">
        <v>684</v>
      </c>
      <c r="N5153" s="205" t="s">
        <v>684</v>
      </c>
      <c r="O5153" s="205" t="s">
        <v>686</v>
      </c>
      <c r="P5153" s="205" t="s">
        <v>684</v>
      </c>
      <c r="Q5153" s="205" t="s">
        <v>686</v>
      </c>
    </row>
    <row r="5154" spans="1:17" hidden="1">
      <c r="A5154" s="204">
        <v>100560275709</v>
      </c>
      <c r="B5154" s="205" t="s">
        <v>18669</v>
      </c>
      <c r="C5154" s="205" t="s">
        <v>18670</v>
      </c>
      <c r="D5154" s="205" t="s">
        <v>680</v>
      </c>
      <c r="E5154" s="572">
        <v>29132</v>
      </c>
      <c r="F5154" s="572">
        <v>41913</v>
      </c>
      <c r="G5154" s="205" t="s">
        <v>18671</v>
      </c>
      <c r="H5154" s="205" t="s">
        <v>682</v>
      </c>
      <c r="I5154" s="205" t="s">
        <v>684</v>
      </c>
      <c r="J5154" s="205" t="s">
        <v>684</v>
      </c>
      <c r="K5154" s="205" t="s">
        <v>684</v>
      </c>
      <c r="L5154" s="205" t="s">
        <v>684</v>
      </c>
      <c r="M5154" s="205" t="s">
        <v>684</v>
      </c>
      <c r="N5154" s="205" t="s">
        <v>684</v>
      </c>
      <c r="O5154" s="205" t="s">
        <v>686</v>
      </c>
      <c r="P5154" s="205" t="s">
        <v>684</v>
      </c>
      <c r="Q5154" s="205" t="s">
        <v>686</v>
      </c>
    </row>
    <row r="5155" spans="1:17" hidden="1">
      <c r="A5155" s="204">
        <v>100560108226</v>
      </c>
      <c r="B5155" s="205" t="s">
        <v>18672</v>
      </c>
      <c r="C5155" s="205" t="s">
        <v>18673</v>
      </c>
      <c r="D5155" s="205" t="s">
        <v>684</v>
      </c>
      <c r="E5155" s="572">
        <v>28402</v>
      </c>
      <c r="F5155" s="572">
        <v>41913</v>
      </c>
      <c r="G5155" s="205" t="s">
        <v>9627</v>
      </c>
      <c r="H5155" s="205" t="s">
        <v>682</v>
      </c>
      <c r="I5155" s="205" t="s">
        <v>684</v>
      </c>
      <c r="J5155" s="205" t="s">
        <v>684</v>
      </c>
      <c r="K5155" s="205" t="s">
        <v>684</v>
      </c>
      <c r="L5155" s="205" t="s">
        <v>684</v>
      </c>
      <c r="M5155" s="205" t="s">
        <v>684</v>
      </c>
      <c r="N5155" s="205" t="s">
        <v>684</v>
      </c>
      <c r="O5155" s="205" t="s">
        <v>686</v>
      </c>
      <c r="P5155" s="205" t="s">
        <v>684</v>
      </c>
      <c r="Q5155" s="205" t="s">
        <v>686</v>
      </c>
    </row>
    <row r="5156" spans="1:17" hidden="1">
      <c r="A5156" s="204">
        <v>100560108411</v>
      </c>
      <c r="B5156" s="205" t="s">
        <v>18685</v>
      </c>
      <c r="C5156" s="205" t="s">
        <v>18686</v>
      </c>
      <c r="D5156" s="205" t="s">
        <v>680</v>
      </c>
      <c r="E5156" s="572">
        <v>31322</v>
      </c>
      <c r="F5156" s="572">
        <v>41913</v>
      </c>
      <c r="G5156" s="205" t="s">
        <v>18687</v>
      </c>
      <c r="H5156" s="205" t="s">
        <v>682</v>
      </c>
      <c r="I5156" s="205" t="s">
        <v>684</v>
      </c>
      <c r="J5156" s="205" t="s">
        <v>684</v>
      </c>
      <c r="K5156" s="205" t="s">
        <v>684</v>
      </c>
      <c r="L5156" s="205" t="s">
        <v>684</v>
      </c>
      <c r="M5156" s="205" t="s">
        <v>684</v>
      </c>
      <c r="N5156" s="205" t="s">
        <v>684</v>
      </c>
      <c r="O5156" s="205" t="s">
        <v>686</v>
      </c>
      <c r="P5156" s="205" t="s">
        <v>684</v>
      </c>
      <c r="Q5156" s="205" t="s">
        <v>686</v>
      </c>
    </row>
    <row r="5157" spans="1:17" hidden="1">
      <c r="A5157" s="204">
        <v>100559813636</v>
      </c>
      <c r="B5157" s="205" t="s">
        <v>18617</v>
      </c>
      <c r="C5157" s="205" t="s">
        <v>3370</v>
      </c>
      <c r="D5157" s="205" t="s">
        <v>680</v>
      </c>
      <c r="E5157" s="572">
        <v>26574</v>
      </c>
      <c r="F5157" s="572">
        <v>41913</v>
      </c>
      <c r="G5157" s="205" t="s">
        <v>15695</v>
      </c>
      <c r="H5157" s="205" t="s">
        <v>682</v>
      </c>
      <c r="I5157" s="205" t="s">
        <v>684</v>
      </c>
      <c r="J5157" s="205" t="s">
        <v>684</v>
      </c>
      <c r="K5157" s="205" t="s">
        <v>684</v>
      </c>
      <c r="L5157" s="205" t="s">
        <v>684</v>
      </c>
      <c r="M5157" s="205" t="s">
        <v>684</v>
      </c>
      <c r="N5157" s="205" t="s">
        <v>684</v>
      </c>
      <c r="O5157" s="205" t="s">
        <v>686</v>
      </c>
      <c r="P5157" s="205" t="s">
        <v>684</v>
      </c>
      <c r="Q5157" s="205" t="s">
        <v>686</v>
      </c>
    </row>
    <row r="5158" spans="1:17" hidden="1">
      <c r="A5158" s="204">
        <v>100559715909</v>
      </c>
      <c r="B5158" s="205" t="s">
        <v>18643</v>
      </c>
      <c r="C5158" s="205" t="s">
        <v>13761</v>
      </c>
      <c r="D5158" s="205" t="s">
        <v>680</v>
      </c>
      <c r="E5158" s="572">
        <v>28416</v>
      </c>
      <c r="F5158" s="572">
        <v>41913</v>
      </c>
      <c r="G5158" s="205" t="s">
        <v>6569</v>
      </c>
      <c r="H5158" s="205" t="s">
        <v>682</v>
      </c>
      <c r="I5158" s="205" t="s">
        <v>684</v>
      </c>
      <c r="J5158" s="205" t="s">
        <v>684</v>
      </c>
      <c r="K5158" s="205" t="s">
        <v>684</v>
      </c>
      <c r="L5158" s="205" t="s">
        <v>684</v>
      </c>
      <c r="M5158" s="205" t="s">
        <v>684</v>
      </c>
      <c r="N5158" s="205" t="s">
        <v>684</v>
      </c>
      <c r="O5158" s="205" t="s">
        <v>686</v>
      </c>
      <c r="P5158" s="205" t="s">
        <v>684</v>
      </c>
      <c r="Q5158" s="205" t="s">
        <v>686</v>
      </c>
    </row>
    <row r="5159" spans="1:17" hidden="1">
      <c r="A5159" s="204">
        <v>100559869169</v>
      </c>
      <c r="B5159" s="205" t="s">
        <v>18623</v>
      </c>
      <c r="C5159" s="205" t="s">
        <v>18507</v>
      </c>
      <c r="D5159" s="205" t="s">
        <v>680</v>
      </c>
      <c r="E5159" s="572">
        <v>29497</v>
      </c>
      <c r="F5159" s="572">
        <v>41913</v>
      </c>
      <c r="G5159" s="205" t="s">
        <v>10296</v>
      </c>
      <c r="H5159" s="205" t="s">
        <v>682</v>
      </c>
      <c r="I5159" s="205" t="s">
        <v>684</v>
      </c>
      <c r="J5159" s="205" t="s">
        <v>684</v>
      </c>
      <c r="K5159" s="205" t="s">
        <v>684</v>
      </c>
      <c r="L5159" s="205" t="s">
        <v>684</v>
      </c>
      <c r="M5159" s="205" t="s">
        <v>684</v>
      </c>
      <c r="N5159" s="205" t="s">
        <v>684</v>
      </c>
      <c r="O5159" s="205" t="s">
        <v>686</v>
      </c>
      <c r="P5159" s="205" t="s">
        <v>684</v>
      </c>
      <c r="Q5159" s="205" t="s">
        <v>686</v>
      </c>
    </row>
    <row r="5160" spans="1:17" hidden="1">
      <c r="A5160" s="204">
        <v>100560243062</v>
      </c>
      <c r="B5160" s="205" t="s">
        <v>18677</v>
      </c>
      <c r="C5160" s="205" t="s">
        <v>18678</v>
      </c>
      <c r="D5160" s="205" t="s">
        <v>680</v>
      </c>
      <c r="E5160" s="572">
        <v>27670</v>
      </c>
      <c r="F5160" s="572">
        <v>41913</v>
      </c>
      <c r="G5160" s="205" t="s">
        <v>18679</v>
      </c>
      <c r="H5160" s="205" t="s">
        <v>682</v>
      </c>
      <c r="I5160" s="205" t="s">
        <v>684</v>
      </c>
      <c r="J5160" s="205" t="s">
        <v>684</v>
      </c>
      <c r="K5160" s="205" t="s">
        <v>684</v>
      </c>
      <c r="L5160" s="205" t="s">
        <v>684</v>
      </c>
      <c r="M5160" s="205" t="s">
        <v>684</v>
      </c>
      <c r="N5160" s="205" t="s">
        <v>684</v>
      </c>
      <c r="O5160" s="205" t="s">
        <v>686</v>
      </c>
      <c r="P5160" s="205" t="s">
        <v>684</v>
      </c>
      <c r="Q5160" s="205" t="s">
        <v>686</v>
      </c>
    </row>
    <row r="5161" spans="1:17" hidden="1">
      <c r="A5161" s="204">
        <v>100560700465</v>
      </c>
      <c r="B5161" s="205" t="s">
        <v>18615</v>
      </c>
      <c r="C5161" s="205" t="s">
        <v>18616</v>
      </c>
      <c r="D5161" s="205" t="s">
        <v>680</v>
      </c>
      <c r="E5161" s="572">
        <v>29506</v>
      </c>
      <c r="F5161" s="572">
        <v>41913</v>
      </c>
      <c r="G5161" s="205" t="s">
        <v>15286</v>
      </c>
      <c r="H5161" s="205" t="s">
        <v>682</v>
      </c>
      <c r="I5161" s="205" t="s">
        <v>684</v>
      </c>
      <c r="J5161" s="205" t="s">
        <v>684</v>
      </c>
      <c r="K5161" s="205" t="s">
        <v>684</v>
      </c>
      <c r="L5161" s="205" t="s">
        <v>684</v>
      </c>
      <c r="M5161" s="205" t="s">
        <v>684</v>
      </c>
      <c r="N5161" s="205" t="s">
        <v>684</v>
      </c>
      <c r="O5161" s="205" t="s">
        <v>686</v>
      </c>
      <c r="P5161" s="205" t="s">
        <v>684</v>
      </c>
      <c r="Q5161" s="205" t="s">
        <v>686</v>
      </c>
    </row>
    <row r="5162" spans="1:17" hidden="1">
      <c r="A5162" s="204">
        <v>100559700254</v>
      </c>
      <c r="B5162" s="205" t="s">
        <v>18618</v>
      </c>
      <c r="C5162" s="205" t="s">
        <v>18619</v>
      </c>
      <c r="D5162" s="205" t="s">
        <v>680</v>
      </c>
      <c r="E5162" s="572">
        <v>28325</v>
      </c>
      <c r="F5162" s="572">
        <v>41913</v>
      </c>
      <c r="G5162" s="205" t="s">
        <v>706</v>
      </c>
      <c r="H5162" s="205" t="s">
        <v>682</v>
      </c>
      <c r="I5162" s="205" t="s">
        <v>684</v>
      </c>
      <c r="J5162" s="205" t="s">
        <v>684</v>
      </c>
      <c r="K5162" s="205" t="s">
        <v>684</v>
      </c>
      <c r="L5162" s="205" t="s">
        <v>684</v>
      </c>
      <c r="M5162" s="205" t="s">
        <v>684</v>
      </c>
      <c r="N5162" s="205" t="s">
        <v>684</v>
      </c>
      <c r="O5162" s="205" t="s">
        <v>686</v>
      </c>
      <c r="P5162" s="205" t="s">
        <v>684</v>
      </c>
      <c r="Q5162" s="205" t="s">
        <v>686</v>
      </c>
    </row>
    <row r="5163" spans="1:17" hidden="1">
      <c r="A5163" s="204">
        <v>100560334196</v>
      </c>
      <c r="B5163" s="205" t="s">
        <v>18620</v>
      </c>
      <c r="C5163" s="205" t="s">
        <v>18621</v>
      </c>
      <c r="D5163" s="205" t="s">
        <v>680</v>
      </c>
      <c r="E5163" s="572">
        <v>34625</v>
      </c>
      <c r="F5163" s="572">
        <v>41913</v>
      </c>
      <c r="G5163" s="205" t="s">
        <v>18622</v>
      </c>
      <c r="H5163" s="205" t="s">
        <v>682</v>
      </c>
      <c r="I5163" s="205" t="s">
        <v>684</v>
      </c>
      <c r="J5163" s="205" t="s">
        <v>684</v>
      </c>
      <c r="K5163" s="205" t="s">
        <v>684</v>
      </c>
      <c r="L5163" s="205" t="s">
        <v>684</v>
      </c>
      <c r="M5163" s="205" t="s">
        <v>684</v>
      </c>
      <c r="N5163" s="205" t="s">
        <v>684</v>
      </c>
      <c r="O5163" s="205" t="s">
        <v>686</v>
      </c>
      <c r="P5163" s="205" t="s">
        <v>684</v>
      </c>
      <c r="Q5163" s="205" t="s">
        <v>686</v>
      </c>
    </row>
    <row r="5164" spans="1:17" hidden="1">
      <c r="A5164" s="204">
        <v>100560421165</v>
      </c>
      <c r="B5164" s="205" t="s">
        <v>18627</v>
      </c>
      <c r="C5164" s="205" t="s">
        <v>1983</v>
      </c>
      <c r="D5164" s="205" t="s">
        <v>680</v>
      </c>
      <c r="E5164" s="572">
        <v>30957</v>
      </c>
      <c r="F5164" s="572">
        <v>41913</v>
      </c>
      <c r="G5164" s="205" t="s">
        <v>18628</v>
      </c>
      <c r="H5164" s="205" t="s">
        <v>682</v>
      </c>
      <c r="I5164" s="205" t="s">
        <v>684</v>
      </c>
      <c r="J5164" s="205" t="s">
        <v>684</v>
      </c>
      <c r="K5164" s="205" t="s">
        <v>684</v>
      </c>
      <c r="L5164" s="205" t="s">
        <v>684</v>
      </c>
      <c r="M5164" s="205" t="s">
        <v>684</v>
      </c>
      <c r="N5164" s="205" t="s">
        <v>684</v>
      </c>
      <c r="O5164" s="205" t="s">
        <v>686</v>
      </c>
      <c r="P5164" s="205" t="s">
        <v>684</v>
      </c>
      <c r="Q5164" s="205" t="s">
        <v>686</v>
      </c>
    </row>
    <row r="5165" spans="1:17" hidden="1">
      <c r="A5165" s="204">
        <v>100559726496</v>
      </c>
      <c r="B5165" s="205" t="s">
        <v>18612</v>
      </c>
      <c r="C5165" s="205" t="s">
        <v>18613</v>
      </c>
      <c r="D5165" s="205" t="s">
        <v>680</v>
      </c>
      <c r="E5165" s="572">
        <v>27305</v>
      </c>
      <c r="F5165" s="572">
        <v>41913</v>
      </c>
      <c r="G5165" s="205" t="s">
        <v>18614</v>
      </c>
      <c r="H5165" s="205" t="s">
        <v>682</v>
      </c>
      <c r="I5165" s="205" t="s">
        <v>684</v>
      </c>
      <c r="J5165" s="205" t="s">
        <v>684</v>
      </c>
      <c r="K5165" s="205" t="s">
        <v>684</v>
      </c>
      <c r="L5165" s="205" t="s">
        <v>684</v>
      </c>
      <c r="M5165" s="205" t="s">
        <v>684</v>
      </c>
      <c r="N5165" s="205" t="s">
        <v>684</v>
      </c>
      <c r="O5165" s="205" t="s">
        <v>686</v>
      </c>
      <c r="P5165" s="205" t="s">
        <v>684</v>
      </c>
      <c r="Q5165" s="205" t="s">
        <v>686</v>
      </c>
    </row>
    <row r="5166" spans="1:17" hidden="1">
      <c r="A5166" s="204">
        <v>100560169102</v>
      </c>
      <c r="B5166" s="205" t="s">
        <v>18682</v>
      </c>
      <c r="C5166" s="205" t="s">
        <v>18683</v>
      </c>
      <c r="D5166" s="205" t="s">
        <v>680</v>
      </c>
      <c r="E5166" s="572">
        <v>31329</v>
      </c>
      <c r="F5166" s="572">
        <v>41913</v>
      </c>
      <c r="G5166" s="205" t="s">
        <v>18684</v>
      </c>
      <c r="H5166" s="205" t="s">
        <v>682</v>
      </c>
      <c r="I5166" s="205" t="s">
        <v>684</v>
      </c>
      <c r="J5166" s="205" t="s">
        <v>684</v>
      </c>
      <c r="K5166" s="205" t="s">
        <v>684</v>
      </c>
      <c r="L5166" s="205" t="s">
        <v>684</v>
      </c>
      <c r="M5166" s="205" t="s">
        <v>684</v>
      </c>
      <c r="N5166" s="205" t="s">
        <v>684</v>
      </c>
      <c r="O5166" s="205" t="s">
        <v>686</v>
      </c>
      <c r="P5166" s="205" t="s">
        <v>684</v>
      </c>
      <c r="Q5166" s="205" t="s">
        <v>686</v>
      </c>
    </row>
    <row r="5167" spans="1:17" hidden="1">
      <c r="A5167" s="204">
        <v>100560411018</v>
      </c>
      <c r="B5167" s="205" t="s">
        <v>18610</v>
      </c>
      <c r="C5167" s="205" t="s">
        <v>18611</v>
      </c>
      <c r="D5167" s="205" t="s">
        <v>680</v>
      </c>
      <c r="E5167" s="572">
        <v>28416</v>
      </c>
      <c r="F5167" s="572">
        <v>41913</v>
      </c>
      <c r="G5167" s="205" t="s">
        <v>8557</v>
      </c>
      <c r="H5167" s="205" t="s">
        <v>682</v>
      </c>
      <c r="I5167" s="205" t="s">
        <v>684</v>
      </c>
      <c r="J5167" s="205" t="s">
        <v>684</v>
      </c>
      <c r="K5167" s="205" t="s">
        <v>684</v>
      </c>
      <c r="L5167" s="205" t="s">
        <v>684</v>
      </c>
      <c r="M5167" s="205" t="s">
        <v>684</v>
      </c>
      <c r="N5167" s="205" t="s">
        <v>684</v>
      </c>
      <c r="O5167" s="205" t="s">
        <v>686</v>
      </c>
      <c r="P5167" s="205" t="s">
        <v>684</v>
      </c>
      <c r="Q5167" s="205" t="s">
        <v>686</v>
      </c>
    </row>
    <row r="5168" spans="1:17" hidden="1">
      <c r="A5168" s="204">
        <v>100559732119</v>
      </c>
      <c r="B5168" s="205" t="s">
        <v>18688</v>
      </c>
      <c r="C5168" s="205" t="s">
        <v>18689</v>
      </c>
      <c r="D5168" s="205" t="s">
        <v>680</v>
      </c>
      <c r="E5168" s="572">
        <v>32062</v>
      </c>
      <c r="F5168" s="572">
        <v>41913</v>
      </c>
      <c r="G5168" s="205" t="s">
        <v>13543</v>
      </c>
      <c r="H5168" s="205" t="s">
        <v>682</v>
      </c>
      <c r="I5168" s="205" t="s">
        <v>684</v>
      </c>
      <c r="J5168" s="205" t="s">
        <v>684</v>
      </c>
      <c r="K5168" s="205" t="s">
        <v>684</v>
      </c>
      <c r="L5168" s="205" t="s">
        <v>684</v>
      </c>
      <c r="M5168" s="205" t="s">
        <v>684</v>
      </c>
      <c r="N5168" s="205" t="s">
        <v>684</v>
      </c>
      <c r="O5168" s="205" t="s">
        <v>686</v>
      </c>
      <c r="P5168" s="205" t="s">
        <v>684</v>
      </c>
      <c r="Q5168" s="205" t="s">
        <v>686</v>
      </c>
    </row>
    <row r="5169" spans="1:17" hidden="1">
      <c r="A5169" s="204">
        <v>100559817418</v>
      </c>
      <c r="B5169" s="205" t="s">
        <v>18666</v>
      </c>
      <c r="C5169" s="205" t="s">
        <v>18667</v>
      </c>
      <c r="D5169" s="205" t="s">
        <v>680</v>
      </c>
      <c r="E5169" s="572">
        <v>34261</v>
      </c>
      <c r="F5169" s="572">
        <v>41913</v>
      </c>
      <c r="G5169" s="205" t="s">
        <v>18668</v>
      </c>
      <c r="H5169" s="205" t="s">
        <v>682</v>
      </c>
      <c r="I5169" s="205" t="s">
        <v>684</v>
      </c>
      <c r="J5169" s="205" t="s">
        <v>684</v>
      </c>
      <c r="K5169" s="205" t="s">
        <v>684</v>
      </c>
      <c r="L5169" s="205" t="s">
        <v>684</v>
      </c>
      <c r="M5169" s="205" t="s">
        <v>684</v>
      </c>
      <c r="N5169" s="205" t="s">
        <v>684</v>
      </c>
      <c r="O5169" s="205" t="s">
        <v>686</v>
      </c>
      <c r="P5169" s="205" t="s">
        <v>684</v>
      </c>
      <c r="Q5169" s="205" t="s">
        <v>686</v>
      </c>
    </row>
    <row r="5170" spans="1:17" hidden="1">
      <c r="A5170" s="204">
        <v>100560328233</v>
      </c>
      <c r="B5170" s="205" t="s">
        <v>18632</v>
      </c>
      <c r="C5170" s="205" t="s">
        <v>18633</v>
      </c>
      <c r="D5170" s="205" t="s">
        <v>680</v>
      </c>
      <c r="E5170" s="572">
        <v>31686</v>
      </c>
      <c r="F5170" s="572">
        <v>41913</v>
      </c>
      <c r="G5170" s="205" t="s">
        <v>5190</v>
      </c>
      <c r="H5170" s="205" t="s">
        <v>682</v>
      </c>
      <c r="I5170" s="205" t="s">
        <v>684</v>
      </c>
      <c r="J5170" s="205" t="s">
        <v>684</v>
      </c>
      <c r="K5170" s="205" t="s">
        <v>684</v>
      </c>
      <c r="L5170" s="205" t="s">
        <v>684</v>
      </c>
      <c r="M5170" s="205" t="s">
        <v>684</v>
      </c>
      <c r="N5170" s="205" t="s">
        <v>684</v>
      </c>
      <c r="O5170" s="205" t="s">
        <v>686</v>
      </c>
      <c r="P5170" s="205" t="s">
        <v>684</v>
      </c>
      <c r="Q5170" s="205" t="s">
        <v>686</v>
      </c>
    </row>
    <row r="5171" spans="1:17" hidden="1">
      <c r="A5171" s="204">
        <v>100559968731</v>
      </c>
      <c r="B5171" s="205" t="s">
        <v>18647</v>
      </c>
      <c r="C5171" s="205" t="s">
        <v>18648</v>
      </c>
      <c r="D5171" s="205" t="s">
        <v>680</v>
      </c>
      <c r="E5171" s="572">
        <v>31280</v>
      </c>
      <c r="F5171" s="572">
        <v>41913</v>
      </c>
      <c r="G5171" s="205" t="s">
        <v>12024</v>
      </c>
      <c r="H5171" s="205" t="s">
        <v>682</v>
      </c>
      <c r="I5171" s="205" t="s">
        <v>684</v>
      </c>
      <c r="J5171" s="205" t="s">
        <v>684</v>
      </c>
      <c r="K5171" s="205" t="s">
        <v>684</v>
      </c>
      <c r="L5171" s="205" t="s">
        <v>684</v>
      </c>
      <c r="M5171" s="205" t="s">
        <v>684</v>
      </c>
      <c r="N5171" s="205" t="s">
        <v>684</v>
      </c>
      <c r="O5171" s="205" t="s">
        <v>686</v>
      </c>
      <c r="P5171" s="205" t="s">
        <v>684</v>
      </c>
      <c r="Q5171" s="205" t="s">
        <v>686</v>
      </c>
    </row>
    <row r="5172" spans="1:17" hidden="1">
      <c r="A5172" s="204">
        <v>100560209650</v>
      </c>
      <c r="B5172" s="205" t="s">
        <v>18629</v>
      </c>
      <c r="C5172" s="205" t="s">
        <v>18630</v>
      </c>
      <c r="D5172" s="205" t="s">
        <v>680</v>
      </c>
      <c r="E5172" s="572">
        <v>32785</v>
      </c>
      <c r="F5172" s="572">
        <v>41913</v>
      </c>
      <c r="G5172" s="205" t="s">
        <v>18631</v>
      </c>
      <c r="H5172" s="205" t="s">
        <v>682</v>
      </c>
      <c r="I5172" s="205" t="s">
        <v>684</v>
      </c>
      <c r="J5172" s="205" t="s">
        <v>684</v>
      </c>
      <c r="K5172" s="205" t="s">
        <v>684</v>
      </c>
      <c r="L5172" s="205" t="s">
        <v>684</v>
      </c>
      <c r="M5172" s="205" t="s">
        <v>684</v>
      </c>
      <c r="N5172" s="205" t="s">
        <v>684</v>
      </c>
      <c r="O5172" s="205" t="s">
        <v>686</v>
      </c>
      <c r="P5172" s="205" t="s">
        <v>684</v>
      </c>
      <c r="Q5172" s="205" t="s">
        <v>686</v>
      </c>
    </row>
    <row r="5173" spans="1:17" hidden="1">
      <c r="A5173" s="204">
        <v>100559999299</v>
      </c>
      <c r="B5173" s="205" t="s">
        <v>18680</v>
      </c>
      <c r="C5173" s="205" t="s">
        <v>18681</v>
      </c>
      <c r="D5173" s="205" t="s">
        <v>680</v>
      </c>
      <c r="E5173" s="572">
        <v>28039</v>
      </c>
      <c r="F5173" s="572">
        <v>41913</v>
      </c>
      <c r="G5173" s="205" t="s">
        <v>7598</v>
      </c>
      <c r="H5173" s="205" t="s">
        <v>682</v>
      </c>
      <c r="I5173" s="205" t="s">
        <v>684</v>
      </c>
      <c r="J5173" s="205" t="s">
        <v>684</v>
      </c>
      <c r="K5173" s="205" t="s">
        <v>684</v>
      </c>
      <c r="L5173" s="205" t="s">
        <v>684</v>
      </c>
      <c r="M5173" s="205" t="s">
        <v>684</v>
      </c>
      <c r="N5173" s="205" t="s">
        <v>684</v>
      </c>
      <c r="O5173" s="205" t="s">
        <v>686</v>
      </c>
      <c r="P5173" s="205" t="s">
        <v>684</v>
      </c>
      <c r="Q5173" s="205" t="s">
        <v>686</v>
      </c>
    </row>
    <row r="5174" spans="1:17" hidden="1">
      <c r="A5174" s="204">
        <v>100559869391</v>
      </c>
      <c r="B5174" s="205" t="s">
        <v>18649</v>
      </c>
      <c r="C5174" s="205" t="s">
        <v>18650</v>
      </c>
      <c r="D5174" s="205" t="s">
        <v>680</v>
      </c>
      <c r="E5174" s="572">
        <v>30596</v>
      </c>
      <c r="F5174" s="572">
        <v>41913</v>
      </c>
      <c r="G5174" s="205" t="s">
        <v>2850</v>
      </c>
      <c r="H5174" s="205" t="s">
        <v>682</v>
      </c>
      <c r="I5174" s="205" t="s">
        <v>684</v>
      </c>
      <c r="J5174" s="205" t="s">
        <v>684</v>
      </c>
      <c r="K5174" s="205" t="s">
        <v>684</v>
      </c>
      <c r="L5174" s="205" t="s">
        <v>684</v>
      </c>
      <c r="M5174" s="205" t="s">
        <v>684</v>
      </c>
      <c r="N5174" s="205" t="s">
        <v>684</v>
      </c>
      <c r="O5174" s="205" t="s">
        <v>686</v>
      </c>
      <c r="P5174" s="205" t="s">
        <v>684</v>
      </c>
      <c r="Q5174" s="205" t="s">
        <v>686</v>
      </c>
    </row>
    <row r="5175" spans="1:17" hidden="1">
      <c r="A5175" s="204">
        <v>100560412971</v>
      </c>
      <c r="B5175" s="205" t="s">
        <v>18640</v>
      </c>
      <c r="C5175" s="205" t="s">
        <v>18641</v>
      </c>
      <c r="D5175" s="205" t="s">
        <v>680</v>
      </c>
      <c r="E5175" s="572">
        <v>32063</v>
      </c>
      <c r="F5175" s="572">
        <v>41913</v>
      </c>
      <c r="G5175" s="205" t="s">
        <v>18642</v>
      </c>
      <c r="H5175" s="205" t="s">
        <v>682</v>
      </c>
      <c r="I5175" s="205" t="s">
        <v>684</v>
      </c>
      <c r="J5175" s="205" t="s">
        <v>684</v>
      </c>
      <c r="K5175" s="205" t="s">
        <v>684</v>
      </c>
      <c r="L5175" s="205" t="s">
        <v>684</v>
      </c>
      <c r="M5175" s="205" t="s">
        <v>684</v>
      </c>
      <c r="N5175" s="205" t="s">
        <v>684</v>
      </c>
      <c r="O5175" s="205" t="s">
        <v>686</v>
      </c>
      <c r="P5175" s="205" t="s">
        <v>684</v>
      </c>
      <c r="Q5175" s="205" t="s">
        <v>686</v>
      </c>
    </row>
    <row r="5176" spans="1:17" hidden="1">
      <c r="A5176" s="204">
        <v>100560047260</v>
      </c>
      <c r="B5176" s="205" t="s">
        <v>18704</v>
      </c>
      <c r="C5176" s="205" t="s">
        <v>18705</v>
      </c>
      <c r="D5176" s="205" t="s">
        <v>680</v>
      </c>
      <c r="E5176" s="572">
        <v>31321</v>
      </c>
      <c r="F5176" s="572">
        <v>41883</v>
      </c>
      <c r="G5176" s="205" t="s">
        <v>2637</v>
      </c>
      <c r="H5176" s="205" t="s">
        <v>682</v>
      </c>
      <c r="I5176" s="205" t="s">
        <v>684</v>
      </c>
      <c r="J5176" s="205" t="s">
        <v>684</v>
      </c>
      <c r="K5176" s="205" t="s">
        <v>684</v>
      </c>
      <c r="L5176" s="205" t="s">
        <v>684</v>
      </c>
      <c r="M5176" s="205" t="s">
        <v>684</v>
      </c>
      <c r="N5176" s="205" t="s">
        <v>684</v>
      </c>
      <c r="O5176" s="205" t="s">
        <v>686</v>
      </c>
      <c r="P5176" s="205" t="s">
        <v>684</v>
      </c>
      <c r="Q5176" s="205" t="s">
        <v>686</v>
      </c>
    </row>
    <row r="5177" spans="1:17" hidden="1">
      <c r="A5177" s="204">
        <v>100560563497</v>
      </c>
      <c r="B5177" s="205" t="s">
        <v>18748</v>
      </c>
      <c r="C5177" s="205" t="s">
        <v>18749</v>
      </c>
      <c r="D5177" s="205" t="s">
        <v>680</v>
      </c>
      <c r="E5177" s="572">
        <v>26575</v>
      </c>
      <c r="F5177" s="572">
        <v>41883</v>
      </c>
      <c r="G5177" s="205" t="s">
        <v>18750</v>
      </c>
      <c r="H5177" s="205" t="s">
        <v>682</v>
      </c>
      <c r="I5177" s="205" t="s">
        <v>684</v>
      </c>
      <c r="J5177" s="205" t="s">
        <v>684</v>
      </c>
      <c r="K5177" s="205" t="s">
        <v>684</v>
      </c>
      <c r="L5177" s="205" t="s">
        <v>684</v>
      </c>
      <c r="M5177" s="205" t="s">
        <v>684</v>
      </c>
      <c r="N5177" s="205" t="s">
        <v>684</v>
      </c>
      <c r="O5177" s="205" t="s">
        <v>686</v>
      </c>
      <c r="P5177" s="205" t="s">
        <v>684</v>
      </c>
      <c r="Q5177" s="205" t="s">
        <v>686</v>
      </c>
    </row>
    <row r="5178" spans="1:17" hidden="1">
      <c r="A5178" s="204">
        <v>100560289676</v>
      </c>
      <c r="B5178" s="205" t="s">
        <v>18690</v>
      </c>
      <c r="C5178" s="205" t="s">
        <v>18691</v>
      </c>
      <c r="D5178" s="205" t="s">
        <v>680</v>
      </c>
      <c r="E5178" s="572">
        <v>29507</v>
      </c>
      <c r="F5178" s="572">
        <v>41883</v>
      </c>
      <c r="G5178" s="205" t="s">
        <v>11987</v>
      </c>
      <c r="H5178" s="205" t="s">
        <v>682</v>
      </c>
      <c r="I5178" s="205" t="s">
        <v>684</v>
      </c>
      <c r="J5178" s="205" t="s">
        <v>684</v>
      </c>
      <c r="K5178" s="205" t="s">
        <v>684</v>
      </c>
      <c r="L5178" s="205" t="s">
        <v>684</v>
      </c>
      <c r="M5178" s="205" t="s">
        <v>684</v>
      </c>
      <c r="N5178" s="205" t="s">
        <v>684</v>
      </c>
      <c r="O5178" s="205" t="s">
        <v>686</v>
      </c>
      <c r="P5178" s="205" t="s">
        <v>684</v>
      </c>
      <c r="Q5178" s="205" t="s">
        <v>686</v>
      </c>
    </row>
    <row r="5179" spans="1:17" hidden="1">
      <c r="A5179" s="204">
        <v>100560427124</v>
      </c>
      <c r="B5179" s="205" t="s">
        <v>18698</v>
      </c>
      <c r="C5179" s="205" t="s">
        <v>18699</v>
      </c>
      <c r="D5179" s="205" t="s">
        <v>680</v>
      </c>
      <c r="E5179" s="572">
        <v>26953</v>
      </c>
      <c r="F5179" s="572">
        <v>41883</v>
      </c>
      <c r="G5179" s="205" t="s">
        <v>1771</v>
      </c>
      <c r="H5179" s="205" t="s">
        <v>682</v>
      </c>
      <c r="I5179" s="205" t="s">
        <v>684</v>
      </c>
      <c r="J5179" s="205">
        <v>7517080346</v>
      </c>
      <c r="K5179" s="205" t="s">
        <v>684</v>
      </c>
      <c r="L5179" s="205" t="s">
        <v>684</v>
      </c>
      <c r="M5179" s="205" t="s">
        <v>684</v>
      </c>
      <c r="N5179" s="205" t="s">
        <v>684</v>
      </c>
      <c r="O5179" s="205" t="s">
        <v>686</v>
      </c>
      <c r="P5179" s="205" t="s">
        <v>684</v>
      </c>
      <c r="Q5179" s="205" t="s">
        <v>686</v>
      </c>
    </row>
    <row r="5180" spans="1:17" hidden="1">
      <c r="A5180" s="204">
        <v>100560003057</v>
      </c>
      <c r="B5180" s="205" t="s">
        <v>18700</v>
      </c>
      <c r="C5180" s="205" t="s">
        <v>9156</v>
      </c>
      <c r="D5180" s="205" t="s">
        <v>680</v>
      </c>
      <c r="E5180" s="572">
        <v>27669</v>
      </c>
      <c r="F5180" s="572">
        <v>41883</v>
      </c>
      <c r="G5180" s="205" t="s">
        <v>18701</v>
      </c>
      <c r="H5180" s="205" t="s">
        <v>682</v>
      </c>
      <c r="I5180" s="205" t="s">
        <v>684</v>
      </c>
      <c r="J5180" s="205" t="s">
        <v>684</v>
      </c>
      <c r="K5180" s="205" t="s">
        <v>684</v>
      </c>
      <c r="L5180" s="205" t="s">
        <v>684</v>
      </c>
      <c r="M5180" s="205" t="s">
        <v>684</v>
      </c>
      <c r="N5180" s="205" t="s">
        <v>684</v>
      </c>
      <c r="O5180" s="205" t="s">
        <v>686</v>
      </c>
      <c r="P5180" s="205" t="s">
        <v>684</v>
      </c>
      <c r="Q5180" s="205" t="s">
        <v>686</v>
      </c>
    </row>
    <row r="5181" spans="1:17" hidden="1">
      <c r="A5181" s="204">
        <v>100559876441</v>
      </c>
      <c r="B5181" s="205" t="s">
        <v>18695</v>
      </c>
      <c r="C5181" s="205" t="s">
        <v>18696</v>
      </c>
      <c r="D5181" s="205" t="s">
        <v>680</v>
      </c>
      <c r="E5181" s="572">
        <v>32442</v>
      </c>
      <c r="F5181" s="572">
        <v>41883</v>
      </c>
      <c r="G5181" s="205" t="s">
        <v>18697</v>
      </c>
      <c r="H5181" s="205" t="s">
        <v>682</v>
      </c>
      <c r="I5181" s="205" t="s">
        <v>684</v>
      </c>
      <c r="J5181" s="205" t="s">
        <v>684</v>
      </c>
      <c r="K5181" s="205" t="s">
        <v>684</v>
      </c>
      <c r="L5181" s="205" t="s">
        <v>684</v>
      </c>
      <c r="M5181" s="205" t="s">
        <v>684</v>
      </c>
      <c r="N5181" s="205" t="s">
        <v>684</v>
      </c>
      <c r="O5181" s="205" t="s">
        <v>686</v>
      </c>
      <c r="P5181" s="205" t="s">
        <v>684</v>
      </c>
      <c r="Q5181" s="205" t="s">
        <v>686</v>
      </c>
    </row>
    <row r="5182" spans="1:17" hidden="1">
      <c r="A5182" s="204">
        <v>100559887387</v>
      </c>
      <c r="B5182" s="205" t="s">
        <v>18706</v>
      </c>
      <c r="C5182" s="205" t="s">
        <v>18707</v>
      </c>
      <c r="D5182" s="205" t="s">
        <v>680</v>
      </c>
      <c r="E5182" s="572">
        <v>29144</v>
      </c>
      <c r="F5182" s="572">
        <v>41883</v>
      </c>
      <c r="G5182" s="205" t="s">
        <v>787</v>
      </c>
      <c r="H5182" s="205" t="s">
        <v>682</v>
      </c>
      <c r="I5182" s="205" t="s">
        <v>684</v>
      </c>
      <c r="J5182" s="205" t="s">
        <v>684</v>
      </c>
      <c r="K5182" s="205" t="s">
        <v>684</v>
      </c>
      <c r="L5182" s="205" t="s">
        <v>684</v>
      </c>
      <c r="M5182" s="205" t="s">
        <v>684</v>
      </c>
      <c r="N5182" s="205" t="s">
        <v>684</v>
      </c>
      <c r="O5182" s="205" t="s">
        <v>686</v>
      </c>
      <c r="P5182" s="205" t="s">
        <v>684</v>
      </c>
      <c r="Q5182" s="205" t="s">
        <v>686</v>
      </c>
    </row>
    <row r="5183" spans="1:17" hidden="1">
      <c r="A5183" s="204">
        <v>100560410830</v>
      </c>
      <c r="B5183" s="205" t="s">
        <v>18708</v>
      </c>
      <c r="C5183" s="205" t="s">
        <v>18709</v>
      </c>
      <c r="D5183" s="205" t="s">
        <v>680</v>
      </c>
      <c r="E5183" s="572">
        <v>30846</v>
      </c>
      <c r="F5183" s="572">
        <v>41883</v>
      </c>
      <c r="G5183" s="205" t="s">
        <v>8557</v>
      </c>
      <c r="H5183" s="205" t="s">
        <v>682</v>
      </c>
      <c r="I5183" s="205" t="s">
        <v>684</v>
      </c>
      <c r="J5183" s="205" t="s">
        <v>684</v>
      </c>
      <c r="K5183" s="205" t="s">
        <v>684</v>
      </c>
      <c r="L5183" s="205" t="s">
        <v>684</v>
      </c>
      <c r="M5183" s="205" t="s">
        <v>684</v>
      </c>
      <c r="N5183" s="205" t="s">
        <v>684</v>
      </c>
      <c r="O5183" s="205" t="s">
        <v>686</v>
      </c>
      <c r="P5183" s="205" t="s">
        <v>684</v>
      </c>
      <c r="Q5183" s="205" t="s">
        <v>686</v>
      </c>
    </row>
    <row r="5184" spans="1:17" hidden="1">
      <c r="A5184" s="204">
        <v>100560470679</v>
      </c>
      <c r="B5184" s="205" t="s">
        <v>18702</v>
      </c>
      <c r="C5184" s="205" t="s">
        <v>18703</v>
      </c>
      <c r="D5184" s="205" t="s">
        <v>680</v>
      </c>
      <c r="E5184" s="572">
        <v>30509</v>
      </c>
      <c r="F5184" s="572">
        <v>41883</v>
      </c>
      <c r="G5184" s="205" t="s">
        <v>4690</v>
      </c>
      <c r="H5184" s="205" t="s">
        <v>682</v>
      </c>
      <c r="I5184" s="205" t="s">
        <v>684</v>
      </c>
      <c r="J5184" s="205" t="s">
        <v>684</v>
      </c>
      <c r="K5184" s="205" t="s">
        <v>684</v>
      </c>
      <c r="L5184" s="205" t="s">
        <v>684</v>
      </c>
      <c r="M5184" s="205" t="s">
        <v>684</v>
      </c>
      <c r="N5184" s="205" t="s">
        <v>684</v>
      </c>
      <c r="O5184" s="205" t="s">
        <v>686</v>
      </c>
      <c r="P5184" s="205" t="s">
        <v>684</v>
      </c>
      <c r="Q5184" s="205" t="s">
        <v>686</v>
      </c>
    </row>
    <row r="5185" spans="1:17" hidden="1">
      <c r="A5185" s="204">
        <v>100560366314</v>
      </c>
      <c r="B5185" s="205" t="s">
        <v>18734</v>
      </c>
      <c r="C5185" s="205" t="s">
        <v>18735</v>
      </c>
      <c r="D5185" s="205" t="s">
        <v>680</v>
      </c>
      <c r="E5185" s="572">
        <v>31328</v>
      </c>
      <c r="F5185" s="572">
        <v>41883</v>
      </c>
      <c r="G5185" s="205" t="s">
        <v>18736</v>
      </c>
      <c r="H5185" s="205" t="s">
        <v>682</v>
      </c>
      <c r="I5185" s="205" t="s">
        <v>684</v>
      </c>
      <c r="J5185" s="205" t="s">
        <v>684</v>
      </c>
      <c r="K5185" s="205" t="s">
        <v>684</v>
      </c>
      <c r="L5185" s="205" t="s">
        <v>684</v>
      </c>
      <c r="M5185" s="205" t="s">
        <v>684</v>
      </c>
      <c r="N5185" s="205" t="s">
        <v>684</v>
      </c>
      <c r="O5185" s="205" t="s">
        <v>686</v>
      </c>
      <c r="P5185" s="205" t="s">
        <v>684</v>
      </c>
      <c r="Q5185" s="205" t="s">
        <v>686</v>
      </c>
    </row>
    <row r="5186" spans="1:17" hidden="1">
      <c r="A5186" s="204">
        <v>100559868745</v>
      </c>
      <c r="B5186" s="205" t="s">
        <v>18723</v>
      </c>
      <c r="C5186" s="205" t="s">
        <v>18724</v>
      </c>
      <c r="D5186" s="205" t="s">
        <v>680</v>
      </c>
      <c r="E5186" s="572">
        <v>29144</v>
      </c>
      <c r="F5186" s="572">
        <v>41883</v>
      </c>
      <c r="G5186" s="205" t="s">
        <v>2850</v>
      </c>
      <c r="H5186" s="205" t="s">
        <v>682</v>
      </c>
      <c r="I5186" s="205" t="s">
        <v>684</v>
      </c>
      <c r="J5186" s="205" t="s">
        <v>684</v>
      </c>
      <c r="K5186" s="205" t="s">
        <v>684</v>
      </c>
      <c r="L5186" s="205" t="s">
        <v>684</v>
      </c>
      <c r="M5186" s="205" t="s">
        <v>684</v>
      </c>
      <c r="N5186" s="205" t="s">
        <v>684</v>
      </c>
      <c r="O5186" s="205" t="s">
        <v>686</v>
      </c>
      <c r="P5186" s="205" t="s">
        <v>684</v>
      </c>
      <c r="Q5186" s="205" t="s">
        <v>686</v>
      </c>
    </row>
    <row r="5187" spans="1:17" hidden="1">
      <c r="A5187" s="204">
        <v>100559765336</v>
      </c>
      <c r="B5187" s="205" t="s">
        <v>18715</v>
      </c>
      <c r="C5187" s="205" t="s">
        <v>18716</v>
      </c>
      <c r="D5187" s="205" t="s">
        <v>680</v>
      </c>
      <c r="E5187" s="572">
        <v>29019</v>
      </c>
      <c r="F5187" s="572">
        <v>41883</v>
      </c>
      <c r="G5187" s="205" t="s">
        <v>18717</v>
      </c>
      <c r="H5187" s="205" t="s">
        <v>682</v>
      </c>
      <c r="I5187" s="205" t="s">
        <v>684</v>
      </c>
      <c r="J5187" s="205" t="s">
        <v>684</v>
      </c>
      <c r="K5187" s="205" t="s">
        <v>684</v>
      </c>
      <c r="L5187" s="205" t="s">
        <v>684</v>
      </c>
      <c r="M5187" s="205" t="s">
        <v>684</v>
      </c>
      <c r="N5187" s="205" t="s">
        <v>684</v>
      </c>
      <c r="O5187" s="205" t="s">
        <v>686</v>
      </c>
      <c r="P5187" s="205" t="s">
        <v>684</v>
      </c>
      <c r="Q5187" s="205" t="s">
        <v>686</v>
      </c>
    </row>
    <row r="5188" spans="1:17" hidden="1">
      <c r="A5188" s="204">
        <v>100559638432</v>
      </c>
      <c r="B5188" s="205" t="s">
        <v>18737</v>
      </c>
      <c r="C5188" s="205" t="s">
        <v>18738</v>
      </c>
      <c r="D5188" s="205" t="s">
        <v>680</v>
      </c>
      <c r="E5188" s="572">
        <v>29151</v>
      </c>
      <c r="F5188" s="572">
        <v>41883</v>
      </c>
      <c r="G5188" s="205" t="s">
        <v>7330</v>
      </c>
      <c r="H5188" s="205" t="s">
        <v>682</v>
      </c>
      <c r="I5188" s="205" t="s">
        <v>684</v>
      </c>
      <c r="J5188" s="205" t="s">
        <v>684</v>
      </c>
      <c r="K5188" s="205" t="s">
        <v>684</v>
      </c>
      <c r="L5188" s="205" t="s">
        <v>684</v>
      </c>
      <c r="M5188" s="205" t="s">
        <v>684</v>
      </c>
      <c r="N5188" s="205" t="s">
        <v>684</v>
      </c>
      <c r="O5188" s="205" t="s">
        <v>686</v>
      </c>
      <c r="P5188" s="205" t="s">
        <v>684</v>
      </c>
      <c r="Q5188" s="205" t="s">
        <v>686</v>
      </c>
    </row>
    <row r="5189" spans="1:17" hidden="1">
      <c r="A5189" s="204">
        <v>100559720322</v>
      </c>
      <c r="B5189" s="205" t="s">
        <v>18718</v>
      </c>
      <c r="C5189" s="205" t="s">
        <v>18719</v>
      </c>
      <c r="D5189" s="205" t="s">
        <v>680</v>
      </c>
      <c r="E5189" s="572">
        <v>28780</v>
      </c>
      <c r="F5189" s="572">
        <v>41883</v>
      </c>
      <c r="G5189" s="205" t="s">
        <v>18720</v>
      </c>
      <c r="H5189" s="205" t="s">
        <v>682</v>
      </c>
      <c r="I5189" s="205" t="s">
        <v>684</v>
      </c>
      <c r="J5189" s="205">
        <v>8554002539</v>
      </c>
      <c r="K5189" s="205" t="s">
        <v>684</v>
      </c>
      <c r="L5189" s="205" t="s">
        <v>684</v>
      </c>
      <c r="M5189" s="205" t="s">
        <v>684</v>
      </c>
      <c r="N5189" s="205" t="s">
        <v>684</v>
      </c>
      <c r="O5189" s="205" t="s">
        <v>686</v>
      </c>
      <c r="P5189" s="205" t="s">
        <v>684</v>
      </c>
      <c r="Q5189" s="205" t="s">
        <v>686</v>
      </c>
    </row>
    <row r="5190" spans="1:17" hidden="1">
      <c r="A5190" s="204">
        <v>100560046488</v>
      </c>
      <c r="B5190" s="205" t="s">
        <v>18721</v>
      </c>
      <c r="C5190" s="205" t="s">
        <v>18722</v>
      </c>
      <c r="D5190" s="205" t="s">
        <v>680</v>
      </c>
      <c r="E5190" s="572">
        <v>33779</v>
      </c>
      <c r="F5190" s="572">
        <v>41883</v>
      </c>
      <c r="G5190" s="205" t="s">
        <v>2637</v>
      </c>
      <c r="H5190" s="205" t="s">
        <v>682</v>
      </c>
      <c r="I5190" s="205" t="s">
        <v>684</v>
      </c>
      <c r="J5190" s="205" t="s">
        <v>684</v>
      </c>
      <c r="K5190" s="205" t="s">
        <v>684</v>
      </c>
      <c r="L5190" s="205" t="s">
        <v>684</v>
      </c>
      <c r="M5190" s="205" t="s">
        <v>684</v>
      </c>
      <c r="N5190" s="205" t="s">
        <v>684</v>
      </c>
      <c r="O5190" s="205" t="s">
        <v>686</v>
      </c>
      <c r="P5190" s="205" t="s">
        <v>684</v>
      </c>
      <c r="Q5190" s="205" t="s">
        <v>686</v>
      </c>
    </row>
    <row r="5191" spans="1:17" hidden="1">
      <c r="A5191" s="204">
        <v>100560046435</v>
      </c>
      <c r="B5191" s="205" t="s">
        <v>18713</v>
      </c>
      <c r="C5191" s="205" t="s">
        <v>18714</v>
      </c>
      <c r="D5191" s="205" t="s">
        <v>680</v>
      </c>
      <c r="E5191" s="572">
        <v>34261</v>
      </c>
      <c r="F5191" s="572">
        <v>41883</v>
      </c>
      <c r="G5191" s="205" t="s">
        <v>2637</v>
      </c>
      <c r="H5191" s="205" t="s">
        <v>682</v>
      </c>
      <c r="I5191" s="205" t="s">
        <v>684</v>
      </c>
      <c r="J5191" s="205">
        <v>9309134318</v>
      </c>
      <c r="K5191" s="205" t="s">
        <v>684</v>
      </c>
      <c r="L5191" s="205" t="s">
        <v>684</v>
      </c>
      <c r="M5191" s="205" t="s">
        <v>684</v>
      </c>
      <c r="N5191" s="205" t="s">
        <v>684</v>
      </c>
      <c r="O5191" s="205" t="s">
        <v>686</v>
      </c>
      <c r="P5191" s="205" t="s">
        <v>684</v>
      </c>
      <c r="Q5191" s="205" t="s">
        <v>686</v>
      </c>
    </row>
    <row r="5192" spans="1:17" hidden="1">
      <c r="A5192" s="204">
        <v>100559635858</v>
      </c>
      <c r="B5192" s="205" t="s">
        <v>18730</v>
      </c>
      <c r="C5192" s="205" t="s">
        <v>18731</v>
      </c>
      <c r="D5192" s="205" t="s">
        <v>680</v>
      </c>
      <c r="E5192" s="572">
        <v>29515</v>
      </c>
      <c r="F5192" s="572">
        <v>41883</v>
      </c>
      <c r="G5192" s="205" t="s">
        <v>17902</v>
      </c>
      <c r="H5192" s="205" t="s">
        <v>682</v>
      </c>
      <c r="I5192" s="205" t="s">
        <v>684</v>
      </c>
      <c r="J5192" s="205" t="s">
        <v>684</v>
      </c>
      <c r="K5192" s="205" t="s">
        <v>684</v>
      </c>
      <c r="L5192" s="205" t="s">
        <v>684</v>
      </c>
      <c r="M5192" s="205" t="s">
        <v>684</v>
      </c>
      <c r="N5192" s="205" t="s">
        <v>684</v>
      </c>
      <c r="O5192" s="205" t="s">
        <v>686</v>
      </c>
      <c r="P5192" s="205" t="s">
        <v>684</v>
      </c>
      <c r="Q5192" s="205" t="s">
        <v>686</v>
      </c>
    </row>
    <row r="5193" spans="1:17" hidden="1">
      <c r="A5193" s="204">
        <v>100560157147</v>
      </c>
      <c r="B5193" s="205" t="s">
        <v>18732</v>
      </c>
      <c r="C5193" s="205" t="s">
        <v>18733</v>
      </c>
      <c r="D5193" s="205" t="s">
        <v>680</v>
      </c>
      <c r="E5193" s="572">
        <v>30152</v>
      </c>
      <c r="F5193" s="572">
        <v>41883</v>
      </c>
      <c r="G5193" s="205" t="s">
        <v>17416</v>
      </c>
      <c r="H5193" s="205" t="s">
        <v>682</v>
      </c>
      <c r="I5193" s="205" t="s">
        <v>684</v>
      </c>
      <c r="J5193" s="205" t="s">
        <v>684</v>
      </c>
      <c r="K5193" s="205" t="s">
        <v>684</v>
      </c>
      <c r="L5193" s="205" t="s">
        <v>684</v>
      </c>
      <c r="M5193" s="205" t="s">
        <v>684</v>
      </c>
      <c r="N5193" s="205" t="s">
        <v>684</v>
      </c>
      <c r="O5193" s="205" t="s">
        <v>686</v>
      </c>
      <c r="P5193" s="205" t="s">
        <v>684</v>
      </c>
      <c r="Q5193" s="205" t="s">
        <v>686</v>
      </c>
    </row>
    <row r="5194" spans="1:17" hidden="1">
      <c r="A5194" s="204">
        <v>100559854342</v>
      </c>
      <c r="B5194" s="205" t="s">
        <v>18710</v>
      </c>
      <c r="C5194" s="205" t="s">
        <v>18711</v>
      </c>
      <c r="D5194" s="205" t="s">
        <v>680</v>
      </c>
      <c r="E5194" s="572">
        <v>30243</v>
      </c>
      <c r="F5194" s="572">
        <v>41883</v>
      </c>
      <c r="G5194" s="205" t="s">
        <v>18712</v>
      </c>
      <c r="H5194" s="205" t="s">
        <v>682</v>
      </c>
      <c r="I5194" s="205" t="s">
        <v>684</v>
      </c>
      <c r="J5194" s="205" t="s">
        <v>684</v>
      </c>
      <c r="K5194" s="205" t="s">
        <v>684</v>
      </c>
      <c r="L5194" s="205" t="s">
        <v>684</v>
      </c>
      <c r="M5194" s="205" t="s">
        <v>684</v>
      </c>
      <c r="N5194" s="205" t="s">
        <v>684</v>
      </c>
      <c r="O5194" s="205" t="s">
        <v>686</v>
      </c>
      <c r="P5194" s="205" t="s">
        <v>684</v>
      </c>
      <c r="Q5194" s="205" t="s">
        <v>686</v>
      </c>
    </row>
    <row r="5195" spans="1:17" hidden="1">
      <c r="A5195" s="204">
        <v>100559940252</v>
      </c>
      <c r="B5195" s="205" t="s">
        <v>18741</v>
      </c>
      <c r="C5195" s="205" t="s">
        <v>18742</v>
      </c>
      <c r="D5195" s="205" t="s">
        <v>680</v>
      </c>
      <c r="E5195" s="572">
        <v>31343</v>
      </c>
      <c r="F5195" s="572">
        <v>41883</v>
      </c>
      <c r="G5195" s="205" t="s">
        <v>826</v>
      </c>
      <c r="H5195" s="205" t="s">
        <v>682</v>
      </c>
      <c r="I5195" s="205" t="s">
        <v>684</v>
      </c>
      <c r="J5195" s="205" t="s">
        <v>684</v>
      </c>
      <c r="K5195" s="205" t="s">
        <v>684</v>
      </c>
      <c r="L5195" s="205" t="s">
        <v>684</v>
      </c>
      <c r="M5195" s="205" t="s">
        <v>684</v>
      </c>
      <c r="N5195" s="205" t="s">
        <v>684</v>
      </c>
      <c r="O5195" s="205" t="s">
        <v>686</v>
      </c>
      <c r="P5195" s="205" t="s">
        <v>684</v>
      </c>
      <c r="Q5195" s="205" t="s">
        <v>686</v>
      </c>
    </row>
    <row r="5196" spans="1:17" hidden="1">
      <c r="A5196" s="204">
        <v>100560718890</v>
      </c>
      <c r="B5196" s="205" t="s">
        <v>18692</v>
      </c>
      <c r="C5196" s="205" t="s">
        <v>18693</v>
      </c>
      <c r="D5196" s="205" t="s">
        <v>680</v>
      </c>
      <c r="E5196" s="572">
        <v>27668</v>
      </c>
      <c r="F5196" s="572">
        <v>41883</v>
      </c>
      <c r="G5196" s="205" t="s">
        <v>18694</v>
      </c>
      <c r="H5196" s="205" t="s">
        <v>682</v>
      </c>
      <c r="I5196" s="205" t="s">
        <v>684</v>
      </c>
      <c r="J5196" s="205" t="s">
        <v>684</v>
      </c>
      <c r="K5196" s="205" t="s">
        <v>684</v>
      </c>
      <c r="L5196" s="205" t="s">
        <v>684</v>
      </c>
      <c r="M5196" s="205" t="s">
        <v>684</v>
      </c>
      <c r="N5196" s="205" t="s">
        <v>684</v>
      </c>
      <c r="O5196" s="205" t="s">
        <v>686</v>
      </c>
      <c r="P5196" s="205" t="s">
        <v>684</v>
      </c>
      <c r="Q5196" s="205" t="s">
        <v>686</v>
      </c>
    </row>
    <row r="5197" spans="1:17" hidden="1">
      <c r="A5197" s="204">
        <v>100560113890</v>
      </c>
      <c r="B5197" s="205" t="s">
        <v>18739</v>
      </c>
      <c r="C5197" s="205" t="s">
        <v>18740</v>
      </c>
      <c r="D5197" s="205" t="s">
        <v>680</v>
      </c>
      <c r="E5197" s="572">
        <v>29496</v>
      </c>
      <c r="F5197" s="572">
        <v>41883</v>
      </c>
      <c r="G5197" s="205" t="s">
        <v>4040</v>
      </c>
      <c r="H5197" s="205" t="s">
        <v>682</v>
      </c>
      <c r="I5197" s="205" t="s">
        <v>684</v>
      </c>
      <c r="J5197" s="205" t="s">
        <v>684</v>
      </c>
      <c r="K5197" s="205" t="s">
        <v>684</v>
      </c>
      <c r="L5197" s="205" t="s">
        <v>684</v>
      </c>
      <c r="M5197" s="205" t="s">
        <v>684</v>
      </c>
      <c r="N5197" s="205" t="s">
        <v>684</v>
      </c>
      <c r="O5197" s="205" t="s">
        <v>686</v>
      </c>
      <c r="P5197" s="205" t="s">
        <v>684</v>
      </c>
      <c r="Q5197" s="205" t="s">
        <v>686</v>
      </c>
    </row>
    <row r="5198" spans="1:17" hidden="1">
      <c r="A5198" s="204">
        <v>100560203646</v>
      </c>
      <c r="B5198" s="205" t="s">
        <v>18727</v>
      </c>
      <c r="C5198" s="205" t="s">
        <v>18728</v>
      </c>
      <c r="D5198" s="205" t="s">
        <v>680</v>
      </c>
      <c r="E5198" s="572">
        <v>29145</v>
      </c>
      <c r="F5198" s="572">
        <v>41883</v>
      </c>
      <c r="G5198" s="205" t="s">
        <v>18729</v>
      </c>
      <c r="H5198" s="205" t="s">
        <v>682</v>
      </c>
      <c r="I5198" s="205" t="s">
        <v>684</v>
      </c>
      <c r="J5198" s="205" t="s">
        <v>684</v>
      </c>
      <c r="K5198" s="205" t="s">
        <v>684</v>
      </c>
      <c r="L5198" s="205" t="s">
        <v>684</v>
      </c>
      <c r="M5198" s="205" t="s">
        <v>684</v>
      </c>
      <c r="N5198" s="205" t="s">
        <v>684</v>
      </c>
      <c r="O5198" s="205" t="s">
        <v>686</v>
      </c>
      <c r="P5198" s="205" t="s">
        <v>684</v>
      </c>
      <c r="Q5198" s="205" t="s">
        <v>686</v>
      </c>
    </row>
    <row r="5199" spans="1:17" hidden="1">
      <c r="A5199" s="204">
        <v>100560451908</v>
      </c>
      <c r="B5199" s="205" t="s">
        <v>18725</v>
      </c>
      <c r="C5199" s="205" t="s">
        <v>18726</v>
      </c>
      <c r="D5199" s="205" t="s">
        <v>680</v>
      </c>
      <c r="E5199" s="572">
        <v>31873</v>
      </c>
      <c r="F5199" s="572">
        <v>41883</v>
      </c>
      <c r="G5199" s="205" t="s">
        <v>2249</v>
      </c>
      <c r="H5199" s="205" t="s">
        <v>682</v>
      </c>
      <c r="I5199" s="205" t="s">
        <v>684</v>
      </c>
      <c r="J5199" s="205" t="s">
        <v>684</v>
      </c>
      <c r="K5199" s="205" t="s">
        <v>684</v>
      </c>
      <c r="L5199" s="205" t="s">
        <v>684</v>
      </c>
      <c r="M5199" s="205" t="s">
        <v>684</v>
      </c>
      <c r="N5199" s="205" t="s">
        <v>684</v>
      </c>
      <c r="O5199" s="205" t="s">
        <v>686</v>
      </c>
      <c r="P5199" s="205" t="s">
        <v>684</v>
      </c>
      <c r="Q5199" s="205" t="s">
        <v>686</v>
      </c>
    </row>
    <row r="5200" spans="1:17">
      <c r="A5200" s="204">
        <v>100560545599</v>
      </c>
      <c r="B5200" s="205" t="s">
        <v>18743</v>
      </c>
      <c r="C5200" s="205" t="s">
        <v>18744</v>
      </c>
      <c r="D5200" s="205" t="s">
        <v>680</v>
      </c>
      <c r="E5200" s="572">
        <v>32061</v>
      </c>
      <c r="F5200" s="572">
        <v>41883</v>
      </c>
      <c r="G5200" s="205" t="s">
        <v>18745</v>
      </c>
      <c r="H5200" s="205" t="s">
        <v>682</v>
      </c>
      <c r="I5200" s="205" t="s">
        <v>684</v>
      </c>
      <c r="J5200" s="205" t="s">
        <v>684</v>
      </c>
      <c r="K5200" s="205" t="s">
        <v>684</v>
      </c>
      <c r="L5200" s="205" t="s">
        <v>684</v>
      </c>
      <c r="M5200" s="205" t="s">
        <v>684</v>
      </c>
      <c r="N5200" s="205" t="s">
        <v>684</v>
      </c>
      <c r="O5200" s="205" t="s">
        <v>686</v>
      </c>
      <c r="P5200" s="205" t="s">
        <v>684</v>
      </c>
      <c r="Q5200" s="205" t="s">
        <v>686</v>
      </c>
    </row>
    <row r="5201" spans="1:17" hidden="1">
      <c r="A5201" s="204">
        <v>100560134056</v>
      </c>
      <c r="B5201" s="205" t="s">
        <v>18746</v>
      </c>
      <c r="C5201" s="205" t="s">
        <v>18747</v>
      </c>
      <c r="D5201" s="205" t="s">
        <v>680</v>
      </c>
      <c r="E5201" s="572">
        <v>33015</v>
      </c>
      <c r="F5201" s="572">
        <v>41883</v>
      </c>
      <c r="G5201" s="205" t="s">
        <v>17006</v>
      </c>
      <c r="H5201" s="205" t="s">
        <v>682</v>
      </c>
      <c r="I5201" s="205" t="s">
        <v>684</v>
      </c>
      <c r="J5201" s="205" t="s">
        <v>684</v>
      </c>
      <c r="K5201" s="205" t="s">
        <v>684</v>
      </c>
      <c r="L5201" s="205" t="s">
        <v>684</v>
      </c>
      <c r="M5201" s="205" t="s">
        <v>684</v>
      </c>
      <c r="N5201" s="205" t="s">
        <v>684</v>
      </c>
      <c r="O5201" s="205" t="s">
        <v>686</v>
      </c>
      <c r="P5201" s="205" t="s">
        <v>684</v>
      </c>
      <c r="Q5201" s="205" t="s">
        <v>686</v>
      </c>
    </row>
    <row r="5202" spans="1:17" hidden="1">
      <c r="A5202" s="204">
        <v>100560545838</v>
      </c>
      <c r="B5202" s="205" t="s">
        <v>18751</v>
      </c>
      <c r="C5202" s="205" t="s">
        <v>18752</v>
      </c>
      <c r="D5202" s="205" t="s">
        <v>680</v>
      </c>
      <c r="E5202" s="572">
        <v>32707</v>
      </c>
      <c r="F5202" s="572">
        <v>41883</v>
      </c>
      <c r="G5202" s="205" t="s">
        <v>16108</v>
      </c>
      <c r="H5202" s="205" t="s">
        <v>682</v>
      </c>
      <c r="I5202" s="205" t="s">
        <v>684</v>
      </c>
      <c r="J5202" s="205" t="s">
        <v>684</v>
      </c>
      <c r="K5202" s="205" t="s">
        <v>684</v>
      </c>
      <c r="L5202" s="205" t="s">
        <v>684</v>
      </c>
      <c r="M5202" s="205" t="s">
        <v>684</v>
      </c>
      <c r="N5202" s="205" t="s">
        <v>684</v>
      </c>
      <c r="O5202" s="205" t="s">
        <v>686</v>
      </c>
      <c r="P5202" s="205" t="s">
        <v>684</v>
      </c>
      <c r="Q5202" s="205" t="s">
        <v>686</v>
      </c>
    </row>
    <row r="5203" spans="1:17" hidden="1">
      <c r="A5203" s="204">
        <v>100560334870</v>
      </c>
      <c r="B5203" s="205" t="s">
        <v>18753</v>
      </c>
      <c r="C5203" s="205" t="s">
        <v>18754</v>
      </c>
      <c r="D5203" s="205" t="s">
        <v>680</v>
      </c>
      <c r="E5203" s="572">
        <v>34566</v>
      </c>
      <c r="F5203" s="572">
        <v>41876</v>
      </c>
      <c r="G5203" s="205" t="s">
        <v>1768</v>
      </c>
      <c r="H5203" s="205" t="s">
        <v>682</v>
      </c>
      <c r="I5203" s="205" t="s">
        <v>684</v>
      </c>
      <c r="J5203" s="205">
        <v>9923517524</v>
      </c>
      <c r="K5203" s="205" t="s">
        <v>684</v>
      </c>
      <c r="L5203" s="205" t="s">
        <v>684</v>
      </c>
      <c r="M5203" s="205" t="s">
        <v>684</v>
      </c>
      <c r="N5203" s="205" t="s">
        <v>684</v>
      </c>
      <c r="O5203" s="205" t="s">
        <v>686</v>
      </c>
      <c r="P5203" s="205" t="s">
        <v>684</v>
      </c>
      <c r="Q5203" s="205" t="s">
        <v>686</v>
      </c>
    </row>
    <row r="5204" spans="1:17" hidden="1">
      <c r="A5204" s="204">
        <v>100560683015</v>
      </c>
      <c r="B5204" s="205" t="s">
        <v>18755</v>
      </c>
      <c r="C5204" s="205" t="s">
        <v>18756</v>
      </c>
      <c r="D5204" s="205" t="s">
        <v>680</v>
      </c>
      <c r="E5204" s="572">
        <v>32645</v>
      </c>
      <c r="F5204" s="572">
        <v>41869</v>
      </c>
      <c r="G5204" s="205" t="s">
        <v>18757</v>
      </c>
      <c r="H5204" s="205" t="s">
        <v>682</v>
      </c>
      <c r="I5204" s="205" t="s">
        <v>684</v>
      </c>
      <c r="J5204" s="205" t="s">
        <v>684</v>
      </c>
      <c r="K5204" s="205" t="s">
        <v>684</v>
      </c>
      <c r="L5204" s="205" t="s">
        <v>684</v>
      </c>
      <c r="M5204" s="205" t="s">
        <v>684</v>
      </c>
      <c r="N5204" s="205" t="s">
        <v>684</v>
      </c>
      <c r="O5204" s="205" t="s">
        <v>686</v>
      </c>
      <c r="P5204" s="205" t="s">
        <v>684</v>
      </c>
      <c r="Q5204" s="205" t="s">
        <v>686</v>
      </c>
    </row>
    <row r="5205" spans="1:17" hidden="1">
      <c r="A5205" s="204">
        <v>100560392263</v>
      </c>
      <c r="B5205" s="205" t="s">
        <v>18765</v>
      </c>
      <c r="C5205" s="205" t="s">
        <v>18766</v>
      </c>
      <c r="D5205" s="205" t="s">
        <v>680</v>
      </c>
      <c r="E5205" s="572">
        <v>28050</v>
      </c>
      <c r="F5205" s="572">
        <v>41852</v>
      </c>
      <c r="G5205" s="205" t="s">
        <v>9940</v>
      </c>
      <c r="H5205" s="205" t="s">
        <v>682</v>
      </c>
      <c r="I5205" s="205" t="s">
        <v>684</v>
      </c>
      <c r="J5205" s="205" t="s">
        <v>684</v>
      </c>
      <c r="K5205" s="205" t="s">
        <v>684</v>
      </c>
      <c r="L5205" s="205" t="s">
        <v>684</v>
      </c>
      <c r="M5205" s="205" t="s">
        <v>684</v>
      </c>
      <c r="N5205" s="205" t="s">
        <v>684</v>
      </c>
      <c r="O5205" s="205" t="s">
        <v>686</v>
      </c>
      <c r="P5205" s="205" t="s">
        <v>684</v>
      </c>
      <c r="Q5205" s="205" t="s">
        <v>686</v>
      </c>
    </row>
    <row r="5206" spans="1:17" hidden="1">
      <c r="A5206" s="204">
        <v>100560289669</v>
      </c>
      <c r="B5206" s="205" t="s">
        <v>18767</v>
      </c>
      <c r="C5206" s="205" t="s">
        <v>18768</v>
      </c>
      <c r="D5206" s="205" t="s">
        <v>680</v>
      </c>
      <c r="E5206" s="572">
        <v>32063</v>
      </c>
      <c r="F5206" s="572">
        <v>41852</v>
      </c>
      <c r="G5206" s="205" t="s">
        <v>11987</v>
      </c>
      <c r="H5206" s="205" t="s">
        <v>682</v>
      </c>
      <c r="I5206" s="205" t="s">
        <v>684</v>
      </c>
      <c r="J5206" s="205" t="s">
        <v>684</v>
      </c>
      <c r="K5206" s="205" t="s">
        <v>684</v>
      </c>
      <c r="L5206" s="205" t="s">
        <v>684</v>
      </c>
      <c r="M5206" s="205" t="s">
        <v>684</v>
      </c>
      <c r="N5206" s="205" t="s">
        <v>684</v>
      </c>
      <c r="O5206" s="205" t="s">
        <v>686</v>
      </c>
      <c r="P5206" s="205" t="s">
        <v>684</v>
      </c>
      <c r="Q5206" s="205" t="s">
        <v>686</v>
      </c>
    </row>
    <row r="5207" spans="1:17" hidden="1">
      <c r="A5207" s="204">
        <v>100560598532</v>
      </c>
      <c r="B5207" s="205" t="s">
        <v>18769</v>
      </c>
      <c r="C5207" s="205" t="s">
        <v>18770</v>
      </c>
      <c r="D5207" s="205" t="s">
        <v>680</v>
      </c>
      <c r="E5207" s="572">
        <v>32069</v>
      </c>
      <c r="F5207" s="572">
        <v>41852</v>
      </c>
      <c r="G5207" s="205" t="s">
        <v>18385</v>
      </c>
      <c r="H5207" s="205" t="s">
        <v>682</v>
      </c>
      <c r="I5207" s="205" t="s">
        <v>684</v>
      </c>
      <c r="J5207" s="205" t="s">
        <v>684</v>
      </c>
      <c r="K5207" s="205" t="s">
        <v>684</v>
      </c>
      <c r="L5207" s="205" t="s">
        <v>684</v>
      </c>
      <c r="M5207" s="205" t="s">
        <v>684</v>
      </c>
      <c r="N5207" s="205" t="s">
        <v>684</v>
      </c>
      <c r="O5207" s="205" t="s">
        <v>686</v>
      </c>
      <c r="P5207" s="205" t="s">
        <v>684</v>
      </c>
      <c r="Q5207" s="205" t="s">
        <v>686</v>
      </c>
    </row>
    <row r="5208" spans="1:17" hidden="1">
      <c r="A5208" s="204">
        <v>100560428321</v>
      </c>
      <c r="B5208" s="205" t="s">
        <v>18762</v>
      </c>
      <c r="C5208" s="205" t="s">
        <v>18763</v>
      </c>
      <c r="D5208" s="205" t="s">
        <v>680</v>
      </c>
      <c r="E5208" s="572">
        <v>31769</v>
      </c>
      <c r="F5208" s="572">
        <v>41852</v>
      </c>
      <c r="G5208" s="205" t="s">
        <v>18764</v>
      </c>
      <c r="H5208" s="205" t="s">
        <v>682</v>
      </c>
      <c r="I5208" s="205" t="s">
        <v>684</v>
      </c>
      <c r="J5208" s="205" t="s">
        <v>684</v>
      </c>
      <c r="K5208" s="205" t="s">
        <v>684</v>
      </c>
      <c r="L5208" s="205" t="s">
        <v>684</v>
      </c>
      <c r="M5208" s="205" t="s">
        <v>684</v>
      </c>
      <c r="N5208" s="205" t="s">
        <v>684</v>
      </c>
      <c r="O5208" s="205" t="s">
        <v>686</v>
      </c>
      <c r="P5208" s="205" t="s">
        <v>684</v>
      </c>
      <c r="Q5208" s="205" t="s">
        <v>686</v>
      </c>
    </row>
    <row r="5209" spans="1:17" hidden="1">
      <c r="A5209" s="204">
        <v>100560615897</v>
      </c>
      <c r="B5209" s="205" t="s">
        <v>18771</v>
      </c>
      <c r="C5209" s="205" t="s">
        <v>18772</v>
      </c>
      <c r="D5209" s="205" t="s">
        <v>680</v>
      </c>
      <c r="E5209" s="572">
        <v>33163</v>
      </c>
      <c r="F5209" s="572">
        <v>41852</v>
      </c>
      <c r="G5209" s="205" t="s">
        <v>1149</v>
      </c>
      <c r="H5209" s="205" t="s">
        <v>682</v>
      </c>
      <c r="I5209" s="205" t="s">
        <v>684</v>
      </c>
      <c r="J5209" s="205" t="s">
        <v>684</v>
      </c>
      <c r="K5209" s="205" t="s">
        <v>684</v>
      </c>
      <c r="L5209" s="205" t="s">
        <v>684</v>
      </c>
      <c r="M5209" s="205" t="s">
        <v>684</v>
      </c>
      <c r="N5209" s="205" t="s">
        <v>684</v>
      </c>
      <c r="O5209" s="205" t="s">
        <v>686</v>
      </c>
      <c r="P5209" s="205" t="s">
        <v>684</v>
      </c>
      <c r="Q5209" s="205" t="s">
        <v>686</v>
      </c>
    </row>
    <row r="5210" spans="1:17" hidden="1">
      <c r="A5210" s="204">
        <v>100560577183</v>
      </c>
      <c r="B5210" s="205" t="s">
        <v>18788</v>
      </c>
      <c r="C5210" s="205" t="s">
        <v>18789</v>
      </c>
      <c r="D5210" s="205" t="s">
        <v>680</v>
      </c>
      <c r="E5210" s="572">
        <v>31707</v>
      </c>
      <c r="F5210" s="572">
        <v>41852</v>
      </c>
      <c r="G5210" s="205" t="s">
        <v>1176</v>
      </c>
      <c r="H5210" s="205" t="s">
        <v>682</v>
      </c>
      <c r="I5210" s="205" t="s">
        <v>684</v>
      </c>
      <c r="J5210" s="205" t="s">
        <v>684</v>
      </c>
      <c r="K5210" s="205" t="s">
        <v>684</v>
      </c>
      <c r="L5210" s="205" t="s">
        <v>684</v>
      </c>
      <c r="M5210" s="205" t="s">
        <v>684</v>
      </c>
      <c r="N5210" s="205" t="s">
        <v>684</v>
      </c>
      <c r="O5210" s="205" t="s">
        <v>686</v>
      </c>
      <c r="P5210" s="205" t="s">
        <v>684</v>
      </c>
      <c r="Q5210" s="205" t="s">
        <v>686</v>
      </c>
    </row>
    <row r="5211" spans="1:17" hidden="1">
      <c r="A5211" s="204">
        <v>100560194920</v>
      </c>
      <c r="B5211" s="205" t="s">
        <v>18782</v>
      </c>
      <c r="C5211" s="205" t="s">
        <v>18783</v>
      </c>
      <c r="D5211" s="205" t="s">
        <v>680</v>
      </c>
      <c r="E5211" s="572">
        <v>29515</v>
      </c>
      <c r="F5211" s="572">
        <v>41852</v>
      </c>
      <c r="G5211" s="205" t="s">
        <v>18784</v>
      </c>
      <c r="H5211" s="205" t="s">
        <v>682</v>
      </c>
      <c r="I5211" s="205" t="s">
        <v>684</v>
      </c>
      <c r="J5211" s="205" t="s">
        <v>684</v>
      </c>
      <c r="K5211" s="205" t="s">
        <v>684</v>
      </c>
      <c r="L5211" s="205" t="s">
        <v>684</v>
      </c>
      <c r="M5211" s="205" t="s">
        <v>684</v>
      </c>
      <c r="N5211" s="205" t="s">
        <v>684</v>
      </c>
      <c r="O5211" s="205" t="s">
        <v>686</v>
      </c>
      <c r="P5211" s="205" t="s">
        <v>684</v>
      </c>
      <c r="Q5211" s="205" t="s">
        <v>686</v>
      </c>
    </row>
    <row r="5212" spans="1:17" hidden="1">
      <c r="A5212" s="204">
        <v>100559755354</v>
      </c>
      <c r="B5212" s="205" t="s">
        <v>18785</v>
      </c>
      <c r="C5212" s="205" t="s">
        <v>18786</v>
      </c>
      <c r="D5212" s="205" t="s">
        <v>680</v>
      </c>
      <c r="E5212" s="572">
        <v>31853</v>
      </c>
      <c r="F5212" s="572">
        <v>41852</v>
      </c>
      <c r="G5212" s="205" t="s">
        <v>18787</v>
      </c>
      <c r="H5212" s="205" t="s">
        <v>682</v>
      </c>
      <c r="I5212" s="205" t="s">
        <v>684</v>
      </c>
      <c r="J5212" s="205" t="s">
        <v>684</v>
      </c>
      <c r="K5212" s="205" t="s">
        <v>684</v>
      </c>
      <c r="L5212" s="205" t="s">
        <v>684</v>
      </c>
      <c r="M5212" s="205" t="s">
        <v>684</v>
      </c>
      <c r="N5212" s="205" t="s">
        <v>684</v>
      </c>
      <c r="O5212" s="205" t="s">
        <v>686</v>
      </c>
      <c r="P5212" s="205" t="s">
        <v>684</v>
      </c>
      <c r="Q5212" s="205" t="s">
        <v>686</v>
      </c>
    </row>
    <row r="5213" spans="1:17" hidden="1">
      <c r="A5213" s="204">
        <v>100559759050</v>
      </c>
      <c r="B5213" s="205" t="s">
        <v>18790</v>
      </c>
      <c r="C5213" s="205" t="s">
        <v>18791</v>
      </c>
      <c r="D5213" s="205" t="s">
        <v>680</v>
      </c>
      <c r="E5213" s="572">
        <v>30361</v>
      </c>
      <c r="F5213" s="572">
        <v>41852</v>
      </c>
      <c r="G5213" s="205" t="s">
        <v>18792</v>
      </c>
      <c r="H5213" s="205" t="s">
        <v>682</v>
      </c>
      <c r="I5213" s="205" t="s">
        <v>684</v>
      </c>
      <c r="J5213" s="205" t="s">
        <v>684</v>
      </c>
      <c r="K5213" s="205" t="s">
        <v>684</v>
      </c>
      <c r="L5213" s="205" t="s">
        <v>684</v>
      </c>
      <c r="M5213" s="205" t="s">
        <v>684</v>
      </c>
      <c r="N5213" s="205" t="s">
        <v>684</v>
      </c>
      <c r="O5213" s="205" t="s">
        <v>686</v>
      </c>
      <c r="P5213" s="205" t="s">
        <v>684</v>
      </c>
      <c r="Q5213" s="205" t="s">
        <v>686</v>
      </c>
    </row>
    <row r="5214" spans="1:17" hidden="1">
      <c r="A5214" s="204">
        <v>100560667252</v>
      </c>
      <c r="B5214" s="205" t="s">
        <v>18773</v>
      </c>
      <c r="C5214" s="205" t="s">
        <v>18774</v>
      </c>
      <c r="D5214" s="205" t="s">
        <v>680</v>
      </c>
      <c r="E5214" s="572">
        <v>32861</v>
      </c>
      <c r="F5214" s="572">
        <v>41852</v>
      </c>
      <c r="G5214" s="205" t="s">
        <v>1239</v>
      </c>
      <c r="H5214" s="205" t="s">
        <v>682</v>
      </c>
      <c r="I5214" s="205" t="s">
        <v>684</v>
      </c>
      <c r="J5214" s="205" t="s">
        <v>684</v>
      </c>
      <c r="K5214" s="205" t="s">
        <v>684</v>
      </c>
      <c r="L5214" s="205" t="s">
        <v>684</v>
      </c>
      <c r="M5214" s="205" t="s">
        <v>684</v>
      </c>
      <c r="N5214" s="205" t="s">
        <v>684</v>
      </c>
      <c r="O5214" s="205" t="s">
        <v>686</v>
      </c>
      <c r="P5214" s="205" t="s">
        <v>684</v>
      </c>
      <c r="Q5214" s="205" t="s">
        <v>686</v>
      </c>
    </row>
    <row r="5215" spans="1:17" hidden="1">
      <c r="A5215" s="204">
        <v>100560287936</v>
      </c>
      <c r="B5215" s="205" t="s">
        <v>18775</v>
      </c>
      <c r="C5215" s="205" t="s">
        <v>18776</v>
      </c>
      <c r="D5215" s="205" t="s">
        <v>680</v>
      </c>
      <c r="E5215" s="572">
        <v>32428</v>
      </c>
      <c r="F5215" s="572">
        <v>41852</v>
      </c>
      <c r="G5215" s="205" t="s">
        <v>18777</v>
      </c>
      <c r="H5215" s="205" t="s">
        <v>682</v>
      </c>
      <c r="I5215" s="205" t="s">
        <v>684</v>
      </c>
      <c r="J5215" s="205" t="s">
        <v>684</v>
      </c>
      <c r="K5215" s="205" t="s">
        <v>684</v>
      </c>
      <c r="L5215" s="205" t="s">
        <v>684</v>
      </c>
      <c r="M5215" s="205" t="s">
        <v>684</v>
      </c>
      <c r="N5215" s="205" t="s">
        <v>684</v>
      </c>
      <c r="O5215" s="205" t="s">
        <v>686</v>
      </c>
      <c r="P5215" s="205" t="s">
        <v>684</v>
      </c>
      <c r="Q5215" s="205" t="s">
        <v>686</v>
      </c>
    </row>
    <row r="5216" spans="1:17" hidden="1">
      <c r="A5216" s="204">
        <v>100560655415</v>
      </c>
      <c r="B5216" s="205" t="s">
        <v>18778</v>
      </c>
      <c r="C5216" s="205" t="s">
        <v>18779</v>
      </c>
      <c r="D5216" s="205" t="s">
        <v>680</v>
      </c>
      <c r="E5216" s="572">
        <v>24748</v>
      </c>
      <c r="F5216" s="572">
        <v>41852</v>
      </c>
      <c r="G5216" s="205" t="s">
        <v>14358</v>
      </c>
      <c r="H5216" s="205" t="s">
        <v>682</v>
      </c>
      <c r="I5216" s="205" t="s">
        <v>684</v>
      </c>
      <c r="J5216" s="205" t="s">
        <v>684</v>
      </c>
      <c r="K5216" s="205" t="s">
        <v>684</v>
      </c>
      <c r="L5216" s="205" t="s">
        <v>684</v>
      </c>
      <c r="M5216" s="205" t="s">
        <v>684</v>
      </c>
      <c r="N5216" s="205" t="s">
        <v>684</v>
      </c>
      <c r="O5216" s="205" t="s">
        <v>686</v>
      </c>
      <c r="P5216" s="205" t="s">
        <v>684</v>
      </c>
      <c r="Q5216" s="205" t="s">
        <v>686</v>
      </c>
    </row>
    <row r="5217" spans="1:17" hidden="1">
      <c r="A5217" s="204">
        <v>100559637640</v>
      </c>
      <c r="B5217" s="205" t="s">
        <v>18793</v>
      </c>
      <c r="C5217" s="205" t="s">
        <v>18794</v>
      </c>
      <c r="D5217" s="205" t="s">
        <v>680</v>
      </c>
      <c r="E5217" s="572">
        <v>29500</v>
      </c>
      <c r="F5217" s="572">
        <v>41852</v>
      </c>
      <c r="G5217" s="205" t="s">
        <v>18795</v>
      </c>
      <c r="H5217" s="205" t="s">
        <v>682</v>
      </c>
      <c r="I5217" s="205" t="s">
        <v>684</v>
      </c>
      <c r="J5217" s="205" t="s">
        <v>684</v>
      </c>
      <c r="K5217" s="205" t="s">
        <v>684</v>
      </c>
      <c r="L5217" s="205" t="s">
        <v>684</v>
      </c>
      <c r="M5217" s="205" t="s">
        <v>684</v>
      </c>
      <c r="N5217" s="205" t="s">
        <v>684</v>
      </c>
      <c r="O5217" s="205" t="s">
        <v>686</v>
      </c>
      <c r="P5217" s="205" t="s">
        <v>684</v>
      </c>
      <c r="Q5217" s="205" t="s">
        <v>686</v>
      </c>
    </row>
    <row r="5218" spans="1:17" hidden="1">
      <c r="A5218" s="204">
        <v>100559841347</v>
      </c>
      <c r="B5218" s="205" t="s">
        <v>18796</v>
      </c>
      <c r="C5218" s="205" t="s">
        <v>18797</v>
      </c>
      <c r="D5218" s="205" t="s">
        <v>680</v>
      </c>
      <c r="E5218" s="572">
        <v>29425</v>
      </c>
      <c r="F5218" s="572">
        <v>41852</v>
      </c>
      <c r="G5218" s="205" t="s">
        <v>18798</v>
      </c>
      <c r="H5218" s="205" t="s">
        <v>682</v>
      </c>
      <c r="I5218" s="205" t="s">
        <v>684</v>
      </c>
      <c r="J5218" s="205" t="s">
        <v>684</v>
      </c>
      <c r="K5218" s="205" t="s">
        <v>684</v>
      </c>
      <c r="L5218" s="205" t="s">
        <v>684</v>
      </c>
      <c r="M5218" s="205" t="s">
        <v>684</v>
      </c>
      <c r="N5218" s="205" t="s">
        <v>684</v>
      </c>
      <c r="O5218" s="205" t="s">
        <v>686</v>
      </c>
      <c r="P5218" s="205" t="s">
        <v>684</v>
      </c>
      <c r="Q5218" s="205" t="s">
        <v>686</v>
      </c>
    </row>
    <row r="5219" spans="1:17" hidden="1">
      <c r="A5219" s="204">
        <v>100559744222</v>
      </c>
      <c r="B5219" s="205" t="s">
        <v>18799</v>
      </c>
      <c r="C5219" s="205" t="s">
        <v>18800</v>
      </c>
      <c r="D5219" s="205" t="s">
        <v>680</v>
      </c>
      <c r="E5219" s="572">
        <v>32309</v>
      </c>
      <c r="F5219" s="572">
        <v>41852</v>
      </c>
      <c r="G5219" s="205" t="s">
        <v>18801</v>
      </c>
      <c r="H5219" s="205" t="s">
        <v>682</v>
      </c>
      <c r="I5219" s="205" t="s">
        <v>684</v>
      </c>
      <c r="J5219" s="205" t="s">
        <v>684</v>
      </c>
      <c r="K5219" s="205" t="s">
        <v>684</v>
      </c>
      <c r="L5219" s="205" t="s">
        <v>684</v>
      </c>
      <c r="M5219" s="205" t="s">
        <v>684</v>
      </c>
      <c r="N5219" s="205" t="s">
        <v>684</v>
      </c>
      <c r="O5219" s="205" t="s">
        <v>686</v>
      </c>
      <c r="P5219" s="205" t="s">
        <v>684</v>
      </c>
      <c r="Q5219" s="205" t="s">
        <v>686</v>
      </c>
    </row>
    <row r="5220" spans="1:17" hidden="1">
      <c r="A5220" s="204">
        <v>100560329262</v>
      </c>
      <c r="B5220" s="205" t="s">
        <v>18802</v>
      </c>
      <c r="C5220" s="205" t="s">
        <v>18803</v>
      </c>
      <c r="D5220" s="205" t="s">
        <v>680</v>
      </c>
      <c r="E5220" s="572">
        <v>32806</v>
      </c>
      <c r="F5220" s="572">
        <v>41852</v>
      </c>
      <c r="G5220" s="205" t="s">
        <v>18804</v>
      </c>
      <c r="H5220" s="205" t="s">
        <v>682</v>
      </c>
      <c r="I5220" s="205" t="s">
        <v>684</v>
      </c>
      <c r="J5220" s="205" t="s">
        <v>684</v>
      </c>
      <c r="K5220" s="205" t="s">
        <v>684</v>
      </c>
      <c r="L5220" s="205" t="s">
        <v>684</v>
      </c>
      <c r="M5220" s="205" t="s">
        <v>684</v>
      </c>
      <c r="N5220" s="205" t="s">
        <v>684</v>
      </c>
      <c r="O5220" s="205" t="s">
        <v>686</v>
      </c>
      <c r="P5220" s="205" t="s">
        <v>684</v>
      </c>
      <c r="Q5220" s="205" t="s">
        <v>686</v>
      </c>
    </row>
    <row r="5221" spans="1:17" hidden="1">
      <c r="A5221" s="204">
        <v>100559869153</v>
      </c>
      <c r="B5221" s="205" t="s">
        <v>18780</v>
      </c>
      <c r="C5221" s="205" t="s">
        <v>18781</v>
      </c>
      <c r="D5221" s="205" t="s">
        <v>680</v>
      </c>
      <c r="E5221" s="572">
        <v>30230</v>
      </c>
      <c r="F5221" s="572">
        <v>41852</v>
      </c>
      <c r="G5221" s="205" t="s">
        <v>2850</v>
      </c>
      <c r="H5221" s="205" t="s">
        <v>682</v>
      </c>
      <c r="I5221" s="205" t="s">
        <v>684</v>
      </c>
      <c r="J5221" s="205" t="s">
        <v>684</v>
      </c>
      <c r="K5221" s="205" t="s">
        <v>684</v>
      </c>
      <c r="L5221" s="205" t="s">
        <v>684</v>
      </c>
      <c r="M5221" s="205" t="s">
        <v>684</v>
      </c>
      <c r="N5221" s="205" t="s">
        <v>684</v>
      </c>
      <c r="O5221" s="205" t="s">
        <v>686</v>
      </c>
      <c r="P5221" s="205" t="s">
        <v>684</v>
      </c>
      <c r="Q5221" s="205" t="s">
        <v>686</v>
      </c>
    </row>
    <row r="5222" spans="1:17" hidden="1">
      <c r="A5222" s="204">
        <v>100560372351</v>
      </c>
      <c r="B5222" s="205" t="s">
        <v>18808</v>
      </c>
      <c r="C5222" s="205" t="s">
        <v>18809</v>
      </c>
      <c r="D5222" s="205" t="s">
        <v>680</v>
      </c>
      <c r="E5222" s="572">
        <v>35351</v>
      </c>
      <c r="F5222" s="572">
        <v>41852</v>
      </c>
      <c r="G5222" s="205" t="s">
        <v>18810</v>
      </c>
      <c r="H5222" s="205" t="s">
        <v>682</v>
      </c>
      <c r="I5222" s="205" t="s">
        <v>684</v>
      </c>
      <c r="J5222" s="205" t="s">
        <v>684</v>
      </c>
      <c r="K5222" s="205" t="s">
        <v>684</v>
      </c>
      <c r="L5222" s="205" t="s">
        <v>684</v>
      </c>
      <c r="M5222" s="205" t="s">
        <v>684</v>
      </c>
      <c r="N5222" s="205" t="s">
        <v>684</v>
      </c>
      <c r="O5222" s="205" t="s">
        <v>686</v>
      </c>
      <c r="P5222" s="205" t="s">
        <v>684</v>
      </c>
      <c r="Q5222" s="205" t="s">
        <v>686</v>
      </c>
    </row>
    <row r="5223" spans="1:17" hidden="1">
      <c r="A5223" s="204">
        <v>100560392244</v>
      </c>
      <c r="B5223" s="205" t="s">
        <v>18811</v>
      </c>
      <c r="C5223" s="205" t="s">
        <v>18812</v>
      </c>
      <c r="D5223" s="205" t="s">
        <v>680</v>
      </c>
      <c r="E5223" s="572">
        <v>30550</v>
      </c>
      <c r="F5223" s="572">
        <v>41852</v>
      </c>
      <c r="G5223" s="205" t="s">
        <v>1050</v>
      </c>
      <c r="H5223" s="205" t="s">
        <v>682</v>
      </c>
      <c r="I5223" s="205" t="s">
        <v>684</v>
      </c>
      <c r="J5223" s="205" t="s">
        <v>684</v>
      </c>
      <c r="K5223" s="205" t="s">
        <v>684</v>
      </c>
      <c r="L5223" s="205" t="s">
        <v>684</v>
      </c>
      <c r="M5223" s="205" t="s">
        <v>684</v>
      </c>
      <c r="N5223" s="205" t="s">
        <v>684</v>
      </c>
      <c r="O5223" s="205" t="s">
        <v>686</v>
      </c>
      <c r="P5223" s="205" t="s">
        <v>684</v>
      </c>
      <c r="Q5223" s="205" t="s">
        <v>686</v>
      </c>
    </row>
    <row r="5224" spans="1:17" hidden="1">
      <c r="A5224" s="204">
        <v>100560046604</v>
      </c>
      <c r="B5224" s="205" t="s">
        <v>18813</v>
      </c>
      <c r="C5224" s="205" t="s">
        <v>18637</v>
      </c>
      <c r="D5224" s="205" t="s">
        <v>680</v>
      </c>
      <c r="E5224" s="572">
        <v>30880</v>
      </c>
      <c r="F5224" s="572">
        <v>41852</v>
      </c>
      <c r="G5224" s="205" t="s">
        <v>2637</v>
      </c>
      <c r="H5224" s="205" t="s">
        <v>682</v>
      </c>
      <c r="I5224" s="205" t="s">
        <v>684</v>
      </c>
      <c r="J5224" s="205" t="s">
        <v>684</v>
      </c>
      <c r="K5224" s="205" t="s">
        <v>684</v>
      </c>
      <c r="L5224" s="205" t="s">
        <v>684</v>
      </c>
      <c r="M5224" s="205" t="s">
        <v>684</v>
      </c>
      <c r="N5224" s="205" t="s">
        <v>684</v>
      </c>
      <c r="O5224" s="205" t="s">
        <v>686</v>
      </c>
      <c r="P5224" s="205" t="s">
        <v>684</v>
      </c>
      <c r="Q5224" s="205" t="s">
        <v>686</v>
      </c>
    </row>
    <row r="5225" spans="1:17" hidden="1">
      <c r="A5225" s="204">
        <v>100560391868</v>
      </c>
      <c r="B5225" s="205" t="s">
        <v>18814</v>
      </c>
      <c r="C5225" s="205" t="s">
        <v>18815</v>
      </c>
      <c r="D5225" s="205" t="s">
        <v>680</v>
      </c>
      <c r="E5225" s="572">
        <v>31707</v>
      </c>
      <c r="F5225" s="572">
        <v>41852</v>
      </c>
      <c r="G5225" s="205" t="s">
        <v>9940</v>
      </c>
      <c r="H5225" s="205" t="s">
        <v>682</v>
      </c>
      <c r="I5225" s="205" t="s">
        <v>684</v>
      </c>
      <c r="J5225" s="205" t="s">
        <v>684</v>
      </c>
      <c r="K5225" s="205" t="s">
        <v>684</v>
      </c>
      <c r="L5225" s="205" t="s">
        <v>684</v>
      </c>
      <c r="M5225" s="205" t="s">
        <v>684</v>
      </c>
      <c r="N5225" s="205" t="s">
        <v>684</v>
      </c>
      <c r="O5225" s="205" t="s">
        <v>686</v>
      </c>
      <c r="P5225" s="205" t="s">
        <v>684</v>
      </c>
      <c r="Q5225" s="205" t="s">
        <v>686</v>
      </c>
    </row>
    <row r="5226" spans="1:17" hidden="1">
      <c r="A5226" s="204">
        <v>100559784432</v>
      </c>
      <c r="B5226" s="205" t="s">
        <v>18816</v>
      </c>
      <c r="C5226" s="205" t="s">
        <v>18817</v>
      </c>
      <c r="D5226" s="205" t="s">
        <v>680</v>
      </c>
      <c r="E5226" s="572">
        <v>31978</v>
      </c>
      <c r="F5226" s="572">
        <v>41852</v>
      </c>
      <c r="G5226" s="205" t="s">
        <v>18818</v>
      </c>
      <c r="H5226" s="205" t="s">
        <v>682</v>
      </c>
      <c r="I5226" s="205" t="s">
        <v>684</v>
      </c>
      <c r="J5226" s="205" t="s">
        <v>684</v>
      </c>
      <c r="K5226" s="205" t="s">
        <v>684</v>
      </c>
      <c r="L5226" s="205" t="s">
        <v>684</v>
      </c>
      <c r="M5226" s="205" t="s">
        <v>684</v>
      </c>
      <c r="N5226" s="205" t="s">
        <v>684</v>
      </c>
      <c r="O5226" s="205" t="s">
        <v>686</v>
      </c>
      <c r="P5226" s="205" t="s">
        <v>684</v>
      </c>
      <c r="Q5226" s="205" t="s">
        <v>686</v>
      </c>
    </row>
    <row r="5227" spans="1:17" hidden="1">
      <c r="A5227" s="204">
        <v>100559813435</v>
      </c>
      <c r="B5227" s="205" t="s">
        <v>18819</v>
      </c>
      <c r="C5227" s="205" t="s">
        <v>18820</v>
      </c>
      <c r="D5227" s="205" t="s">
        <v>680</v>
      </c>
      <c r="E5227" s="572">
        <v>31217</v>
      </c>
      <c r="F5227" s="572">
        <v>41852</v>
      </c>
      <c r="G5227" s="205" t="s">
        <v>15695</v>
      </c>
      <c r="H5227" s="205" t="s">
        <v>682</v>
      </c>
      <c r="I5227" s="205" t="s">
        <v>684</v>
      </c>
      <c r="J5227" s="205" t="s">
        <v>684</v>
      </c>
      <c r="K5227" s="205" t="s">
        <v>684</v>
      </c>
      <c r="L5227" s="205" t="s">
        <v>684</v>
      </c>
      <c r="M5227" s="205" t="s">
        <v>684</v>
      </c>
      <c r="N5227" s="205" t="s">
        <v>684</v>
      </c>
      <c r="O5227" s="205" t="s">
        <v>686</v>
      </c>
      <c r="P5227" s="205" t="s">
        <v>684</v>
      </c>
      <c r="Q5227" s="205" t="s">
        <v>686</v>
      </c>
    </row>
    <row r="5228" spans="1:17" hidden="1">
      <c r="A5228" s="204">
        <v>100559822402</v>
      </c>
      <c r="B5228" s="205" t="s">
        <v>18823</v>
      </c>
      <c r="C5228" s="205" t="s">
        <v>18824</v>
      </c>
      <c r="D5228" s="205" t="s">
        <v>680</v>
      </c>
      <c r="E5228" s="572">
        <v>32644</v>
      </c>
      <c r="F5228" s="572">
        <v>41852</v>
      </c>
      <c r="G5228" s="205" t="s">
        <v>3556</v>
      </c>
      <c r="H5228" s="205" t="s">
        <v>682</v>
      </c>
      <c r="I5228" s="205" t="s">
        <v>684</v>
      </c>
      <c r="J5228" s="205" t="s">
        <v>684</v>
      </c>
      <c r="K5228" s="205" t="s">
        <v>684</v>
      </c>
      <c r="L5228" s="205" t="s">
        <v>684</v>
      </c>
      <c r="M5228" s="205" t="s">
        <v>684</v>
      </c>
      <c r="N5228" s="205" t="s">
        <v>684</v>
      </c>
      <c r="O5228" s="205" t="s">
        <v>686</v>
      </c>
      <c r="P5228" s="205" t="s">
        <v>684</v>
      </c>
      <c r="Q5228" s="205" t="s">
        <v>686</v>
      </c>
    </row>
    <row r="5229" spans="1:17" hidden="1">
      <c r="A5229" s="204">
        <v>100559726522</v>
      </c>
      <c r="B5229" s="205" t="s">
        <v>18825</v>
      </c>
      <c r="C5229" s="205" t="s">
        <v>18826</v>
      </c>
      <c r="D5229" s="205" t="s">
        <v>680</v>
      </c>
      <c r="E5229" s="572">
        <v>29515</v>
      </c>
      <c r="F5229" s="572">
        <v>41852</v>
      </c>
      <c r="G5229" s="205" t="s">
        <v>18827</v>
      </c>
      <c r="H5229" s="205" t="s">
        <v>682</v>
      </c>
      <c r="I5229" s="205" t="s">
        <v>684</v>
      </c>
      <c r="J5229" s="205" t="s">
        <v>684</v>
      </c>
      <c r="K5229" s="205" t="s">
        <v>684</v>
      </c>
      <c r="L5229" s="205" t="s">
        <v>684</v>
      </c>
      <c r="M5229" s="205" t="s">
        <v>684</v>
      </c>
      <c r="N5229" s="205" t="s">
        <v>684</v>
      </c>
      <c r="O5229" s="205" t="s">
        <v>686</v>
      </c>
      <c r="P5229" s="205" t="s">
        <v>684</v>
      </c>
      <c r="Q5229" s="205" t="s">
        <v>686</v>
      </c>
    </row>
    <row r="5230" spans="1:17" hidden="1">
      <c r="A5230" s="204">
        <v>100559842700</v>
      </c>
      <c r="B5230" s="205" t="s">
        <v>18821</v>
      </c>
      <c r="C5230" s="205" t="s">
        <v>18822</v>
      </c>
      <c r="D5230" s="205" t="s">
        <v>680</v>
      </c>
      <c r="E5230" s="572">
        <v>30088</v>
      </c>
      <c r="F5230" s="572">
        <v>41852</v>
      </c>
      <c r="G5230" s="205" t="s">
        <v>9094</v>
      </c>
      <c r="H5230" s="205" t="s">
        <v>682</v>
      </c>
      <c r="I5230" s="205" t="s">
        <v>684</v>
      </c>
      <c r="J5230" s="205" t="s">
        <v>684</v>
      </c>
      <c r="K5230" s="205" t="s">
        <v>684</v>
      </c>
      <c r="L5230" s="205" t="s">
        <v>684</v>
      </c>
      <c r="M5230" s="205" t="s">
        <v>684</v>
      </c>
      <c r="N5230" s="205" t="s">
        <v>684</v>
      </c>
      <c r="O5230" s="205" t="s">
        <v>686</v>
      </c>
      <c r="P5230" s="205" t="s">
        <v>684</v>
      </c>
      <c r="Q5230" s="205" t="s">
        <v>686</v>
      </c>
    </row>
    <row r="5231" spans="1:17" hidden="1">
      <c r="A5231" s="204">
        <v>100560385798</v>
      </c>
      <c r="B5231" s="205" t="s">
        <v>18828</v>
      </c>
      <c r="C5231" s="205" t="s">
        <v>18829</v>
      </c>
      <c r="D5231" s="205" t="s">
        <v>680</v>
      </c>
      <c r="E5231" s="572">
        <v>33889</v>
      </c>
      <c r="F5231" s="572">
        <v>41852</v>
      </c>
      <c r="G5231" s="205" t="s">
        <v>3427</v>
      </c>
      <c r="H5231" s="205" t="s">
        <v>682</v>
      </c>
      <c r="I5231" s="205" t="s">
        <v>684</v>
      </c>
      <c r="J5231" s="205" t="s">
        <v>684</v>
      </c>
      <c r="K5231" s="205" t="s">
        <v>684</v>
      </c>
      <c r="L5231" s="205" t="s">
        <v>684</v>
      </c>
      <c r="M5231" s="205" t="s">
        <v>684</v>
      </c>
      <c r="N5231" s="205" t="s">
        <v>684</v>
      </c>
      <c r="O5231" s="205" t="s">
        <v>686</v>
      </c>
      <c r="P5231" s="205" t="s">
        <v>684</v>
      </c>
      <c r="Q5231" s="205" t="s">
        <v>686</v>
      </c>
    </row>
    <row r="5232" spans="1:17" hidden="1">
      <c r="A5232" s="204">
        <v>100559802995</v>
      </c>
      <c r="B5232" s="205" t="s">
        <v>18805</v>
      </c>
      <c r="C5232" s="205" t="s">
        <v>18806</v>
      </c>
      <c r="D5232" s="205" t="s">
        <v>680</v>
      </c>
      <c r="E5232" s="572">
        <v>32013</v>
      </c>
      <c r="F5232" s="572">
        <v>41852</v>
      </c>
      <c r="G5232" s="205" t="s">
        <v>18807</v>
      </c>
      <c r="H5232" s="205" t="s">
        <v>682</v>
      </c>
      <c r="I5232" s="205" t="s">
        <v>684</v>
      </c>
      <c r="J5232" s="205" t="s">
        <v>684</v>
      </c>
      <c r="K5232" s="205" t="s">
        <v>684</v>
      </c>
      <c r="L5232" s="205" t="s">
        <v>684</v>
      </c>
      <c r="M5232" s="205" t="s">
        <v>684</v>
      </c>
      <c r="N5232" s="205" t="s">
        <v>684</v>
      </c>
      <c r="O5232" s="205" t="s">
        <v>686</v>
      </c>
      <c r="P5232" s="205" t="s">
        <v>684</v>
      </c>
      <c r="Q5232" s="205" t="s">
        <v>686</v>
      </c>
    </row>
    <row r="5233" spans="1:17" hidden="1">
      <c r="A5233" s="204">
        <v>100559711169</v>
      </c>
      <c r="B5233" s="205" t="s">
        <v>18758</v>
      </c>
      <c r="C5233" s="205" t="s">
        <v>18759</v>
      </c>
      <c r="D5233" s="205" t="s">
        <v>680</v>
      </c>
      <c r="E5233" s="572">
        <v>30235</v>
      </c>
      <c r="F5233" s="572">
        <v>41852</v>
      </c>
      <c r="G5233" s="205" t="s">
        <v>10927</v>
      </c>
      <c r="H5233" s="205" t="s">
        <v>682</v>
      </c>
      <c r="I5233" s="205" t="s">
        <v>684</v>
      </c>
      <c r="J5233" s="205" t="s">
        <v>684</v>
      </c>
      <c r="K5233" s="205" t="s">
        <v>684</v>
      </c>
      <c r="L5233" s="205" t="s">
        <v>684</v>
      </c>
      <c r="M5233" s="205" t="s">
        <v>684</v>
      </c>
      <c r="N5233" s="205" t="s">
        <v>684</v>
      </c>
      <c r="O5233" s="205" t="s">
        <v>686</v>
      </c>
      <c r="P5233" s="205" t="s">
        <v>684</v>
      </c>
      <c r="Q5233" s="205" t="s">
        <v>686</v>
      </c>
    </row>
    <row r="5234" spans="1:17" hidden="1">
      <c r="A5234" s="204">
        <v>100560030238</v>
      </c>
      <c r="B5234" s="205" t="s">
        <v>18760</v>
      </c>
      <c r="C5234" s="205" t="s">
        <v>18761</v>
      </c>
      <c r="D5234" s="205" t="s">
        <v>680</v>
      </c>
      <c r="E5234" s="572">
        <v>31334</v>
      </c>
      <c r="F5234" s="572">
        <v>41852</v>
      </c>
      <c r="G5234" s="205" t="s">
        <v>9415</v>
      </c>
      <c r="H5234" s="205" t="s">
        <v>682</v>
      </c>
      <c r="I5234" s="205" t="s">
        <v>684</v>
      </c>
      <c r="J5234" s="205" t="s">
        <v>684</v>
      </c>
      <c r="K5234" s="205" t="s">
        <v>684</v>
      </c>
      <c r="L5234" s="205" t="s">
        <v>684</v>
      </c>
      <c r="M5234" s="205" t="s">
        <v>684</v>
      </c>
      <c r="N5234" s="205" t="s">
        <v>684</v>
      </c>
      <c r="O5234" s="205" t="s">
        <v>686</v>
      </c>
      <c r="P5234" s="205" t="s">
        <v>684</v>
      </c>
      <c r="Q5234" s="205" t="s">
        <v>686</v>
      </c>
    </row>
    <row r="5235" spans="1:17" hidden="1">
      <c r="A5235" s="204">
        <v>100550788997</v>
      </c>
      <c r="B5235" s="205" t="s">
        <v>18925</v>
      </c>
      <c r="C5235" s="205" t="s">
        <v>18926</v>
      </c>
      <c r="D5235" s="205" t="s">
        <v>680</v>
      </c>
      <c r="E5235" s="572">
        <v>30431</v>
      </c>
      <c r="F5235" s="572">
        <v>41821</v>
      </c>
      <c r="G5235" s="205" t="s">
        <v>18927</v>
      </c>
      <c r="H5235" s="205" t="s">
        <v>682</v>
      </c>
      <c r="I5235" s="205" t="s">
        <v>684</v>
      </c>
      <c r="J5235" s="205" t="s">
        <v>684</v>
      </c>
      <c r="K5235" s="205" t="s">
        <v>684</v>
      </c>
      <c r="L5235" s="205" t="s">
        <v>684</v>
      </c>
      <c r="M5235" s="205" t="s">
        <v>684</v>
      </c>
      <c r="N5235" s="205" t="s">
        <v>684</v>
      </c>
      <c r="O5235" s="205" t="s">
        <v>686</v>
      </c>
      <c r="P5235" s="205" t="s">
        <v>684</v>
      </c>
      <c r="Q5235" s="205" t="s">
        <v>686</v>
      </c>
    </row>
    <row r="5236" spans="1:17" hidden="1">
      <c r="A5236" s="204">
        <v>100550275571</v>
      </c>
      <c r="B5236" s="205" t="s">
        <v>18923</v>
      </c>
      <c r="C5236" s="205" t="s">
        <v>18924</v>
      </c>
      <c r="D5236" s="205" t="s">
        <v>680</v>
      </c>
      <c r="E5236" s="572">
        <v>32461</v>
      </c>
      <c r="F5236" s="572">
        <v>41821</v>
      </c>
      <c r="G5236" s="205" t="s">
        <v>18871</v>
      </c>
      <c r="H5236" s="205" t="s">
        <v>682</v>
      </c>
      <c r="I5236" s="205" t="s">
        <v>684</v>
      </c>
      <c r="J5236" s="205" t="s">
        <v>684</v>
      </c>
      <c r="K5236" s="205" t="s">
        <v>684</v>
      </c>
      <c r="L5236" s="205" t="s">
        <v>684</v>
      </c>
      <c r="M5236" s="205" t="s">
        <v>684</v>
      </c>
      <c r="N5236" s="205" t="s">
        <v>684</v>
      </c>
      <c r="O5236" s="205" t="s">
        <v>686</v>
      </c>
      <c r="P5236" s="205" t="s">
        <v>684</v>
      </c>
      <c r="Q5236" s="205" t="s">
        <v>686</v>
      </c>
    </row>
    <row r="5237" spans="1:17" hidden="1">
      <c r="A5237" s="204">
        <v>100559700086</v>
      </c>
      <c r="B5237" s="205" t="s">
        <v>18834</v>
      </c>
      <c r="C5237" s="205" t="s">
        <v>18835</v>
      </c>
      <c r="D5237" s="205" t="s">
        <v>680</v>
      </c>
      <c r="E5237" s="572">
        <v>27318</v>
      </c>
      <c r="F5237" s="572">
        <v>41821</v>
      </c>
      <c r="G5237" s="205" t="s">
        <v>18836</v>
      </c>
      <c r="H5237" s="205" t="s">
        <v>682</v>
      </c>
      <c r="I5237" s="205" t="s">
        <v>684</v>
      </c>
      <c r="J5237" s="205" t="s">
        <v>684</v>
      </c>
      <c r="K5237" s="205" t="s">
        <v>684</v>
      </c>
      <c r="L5237" s="205" t="s">
        <v>684</v>
      </c>
      <c r="M5237" s="205" t="s">
        <v>684</v>
      </c>
      <c r="N5237" s="205" t="s">
        <v>684</v>
      </c>
      <c r="O5237" s="205" t="s">
        <v>686</v>
      </c>
      <c r="P5237" s="205" t="s">
        <v>684</v>
      </c>
      <c r="Q5237" s="205" t="s">
        <v>686</v>
      </c>
    </row>
    <row r="5238" spans="1:17" hidden="1">
      <c r="A5238" s="204">
        <v>100551427998</v>
      </c>
      <c r="B5238" s="205" t="s">
        <v>18850</v>
      </c>
      <c r="C5238" s="205" t="s">
        <v>18851</v>
      </c>
      <c r="D5238" s="205" t="s">
        <v>680</v>
      </c>
      <c r="E5238" s="572">
        <v>31552</v>
      </c>
      <c r="F5238" s="572">
        <v>41821</v>
      </c>
      <c r="G5238" s="205" t="s">
        <v>3143</v>
      </c>
      <c r="H5238" s="205" t="s">
        <v>682</v>
      </c>
      <c r="I5238" s="205" t="s">
        <v>684</v>
      </c>
      <c r="J5238" s="205" t="s">
        <v>684</v>
      </c>
      <c r="K5238" s="205" t="s">
        <v>684</v>
      </c>
      <c r="L5238" s="205" t="s">
        <v>684</v>
      </c>
      <c r="M5238" s="205" t="s">
        <v>684</v>
      </c>
      <c r="N5238" s="205" t="s">
        <v>684</v>
      </c>
      <c r="O5238" s="205" t="s">
        <v>686</v>
      </c>
      <c r="P5238" s="205" t="s">
        <v>684</v>
      </c>
      <c r="Q5238" s="205" t="s">
        <v>686</v>
      </c>
    </row>
    <row r="5239" spans="1:17" hidden="1">
      <c r="A5239" s="204">
        <v>100559674558</v>
      </c>
      <c r="B5239" s="205" t="s">
        <v>18830</v>
      </c>
      <c r="C5239" s="205" t="s">
        <v>18831</v>
      </c>
      <c r="D5239" s="205" t="s">
        <v>680</v>
      </c>
      <c r="E5239" s="572">
        <v>25860</v>
      </c>
      <c r="F5239" s="572">
        <v>41821</v>
      </c>
      <c r="G5239" s="205" t="s">
        <v>1495</v>
      </c>
      <c r="H5239" s="205" t="s">
        <v>682</v>
      </c>
      <c r="I5239" s="205" t="s">
        <v>684</v>
      </c>
      <c r="J5239" s="205" t="s">
        <v>684</v>
      </c>
      <c r="K5239" s="205" t="s">
        <v>684</v>
      </c>
      <c r="L5239" s="205" t="s">
        <v>684</v>
      </c>
      <c r="M5239" s="205" t="s">
        <v>684</v>
      </c>
      <c r="N5239" s="205" t="s">
        <v>684</v>
      </c>
      <c r="O5239" s="205" t="s">
        <v>686</v>
      </c>
      <c r="P5239" s="205" t="s">
        <v>684</v>
      </c>
      <c r="Q5239" s="205" t="s">
        <v>686</v>
      </c>
    </row>
    <row r="5240" spans="1:17" hidden="1">
      <c r="A5240" s="204">
        <v>100560023655</v>
      </c>
      <c r="B5240" s="205" t="s">
        <v>18839</v>
      </c>
      <c r="C5240" s="205" t="s">
        <v>18840</v>
      </c>
      <c r="D5240" s="205" t="s">
        <v>680</v>
      </c>
      <c r="E5240" s="572">
        <v>27716</v>
      </c>
      <c r="F5240" s="572">
        <v>41821</v>
      </c>
      <c r="G5240" s="205" t="s">
        <v>18841</v>
      </c>
      <c r="H5240" s="205" t="s">
        <v>682</v>
      </c>
      <c r="I5240" s="205" t="s">
        <v>684</v>
      </c>
      <c r="J5240" s="205" t="s">
        <v>684</v>
      </c>
      <c r="K5240" s="205" t="s">
        <v>684</v>
      </c>
      <c r="L5240" s="205" t="s">
        <v>684</v>
      </c>
      <c r="M5240" s="205" t="s">
        <v>684</v>
      </c>
      <c r="N5240" s="205" t="s">
        <v>684</v>
      </c>
      <c r="O5240" s="205" t="s">
        <v>686</v>
      </c>
      <c r="P5240" s="205" t="s">
        <v>684</v>
      </c>
      <c r="Q5240" s="205" t="s">
        <v>686</v>
      </c>
    </row>
    <row r="5241" spans="1:17" hidden="1">
      <c r="A5241" s="204">
        <v>100560310351</v>
      </c>
      <c r="B5241" s="205" t="s">
        <v>18842</v>
      </c>
      <c r="C5241" s="205" t="s">
        <v>18843</v>
      </c>
      <c r="D5241" s="205" t="s">
        <v>680</v>
      </c>
      <c r="E5241" s="572">
        <v>32377</v>
      </c>
      <c r="F5241" s="572">
        <v>41821</v>
      </c>
      <c r="G5241" s="205" t="s">
        <v>18844</v>
      </c>
      <c r="H5241" s="205" t="s">
        <v>682</v>
      </c>
      <c r="I5241" s="205" t="s">
        <v>684</v>
      </c>
      <c r="J5241" s="205" t="s">
        <v>684</v>
      </c>
      <c r="K5241" s="205" t="s">
        <v>684</v>
      </c>
      <c r="L5241" s="205" t="s">
        <v>684</v>
      </c>
      <c r="M5241" s="205" t="s">
        <v>684</v>
      </c>
      <c r="N5241" s="205" t="s">
        <v>684</v>
      </c>
      <c r="O5241" s="205" t="s">
        <v>686</v>
      </c>
      <c r="P5241" s="205" t="s">
        <v>684</v>
      </c>
      <c r="Q5241" s="205" t="s">
        <v>686</v>
      </c>
    </row>
    <row r="5242" spans="1:17" hidden="1">
      <c r="A5242" s="204">
        <v>100560354533</v>
      </c>
      <c r="B5242" s="205" t="s">
        <v>18852</v>
      </c>
      <c r="C5242" s="205" t="s">
        <v>18853</v>
      </c>
      <c r="D5242" s="205" t="s">
        <v>680</v>
      </c>
      <c r="E5242" s="572">
        <v>30425</v>
      </c>
      <c r="F5242" s="572">
        <v>41821</v>
      </c>
      <c r="G5242" s="205" t="s">
        <v>17234</v>
      </c>
      <c r="H5242" s="205" t="s">
        <v>682</v>
      </c>
      <c r="I5242" s="205" t="s">
        <v>684</v>
      </c>
      <c r="J5242" s="205" t="s">
        <v>684</v>
      </c>
      <c r="K5242" s="205" t="s">
        <v>684</v>
      </c>
      <c r="L5242" s="205" t="s">
        <v>684</v>
      </c>
      <c r="M5242" s="205" t="s">
        <v>684</v>
      </c>
      <c r="N5242" s="205" t="s">
        <v>684</v>
      </c>
      <c r="O5242" s="205" t="s">
        <v>686</v>
      </c>
      <c r="P5242" s="205" t="s">
        <v>684</v>
      </c>
      <c r="Q5242" s="205" t="s">
        <v>686</v>
      </c>
    </row>
    <row r="5243" spans="1:17" hidden="1">
      <c r="A5243" s="204">
        <v>100560220054</v>
      </c>
      <c r="B5243" s="205" t="s">
        <v>18845</v>
      </c>
      <c r="C5243" s="205" t="s">
        <v>18846</v>
      </c>
      <c r="D5243" s="205" t="s">
        <v>680</v>
      </c>
      <c r="E5243" s="572">
        <v>25488</v>
      </c>
      <c r="F5243" s="572">
        <v>41821</v>
      </c>
      <c r="G5243" s="205" t="s">
        <v>2182</v>
      </c>
      <c r="H5243" s="205" t="s">
        <v>682</v>
      </c>
      <c r="I5243" s="205" t="s">
        <v>684</v>
      </c>
      <c r="J5243" s="205" t="s">
        <v>684</v>
      </c>
      <c r="K5243" s="205" t="s">
        <v>684</v>
      </c>
      <c r="L5243" s="205" t="s">
        <v>684</v>
      </c>
      <c r="M5243" s="205" t="s">
        <v>684</v>
      </c>
      <c r="N5243" s="205" t="s">
        <v>684</v>
      </c>
      <c r="O5243" s="205" t="s">
        <v>686</v>
      </c>
      <c r="P5243" s="205" t="s">
        <v>684</v>
      </c>
      <c r="Q5243" s="205" t="s">
        <v>686</v>
      </c>
    </row>
    <row r="5244" spans="1:17" hidden="1">
      <c r="A5244" s="204">
        <v>100560326140</v>
      </c>
      <c r="B5244" s="205" t="s">
        <v>18847</v>
      </c>
      <c r="C5244" s="205" t="s">
        <v>18848</v>
      </c>
      <c r="D5244" s="205" t="s">
        <v>680</v>
      </c>
      <c r="E5244" s="572">
        <v>29207</v>
      </c>
      <c r="F5244" s="572">
        <v>41821</v>
      </c>
      <c r="G5244" s="205" t="s">
        <v>18849</v>
      </c>
      <c r="H5244" s="205" t="s">
        <v>682</v>
      </c>
      <c r="I5244" s="205" t="s">
        <v>684</v>
      </c>
      <c r="J5244" s="205" t="s">
        <v>684</v>
      </c>
      <c r="K5244" s="205" t="s">
        <v>684</v>
      </c>
      <c r="L5244" s="205" t="s">
        <v>684</v>
      </c>
      <c r="M5244" s="205" t="s">
        <v>684</v>
      </c>
      <c r="N5244" s="205" t="s">
        <v>684</v>
      </c>
      <c r="O5244" s="205" t="s">
        <v>686</v>
      </c>
      <c r="P5244" s="205" t="s">
        <v>684</v>
      </c>
      <c r="Q5244" s="205" t="s">
        <v>686</v>
      </c>
    </row>
    <row r="5245" spans="1:17" hidden="1">
      <c r="A5245" s="204">
        <v>100550143835</v>
      </c>
      <c r="B5245" s="205" t="s">
        <v>18885</v>
      </c>
      <c r="C5245" s="205" t="s">
        <v>18886</v>
      </c>
      <c r="D5245" s="205" t="s">
        <v>680</v>
      </c>
      <c r="E5245" s="572">
        <v>30095</v>
      </c>
      <c r="F5245" s="572">
        <v>41821</v>
      </c>
      <c r="G5245" s="205" t="s">
        <v>18887</v>
      </c>
      <c r="H5245" s="205" t="s">
        <v>682</v>
      </c>
      <c r="I5245" s="205" t="s">
        <v>684</v>
      </c>
      <c r="J5245" s="205" t="s">
        <v>684</v>
      </c>
      <c r="K5245" s="205" t="s">
        <v>684</v>
      </c>
      <c r="L5245" s="205" t="s">
        <v>684</v>
      </c>
      <c r="M5245" s="205" t="s">
        <v>684</v>
      </c>
      <c r="N5245" s="205" t="s">
        <v>684</v>
      </c>
      <c r="O5245" s="205" t="s">
        <v>686</v>
      </c>
      <c r="P5245" s="205" t="s">
        <v>684</v>
      </c>
      <c r="Q5245" s="205" t="s">
        <v>686</v>
      </c>
    </row>
    <row r="5246" spans="1:17" hidden="1">
      <c r="A5246" s="204">
        <v>100560529891</v>
      </c>
      <c r="B5246" s="205" t="s">
        <v>18862</v>
      </c>
      <c r="C5246" s="205" t="s">
        <v>18863</v>
      </c>
      <c r="D5246" s="205" t="s">
        <v>680</v>
      </c>
      <c r="E5246" s="572">
        <v>30236</v>
      </c>
      <c r="F5246" s="572">
        <v>41821</v>
      </c>
      <c r="G5246" s="205" t="s">
        <v>7908</v>
      </c>
      <c r="H5246" s="205" t="s">
        <v>682</v>
      </c>
      <c r="I5246" s="205" t="s">
        <v>684</v>
      </c>
      <c r="J5246" s="205" t="s">
        <v>684</v>
      </c>
      <c r="K5246" s="205" t="s">
        <v>684</v>
      </c>
      <c r="L5246" s="205" t="s">
        <v>684</v>
      </c>
      <c r="M5246" s="205" t="s">
        <v>684</v>
      </c>
      <c r="N5246" s="205" t="s">
        <v>684</v>
      </c>
      <c r="O5246" s="205" t="s">
        <v>686</v>
      </c>
      <c r="P5246" s="205" t="s">
        <v>684</v>
      </c>
      <c r="Q5246" s="205" t="s">
        <v>686</v>
      </c>
    </row>
    <row r="5247" spans="1:17" hidden="1">
      <c r="A5247" s="204">
        <v>100560022575</v>
      </c>
      <c r="B5247" s="205" t="s">
        <v>18891</v>
      </c>
      <c r="C5247" s="205" t="s">
        <v>18892</v>
      </c>
      <c r="D5247" s="205" t="s">
        <v>680</v>
      </c>
      <c r="E5247" s="572">
        <v>28850</v>
      </c>
      <c r="F5247" s="572">
        <v>41821</v>
      </c>
      <c r="G5247" s="205" t="s">
        <v>17275</v>
      </c>
      <c r="H5247" s="205" t="s">
        <v>682</v>
      </c>
      <c r="I5247" s="205" t="s">
        <v>684</v>
      </c>
      <c r="J5247" s="205" t="s">
        <v>684</v>
      </c>
      <c r="K5247" s="205" t="s">
        <v>684</v>
      </c>
      <c r="L5247" s="205" t="s">
        <v>684</v>
      </c>
      <c r="M5247" s="205" t="s">
        <v>684</v>
      </c>
      <c r="N5247" s="205" t="s">
        <v>684</v>
      </c>
      <c r="O5247" s="205" t="s">
        <v>686</v>
      </c>
      <c r="P5247" s="205" t="s">
        <v>684</v>
      </c>
      <c r="Q5247" s="205" t="s">
        <v>686</v>
      </c>
    </row>
    <row r="5248" spans="1:17" hidden="1">
      <c r="A5248" s="204">
        <v>100551224757</v>
      </c>
      <c r="B5248" s="205" t="s">
        <v>18856</v>
      </c>
      <c r="C5248" s="205" t="s">
        <v>18857</v>
      </c>
      <c r="D5248" s="205" t="s">
        <v>680</v>
      </c>
      <c r="E5248" s="572">
        <v>33713</v>
      </c>
      <c r="F5248" s="572">
        <v>41821</v>
      </c>
      <c r="G5248" s="205" t="s">
        <v>2229</v>
      </c>
      <c r="H5248" s="205" t="s">
        <v>682</v>
      </c>
      <c r="I5248" s="205" t="s">
        <v>684</v>
      </c>
      <c r="J5248" s="205" t="s">
        <v>684</v>
      </c>
      <c r="K5248" s="205" t="s">
        <v>684</v>
      </c>
      <c r="L5248" s="205" t="s">
        <v>684</v>
      </c>
      <c r="M5248" s="205" t="s">
        <v>684</v>
      </c>
      <c r="N5248" s="205" t="s">
        <v>684</v>
      </c>
      <c r="O5248" s="205" t="s">
        <v>686</v>
      </c>
      <c r="P5248" s="205" t="s">
        <v>684</v>
      </c>
      <c r="Q5248" s="205" t="s">
        <v>686</v>
      </c>
    </row>
    <row r="5249" spans="1:17" hidden="1">
      <c r="A5249" s="204">
        <v>100559959284</v>
      </c>
      <c r="B5249" s="205" t="s">
        <v>18864</v>
      </c>
      <c r="C5249" s="205" t="s">
        <v>18865</v>
      </c>
      <c r="D5249" s="205" t="s">
        <v>680</v>
      </c>
      <c r="E5249" s="572">
        <v>31944</v>
      </c>
      <c r="F5249" s="572">
        <v>41821</v>
      </c>
      <c r="G5249" s="205" t="s">
        <v>17700</v>
      </c>
      <c r="H5249" s="205" t="s">
        <v>682</v>
      </c>
      <c r="I5249" s="205" t="s">
        <v>684</v>
      </c>
      <c r="J5249" s="205" t="s">
        <v>684</v>
      </c>
      <c r="K5249" s="205" t="s">
        <v>684</v>
      </c>
      <c r="L5249" s="205" t="s">
        <v>684</v>
      </c>
      <c r="M5249" s="205" t="s">
        <v>684</v>
      </c>
      <c r="N5249" s="205" t="s">
        <v>684</v>
      </c>
      <c r="O5249" s="205" t="s">
        <v>686</v>
      </c>
      <c r="P5249" s="205" t="s">
        <v>684</v>
      </c>
      <c r="Q5249" s="205" t="s">
        <v>686</v>
      </c>
    </row>
    <row r="5250" spans="1:17" hidden="1">
      <c r="A5250" s="204">
        <v>100560028774</v>
      </c>
      <c r="B5250" s="205" t="s">
        <v>18866</v>
      </c>
      <c r="C5250" s="205" t="s">
        <v>18867</v>
      </c>
      <c r="D5250" s="205" t="s">
        <v>680</v>
      </c>
      <c r="E5250" s="572">
        <v>31341</v>
      </c>
      <c r="F5250" s="572">
        <v>41821</v>
      </c>
      <c r="G5250" s="205" t="s">
        <v>18868</v>
      </c>
      <c r="H5250" s="205" t="s">
        <v>682</v>
      </c>
      <c r="I5250" s="205" t="s">
        <v>684</v>
      </c>
      <c r="J5250" s="205" t="s">
        <v>684</v>
      </c>
      <c r="K5250" s="205" t="s">
        <v>684</v>
      </c>
      <c r="L5250" s="205" t="s">
        <v>684</v>
      </c>
      <c r="M5250" s="205" t="s">
        <v>684</v>
      </c>
      <c r="N5250" s="205" t="s">
        <v>684</v>
      </c>
      <c r="O5250" s="205" t="s">
        <v>686</v>
      </c>
      <c r="P5250" s="205" t="s">
        <v>684</v>
      </c>
      <c r="Q5250" s="205" t="s">
        <v>686</v>
      </c>
    </row>
    <row r="5251" spans="1:17" hidden="1">
      <c r="A5251" s="204">
        <v>100560220894</v>
      </c>
      <c r="B5251" s="205" t="s">
        <v>18858</v>
      </c>
      <c r="C5251" s="205" t="s">
        <v>18859</v>
      </c>
      <c r="D5251" s="205" t="s">
        <v>680</v>
      </c>
      <c r="E5251" s="572">
        <v>33161</v>
      </c>
      <c r="F5251" s="572">
        <v>41821</v>
      </c>
      <c r="G5251" s="205" t="s">
        <v>2182</v>
      </c>
      <c r="H5251" s="205" t="s">
        <v>682</v>
      </c>
      <c r="I5251" s="205" t="s">
        <v>684</v>
      </c>
      <c r="J5251" s="205" t="s">
        <v>684</v>
      </c>
      <c r="K5251" s="205" t="s">
        <v>684</v>
      </c>
      <c r="L5251" s="205" t="s">
        <v>684</v>
      </c>
      <c r="M5251" s="205" t="s">
        <v>684</v>
      </c>
      <c r="N5251" s="205" t="s">
        <v>684</v>
      </c>
      <c r="O5251" s="205" t="s">
        <v>686</v>
      </c>
      <c r="P5251" s="205" t="s">
        <v>684</v>
      </c>
      <c r="Q5251" s="205" t="s">
        <v>686</v>
      </c>
    </row>
    <row r="5252" spans="1:17" hidden="1">
      <c r="A5252" s="204">
        <v>100550822892</v>
      </c>
      <c r="B5252" s="205" t="s">
        <v>18872</v>
      </c>
      <c r="C5252" s="205" t="s">
        <v>18873</v>
      </c>
      <c r="D5252" s="205" t="s">
        <v>680</v>
      </c>
      <c r="E5252" s="572">
        <v>31495</v>
      </c>
      <c r="F5252" s="572">
        <v>41821</v>
      </c>
      <c r="G5252" s="205" t="s">
        <v>17101</v>
      </c>
      <c r="H5252" s="205" t="s">
        <v>682</v>
      </c>
      <c r="I5252" s="205" t="s">
        <v>684</v>
      </c>
      <c r="J5252" s="205" t="s">
        <v>684</v>
      </c>
      <c r="K5252" s="205" t="s">
        <v>684</v>
      </c>
      <c r="L5252" s="205" t="s">
        <v>684</v>
      </c>
      <c r="M5252" s="205" t="s">
        <v>684</v>
      </c>
      <c r="N5252" s="205" t="s">
        <v>684</v>
      </c>
      <c r="O5252" s="205" t="s">
        <v>686</v>
      </c>
      <c r="P5252" s="205" t="s">
        <v>684</v>
      </c>
      <c r="Q5252" s="205" t="s">
        <v>686</v>
      </c>
    </row>
    <row r="5253" spans="1:17" hidden="1">
      <c r="A5253" s="204">
        <v>100550613894</v>
      </c>
      <c r="B5253" s="205" t="s">
        <v>18909</v>
      </c>
      <c r="C5253" s="205" t="s">
        <v>18910</v>
      </c>
      <c r="D5253" s="205" t="s">
        <v>680</v>
      </c>
      <c r="E5253" s="572">
        <v>33413</v>
      </c>
      <c r="F5253" s="572">
        <v>41821</v>
      </c>
      <c r="G5253" s="205" t="s">
        <v>18911</v>
      </c>
      <c r="H5253" s="205" t="s">
        <v>682</v>
      </c>
      <c r="I5253" s="205" t="s">
        <v>684</v>
      </c>
      <c r="J5253" s="205" t="s">
        <v>684</v>
      </c>
      <c r="K5253" s="205" t="s">
        <v>684</v>
      </c>
      <c r="L5253" s="205" t="s">
        <v>684</v>
      </c>
      <c r="M5253" s="205" t="s">
        <v>684</v>
      </c>
      <c r="N5253" s="205" t="s">
        <v>684</v>
      </c>
      <c r="O5253" s="205" t="s">
        <v>686</v>
      </c>
      <c r="P5253" s="205" t="s">
        <v>684</v>
      </c>
      <c r="Q5253" s="205" t="s">
        <v>686</v>
      </c>
    </row>
    <row r="5254" spans="1:17" hidden="1">
      <c r="A5254" s="204">
        <v>100550992975</v>
      </c>
      <c r="B5254" s="205" t="s">
        <v>18874</v>
      </c>
      <c r="C5254" s="205" t="s">
        <v>18875</v>
      </c>
      <c r="D5254" s="205" t="s">
        <v>680</v>
      </c>
      <c r="E5254" s="572">
        <v>33043</v>
      </c>
      <c r="F5254" s="572">
        <v>41821</v>
      </c>
      <c r="G5254" s="205" t="s">
        <v>18849</v>
      </c>
      <c r="H5254" s="205" t="s">
        <v>682</v>
      </c>
      <c r="I5254" s="205" t="s">
        <v>684</v>
      </c>
      <c r="J5254" s="205" t="s">
        <v>684</v>
      </c>
      <c r="K5254" s="205" t="s">
        <v>684</v>
      </c>
      <c r="L5254" s="205" t="s">
        <v>684</v>
      </c>
      <c r="M5254" s="205" t="s">
        <v>684</v>
      </c>
      <c r="N5254" s="205" t="s">
        <v>684</v>
      </c>
      <c r="O5254" s="205" t="s">
        <v>686</v>
      </c>
      <c r="P5254" s="205" t="s">
        <v>684</v>
      </c>
      <c r="Q5254" s="205" t="s">
        <v>686</v>
      </c>
    </row>
    <row r="5255" spans="1:17" hidden="1">
      <c r="A5255" s="204">
        <v>100560654906</v>
      </c>
      <c r="B5255" s="205" t="s">
        <v>18876</v>
      </c>
      <c r="C5255" s="205" t="s">
        <v>6045</v>
      </c>
      <c r="D5255" s="205" t="s">
        <v>680</v>
      </c>
      <c r="E5255" s="572">
        <v>29150</v>
      </c>
      <c r="F5255" s="572">
        <v>41821</v>
      </c>
      <c r="G5255" s="205" t="s">
        <v>4251</v>
      </c>
      <c r="H5255" s="205" t="s">
        <v>682</v>
      </c>
      <c r="I5255" s="205" t="s">
        <v>684</v>
      </c>
      <c r="J5255" s="205" t="s">
        <v>684</v>
      </c>
      <c r="K5255" s="205" t="s">
        <v>684</v>
      </c>
      <c r="L5255" s="205" t="s">
        <v>684</v>
      </c>
      <c r="M5255" s="205" t="s">
        <v>684</v>
      </c>
      <c r="N5255" s="205" t="s">
        <v>684</v>
      </c>
      <c r="O5255" s="205" t="s">
        <v>686</v>
      </c>
      <c r="P5255" s="205" t="s">
        <v>684</v>
      </c>
      <c r="Q5255" s="205" t="s">
        <v>686</v>
      </c>
    </row>
    <row r="5256" spans="1:17" hidden="1">
      <c r="A5256" s="204">
        <v>100551163355</v>
      </c>
      <c r="B5256" s="205" t="s">
        <v>18877</v>
      </c>
      <c r="C5256" s="205" t="s">
        <v>18878</v>
      </c>
      <c r="D5256" s="205" t="s">
        <v>680</v>
      </c>
      <c r="E5256" s="572">
        <v>32517</v>
      </c>
      <c r="F5256" s="572">
        <v>41821</v>
      </c>
      <c r="G5256" s="205" t="s">
        <v>18879</v>
      </c>
      <c r="H5256" s="205" t="s">
        <v>682</v>
      </c>
      <c r="I5256" s="205" t="s">
        <v>684</v>
      </c>
      <c r="J5256" s="205" t="s">
        <v>684</v>
      </c>
      <c r="K5256" s="205" t="s">
        <v>684</v>
      </c>
      <c r="L5256" s="205" t="s">
        <v>684</v>
      </c>
      <c r="M5256" s="205" t="s">
        <v>684</v>
      </c>
      <c r="N5256" s="205" t="s">
        <v>684</v>
      </c>
      <c r="O5256" s="205" t="s">
        <v>686</v>
      </c>
      <c r="P5256" s="205" t="s">
        <v>684</v>
      </c>
      <c r="Q5256" s="205" t="s">
        <v>686</v>
      </c>
    </row>
    <row r="5257" spans="1:17" hidden="1">
      <c r="A5257" s="204">
        <v>100550992968</v>
      </c>
      <c r="B5257" s="205" t="s">
        <v>18880</v>
      </c>
      <c r="C5257" s="205" t="s">
        <v>18881</v>
      </c>
      <c r="D5257" s="205" t="s">
        <v>680</v>
      </c>
      <c r="E5257" s="572">
        <v>32763</v>
      </c>
      <c r="F5257" s="572">
        <v>41821</v>
      </c>
      <c r="G5257" s="205" t="s">
        <v>18849</v>
      </c>
      <c r="H5257" s="205" t="s">
        <v>682</v>
      </c>
      <c r="I5257" s="205" t="s">
        <v>684</v>
      </c>
      <c r="J5257" s="205" t="s">
        <v>684</v>
      </c>
      <c r="K5257" s="205" t="s">
        <v>684</v>
      </c>
      <c r="L5257" s="205" t="s">
        <v>684</v>
      </c>
      <c r="M5257" s="205" t="s">
        <v>684</v>
      </c>
      <c r="N5257" s="205" t="s">
        <v>684</v>
      </c>
      <c r="O5257" s="205" t="s">
        <v>686</v>
      </c>
      <c r="P5257" s="205" t="s">
        <v>684</v>
      </c>
      <c r="Q5257" s="205" t="s">
        <v>686</v>
      </c>
    </row>
    <row r="5258" spans="1:17" hidden="1">
      <c r="A5258" s="204">
        <v>100560637290</v>
      </c>
      <c r="B5258" s="205" t="s">
        <v>18888</v>
      </c>
      <c r="C5258" s="205" t="s">
        <v>18889</v>
      </c>
      <c r="D5258" s="205" t="s">
        <v>680</v>
      </c>
      <c r="E5258" s="572">
        <v>32063</v>
      </c>
      <c r="F5258" s="572">
        <v>41821</v>
      </c>
      <c r="G5258" s="205" t="s">
        <v>18890</v>
      </c>
      <c r="H5258" s="205" t="s">
        <v>682</v>
      </c>
      <c r="I5258" s="205" t="s">
        <v>684</v>
      </c>
      <c r="J5258" s="205" t="s">
        <v>684</v>
      </c>
      <c r="K5258" s="205" t="s">
        <v>684</v>
      </c>
      <c r="L5258" s="205" t="s">
        <v>684</v>
      </c>
      <c r="M5258" s="205" t="s">
        <v>684</v>
      </c>
      <c r="N5258" s="205" t="s">
        <v>684</v>
      </c>
      <c r="O5258" s="205" t="s">
        <v>686</v>
      </c>
      <c r="P5258" s="205" t="s">
        <v>684</v>
      </c>
      <c r="Q5258" s="205" t="s">
        <v>686</v>
      </c>
    </row>
    <row r="5259" spans="1:17" hidden="1">
      <c r="A5259" s="204">
        <v>100550437798</v>
      </c>
      <c r="B5259" s="205" t="s">
        <v>18882</v>
      </c>
      <c r="C5259" s="205" t="s">
        <v>18883</v>
      </c>
      <c r="D5259" s="205" t="s">
        <v>680</v>
      </c>
      <c r="E5259" s="572">
        <v>33399</v>
      </c>
      <c r="F5259" s="572">
        <v>41821</v>
      </c>
      <c r="G5259" s="205" t="s">
        <v>18884</v>
      </c>
      <c r="H5259" s="205" t="s">
        <v>682</v>
      </c>
      <c r="I5259" s="205" t="s">
        <v>684</v>
      </c>
      <c r="J5259" s="205" t="s">
        <v>684</v>
      </c>
      <c r="K5259" s="205" t="s">
        <v>684</v>
      </c>
      <c r="L5259" s="205" t="s">
        <v>684</v>
      </c>
      <c r="M5259" s="205" t="s">
        <v>684</v>
      </c>
      <c r="N5259" s="205" t="s">
        <v>684</v>
      </c>
      <c r="O5259" s="205" t="s">
        <v>686</v>
      </c>
      <c r="P5259" s="205" t="s">
        <v>684</v>
      </c>
      <c r="Q5259" s="205" t="s">
        <v>686</v>
      </c>
    </row>
    <row r="5260" spans="1:17" hidden="1">
      <c r="A5260" s="204">
        <v>100550625454</v>
      </c>
      <c r="B5260" s="205" t="s">
        <v>18854</v>
      </c>
      <c r="C5260" s="205" t="s">
        <v>18855</v>
      </c>
      <c r="D5260" s="205" t="s">
        <v>680</v>
      </c>
      <c r="E5260" s="572">
        <v>33778</v>
      </c>
      <c r="F5260" s="572">
        <v>41821</v>
      </c>
      <c r="G5260" s="205" t="s">
        <v>11913</v>
      </c>
      <c r="H5260" s="205" t="s">
        <v>682</v>
      </c>
      <c r="I5260" s="205" t="s">
        <v>684</v>
      </c>
      <c r="J5260" s="205" t="s">
        <v>684</v>
      </c>
      <c r="K5260" s="205" t="s">
        <v>684</v>
      </c>
      <c r="L5260" s="205" t="s">
        <v>684</v>
      </c>
      <c r="M5260" s="205" t="s">
        <v>684</v>
      </c>
      <c r="N5260" s="205" t="s">
        <v>684</v>
      </c>
      <c r="O5260" s="205" t="s">
        <v>686</v>
      </c>
      <c r="P5260" s="205" t="s">
        <v>684</v>
      </c>
      <c r="Q5260" s="205" t="s">
        <v>686</v>
      </c>
    </row>
    <row r="5261" spans="1:17" hidden="1">
      <c r="A5261" s="204">
        <v>100550275592</v>
      </c>
      <c r="B5261" s="205" t="s">
        <v>18869</v>
      </c>
      <c r="C5261" s="205" t="s">
        <v>18870</v>
      </c>
      <c r="D5261" s="205" t="s">
        <v>680</v>
      </c>
      <c r="E5261" s="572">
        <v>30208</v>
      </c>
      <c r="F5261" s="572">
        <v>41821</v>
      </c>
      <c r="G5261" s="205" t="s">
        <v>18871</v>
      </c>
      <c r="H5261" s="205" t="s">
        <v>682</v>
      </c>
      <c r="I5261" s="205" t="s">
        <v>684</v>
      </c>
      <c r="J5261" s="205" t="s">
        <v>684</v>
      </c>
      <c r="K5261" s="205" t="s">
        <v>684</v>
      </c>
      <c r="L5261" s="205" t="s">
        <v>684</v>
      </c>
      <c r="M5261" s="205" t="s">
        <v>684</v>
      </c>
      <c r="N5261" s="205" t="s">
        <v>684</v>
      </c>
      <c r="O5261" s="205" t="s">
        <v>686</v>
      </c>
      <c r="P5261" s="205" t="s">
        <v>684</v>
      </c>
      <c r="Q5261" s="205" t="s">
        <v>686</v>
      </c>
    </row>
    <row r="5262" spans="1:17" hidden="1">
      <c r="A5262" s="204">
        <v>100559704858</v>
      </c>
      <c r="B5262" s="205" t="s">
        <v>18860</v>
      </c>
      <c r="C5262" s="205" t="s">
        <v>18861</v>
      </c>
      <c r="D5262" s="205" t="s">
        <v>680</v>
      </c>
      <c r="E5262" s="572">
        <v>27316</v>
      </c>
      <c r="F5262" s="572">
        <v>41821</v>
      </c>
      <c r="G5262" s="205" t="s">
        <v>14999</v>
      </c>
      <c r="H5262" s="205" t="s">
        <v>682</v>
      </c>
      <c r="I5262" s="205" t="s">
        <v>684</v>
      </c>
      <c r="J5262" s="205" t="s">
        <v>684</v>
      </c>
      <c r="K5262" s="205" t="s">
        <v>684</v>
      </c>
      <c r="L5262" s="205" t="s">
        <v>684</v>
      </c>
      <c r="M5262" s="205" t="s">
        <v>684</v>
      </c>
      <c r="N5262" s="205" t="s">
        <v>684</v>
      </c>
      <c r="O5262" s="205" t="s">
        <v>686</v>
      </c>
      <c r="P5262" s="205" t="s">
        <v>684</v>
      </c>
      <c r="Q5262" s="205" t="s">
        <v>686</v>
      </c>
    </row>
    <row r="5263" spans="1:17" hidden="1">
      <c r="A5263" s="204">
        <v>100560028790</v>
      </c>
      <c r="B5263" s="205" t="s">
        <v>18896</v>
      </c>
      <c r="C5263" s="205" t="s">
        <v>18897</v>
      </c>
      <c r="D5263" s="205" t="s">
        <v>680</v>
      </c>
      <c r="E5263" s="572">
        <v>31188</v>
      </c>
      <c r="F5263" s="572">
        <v>41821</v>
      </c>
      <c r="G5263" s="205" t="s">
        <v>18868</v>
      </c>
      <c r="H5263" s="205" t="s">
        <v>682</v>
      </c>
      <c r="I5263" s="205" t="s">
        <v>684</v>
      </c>
      <c r="J5263" s="205" t="s">
        <v>684</v>
      </c>
      <c r="K5263" s="205" t="s">
        <v>684</v>
      </c>
      <c r="L5263" s="205" t="s">
        <v>684</v>
      </c>
      <c r="M5263" s="205" t="s">
        <v>684</v>
      </c>
      <c r="N5263" s="205" t="s">
        <v>684</v>
      </c>
      <c r="O5263" s="205" t="s">
        <v>686</v>
      </c>
      <c r="P5263" s="205" t="s">
        <v>684</v>
      </c>
      <c r="Q5263" s="205" t="s">
        <v>686</v>
      </c>
    </row>
    <row r="5264" spans="1:17" hidden="1">
      <c r="A5264" s="204">
        <v>100551259010</v>
      </c>
      <c r="B5264" s="205" t="s">
        <v>18898</v>
      </c>
      <c r="C5264" s="205" t="s">
        <v>18899</v>
      </c>
      <c r="D5264" s="205" t="s">
        <v>680</v>
      </c>
      <c r="E5264" s="572">
        <v>24643</v>
      </c>
      <c r="F5264" s="572">
        <v>41821</v>
      </c>
      <c r="G5264" s="205" t="s">
        <v>5501</v>
      </c>
      <c r="H5264" s="205" t="s">
        <v>682</v>
      </c>
      <c r="I5264" s="205" t="s">
        <v>684</v>
      </c>
      <c r="J5264" s="205" t="s">
        <v>684</v>
      </c>
      <c r="K5264" s="205" t="s">
        <v>684</v>
      </c>
      <c r="L5264" s="205" t="s">
        <v>684</v>
      </c>
      <c r="M5264" s="205" t="s">
        <v>684</v>
      </c>
      <c r="N5264" s="205" t="s">
        <v>684</v>
      </c>
      <c r="O5264" s="205" t="s">
        <v>686</v>
      </c>
      <c r="P5264" s="205" t="s">
        <v>684</v>
      </c>
      <c r="Q5264" s="205" t="s">
        <v>686</v>
      </c>
    </row>
    <row r="5265" spans="1:17" hidden="1">
      <c r="A5265" s="204">
        <v>100560555987</v>
      </c>
      <c r="B5265" s="205" t="s">
        <v>18893</v>
      </c>
      <c r="C5265" s="205" t="s">
        <v>18894</v>
      </c>
      <c r="D5265" s="205" t="s">
        <v>680</v>
      </c>
      <c r="E5265" s="572">
        <v>29514</v>
      </c>
      <c r="F5265" s="572">
        <v>41821</v>
      </c>
      <c r="G5265" s="205" t="s">
        <v>18895</v>
      </c>
      <c r="H5265" s="205" t="s">
        <v>682</v>
      </c>
      <c r="I5265" s="205" t="s">
        <v>684</v>
      </c>
      <c r="J5265" s="205" t="s">
        <v>684</v>
      </c>
      <c r="K5265" s="205" t="s">
        <v>684</v>
      </c>
      <c r="L5265" s="205" t="s">
        <v>684</v>
      </c>
      <c r="M5265" s="205" t="s">
        <v>684</v>
      </c>
      <c r="N5265" s="205" t="s">
        <v>684</v>
      </c>
      <c r="O5265" s="205" t="s">
        <v>686</v>
      </c>
      <c r="P5265" s="205" t="s">
        <v>684</v>
      </c>
      <c r="Q5265" s="205" t="s">
        <v>686</v>
      </c>
    </row>
    <row r="5266" spans="1:17" hidden="1">
      <c r="A5266" s="204">
        <v>100559773615</v>
      </c>
      <c r="B5266" s="205" t="s">
        <v>18902</v>
      </c>
      <c r="C5266" s="205" t="s">
        <v>18903</v>
      </c>
      <c r="D5266" s="205" t="s">
        <v>680</v>
      </c>
      <c r="E5266" s="572">
        <v>32797</v>
      </c>
      <c r="F5266" s="572">
        <v>41821</v>
      </c>
      <c r="G5266" s="205" t="s">
        <v>18904</v>
      </c>
      <c r="H5266" s="205" t="s">
        <v>682</v>
      </c>
      <c r="I5266" s="205" t="s">
        <v>684</v>
      </c>
      <c r="J5266" s="205" t="s">
        <v>684</v>
      </c>
      <c r="K5266" s="205" t="s">
        <v>684</v>
      </c>
      <c r="L5266" s="205" t="s">
        <v>684</v>
      </c>
      <c r="M5266" s="205" t="s">
        <v>684</v>
      </c>
      <c r="N5266" s="205" t="s">
        <v>684</v>
      </c>
      <c r="O5266" s="205" t="s">
        <v>686</v>
      </c>
      <c r="P5266" s="205" t="s">
        <v>684</v>
      </c>
      <c r="Q5266" s="205" t="s">
        <v>686</v>
      </c>
    </row>
    <row r="5267" spans="1:17" hidden="1">
      <c r="A5267" s="204">
        <v>100560023640</v>
      </c>
      <c r="B5267" s="205" t="s">
        <v>18900</v>
      </c>
      <c r="C5267" s="205" t="s">
        <v>18901</v>
      </c>
      <c r="D5267" s="205" t="s">
        <v>680</v>
      </c>
      <c r="E5267" s="572">
        <v>31187</v>
      </c>
      <c r="F5267" s="572">
        <v>41821</v>
      </c>
      <c r="G5267" s="205" t="s">
        <v>18841</v>
      </c>
      <c r="H5267" s="205" t="s">
        <v>682</v>
      </c>
      <c r="I5267" s="205" t="s">
        <v>684</v>
      </c>
      <c r="J5267" s="205" t="s">
        <v>684</v>
      </c>
      <c r="K5267" s="205" t="s">
        <v>684</v>
      </c>
      <c r="L5267" s="205" t="s">
        <v>684</v>
      </c>
      <c r="M5267" s="205" t="s">
        <v>684</v>
      </c>
      <c r="N5267" s="205" t="s">
        <v>684</v>
      </c>
      <c r="O5267" s="205" t="s">
        <v>686</v>
      </c>
      <c r="P5267" s="205" t="s">
        <v>684</v>
      </c>
      <c r="Q5267" s="205" t="s">
        <v>686</v>
      </c>
    </row>
    <row r="5268" spans="1:17" hidden="1">
      <c r="A5268" s="204">
        <v>100551216462</v>
      </c>
      <c r="B5268" s="205" t="s">
        <v>18905</v>
      </c>
      <c r="C5268" s="205" t="s">
        <v>18906</v>
      </c>
      <c r="D5268" s="205" t="s">
        <v>680</v>
      </c>
      <c r="E5268" s="572">
        <v>31153</v>
      </c>
      <c r="F5268" s="572">
        <v>41821</v>
      </c>
      <c r="G5268" s="205" t="s">
        <v>4961</v>
      </c>
      <c r="H5268" s="205" t="s">
        <v>682</v>
      </c>
      <c r="I5268" s="205" t="s">
        <v>684</v>
      </c>
      <c r="J5268" s="205" t="s">
        <v>684</v>
      </c>
      <c r="K5268" s="205" t="s">
        <v>684</v>
      </c>
      <c r="L5268" s="205" t="s">
        <v>684</v>
      </c>
      <c r="M5268" s="205" t="s">
        <v>684</v>
      </c>
      <c r="N5268" s="205" t="s">
        <v>684</v>
      </c>
      <c r="O5268" s="205" t="s">
        <v>686</v>
      </c>
      <c r="P5268" s="205" t="s">
        <v>684</v>
      </c>
      <c r="Q5268" s="205" t="s">
        <v>686</v>
      </c>
    </row>
    <row r="5269" spans="1:17" hidden="1">
      <c r="A5269" s="204">
        <v>100550148881</v>
      </c>
      <c r="B5269" s="205" t="s">
        <v>18907</v>
      </c>
      <c r="C5269" s="205" t="s">
        <v>18908</v>
      </c>
      <c r="D5269" s="205" t="s">
        <v>680</v>
      </c>
      <c r="E5269" s="572">
        <v>30754</v>
      </c>
      <c r="F5269" s="572">
        <v>41821</v>
      </c>
      <c r="G5269" s="205" t="s">
        <v>1495</v>
      </c>
      <c r="H5269" s="205" t="s">
        <v>682</v>
      </c>
      <c r="I5269" s="205" t="s">
        <v>684</v>
      </c>
      <c r="J5269" s="205" t="s">
        <v>684</v>
      </c>
      <c r="K5269" s="205" t="s">
        <v>684</v>
      </c>
      <c r="L5269" s="205" t="s">
        <v>684</v>
      </c>
      <c r="M5269" s="205" t="s">
        <v>684</v>
      </c>
      <c r="N5269" s="205" t="s">
        <v>684</v>
      </c>
      <c r="O5269" s="205" t="s">
        <v>686</v>
      </c>
      <c r="P5269" s="205" t="s">
        <v>684</v>
      </c>
      <c r="Q5269" s="205" t="s">
        <v>686</v>
      </c>
    </row>
    <row r="5270" spans="1:17" hidden="1">
      <c r="A5270" s="204">
        <v>100560135375</v>
      </c>
      <c r="B5270" s="205" t="s">
        <v>18919</v>
      </c>
      <c r="C5270" s="205" t="s">
        <v>18920</v>
      </c>
      <c r="D5270" s="205" t="s">
        <v>680</v>
      </c>
      <c r="E5270" s="572">
        <v>30887</v>
      </c>
      <c r="F5270" s="572">
        <v>41821</v>
      </c>
      <c r="G5270" s="205" t="s">
        <v>18921</v>
      </c>
      <c r="H5270" s="205" t="s">
        <v>682</v>
      </c>
      <c r="I5270" s="205" t="s">
        <v>684</v>
      </c>
      <c r="J5270" s="205" t="s">
        <v>684</v>
      </c>
      <c r="K5270" s="205" t="s">
        <v>684</v>
      </c>
      <c r="L5270" s="205" t="s">
        <v>684</v>
      </c>
      <c r="M5270" s="205" t="s">
        <v>684</v>
      </c>
      <c r="N5270" s="205" t="s">
        <v>684</v>
      </c>
      <c r="O5270" s="205" t="s">
        <v>686</v>
      </c>
      <c r="P5270" s="205" t="s">
        <v>684</v>
      </c>
      <c r="Q5270" s="205" t="s">
        <v>686</v>
      </c>
    </row>
    <row r="5271" spans="1:17" hidden="1">
      <c r="A5271" s="204">
        <v>100550275585</v>
      </c>
      <c r="B5271" s="205" t="s">
        <v>18922</v>
      </c>
      <c r="C5271" s="205" t="s">
        <v>16925</v>
      </c>
      <c r="D5271" s="205" t="s">
        <v>680</v>
      </c>
      <c r="E5271" s="572">
        <v>31671</v>
      </c>
      <c r="F5271" s="572">
        <v>41821</v>
      </c>
      <c r="G5271" s="205" t="s">
        <v>18871</v>
      </c>
      <c r="H5271" s="205" t="s">
        <v>682</v>
      </c>
      <c r="I5271" s="205" t="s">
        <v>684</v>
      </c>
      <c r="J5271" s="205" t="s">
        <v>684</v>
      </c>
      <c r="K5271" s="205" t="s">
        <v>684</v>
      </c>
      <c r="L5271" s="205" t="s">
        <v>684</v>
      </c>
      <c r="M5271" s="205" t="s">
        <v>684</v>
      </c>
      <c r="N5271" s="205" t="s">
        <v>684</v>
      </c>
      <c r="O5271" s="205" t="s">
        <v>686</v>
      </c>
      <c r="P5271" s="205" t="s">
        <v>684</v>
      </c>
      <c r="Q5271" s="205" t="s">
        <v>686</v>
      </c>
    </row>
    <row r="5272" spans="1:17" hidden="1">
      <c r="A5272" s="204">
        <v>100550574427</v>
      </c>
      <c r="B5272" s="205" t="s">
        <v>18917</v>
      </c>
      <c r="C5272" s="205" t="s">
        <v>18918</v>
      </c>
      <c r="D5272" s="205" t="s">
        <v>680</v>
      </c>
      <c r="E5272" s="572">
        <v>31546</v>
      </c>
      <c r="F5272" s="572">
        <v>41821</v>
      </c>
      <c r="G5272" s="205" t="s">
        <v>4633</v>
      </c>
      <c r="H5272" s="205" t="s">
        <v>682</v>
      </c>
      <c r="I5272" s="205" t="s">
        <v>684</v>
      </c>
      <c r="J5272" s="205" t="s">
        <v>684</v>
      </c>
      <c r="K5272" s="205" t="s">
        <v>684</v>
      </c>
      <c r="L5272" s="205" t="s">
        <v>684</v>
      </c>
      <c r="M5272" s="205" t="s">
        <v>684</v>
      </c>
      <c r="N5272" s="205" t="s">
        <v>684</v>
      </c>
      <c r="O5272" s="205" t="s">
        <v>686</v>
      </c>
      <c r="P5272" s="205" t="s">
        <v>684</v>
      </c>
      <c r="Q5272" s="205" t="s">
        <v>686</v>
      </c>
    </row>
    <row r="5273" spans="1:17" hidden="1">
      <c r="A5273" s="204">
        <v>100559784413</v>
      </c>
      <c r="B5273" s="205" t="s">
        <v>18912</v>
      </c>
      <c r="C5273" s="205" t="s">
        <v>18913</v>
      </c>
      <c r="D5273" s="205" t="s">
        <v>680</v>
      </c>
      <c r="E5273" s="572">
        <v>29878</v>
      </c>
      <c r="F5273" s="572">
        <v>41821</v>
      </c>
      <c r="G5273" s="205" t="s">
        <v>18818</v>
      </c>
      <c r="H5273" s="205" t="s">
        <v>682</v>
      </c>
      <c r="I5273" s="205" t="s">
        <v>684</v>
      </c>
      <c r="J5273" s="205" t="s">
        <v>684</v>
      </c>
      <c r="K5273" s="205" t="s">
        <v>684</v>
      </c>
      <c r="L5273" s="205" t="s">
        <v>684</v>
      </c>
      <c r="M5273" s="205" t="s">
        <v>684</v>
      </c>
      <c r="N5273" s="205" t="s">
        <v>684</v>
      </c>
      <c r="O5273" s="205" t="s">
        <v>686</v>
      </c>
      <c r="P5273" s="205" t="s">
        <v>684</v>
      </c>
      <c r="Q5273" s="205" t="s">
        <v>686</v>
      </c>
    </row>
    <row r="5274" spans="1:17" hidden="1">
      <c r="A5274" s="204">
        <v>100560633520</v>
      </c>
      <c r="B5274" s="205" t="s">
        <v>18914</v>
      </c>
      <c r="C5274" s="205" t="s">
        <v>18915</v>
      </c>
      <c r="D5274" s="205" t="s">
        <v>680</v>
      </c>
      <c r="E5274" s="572">
        <v>29787</v>
      </c>
      <c r="F5274" s="572">
        <v>41821</v>
      </c>
      <c r="G5274" s="205" t="s">
        <v>18916</v>
      </c>
      <c r="H5274" s="205" t="s">
        <v>682</v>
      </c>
      <c r="I5274" s="205" t="s">
        <v>684</v>
      </c>
      <c r="J5274" s="205">
        <v>7776018787</v>
      </c>
      <c r="K5274" s="205" t="s">
        <v>684</v>
      </c>
      <c r="L5274" s="205" t="s">
        <v>684</v>
      </c>
      <c r="M5274" s="205" t="s">
        <v>684</v>
      </c>
      <c r="N5274" s="205" t="s">
        <v>684</v>
      </c>
      <c r="O5274" s="205" t="s">
        <v>686</v>
      </c>
      <c r="P5274" s="205" t="s">
        <v>684</v>
      </c>
      <c r="Q5274" s="205" t="s">
        <v>686</v>
      </c>
    </row>
    <row r="5275" spans="1:17" hidden="1">
      <c r="A5275" s="204">
        <v>100551086060</v>
      </c>
      <c r="B5275" s="205" t="s">
        <v>18832</v>
      </c>
      <c r="C5275" s="205" t="s">
        <v>18833</v>
      </c>
      <c r="D5275" s="205" t="s">
        <v>680</v>
      </c>
      <c r="E5275" s="572">
        <v>33042</v>
      </c>
      <c r="F5275" s="572">
        <v>41821</v>
      </c>
      <c r="G5275" s="205" t="s">
        <v>1765</v>
      </c>
      <c r="H5275" s="205" t="s">
        <v>682</v>
      </c>
      <c r="I5275" s="205" t="s">
        <v>684</v>
      </c>
      <c r="J5275" s="205" t="s">
        <v>684</v>
      </c>
      <c r="K5275" s="205" t="s">
        <v>684</v>
      </c>
      <c r="L5275" s="205" t="s">
        <v>684</v>
      </c>
      <c r="M5275" s="205" t="s">
        <v>684</v>
      </c>
      <c r="N5275" s="205" t="s">
        <v>684</v>
      </c>
      <c r="O5275" s="205" t="s">
        <v>686</v>
      </c>
      <c r="P5275" s="205" t="s">
        <v>684</v>
      </c>
      <c r="Q5275" s="205" t="s">
        <v>686</v>
      </c>
    </row>
    <row r="5276" spans="1:17" hidden="1">
      <c r="A5276" s="204">
        <v>100551111027</v>
      </c>
      <c r="B5276" s="205" t="s">
        <v>18837</v>
      </c>
      <c r="C5276" s="205" t="s">
        <v>18838</v>
      </c>
      <c r="D5276" s="205" t="s">
        <v>680</v>
      </c>
      <c r="E5276" s="572">
        <v>30753</v>
      </c>
      <c r="F5276" s="572">
        <v>41821</v>
      </c>
      <c r="G5276" s="205" t="s">
        <v>18197</v>
      </c>
      <c r="H5276" s="205" t="s">
        <v>682</v>
      </c>
      <c r="I5276" s="205" t="s">
        <v>684</v>
      </c>
      <c r="J5276" s="205" t="s">
        <v>684</v>
      </c>
      <c r="K5276" s="205" t="s">
        <v>684</v>
      </c>
      <c r="L5276" s="205" t="s">
        <v>684</v>
      </c>
      <c r="M5276" s="205" t="s">
        <v>684</v>
      </c>
      <c r="N5276" s="205" t="s">
        <v>684</v>
      </c>
      <c r="O5276" s="205" t="s">
        <v>686</v>
      </c>
      <c r="P5276" s="205" t="s">
        <v>684</v>
      </c>
      <c r="Q5276" s="205" t="s">
        <v>686</v>
      </c>
    </row>
    <row r="5277" spans="1:17" hidden="1">
      <c r="A5277" s="204">
        <v>100550625630</v>
      </c>
      <c r="B5277" s="205" t="s">
        <v>18928</v>
      </c>
      <c r="C5277" s="205" t="s">
        <v>18929</v>
      </c>
      <c r="D5277" s="205" t="s">
        <v>680</v>
      </c>
      <c r="E5277" s="572">
        <v>29849</v>
      </c>
      <c r="F5277" s="572">
        <v>41791</v>
      </c>
      <c r="G5277" s="205" t="s">
        <v>11913</v>
      </c>
      <c r="H5277" s="205" t="s">
        <v>682</v>
      </c>
      <c r="I5277" s="205" t="s">
        <v>684</v>
      </c>
      <c r="J5277" s="205" t="s">
        <v>684</v>
      </c>
      <c r="K5277" s="205" t="s">
        <v>684</v>
      </c>
      <c r="L5277" s="205" t="s">
        <v>684</v>
      </c>
      <c r="M5277" s="205" t="s">
        <v>684</v>
      </c>
      <c r="N5277" s="205" t="s">
        <v>684</v>
      </c>
      <c r="O5277" s="205" t="s">
        <v>686</v>
      </c>
      <c r="P5277" s="205" t="s">
        <v>684</v>
      </c>
      <c r="Q5277" s="205" t="s">
        <v>686</v>
      </c>
    </row>
    <row r="5278" spans="1:17" hidden="1">
      <c r="A5278" s="204">
        <v>100551315092</v>
      </c>
      <c r="B5278" s="205" t="s">
        <v>18936</v>
      </c>
      <c r="C5278" s="205" t="s">
        <v>18937</v>
      </c>
      <c r="D5278" s="205" t="s">
        <v>680</v>
      </c>
      <c r="E5278" s="572">
        <v>31642</v>
      </c>
      <c r="F5278" s="572">
        <v>41791</v>
      </c>
      <c r="G5278" s="205" t="s">
        <v>1801</v>
      </c>
      <c r="H5278" s="205" t="s">
        <v>682</v>
      </c>
      <c r="I5278" s="205" t="s">
        <v>684</v>
      </c>
      <c r="J5278" s="205" t="s">
        <v>684</v>
      </c>
      <c r="K5278" s="205" t="s">
        <v>684</v>
      </c>
      <c r="L5278" s="205" t="s">
        <v>684</v>
      </c>
      <c r="M5278" s="205" t="s">
        <v>684</v>
      </c>
      <c r="N5278" s="205" t="s">
        <v>684</v>
      </c>
      <c r="O5278" s="205" t="s">
        <v>686</v>
      </c>
      <c r="P5278" s="205" t="s">
        <v>684</v>
      </c>
      <c r="Q5278" s="205" t="s">
        <v>686</v>
      </c>
    </row>
    <row r="5279" spans="1:17" hidden="1">
      <c r="A5279" s="204">
        <v>100551107453</v>
      </c>
      <c r="B5279" s="205" t="s">
        <v>18938</v>
      </c>
      <c r="C5279" s="205" t="s">
        <v>18939</v>
      </c>
      <c r="D5279" s="205" t="s">
        <v>680</v>
      </c>
      <c r="E5279" s="572">
        <v>31580</v>
      </c>
      <c r="F5279" s="572">
        <v>41791</v>
      </c>
      <c r="G5279" s="205" t="s">
        <v>6384</v>
      </c>
      <c r="H5279" s="205" t="s">
        <v>682</v>
      </c>
      <c r="I5279" s="205" t="s">
        <v>684</v>
      </c>
      <c r="J5279" s="205" t="s">
        <v>684</v>
      </c>
      <c r="K5279" s="205" t="s">
        <v>684</v>
      </c>
      <c r="L5279" s="205" t="s">
        <v>684</v>
      </c>
      <c r="M5279" s="205" t="s">
        <v>684</v>
      </c>
      <c r="N5279" s="205" t="s">
        <v>684</v>
      </c>
      <c r="O5279" s="205" t="s">
        <v>686</v>
      </c>
      <c r="P5279" s="205" t="s">
        <v>684</v>
      </c>
      <c r="Q5279" s="205" t="s">
        <v>686</v>
      </c>
    </row>
    <row r="5280" spans="1:17" hidden="1">
      <c r="A5280" s="204">
        <v>100534409621</v>
      </c>
      <c r="B5280" s="205" t="s">
        <v>18940</v>
      </c>
      <c r="C5280" s="205" t="s">
        <v>18941</v>
      </c>
      <c r="D5280" s="205" t="s">
        <v>680</v>
      </c>
      <c r="E5280" s="572">
        <v>31669</v>
      </c>
      <c r="F5280" s="572">
        <v>41791</v>
      </c>
      <c r="G5280" s="205" t="s">
        <v>18942</v>
      </c>
      <c r="H5280" s="205" t="s">
        <v>1214</v>
      </c>
      <c r="I5280" s="205" t="s">
        <v>684</v>
      </c>
      <c r="J5280" s="205" t="s">
        <v>684</v>
      </c>
      <c r="K5280" s="205" t="s">
        <v>684</v>
      </c>
      <c r="L5280" s="205" t="s">
        <v>684</v>
      </c>
      <c r="M5280" s="205" t="s">
        <v>684</v>
      </c>
      <c r="N5280" s="205" t="s">
        <v>684</v>
      </c>
      <c r="O5280" s="205" t="s">
        <v>686</v>
      </c>
      <c r="P5280" s="205" t="s">
        <v>684</v>
      </c>
      <c r="Q5280" s="205" t="s">
        <v>686</v>
      </c>
    </row>
    <row r="5281" spans="1:17" hidden="1">
      <c r="A5281" s="204">
        <v>100550084764</v>
      </c>
      <c r="B5281" s="205" t="s">
        <v>19043</v>
      </c>
      <c r="C5281" s="205" t="s">
        <v>19044</v>
      </c>
      <c r="D5281" s="205" t="s">
        <v>680</v>
      </c>
      <c r="E5281" s="572">
        <v>32299</v>
      </c>
      <c r="F5281" s="572">
        <v>41791</v>
      </c>
      <c r="G5281" s="205" t="s">
        <v>19045</v>
      </c>
      <c r="H5281" s="205" t="s">
        <v>682</v>
      </c>
      <c r="I5281" s="205" t="s">
        <v>684</v>
      </c>
      <c r="J5281" s="205" t="s">
        <v>684</v>
      </c>
      <c r="K5281" s="205" t="s">
        <v>684</v>
      </c>
      <c r="L5281" s="205" t="s">
        <v>684</v>
      </c>
      <c r="M5281" s="205" t="s">
        <v>684</v>
      </c>
      <c r="N5281" s="205" t="s">
        <v>684</v>
      </c>
      <c r="O5281" s="205" t="s">
        <v>686</v>
      </c>
      <c r="P5281" s="205" t="s">
        <v>684</v>
      </c>
      <c r="Q5281" s="205" t="s">
        <v>686</v>
      </c>
    </row>
    <row r="5282" spans="1:17" hidden="1">
      <c r="A5282" s="204">
        <v>100550900529</v>
      </c>
      <c r="B5282" s="205" t="s">
        <v>18933</v>
      </c>
      <c r="C5282" s="205" t="s">
        <v>18934</v>
      </c>
      <c r="D5282" s="205" t="s">
        <v>680</v>
      </c>
      <c r="E5282" s="572">
        <v>32462</v>
      </c>
      <c r="F5282" s="572">
        <v>41791</v>
      </c>
      <c r="G5282" s="205" t="s">
        <v>18935</v>
      </c>
      <c r="H5282" s="205" t="s">
        <v>682</v>
      </c>
      <c r="I5282" s="205" t="s">
        <v>684</v>
      </c>
      <c r="J5282" s="205" t="s">
        <v>684</v>
      </c>
      <c r="K5282" s="205" t="s">
        <v>684</v>
      </c>
      <c r="L5282" s="205" t="s">
        <v>684</v>
      </c>
      <c r="M5282" s="205" t="s">
        <v>684</v>
      </c>
      <c r="N5282" s="205" t="s">
        <v>684</v>
      </c>
      <c r="O5282" s="205" t="s">
        <v>686</v>
      </c>
      <c r="P5282" s="205" t="s">
        <v>684</v>
      </c>
      <c r="Q5282" s="205" t="s">
        <v>686</v>
      </c>
    </row>
    <row r="5283" spans="1:17" hidden="1">
      <c r="A5283" s="204">
        <v>100550937010</v>
      </c>
      <c r="B5283" s="205" t="s">
        <v>18964</v>
      </c>
      <c r="C5283" s="205" t="s">
        <v>18965</v>
      </c>
      <c r="D5283" s="205" t="s">
        <v>680</v>
      </c>
      <c r="E5283" s="572">
        <v>32726</v>
      </c>
      <c r="F5283" s="572">
        <v>41791</v>
      </c>
      <c r="G5283" s="205" t="s">
        <v>18966</v>
      </c>
      <c r="H5283" s="205" t="s">
        <v>682</v>
      </c>
      <c r="I5283" s="205" t="s">
        <v>684</v>
      </c>
      <c r="J5283" s="205" t="s">
        <v>684</v>
      </c>
      <c r="K5283" s="205" t="s">
        <v>684</v>
      </c>
      <c r="L5283" s="205" t="s">
        <v>684</v>
      </c>
      <c r="M5283" s="205" t="s">
        <v>684</v>
      </c>
      <c r="N5283" s="205" t="s">
        <v>684</v>
      </c>
      <c r="O5283" s="205" t="s">
        <v>686</v>
      </c>
      <c r="P5283" s="205" t="s">
        <v>684</v>
      </c>
      <c r="Q5283" s="205" t="s">
        <v>686</v>
      </c>
    </row>
    <row r="5284" spans="1:17" hidden="1">
      <c r="A5284" s="204">
        <v>100550936588</v>
      </c>
      <c r="B5284" s="205" t="s">
        <v>18958</v>
      </c>
      <c r="C5284" s="205" t="s">
        <v>18959</v>
      </c>
      <c r="D5284" s="205" t="s">
        <v>680</v>
      </c>
      <c r="E5284" s="572">
        <v>32300</v>
      </c>
      <c r="F5284" s="572">
        <v>41791</v>
      </c>
      <c r="G5284" s="205" t="s">
        <v>18960</v>
      </c>
      <c r="H5284" s="205" t="s">
        <v>682</v>
      </c>
      <c r="I5284" s="205" t="s">
        <v>684</v>
      </c>
      <c r="J5284" s="205" t="s">
        <v>684</v>
      </c>
      <c r="K5284" s="205" t="s">
        <v>684</v>
      </c>
      <c r="L5284" s="205" t="s">
        <v>684</v>
      </c>
      <c r="M5284" s="205" t="s">
        <v>684</v>
      </c>
      <c r="N5284" s="205" t="s">
        <v>684</v>
      </c>
      <c r="O5284" s="205" t="s">
        <v>686</v>
      </c>
      <c r="P5284" s="205" t="s">
        <v>684</v>
      </c>
      <c r="Q5284" s="205" t="s">
        <v>686</v>
      </c>
    </row>
    <row r="5285" spans="1:17" hidden="1">
      <c r="A5285" s="204">
        <v>100550608900</v>
      </c>
      <c r="B5285" s="205" t="s">
        <v>18967</v>
      </c>
      <c r="C5285" s="205" t="s">
        <v>18968</v>
      </c>
      <c r="D5285" s="205" t="s">
        <v>680</v>
      </c>
      <c r="E5285" s="572">
        <v>31068</v>
      </c>
      <c r="F5285" s="572">
        <v>41791</v>
      </c>
      <c r="G5285" s="205" t="s">
        <v>18841</v>
      </c>
      <c r="H5285" s="205" t="s">
        <v>682</v>
      </c>
      <c r="I5285" s="205" t="s">
        <v>684</v>
      </c>
      <c r="J5285" s="205" t="s">
        <v>684</v>
      </c>
      <c r="K5285" s="205" t="s">
        <v>684</v>
      </c>
      <c r="L5285" s="205" t="s">
        <v>684</v>
      </c>
      <c r="M5285" s="205" t="s">
        <v>684</v>
      </c>
      <c r="N5285" s="205" t="s">
        <v>684</v>
      </c>
      <c r="O5285" s="205" t="s">
        <v>686</v>
      </c>
      <c r="P5285" s="205" t="s">
        <v>684</v>
      </c>
      <c r="Q5285" s="205" t="s">
        <v>686</v>
      </c>
    </row>
    <row r="5286" spans="1:17" hidden="1">
      <c r="A5286" s="204">
        <v>100559754688</v>
      </c>
      <c r="B5286" s="205" t="s">
        <v>18952</v>
      </c>
      <c r="C5286" s="205" t="s">
        <v>18953</v>
      </c>
      <c r="D5286" s="205" t="s">
        <v>680</v>
      </c>
      <c r="E5286" s="572">
        <v>28352</v>
      </c>
      <c r="F5286" s="572">
        <v>41791</v>
      </c>
      <c r="G5286" s="205" t="s">
        <v>8001</v>
      </c>
      <c r="H5286" s="205" t="s">
        <v>682</v>
      </c>
      <c r="I5286" s="205" t="s">
        <v>684</v>
      </c>
      <c r="J5286" s="205" t="s">
        <v>684</v>
      </c>
      <c r="K5286" s="205" t="s">
        <v>684</v>
      </c>
      <c r="L5286" s="205" t="s">
        <v>684</v>
      </c>
      <c r="M5286" s="205" t="s">
        <v>684</v>
      </c>
      <c r="N5286" s="205" t="s">
        <v>684</v>
      </c>
      <c r="O5286" s="205" t="s">
        <v>686</v>
      </c>
      <c r="P5286" s="205" t="s">
        <v>684</v>
      </c>
      <c r="Q5286" s="205" t="s">
        <v>686</v>
      </c>
    </row>
    <row r="5287" spans="1:17" hidden="1">
      <c r="A5287" s="204">
        <v>100550625184</v>
      </c>
      <c r="B5287" s="205" t="s">
        <v>18954</v>
      </c>
      <c r="C5287" s="205" t="s">
        <v>18955</v>
      </c>
      <c r="D5287" s="205" t="s">
        <v>680</v>
      </c>
      <c r="E5287" s="572">
        <v>29879</v>
      </c>
      <c r="F5287" s="572">
        <v>41791</v>
      </c>
      <c r="G5287" s="205" t="s">
        <v>11913</v>
      </c>
      <c r="H5287" s="205" t="s">
        <v>682</v>
      </c>
      <c r="I5287" s="205" t="s">
        <v>684</v>
      </c>
      <c r="J5287" s="205" t="s">
        <v>684</v>
      </c>
      <c r="K5287" s="205" t="s">
        <v>684</v>
      </c>
      <c r="L5287" s="205" t="s">
        <v>684</v>
      </c>
      <c r="M5287" s="205" t="s">
        <v>684</v>
      </c>
      <c r="N5287" s="205" t="s">
        <v>684</v>
      </c>
      <c r="O5287" s="205" t="s">
        <v>686</v>
      </c>
      <c r="P5287" s="205" t="s">
        <v>684</v>
      </c>
      <c r="Q5287" s="205" t="s">
        <v>686</v>
      </c>
    </row>
    <row r="5288" spans="1:17" hidden="1">
      <c r="A5288" s="204">
        <v>100560160750</v>
      </c>
      <c r="B5288" s="205" t="s">
        <v>18956</v>
      </c>
      <c r="C5288" s="205" t="s">
        <v>18957</v>
      </c>
      <c r="D5288" s="205" t="s">
        <v>680</v>
      </c>
      <c r="E5288" s="572">
        <v>32195</v>
      </c>
      <c r="F5288" s="572">
        <v>41791</v>
      </c>
      <c r="G5288" s="205" t="s">
        <v>3371</v>
      </c>
      <c r="H5288" s="205" t="s">
        <v>682</v>
      </c>
      <c r="I5288" s="205" t="s">
        <v>684</v>
      </c>
      <c r="J5288" s="205" t="s">
        <v>684</v>
      </c>
      <c r="K5288" s="205" t="s">
        <v>684</v>
      </c>
      <c r="L5288" s="205" t="s">
        <v>684</v>
      </c>
      <c r="M5288" s="205" t="s">
        <v>684</v>
      </c>
      <c r="N5288" s="205" t="s">
        <v>684</v>
      </c>
      <c r="O5288" s="205" t="s">
        <v>686</v>
      </c>
      <c r="P5288" s="205" t="s">
        <v>684</v>
      </c>
      <c r="Q5288" s="205" t="s">
        <v>686</v>
      </c>
    </row>
    <row r="5289" spans="1:17" hidden="1">
      <c r="A5289" s="204">
        <v>100560169380</v>
      </c>
      <c r="B5289" s="205" t="s">
        <v>18961</v>
      </c>
      <c r="C5289" s="205" t="s">
        <v>18962</v>
      </c>
      <c r="D5289" s="205" t="s">
        <v>680</v>
      </c>
      <c r="E5289" s="572">
        <v>30734</v>
      </c>
      <c r="F5289" s="572">
        <v>41791</v>
      </c>
      <c r="G5289" s="205" t="s">
        <v>18963</v>
      </c>
      <c r="H5289" s="205" t="s">
        <v>682</v>
      </c>
      <c r="I5289" s="205" t="s">
        <v>684</v>
      </c>
      <c r="J5289" s="205" t="s">
        <v>684</v>
      </c>
      <c r="K5289" s="205" t="s">
        <v>684</v>
      </c>
      <c r="L5289" s="205" t="s">
        <v>684</v>
      </c>
      <c r="M5289" s="205" t="s">
        <v>684</v>
      </c>
      <c r="N5289" s="205" t="s">
        <v>684</v>
      </c>
      <c r="O5289" s="205" t="s">
        <v>686</v>
      </c>
      <c r="P5289" s="205" t="s">
        <v>684</v>
      </c>
      <c r="Q5289" s="205" t="s">
        <v>686</v>
      </c>
    </row>
    <row r="5290" spans="1:17" hidden="1">
      <c r="A5290" s="204">
        <v>100550946139</v>
      </c>
      <c r="B5290" s="205" t="s">
        <v>18943</v>
      </c>
      <c r="C5290" s="205" t="s">
        <v>18944</v>
      </c>
      <c r="D5290" s="205" t="s">
        <v>680</v>
      </c>
      <c r="E5290" s="572">
        <v>31298</v>
      </c>
      <c r="F5290" s="572">
        <v>41791</v>
      </c>
      <c r="G5290" s="205" t="s">
        <v>18945</v>
      </c>
      <c r="H5290" s="205" t="s">
        <v>682</v>
      </c>
      <c r="I5290" s="205" t="s">
        <v>684</v>
      </c>
      <c r="J5290" s="205" t="s">
        <v>684</v>
      </c>
      <c r="K5290" s="205" t="s">
        <v>684</v>
      </c>
      <c r="L5290" s="205" t="s">
        <v>684</v>
      </c>
      <c r="M5290" s="205" t="s">
        <v>684</v>
      </c>
      <c r="N5290" s="205" t="s">
        <v>684</v>
      </c>
      <c r="O5290" s="205" t="s">
        <v>686</v>
      </c>
      <c r="P5290" s="205" t="s">
        <v>684</v>
      </c>
      <c r="Q5290" s="205" t="s">
        <v>686</v>
      </c>
    </row>
    <row r="5291" spans="1:17" hidden="1">
      <c r="A5291" s="204">
        <v>100534482714</v>
      </c>
      <c r="B5291" s="205" t="s">
        <v>18946</v>
      </c>
      <c r="C5291" s="205" t="s">
        <v>18947</v>
      </c>
      <c r="D5291" s="205" t="s">
        <v>680</v>
      </c>
      <c r="E5291" s="572">
        <v>29851</v>
      </c>
      <c r="F5291" s="572">
        <v>41791</v>
      </c>
      <c r="G5291" s="205" t="s">
        <v>18948</v>
      </c>
      <c r="H5291" s="205" t="s">
        <v>1214</v>
      </c>
      <c r="I5291" s="205" t="s">
        <v>684</v>
      </c>
      <c r="J5291" s="205" t="s">
        <v>684</v>
      </c>
      <c r="K5291" s="205" t="s">
        <v>684</v>
      </c>
      <c r="L5291" s="205" t="s">
        <v>684</v>
      </c>
      <c r="M5291" s="205" t="s">
        <v>684</v>
      </c>
      <c r="N5291" s="205" t="s">
        <v>684</v>
      </c>
      <c r="O5291" s="205" t="s">
        <v>686</v>
      </c>
      <c r="P5291" s="205" t="s">
        <v>684</v>
      </c>
      <c r="Q5291" s="205" t="s">
        <v>686</v>
      </c>
    </row>
    <row r="5292" spans="1:17" hidden="1">
      <c r="A5292" s="204">
        <v>100533302956</v>
      </c>
      <c r="B5292" s="205" t="s">
        <v>18949</v>
      </c>
      <c r="C5292" s="205" t="s">
        <v>18950</v>
      </c>
      <c r="D5292" s="205" t="s">
        <v>680</v>
      </c>
      <c r="E5292" s="572">
        <v>29838</v>
      </c>
      <c r="F5292" s="572">
        <v>41791</v>
      </c>
      <c r="G5292" s="205" t="s">
        <v>18951</v>
      </c>
      <c r="H5292" s="205" t="s">
        <v>1214</v>
      </c>
      <c r="I5292" s="205" t="s">
        <v>684</v>
      </c>
      <c r="J5292" s="205" t="s">
        <v>684</v>
      </c>
      <c r="K5292" s="205" t="s">
        <v>684</v>
      </c>
      <c r="L5292" s="205" t="s">
        <v>684</v>
      </c>
      <c r="M5292" s="205" t="s">
        <v>684</v>
      </c>
      <c r="N5292" s="205" t="s">
        <v>684</v>
      </c>
      <c r="O5292" s="205" t="s">
        <v>686</v>
      </c>
      <c r="P5292" s="205" t="s">
        <v>684</v>
      </c>
      <c r="Q5292" s="205" t="s">
        <v>686</v>
      </c>
    </row>
    <row r="5293" spans="1:17" hidden="1">
      <c r="A5293" s="204">
        <v>100550523786</v>
      </c>
      <c r="B5293" s="205" t="s">
        <v>18969</v>
      </c>
      <c r="C5293" s="205" t="s">
        <v>18970</v>
      </c>
      <c r="D5293" s="205" t="s">
        <v>680</v>
      </c>
      <c r="E5293" s="572">
        <v>33091</v>
      </c>
      <c r="F5293" s="572">
        <v>41791</v>
      </c>
      <c r="G5293" s="205" t="s">
        <v>18971</v>
      </c>
      <c r="H5293" s="205" t="s">
        <v>682</v>
      </c>
      <c r="I5293" s="205" t="s">
        <v>684</v>
      </c>
      <c r="J5293" s="205" t="s">
        <v>684</v>
      </c>
      <c r="K5293" s="205" t="s">
        <v>684</v>
      </c>
      <c r="L5293" s="205" t="s">
        <v>684</v>
      </c>
      <c r="M5293" s="205" t="s">
        <v>684</v>
      </c>
      <c r="N5293" s="205" t="s">
        <v>684</v>
      </c>
      <c r="O5293" s="205" t="s">
        <v>686</v>
      </c>
      <c r="P5293" s="205" t="s">
        <v>684</v>
      </c>
      <c r="Q5293" s="205" t="s">
        <v>686</v>
      </c>
    </row>
    <row r="5294" spans="1:17" hidden="1">
      <c r="A5294" s="204">
        <v>100551327018</v>
      </c>
      <c r="B5294" s="205" t="s">
        <v>18972</v>
      </c>
      <c r="C5294" s="205" t="s">
        <v>18973</v>
      </c>
      <c r="D5294" s="205" t="s">
        <v>680</v>
      </c>
      <c r="E5294" s="572">
        <v>27345</v>
      </c>
      <c r="F5294" s="572">
        <v>41791</v>
      </c>
      <c r="G5294" s="205" t="s">
        <v>3865</v>
      </c>
      <c r="H5294" s="205" t="s">
        <v>682</v>
      </c>
      <c r="I5294" s="205" t="s">
        <v>684</v>
      </c>
      <c r="J5294" s="205" t="s">
        <v>684</v>
      </c>
      <c r="K5294" s="205" t="s">
        <v>684</v>
      </c>
      <c r="L5294" s="205" t="s">
        <v>684</v>
      </c>
      <c r="M5294" s="205" t="s">
        <v>684</v>
      </c>
      <c r="N5294" s="205" t="s">
        <v>684</v>
      </c>
      <c r="O5294" s="205" t="s">
        <v>686</v>
      </c>
      <c r="P5294" s="205" t="s">
        <v>684</v>
      </c>
      <c r="Q5294" s="205" t="s">
        <v>686</v>
      </c>
    </row>
    <row r="5295" spans="1:17" hidden="1">
      <c r="A5295" s="204">
        <v>100551006234</v>
      </c>
      <c r="B5295" s="205" t="s">
        <v>18976</v>
      </c>
      <c r="C5295" s="205" t="s">
        <v>18977</v>
      </c>
      <c r="D5295" s="205" t="s">
        <v>680</v>
      </c>
      <c r="E5295" s="572">
        <v>34101</v>
      </c>
      <c r="F5295" s="572">
        <v>41791</v>
      </c>
      <c r="G5295" s="205" t="s">
        <v>4464</v>
      </c>
      <c r="H5295" s="205" t="s">
        <v>682</v>
      </c>
      <c r="I5295" s="205" t="s">
        <v>684</v>
      </c>
      <c r="J5295" s="205" t="s">
        <v>684</v>
      </c>
      <c r="K5295" s="205" t="s">
        <v>684</v>
      </c>
      <c r="L5295" s="205" t="s">
        <v>684</v>
      </c>
      <c r="M5295" s="205" t="s">
        <v>684</v>
      </c>
      <c r="N5295" s="205" t="s">
        <v>684</v>
      </c>
      <c r="O5295" s="205" t="s">
        <v>686</v>
      </c>
      <c r="P5295" s="205" t="s">
        <v>684</v>
      </c>
      <c r="Q5295" s="205" t="s">
        <v>686</v>
      </c>
    </row>
    <row r="5296" spans="1:17" hidden="1">
      <c r="A5296" s="204">
        <v>100550094585</v>
      </c>
      <c r="B5296" s="205" t="s">
        <v>18978</v>
      </c>
      <c r="C5296" s="205" t="s">
        <v>18979</v>
      </c>
      <c r="D5296" s="205" t="s">
        <v>680</v>
      </c>
      <c r="E5296" s="572">
        <v>31943</v>
      </c>
      <c r="F5296" s="572">
        <v>41791</v>
      </c>
      <c r="G5296" s="205" t="s">
        <v>4153</v>
      </c>
      <c r="H5296" s="205" t="s">
        <v>682</v>
      </c>
      <c r="I5296" s="205" t="s">
        <v>684</v>
      </c>
      <c r="J5296" s="205" t="s">
        <v>684</v>
      </c>
      <c r="K5296" s="205" t="s">
        <v>684</v>
      </c>
      <c r="L5296" s="205" t="s">
        <v>684</v>
      </c>
      <c r="M5296" s="205" t="s">
        <v>684</v>
      </c>
      <c r="N5296" s="205" t="s">
        <v>684</v>
      </c>
      <c r="O5296" s="205" t="s">
        <v>686</v>
      </c>
      <c r="P5296" s="205" t="s">
        <v>684</v>
      </c>
      <c r="Q5296" s="205" t="s">
        <v>686</v>
      </c>
    </row>
    <row r="5297" spans="1:17" hidden="1">
      <c r="A5297" s="204">
        <v>100551320322</v>
      </c>
      <c r="B5297" s="205" t="s">
        <v>18980</v>
      </c>
      <c r="C5297" s="205" t="s">
        <v>18981</v>
      </c>
      <c r="D5297" s="205" t="s">
        <v>680</v>
      </c>
      <c r="E5297" s="572">
        <v>33490</v>
      </c>
      <c r="F5297" s="572">
        <v>41791</v>
      </c>
      <c r="G5297" s="205" t="s">
        <v>18982</v>
      </c>
      <c r="H5297" s="205" t="s">
        <v>682</v>
      </c>
      <c r="I5297" s="205" t="s">
        <v>684</v>
      </c>
      <c r="J5297" s="205" t="s">
        <v>684</v>
      </c>
      <c r="K5297" s="205" t="s">
        <v>684</v>
      </c>
      <c r="L5297" s="205" t="s">
        <v>684</v>
      </c>
      <c r="M5297" s="205" t="s">
        <v>684</v>
      </c>
      <c r="N5297" s="205" t="s">
        <v>684</v>
      </c>
      <c r="O5297" s="205" t="s">
        <v>686</v>
      </c>
      <c r="P5297" s="205" t="s">
        <v>684</v>
      </c>
      <c r="Q5297" s="205" t="s">
        <v>686</v>
      </c>
    </row>
    <row r="5298" spans="1:17" hidden="1">
      <c r="A5298" s="204">
        <v>100550268868</v>
      </c>
      <c r="B5298" s="205" t="s">
        <v>18983</v>
      </c>
      <c r="C5298" s="205" t="s">
        <v>18984</v>
      </c>
      <c r="D5298" s="205" t="s">
        <v>680</v>
      </c>
      <c r="E5298" s="572">
        <v>31670</v>
      </c>
      <c r="F5298" s="572">
        <v>41791</v>
      </c>
      <c r="G5298" s="205" t="s">
        <v>18792</v>
      </c>
      <c r="H5298" s="205" t="s">
        <v>682</v>
      </c>
      <c r="I5298" s="205" t="s">
        <v>684</v>
      </c>
      <c r="J5298" s="205" t="s">
        <v>684</v>
      </c>
      <c r="K5298" s="205" t="s">
        <v>684</v>
      </c>
      <c r="L5298" s="205" t="s">
        <v>684</v>
      </c>
      <c r="M5298" s="205" t="s">
        <v>684</v>
      </c>
      <c r="N5298" s="205" t="s">
        <v>684</v>
      </c>
      <c r="O5298" s="205" t="s">
        <v>686</v>
      </c>
      <c r="P5298" s="205" t="s">
        <v>684</v>
      </c>
      <c r="Q5298" s="205" t="s">
        <v>686</v>
      </c>
    </row>
    <row r="5299" spans="1:17" hidden="1">
      <c r="A5299" s="204">
        <v>100550211060</v>
      </c>
      <c r="B5299" s="205" t="s">
        <v>18985</v>
      </c>
      <c r="C5299" s="205" t="s">
        <v>18986</v>
      </c>
      <c r="D5299" s="205" t="s">
        <v>680</v>
      </c>
      <c r="E5299" s="572">
        <v>31278</v>
      </c>
      <c r="F5299" s="572">
        <v>41791</v>
      </c>
      <c r="G5299" s="205" t="s">
        <v>18987</v>
      </c>
      <c r="H5299" s="205" t="s">
        <v>682</v>
      </c>
      <c r="I5299" s="205" t="s">
        <v>684</v>
      </c>
      <c r="J5299" s="205" t="s">
        <v>684</v>
      </c>
      <c r="K5299" s="205" t="s">
        <v>684</v>
      </c>
      <c r="L5299" s="205" t="s">
        <v>684</v>
      </c>
      <c r="M5299" s="205" t="s">
        <v>684</v>
      </c>
      <c r="N5299" s="205" t="s">
        <v>684</v>
      </c>
      <c r="O5299" s="205" t="s">
        <v>686</v>
      </c>
      <c r="P5299" s="205" t="s">
        <v>684</v>
      </c>
      <c r="Q5299" s="205" t="s">
        <v>686</v>
      </c>
    </row>
    <row r="5300" spans="1:17" hidden="1">
      <c r="A5300" s="204">
        <v>100533302960</v>
      </c>
      <c r="B5300" s="205" t="s">
        <v>18988</v>
      </c>
      <c r="C5300" s="205" t="s">
        <v>18989</v>
      </c>
      <c r="D5300" s="205" t="s">
        <v>680</v>
      </c>
      <c r="E5300" s="572">
        <v>29509</v>
      </c>
      <c r="F5300" s="572">
        <v>41791</v>
      </c>
      <c r="G5300" s="205" t="s">
        <v>18951</v>
      </c>
      <c r="H5300" s="205" t="s">
        <v>1214</v>
      </c>
      <c r="I5300" s="205" t="s">
        <v>684</v>
      </c>
      <c r="J5300" s="205" t="s">
        <v>684</v>
      </c>
      <c r="K5300" s="205" t="s">
        <v>684</v>
      </c>
      <c r="L5300" s="205" t="s">
        <v>684</v>
      </c>
      <c r="M5300" s="205" t="s">
        <v>684</v>
      </c>
      <c r="N5300" s="205" t="s">
        <v>684</v>
      </c>
      <c r="O5300" s="205" t="s">
        <v>686</v>
      </c>
      <c r="P5300" s="205" t="s">
        <v>684</v>
      </c>
      <c r="Q5300" s="205" t="s">
        <v>686</v>
      </c>
    </row>
    <row r="5301" spans="1:17" hidden="1">
      <c r="A5301" s="204">
        <v>100550616187</v>
      </c>
      <c r="B5301" s="205" t="s">
        <v>18993</v>
      </c>
      <c r="C5301" s="205" t="s">
        <v>18994</v>
      </c>
      <c r="D5301" s="205" t="s">
        <v>680</v>
      </c>
      <c r="E5301" s="572">
        <v>32406</v>
      </c>
      <c r="F5301" s="572">
        <v>41791</v>
      </c>
      <c r="G5301" s="205" t="s">
        <v>18868</v>
      </c>
      <c r="H5301" s="205" t="s">
        <v>682</v>
      </c>
      <c r="I5301" s="205" t="s">
        <v>684</v>
      </c>
      <c r="J5301" s="205" t="s">
        <v>684</v>
      </c>
      <c r="K5301" s="205" t="s">
        <v>684</v>
      </c>
      <c r="L5301" s="205" t="s">
        <v>684</v>
      </c>
      <c r="M5301" s="205" t="s">
        <v>684</v>
      </c>
      <c r="N5301" s="205" t="s">
        <v>684</v>
      </c>
      <c r="O5301" s="205" t="s">
        <v>686</v>
      </c>
      <c r="P5301" s="205" t="s">
        <v>684</v>
      </c>
      <c r="Q5301" s="205" t="s">
        <v>686</v>
      </c>
    </row>
    <row r="5302" spans="1:17" hidden="1">
      <c r="A5302" s="204">
        <v>100534390692</v>
      </c>
      <c r="B5302" s="205" t="s">
        <v>18995</v>
      </c>
      <c r="C5302" s="205" t="s">
        <v>18996</v>
      </c>
      <c r="D5302" s="205" t="s">
        <v>680</v>
      </c>
      <c r="E5302" s="572">
        <v>32387</v>
      </c>
      <c r="F5302" s="572">
        <v>41791</v>
      </c>
      <c r="G5302" s="205" t="s">
        <v>18966</v>
      </c>
      <c r="H5302" s="205" t="s">
        <v>682</v>
      </c>
      <c r="I5302" s="205" t="s">
        <v>684</v>
      </c>
      <c r="J5302" s="205" t="s">
        <v>684</v>
      </c>
      <c r="K5302" s="205" t="s">
        <v>684</v>
      </c>
      <c r="L5302" s="205" t="s">
        <v>684</v>
      </c>
      <c r="M5302" s="205" t="s">
        <v>684</v>
      </c>
      <c r="N5302" s="205" t="s">
        <v>684</v>
      </c>
      <c r="O5302" s="205" t="s">
        <v>686</v>
      </c>
      <c r="P5302" s="205" t="s">
        <v>684</v>
      </c>
      <c r="Q5302" s="205" t="s">
        <v>686</v>
      </c>
    </row>
    <row r="5303" spans="1:17" hidden="1">
      <c r="A5303" s="204">
        <v>100550745357</v>
      </c>
      <c r="B5303" s="205" t="s">
        <v>19005</v>
      </c>
      <c r="C5303" s="205" t="s">
        <v>19006</v>
      </c>
      <c r="D5303" s="205" t="s">
        <v>680</v>
      </c>
      <c r="E5303" s="572">
        <v>30935</v>
      </c>
      <c r="F5303" s="572">
        <v>41791</v>
      </c>
      <c r="G5303" s="205" t="s">
        <v>17006</v>
      </c>
      <c r="H5303" s="205" t="s">
        <v>682</v>
      </c>
      <c r="I5303" s="205" t="s">
        <v>684</v>
      </c>
      <c r="J5303" s="205" t="s">
        <v>684</v>
      </c>
      <c r="K5303" s="205" t="s">
        <v>684</v>
      </c>
      <c r="L5303" s="205" t="s">
        <v>684</v>
      </c>
      <c r="M5303" s="205" t="s">
        <v>684</v>
      </c>
      <c r="N5303" s="205" t="s">
        <v>684</v>
      </c>
      <c r="O5303" s="205" t="s">
        <v>686</v>
      </c>
      <c r="P5303" s="205" t="s">
        <v>684</v>
      </c>
      <c r="Q5303" s="205" t="s">
        <v>686</v>
      </c>
    </row>
    <row r="5304" spans="1:17" hidden="1">
      <c r="A5304" s="204">
        <v>100550187720</v>
      </c>
      <c r="B5304" s="205" t="s">
        <v>19007</v>
      </c>
      <c r="C5304" s="205" t="s">
        <v>19008</v>
      </c>
      <c r="D5304" s="205" t="s">
        <v>680</v>
      </c>
      <c r="E5304" s="572">
        <v>28806</v>
      </c>
      <c r="F5304" s="572">
        <v>41791</v>
      </c>
      <c r="G5304" s="205" t="s">
        <v>19009</v>
      </c>
      <c r="H5304" s="205" t="s">
        <v>682</v>
      </c>
      <c r="I5304" s="205" t="s">
        <v>684</v>
      </c>
      <c r="J5304" s="205" t="s">
        <v>684</v>
      </c>
      <c r="K5304" s="205" t="s">
        <v>684</v>
      </c>
      <c r="L5304" s="205" t="s">
        <v>684</v>
      </c>
      <c r="M5304" s="205" t="s">
        <v>684</v>
      </c>
      <c r="N5304" s="205" t="s">
        <v>684</v>
      </c>
      <c r="O5304" s="205" t="s">
        <v>686</v>
      </c>
      <c r="P5304" s="205" t="s">
        <v>684</v>
      </c>
      <c r="Q5304" s="205" t="s">
        <v>686</v>
      </c>
    </row>
    <row r="5305" spans="1:17" hidden="1">
      <c r="A5305" s="204">
        <v>100534955637</v>
      </c>
      <c r="B5305" s="205" t="s">
        <v>19010</v>
      </c>
      <c r="C5305" s="205" t="s">
        <v>19011</v>
      </c>
      <c r="D5305" s="205" t="s">
        <v>680</v>
      </c>
      <c r="E5305" s="572">
        <v>22907</v>
      </c>
      <c r="F5305" s="572">
        <v>41791</v>
      </c>
      <c r="G5305" s="205" t="s">
        <v>19012</v>
      </c>
      <c r="H5305" s="205" t="s">
        <v>1214</v>
      </c>
      <c r="I5305" s="205" t="s">
        <v>684</v>
      </c>
      <c r="J5305" s="205" t="s">
        <v>684</v>
      </c>
      <c r="K5305" s="205" t="s">
        <v>684</v>
      </c>
      <c r="L5305" s="205" t="s">
        <v>684</v>
      </c>
      <c r="M5305" s="205" t="s">
        <v>684</v>
      </c>
      <c r="N5305" s="205" t="s">
        <v>684</v>
      </c>
      <c r="O5305" s="205" t="s">
        <v>686</v>
      </c>
      <c r="P5305" s="205" t="s">
        <v>684</v>
      </c>
      <c r="Q5305" s="205" t="s">
        <v>686</v>
      </c>
    </row>
    <row r="5306" spans="1:17" hidden="1">
      <c r="A5306" s="204">
        <v>100550363871</v>
      </c>
      <c r="B5306" s="205" t="s">
        <v>18997</v>
      </c>
      <c r="C5306" s="205" t="s">
        <v>18998</v>
      </c>
      <c r="D5306" s="205" t="s">
        <v>680</v>
      </c>
      <c r="E5306" s="572">
        <v>28744</v>
      </c>
      <c r="F5306" s="572">
        <v>41791</v>
      </c>
      <c r="G5306" s="205" t="s">
        <v>3095</v>
      </c>
      <c r="H5306" s="205" t="s">
        <v>682</v>
      </c>
      <c r="I5306" s="205" t="s">
        <v>684</v>
      </c>
      <c r="J5306" s="205" t="s">
        <v>684</v>
      </c>
      <c r="K5306" s="205" t="s">
        <v>684</v>
      </c>
      <c r="L5306" s="205" t="s">
        <v>684</v>
      </c>
      <c r="M5306" s="205" t="s">
        <v>684</v>
      </c>
      <c r="N5306" s="205" t="s">
        <v>684</v>
      </c>
      <c r="O5306" s="205" t="s">
        <v>686</v>
      </c>
      <c r="P5306" s="205" t="s">
        <v>684</v>
      </c>
      <c r="Q5306" s="205" t="s">
        <v>686</v>
      </c>
    </row>
    <row r="5307" spans="1:17" hidden="1">
      <c r="A5307" s="204">
        <v>100551119535</v>
      </c>
      <c r="B5307" s="205" t="s">
        <v>19001</v>
      </c>
      <c r="C5307" s="205" t="s">
        <v>19002</v>
      </c>
      <c r="D5307" s="205" t="s">
        <v>680</v>
      </c>
      <c r="E5307" s="572">
        <v>32104</v>
      </c>
      <c r="F5307" s="572">
        <v>41791</v>
      </c>
      <c r="G5307" s="205" t="s">
        <v>14467</v>
      </c>
      <c r="H5307" s="205" t="s">
        <v>682</v>
      </c>
      <c r="I5307" s="205" t="s">
        <v>684</v>
      </c>
      <c r="J5307" s="205" t="s">
        <v>684</v>
      </c>
      <c r="K5307" s="205" t="s">
        <v>684</v>
      </c>
      <c r="L5307" s="205" t="s">
        <v>684</v>
      </c>
      <c r="M5307" s="205" t="s">
        <v>684</v>
      </c>
      <c r="N5307" s="205" t="s">
        <v>684</v>
      </c>
      <c r="O5307" s="205" t="s">
        <v>686</v>
      </c>
      <c r="P5307" s="205" t="s">
        <v>684</v>
      </c>
      <c r="Q5307" s="205" t="s">
        <v>686</v>
      </c>
    </row>
    <row r="5308" spans="1:17" hidden="1">
      <c r="A5308" s="204">
        <v>100550271802</v>
      </c>
      <c r="B5308" s="205" t="s">
        <v>19003</v>
      </c>
      <c r="C5308" s="205" t="s">
        <v>19004</v>
      </c>
      <c r="D5308" s="205" t="s">
        <v>680</v>
      </c>
      <c r="E5308" s="572">
        <v>24726</v>
      </c>
      <c r="F5308" s="572">
        <v>41791</v>
      </c>
      <c r="G5308" s="205" t="s">
        <v>17703</v>
      </c>
      <c r="H5308" s="205" t="s">
        <v>682</v>
      </c>
      <c r="I5308" s="205" t="s">
        <v>684</v>
      </c>
      <c r="J5308" s="205" t="s">
        <v>684</v>
      </c>
      <c r="K5308" s="205" t="s">
        <v>684</v>
      </c>
      <c r="L5308" s="205" t="s">
        <v>684</v>
      </c>
      <c r="M5308" s="205" t="s">
        <v>684</v>
      </c>
      <c r="N5308" s="205" t="s">
        <v>684</v>
      </c>
      <c r="O5308" s="205" t="s">
        <v>686</v>
      </c>
      <c r="P5308" s="205" t="s">
        <v>684</v>
      </c>
      <c r="Q5308" s="205" t="s">
        <v>686</v>
      </c>
    </row>
    <row r="5309" spans="1:17" hidden="1">
      <c r="A5309" s="204">
        <v>100534480154</v>
      </c>
      <c r="B5309" s="205" t="s">
        <v>18999</v>
      </c>
      <c r="C5309" s="205" t="s">
        <v>19000</v>
      </c>
      <c r="D5309" s="205" t="s">
        <v>680</v>
      </c>
      <c r="E5309" s="572">
        <v>32041</v>
      </c>
      <c r="F5309" s="572">
        <v>41791</v>
      </c>
      <c r="G5309" s="205" t="s">
        <v>1768</v>
      </c>
      <c r="H5309" s="205" t="s">
        <v>682</v>
      </c>
      <c r="I5309" s="205" t="s">
        <v>684</v>
      </c>
      <c r="J5309" s="205" t="s">
        <v>684</v>
      </c>
      <c r="K5309" s="205" t="s">
        <v>684</v>
      </c>
      <c r="L5309" s="205" t="s">
        <v>684</v>
      </c>
      <c r="M5309" s="205" t="s">
        <v>684</v>
      </c>
      <c r="N5309" s="205" t="s">
        <v>684</v>
      </c>
      <c r="O5309" s="205" t="s">
        <v>686</v>
      </c>
      <c r="P5309" s="205" t="s">
        <v>684</v>
      </c>
      <c r="Q5309" s="205" t="s">
        <v>686</v>
      </c>
    </row>
    <row r="5310" spans="1:17" hidden="1">
      <c r="A5310" s="204">
        <v>100550178273</v>
      </c>
      <c r="B5310" s="205" t="s">
        <v>18974</v>
      </c>
      <c r="C5310" s="205" t="s">
        <v>18975</v>
      </c>
      <c r="D5310" s="205" t="s">
        <v>680</v>
      </c>
      <c r="E5310" s="572">
        <v>29717</v>
      </c>
      <c r="F5310" s="572">
        <v>41791</v>
      </c>
      <c r="G5310" s="205" t="s">
        <v>706</v>
      </c>
      <c r="H5310" s="205" t="s">
        <v>682</v>
      </c>
      <c r="I5310" s="205" t="s">
        <v>684</v>
      </c>
      <c r="J5310" s="205" t="s">
        <v>684</v>
      </c>
      <c r="K5310" s="205" t="s">
        <v>684</v>
      </c>
      <c r="L5310" s="205" t="s">
        <v>684</v>
      </c>
      <c r="M5310" s="205" t="s">
        <v>684</v>
      </c>
      <c r="N5310" s="205" t="s">
        <v>684</v>
      </c>
      <c r="O5310" s="205" t="s">
        <v>686</v>
      </c>
      <c r="P5310" s="205" t="s">
        <v>684</v>
      </c>
      <c r="Q5310" s="205" t="s">
        <v>686</v>
      </c>
    </row>
    <row r="5311" spans="1:17" hidden="1">
      <c r="A5311" s="204">
        <v>100550625496</v>
      </c>
      <c r="B5311" s="205" t="s">
        <v>19017</v>
      </c>
      <c r="C5311" s="205" t="s">
        <v>19018</v>
      </c>
      <c r="D5311" s="205" t="s">
        <v>680</v>
      </c>
      <c r="E5311" s="572">
        <v>31237</v>
      </c>
      <c r="F5311" s="572">
        <v>41791</v>
      </c>
      <c r="G5311" s="205" t="s">
        <v>11913</v>
      </c>
      <c r="H5311" s="205" t="s">
        <v>682</v>
      </c>
      <c r="I5311" s="205" t="s">
        <v>684</v>
      </c>
      <c r="J5311" s="205" t="s">
        <v>684</v>
      </c>
      <c r="K5311" s="205" t="s">
        <v>684</v>
      </c>
      <c r="L5311" s="205" t="s">
        <v>684</v>
      </c>
      <c r="M5311" s="205" t="s">
        <v>684</v>
      </c>
      <c r="N5311" s="205" t="s">
        <v>684</v>
      </c>
      <c r="O5311" s="205" t="s">
        <v>686</v>
      </c>
      <c r="P5311" s="205" t="s">
        <v>684</v>
      </c>
      <c r="Q5311" s="205" t="s">
        <v>686</v>
      </c>
    </row>
    <row r="5312" spans="1:17" hidden="1">
      <c r="A5312" s="204">
        <v>100551190353</v>
      </c>
      <c r="B5312" s="205" t="s">
        <v>19019</v>
      </c>
      <c r="C5312" s="205" t="s">
        <v>19020</v>
      </c>
      <c r="D5312" s="205" t="s">
        <v>680</v>
      </c>
      <c r="E5312" s="572">
        <v>32699</v>
      </c>
      <c r="F5312" s="572">
        <v>41791</v>
      </c>
      <c r="G5312" s="205" t="s">
        <v>19021</v>
      </c>
      <c r="H5312" s="205" t="s">
        <v>682</v>
      </c>
      <c r="I5312" s="205" t="s">
        <v>684</v>
      </c>
      <c r="J5312" s="205" t="s">
        <v>684</v>
      </c>
      <c r="K5312" s="205" t="s">
        <v>684</v>
      </c>
      <c r="L5312" s="205" t="s">
        <v>684</v>
      </c>
      <c r="M5312" s="205" t="s">
        <v>684</v>
      </c>
      <c r="N5312" s="205" t="s">
        <v>684</v>
      </c>
      <c r="O5312" s="205" t="s">
        <v>686</v>
      </c>
      <c r="P5312" s="205" t="s">
        <v>684</v>
      </c>
      <c r="Q5312" s="205" t="s">
        <v>686</v>
      </c>
    </row>
    <row r="5313" spans="1:17" hidden="1">
      <c r="A5313" s="204">
        <v>100550802988</v>
      </c>
      <c r="B5313" s="205" t="s">
        <v>19022</v>
      </c>
      <c r="C5313" s="205" t="s">
        <v>19023</v>
      </c>
      <c r="D5313" s="205" t="s">
        <v>680</v>
      </c>
      <c r="E5313" s="572">
        <v>32034</v>
      </c>
      <c r="F5313" s="572">
        <v>41791</v>
      </c>
      <c r="G5313" s="205" t="s">
        <v>18963</v>
      </c>
      <c r="H5313" s="205" t="s">
        <v>682</v>
      </c>
      <c r="I5313" s="205" t="s">
        <v>684</v>
      </c>
      <c r="J5313" s="205" t="s">
        <v>684</v>
      </c>
      <c r="K5313" s="205" t="s">
        <v>684</v>
      </c>
      <c r="L5313" s="205" t="s">
        <v>684</v>
      </c>
      <c r="M5313" s="205" t="s">
        <v>684</v>
      </c>
      <c r="N5313" s="205" t="s">
        <v>684</v>
      </c>
      <c r="O5313" s="205" t="s">
        <v>686</v>
      </c>
      <c r="P5313" s="205" t="s">
        <v>684</v>
      </c>
      <c r="Q5313" s="205" t="s">
        <v>686</v>
      </c>
    </row>
    <row r="5314" spans="1:17" hidden="1">
      <c r="A5314" s="204">
        <v>100550268913</v>
      </c>
      <c r="B5314" s="205" t="s">
        <v>19015</v>
      </c>
      <c r="C5314" s="205" t="s">
        <v>19016</v>
      </c>
      <c r="D5314" s="205" t="s">
        <v>680</v>
      </c>
      <c r="E5314" s="572">
        <v>32643</v>
      </c>
      <c r="F5314" s="572">
        <v>41791</v>
      </c>
      <c r="G5314" s="205" t="s">
        <v>18792</v>
      </c>
      <c r="H5314" s="205" t="s">
        <v>682</v>
      </c>
      <c r="I5314" s="205" t="s">
        <v>684</v>
      </c>
      <c r="J5314" s="205" t="s">
        <v>684</v>
      </c>
      <c r="K5314" s="205" t="s">
        <v>684</v>
      </c>
      <c r="L5314" s="205" t="s">
        <v>684</v>
      </c>
      <c r="M5314" s="205" t="s">
        <v>684</v>
      </c>
      <c r="N5314" s="205" t="s">
        <v>684</v>
      </c>
      <c r="O5314" s="205" t="s">
        <v>686</v>
      </c>
      <c r="P5314" s="205" t="s">
        <v>684</v>
      </c>
      <c r="Q5314" s="205" t="s">
        <v>686</v>
      </c>
    </row>
    <row r="5315" spans="1:17" hidden="1">
      <c r="A5315" s="204">
        <v>100550890963</v>
      </c>
      <c r="B5315" s="205" t="s">
        <v>18990</v>
      </c>
      <c r="C5315" s="205" t="s">
        <v>18991</v>
      </c>
      <c r="D5315" s="205" t="s">
        <v>680</v>
      </c>
      <c r="E5315" s="572">
        <v>30201</v>
      </c>
      <c r="F5315" s="572">
        <v>41791</v>
      </c>
      <c r="G5315" s="205" t="s">
        <v>18992</v>
      </c>
      <c r="H5315" s="205" t="s">
        <v>682</v>
      </c>
      <c r="I5315" s="205" t="s">
        <v>684</v>
      </c>
      <c r="J5315" s="205" t="s">
        <v>684</v>
      </c>
      <c r="K5315" s="205" t="s">
        <v>684</v>
      </c>
      <c r="L5315" s="205" t="s">
        <v>684</v>
      </c>
      <c r="M5315" s="205" t="s">
        <v>684</v>
      </c>
      <c r="N5315" s="205" t="s">
        <v>684</v>
      </c>
      <c r="O5315" s="205" t="s">
        <v>686</v>
      </c>
      <c r="P5315" s="205" t="s">
        <v>684</v>
      </c>
      <c r="Q5315" s="205" t="s">
        <v>686</v>
      </c>
    </row>
    <row r="5316" spans="1:17" hidden="1">
      <c r="A5316" s="204">
        <v>100550336756</v>
      </c>
      <c r="B5316" s="205" t="s">
        <v>19024</v>
      </c>
      <c r="C5316" s="205" t="s">
        <v>19025</v>
      </c>
      <c r="D5316" s="205" t="s">
        <v>680</v>
      </c>
      <c r="E5316" s="572">
        <v>32489</v>
      </c>
      <c r="F5316" s="572">
        <v>41791</v>
      </c>
      <c r="G5316" s="205" t="s">
        <v>19026</v>
      </c>
      <c r="H5316" s="205" t="s">
        <v>682</v>
      </c>
      <c r="I5316" s="205" t="s">
        <v>684</v>
      </c>
      <c r="J5316" s="205" t="s">
        <v>684</v>
      </c>
      <c r="K5316" s="205" t="s">
        <v>684</v>
      </c>
      <c r="L5316" s="205" t="s">
        <v>684</v>
      </c>
      <c r="M5316" s="205" t="s">
        <v>684</v>
      </c>
      <c r="N5316" s="205" t="s">
        <v>14047</v>
      </c>
      <c r="O5316" s="205" t="s">
        <v>686</v>
      </c>
      <c r="P5316" s="205" t="s">
        <v>684</v>
      </c>
      <c r="Q5316" s="205" t="s">
        <v>686</v>
      </c>
    </row>
    <row r="5317" spans="1:17" hidden="1">
      <c r="A5317" s="204">
        <v>100551323515</v>
      </c>
      <c r="B5317" s="205" t="s">
        <v>19027</v>
      </c>
      <c r="C5317" s="205" t="s">
        <v>19028</v>
      </c>
      <c r="D5317" s="205" t="s">
        <v>680</v>
      </c>
      <c r="E5317" s="572">
        <v>33036</v>
      </c>
      <c r="F5317" s="572">
        <v>41791</v>
      </c>
      <c r="G5317" s="205" t="s">
        <v>2788</v>
      </c>
      <c r="H5317" s="205" t="s">
        <v>682</v>
      </c>
      <c r="I5317" s="205" t="s">
        <v>684</v>
      </c>
      <c r="J5317" s="205" t="s">
        <v>684</v>
      </c>
      <c r="K5317" s="205" t="s">
        <v>684</v>
      </c>
      <c r="L5317" s="205" t="s">
        <v>684</v>
      </c>
      <c r="M5317" s="205" t="s">
        <v>684</v>
      </c>
      <c r="N5317" s="205" t="s">
        <v>684</v>
      </c>
      <c r="O5317" s="205" t="s">
        <v>686</v>
      </c>
      <c r="P5317" s="205" t="s">
        <v>684</v>
      </c>
      <c r="Q5317" s="205" t="s">
        <v>686</v>
      </c>
    </row>
    <row r="5318" spans="1:17" hidden="1">
      <c r="A5318" s="204">
        <v>100550890971</v>
      </c>
      <c r="B5318" s="205" t="s">
        <v>19029</v>
      </c>
      <c r="C5318" s="205" t="s">
        <v>19030</v>
      </c>
      <c r="D5318" s="205" t="s">
        <v>680</v>
      </c>
      <c r="E5318" s="572">
        <v>31378</v>
      </c>
      <c r="F5318" s="572">
        <v>41791</v>
      </c>
      <c r="G5318" s="205" t="s">
        <v>18992</v>
      </c>
      <c r="H5318" s="205" t="s">
        <v>682</v>
      </c>
      <c r="I5318" s="205" t="s">
        <v>684</v>
      </c>
      <c r="J5318" s="205" t="s">
        <v>684</v>
      </c>
      <c r="K5318" s="205" t="s">
        <v>684</v>
      </c>
      <c r="L5318" s="205" t="s">
        <v>684</v>
      </c>
      <c r="M5318" s="205" t="s">
        <v>684</v>
      </c>
      <c r="N5318" s="205" t="s">
        <v>684</v>
      </c>
      <c r="O5318" s="205" t="s">
        <v>686</v>
      </c>
      <c r="P5318" s="205" t="s">
        <v>684</v>
      </c>
      <c r="Q5318" s="205" t="s">
        <v>686</v>
      </c>
    </row>
    <row r="5319" spans="1:17" hidden="1">
      <c r="A5319" s="204">
        <v>100551096449</v>
      </c>
      <c r="B5319" s="205" t="s">
        <v>19036</v>
      </c>
      <c r="C5319" s="205" t="s">
        <v>19037</v>
      </c>
      <c r="D5319" s="205" t="s">
        <v>680</v>
      </c>
      <c r="E5319" s="572">
        <v>32686</v>
      </c>
      <c r="F5319" s="572">
        <v>41791</v>
      </c>
      <c r="G5319" s="205" t="s">
        <v>10198</v>
      </c>
      <c r="H5319" s="205" t="s">
        <v>682</v>
      </c>
      <c r="I5319" s="205" t="s">
        <v>684</v>
      </c>
      <c r="J5319" s="205" t="s">
        <v>684</v>
      </c>
      <c r="K5319" s="205" t="s">
        <v>684</v>
      </c>
      <c r="L5319" s="205" t="s">
        <v>684</v>
      </c>
      <c r="M5319" s="205" t="s">
        <v>684</v>
      </c>
      <c r="N5319" s="205" t="s">
        <v>684</v>
      </c>
      <c r="O5319" s="205" t="s">
        <v>686</v>
      </c>
      <c r="P5319" s="205" t="s">
        <v>684</v>
      </c>
      <c r="Q5319" s="205" t="s">
        <v>686</v>
      </c>
    </row>
    <row r="5320" spans="1:17" hidden="1">
      <c r="A5320" s="204">
        <v>100551315037</v>
      </c>
      <c r="B5320" s="205" t="s">
        <v>19034</v>
      </c>
      <c r="C5320" s="205" t="s">
        <v>19035</v>
      </c>
      <c r="D5320" s="205" t="s">
        <v>680</v>
      </c>
      <c r="E5320" s="572">
        <v>32392</v>
      </c>
      <c r="F5320" s="572">
        <v>41791</v>
      </c>
      <c r="G5320" s="205" t="s">
        <v>1801</v>
      </c>
      <c r="H5320" s="205" t="s">
        <v>682</v>
      </c>
      <c r="I5320" s="205" t="s">
        <v>684</v>
      </c>
      <c r="J5320" s="205" t="s">
        <v>684</v>
      </c>
      <c r="K5320" s="205" t="s">
        <v>684</v>
      </c>
      <c r="L5320" s="205" t="s">
        <v>684</v>
      </c>
      <c r="M5320" s="205" t="s">
        <v>684</v>
      </c>
      <c r="N5320" s="205" t="s">
        <v>684</v>
      </c>
      <c r="O5320" s="205" t="s">
        <v>686</v>
      </c>
      <c r="P5320" s="205" t="s">
        <v>684</v>
      </c>
      <c r="Q5320" s="205" t="s">
        <v>686</v>
      </c>
    </row>
    <row r="5321" spans="1:17" hidden="1">
      <c r="A5321" s="204">
        <v>100550823685</v>
      </c>
      <c r="B5321" s="205" t="s">
        <v>19031</v>
      </c>
      <c r="C5321" s="205" t="s">
        <v>19032</v>
      </c>
      <c r="D5321" s="205" t="s">
        <v>680</v>
      </c>
      <c r="E5321" s="572">
        <v>32761</v>
      </c>
      <c r="F5321" s="572">
        <v>41791</v>
      </c>
      <c r="G5321" s="205" t="s">
        <v>19033</v>
      </c>
      <c r="H5321" s="205" t="s">
        <v>682</v>
      </c>
      <c r="I5321" s="205" t="s">
        <v>684</v>
      </c>
      <c r="J5321" s="205" t="s">
        <v>684</v>
      </c>
      <c r="K5321" s="205" t="s">
        <v>684</v>
      </c>
      <c r="L5321" s="205" t="s">
        <v>684</v>
      </c>
      <c r="M5321" s="205" t="s">
        <v>684</v>
      </c>
      <c r="N5321" s="205" t="s">
        <v>684</v>
      </c>
      <c r="O5321" s="205" t="s">
        <v>686</v>
      </c>
      <c r="P5321" s="205" t="s">
        <v>684</v>
      </c>
      <c r="Q5321" s="205" t="s">
        <v>686</v>
      </c>
    </row>
    <row r="5322" spans="1:17" hidden="1">
      <c r="A5322" s="204">
        <v>100560460758</v>
      </c>
      <c r="B5322" s="205" t="s">
        <v>19038</v>
      </c>
      <c r="C5322" s="205" t="s">
        <v>19039</v>
      </c>
      <c r="D5322" s="205" t="s">
        <v>680</v>
      </c>
      <c r="E5322" s="205">
        <v>32336</v>
      </c>
      <c r="F5322" s="572">
        <v>41791</v>
      </c>
      <c r="G5322" s="205" t="s">
        <v>19040</v>
      </c>
      <c r="H5322" s="205" t="s">
        <v>682</v>
      </c>
      <c r="I5322" s="205" t="s">
        <v>684</v>
      </c>
      <c r="J5322" s="205" t="s">
        <v>684</v>
      </c>
      <c r="K5322" s="205" t="s">
        <v>684</v>
      </c>
      <c r="L5322" s="205" t="s">
        <v>684</v>
      </c>
      <c r="M5322" s="205" t="s">
        <v>684</v>
      </c>
      <c r="N5322" s="205" t="s">
        <v>684</v>
      </c>
      <c r="O5322" s="205" t="s">
        <v>686</v>
      </c>
      <c r="P5322" s="205" t="s">
        <v>684</v>
      </c>
      <c r="Q5322" s="205" t="s">
        <v>686</v>
      </c>
    </row>
    <row r="5323" spans="1:17" hidden="1">
      <c r="A5323" s="204">
        <v>100550523772</v>
      </c>
      <c r="B5323" s="205" t="s">
        <v>19041</v>
      </c>
      <c r="C5323" s="205" t="s">
        <v>19042</v>
      </c>
      <c r="D5323" s="205" t="s">
        <v>680</v>
      </c>
      <c r="E5323" s="205">
        <v>27942</v>
      </c>
      <c r="F5323" s="572">
        <v>41791</v>
      </c>
      <c r="G5323" s="205" t="s">
        <v>18971</v>
      </c>
      <c r="H5323" s="205" t="s">
        <v>682</v>
      </c>
      <c r="I5323" s="205" t="s">
        <v>684</v>
      </c>
      <c r="J5323" s="205" t="s">
        <v>684</v>
      </c>
      <c r="K5323" s="205" t="s">
        <v>684</v>
      </c>
      <c r="L5323" s="205" t="s">
        <v>684</v>
      </c>
      <c r="M5323" s="205" t="s">
        <v>684</v>
      </c>
      <c r="N5323" s="205" t="s">
        <v>684</v>
      </c>
      <c r="O5323" s="205" t="s">
        <v>686</v>
      </c>
      <c r="P5323" s="205" t="s">
        <v>684</v>
      </c>
      <c r="Q5323" s="205" t="s">
        <v>686</v>
      </c>
    </row>
    <row r="5324" spans="1:17" hidden="1">
      <c r="A5324" s="204">
        <v>100550996688</v>
      </c>
      <c r="B5324" s="205" t="s">
        <v>18930</v>
      </c>
      <c r="C5324" s="205" t="s">
        <v>18931</v>
      </c>
      <c r="D5324" s="205" t="s">
        <v>680</v>
      </c>
      <c r="E5324" s="205">
        <v>31117</v>
      </c>
      <c r="F5324" s="572">
        <v>41791</v>
      </c>
      <c r="G5324" s="205" t="s">
        <v>18932</v>
      </c>
      <c r="H5324" s="205" t="s">
        <v>682</v>
      </c>
      <c r="I5324" s="205" t="s">
        <v>684</v>
      </c>
      <c r="J5324" s="205" t="s">
        <v>684</v>
      </c>
      <c r="K5324" s="205" t="s">
        <v>684</v>
      </c>
      <c r="L5324" s="205" t="s">
        <v>684</v>
      </c>
      <c r="M5324" s="205" t="s">
        <v>684</v>
      </c>
      <c r="N5324" s="205" t="s">
        <v>684</v>
      </c>
      <c r="O5324" s="205" t="s">
        <v>686</v>
      </c>
      <c r="P5324" s="205" t="s">
        <v>684</v>
      </c>
      <c r="Q5324" s="205" t="s">
        <v>686</v>
      </c>
    </row>
    <row r="5325" spans="1:17" hidden="1">
      <c r="A5325" s="204">
        <v>100551090540</v>
      </c>
      <c r="B5325" s="205" t="s">
        <v>19013</v>
      </c>
      <c r="C5325" s="205" t="s">
        <v>19014</v>
      </c>
      <c r="D5325" s="205" t="s">
        <v>680</v>
      </c>
      <c r="E5325" s="205">
        <v>32644</v>
      </c>
      <c r="F5325" s="572">
        <v>41791</v>
      </c>
      <c r="G5325" s="205" t="s">
        <v>4921</v>
      </c>
      <c r="H5325" s="205" t="s">
        <v>682</v>
      </c>
      <c r="I5325" s="205" t="s">
        <v>684</v>
      </c>
      <c r="J5325" s="205" t="s">
        <v>684</v>
      </c>
      <c r="K5325" s="205" t="s">
        <v>684</v>
      </c>
      <c r="L5325" s="205" t="s">
        <v>684</v>
      </c>
      <c r="M5325" s="205" t="s">
        <v>684</v>
      </c>
      <c r="N5325" s="205" t="s">
        <v>684</v>
      </c>
      <c r="O5325" s="205" t="s">
        <v>686</v>
      </c>
      <c r="P5325" s="205" t="s">
        <v>684</v>
      </c>
      <c r="Q5325" s="205" t="s">
        <v>686</v>
      </c>
    </row>
    <row r="5326" spans="1:17" hidden="1">
      <c r="A5326" s="204">
        <v>100290776751</v>
      </c>
      <c r="B5326" s="205" t="s">
        <v>19056</v>
      </c>
      <c r="C5326" s="205" t="s">
        <v>19057</v>
      </c>
      <c r="D5326" s="205" t="s">
        <v>680</v>
      </c>
      <c r="F5326" s="572">
        <v>41761</v>
      </c>
      <c r="G5326" s="205" t="s">
        <v>684</v>
      </c>
      <c r="H5326" s="205" t="s">
        <v>684</v>
      </c>
      <c r="I5326" s="205" t="s">
        <v>684</v>
      </c>
      <c r="J5326" s="205" t="s">
        <v>684</v>
      </c>
      <c r="K5326" s="205" t="s">
        <v>684</v>
      </c>
      <c r="L5326" s="205" t="s">
        <v>684</v>
      </c>
      <c r="M5326" s="205" t="s">
        <v>684</v>
      </c>
      <c r="N5326" s="205" t="s">
        <v>684</v>
      </c>
      <c r="O5326" s="205" t="s">
        <v>686</v>
      </c>
      <c r="P5326" s="205" t="s">
        <v>684</v>
      </c>
      <c r="Q5326" s="205" t="s">
        <v>686</v>
      </c>
    </row>
    <row r="5327" spans="1:17" hidden="1">
      <c r="A5327" s="204">
        <v>100268403618</v>
      </c>
      <c r="B5327" s="205" t="s">
        <v>19115</v>
      </c>
      <c r="C5327" s="205" t="s">
        <v>19116</v>
      </c>
      <c r="D5327" s="205" t="s">
        <v>680</v>
      </c>
      <c r="F5327" s="572">
        <v>41761</v>
      </c>
      <c r="G5327" s="205" t="s">
        <v>684</v>
      </c>
      <c r="H5327" s="205" t="s">
        <v>684</v>
      </c>
      <c r="I5327" s="205" t="s">
        <v>684</v>
      </c>
      <c r="J5327" s="205" t="s">
        <v>684</v>
      </c>
      <c r="K5327" s="205" t="s">
        <v>684</v>
      </c>
      <c r="L5327" s="205" t="s">
        <v>684</v>
      </c>
      <c r="M5327" s="205" t="s">
        <v>684</v>
      </c>
      <c r="N5327" s="205" t="s">
        <v>684</v>
      </c>
      <c r="O5327" s="205" t="s">
        <v>686</v>
      </c>
      <c r="P5327" s="205" t="s">
        <v>684</v>
      </c>
      <c r="Q5327" s="205" t="s">
        <v>686</v>
      </c>
    </row>
    <row r="5328" spans="1:17" hidden="1">
      <c r="A5328" s="204">
        <v>100256264768</v>
      </c>
      <c r="B5328" s="205" t="s">
        <v>19163</v>
      </c>
      <c r="C5328" s="205" t="s">
        <v>19164</v>
      </c>
      <c r="D5328" s="205" t="s">
        <v>680</v>
      </c>
      <c r="F5328" s="572">
        <v>41761</v>
      </c>
      <c r="G5328" s="205" t="s">
        <v>684</v>
      </c>
      <c r="H5328" s="205" t="s">
        <v>684</v>
      </c>
      <c r="I5328" s="205" t="s">
        <v>684</v>
      </c>
      <c r="J5328" s="205" t="s">
        <v>684</v>
      </c>
      <c r="K5328" s="205" t="s">
        <v>684</v>
      </c>
      <c r="L5328" s="205" t="s">
        <v>684</v>
      </c>
      <c r="M5328" s="205" t="s">
        <v>684</v>
      </c>
      <c r="N5328" s="205" t="s">
        <v>684</v>
      </c>
      <c r="O5328" s="205" t="s">
        <v>686</v>
      </c>
      <c r="P5328" s="205" t="s">
        <v>684</v>
      </c>
      <c r="Q5328" s="205" t="s">
        <v>686</v>
      </c>
    </row>
    <row r="5329" spans="1:17" hidden="1">
      <c r="A5329" s="204">
        <v>100276615248</v>
      </c>
      <c r="B5329" s="205" t="s">
        <v>19050</v>
      </c>
      <c r="C5329" s="205" t="s">
        <v>19051</v>
      </c>
      <c r="D5329" s="205" t="s">
        <v>680</v>
      </c>
      <c r="F5329" s="572">
        <v>41761</v>
      </c>
      <c r="G5329" s="205" t="s">
        <v>684</v>
      </c>
      <c r="H5329" s="205" t="s">
        <v>684</v>
      </c>
      <c r="I5329" s="205" t="s">
        <v>684</v>
      </c>
      <c r="J5329" s="205" t="s">
        <v>684</v>
      </c>
      <c r="K5329" s="205" t="s">
        <v>684</v>
      </c>
      <c r="L5329" s="205" t="s">
        <v>684</v>
      </c>
      <c r="M5329" s="205" t="s">
        <v>684</v>
      </c>
      <c r="N5329" s="205" t="s">
        <v>684</v>
      </c>
      <c r="O5329" s="205" t="s">
        <v>686</v>
      </c>
      <c r="P5329" s="205" t="s">
        <v>684</v>
      </c>
      <c r="Q5329" s="205" t="s">
        <v>686</v>
      </c>
    </row>
    <row r="5330" spans="1:17" hidden="1">
      <c r="A5330" s="204">
        <v>100166940862</v>
      </c>
      <c r="B5330" s="205" t="s">
        <v>19054</v>
      </c>
      <c r="C5330" s="205" t="s">
        <v>19055</v>
      </c>
      <c r="D5330" s="205" t="s">
        <v>680</v>
      </c>
      <c r="F5330" s="572">
        <v>41761</v>
      </c>
      <c r="G5330" s="205" t="s">
        <v>684</v>
      </c>
      <c r="H5330" s="205" t="s">
        <v>684</v>
      </c>
      <c r="I5330" s="205" t="s">
        <v>684</v>
      </c>
      <c r="J5330" s="205" t="s">
        <v>684</v>
      </c>
      <c r="K5330" s="205" t="s">
        <v>684</v>
      </c>
      <c r="L5330" s="205" t="s">
        <v>684</v>
      </c>
      <c r="M5330" s="205" t="s">
        <v>684</v>
      </c>
      <c r="N5330" s="205" t="s">
        <v>684</v>
      </c>
      <c r="O5330" s="205" t="s">
        <v>686</v>
      </c>
      <c r="P5330" s="205" t="s">
        <v>684</v>
      </c>
      <c r="Q5330" s="205" t="s">
        <v>686</v>
      </c>
    </row>
    <row r="5331" spans="1:17" hidden="1">
      <c r="A5331" s="204">
        <v>100204772145</v>
      </c>
      <c r="B5331" s="205" t="s">
        <v>19052</v>
      </c>
      <c r="C5331" s="205" t="s">
        <v>19053</v>
      </c>
      <c r="D5331" s="205" t="s">
        <v>680</v>
      </c>
      <c r="F5331" s="572">
        <v>41761</v>
      </c>
      <c r="G5331" s="205" t="s">
        <v>684</v>
      </c>
      <c r="H5331" s="205" t="s">
        <v>684</v>
      </c>
      <c r="I5331" s="205" t="s">
        <v>684</v>
      </c>
      <c r="J5331" s="205" t="s">
        <v>684</v>
      </c>
      <c r="K5331" s="205" t="s">
        <v>684</v>
      </c>
      <c r="L5331" s="205" t="s">
        <v>684</v>
      </c>
      <c r="M5331" s="205" t="s">
        <v>684</v>
      </c>
      <c r="N5331" s="205" t="s">
        <v>684</v>
      </c>
      <c r="O5331" s="205" t="s">
        <v>686</v>
      </c>
      <c r="P5331" s="205" t="s">
        <v>684</v>
      </c>
      <c r="Q5331" s="205" t="s">
        <v>686</v>
      </c>
    </row>
    <row r="5332" spans="1:17" hidden="1">
      <c r="A5332" s="204">
        <v>100112585206</v>
      </c>
      <c r="B5332" s="205" t="s">
        <v>19070</v>
      </c>
      <c r="C5332" s="205" t="s">
        <v>19071</v>
      </c>
      <c r="D5332" s="205" t="s">
        <v>680</v>
      </c>
      <c r="F5332" s="572">
        <v>41761</v>
      </c>
      <c r="G5332" s="205" t="s">
        <v>684</v>
      </c>
      <c r="H5332" s="205" t="s">
        <v>684</v>
      </c>
      <c r="I5332" s="205" t="s">
        <v>684</v>
      </c>
      <c r="J5332" s="205" t="s">
        <v>684</v>
      </c>
      <c r="K5332" s="205" t="s">
        <v>684</v>
      </c>
      <c r="L5332" s="205" t="s">
        <v>684</v>
      </c>
      <c r="M5332" s="205" t="s">
        <v>684</v>
      </c>
      <c r="N5332" s="205" t="s">
        <v>684</v>
      </c>
      <c r="O5332" s="205" t="s">
        <v>686</v>
      </c>
      <c r="P5332" s="205" t="s">
        <v>684</v>
      </c>
      <c r="Q5332" s="205" t="s">
        <v>686</v>
      </c>
    </row>
    <row r="5333" spans="1:17" hidden="1">
      <c r="A5333" s="204">
        <v>100352732364</v>
      </c>
      <c r="B5333" s="205" t="s">
        <v>19074</v>
      </c>
      <c r="C5333" s="205" t="s">
        <v>19075</v>
      </c>
      <c r="D5333" s="205" t="s">
        <v>680</v>
      </c>
      <c r="E5333" s="205">
        <v>28491</v>
      </c>
      <c r="F5333" s="572">
        <v>41761</v>
      </c>
      <c r="G5333" s="205" t="s">
        <v>684</v>
      </c>
      <c r="H5333" s="205" t="s">
        <v>684</v>
      </c>
      <c r="I5333" s="205" t="s">
        <v>684</v>
      </c>
      <c r="J5333" s="205">
        <v>7776018787</v>
      </c>
      <c r="K5333" s="205" t="s">
        <v>684</v>
      </c>
      <c r="L5333" s="205" t="s">
        <v>684</v>
      </c>
      <c r="M5333" s="205" t="s">
        <v>684</v>
      </c>
      <c r="N5333" s="205" t="s">
        <v>684</v>
      </c>
      <c r="O5333" s="205" t="s">
        <v>686</v>
      </c>
      <c r="P5333" s="205" t="s">
        <v>684</v>
      </c>
      <c r="Q5333" s="205" t="s">
        <v>686</v>
      </c>
    </row>
    <row r="5334" spans="1:17" hidden="1">
      <c r="A5334" s="204">
        <v>100011841873</v>
      </c>
      <c r="B5334" s="205" t="s">
        <v>19046</v>
      </c>
      <c r="C5334" s="205" t="s">
        <v>19047</v>
      </c>
      <c r="D5334" s="205" t="s">
        <v>680</v>
      </c>
      <c r="F5334" s="572">
        <v>41761</v>
      </c>
      <c r="G5334" s="205" t="s">
        <v>9540</v>
      </c>
      <c r="H5334" s="205" t="s">
        <v>682</v>
      </c>
      <c r="I5334" s="205" t="s">
        <v>684</v>
      </c>
      <c r="J5334" s="205" t="s">
        <v>684</v>
      </c>
      <c r="K5334" s="205" t="s">
        <v>684</v>
      </c>
      <c r="L5334" s="205" t="s">
        <v>684</v>
      </c>
      <c r="M5334" s="205" t="s">
        <v>684</v>
      </c>
      <c r="N5334" s="205" t="s">
        <v>684</v>
      </c>
      <c r="O5334" s="205" t="s">
        <v>686</v>
      </c>
      <c r="P5334" s="205" t="s">
        <v>684</v>
      </c>
      <c r="Q5334" s="205" t="s">
        <v>686</v>
      </c>
    </row>
    <row r="5335" spans="1:17" hidden="1">
      <c r="A5335" s="204">
        <v>100107839242</v>
      </c>
      <c r="B5335" s="205" t="s">
        <v>19076</v>
      </c>
      <c r="C5335" s="205" t="s">
        <v>19077</v>
      </c>
      <c r="D5335" s="205" t="s">
        <v>680</v>
      </c>
      <c r="E5335" s="572"/>
      <c r="F5335" s="572">
        <v>41761</v>
      </c>
      <c r="G5335" s="205" t="s">
        <v>684</v>
      </c>
      <c r="H5335" s="205" t="s">
        <v>684</v>
      </c>
      <c r="I5335" s="205" t="s">
        <v>684</v>
      </c>
      <c r="J5335" s="205" t="s">
        <v>684</v>
      </c>
      <c r="K5335" s="205" t="s">
        <v>684</v>
      </c>
      <c r="L5335" s="205" t="s">
        <v>684</v>
      </c>
      <c r="M5335" s="205" t="s">
        <v>684</v>
      </c>
      <c r="N5335" s="205" t="s">
        <v>684</v>
      </c>
      <c r="O5335" s="205" t="s">
        <v>686</v>
      </c>
      <c r="P5335" s="205" t="s">
        <v>684</v>
      </c>
      <c r="Q5335" s="205" t="s">
        <v>686</v>
      </c>
    </row>
    <row r="5336" spans="1:17" hidden="1">
      <c r="A5336" s="204">
        <v>100411133420</v>
      </c>
      <c r="B5336" s="205" t="s">
        <v>19064</v>
      </c>
      <c r="C5336" s="205" t="s">
        <v>19065</v>
      </c>
      <c r="D5336" s="205" t="s">
        <v>680</v>
      </c>
      <c r="F5336" s="572">
        <v>41761</v>
      </c>
      <c r="G5336" s="205" t="s">
        <v>684</v>
      </c>
      <c r="H5336" s="205" t="s">
        <v>684</v>
      </c>
      <c r="I5336" s="205" t="s">
        <v>684</v>
      </c>
      <c r="J5336" s="205" t="s">
        <v>684</v>
      </c>
      <c r="K5336" s="205" t="s">
        <v>684</v>
      </c>
      <c r="L5336" s="205" t="s">
        <v>684</v>
      </c>
      <c r="M5336" s="205" t="s">
        <v>684</v>
      </c>
      <c r="N5336" s="205" t="s">
        <v>684</v>
      </c>
      <c r="O5336" s="205" t="s">
        <v>686</v>
      </c>
      <c r="P5336" s="205" t="s">
        <v>684</v>
      </c>
      <c r="Q5336" s="205" t="s">
        <v>686</v>
      </c>
    </row>
    <row r="5337" spans="1:17" hidden="1">
      <c r="A5337" s="204">
        <v>100238654999</v>
      </c>
      <c r="B5337" s="205" t="s">
        <v>19068</v>
      </c>
      <c r="C5337" s="205" t="s">
        <v>19069</v>
      </c>
      <c r="D5337" s="205" t="s">
        <v>680</v>
      </c>
      <c r="F5337" s="572">
        <v>41761</v>
      </c>
      <c r="G5337" s="205" t="s">
        <v>684</v>
      </c>
      <c r="H5337" s="205" t="s">
        <v>684</v>
      </c>
      <c r="I5337" s="205" t="s">
        <v>684</v>
      </c>
      <c r="J5337" s="205" t="s">
        <v>684</v>
      </c>
      <c r="K5337" s="205" t="s">
        <v>684</v>
      </c>
      <c r="L5337" s="205" t="s">
        <v>684</v>
      </c>
      <c r="M5337" s="205" t="s">
        <v>684</v>
      </c>
      <c r="N5337" s="205" t="s">
        <v>684</v>
      </c>
      <c r="O5337" s="205" t="s">
        <v>686</v>
      </c>
      <c r="P5337" s="205" t="s">
        <v>684</v>
      </c>
      <c r="Q5337" s="205" t="s">
        <v>686</v>
      </c>
    </row>
    <row r="5338" spans="1:17" hidden="1">
      <c r="A5338" s="204">
        <v>100252113815</v>
      </c>
      <c r="B5338" s="205" t="s">
        <v>19072</v>
      </c>
      <c r="C5338" s="205" t="s">
        <v>19073</v>
      </c>
      <c r="D5338" s="205" t="s">
        <v>680</v>
      </c>
      <c r="F5338" s="572">
        <v>41761</v>
      </c>
      <c r="G5338" s="205" t="s">
        <v>684</v>
      </c>
      <c r="H5338" s="205" t="s">
        <v>684</v>
      </c>
      <c r="I5338" s="205" t="s">
        <v>684</v>
      </c>
      <c r="J5338" s="205" t="s">
        <v>684</v>
      </c>
      <c r="K5338" s="205" t="s">
        <v>684</v>
      </c>
      <c r="L5338" s="205" t="s">
        <v>684</v>
      </c>
      <c r="M5338" s="205" t="s">
        <v>684</v>
      </c>
      <c r="N5338" s="205" t="s">
        <v>684</v>
      </c>
      <c r="O5338" s="205" t="s">
        <v>686</v>
      </c>
      <c r="P5338" s="205" t="s">
        <v>684</v>
      </c>
      <c r="Q5338" s="205" t="s">
        <v>686</v>
      </c>
    </row>
    <row r="5339" spans="1:17" hidden="1">
      <c r="A5339" s="204">
        <v>100141499293</v>
      </c>
      <c r="B5339" s="205" t="s">
        <v>19060</v>
      </c>
      <c r="C5339" s="205" t="s">
        <v>19061</v>
      </c>
      <c r="D5339" s="205" t="s">
        <v>680</v>
      </c>
      <c r="F5339" s="572">
        <v>41761</v>
      </c>
      <c r="G5339" s="205" t="s">
        <v>684</v>
      </c>
      <c r="H5339" s="205" t="s">
        <v>684</v>
      </c>
      <c r="I5339" s="205" t="s">
        <v>684</v>
      </c>
      <c r="J5339" s="205" t="s">
        <v>684</v>
      </c>
      <c r="K5339" s="205" t="s">
        <v>684</v>
      </c>
      <c r="L5339" s="205" t="s">
        <v>684</v>
      </c>
      <c r="M5339" s="205" t="s">
        <v>684</v>
      </c>
      <c r="N5339" s="205" t="s">
        <v>684</v>
      </c>
      <c r="O5339" s="205" t="s">
        <v>686</v>
      </c>
      <c r="P5339" s="205" t="s">
        <v>684</v>
      </c>
      <c r="Q5339" s="205" t="s">
        <v>686</v>
      </c>
    </row>
    <row r="5340" spans="1:17" hidden="1">
      <c r="A5340" s="204">
        <v>100300144778</v>
      </c>
      <c r="B5340" s="205" t="s">
        <v>19062</v>
      </c>
      <c r="C5340" s="205" t="s">
        <v>19063</v>
      </c>
      <c r="D5340" s="205" t="s">
        <v>680</v>
      </c>
      <c r="F5340" s="572">
        <v>41761</v>
      </c>
      <c r="G5340" s="205" t="s">
        <v>684</v>
      </c>
      <c r="H5340" s="205" t="s">
        <v>684</v>
      </c>
      <c r="I5340" s="205" t="s">
        <v>684</v>
      </c>
      <c r="J5340" s="205" t="s">
        <v>684</v>
      </c>
      <c r="K5340" s="205" t="s">
        <v>684</v>
      </c>
      <c r="L5340" s="205" t="s">
        <v>684</v>
      </c>
      <c r="M5340" s="205" t="s">
        <v>684</v>
      </c>
      <c r="N5340" s="205" t="s">
        <v>684</v>
      </c>
      <c r="O5340" s="205" t="s">
        <v>686</v>
      </c>
      <c r="P5340" s="205" t="s">
        <v>684</v>
      </c>
      <c r="Q5340" s="205" t="s">
        <v>686</v>
      </c>
    </row>
    <row r="5341" spans="1:17" hidden="1">
      <c r="A5341" s="204">
        <v>100220303779</v>
      </c>
      <c r="B5341" s="205" t="s">
        <v>19066</v>
      </c>
      <c r="C5341" s="205" t="s">
        <v>19067</v>
      </c>
      <c r="D5341" s="205" t="s">
        <v>680</v>
      </c>
      <c r="F5341" s="572">
        <v>41761</v>
      </c>
      <c r="G5341" s="205" t="s">
        <v>684</v>
      </c>
      <c r="H5341" s="205" t="s">
        <v>684</v>
      </c>
      <c r="I5341" s="205" t="s">
        <v>684</v>
      </c>
      <c r="J5341" s="205" t="s">
        <v>684</v>
      </c>
      <c r="K5341" s="205" t="s">
        <v>684</v>
      </c>
      <c r="L5341" s="205" t="s">
        <v>684</v>
      </c>
      <c r="M5341" s="205" t="s">
        <v>684</v>
      </c>
      <c r="N5341" s="205" t="s">
        <v>684</v>
      </c>
      <c r="O5341" s="205" t="s">
        <v>686</v>
      </c>
      <c r="P5341" s="205" t="s">
        <v>684</v>
      </c>
      <c r="Q5341" s="205" t="s">
        <v>686</v>
      </c>
    </row>
    <row r="5342" spans="1:17" hidden="1">
      <c r="A5342" s="204">
        <v>100310784034</v>
      </c>
      <c r="B5342" s="205" t="s">
        <v>19100</v>
      </c>
      <c r="C5342" s="205" t="s">
        <v>19101</v>
      </c>
      <c r="D5342" s="205" t="s">
        <v>680</v>
      </c>
      <c r="F5342" s="572">
        <v>41761</v>
      </c>
      <c r="G5342" s="205" t="s">
        <v>684</v>
      </c>
      <c r="H5342" s="205" t="s">
        <v>684</v>
      </c>
      <c r="I5342" s="205" t="s">
        <v>684</v>
      </c>
      <c r="J5342" s="205" t="s">
        <v>684</v>
      </c>
      <c r="K5342" s="205" t="s">
        <v>684</v>
      </c>
      <c r="L5342" s="205" t="s">
        <v>684</v>
      </c>
      <c r="M5342" s="205" t="s">
        <v>684</v>
      </c>
      <c r="N5342" s="205" t="s">
        <v>684</v>
      </c>
      <c r="O5342" s="205" t="s">
        <v>686</v>
      </c>
      <c r="P5342" s="205" t="s">
        <v>684</v>
      </c>
      <c r="Q5342" s="205" t="s">
        <v>686</v>
      </c>
    </row>
    <row r="5343" spans="1:17" hidden="1">
      <c r="A5343" s="204">
        <v>100330217322</v>
      </c>
      <c r="B5343" s="205" t="s">
        <v>19086</v>
      </c>
      <c r="C5343" s="205" t="s">
        <v>19087</v>
      </c>
      <c r="D5343" s="205" t="s">
        <v>680</v>
      </c>
      <c r="F5343" s="572">
        <v>41761</v>
      </c>
      <c r="G5343" s="205" t="s">
        <v>684</v>
      </c>
      <c r="H5343" s="205" t="s">
        <v>684</v>
      </c>
      <c r="I5343" s="205" t="s">
        <v>684</v>
      </c>
      <c r="J5343" s="205" t="s">
        <v>684</v>
      </c>
      <c r="K5343" s="205" t="s">
        <v>684</v>
      </c>
      <c r="L5343" s="205" t="s">
        <v>684</v>
      </c>
      <c r="M5343" s="205" t="s">
        <v>684</v>
      </c>
      <c r="N5343" s="205" t="s">
        <v>684</v>
      </c>
      <c r="O5343" s="205" t="s">
        <v>686</v>
      </c>
      <c r="P5343" s="205" t="s">
        <v>684</v>
      </c>
      <c r="Q5343" s="205" t="s">
        <v>686</v>
      </c>
    </row>
    <row r="5344" spans="1:17" hidden="1">
      <c r="A5344" s="204">
        <v>100251780342</v>
      </c>
      <c r="B5344" s="205" t="s">
        <v>19109</v>
      </c>
      <c r="C5344" s="205" t="s">
        <v>19110</v>
      </c>
      <c r="D5344" s="205" t="s">
        <v>680</v>
      </c>
      <c r="F5344" s="572">
        <v>41761</v>
      </c>
      <c r="G5344" s="205" t="s">
        <v>684</v>
      </c>
      <c r="H5344" s="205" t="s">
        <v>684</v>
      </c>
      <c r="I5344" s="205" t="s">
        <v>684</v>
      </c>
      <c r="J5344" s="205" t="s">
        <v>684</v>
      </c>
      <c r="K5344" s="205" t="s">
        <v>684</v>
      </c>
      <c r="L5344" s="205" t="s">
        <v>684</v>
      </c>
      <c r="M5344" s="205" t="s">
        <v>684</v>
      </c>
      <c r="N5344" s="205" t="s">
        <v>684</v>
      </c>
      <c r="O5344" s="205" t="s">
        <v>686</v>
      </c>
      <c r="P5344" s="205" t="s">
        <v>684</v>
      </c>
      <c r="Q5344" s="205" t="s">
        <v>686</v>
      </c>
    </row>
    <row r="5345" spans="1:17" hidden="1">
      <c r="A5345" s="204">
        <v>100129175646</v>
      </c>
      <c r="B5345" s="205" t="s">
        <v>19111</v>
      </c>
      <c r="C5345" s="205" t="s">
        <v>19112</v>
      </c>
      <c r="D5345" s="205" t="s">
        <v>680</v>
      </c>
      <c r="F5345" s="572">
        <v>41761</v>
      </c>
      <c r="G5345" s="205" t="s">
        <v>684</v>
      </c>
      <c r="H5345" s="205" t="s">
        <v>684</v>
      </c>
      <c r="I5345" s="205" t="s">
        <v>684</v>
      </c>
      <c r="J5345" s="205" t="s">
        <v>684</v>
      </c>
      <c r="K5345" s="205" t="s">
        <v>684</v>
      </c>
      <c r="L5345" s="205" t="s">
        <v>684</v>
      </c>
      <c r="M5345" s="205" t="s">
        <v>684</v>
      </c>
      <c r="N5345" s="205" t="s">
        <v>684</v>
      </c>
      <c r="O5345" s="205" t="s">
        <v>686</v>
      </c>
      <c r="P5345" s="205" t="s">
        <v>684</v>
      </c>
      <c r="Q5345" s="205" t="s">
        <v>686</v>
      </c>
    </row>
    <row r="5346" spans="1:17" hidden="1">
      <c r="A5346" s="204">
        <v>100177377562</v>
      </c>
      <c r="B5346" s="205" t="s">
        <v>19078</v>
      </c>
      <c r="C5346" s="205" t="s">
        <v>19079</v>
      </c>
      <c r="D5346" s="205" t="s">
        <v>680</v>
      </c>
      <c r="F5346" s="572">
        <v>41761</v>
      </c>
      <c r="G5346" s="205" t="s">
        <v>684</v>
      </c>
      <c r="H5346" s="205" t="s">
        <v>684</v>
      </c>
      <c r="I5346" s="205" t="s">
        <v>684</v>
      </c>
      <c r="J5346" s="205" t="s">
        <v>684</v>
      </c>
      <c r="K5346" s="205" t="s">
        <v>684</v>
      </c>
      <c r="L5346" s="205" t="s">
        <v>684</v>
      </c>
      <c r="M5346" s="205" t="s">
        <v>684</v>
      </c>
      <c r="N5346" s="205" t="s">
        <v>684</v>
      </c>
      <c r="O5346" s="205" t="s">
        <v>686</v>
      </c>
      <c r="P5346" s="205" t="s">
        <v>684</v>
      </c>
      <c r="Q5346" s="205" t="s">
        <v>686</v>
      </c>
    </row>
    <row r="5347" spans="1:17" hidden="1">
      <c r="A5347" s="204">
        <v>100121858734</v>
      </c>
      <c r="B5347" s="205" t="s">
        <v>19080</v>
      </c>
      <c r="C5347" s="205" t="s">
        <v>19081</v>
      </c>
      <c r="D5347" s="205" t="s">
        <v>680</v>
      </c>
      <c r="F5347" s="572">
        <v>41761</v>
      </c>
      <c r="G5347" s="205" t="s">
        <v>684</v>
      </c>
      <c r="H5347" s="205" t="s">
        <v>684</v>
      </c>
      <c r="I5347" s="205" t="s">
        <v>684</v>
      </c>
      <c r="J5347" s="205" t="s">
        <v>684</v>
      </c>
      <c r="K5347" s="205" t="s">
        <v>684</v>
      </c>
      <c r="L5347" s="205" t="s">
        <v>684</v>
      </c>
      <c r="M5347" s="205" t="s">
        <v>684</v>
      </c>
      <c r="N5347" s="205" t="s">
        <v>684</v>
      </c>
      <c r="O5347" s="205" t="s">
        <v>686</v>
      </c>
      <c r="P5347" s="205" t="s">
        <v>684</v>
      </c>
      <c r="Q5347" s="205" t="s">
        <v>686</v>
      </c>
    </row>
    <row r="5348" spans="1:17" hidden="1">
      <c r="A5348" s="204">
        <v>100296450621</v>
      </c>
      <c r="B5348" s="205" t="s">
        <v>19084</v>
      </c>
      <c r="C5348" s="205" t="s">
        <v>19085</v>
      </c>
      <c r="D5348" s="205" t="s">
        <v>680</v>
      </c>
      <c r="F5348" s="572">
        <v>41761</v>
      </c>
      <c r="G5348" s="205" t="s">
        <v>684</v>
      </c>
      <c r="H5348" s="205" t="s">
        <v>684</v>
      </c>
      <c r="I5348" s="205" t="s">
        <v>684</v>
      </c>
      <c r="J5348" s="205" t="s">
        <v>684</v>
      </c>
      <c r="K5348" s="205" t="s">
        <v>684</v>
      </c>
      <c r="L5348" s="205" t="s">
        <v>684</v>
      </c>
      <c r="M5348" s="205" t="s">
        <v>684</v>
      </c>
      <c r="N5348" s="205" t="s">
        <v>684</v>
      </c>
      <c r="O5348" s="205" t="s">
        <v>686</v>
      </c>
      <c r="P5348" s="205" t="s">
        <v>684</v>
      </c>
      <c r="Q5348" s="205" t="s">
        <v>686</v>
      </c>
    </row>
    <row r="5349" spans="1:17" hidden="1">
      <c r="A5349" s="204">
        <v>100187254146</v>
      </c>
      <c r="B5349" s="205" t="s">
        <v>19088</v>
      </c>
      <c r="C5349" s="205" t="s">
        <v>14209</v>
      </c>
      <c r="D5349" s="205" t="s">
        <v>680</v>
      </c>
      <c r="F5349" s="572">
        <v>41761</v>
      </c>
      <c r="G5349" s="205" t="s">
        <v>684</v>
      </c>
      <c r="H5349" s="205" t="s">
        <v>684</v>
      </c>
      <c r="I5349" s="205" t="s">
        <v>684</v>
      </c>
      <c r="J5349" s="205" t="s">
        <v>684</v>
      </c>
      <c r="K5349" s="205" t="s">
        <v>684</v>
      </c>
      <c r="L5349" s="205" t="s">
        <v>684</v>
      </c>
      <c r="M5349" s="205" t="s">
        <v>684</v>
      </c>
      <c r="N5349" s="205" t="s">
        <v>684</v>
      </c>
      <c r="O5349" s="205" t="s">
        <v>686</v>
      </c>
      <c r="P5349" s="205" t="s">
        <v>684</v>
      </c>
      <c r="Q5349" s="205" t="s">
        <v>686</v>
      </c>
    </row>
    <row r="5350" spans="1:17" hidden="1">
      <c r="A5350" s="204">
        <v>100229795606</v>
      </c>
      <c r="B5350" s="205" t="s">
        <v>19138</v>
      </c>
      <c r="C5350" s="205" t="s">
        <v>19139</v>
      </c>
      <c r="D5350" s="205" t="s">
        <v>680</v>
      </c>
      <c r="F5350" s="572">
        <v>41761</v>
      </c>
      <c r="G5350" s="205" t="s">
        <v>684</v>
      </c>
      <c r="H5350" s="205" t="s">
        <v>684</v>
      </c>
      <c r="I5350" s="205" t="s">
        <v>684</v>
      </c>
      <c r="J5350" s="205" t="s">
        <v>684</v>
      </c>
      <c r="K5350" s="205" t="s">
        <v>684</v>
      </c>
      <c r="L5350" s="205" t="s">
        <v>684</v>
      </c>
      <c r="M5350" s="205" t="s">
        <v>684</v>
      </c>
      <c r="N5350" s="205" t="s">
        <v>684</v>
      </c>
      <c r="O5350" s="205" t="s">
        <v>686</v>
      </c>
      <c r="P5350" s="205" t="s">
        <v>684</v>
      </c>
      <c r="Q5350" s="205" t="s">
        <v>686</v>
      </c>
    </row>
    <row r="5351" spans="1:17" hidden="1">
      <c r="A5351" s="204">
        <v>100291923023</v>
      </c>
      <c r="B5351" s="205" t="s">
        <v>19098</v>
      </c>
      <c r="C5351" s="205" t="s">
        <v>19099</v>
      </c>
      <c r="D5351" s="205" t="s">
        <v>680</v>
      </c>
      <c r="F5351" s="572">
        <v>41761</v>
      </c>
      <c r="G5351" s="205" t="s">
        <v>684</v>
      </c>
      <c r="H5351" s="205" t="s">
        <v>684</v>
      </c>
      <c r="I5351" s="205" t="s">
        <v>684</v>
      </c>
      <c r="J5351" s="205" t="s">
        <v>684</v>
      </c>
      <c r="K5351" s="205" t="s">
        <v>684</v>
      </c>
      <c r="L5351" s="205" t="s">
        <v>684</v>
      </c>
      <c r="M5351" s="205" t="s">
        <v>684</v>
      </c>
      <c r="N5351" s="205" t="s">
        <v>684</v>
      </c>
      <c r="O5351" s="205" t="s">
        <v>686</v>
      </c>
      <c r="P5351" s="205" t="s">
        <v>684</v>
      </c>
      <c r="Q5351" s="205" t="s">
        <v>686</v>
      </c>
    </row>
    <row r="5352" spans="1:17" hidden="1">
      <c r="A5352" s="204">
        <v>100125179106</v>
      </c>
      <c r="B5352" s="205" t="s">
        <v>19092</v>
      </c>
      <c r="C5352" s="205" t="s">
        <v>19093</v>
      </c>
      <c r="D5352" s="205" t="s">
        <v>680</v>
      </c>
      <c r="F5352" s="572">
        <v>41761</v>
      </c>
      <c r="G5352" s="205" t="s">
        <v>684</v>
      </c>
      <c r="H5352" s="205" t="s">
        <v>684</v>
      </c>
      <c r="I5352" s="205" t="s">
        <v>684</v>
      </c>
      <c r="J5352" s="205" t="s">
        <v>684</v>
      </c>
      <c r="K5352" s="205" t="s">
        <v>684</v>
      </c>
      <c r="L5352" s="205" t="s">
        <v>684</v>
      </c>
      <c r="M5352" s="205" t="s">
        <v>684</v>
      </c>
      <c r="N5352" s="205" t="s">
        <v>684</v>
      </c>
      <c r="O5352" s="205" t="s">
        <v>686</v>
      </c>
      <c r="P5352" s="205" t="s">
        <v>684</v>
      </c>
      <c r="Q5352" s="205" t="s">
        <v>686</v>
      </c>
    </row>
    <row r="5353" spans="1:17" hidden="1">
      <c r="A5353" s="204">
        <v>100277520140</v>
      </c>
      <c r="B5353" s="205" t="s">
        <v>19094</v>
      </c>
      <c r="C5353" s="205" t="s">
        <v>19095</v>
      </c>
      <c r="D5353" s="205" t="s">
        <v>680</v>
      </c>
      <c r="F5353" s="572">
        <v>41761</v>
      </c>
      <c r="G5353" s="205" t="s">
        <v>684</v>
      </c>
      <c r="H5353" s="205" t="s">
        <v>684</v>
      </c>
      <c r="I5353" s="205" t="s">
        <v>684</v>
      </c>
      <c r="J5353" s="205" t="s">
        <v>684</v>
      </c>
      <c r="K5353" s="205" t="s">
        <v>684</v>
      </c>
      <c r="L5353" s="205" t="s">
        <v>684</v>
      </c>
      <c r="M5353" s="205" t="s">
        <v>684</v>
      </c>
      <c r="N5353" s="205" t="s">
        <v>684</v>
      </c>
      <c r="O5353" s="205" t="s">
        <v>686</v>
      </c>
      <c r="P5353" s="205" t="s">
        <v>684</v>
      </c>
      <c r="Q5353" s="205" t="s">
        <v>686</v>
      </c>
    </row>
    <row r="5354" spans="1:17" hidden="1">
      <c r="A5354" s="204">
        <v>100294677360</v>
      </c>
      <c r="B5354" s="205" t="s">
        <v>19096</v>
      </c>
      <c r="C5354" s="205" t="s">
        <v>19097</v>
      </c>
      <c r="D5354" s="205" t="s">
        <v>680</v>
      </c>
      <c r="F5354" s="572">
        <v>41761</v>
      </c>
      <c r="G5354" s="205" t="s">
        <v>684</v>
      </c>
      <c r="H5354" s="205" t="s">
        <v>684</v>
      </c>
      <c r="I5354" s="205" t="s">
        <v>684</v>
      </c>
      <c r="J5354" s="205" t="s">
        <v>684</v>
      </c>
      <c r="K5354" s="205" t="s">
        <v>684</v>
      </c>
      <c r="L5354" s="205" t="s">
        <v>684</v>
      </c>
      <c r="M5354" s="205" t="s">
        <v>684</v>
      </c>
      <c r="N5354" s="205" t="s">
        <v>684</v>
      </c>
      <c r="O5354" s="205" t="s">
        <v>686</v>
      </c>
      <c r="P5354" s="205" t="s">
        <v>684</v>
      </c>
      <c r="Q5354" s="205" t="s">
        <v>686</v>
      </c>
    </row>
    <row r="5355" spans="1:17" hidden="1">
      <c r="A5355" s="204">
        <v>100103852299</v>
      </c>
      <c r="B5355" s="205" t="s">
        <v>19104</v>
      </c>
      <c r="C5355" s="205" t="s">
        <v>19105</v>
      </c>
      <c r="D5355" s="205" t="s">
        <v>680</v>
      </c>
      <c r="F5355" s="572">
        <v>41761</v>
      </c>
      <c r="G5355" s="205" t="s">
        <v>684</v>
      </c>
      <c r="H5355" s="205" t="s">
        <v>684</v>
      </c>
      <c r="I5355" s="205" t="s">
        <v>684</v>
      </c>
      <c r="J5355" s="205" t="s">
        <v>684</v>
      </c>
      <c r="K5355" s="205" t="s">
        <v>684</v>
      </c>
      <c r="L5355" s="205" t="s">
        <v>684</v>
      </c>
      <c r="M5355" s="205" t="s">
        <v>684</v>
      </c>
      <c r="N5355" s="205" t="s">
        <v>684</v>
      </c>
      <c r="O5355" s="205" t="s">
        <v>686</v>
      </c>
      <c r="P5355" s="205" t="s">
        <v>684</v>
      </c>
      <c r="Q5355" s="205" t="s">
        <v>686</v>
      </c>
    </row>
    <row r="5356" spans="1:17" hidden="1">
      <c r="A5356" s="204">
        <v>100354420668</v>
      </c>
      <c r="B5356" s="205" t="s">
        <v>19106</v>
      </c>
      <c r="C5356" s="205" t="s">
        <v>19107</v>
      </c>
      <c r="D5356" s="205" t="s">
        <v>680</v>
      </c>
      <c r="F5356" s="572">
        <v>41761</v>
      </c>
      <c r="G5356" s="205" t="s">
        <v>684</v>
      </c>
      <c r="H5356" s="205" t="s">
        <v>684</v>
      </c>
      <c r="I5356" s="205" t="s">
        <v>684</v>
      </c>
      <c r="J5356" s="205" t="s">
        <v>684</v>
      </c>
      <c r="K5356" s="205" t="s">
        <v>684</v>
      </c>
      <c r="L5356" s="205" t="s">
        <v>684</v>
      </c>
      <c r="M5356" s="205" t="s">
        <v>684</v>
      </c>
      <c r="N5356" s="205" t="s">
        <v>684</v>
      </c>
      <c r="O5356" s="205" t="s">
        <v>686</v>
      </c>
      <c r="P5356" s="205" t="s">
        <v>684</v>
      </c>
      <c r="Q5356" s="205" t="s">
        <v>686</v>
      </c>
    </row>
    <row r="5357" spans="1:17" hidden="1">
      <c r="A5357" s="204">
        <v>100307965414</v>
      </c>
      <c r="B5357" s="205" t="s">
        <v>19102</v>
      </c>
      <c r="C5357" s="205" t="s">
        <v>19103</v>
      </c>
      <c r="D5357" s="205" t="s">
        <v>680</v>
      </c>
      <c r="F5357" s="572">
        <v>41761</v>
      </c>
      <c r="G5357" s="205" t="s">
        <v>684</v>
      </c>
      <c r="H5357" s="205" t="s">
        <v>684</v>
      </c>
      <c r="I5357" s="205" t="s">
        <v>684</v>
      </c>
      <c r="J5357" s="205" t="s">
        <v>684</v>
      </c>
      <c r="K5357" s="205" t="s">
        <v>684</v>
      </c>
      <c r="L5357" s="205" t="s">
        <v>684</v>
      </c>
      <c r="M5357" s="205" t="s">
        <v>684</v>
      </c>
      <c r="N5357" s="205" t="s">
        <v>684</v>
      </c>
      <c r="O5357" s="205" t="s">
        <v>686</v>
      </c>
      <c r="P5357" s="205" t="s">
        <v>684</v>
      </c>
      <c r="Q5357" s="205" t="s">
        <v>686</v>
      </c>
    </row>
    <row r="5358" spans="1:17" hidden="1">
      <c r="A5358" s="204">
        <v>100160233991</v>
      </c>
      <c r="B5358" s="205" t="s">
        <v>19108</v>
      </c>
      <c r="C5358" s="205" t="s">
        <v>3180</v>
      </c>
      <c r="D5358" s="205" t="s">
        <v>680</v>
      </c>
      <c r="F5358" s="572">
        <v>41761</v>
      </c>
      <c r="G5358" s="205" t="s">
        <v>684</v>
      </c>
      <c r="H5358" s="205" t="s">
        <v>684</v>
      </c>
      <c r="I5358" s="205" t="s">
        <v>684</v>
      </c>
      <c r="J5358" s="205" t="s">
        <v>684</v>
      </c>
      <c r="K5358" s="205" t="s">
        <v>684</v>
      </c>
      <c r="L5358" s="205" t="s">
        <v>684</v>
      </c>
      <c r="M5358" s="205" t="s">
        <v>684</v>
      </c>
      <c r="N5358" s="205" t="s">
        <v>684</v>
      </c>
      <c r="O5358" s="205" t="s">
        <v>686</v>
      </c>
      <c r="P5358" s="205" t="s">
        <v>684</v>
      </c>
      <c r="Q5358" s="205" t="s">
        <v>686</v>
      </c>
    </row>
    <row r="5359" spans="1:17" hidden="1">
      <c r="A5359" s="204">
        <v>100002187829</v>
      </c>
      <c r="B5359" s="205" t="s">
        <v>19082</v>
      </c>
      <c r="C5359" s="205" t="s">
        <v>19083</v>
      </c>
      <c r="D5359" s="205" t="s">
        <v>680</v>
      </c>
      <c r="F5359" s="572">
        <v>41761</v>
      </c>
      <c r="G5359" s="205" t="s">
        <v>4238</v>
      </c>
      <c r="H5359" s="205" t="s">
        <v>682</v>
      </c>
      <c r="I5359" s="205" t="s">
        <v>684</v>
      </c>
      <c r="J5359" s="205" t="s">
        <v>684</v>
      </c>
      <c r="K5359" s="205" t="s">
        <v>684</v>
      </c>
      <c r="L5359" s="205" t="s">
        <v>684</v>
      </c>
      <c r="M5359" s="205" t="s">
        <v>684</v>
      </c>
      <c r="N5359" s="205" t="s">
        <v>684</v>
      </c>
      <c r="O5359" s="205" t="s">
        <v>686</v>
      </c>
      <c r="P5359" s="205" t="s">
        <v>684</v>
      </c>
      <c r="Q5359" s="205" t="s">
        <v>686</v>
      </c>
    </row>
    <row r="5360" spans="1:17" hidden="1">
      <c r="A5360" s="204">
        <v>100089203213</v>
      </c>
      <c r="B5360" s="205" t="s">
        <v>19090</v>
      </c>
      <c r="C5360" s="205" t="s">
        <v>19091</v>
      </c>
      <c r="D5360" s="205" t="s">
        <v>680</v>
      </c>
      <c r="F5360" s="572">
        <v>41761</v>
      </c>
      <c r="G5360" s="205" t="s">
        <v>684</v>
      </c>
      <c r="H5360" s="205" t="s">
        <v>684</v>
      </c>
      <c r="I5360" s="205" t="s">
        <v>684</v>
      </c>
      <c r="J5360" s="205" t="s">
        <v>684</v>
      </c>
      <c r="K5360" s="205" t="s">
        <v>684</v>
      </c>
      <c r="L5360" s="205" t="s">
        <v>684</v>
      </c>
      <c r="M5360" s="205" t="s">
        <v>684</v>
      </c>
      <c r="N5360" s="205" t="s">
        <v>684</v>
      </c>
      <c r="O5360" s="205" t="s">
        <v>686</v>
      </c>
      <c r="P5360" s="205" t="s">
        <v>684</v>
      </c>
      <c r="Q5360" s="205" t="s">
        <v>686</v>
      </c>
    </row>
    <row r="5361" spans="1:17" hidden="1">
      <c r="A5361" s="204">
        <v>100267133332</v>
      </c>
      <c r="B5361" s="205" t="s">
        <v>19089</v>
      </c>
      <c r="C5361" s="205" t="s">
        <v>895</v>
      </c>
      <c r="D5361" s="205" t="s">
        <v>680</v>
      </c>
      <c r="F5361" s="572">
        <v>41761</v>
      </c>
      <c r="G5361" s="205" t="s">
        <v>684</v>
      </c>
      <c r="H5361" s="205" t="s">
        <v>684</v>
      </c>
      <c r="I5361" s="205" t="s">
        <v>684</v>
      </c>
      <c r="J5361" s="205" t="s">
        <v>684</v>
      </c>
      <c r="K5361" s="205" t="s">
        <v>684</v>
      </c>
      <c r="L5361" s="205" t="s">
        <v>684</v>
      </c>
      <c r="M5361" s="205" t="s">
        <v>684</v>
      </c>
      <c r="N5361" s="205" t="s">
        <v>684</v>
      </c>
      <c r="O5361" s="205" t="s">
        <v>686</v>
      </c>
      <c r="P5361" s="205" t="s">
        <v>684</v>
      </c>
      <c r="Q5361" s="205" t="s">
        <v>686</v>
      </c>
    </row>
    <row r="5362" spans="1:17" hidden="1">
      <c r="A5362" s="204">
        <v>100124184727</v>
      </c>
      <c r="B5362" s="205" t="s">
        <v>19124</v>
      </c>
      <c r="C5362" s="205" t="s">
        <v>19125</v>
      </c>
      <c r="D5362" s="205" t="s">
        <v>680</v>
      </c>
      <c r="F5362" s="572">
        <v>41761</v>
      </c>
      <c r="G5362" s="205" t="s">
        <v>684</v>
      </c>
      <c r="H5362" s="205" t="s">
        <v>684</v>
      </c>
      <c r="I5362" s="205" t="s">
        <v>684</v>
      </c>
      <c r="J5362" s="205" t="s">
        <v>684</v>
      </c>
      <c r="K5362" s="205" t="s">
        <v>684</v>
      </c>
      <c r="L5362" s="205" t="s">
        <v>684</v>
      </c>
      <c r="M5362" s="205" t="s">
        <v>684</v>
      </c>
      <c r="N5362" s="205" t="s">
        <v>684</v>
      </c>
      <c r="O5362" s="205" t="s">
        <v>686</v>
      </c>
      <c r="P5362" s="205" t="s">
        <v>684</v>
      </c>
      <c r="Q5362" s="205" t="s">
        <v>686</v>
      </c>
    </row>
    <row r="5363" spans="1:17" hidden="1">
      <c r="A5363" s="204">
        <v>100337765909</v>
      </c>
      <c r="B5363" s="205" t="s">
        <v>19117</v>
      </c>
      <c r="C5363" s="205" t="s">
        <v>19118</v>
      </c>
      <c r="D5363" s="205" t="s">
        <v>680</v>
      </c>
      <c r="F5363" s="572">
        <v>41761</v>
      </c>
      <c r="G5363" s="205" t="s">
        <v>684</v>
      </c>
      <c r="H5363" s="205" t="s">
        <v>684</v>
      </c>
      <c r="I5363" s="205" t="s">
        <v>684</v>
      </c>
      <c r="J5363" s="205" t="s">
        <v>684</v>
      </c>
      <c r="K5363" s="205" t="s">
        <v>684</v>
      </c>
      <c r="L5363" s="205" t="s">
        <v>684</v>
      </c>
      <c r="M5363" s="205" t="s">
        <v>684</v>
      </c>
      <c r="N5363" s="205" t="s">
        <v>684</v>
      </c>
      <c r="O5363" s="205" t="s">
        <v>686</v>
      </c>
      <c r="P5363" s="205" t="s">
        <v>684</v>
      </c>
      <c r="Q5363" s="205" t="s">
        <v>686</v>
      </c>
    </row>
    <row r="5364" spans="1:17" hidden="1">
      <c r="A5364" s="204">
        <v>100237692494</v>
      </c>
      <c r="B5364" s="205" t="s">
        <v>19119</v>
      </c>
      <c r="C5364" s="205" t="s">
        <v>19120</v>
      </c>
      <c r="D5364" s="205" t="s">
        <v>680</v>
      </c>
      <c r="F5364" s="572">
        <v>41761</v>
      </c>
      <c r="G5364" s="205" t="s">
        <v>684</v>
      </c>
      <c r="H5364" s="205" t="s">
        <v>684</v>
      </c>
      <c r="I5364" s="205" t="s">
        <v>684</v>
      </c>
      <c r="J5364" s="205" t="s">
        <v>684</v>
      </c>
      <c r="K5364" s="205" t="s">
        <v>684</v>
      </c>
      <c r="L5364" s="205" t="s">
        <v>684</v>
      </c>
      <c r="M5364" s="205" t="s">
        <v>684</v>
      </c>
      <c r="N5364" s="205" t="s">
        <v>684</v>
      </c>
      <c r="O5364" s="205" t="s">
        <v>686</v>
      </c>
      <c r="P5364" s="205" t="s">
        <v>684</v>
      </c>
      <c r="Q5364" s="205" t="s">
        <v>686</v>
      </c>
    </row>
    <row r="5365" spans="1:17" hidden="1">
      <c r="A5365" s="204">
        <v>100306647573</v>
      </c>
      <c r="B5365" s="205" t="s">
        <v>19121</v>
      </c>
      <c r="C5365" s="205" t="s">
        <v>14516</v>
      </c>
      <c r="D5365" s="205" t="s">
        <v>680</v>
      </c>
      <c r="F5365" s="572">
        <v>41761</v>
      </c>
      <c r="G5365" s="205" t="s">
        <v>684</v>
      </c>
      <c r="H5365" s="205" t="s">
        <v>684</v>
      </c>
      <c r="I5365" s="205" t="s">
        <v>684</v>
      </c>
      <c r="J5365" s="205" t="s">
        <v>684</v>
      </c>
      <c r="K5365" s="205" t="s">
        <v>684</v>
      </c>
      <c r="L5365" s="205" t="s">
        <v>684</v>
      </c>
      <c r="M5365" s="205" t="s">
        <v>684</v>
      </c>
      <c r="N5365" s="205" t="s">
        <v>684</v>
      </c>
      <c r="O5365" s="205" t="s">
        <v>686</v>
      </c>
      <c r="P5365" s="205" t="s">
        <v>684</v>
      </c>
      <c r="Q5365" s="205" t="s">
        <v>686</v>
      </c>
    </row>
    <row r="5366" spans="1:17" hidden="1">
      <c r="A5366" s="204">
        <v>100367189180</v>
      </c>
      <c r="B5366" s="205" t="s">
        <v>19122</v>
      </c>
      <c r="C5366" s="205" t="s">
        <v>19123</v>
      </c>
      <c r="D5366" s="205" t="s">
        <v>680</v>
      </c>
      <c r="F5366" s="572">
        <v>41761</v>
      </c>
      <c r="G5366" s="205" t="s">
        <v>684</v>
      </c>
      <c r="H5366" s="205" t="s">
        <v>684</v>
      </c>
      <c r="I5366" s="205" t="s">
        <v>684</v>
      </c>
      <c r="J5366" s="205" t="s">
        <v>684</v>
      </c>
      <c r="K5366" s="205" t="s">
        <v>684</v>
      </c>
      <c r="L5366" s="205" t="s">
        <v>684</v>
      </c>
      <c r="M5366" s="205" t="s">
        <v>684</v>
      </c>
      <c r="N5366" s="205" t="s">
        <v>684</v>
      </c>
      <c r="O5366" s="205" t="s">
        <v>686</v>
      </c>
      <c r="P5366" s="205" t="s">
        <v>684</v>
      </c>
      <c r="Q5366" s="205" t="s">
        <v>686</v>
      </c>
    </row>
    <row r="5367" spans="1:17" hidden="1">
      <c r="A5367" s="204">
        <v>100232040636</v>
      </c>
      <c r="B5367" s="205" t="s">
        <v>19161</v>
      </c>
      <c r="C5367" s="205" t="s">
        <v>19162</v>
      </c>
      <c r="D5367" s="205" t="s">
        <v>680</v>
      </c>
      <c r="F5367" s="572">
        <v>41761</v>
      </c>
      <c r="G5367" s="205" t="s">
        <v>684</v>
      </c>
      <c r="H5367" s="205" t="s">
        <v>684</v>
      </c>
      <c r="I5367" s="205" t="s">
        <v>684</v>
      </c>
      <c r="J5367" s="205" t="s">
        <v>684</v>
      </c>
      <c r="K5367" s="205" t="s">
        <v>684</v>
      </c>
      <c r="L5367" s="205" t="s">
        <v>684</v>
      </c>
      <c r="M5367" s="205" t="s">
        <v>684</v>
      </c>
      <c r="N5367" s="205" t="s">
        <v>684</v>
      </c>
      <c r="O5367" s="205" t="s">
        <v>686</v>
      </c>
      <c r="P5367" s="205" t="s">
        <v>684</v>
      </c>
      <c r="Q5367" s="205" t="s">
        <v>686</v>
      </c>
    </row>
    <row r="5368" spans="1:17" hidden="1">
      <c r="A5368" s="204">
        <v>100330688405</v>
      </c>
      <c r="B5368" s="205" t="s">
        <v>19113</v>
      </c>
      <c r="C5368" s="205" t="s">
        <v>19114</v>
      </c>
      <c r="D5368" s="205" t="s">
        <v>680</v>
      </c>
      <c r="F5368" s="572">
        <v>41761</v>
      </c>
      <c r="G5368" s="205" t="s">
        <v>684</v>
      </c>
      <c r="H5368" s="205" t="s">
        <v>684</v>
      </c>
      <c r="I5368" s="205" t="s">
        <v>684</v>
      </c>
      <c r="J5368" s="205" t="s">
        <v>684</v>
      </c>
      <c r="K5368" s="205" t="s">
        <v>684</v>
      </c>
      <c r="L5368" s="205" t="s">
        <v>684</v>
      </c>
      <c r="M5368" s="205" t="s">
        <v>684</v>
      </c>
      <c r="N5368" s="205" t="s">
        <v>684</v>
      </c>
      <c r="O5368" s="205" t="s">
        <v>686</v>
      </c>
      <c r="P5368" s="205" t="s">
        <v>684</v>
      </c>
      <c r="Q5368" s="205" t="s">
        <v>686</v>
      </c>
    </row>
    <row r="5369" spans="1:17" hidden="1">
      <c r="A5369" s="204">
        <v>100359751142</v>
      </c>
      <c r="B5369" s="205" t="s">
        <v>19136</v>
      </c>
      <c r="C5369" s="205" t="s">
        <v>19137</v>
      </c>
      <c r="D5369" s="205" t="s">
        <v>680</v>
      </c>
      <c r="F5369" s="572">
        <v>41761</v>
      </c>
      <c r="G5369" s="205" t="s">
        <v>684</v>
      </c>
      <c r="H5369" s="205" t="s">
        <v>684</v>
      </c>
      <c r="I5369" s="205" t="s">
        <v>684</v>
      </c>
      <c r="J5369" s="205" t="s">
        <v>684</v>
      </c>
      <c r="K5369" s="205" t="s">
        <v>684</v>
      </c>
      <c r="L5369" s="205" t="s">
        <v>684</v>
      </c>
      <c r="M5369" s="205" t="s">
        <v>684</v>
      </c>
      <c r="N5369" s="205" t="s">
        <v>684</v>
      </c>
      <c r="O5369" s="205" t="s">
        <v>686</v>
      </c>
      <c r="P5369" s="205" t="s">
        <v>684</v>
      </c>
      <c r="Q5369" s="205" t="s">
        <v>686</v>
      </c>
    </row>
    <row r="5370" spans="1:17" hidden="1">
      <c r="A5370" s="204">
        <v>100067903423</v>
      </c>
      <c r="B5370" s="205" t="s">
        <v>19128</v>
      </c>
      <c r="C5370" s="205" t="s">
        <v>19129</v>
      </c>
      <c r="D5370" s="205" t="s">
        <v>680</v>
      </c>
      <c r="F5370" s="572">
        <v>41761</v>
      </c>
      <c r="G5370" s="205" t="s">
        <v>1998</v>
      </c>
      <c r="H5370" s="205" t="s">
        <v>682</v>
      </c>
      <c r="I5370" s="205" t="s">
        <v>684</v>
      </c>
      <c r="J5370" s="205" t="s">
        <v>684</v>
      </c>
      <c r="K5370" s="205" t="s">
        <v>684</v>
      </c>
      <c r="L5370" s="205" t="s">
        <v>684</v>
      </c>
      <c r="M5370" s="205" t="s">
        <v>684</v>
      </c>
      <c r="N5370" s="205" t="s">
        <v>684</v>
      </c>
      <c r="O5370" s="205" t="s">
        <v>686</v>
      </c>
      <c r="P5370" s="205" t="s">
        <v>684</v>
      </c>
      <c r="Q5370" s="205" t="s">
        <v>686</v>
      </c>
    </row>
    <row r="5371" spans="1:17" hidden="1">
      <c r="A5371" s="204">
        <v>100222354614</v>
      </c>
      <c r="B5371" s="205" t="s">
        <v>19130</v>
      </c>
      <c r="C5371" s="205" t="s">
        <v>19131</v>
      </c>
      <c r="D5371" s="205" t="s">
        <v>680</v>
      </c>
      <c r="F5371" s="572">
        <v>41761</v>
      </c>
      <c r="G5371" s="205" t="s">
        <v>684</v>
      </c>
      <c r="H5371" s="205" t="s">
        <v>684</v>
      </c>
      <c r="I5371" s="205" t="s">
        <v>684</v>
      </c>
      <c r="J5371" s="205" t="s">
        <v>684</v>
      </c>
      <c r="K5371" s="205" t="s">
        <v>684</v>
      </c>
      <c r="L5371" s="205" t="s">
        <v>684</v>
      </c>
      <c r="M5371" s="205" t="s">
        <v>684</v>
      </c>
      <c r="N5371" s="205" t="s">
        <v>684</v>
      </c>
      <c r="O5371" s="205" t="s">
        <v>686</v>
      </c>
      <c r="P5371" s="205" t="s">
        <v>684</v>
      </c>
      <c r="Q5371" s="205" t="s">
        <v>686</v>
      </c>
    </row>
    <row r="5372" spans="1:17" hidden="1">
      <c r="A5372" s="204">
        <v>100117626018</v>
      </c>
      <c r="B5372" s="205" t="s">
        <v>19132</v>
      </c>
      <c r="C5372" s="205" t="s">
        <v>19133</v>
      </c>
      <c r="D5372" s="205" t="s">
        <v>680</v>
      </c>
      <c r="F5372" s="572">
        <v>41761</v>
      </c>
      <c r="G5372" s="205" t="s">
        <v>684</v>
      </c>
      <c r="H5372" s="205" t="s">
        <v>684</v>
      </c>
      <c r="I5372" s="205" t="s">
        <v>684</v>
      </c>
      <c r="J5372" s="205" t="s">
        <v>684</v>
      </c>
      <c r="K5372" s="205" t="s">
        <v>684</v>
      </c>
      <c r="L5372" s="205" t="s">
        <v>684</v>
      </c>
      <c r="M5372" s="205" t="s">
        <v>684</v>
      </c>
      <c r="N5372" s="205" t="s">
        <v>684</v>
      </c>
      <c r="O5372" s="205" t="s">
        <v>686</v>
      </c>
      <c r="P5372" s="205" t="s">
        <v>684</v>
      </c>
      <c r="Q5372" s="205" t="s">
        <v>686</v>
      </c>
    </row>
    <row r="5373" spans="1:17" hidden="1">
      <c r="A5373" s="204">
        <v>100114391686</v>
      </c>
      <c r="B5373" s="205" t="s">
        <v>19134</v>
      </c>
      <c r="C5373" s="205" t="s">
        <v>19135</v>
      </c>
      <c r="D5373" s="205" t="s">
        <v>680</v>
      </c>
      <c r="F5373" s="572">
        <v>41761</v>
      </c>
      <c r="G5373" s="205" t="s">
        <v>684</v>
      </c>
      <c r="H5373" s="205" t="s">
        <v>684</v>
      </c>
      <c r="I5373" s="205" t="s">
        <v>684</v>
      </c>
      <c r="J5373" s="205" t="s">
        <v>684</v>
      </c>
      <c r="K5373" s="205" t="s">
        <v>684</v>
      </c>
      <c r="L5373" s="205" t="s">
        <v>684</v>
      </c>
      <c r="M5373" s="205" t="s">
        <v>684</v>
      </c>
      <c r="N5373" s="205" t="s">
        <v>684</v>
      </c>
      <c r="O5373" s="205" t="s">
        <v>686</v>
      </c>
      <c r="P5373" s="205" t="s">
        <v>684</v>
      </c>
      <c r="Q5373" s="205" t="s">
        <v>686</v>
      </c>
    </row>
    <row r="5374" spans="1:17" hidden="1">
      <c r="A5374" s="204">
        <v>100005060490</v>
      </c>
      <c r="B5374" s="205" t="s">
        <v>19140</v>
      </c>
      <c r="C5374" s="205" t="s">
        <v>19141</v>
      </c>
      <c r="D5374" s="205" t="s">
        <v>680</v>
      </c>
      <c r="F5374" s="572">
        <v>41761</v>
      </c>
      <c r="G5374" s="205" t="s">
        <v>3143</v>
      </c>
      <c r="H5374" s="205" t="s">
        <v>682</v>
      </c>
      <c r="I5374" s="205" t="s">
        <v>684</v>
      </c>
      <c r="J5374" s="205" t="s">
        <v>684</v>
      </c>
      <c r="K5374" s="205" t="s">
        <v>684</v>
      </c>
      <c r="L5374" s="205" t="s">
        <v>684</v>
      </c>
      <c r="M5374" s="205" t="s">
        <v>684</v>
      </c>
      <c r="N5374" s="205" t="s">
        <v>684</v>
      </c>
      <c r="O5374" s="205" t="s">
        <v>686</v>
      </c>
      <c r="P5374" s="205" t="s">
        <v>684</v>
      </c>
      <c r="Q5374" s="205" t="s">
        <v>686</v>
      </c>
    </row>
    <row r="5375" spans="1:17" hidden="1">
      <c r="A5375" s="204">
        <v>100370528200</v>
      </c>
      <c r="B5375" s="205" t="s">
        <v>19160</v>
      </c>
      <c r="C5375" s="205" t="s">
        <v>6848</v>
      </c>
      <c r="D5375" s="205" t="s">
        <v>680</v>
      </c>
      <c r="F5375" s="572">
        <v>41761</v>
      </c>
      <c r="G5375" s="205" t="s">
        <v>684</v>
      </c>
      <c r="H5375" s="205" t="s">
        <v>684</v>
      </c>
      <c r="I5375" s="205" t="s">
        <v>684</v>
      </c>
      <c r="J5375" s="205" t="s">
        <v>684</v>
      </c>
      <c r="K5375" s="205" t="s">
        <v>684</v>
      </c>
      <c r="L5375" s="205" t="s">
        <v>684</v>
      </c>
      <c r="M5375" s="205" t="s">
        <v>684</v>
      </c>
      <c r="N5375" s="205" t="s">
        <v>684</v>
      </c>
      <c r="O5375" s="205" t="s">
        <v>686</v>
      </c>
      <c r="P5375" s="205" t="s">
        <v>684</v>
      </c>
      <c r="Q5375" s="205" t="s">
        <v>686</v>
      </c>
    </row>
    <row r="5376" spans="1:17" hidden="1">
      <c r="A5376" s="204">
        <v>100293440641</v>
      </c>
      <c r="B5376" s="205" t="s">
        <v>19150</v>
      </c>
      <c r="C5376" s="205" t="s">
        <v>19151</v>
      </c>
      <c r="D5376" s="205" t="s">
        <v>680</v>
      </c>
      <c r="F5376" s="572">
        <v>41761</v>
      </c>
      <c r="G5376" s="205" t="s">
        <v>684</v>
      </c>
      <c r="H5376" s="205" t="s">
        <v>684</v>
      </c>
      <c r="I5376" s="205" t="s">
        <v>684</v>
      </c>
      <c r="J5376" s="205" t="s">
        <v>684</v>
      </c>
      <c r="K5376" s="205" t="s">
        <v>684</v>
      </c>
      <c r="L5376" s="205" t="s">
        <v>684</v>
      </c>
      <c r="M5376" s="205" t="s">
        <v>684</v>
      </c>
      <c r="N5376" s="205" t="s">
        <v>684</v>
      </c>
      <c r="O5376" s="205" t="s">
        <v>686</v>
      </c>
      <c r="P5376" s="205" t="s">
        <v>684</v>
      </c>
      <c r="Q5376" s="205" t="s">
        <v>686</v>
      </c>
    </row>
    <row r="5377" spans="1:17" hidden="1">
      <c r="A5377" s="204">
        <v>100367686321</v>
      </c>
      <c r="B5377" s="205" t="s">
        <v>19156</v>
      </c>
      <c r="C5377" s="205" t="s">
        <v>19157</v>
      </c>
      <c r="D5377" s="205" t="s">
        <v>680</v>
      </c>
      <c r="F5377" s="572">
        <v>41761</v>
      </c>
      <c r="G5377" s="205" t="s">
        <v>684</v>
      </c>
      <c r="H5377" s="205" t="s">
        <v>684</v>
      </c>
      <c r="I5377" s="205" t="s">
        <v>684</v>
      </c>
      <c r="J5377" s="205" t="s">
        <v>684</v>
      </c>
      <c r="K5377" s="205" t="s">
        <v>684</v>
      </c>
      <c r="L5377" s="205" t="s">
        <v>684</v>
      </c>
      <c r="M5377" s="205" t="s">
        <v>684</v>
      </c>
      <c r="N5377" s="205" t="s">
        <v>684</v>
      </c>
      <c r="O5377" s="205" t="s">
        <v>686</v>
      </c>
      <c r="P5377" s="205" t="s">
        <v>684</v>
      </c>
      <c r="Q5377" s="205" t="s">
        <v>686</v>
      </c>
    </row>
    <row r="5378" spans="1:17" hidden="1">
      <c r="A5378" s="204">
        <v>100400619481</v>
      </c>
      <c r="B5378" s="205" t="s">
        <v>19152</v>
      </c>
      <c r="C5378" s="205" t="s">
        <v>19153</v>
      </c>
      <c r="D5378" s="205" t="s">
        <v>680</v>
      </c>
      <c r="F5378" s="572">
        <v>41761</v>
      </c>
      <c r="G5378" s="205" t="s">
        <v>684</v>
      </c>
      <c r="H5378" s="205" t="s">
        <v>684</v>
      </c>
      <c r="I5378" s="205" t="s">
        <v>684</v>
      </c>
      <c r="J5378" s="205" t="s">
        <v>684</v>
      </c>
      <c r="K5378" s="205" t="s">
        <v>684</v>
      </c>
      <c r="L5378" s="205" t="s">
        <v>684</v>
      </c>
      <c r="M5378" s="205" t="s">
        <v>684</v>
      </c>
      <c r="N5378" s="205" t="s">
        <v>684</v>
      </c>
      <c r="O5378" s="205" t="s">
        <v>686</v>
      </c>
      <c r="P5378" s="205" t="s">
        <v>684</v>
      </c>
      <c r="Q5378" s="205" t="s">
        <v>686</v>
      </c>
    </row>
    <row r="5379" spans="1:17" hidden="1">
      <c r="A5379" s="204">
        <v>100109079743</v>
      </c>
      <c r="B5379" s="205" t="s">
        <v>19142</v>
      </c>
      <c r="C5379" s="205" t="s">
        <v>19143</v>
      </c>
      <c r="D5379" s="205" t="s">
        <v>680</v>
      </c>
      <c r="F5379" s="572">
        <v>41761</v>
      </c>
      <c r="G5379" s="205" t="s">
        <v>684</v>
      </c>
      <c r="H5379" s="205" t="s">
        <v>684</v>
      </c>
      <c r="I5379" s="205" t="s">
        <v>684</v>
      </c>
      <c r="J5379" s="205" t="s">
        <v>684</v>
      </c>
      <c r="K5379" s="205" t="s">
        <v>684</v>
      </c>
      <c r="L5379" s="205" t="s">
        <v>684</v>
      </c>
      <c r="M5379" s="205" t="s">
        <v>684</v>
      </c>
      <c r="N5379" s="205" t="s">
        <v>684</v>
      </c>
      <c r="O5379" s="205" t="s">
        <v>686</v>
      </c>
      <c r="P5379" s="205" t="s">
        <v>684</v>
      </c>
      <c r="Q5379" s="205" t="s">
        <v>686</v>
      </c>
    </row>
    <row r="5380" spans="1:17" hidden="1">
      <c r="A5380" s="204">
        <v>100256135070</v>
      </c>
      <c r="B5380" s="205" t="s">
        <v>19154</v>
      </c>
      <c r="C5380" s="205" t="s">
        <v>19155</v>
      </c>
      <c r="D5380" s="205" t="s">
        <v>680</v>
      </c>
      <c r="F5380" s="572">
        <v>41761</v>
      </c>
      <c r="G5380" s="205" t="s">
        <v>684</v>
      </c>
      <c r="H5380" s="205" t="s">
        <v>684</v>
      </c>
      <c r="I5380" s="205" t="s">
        <v>684</v>
      </c>
      <c r="J5380" s="205" t="s">
        <v>684</v>
      </c>
      <c r="K5380" s="205" t="s">
        <v>684</v>
      </c>
      <c r="L5380" s="205" t="s">
        <v>684</v>
      </c>
      <c r="M5380" s="205" t="s">
        <v>684</v>
      </c>
      <c r="N5380" s="205" t="s">
        <v>684</v>
      </c>
      <c r="O5380" s="205" t="s">
        <v>686</v>
      </c>
      <c r="P5380" s="205" t="s">
        <v>684</v>
      </c>
      <c r="Q5380" s="205" t="s">
        <v>686</v>
      </c>
    </row>
    <row r="5381" spans="1:17" hidden="1">
      <c r="A5381" s="204">
        <v>100316894380</v>
      </c>
      <c r="B5381" s="205" t="s">
        <v>19158</v>
      </c>
      <c r="C5381" s="205" t="s">
        <v>19159</v>
      </c>
      <c r="D5381" s="205" t="s">
        <v>680</v>
      </c>
      <c r="F5381" s="572">
        <v>41761</v>
      </c>
      <c r="G5381" s="205" t="s">
        <v>684</v>
      </c>
      <c r="H5381" s="205" t="s">
        <v>684</v>
      </c>
      <c r="I5381" s="205" t="s">
        <v>684</v>
      </c>
      <c r="J5381" s="205" t="s">
        <v>684</v>
      </c>
      <c r="K5381" s="205" t="s">
        <v>684</v>
      </c>
      <c r="L5381" s="205" t="s">
        <v>684</v>
      </c>
      <c r="M5381" s="205" t="s">
        <v>684</v>
      </c>
      <c r="N5381" s="205" t="s">
        <v>684</v>
      </c>
      <c r="O5381" s="205" t="s">
        <v>686</v>
      </c>
      <c r="P5381" s="205" t="s">
        <v>684</v>
      </c>
      <c r="Q5381" s="205" t="s">
        <v>686</v>
      </c>
    </row>
    <row r="5382" spans="1:17" hidden="1">
      <c r="A5382" s="204">
        <v>100174203195</v>
      </c>
      <c r="B5382" s="205" t="s">
        <v>19144</v>
      </c>
      <c r="C5382" s="205" t="s">
        <v>19145</v>
      </c>
      <c r="D5382" s="205" t="s">
        <v>680</v>
      </c>
      <c r="F5382" s="572">
        <v>41761</v>
      </c>
      <c r="G5382" s="205" t="s">
        <v>684</v>
      </c>
      <c r="H5382" s="205" t="s">
        <v>684</v>
      </c>
      <c r="I5382" s="205" t="s">
        <v>684</v>
      </c>
      <c r="J5382" s="205" t="s">
        <v>684</v>
      </c>
      <c r="K5382" s="205" t="s">
        <v>684</v>
      </c>
      <c r="L5382" s="205" t="s">
        <v>684</v>
      </c>
      <c r="M5382" s="205" t="s">
        <v>684</v>
      </c>
      <c r="N5382" s="205" t="s">
        <v>684</v>
      </c>
      <c r="O5382" s="205" t="s">
        <v>686</v>
      </c>
      <c r="P5382" s="205" t="s">
        <v>684</v>
      </c>
      <c r="Q5382" s="205" t="s">
        <v>686</v>
      </c>
    </row>
    <row r="5383" spans="1:17" hidden="1">
      <c r="A5383" s="204">
        <v>100156185304</v>
      </c>
      <c r="B5383" s="205" t="s">
        <v>19146</v>
      </c>
      <c r="C5383" s="205" t="s">
        <v>19147</v>
      </c>
      <c r="D5383" s="205" t="s">
        <v>680</v>
      </c>
      <c r="F5383" s="572">
        <v>41761</v>
      </c>
      <c r="G5383" s="205" t="s">
        <v>684</v>
      </c>
      <c r="H5383" s="205" t="s">
        <v>684</v>
      </c>
      <c r="I5383" s="205" t="s">
        <v>684</v>
      </c>
      <c r="J5383" s="205" t="s">
        <v>684</v>
      </c>
      <c r="K5383" s="205" t="s">
        <v>684</v>
      </c>
      <c r="L5383" s="205" t="s">
        <v>684</v>
      </c>
      <c r="M5383" s="205" t="s">
        <v>684</v>
      </c>
      <c r="N5383" s="205" t="s">
        <v>684</v>
      </c>
      <c r="O5383" s="205" t="s">
        <v>686</v>
      </c>
      <c r="P5383" s="205" t="s">
        <v>684</v>
      </c>
      <c r="Q5383" s="205" t="s">
        <v>686</v>
      </c>
    </row>
    <row r="5384" spans="1:17" hidden="1">
      <c r="A5384" s="204">
        <v>100163962283</v>
      </c>
      <c r="B5384" s="205" t="s">
        <v>19148</v>
      </c>
      <c r="C5384" s="205" t="s">
        <v>19149</v>
      </c>
      <c r="D5384" s="205" t="s">
        <v>680</v>
      </c>
      <c r="F5384" s="572">
        <v>41761</v>
      </c>
      <c r="G5384" s="205" t="s">
        <v>684</v>
      </c>
      <c r="H5384" s="205" t="s">
        <v>684</v>
      </c>
      <c r="I5384" s="205" t="s">
        <v>684</v>
      </c>
      <c r="J5384" s="205" t="s">
        <v>684</v>
      </c>
      <c r="K5384" s="205" t="s">
        <v>684</v>
      </c>
      <c r="L5384" s="205" t="s">
        <v>684</v>
      </c>
      <c r="M5384" s="205" t="s">
        <v>684</v>
      </c>
      <c r="N5384" s="205" t="s">
        <v>684</v>
      </c>
      <c r="O5384" s="205" t="s">
        <v>686</v>
      </c>
      <c r="P5384" s="205" t="s">
        <v>684</v>
      </c>
      <c r="Q5384" s="205" t="s">
        <v>686</v>
      </c>
    </row>
    <row r="5385" spans="1:17" hidden="1">
      <c r="A5385" s="204">
        <v>100171137737</v>
      </c>
      <c r="B5385" s="205" t="s">
        <v>19048</v>
      </c>
      <c r="C5385" s="205" t="s">
        <v>19049</v>
      </c>
      <c r="D5385" s="205" t="s">
        <v>680</v>
      </c>
      <c r="F5385" s="572">
        <v>41761</v>
      </c>
      <c r="G5385" s="205" t="s">
        <v>684</v>
      </c>
      <c r="H5385" s="205" t="s">
        <v>684</v>
      </c>
      <c r="I5385" s="205" t="s">
        <v>684</v>
      </c>
      <c r="J5385" s="205" t="s">
        <v>684</v>
      </c>
      <c r="K5385" s="205" t="s">
        <v>684</v>
      </c>
      <c r="L5385" s="205" t="s">
        <v>684</v>
      </c>
      <c r="M5385" s="205" t="s">
        <v>684</v>
      </c>
      <c r="N5385" s="205" t="s">
        <v>684</v>
      </c>
      <c r="O5385" s="205" t="s">
        <v>686</v>
      </c>
      <c r="P5385" s="205" t="s">
        <v>684</v>
      </c>
      <c r="Q5385" s="205" t="s">
        <v>686</v>
      </c>
    </row>
    <row r="5386" spans="1:17" hidden="1">
      <c r="A5386" s="204">
        <v>100333775830</v>
      </c>
      <c r="B5386" s="205" t="s">
        <v>19126</v>
      </c>
      <c r="C5386" s="205" t="s">
        <v>19127</v>
      </c>
      <c r="D5386" s="205" t="s">
        <v>680</v>
      </c>
      <c r="F5386" s="572">
        <v>41761</v>
      </c>
      <c r="G5386" s="205" t="s">
        <v>684</v>
      </c>
      <c r="H5386" s="205" t="s">
        <v>684</v>
      </c>
      <c r="I5386" s="205" t="s">
        <v>684</v>
      </c>
      <c r="J5386" s="205" t="s">
        <v>684</v>
      </c>
      <c r="K5386" s="205" t="s">
        <v>684</v>
      </c>
      <c r="L5386" s="205" t="s">
        <v>684</v>
      </c>
      <c r="M5386" s="205" t="s">
        <v>684</v>
      </c>
      <c r="N5386" s="205" t="s">
        <v>684</v>
      </c>
      <c r="O5386" s="205" t="s">
        <v>686</v>
      </c>
      <c r="P5386" s="205" t="s">
        <v>684</v>
      </c>
      <c r="Q5386" s="205" t="s">
        <v>686</v>
      </c>
    </row>
    <row r="5387" spans="1:17" hidden="1">
      <c r="A5387" s="204">
        <v>100337878023</v>
      </c>
      <c r="B5387" s="205" t="s">
        <v>19058</v>
      </c>
      <c r="C5387" s="205" t="s">
        <v>19059</v>
      </c>
      <c r="D5387" s="205" t="s">
        <v>680</v>
      </c>
      <c r="F5387" s="572">
        <v>41761</v>
      </c>
      <c r="G5387" s="205" t="s">
        <v>684</v>
      </c>
      <c r="H5387" s="205" t="s">
        <v>684</v>
      </c>
      <c r="I5387" s="205" t="s">
        <v>684</v>
      </c>
      <c r="J5387" s="205" t="s">
        <v>684</v>
      </c>
      <c r="K5387" s="205" t="s">
        <v>684</v>
      </c>
      <c r="L5387" s="205" t="s">
        <v>684</v>
      </c>
      <c r="M5387" s="205" t="s">
        <v>684</v>
      </c>
      <c r="N5387" s="205" t="s">
        <v>684</v>
      </c>
      <c r="O5387" s="205" t="s">
        <v>686</v>
      </c>
      <c r="P5387" s="205" t="s">
        <v>684</v>
      </c>
      <c r="Q5387" s="205" t="s">
        <v>686</v>
      </c>
    </row>
    <row r="5388" spans="1:17" hidden="1">
      <c r="A5388" s="204">
        <v>100062125785</v>
      </c>
      <c r="B5388" s="205" t="s">
        <v>19165</v>
      </c>
      <c r="C5388" s="205" t="s">
        <v>19166</v>
      </c>
      <c r="D5388" s="205" t="s">
        <v>680</v>
      </c>
      <c r="F5388" s="572">
        <v>41739</v>
      </c>
      <c r="G5388" s="205" t="s">
        <v>19167</v>
      </c>
      <c r="H5388" s="205" t="s">
        <v>682</v>
      </c>
      <c r="I5388" s="205" t="s">
        <v>684</v>
      </c>
      <c r="J5388" s="205" t="s">
        <v>684</v>
      </c>
      <c r="K5388" s="205" t="s">
        <v>684</v>
      </c>
      <c r="L5388" s="205" t="s">
        <v>684</v>
      </c>
      <c r="M5388" s="205" t="s">
        <v>684</v>
      </c>
      <c r="N5388" s="205" t="s">
        <v>684</v>
      </c>
      <c r="O5388" s="205" t="s">
        <v>686</v>
      </c>
      <c r="P5388" s="205" t="s">
        <v>684</v>
      </c>
      <c r="Q5388" s="205" t="s">
        <v>686</v>
      </c>
    </row>
    <row r="5389" spans="1:17" hidden="1">
      <c r="A5389" s="204">
        <v>100008187016</v>
      </c>
      <c r="B5389" s="205" t="s">
        <v>19168</v>
      </c>
      <c r="C5389" s="205" t="s">
        <v>19169</v>
      </c>
      <c r="D5389" s="205" t="s">
        <v>680</v>
      </c>
      <c r="F5389" s="572">
        <v>41736</v>
      </c>
      <c r="G5389" s="205" t="s">
        <v>19170</v>
      </c>
      <c r="H5389" s="205" t="s">
        <v>682</v>
      </c>
      <c r="I5389" s="205" t="s">
        <v>684</v>
      </c>
      <c r="J5389" s="205" t="s">
        <v>684</v>
      </c>
      <c r="K5389" s="205" t="s">
        <v>684</v>
      </c>
      <c r="L5389" s="205" t="s">
        <v>684</v>
      </c>
      <c r="M5389" s="205" t="s">
        <v>684</v>
      </c>
      <c r="N5389" s="205" t="s">
        <v>684</v>
      </c>
      <c r="O5389" s="205" t="s">
        <v>686</v>
      </c>
      <c r="P5389" s="205" t="s">
        <v>684</v>
      </c>
      <c r="Q5389" s="205" t="s">
        <v>686</v>
      </c>
    </row>
    <row r="5390" spans="1:17" hidden="1">
      <c r="A5390" s="204">
        <v>100176334201</v>
      </c>
      <c r="B5390" s="205" t="s">
        <v>19171</v>
      </c>
      <c r="C5390" s="205" t="s">
        <v>19172</v>
      </c>
      <c r="D5390" s="205" t="s">
        <v>680</v>
      </c>
      <c r="F5390" s="572">
        <v>41730</v>
      </c>
      <c r="G5390" s="205" t="s">
        <v>684</v>
      </c>
      <c r="H5390" s="205" t="s">
        <v>684</v>
      </c>
      <c r="I5390" s="205" t="s">
        <v>684</v>
      </c>
      <c r="J5390" s="205" t="s">
        <v>684</v>
      </c>
      <c r="K5390" s="205" t="s">
        <v>684</v>
      </c>
      <c r="L5390" s="205" t="s">
        <v>684</v>
      </c>
      <c r="M5390" s="205" t="s">
        <v>684</v>
      </c>
      <c r="N5390" s="205" t="s">
        <v>684</v>
      </c>
      <c r="O5390" s="205" t="s">
        <v>686</v>
      </c>
      <c r="P5390" s="205" t="s">
        <v>684</v>
      </c>
      <c r="Q5390" s="205" t="s">
        <v>686</v>
      </c>
    </row>
    <row r="5391" spans="1:17" hidden="1">
      <c r="A5391" s="204">
        <v>100063866211</v>
      </c>
      <c r="B5391" s="205" t="s">
        <v>19177</v>
      </c>
      <c r="C5391" s="205" t="s">
        <v>19178</v>
      </c>
      <c r="D5391" s="205" t="s">
        <v>680</v>
      </c>
      <c r="F5391" s="572">
        <v>41730</v>
      </c>
      <c r="G5391" s="205" t="s">
        <v>19179</v>
      </c>
      <c r="H5391" s="205" t="s">
        <v>682</v>
      </c>
      <c r="I5391" s="205" t="s">
        <v>684</v>
      </c>
      <c r="J5391" s="205" t="s">
        <v>684</v>
      </c>
      <c r="K5391" s="205" t="s">
        <v>684</v>
      </c>
      <c r="L5391" s="205" t="s">
        <v>684</v>
      </c>
      <c r="M5391" s="205" t="s">
        <v>684</v>
      </c>
      <c r="N5391" s="205" t="s">
        <v>684</v>
      </c>
      <c r="O5391" s="205" t="s">
        <v>686</v>
      </c>
      <c r="P5391" s="205" t="s">
        <v>684</v>
      </c>
      <c r="Q5391" s="205" t="s">
        <v>686</v>
      </c>
    </row>
    <row r="5392" spans="1:17" hidden="1">
      <c r="A5392" s="204">
        <v>100174700340</v>
      </c>
      <c r="B5392" s="205" t="s">
        <v>19175</v>
      </c>
      <c r="C5392" s="205" t="s">
        <v>19176</v>
      </c>
      <c r="D5392" s="205" t="s">
        <v>680</v>
      </c>
      <c r="F5392" s="572">
        <v>41730</v>
      </c>
      <c r="G5392" s="205" t="s">
        <v>684</v>
      </c>
      <c r="H5392" s="205" t="s">
        <v>684</v>
      </c>
      <c r="I5392" s="205" t="s">
        <v>684</v>
      </c>
      <c r="J5392" s="205" t="s">
        <v>684</v>
      </c>
      <c r="K5392" s="205" t="s">
        <v>684</v>
      </c>
      <c r="L5392" s="205" t="s">
        <v>684</v>
      </c>
      <c r="M5392" s="205" t="s">
        <v>684</v>
      </c>
      <c r="N5392" s="205" t="s">
        <v>684</v>
      </c>
      <c r="O5392" s="205" t="s">
        <v>686</v>
      </c>
      <c r="P5392" s="205" t="s">
        <v>684</v>
      </c>
      <c r="Q5392" s="205" t="s">
        <v>686</v>
      </c>
    </row>
    <row r="5393" spans="1:17" hidden="1">
      <c r="A5393" s="204">
        <v>100248597267</v>
      </c>
      <c r="B5393" s="205" t="s">
        <v>19173</v>
      </c>
      <c r="C5393" s="205" t="s">
        <v>19174</v>
      </c>
      <c r="D5393" s="205" t="s">
        <v>680</v>
      </c>
      <c r="F5393" s="572">
        <v>41730</v>
      </c>
      <c r="G5393" s="205" t="s">
        <v>684</v>
      </c>
      <c r="H5393" s="205" t="s">
        <v>684</v>
      </c>
      <c r="I5393" s="205" t="s">
        <v>684</v>
      </c>
      <c r="J5393" s="205" t="s">
        <v>684</v>
      </c>
      <c r="K5393" s="205" t="s">
        <v>684</v>
      </c>
      <c r="L5393" s="205" t="s">
        <v>684</v>
      </c>
      <c r="M5393" s="205" t="s">
        <v>684</v>
      </c>
      <c r="N5393" s="205" t="s">
        <v>684</v>
      </c>
      <c r="O5393" s="205" t="s">
        <v>686</v>
      </c>
      <c r="P5393" s="205" t="s">
        <v>684</v>
      </c>
      <c r="Q5393" s="205" t="s">
        <v>686</v>
      </c>
    </row>
    <row r="5394" spans="1:17" hidden="1">
      <c r="A5394" s="204">
        <v>100079728543</v>
      </c>
      <c r="B5394" s="205" t="s">
        <v>19182</v>
      </c>
      <c r="C5394" s="205" t="s">
        <v>19183</v>
      </c>
      <c r="D5394" s="205" t="s">
        <v>680</v>
      </c>
      <c r="F5394" s="572">
        <v>41730</v>
      </c>
      <c r="G5394" s="205" t="s">
        <v>684</v>
      </c>
      <c r="H5394" s="205" t="s">
        <v>684</v>
      </c>
      <c r="I5394" s="205" t="s">
        <v>684</v>
      </c>
      <c r="J5394" s="205" t="s">
        <v>684</v>
      </c>
      <c r="K5394" s="205" t="s">
        <v>684</v>
      </c>
      <c r="L5394" s="205" t="s">
        <v>684</v>
      </c>
      <c r="M5394" s="205" t="s">
        <v>684</v>
      </c>
      <c r="N5394" s="205" t="s">
        <v>684</v>
      </c>
      <c r="O5394" s="205" t="s">
        <v>686</v>
      </c>
      <c r="P5394" s="205" t="s">
        <v>684</v>
      </c>
      <c r="Q5394" s="205" t="s">
        <v>686</v>
      </c>
    </row>
    <row r="5395" spans="1:17" hidden="1">
      <c r="A5395" s="204">
        <v>100138866788</v>
      </c>
      <c r="B5395" s="205" t="s">
        <v>19180</v>
      </c>
      <c r="C5395" s="205" t="s">
        <v>19181</v>
      </c>
      <c r="D5395" s="205" t="s">
        <v>680</v>
      </c>
      <c r="F5395" s="572">
        <v>41730</v>
      </c>
      <c r="G5395" s="205" t="s">
        <v>684</v>
      </c>
      <c r="H5395" s="205" t="s">
        <v>684</v>
      </c>
      <c r="I5395" s="205" t="s">
        <v>684</v>
      </c>
      <c r="J5395" s="205" t="s">
        <v>684</v>
      </c>
      <c r="K5395" s="205" t="s">
        <v>684</v>
      </c>
      <c r="L5395" s="205" t="s">
        <v>684</v>
      </c>
      <c r="M5395" s="205" t="s">
        <v>684</v>
      </c>
      <c r="N5395" s="205" t="s">
        <v>684</v>
      </c>
      <c r="O5395" s="205" t="s">
        <v>686</v>
      </c>
      <c r="P5395" s="205" t="s">
        <v>684</v>
      </c>
      <c r="Q5395" s="205" t="s">
        <v>686</v>
      </c>
    </row>
    <row r="5396" spans="1:17" hidden="1">
      <c r="A5396" s="204">
        <v>100138762190</v>
      </c>
      <c r="B5396" s="205" t="s">
        <v>19203</v>
      </c>
      <c r="C5396" s="205" t="s">
        <v>19204</v>
      </c>
      <c r="D5396" s="205" t="s">
        <v>680</v>
      </c>
      <c r="F5396" s="572">
        <v>41730</v>
      </c>
      <c r="G5396" s="205" t="s">
        <v>684</v>
      </c>
      <c r="H5396" s="205" t="s">
        <v>684</v>
      </c>
      <c r="I5396" s="205" t="s">
        <v>684</v>
      </c>
      <c r="J5396" s="205" t="s">
        <v>684</v>
      </c>
      <c r="K5396" s="205" t="s">
        <v>684</v>
      </c>
      <c r="L5396" s="205" t="s">
        <v>684</v>
      </c>
      <c r="M5396" s="205" t="s">
        <v>684</v>
      </c>
      <c r="N5396" s="205" t="s">
        <v>684</v>
      </c>
      <c r="O5396" s="205" t="s">
        <v>686</v>
      </c>
      <c r="P5396" s="205" t="s">
        <v>684</v>
      </c>
      <c r="Q5396" s="205" t="s">
        <v>686</v>
      </c>
    </row>
    <row r="5397" spans="1:17" hidden="1">
      <c r="A5397" s="204">
        <v>100025862847</v>
      </c>
      <c r="B5397" s="205" t="s">
        <v>19184</v>
      </c>
      <c r="C5397" s="205" t="s">
        <v>19185</v>
      </c>
      <c r="D5397" s="205" t="s">
        <v>680</v>
      </c>
      <c r="F5397" s="572">
        <v>41730</v>
      </c>
      <c r="G5397" s="205" t="s">
        <v>19186</v>
      </c>
      <c r="H5397" s="205" t="s">
        <v>682</v>
      </c>
      <c r="I5397" s="205" t="s">
        <v>684</v>
      </c>
      <c r="J5397" s="205" t="s">
        <v>684</v>
      </c>
      <c r="K5397" s="205" t="s">
        <v>684</v>
      </c>
      <c r="L5397" s="205" t="s">
        <v>684</v>
      </c>
      <c r="M5397" s="205" t="s">
        <v>684</v>
      </c>
      <c r="N5397" s="205" t="s">
        <v>684</v>
      </c>
      <c r="O5397" s="205" t="s">
        <v>686</v>
      </c>
      <c r="P5397" s="205" t="s">
        <v>684</v>
      </c>
      <c r="Q5397" s="205" t="s">
        <v>686</v>
      </c>
    </row>
    <row r="5398" spans="1:17" hidden="1">
      <c r="A5398" s="204">
        <v>100335031756</v>
      </c>
      <c r="B5398" s="205" t="s">
        <v>19187</v>
      </c>
      <c r="C5398" s="205" t="s">
        <v>19188</v>
      </c>
      <c r="D5398" s="205" t="s">
        <v>680</v>
      </c>
      <c r="F5398" s="572">
        <v>41730</v>
      </c>
      <c r="G5398" s="205" t="s">
        <v>684</v>
      </c>
      <c r="H5398" s="205" t="s">
        <v>684</v>
      </c>
      <c r="I5398" s="205" t="s">
        <v>684</v>
      </c>
      <c r="J5398" s="205" t="s">
        <v>684</v>
      </c>
      <c r="K5398" s="205" t="s">
        <v>684</v>
      </c>
      <c r="L5398" s="205" t="s">
        <v>684</v>
      </c>
      <c r="M5398" s="205" t="s">
        <v>684</v>
      </c>
      <c r="N5398" s="205" t="s">
        <v>684</v>
      </c>
      <c r="O5398" s="205" t="s">
        <v>686</v>
      </c>
      <c r="P5398" s="205" t="s">
        <v>684</v>
      </c>
      <c r="Q5398" s="205" t="s">
        <v>686</v>
      </c>
    </row>
    <row r="5399" spans="1:17" hidden="1">
      <c r="A5399" s="204">
        <v>100228657426</v>
      </c>
      <c r="B5399" s="205" t="s">
        <v>19215</v>
      </c>
      <c r="C5399" s="205" t="s">
        <v>19216</v>
      </c>
      <c r="D5399" s="205" t="s">
        <v>680</v>
      </c>
      <c r="F5399" s="572">
        <v>41730</v>
      </c>
      <c r="G5399" s="205" t="s">
        <v>684</v>
      </c>
      <c r="H5399" s="205" t="s">
        <v>684</v>
      </c>
      <c r="I5399" s="205" t="s">
        <v>684</v>
      </c>
      <c r="J5399" s="205" t="s">
        <v>684</v>
      </c>
      <c r="K5399" s="205" t="s">
        <v>684</v>
      </c>
      <c r="L5399" s="205" t="s">
        <v>684</v>
      </c>
      <c r="M5399" s="205" t="s">
        <v>684</v>
      </c>
      <c r="N5399" s="205" t="s">
        <v>684</v>
      </c>
      <c r="O5399" s="205" t="s">
        <v>686</v>
      </c>
      <c r="P5399" s="205" t="s">
        <v>684</v>
      </c>
      <c r="Q5399" s="205" t="s">
        <v>686</v>
      </c>
    </row>
    <row r="5400" spans="1:17" hidden="1">
      <c r="A5400" s="204">
        <v>100290068240</v>
      </c>
      <c r="B5400" s="205" t="s">
        <v>19201</v>
      </c>
      <c r="C5400" s="205" t="s">
        <v>19202</v>
      </c>
      <c r="D5400" s="205" t="s">
        <v>680</v>
      </c>
      <c r="F5400" s="572">
        <v>41730</v>
      </c>
      <c r="G5400" s="205" t="s">
        <v>684</v>
      </c>
      <c r="H5400" s="205" t="s">
        <v>684</v>
      </c>
      <c r="I5400" s="205" t="s">
        <v>684</v>
      </c>
      <c r="J5400" s="205" t="s">
        <v>684</v>
      </c>
      <c r="K5400" s="205" t="s">
        <v>684</v>
      </c>
      <c r="L5400" s="205" t="s">
        <v>684</v>
      </c>
      <c r="M5400" s="205" t="s">
        <v>684</v>
      </c>
      <c r="N5400" s="205" t="s">
        <v>684</v>
      </c>
      <c r="O5400" s="205" t="s">
        <v>686</v>
      </c>
      <c r="P5400" s="205" t="s">
        <v>684</v>
      </c>
      <c r="Q5400" s="205" t="s">
        <v>686</v>
      </c>
    </row>
    <row r="5401" spans="1:17" hidden="1">
      <c r="A5401" s="204">
        <v>100044412850</v>
      </c>
      <c r="B5401" s="205" t="s">
        <v>19194</v>
      </c>
      <c r="C5401" s="205" t="s">
        <v>19195</v>
      </c>
      <c r="D5401" s="205" t="s">
        <v>680</v>
      </c>
      <c r="F5401" s="572">
        <v>41730</v>
      </c>
      <c r="G5401" s="205" t="s">
        <v>19196</v>
      </c>
      <c r="H5401" s="205" t="s">
        <v>682</v>
      </c>
      <c r="I5401" s="205" t="s">
        <v>684</v>
      </c>
      <c r="J5401" s="205" t="s">
        <v>684</v>
      </c>
      <c r="K5401" s="205" t="s">
        <v>684</v>
      </c>
      <c r="L5401" s="205" t="s">
        <v>684</v>
      </c>
      <c r="M5401" s="205" t="s">
        <v>684</v>
      </c>
      <c r="N5401" s="205" t="s">
        <v>684</v>
      </c>
      <c r="O5401" s="205" t="s">
        <v>686</v>
      </c>
      <c r="P5401" s="205" t="s">
        <v>684</v>
      </c>
      <c r="Q5401" s="205" t="s">
        <v>686</v>
      </c>
    </row>
    <row r="5402" spans="1:17" hidden="1">
      <c r="A5402" s="204">
        <v>100040014766</v>
      </c>
      <c r="B5402" s="205" t="s">
        <v>19213</v>
      </c>
      <c r="C5402" s="205" t="s">
        <v>19214</v>
      </c>
      <c r="D5402" s="205" t="s">
        <v>680</v>
      </c>
      <c r="F5402" s="572">
        <v>41730</v>
      </c>
      <c r="G5402" s="205" t="s">
        <v>10427</v>
      </c>
      <c r="H5402" s="205" t="s">
        <v>682</v>
      </c>
      <c r="I5402" s="205" t="s">
        <v>684</v>
      </c>
      <c r="J5402" s="205" t="s">
        <v>684</v>
      </c>
      <c r="K5402" s="205" t="s">
        <v>684</v>
      </c>
      <c r="L5402" s="205" t="s">
        <v>684</v>
      </c>
      <c r="M5402" s="205" t="s">
        <v>684</v>
      </c>
      <c r="N5402" s="205" t="s">
        <v>684</v>
      </c>
      <c r="O5402" s="205" t="s">
        <v>686</v>
      </c>
      <c r="P5402" s="205" t="s">
        <v>684</v>
      </c>
      <c r="Q5402" s="205" t="s">
        <v>686</v>
      </c>
    </row>
    <row r="5403" spans="1:17" hidden="1">
      <c r="A5403" s="204">
        <v>100410566075</v>
      </c>
      <c r="B5403" s="205" t="s">
        <v>19211</v>
      </c>
      <c r="C5403" s="205" t="s">
        <v>19212</v>
      </c>
      <c r="D5403" s="205" t="s">
        <v>680</v>
      </c>
      <c r="F5403" s="572">
        <v>41730</v>
      </c>
      <c r="G5403" s="205" t="s">
        <v>684</v>
      </c>
      <c r="H5403" s="205" t="s">
        <v>684</v>
      </c>
      <c r="I5403" s="205" t="s">
        <v>684</v>
      </c>
      <c r="J5403" s="205" t="s">
        <v>684</v>
      </c>
      <c r="K5403" s="205" t="s">
        <v>684</v>
      </c>
      <c r="L5403" s="205" t="s">
        <v>684</v>
      </c>
      <c r="M5403" s="205" t="s">
        <v>684</v>
      </c>
      <c r="N5403" s="205" t="s">
        <v>684</v>
      </c>
      <c r="O5403" s="205" t="s">
        <v>686</v>
      </c>
      <c r="P5403" s="205" t="s">
        <v>684</v>
      </c>
      <c r="Q5403" s="205" t="s">
        <v>686</v>
      </c>
    </row>
    <row r="5404" spans="1:17" hidden="1">
      <c r="A5404" s="204">
        <v>100027186284</v>
      </c>
      <c r="B5404" s="205" t="s">
        <v>19205</v>
      </c>
      <c r="C5404" s="205" t="s">
        <v>19206</v>
      </c>
      <c r="D5404" s="205" t="s">
        <v>680</v>
      </c>
      <c r="F5404" s="572">
        <v>41730</v>
      </c>
      <c r="G5404" s="205" t="s">
        <v>19207</v>
      </c>
      <c r="H5404" s="205" t="s">
        <v>682</v>
      </c>
      <c r="I5404" s="205" t="s">
        <v>684</v>
      </c>
      <c r="J5404" s="205" t="s">
        <v>684</v>
      </c>
      <c r="K5404" s="205" t="s">
        <v>684</v>
      </c>
      <c r="L5404" s="205" t="s">
        <v>684</v>
      </c>
      <c r="M5404" s="205" t="s">
        <v>684</v>
      </c>
      <c r="N5404" s="205" t="s">
        <v>684</v>
      </c>
      <c r="O5404" s="205" t="s">
        <v>686</v>
      </c>
      <c r="P5404" s="205" t="s">
        <v>684</v>
      </c>
      <c r="Q5404" s="205" t="s">
        <v>686</v>
      </c>
    </row>
    <row r="5405" spans="1:17" hidden="1">
      <c r="A5405" s="204">
        <v>100006190965</v>
      </c>
      <c r="B5405" s="205" t="s">
        <v>19208</v>
      </c>
      <c r="C5405" s="205" t="s">
        <v>19209</v>
      </c>
      <c r="D5405" s="205" t="s">
        <v>680</v>
      </c>
      <c r="F5405" s="572">
        <v>41730</v>
      </c>
      <c r="G5405" s="205" t="s">
        <v>19210</v>
      </c>
      <c r="H5405" s="205" t="s">
        <v>682</v>
      </c>
      <c r="I5405" s="205" t="s">
        <v>684</v>
      </c>
      <c r="J5405" s="205" t="s">
        <v>684</v>
      </c>
      <c r="K5405" s="205" t="s">
        <v>684</v>
      </c>
      <c r="L5405" s="205" t="s">
        <v>684</v>
      </c>
      <c r="M5405" s="205" t="s">
        <v>684</v>
      </c>
      <c r="N5405" s="205" t="s">
        <v>684</v>
      </c>
      <c r="O5405" s="205" t="s">
        <v>686</v>
      </c>
      <c r="P5405" s="205" t="s">
        <v>684</v>
      </c>
      <c r="Q5405" s="205" t="s">
        <v>686</v>
      </c>
    </row>
    <row r="5406" spans="1:17" hidden="1">
      <c r="A5406" s="204">
        <v>100107932638</v>
      </c>
      <c r="B5406" s="205" t="s">
        <v>19189</v>
      </c>
      <c r="C5406" s="205" t="s">
        <v>19190</v>
      </c>
      <c r="D5406" s="205" t="s">
        <v>680</v>
      </c>
      <c r="F5406" s="572">
        <v>41730</v>
      </c>
      <c r="G5406" s="205" t="s">
        <v>684</v>
      </c>
      <c r="H5406" s="205" t="s">
        <v>684</v>
      </c>
      <c r="I5406" s="205" t="s">
        <v>684</v>
      </c>
      <c r="J5406" s="205" t="s">
        <v>684</v>
      </c>
      <c r="K5406" s="205" t="s">
        <v>684</v>
      </c>
      <c r="L5406" s="205" t="s">
        <v>684</v>
      </c>
      <c r="M5406" s="205" t="s">
        <v>684</v>
      </c>
      <c r="N5406" s="205" t="s">
        <v>684</v>
      </c>
      <c r="O5406" s="205" t="s">
        <v>686</v>
      </c>
      <c r="P5406" s="205" t="s">
        <v>684</v>
      </c>
      <c r="Q5406" s="205" t="s">
        <v>686</v>
      </c>
    </row>
    <row r="5407" spans="1:17" hidden="1">
      <c r="A5407" s="204">
        <v>100024953843</v>
      </c>
      <c r="B5407" s="205" t="s">
        <v>19191</v>
      </c>
      <c r="C5407" s="205" t="s">
        <v>19192</v>
      </c>
      <c r="D5407" s="205" t="s">
        <v>680</v>
      </c>
      <c r="F5407" s="572">
        <v>41730</v>
      </c>
      <c r="G5407" s="205" t="s">
        <v>19193</v>
      </c>
      <c r="H5407" s="205" t="s">
        <v>682</v>
      </c>
      <c r="I5407" s="205" t="s">
        <v>684</v>
      </c>
      <c r="J5407" s="205" t="s">
        <v>684</v>
      </c>
      <c r="K5407" s="205" t="s">
        <v>684</v>
      </c>
      <c r="L5407" s="205" t="s">
        <v>684</v>
      </c>
      <c r="M5407" s="205" t="s">
        <v>684</v>
      </c>
      <c r="N5407" s="205" t="s">
        <v>684</v>
      </c>
      <c r="O5407" s="205" t="s">
        <v>686</v>
      </c>
      <c r="P5407" s="205" t="s">
        <v>684</v>
      </c>
      <c r="Q5407" s="205" t="s">
        <v>686</v>
      </c>
    </row>
    <row r="5408" spans="1:17" hidden="1">
      <c r="A5408" s="204">
        <v>100217643312</v>
      </c>
      <c r="B5408" s="205" t="s">
        <v>19217</v>
      </c>
      <c r="C5408" s="205" t="s">
        <v>19218</v>
      </c>
      <c r="D5408" s="205" t="s">
        <v>680</v>
      </c>
      <c r="F5408" s="572">
        <v>41730</v>
      </c>
      <c r="G5408" s="205" t="s">
        <v>684</v>
      </c>
      <c r="H5408" s="205" t="s">
        <v>684</v>
      </c>
      <c r="I5408" s="205" t="s">
        <v>684</v>
      </c>
      <c r="J5408" s="205" t="s">
        <v>684</v>
      </c>
      <c r="K5408" s="205" t="s">
        <v>684</v>
      </c>
      <c r="L5408" s="205" t="s">
        <v>684</v>
      </c>
      <c r="M5408" s="205" t="s">
        <v>684</v>
      </c>
      <c r="N5408" s="205" t="s">
        <v>684</v>
      </c>
      <c r="O5408" s="205" t="s">
        <v>686</v>
      </c>
      <c r="P5408" s="205" t="s">
        <v>684</v>
      </c>
      <c r="Q5408" s="205" t="s">
        <v>686</v>
      </c>
    </row>
    <row r="5409" spans="1:17" hidden="1">
      <c r="A5409" s="204">
        <v>100257335035</v>
      </c>
      <c r="B5409" s="205" t="s">
        <v>19219</v>
      </c>
      <c r="C5409" s="205" t="s">
        <v>19220</v>
      </c>
      <c r="D5409" s="205" t="s">
        <v>680</v>
      </c>
      <c r="F5409" s="572">
        <v>41730</v>
      </c>
      <c r="G5409" s="205" t="s">
        <v>684</v>
      </c>
      <c r="H5409" s="205" t="s">
        <v>684</v>
      </c>
      <c r="I5409" s="205" t="s">
        <v>684</v>
      </c>
      <c r="J5409" s="205" t="s">
        <v>684</v>
      </c>
      <c r="K5409" s="205" t="s">
        <v>684</v>
      </c>
      <c r="L5409" s="205" t="s">
        <v>684</v>
      </c>
      <c r="M5409" s="205" t="s">
        <v>684</v>
      </c>
      <c r="N5409" s="205" t="s">
        <v>684</v>
      </c>
      <c r="O5409" s="205" t="s">
        <v>686</v>
      </c>
      <c r="P5409" s="205" t="s">
        <v>684</v>
      </c>
      <c r="Q5409" s="205" t="s">
        <v>686</v>
      </c>
    </row>
    <row r="5410" spans="1:17" hidden="1">
      <c r="A5410" s="204">
        <v>100338046350</v>
      </c>
      <c r="B5410" s="205" t="s">
        <v>19197</v>
      </c>
      <c r="C5410" s="205" t="s">
        <v>19198</v>
      </c>
      <c r="D5410" s="205" t="s">
        <v>680</v>
      </c>
      <c r="F5410" s="572">
        <v>41730</v>
      </c>
      <c r="G5410" s="205" t="s">
        <v>684</v>
      </c>
      <c r="H5410" s="205" t="s">
        <v>684</v>
      </c>
      <c r="I5410" s="205" t="s">
        <v>684</v>
      </c>
      <c r="J5410" s="205" t="s">
        <v>684</v>
      </c>
      <c r="K5410" s="205" t="s">
        <v>684</v>
      </c>
      <c r="L5410" s="205" t="s">
        <v>684</v>
      </c>
      <c r="M5410" s="205" t="s">
        <v>684</v>
      </c>
      <c r="N5410" s="205" t="s">
        <v>684</v>
      </c>
      <c r="O5410" s="205" t="s">
        <v>686</v>
      </c>
      <c r="P5410" s="205" t="s">
        <v>684</v>
      </c>
      <c r="Q5410" s="205" t="s">
        <v>686</v>
      </c>
    </row>
    <row r="5411" spans="1:17" hidden="1">
      <c r="A5411" s="204">
        <v>100019040735</v>
      </c>
      <c r="B5411" s="205" t="s">
        <v>19221</v>
      </c>
      <c r="C5411" s="205" t="s">
        <v>19222</v>
      </c>
      <c r="D5411" s="205" t="s">
        <v>680</v>
      </c>
      <c r="F5411" s="572">
        <v>41730</v>
      </c>
      <c r="G5411" s="205" t="s">
        <v>19223</v>
      </c>
      <c r="H5411" s="205" t="s">
        <v>682</v>
      </c>
      <c r="I5411" s="205" t="s">
        <v>684</v>
      </c>
      <c r="J5411" s="205" t="s">
        <v>684</v>
      </c>
      <c r="K5411" s="205" t="s">
        <v>684</v>
      </c>
      <c r="L5411" s="205" t="s">
        <v>684</v>
      </c>
      <c r="M5411" s="205" t="s">
        <v>684</v>
      </c>
      <c r="N5411" s="205" t="s">
        <v>684</v>
      </c>
      <c r="O5411" s="205" t="s">
        <v>686</v>
      </c>
      <c r="P5411" s="205" t="s">
        <v>684</v>
      </c>
      <c r="Q5411" s="205" t="s">
        <v>686</v>
      </c>
    </row>
    <row r="5412" spans="1:17" hidden="1">
      <c r="A5412" s="204">
        <v>100133879164</v>
      </c>
      <c r="B5412" s="205" t="s">
        <v>19199</v>
      </c>
      <c r="C5412" s="205" t="s">
        <v>19200</v>
      </c>
      <c r="D5412" s="205" t="s">
        <v>680</v>
      </c>
      <c r="F5412" s="572">
        <v>41730</v>
      </c>
      <c r="G5412" s="205" t="s">
        <v>684</v>
      </c>
      <c r="H5412" s="205" t="s">
        <v>684</v>
      </c>
      <c r="I5412" s="205" t="s">
        <v>684</v>
      </c>
      <c r="J5412" s="205" t="s">
        <v>684</v>
      </c>
      <c r="K5412" s="205" t="s">
        <v>684</v>
      </c>
      <c r="L5412" s="205" t="s">
        <v>684</v>
      </c>
      <c r="M5412" s="205" t="s">
        <v>684</v>
      </c>
      <c r="N5412" s="205" t="s">
        <v>684</v>
      </c>
      <c r="O5412" s="205" t="s">
        <v>686</v>
      </c>
      <c r="P5412" s="205" t="s">
        <v>684</v>
      </c>
      <c r="Q5412" s="205" t="s">
        <v>686</v>
      </c>
    </row>
    <row r="5413" spans="1:17" hidden="1">
      <c r="A5413" s="204">
        <v>100228608924</v>
      </c>
      <c r="B5413" s="205" t="s">
        <v>19224</v>
      </c>
      <c r="C5413" s="205" t="s">
        <v>19225</v>
      </c>
      <c r="D5413" s="205" t="s">
        <v>680</v>
      </c>
      <c r="F5413" s="572">
        <v>41730</v>
      </c>
      <c r="G5413" s="205" t="s">
        <v>684</v>
      </c>
      <c r="H5413" s="205" t="s">
        <v>684</v>
      </c>
      <c r="I5413" s="205" t="s">
        <v>684</v>
      </c>
      <c r="J5413" s="205" t="s">
        <v>684</v>
      </c>
      <c r="K5413" s="205" t="s">
        <v>684</v>
      </c>
      <c r="L5413" s="205" t="s">
        <v>684</v>
      </c>
      <c r="M5413" s="205" t="s">
        <v>684</v>
      </c>
      <c r="N5413" s="205" t="s">
        <v>684</v>
      </c>
      <c r="O5413" s="205" t="s">
        <v>686</v>
      </c>
      <c r="P5413" s="205" t="s">
        <v>684</v>
      </c>
      <c r="Q5413" s="205" t="s">
        <v>686</v>
      </c>
    </row>
    <row r="5414" spans="1:17" hidden="1">
      <c r="A5414" s="204">
        <v>100406093174</v>
      </c>
      <c r="B5414" s="205" t="s">
        <v>19226</v>
      </c>
      <c r="C5414" s="205" t="s">
        <v>19227</v>
      </c>
      <c r="D5414" s="205" t="s">
        <v>680</v>
      </c>
      <c r="F5414" s="572">
        <v>41730</v>
      </c>
      <c r="G5414" s="205" t="s">
        <v>684</v>
      </c>
      <c r="H5414" s="205" t="s">
        <v>684</v>
      </c>
      <c r="I5414" s="205" t="s">
        <v>684</v>
      </c>
      <c r="J5414" s="205" t="s">
        <v>684</v>
      </c>
      <c r="K5414" s="205" t="s">
        <v>684</v>
      </c>
      <c r="L5414" s="205" t="s">
        <v>684</v>
      </c>
      <c r="M5414" s="205" t="s">
        <v>684</v>
      </c>
      <c r="N5414" s="205" t="s">
        <v>684</v>
      </c>
      <c r="O5414" s="205" t="s">
        <v>686</v>
      </c>
      <c r="P5414" s="205" t="s">
        <v>684</v>
      </c>
      <c r="Q5414" s="205" t="s">
        <v>686</v>
      </c>
    </row>
    <row r="5415" spans="1:17" hidden="1">
      <c r="A5415" s="204">
        <v>100085221620</v>
      </c>
      <c r="B5415" s="205" t="s">
        <v>19234</v>
      </c>
      <c r="C5415" s="205" t="s">
        <v>19235</v>
      </c>
      <c r="D5415" s="205" t="s">
        <v>680</v>
      </c>
      <c r="F5415" s="572">
        <v>41730</v>
      </c>
      <c r="G5415" s="205" t="s">
        <v>684</v>
      </c>
      <c r="H5415" s="205" t="s">
        <v>684</v>
      </c>
      <c r="I5415" s="205" t="s">
        <v>684</v>
      </c>
      <c r="J5415" s="205" t="s">
        <v>684</v>
      </c>
      <c r="K5415" s="205" t="s">
        <v>684</v>
      </c>
      <c r="L5415" s="205" t="s">
        <v>684</v>
      </c>
      <c r="M5415" s="205" t="s">
        <v>684</v>
      </c>
      <c r="N5415" s="205" t="s">
        <v>684</v>
      </c>
      <c r="O5415" s="205" t="s">
        <v>686</v>
      </c>
      <c r="P5415" s="205" t="s">
        <v>684</v>
      </c>
      <c r="Q5415" s="205" t="s">
        <v>686</v>
      </c>
    </row>
    <row r="5416" spans="1:17" hidden="1">
      <c r="A5416" s="204">
        <v>100013116198</v>
      </c>
      <c r="B5416" s="205" t="s">
        <v>19230</v>
      </c>
      <c r="C5416" s="205" t="s">
        <v>19231</v>
      </c>
      <c r="D5416" s="205" t="s">
        <v>680</v>
      </c>
      <c r="F5416" s="572">
        <v>41730</v>
      </c>
      <c r="G5416" s="205" t="s">
        <v>12036</v>
      </c>
      <c r="H5416" s="205" t="s">
        <v>682</v>
      </c>
      <c r="I5416" s="205" t="s">
        <v>684</v>
      </c>
      <c r="J5416" s="205" t="s">
        <v>684</v>
      </c>
      <c r="K5416" s="205" t="s">
        <v>684</v>
      </c>
      <c r="L5416" s="205" t="s">
        <v>684</v>
      </c>
      <c r="M5416" s="205" t="s">
        <v>684</v>
      </c>
      <c r="N5416" s="205" t="s">
        <v>684</v>
      </c>
      <c r="O5416" s="205" t="s">
        <v>686</v>
      </c>
      <c r="P5416" s="205" t="s">
        <v>684</v>
      </c>
      <c r="Q5416" s="205" t="s">
        <v>686</v>
      </c>
    </row>
    <row r="5417" spans="1:17" hidden="1">
      <c r="A5417" s="204">
        <v>100346384480</v>
      </c>
      <c r="B5417" s="205" t="s">
        <v>19228</v>
      </c>
      <c r="C5417" s="205" t="s">
        <v>19229</v>
      </c>
      <c r="D5417" s="205" t="s">
        <v>680</v>
      </c>
      <c r="F5417" s="572">
        <v>41730</v>
      </c>
      <c r="G5417" s="205" t="s">
        <v>684</v>
      </c>
      <c r="H5417" s="205" t="s">
        <v>684</v>
      </c>
      <c r="I5417" s="205" t="s">
        <v>684</v>
      </c>
      <c r="J5417" s="205" t="s">
        <v>684</v>
      </c>
      <c r="K5417" s="205" t="s">
        <v>684</v>
      </c>
      <c r="L5417" s="205" t="s">
        <v>684</v>
      </c>
      <c r="M5417" s="205" t="s">
        <v>684</v>
      </c>
      <c r="N5417" s="205" t="s">
        <v>684</v>
      </c>
      <c r="O5417" s="205" t="s">
        <v>686</v>
      </c>
      <c r="P5417" s="205" t="s">
        <v>684</v>
      </c>
      <c r="Q5417" s="205" t="s">
        <v>686</v>
      </c>
    </row>
    <row r="5418" spans="1:17" hidden="1">
      <c r="A5418" s="204">
        <v>100000079635</v>
      </c>
      <c r="B5418" s="205" t="s">
        <v>19232</v>
      </c>
      <c r="C5418" s="205" t="s">
        <v>19233</v>
      </c>
      <c r="D5418" s="205" t="s">
        <v>680</v>
      </c>
      <c r="F5418" s="572">
        <v>41730</v>
      </c>
      <c r="G5418" s="205" t="s">
        <v>197</v>
      </c>
      <c r="H5418" s="205" t="s">
        <v>682</v>
      </c>
      <c r="I5418" s="205" t="s">
        <v>684</v>
      </c>
      <c r="J5418" s="205" t="s">
        <v>684</v>
      </c>
      <c r="K5418" s="205" t="s">
        <v>684</v>
      </c>
      <c r="L5418" s="205" t="s">
        <v>684</v>
      </c>
      <c r="M5418" s="205" t="s">
        <v>684</v>
      </c>
      <c r="N5418" s="205" t="s">
        <v>684</v>
      </c>
      <c r="O5418" s="205" t="s">
        <v>686</v>
      </c>
      <c r="P5418" s="205" t="s">
        <v>684</v>
      </c>
      <c r="Q5418" s="205" t="s">
        <v>686</v>
      </c>
    </row>
    <row r="5419" spans="1:17" hidden="1">
      <c r="A5419" s="204">
        <v>100031653877</v>
      </c>
      <c r="B5419" s="205" t="s">
        <v>19236</v>
      </c>
      <c r="C5419" s="205" t="s">
        <v>19237</v>
      </c>
      <c r="D5419" s="205" t="s">
        <v>680</v>
      </c>
      <c r="F5419" s="572">
        <v>41730</v>
      </c>
      <c r="G5419" s="205" t="s">
        <v>19238</v>
      </c>
      <c r="H5419" s="205" t="s">
        <v>682</v>
      </c>
      <c r="I5419" s="205" t="s">
        <v>684</v>
      </c>
      <c r="J5419" s="205" t="s">
        <v>684</v>
      </c>
      <c r="K5419" s="205" t="s">
        <v>684</v>
      </c>
      <c r="L5419" s="205" t="s">
        <v>684</v>
      </c>
      <c r="M5419" s="205" t="s">
        <v>684</v>
      </c>
      <c r="N5419" s="205" t="s">
        <v>684</v>
      </c>
      <c r="O5419" s="205" t="s">
        <v>686</v>
      </c>
      <c r="P5419" s="205" t="s">
        <v>684</v>
      </c>
      <c r="Q5419" s="205" t="s">
        <v>686</v>
      </c>
    </row>
    <row r="5420" spans="1:17" hidden="1">
      <c r="A5420" s="204">
        <v>100019145155</v>
      </c>
      <c r="B5420" s="205" t="s">
        <v>19239</v>
      </c>
      <c r="C5420" s="205" t="s">
        <v>19240</v>
      </c>
      <c r="D5420" s="205" t="s">
        <v>680</v>
      </c>
      <c r="F5420" s="572">
        <v>41730</v>
      </c>
      <c r="G5420" s="205" t="s">
        <v>19241</v>
      </c>
      <c r="H5420" s="205" t="s">
        <v>682</v>
      </c>
      <c r="I5420" s="205" t="s">
        <v>684</v>
      </c>
      <c r="J5420" s="205" t="s">
        <v>684</v>
      </c>
      <c r="K5420" s="205" t="s">
        <v>684</v>
      </c>
      <c r="L5420" s="205" t="s">
        <v>684</v>
      </c>
      <c r="M5420" s="205" t="s">
        <v>684</v>
      </c>
      <c r="N5420" s="205" t="s">
        <v>684</v>
      </c>
      <c r="O5420" s="205" t="s">
        <v>686</v>
      </c>
      <c r="P5420" s="205" t="s">
        <v>684</v>
      </c>
      <c r="Q5420" s="205" t="s">
        <v>686</v>
      </c>
    </row>
    <row r="5421" spans="1:17" hidden="1">
      <c r="A5421" s="204">
        <v>100064149647</v>
      </c>
      <c r="B5421" s="205" t="s">
        <v>19242</v>
      </c>
      <c r="C5421" s="205" t="s">
        <v>19243</v>
      </c>
      <c r="D5421" s="205" t="s">
        <v>680</v>
      </c>
      <c r="F5421" s="572">
        <v>41730</v>
      </c>
      <c r="G5421" s="205" t="s">
        <v>19244</v>
      </c>
      <c r="H5421" s="205" t="s">
        <v>682</v>
      </c>
      <c r="I5421" s="205" t="s">
        <v>684</v>
      </c>
      <c r="J5421" s="205" t="s">
        <v>684</v>
      </c>
      <c r="K5421" s="205" t="s">
        <v>684</v>
      </c>
      <c r="L5421" s="205" t="s">
        <v>684</v>
      </c>
      <c r="M5421" s="205" t="s">
        <v>684</v>
      </c>
      <c r="N5421" s="205" t="s">
        <v>684</v>
      </c>
      <c r="O5421" s="205" t="s">
        <v>686</v>
      </c>
      <c r="P5421" s="205" t="s">
        <v>684</v>
      </c>
      <c r="Q5421" s="205" t="s">
        <v>686</v>
      </c>
    </row>
    <row r="5422" spans="1:17" hidden="1">
      <c r="A5422" s="204">
        <v>100015821513</v>
      </c>
      <c r="B5422" s="205" t="s">
        <v>19247</v>
      </c>
      <c r="C5422" s="205" t="s">
        <v>19248</v>
      </c>
      <c r="D5422" s="205" t="s">
        <v>680</v>
      </c>
      <c r="F5422" s="572">
        <v>41725</v>
      </c>
      <c r="G5422" s="205" t="s">
        <v>19249</v>
      </c>
      <c r="H5422" s="205" t="s">
        <v>682</v>
      </c>
      <c r="I5422" s="205" t="s">
        <v>684</v>
      </c>
      <c r="J5422" s="205" t="s">
        <v>684</v>
      </c>
      <c r="K5422" s="205" t="s">
        <v>684</v>
      </c>
      <c r="L5422" s="205" t="s">
        <v>684</v>
      </c>
      <c r="M5422" s="205" t="s">
        <v>684</v>
      </c>
      <c r="N5422" s="205" t="s">
        <v>684</v>
      </c>
      <c r="O5422" s="205" t="s">
        <v>686</v>
      </c>
      <c r="P5422" s="205" t="s">
        <v>684</v>
      </c>
      <c r="Q5422" s="205" t="s">
        <v>686</v>
      </c>
    </row>
    <row r="5423" spans="1:17" hidden="1">
      <c r="A5423" s="204">
        <v>100032650693</v>
      </c>
      <c r="B5423" s="205" t="s">
        <v>19245</v>
      </c>
      <c r="C5423" s="205" t="s">
        <v>19246</v>
      </c>
      <c r="D5423" s="205" t="s">
        <v>680</v>
      </c>
      <c r="F5423" s="572">
        <v>41725</v>
      </c>
      <c r="G5423" s="205" t="s">
        <v>1927</v>
      </c>
      <c r="H5423" s="205" t="s">
        <v>682</v>
      </c>
      <c r="I5423" s="205" t="s">
        <v>684</v>
      </c>
      <c r="J5423" s="205" t="s">
        <v>684</v>
      </c>
      <c r="K5423" s="205" t="s">
        <v>684</v>
      </c>
      <c r="L5423" s="205" t="s">
        <v>684</v>
      </c>
      <c r="M5423" s="205" t="s">
        <v>684</v>
      </c>
      <c r="N5423" s="205" t="s">
        <v>684</v>
      </c>
      <c r="O5423" s="205" t="s">
        <v>686</v>
      </c>
      <c r="P5423" s="205" t="s">
        <v>684</v>
      </c>
      <c r="Q5423" s="205" t="s">
        <v>686</v>
      </c>
    </row>
    <row r="5424" spans="1:17" hidden="1">
      <c r="A5424" s="204">
        <v>100413811276</v>
      </c>
      <c r="B5424" s="205" t="s">
        <v>19250</v>
      </c>
      <c r="C5424" s="205" t="s">
        <v>19251</v>
      </c>
      <c r="D5424" s="205" t="s">
        <v>680</v>
      </c>
      <c r="F5424" s="572">
        <v>41708</v>
      </c>
      <c r="G5424" s="205" t="s">
        <v>684</v>
      </c>
      <c r="H5424" s="205" t="s">
        <v>684</v>
      </c>
      <c r="I5424" s="205" t="s">
        <v>684</v>
      </c>
      <c r="J5424" s="205" t="s">
        <v>684</v>
      </c>
      <c r="K5424" s="205" t="s">
        <v>684</v>
      </c>
      <c r="L5424" s="205" t="s">
        <v>684</v>
      </c>
      <c r="M5424" s="205" t="s">
        <v>684</v>
      </c>
      <c r="N5424" s="205" t="s">
        <v>684</v>
      </c>
      <c r="O5424" s="205" t="s">
        <v>686</v>
      </c>
      <c r="P5424" s="205" t="s">
        <v>684</v>
      </c>
      <c r="Q5424" s="205" t="s">
        <v>686</v>
      </c>
    </row>
    <row r="5425" spans="1:17" hidden="1">
      <c r="A5425" s="204">
        <v>100298578906</v>
      </c>
      <c r="B5425" s="205" t="s">
        <v>19252</v>
      </c>
      <c r="C5425" s="205" t="s">
        <v>19253</v>
      </c>
      <c r="D5425" s="205" t="s">
        <v>680</v>
      </c>
      <c r="F5425" s="572">
        <v>41699</v>
      </c>
      <c r="G5425" s="205" t="s">
        <v>684</v>
      </c>
      <c r="H5425" s="205" t="s">
        <v>684</v>
      </c>
      <c r="I5425" s="205" t="s">
        <v>684</v>
      </c>
      <c r="J5425" s="205" t="s">
        <v>684</v>
      </c>
      <c r="K5425" s="205" t="s">
        <v>684</v>
      </c>
      <c r="L5425" s="205" t="s">
        <v>684</v>
      </c>
      <c r="M5425" s="205" t="s">
        <v>684</v>
      </c>
      <c r="N5425" s="205" t="s">
        <v>684</v>
      </c>
      <c r="O5425" s="205" t="s">
        <v>686</v>
      </c>
      <c r="P5425" s="205" t="s">
        <v>684</v>
      </c>
      <c r="Q5425" s="205" t="s">
        <v>686</v>
      </c>
    </row>
    <row r="5426" spans="1:17" hidden="1">
      <c r="A5426" s="204">
        <v>100109248384</v>
      </c>
      <c r="B5426" s="205" t="s">
        <v>19258</v>
      </c>
      <c r="C5426" s="205" t="s">
        <v>19259</v>
      </c>
      <c r="D5426" s="205" t="s">
        <v>680</v>
      </c>
      <c r="F5426" s="572">
        <v>41699</v>
      </c>
      <c r="G5426" s="205" t="s">
        <v>684</v>
      </c>
      <c r="H5426" s="205" t="s">
        <v>684</v>
      </c>
      <c r="I5426" s="205" t="s">
        <v>684</v>
      </c>
      <c r="J5426" s="205" t="s">
        <v>684</v>
      </c>
      <c r="K5426" s="205" t="s">
        <v>684</v>
      </c>
      <c r="L5426" s="205" t="s">
        <v>684</v>
      </c>
      <c r="M5426" s="205" t="s">
        <v>684</v>
      </c>
      <c r="N5426" s="205" t="s">
        <v>684</v>
      </c>
      <c r="O5426" s="205" t="s">
        <v>686</v>
      </c>
      <c r="P5426" s="205" t="s">
        <v>684</v>
      </c>
      <c r="Q5426" s="205" t="s">
        <v>686</v>
      </c>
    </row>
    <row r="5427" spans="1:17" hidden="1">
      <c r="A5427" s="204">
        <v>100087224312</v>
      </c>
      <c r="B5427" s="205" t="s">
        <v>19256</v>
      </c>
      <c r="C5427" s="205" t="s">
        <v>19257</v>
      </c>
      <c r="D5427" s="205" t="s">
        <v>680</v>
      </c>
      <c r="F5427" s="572">
        <v>41699</v>
      </c>
      <c r="G5427" s="205" t="s">
        <v>684</v>
      </c>
      <c r="H5427" s="205" t="s">
        <v>684</v>
      </c>
      <c r="I5427" s="205" t="s">
        <v>684</v>
      </c>
      <c r="J5427" s="205" t="s">
        <v>684</v>
      </c>
      <c r="K5427" s="205" t="s">
        <v>684</v>
      </c>
      <c r="L5427" s="205" t="s">
        <v>684</v>
      </c>
      <c r="M5427" s="205" t="s">
        <v>684</v>
      </c>
      <c r="N5427" s="205" t="s">
        <v>684</v>
      </c>
      <c r="O5427" s="205" t="s">
        <v>686</v>
      </c>
      <c r="P5427" s="205" t="s">
        <v>684</v>
      </c>
      <c r="Q5427" s="205" t="s">
        <v>686</v>
      </c>
    </row>
    <row r="5428" spans="1:17" hidden="1">
      <c r="A5428" s="204">
        <v>100228851437</v>
      </c>
      <c r="B5428" s="205" t="s">
        <v>19254</v>
      </c>
      <c r="C5428" s="205" t="s">
        <v>19255</v>
      </c>
      <c r="D5428" s="205" t="s">
        <v>680</v>
      </c>
      <c r="F5428" s="572">
        <v>41699</v>
      </c>
      <c r="G5428" s="205" t="s">
        <v>684</v>
      </c>
      <c r="H5428" s="205" t="s">
        <v>684</v>
      </c>
      <c r="I5428" s="205" t="s">
        <v>684</v>
      </c>
      <c r="J5428" s="205" t="s">
        <v>684</v>
      </c>
      <c r="K5428" s="205" t="s">
        <v>684</v>
      </c>
      <c r="L5428" s="205" t="s">
        <v>684</v>
      </c>
      <c r="M5428" s="205" t="s">
        <v>684</v>
      </c>
      <c r="N5428" s="205" t="s">
        <v>684</v>
      </c>
      <c r="O5428" s="205" t="s">
        <v>686</v>
      </c>
      <c r="P5428" s="205" t="s">
        <v>684</v>
      </c>
      <c r="Q5428" s="205" t="s">
        <v>686</v>
      </c>
    </row>
    <row r="5429" spans="1:17" hidden="1">
      <c r="A5429" s="204">
        <v>100006835238</v>
      </c>
      <c r="B5429" s="205" t="s">
        <v>19260</v>
      </c>
      <c r="C5429" s="205" t="s">
        <v>19261</v>
      </c>
      <c r="D5429" s="205" t="s">
        <v>680</v>
      </c>
      <c r="F5429" s="572">
        <v>41690</v>
      </c>
      <c r="G5429" s="205" t="s">
        <v>5585</v>
      </c>
      <c r="H5429" s="205" t="s">
        <v>682</v>
      </c>
      <c r="I5429" s="205" t="s">
        <v>684</v>
      </c>
      <c r="J5429" s="205" t="s">
        <v>684</v>
      </c>
      <c r="K5429" s="205" t="s">
        <v>684</v>
      </c>
      <c r="L5429" s="205" t="s">
        <v>684</v>
      </c>
      <c r="M5429" s="205" t="s">
        <v>684</v>
      </c>
      <c r="N5429" s="205" t="s">
        <v>684</v>
      </c>
      <c r="O5429" s="205" t="s">
        <v>686</v>
      </c>
      <c r="P5429" s="205" t="s">
        <v>684</v>
      </c>
      <c r="Q5429" s="205" t="s">
        <v>686</v>
      </c>
    </row>
    <row r="5430" spans="1:17" hidden="1">
      <c r="A5430" s="204">
        <v>100294774054</v>
      </c>
      <c r="B5430" s="205" t="s">
        <v>19286</v>
      </c>
      <c r="C5430" s="205" t="s">
        <v>19287</v>
      </c>
      <c r="D5430" s="205" t="s">
        <v>680</v>
      </c>
      <c r="F5430" s="572">
        <v>41671</v>
      </c>
      <c r="G5430" s="205" t="s">
        <v>684</v>
      </c>
      <c r="H5430" s="205" t="s">
        <v>684</v>
      </c>
      <c r="I5430" s="205" t="s">
        <v>684</v>
      </c>
      <c r="J5430" s="205" t="s">
        <v>684</v>
      </c>
      <c r="K5430" s="205" t="s">
        <v>684</v>
      </c>
      <c r="L5430" s="205" t="s">
        <v>684</v>
      </c>
      <c r="M5430" s="205" t="s">
        <v>684</v>
      </c>
      <c r="N5430" s="205" t="s">
        <v>684</v>
      </c>
      <c r="O5430" s="205" t="s">
        <v>686</v>
      </c>
      <c r="P5430" s="205" t="s">
        <v>684</v>
      </c>
      <c r="Q5430" s="205" t="s">
        <v>686</v>
      </c>
    </row>
    <row r="5431" spans="1:17" hidden="1">
      <c r="A5431" s="204">
        <v>100161945594</v>
      </c>
      <c r="B5431" s="205" t="s">
        <v>19291</v>
      </c>
      <c r="C5431" s="205" t="s">
        <v>19292</v>
      </c>
      <c r="D5431" s="205" t="s">
        <v>680</v>
      </c>
      <c r="F5431" s="572">
        <v>41671</v>
      </c>
      <c r="G5431" s="205" t="s">
        <v>684</v>
      </c>
      <c r="H5431" s="205" t="s">
        <v>684</v>
      </c>
      <c r="I5431" s="205" t="s">
        <v>684</v>
      </c>
      <c r="J5431" s="205" t="s">
        <v>684</v>
      </c>
      <c r="K5431" s="205" t="s">
        <v>684</v>
      </c>
      <c r="L5431" s="205" t="s">
        <v>684</v>
      </c>
      <c r="M5431" s="205" t="s">
        <v>684</v>
      </c>
      <c r="N5431" s="205" t="s">
        <v>684</v>
      </c>
      <c r="O5431" s="205" t="s">
        <v>686</v>
      </c>
      <c r="P5431" s="205" t="s">
        <v>684</v>
      </c>
      <c r="Q5431" s="205" t="s">
        <v>686</v>
      </c>
    </row>
    <row r="5432" spans="1:17" hidden="1">
      <c r="A5432" s="204">
        <v>100342614153</v>
      </c>
      <c r="B5432" s="205" t="s">
        <v>19293</v>
      </c>
      <c r="C5432" s="205" t="s">
        <v>19294</v>
      </c>
      <c r="D5432" s="205" t="s">
        <v>680</v>
      </c>
      <c r="F5432" s="572">
        <v>41671</v>
      </c>
      <c r="G5432" s="205" t="s">
        <v>684</v>
      </c>
      <c r="H5432" s="205" t="s">
        <v>684</v>
      </c>
      <c r="I5432" s="205" t="s">
        <v>684</v>
      </c>
      <c r="J5432" s="205" t="s">
        <v>684</v>
      </c>
      <c r="K5432" s="205" t="s">
        <v>684</v>
      </c>
      <c r="L5432" s="205" t="s">
        <v>684</v>
      </c>
      <c r="M5432" s="205" t="s">
        <v>684</v>
      </c>
      <c r="N5432" s="205" t="s">
        <v>684</v>
      </c>
      <c r="O5432" s="205" t="s">
        <v>686</v>
      </c>
      <c r="P5432" s="205" t="s">
        <v>684</v>
      </c>
      <c r="Q5432" s="205" t="s">
        <v>686</v>
      </c>
    </row>
    <row r="5433" spans="1:17" hidden="1">
      <c r="A5433" s="204">
        <v>100096292159</v>
      </c>
      <c r="B5433" s="205" t="s">
        <v>19272</v>
      </c>
      <c r="C5433" s="205" t="s">
        <v>19273</v>
      </c>
      <c r="D5433" s="205" t="s">
        <v>680</v>
      </c>
      <c r="F5433" s="572">
        <v>41671</v>
      </c>
      <c r="G5433" s="205" t="s">
        <v>684</v>
      </c>
      <c r="H5433" s="205" t="s">
        <v>684</v>
      </c>
      <c r="I5433" s="205" t="s">
        <v>684</v>
      </c>
      <c r="J5433" s="205" t="s">
        <v>684</v>
      </c>
      <c r="K5433" s="205" t="s">
        <v>684</v>
      </c>
      <c r="L5433" s="205" t="s">
        <v>684</v>
      </c>
      <c r="M5433" s="205" t="s">
        <v>684</v>
      </c>
      <c r="N5433" s="205" t="s">
        <v>684</v>
      </c>
      <c r="O5433" s="205" t="s">
        <v>686</v>
      </c>
      <c r="P5433" s="205" t="s">
        <v>684</v>
      </c>
      <c r="Q5433" s="205" t="s">
        <v>686</v>
      </c>
    </row>
    <row r="5434" spans="1:17" hidden="1">
      <c r="A5434" s="204">
        <v>100329239830</v>
      </c>
      <c r="B5434" s="205" t="s">
        <v>19274</v>
      </c>
      <c r="C5434" s="205" t="s">
        <v>19275</v>
      </c>
      <c r="D5434" s="205" t="s">
        <v>680</v>
      </c>
      <c r="F5434" s="572">
        <v>41671</v>
      </c>
      <c r="G5434" s="205" t="s">
        <v>684</v>
      </c>
      <c r="H5434" s="205" t="s">
        <v>684</v>
      </c>
      <c r="I5434" s="205" t="s">
        <v>684</v>
      </c>
      <c r="J5434" s="205" t="s">
        <v>684</v>
      </c>
      <c r="K5434" s="205" t="s">
        <v>684</v>
      </c>
      <c r="L5434" s="205" t="s">
        <v>684</v>
      </c>
      <c r="M5434" s="205" t="s">
        <v>684</v>
      </c>
      <c r="N5434" s="205" t="s">
        <v>684</v>
      </c>
      <c r="O5434" s="205" t="s">
        <v>686</v>
      </c>
      <c r="P5434" s="205" t="s">
        <v>684</v>
      </c>
      <c r="Q5434" s="205" t="s">
        <v>686</v>
      </c>
    </row>
    <row r="5435" spans="1:17" hidden="1">
      <c r="A5435" s="204">
        <v>100314369534</v>
      </c>
      <c r="B5435" s="205" t="s">
        <v>19270</v>
      </c>
      <c r="C5435" s="205" t="s">
        <v>19271</v>
      </c>
      <c r="D5435" s="205" t="s">
        <v>680</v>
      </c>
      <c r="F5435" s="572">
        <v>41671</v>
      </c>
      <c r="G5435" s="205" t="s">
        <v>684</v>
      </c>
      <c r="H5435" s="205" t="s">
        <v>684</v>
      </c>
      <c r="I5435" s="205" t="s">
        <v>684</v>
      </c>
      <c r="J5435" s="205" t="s">
        <v>684</v>
      </c>
      <c r="K5435" s="205" t="s">
        <v>684</v>
      </c>
      <c r="L5435" s="205" t="s">
        <v>684</v>
      </c>
      <c r="M5435" s="205" t="s">
        <v>684</v>
      </c>
      <c r="N5435" s="205" t="s">
        <v>684</v>
      </c>
      <c r="O5435" s="205" t="s">
        <v>686</v>
      </c>
      <c r="P5435" s="205" t="s">
        <v>684</v>
      </c>
      <c r="Q5435" s="205" t="s">
        <v>686</v>
      </c>
    </row>
    <row r="5436" spans="1:17" hidden="1">
      <c r="A5436" s="204">
        <v>100061547641</v>
      </c>
      <c r="B5436" s="205" t="s">
        <v>19288</v>
      </c>
      <c r="C5436" s="205" t="s">
        <v>19289</v>
      </c>
      <c r="D5436" s="205" t="s">
        <v>680</v>
      </c>
      <c r="F5436" s="572">
        <v>41671</v>
      </c>
      <c r="G5436" s="205" t="s">
        <v>19290</v>
      </c>
      <c r="H5436" s="205" t="s">
        <v>682</v>
      </c>
      <c r="I5436" s="205" t="s">
        <v>684</v>
      </c>
      <c r="J5436" s="205" t="s">
        <v>684</v>
      </c>
      <c r="K5436" s="205" t="s">
        <v>684</v>
      </c>
      <c r="L5436" s="205" t="s">
        <v>684</v>
      </c>
      <c r="M5436" s="205" t="s">
        <v>684</v>
      </c>
      <c r="N5436" s="205" t="s">
        <v>684</v>
      </c>
      <c r="O5436" s="205" t="s">
        <v>686</v>
      </c>
      <c r="P5436" s="205" t="s">
        <v>684</v>
      </c>
      <c r="Q5436" s="205" t="s">
        <v>686</v>
      </c>
    </row>
    <row r="5437" spans="1:17" hidden="1">
      <c r="A5437" s="204">
        <v>100015601204</v>
      </c>
      <c r="B5437" s="205" t="s">
        <v>19278</v>
      </c>
      <c r="C5437" s="205" t="s">
        <v>19279</v>
      </c>
      <c r="D5437" s="205" t="s">
        <v>680</v>
      </c>
      <c r="E5437" s="572"/>
      <c r="F5437" s="572">
        <v>41671</v>
      </c>
      <c r="G5437" s="205" t="s">
        <v>2850</v>
      </c>
      <c r="H5437" s="205" t="s">
        <v>682</v>
      </c>
      <c r="I5437" s="205" t="s">
        <v>684</v>
      </c>
      <c r="J5437" s="205" t="s">
        <v>684</v>
      </c>
      <c r="K5437" s="205" t="s">
        <v>684</v>
      </c>
      <c r="L5437" s="205" t="s">
        <v>684</v>
      </c>
      <c r="M5437" s="205" t="s">
        <v>684</v>
      </c>
      <c r="N5437" s="205" t="s">
        <v>684</v>
      </c>
      <c r="O5437" s="205" t="s">
        <v>686</v>
      </c>
      <c r="P5437" s="205" t="s">
        <v>684</v>
      </c>
      <c r="Q5437" s="205" t="s">
        <v>686</v>
      </c>
    </row>
    <row r="5438" spans="1:17" hidden="1">
      <c r="A5438" s="204">
        <v>100064084994</v>
      </c>
      <c r="B5438" s="205" t="s">
        <v>19280</v>
      </c>
      <c r="C5438" s="205" t="s">
        <v>19281</v>
      </c>
      <c r="D5438" s="205" t="s">
        <v>680</v>
      </c>
      <c r="F5438" s="572">
        <v>41671</v>
      </c>
      <c r="G5438" s="205" t="s">
        <v>19282</v>
      </c>
      <c r="H5438" s="205" t="s">
        <v>682</v>
      </c>
      <c r="I5438" s="205" t="s">
        <v>684</v>
      </c>
      <c r="J5438" s="205" t="s">
        <v>684</v>
      </c>
      <c r="K5438" s="205" t="s">
        <v>684</v>
      </c>
      <c r="L5438" s="205" t="s">
        <v>684</v>
      </c>
      <c r="M5438" s="205" t="s">
        <v>684</v>
      </c>
      <c r="N5438" s="205" t="s">
        <v>684</v>
      </c>
      <c r="O5438" s="205" t="s">
        <v>686</v>
      </c>
      <c r="P5438" s="205" t="s">
        <v>684</v>
      </c>
      <c r="Q5438" s="205" t="s">
        <v>686</v>
      </c>
    </row>
    <row r="5439" spans="1:17" hidden="1">
      <c r="A5439" s="204">
        <v>100038791711</v>
      </c>
      <c r="B5439" s="205" t="s">
        <v>19283</v>
      </c>
      <c r="C5439" s="205" t="s">
        <v>19284</v>
      </c>
      <c r="D5439" s="205" t="s">
        <v>680</v>
      </c>
      <c r="F5439" s="572">
        <v>41671</v>
      </c>
      <c r="G5439" s="205" t="s">
        <v>19285</v>
      </c>
      <c r="H5439" s="205" t="s">
        <v>682</v>
      </c>
      <c r="I5439" s="205" t="s">
        <v>684</v>
      </c>
      <c r="J5439" s="205" t="s">
        <v>684</v>
      </c>
      <c r="K5439" s="205" t="s">
        <v>684</v>
      </c>
      <c r="L5439" s="205" t="s">
        <v>684</v>
      </c>
      <c r="M5439" s="205" t="s">
        <v>684</v>
      </c>
      <c r="N5439" s="205" t="s">
        <v>684</v>
      </c>
      <c r="O5439" s="205" t="s">
        <v>686</v>
      </c>
      <c r="P5439" s="205" t="s">
        <v>684</v>
      </c>
      <c r="Q5439" s="205" t="s">
        <v>686</v>
      </c>
    </row>
    <row r="5440" spans="1:17" hidden="1">
      <c r="A5440" s="204">
        <v>100037485163</v>
      </c>
      <c r="B5440" s="205" t="s">
        <v>19276</v>
      </c>
      <c r="C5440" s="205" t="s">
        <v>19277</v>
      </c>
      <c r="D5440" s="205" t="s">
        <v>680</v>
      </c>
      <c r="F5440" s="572">
        <v>41671</v>
      </c>
      <c r="G5440" s="205" t="s">
        <v>926</v>
      </c>
      <c r="H5440" s="205" t="s">
        <v>682</v>
      </c>
      <c r="I5440" s="205" t="s">
        <v>684</v>
      </c>
      <c r="J5440" s="205" t="s">
        <v>684</v>
      </c>
      <c r="K5440" s="205" t="s">
        <v>684</v>
      </c>
      <c r="L5440" s="205" t="s">
        <v>684</v>
      </c>
      <c r="M5440" s="205" t="s">
        <v>684</v>
      </c>
      <c r="N5440" s="205" t="s">
        <v>684</v>
      </c>
      <c r="O5440" s="205" t="s">
        <v>686</v>
      </c>
      <c r="P5440" s="205" t="s">
        <v>684</v>
      </c>
      <c r="Q5440" s="205" t="s">
        <v>686</v>
      </c>
    </row>
    <row r="5441" spans="1:17" hidden="1">
      <c r="A5441" s="204">
        <v>100032326423</v>
      </c>
      <c r="B5441" s="205" t="s">
        <v>19262</v>
      </c>
      <c r="C5441" s="205" t="s">
        <v>19263</v>
      </c>
      <c r="D5441" s="205" t="s">
        <v>680</v>
      </c>
      <c r="E5441" s="205">
        <v>34013</v>
      </c>
      <c r="F5441" s="572">
        <v>41671</v>
      </c>
      <c r="G5441" s="205" t="s">
        <v>19264</v>
      </c>
      <c r="H5441" s="205" t="s">
        <v>682</v>
      </c>
      <c r="I5441" s="205" t="s">
        <v>684</v>
      </c>
      <c r="J5441" s="205" t="s">
        <v>684</v>
      </c>
      <c r="K5441" s="205" t="s">
        <v>684</v>
      </c>
      <c r="L5441" s="205" t="s">
        <v>684</v>
      </c>
      <c r="M5441" s="205" t="s">
        <v>684</v>
      </c>
      <c r="N5441" s="205" t="s">
        <v>684</v>
      </c>
      <c r="O5441" s="205" t="s">
        <v>686</v>
      </c>
      <c r="P5441" s="205" t="s">
        <v>684</v>
      </c>
      <c r="Q5441" s="205" t="s">
        <v>686</v>
      </c>
    </row>
    <row r="5442" spans="1:17" hidden="1">
      <c r="A5442" s="204">
        <v>100037216596</v>
      </c>
      <c r="B5442" s="205" t="s">
        <v>19265</v>
      </c>
      <c r="C5442" s="205" t="s">
        <v>19266</v>
      </c>
      <c r="D5442" s="205" t="s">
        <v>680</v>
      </c>
      <c r="F5442" s="572">
        <v>41671</v>
      </c>
      <c r="G5442" s="205" t="s">
        <v>19267</v>
      </c>
      <c r="H5442" s="205" t="s">
        <v>682</v>
      </c>
      <c r="I5442" s="205" t="s">
        <v>684</v>
      </c>
      <c r="J5442" s="205" t="s">
        <v>684</v>
      </c>
      <c r="K5442" s="205" t="s">
        <v>684</v>
      </c>
      <c r="L5442" s="205" t="s">
        <v>684</v>
      </c>
      <c r="M5442" s="205" t="s">
        <v>684</v>
      </c>
      <c r="N5442" s="205" t="s">
        <v>684</v>
      </c>
      <c r="O5442" s="205" t="s">
        <v>686</v>
      </c>
      <c r="P5442" s="205" t="s">
        <v>684</v>
      </c>
      <c r="Q5442" s="205" t="s">
        <v>686</v>
      </c>
    </row>
    <row r="5443" spans="1:17" hidden="1">
      <c r="A5443" s="204">
        <v>100081126017</v>
      </c>
      <c r="B5443" s="205" t="s">
        <v>19268</v>
      </c>
      <c r="C5443" s="205" t="s">
        <v>19269</v>
      </c>
      <c r="D5443" s="205" t="s">
        <v>680</v>
      </c>
      <c r="F5443" s="572">
        <v>41671</v>
      </c>
      <c r="G5443" s="205" t="s">
        <v>684</v>
      </c>
      <c r="H5443" s="205" t="s">
        <v>684</v>
      </c>
      <c r="I5443" s="205" t="s">
        <v>684</v>
      </c>
      <c r="J5443" s="205" t="s">
        <v>684</v>
      </c>
      <c r="K5443" s="205" t="s">
        <v>684</v>
      </c>
      <c r="L5443" s="205" t="s">
        <v>684</v>
      </c>
      <c r="M5443" s="205" t="s">
        <v>684</v>
      </c>
      <c r="N5443" s="205" t="s">
        <v>684</v>
      </c>
      <c r="O5443" s="205" t="s">
        <v>686</v>
      </c>
      <c r="P5443" s="205" t="s">
        <v>684</v>
      </c>
      <c r="Q5443" s="205" t="s">
        <v>686</v>
      </c>
    </row>
    <row r="5444" spans="1:17" hidden="1">
      <c r="A5444" s="204">
        <v>100015743272</v>
      </c>
      <c r="B5444" s="205" t="s">
        <v>19295</v>
      </c>
      <c r="C5444" s="205" t="s">
        <v>19296</v>
      </c>
      <c r="D5444" s="205" t="s">
        <v>680</v>
      </c>
      <c r="F5444" s="572">
        <v>41648</v>
      </c>
      <c r="G5444" s="205" t="s">
        <v>19297</v>
      </c>
      <c r="H5444" s="205" t="s">
        <v>682</v>
      </c>
      <c r="I5444" s="205" t="s">
        <v>684</v>
      </c>
      <c r="J5444" s="205" t="s">
        <v>684</v>
      </c>
      <c r="K5444" s="205" t="s">
        <v>684</v>
      </c>
      <c r="L5444" s="205" t="s">
        <v>684</v>
      </c>
      <c r="M5444" s="205" t="s">
        <v>684</v>
      </c>
      <c r="N5444" s="205" t="s">
        <v>684</v>
      </c>
      <c r="O5444" s="205" t="s">
        <v>686</v>
      </c>
      <c r="P5444" s="205" t="s">
        <v>684</v>
      </c>
      <c r="Q5444" s="205" t="s">
        <v>686</v>
      </c>
    </row>
    <row r="5445" spans="1:17" hidden="1">
      <c r="A5445" s="204">
        <v>100016951050</v>
      </c>
      <c r="B5445" s="205" t="s">
        <v>19298</v>
      </c>
      <c r="C5445" s="205" t="s">
        <v>19299</v>
      </c>
      <c r="D5445" s="205" t="s">
        <v>680</v>
      </c>
      <c r="F5445" s="572">
        <v>41648</v>
      </c>
      <c r="G5445" s="205" t="s">
        <v>13567</v>
      </c>
      <c r="H5445" s="205" t="s">
        <v>682</v>
      </c>
      <c r="I5445" s="205" t="s">
        <v>684</v>
      </c>
      <c r="J5445" s="205" t="s">
        <v>684</v>
      </c>
      <c r="K5445" s="205" t="s">
        <v>684</v>
      </c>
      <c r="L5445" s="205" t="s">
        <v>684</v>
      </c>
      <c r="M5445" s="205" t="s">
        <v>684</v>
      </c>
      <c r="N5445" s="205" t="s">
        <v>684</v>
      </c>
      <c r="O5445" s="205" t="s">
        <v>686</v>
      </c>
      <c r="P5445" s="205" t="s">
        <v>684</v>
      </c>
      <c r="Q5445" s="205" t="s">
        <v>686</v>
      </c>
    </row>
    <row r="5446" spans="1:17" hidden="1">
      <c r="A5446" s="204">
        <v>100049275124</v>
      </c>
      <c r="B5446" s="205" t="s">
        <v>19300</v>
      </c>
      <c r="C5446" s="205" t="s">
        <v>19301</v>
      </c>
      <c r="D5446" s="205" t="s">
        <v>680</v>
      </c>
      <c r="F5446" s="572">
        <v>41648</v>
      </c>
      <c r="G5446" s="205" t="s">
        <v>19302</v>
      </c>
      <c r="H5446" s="205" t="s">
        <v>682</v>
      </c>
      <c r="I5446" s="205" t="s">
        <v>684</v>
      </c>
      <c r="J5446" s="205" t="s">
        <v>684</v>
      </c>
      <c r="K5446" s="205" t="s">
        <v>684</v>
      </c>
      <c r="L5446" s="205" t="s">
        <v>684</v>
      </c>
      <c r="M5446" s="205" t="s">
        <v>684</v>
      </c>
      <c r="N5446" s="205" t="s">
        <v>684</v>
      </c>
      <c r="O5446" s="205" t="s">
        <v>686</v>
      </c>
      <c r="P5446" s="205" t="s">
        <v>684</v>
      </c>
      <c r="Q5446" s="205" t="s">
        <v>686</v>
      </c>
    </row>
    <row r="5447" spans="1:17" hidden="1">
      <c r="A5447" s="204">
        <v>100019152638</v>
      </c>
      <c r="B5447" s="205" t="s">
        <v>19303</v>
      </c>
      <c r="C5447" s="205" t="s">
        <v>19304</v>
      </c>
      <c r="D5447" s="205" t="s">
        <v>680</v>
      </c>
      <c r="F5447" s="572">
        <v>41648</v>
      </c>
      <c r="G5447" s="205" t="s">
        <v>13879</v>
      </c>
      <c r="H5447" s="205" t="s">
        <v>682</v>
      </c>
      <c r="I5447" s="205" t="s">
        <v>684</v>
      </c>
      <c r="J5447" s="205" t="s">
        <v>684</v>
      </c>
      <c r="K5447" s="205" t="s">
        <v>684</v>
      </c>
      <c r="L5447" s="205" t="s">
        <v>684</v>
      </c>
      <c r="M5447" s="205" t="s">
        <v>684</v>
      </c>
      <c r="N5447" s="205" t="s">
        <v>684</v>
      </c>
      <c r="O5447" s="205" t="s">
        <v>686</v>
      </c>
      <c r="P5447" s="205" t="s">
        <v>684</v>
      </c>
      <c r="Q5447" s="205" t="s">
        <v>686</v>
      </c>
    </row>
    <row r="5448" spans="1:17" hidden="1">
      <c r="A5448" s="204">
        <v>100155895175</v>
      </c>
      <c r="B5448" s="205" t="s">
        <v>19305</v>
      </c>
      <c r="C5448" s="205" t="s">
        <v>19306</v>
      </c>
      <c r="D5448" s="205" t="s">
        <v>680</v>
      </c>
      <c r="F5448" s="572">
        <v>41640</v>
      </c>
      <c r="G5448" s="205" t="s">
        <v>684</v>
      </c>
      <c r="H5448" s="205" t="s">
        <v>684</v>
      </c>
      <c r="I5448" s="205" t="s">
        <v>684</v>
      </c>
      <c r="J5448" s="205" t="s">
        <v>684</v>
      </c>
      <c r="K5448" s="205" t="s">
        <v>684</v>
      </c>
      <c r="L5448" s="205" t="s">
        <v>684</v>
      </c>
      <c r="M5448" s="205" t="s">
        <v>684</v>
      </c>
      <c r="N5448" s="205" t="s">
        <v>684</v>
      </c>
      <c r="O5448" s="205" t="s">
        <v>686</v>
      </c>
      <c r="P5448" s="205" t="s">
        <v>684</v>
      </c>
      <c r="Q5448" s="205" t="s">
        <v>686</v>
      </c>
    </row>
    <row r="5449" spans="1:17" hidden="1">
      <c r="A5449" s="204">
        <v>100017338140</v>
      </c>
      <c r="B5449" s="205" t="s">
        <v>19313</v>
      </c>
      <c r="C5449" s="205" t="s">
        <v>19314</v>
      </c>
      <c r="D5449" s="205" t="s">
        <v>680</v>
      </c>
      <c r="F5449" s="572">
        <v>41640</v>
      </c>
      <c r="G5449" s="205" t="s">
        <v>19315</v>
      </c>
      <c r="H5449" s="205" t="s">
        <v>682</v>
      </c>
      <c r="I5449" s="205" t="s">
        <v>684</v>
      </c>
      <c r="J5449" s="205" t="s">
        <v>684</v>
      </c>
      <c r="K5449" s="205" t="s">
        <v>684</v>
      </c>
      <c r="L5449" s="205" t="s">
        <v>684</v>
      </c>
      <c r="M5449" s="205" t="s">
        <v>684</v>
      </c>
      <c r="N5449" s="205" t="s">
        <v>684</v>
      </c>
      <c r="O5449" s="205" t="s">
        <v>686</v>
      </c>
      <c r="P5449" s="205" t="s">
        <v>684</v>
      </c>
      <c r="Q5449" s="205" t="s">
        <v>686</v>
      </c>
    </row>
    <row r="5450" spans="1:17" hidden="1">
      <c r="A5450" s="204">
        <v>100081832632</v>
      </c>
      <c r="B5450" s="205" t="s">
        <v>19307</v>
      </c>
      <c r="C5450" s="205" t="s">
        <v>19308</v>
      </c>
      <c r="D5450" s="205" t="s">
        <v>680</v>
      </c>
      <c r="F5450" s="572">
        <v>41640</v>
      </c>
      <c r="G5450" s="205" t="s">
        <v>684</v>
      </c>
      <c r="H5450" s="205" t="s">
        <v>684</v>
      </c>
      <c r="I5450" s="205" t="s">
        <v>684</v>
      </c>
      <c r="J5450" s="205" t="s">
        <v>684</v>
      </c>
      <c r="K5450" s="205" t="s">
        <v>684</v>
      </c>
      <c r="L5450" s="205" t="s">
        <v>684</v>
      </c>
      <c r="M5450" s="205" t="s">
        <v>684</v>
      </c>
      <c r="N5450" s="205" t="s">
        <v>684</v>
      </c>
      <c r="O5450" s="205" t="s">
        <v>686</v>
      </c>
      <c r="P5450" s="205" t="s">
        <v>684</v>
      </c>
      <c r="Q5450" s="205" t="s">
        <v>686</v>
      </c>
    </row>
    <row r="5451" spans="1:17" hidden="1">
      <c r="A5451" s="204">
        <v>100168175877</v>
      </c>
      <c r="B5451" s="205" t="s">
        <v>19312</v>
      </c>
      <c r="C5451" s="205" t="s">
        <v>18396</v>
      </c>
      <c r="D5451" s="205" t="s">
        <v>680</v>
      </c>
      <c r="F5451" s="572">
        <v>41640</v>
      </c>
      <c r="G5451" s="205" t="s">
        <v>684</v>
      </c>
      <c r="H5451" s="205" t="s">
        <v>684</v>
      </c>
      <c r="I5451" s="205" t="s">
        <v>684</v>
      </c>
      <c r="J5451" s="205" t="s">
        <v>684</v>
      </c>
      <c r="K5451" s="205" t="s">
        <v>684</v>
      </c>
      <c r="L5451" s="205" t="s">
        <v>684</v>
      </c>
      <c r="M5451" s="205" t="s">
        <v>684</v>
      </c>
      <c r="N5451" s="205" t="s">
        <v>684</v>
      </c>
      <c r="O5451" s="205" t="s">
        <v>686</v>
      </c>
      <c r="P5451" s="205" t="s">
        <v>684</v>
      </c>
      <c r="Q5451" s="205" t="s">
        <v>686</v>
      </c>
    </row>
    <row r="5452" spans="1:17" hidden="1">
      <c r="A5452" s="204">
        <v>100053429806</v>
      </c>
      <c r="B5452" s="205" t="s">
        <v>19309</v>
      </c>
      <c r="C5452" s="205" t="s">
        <v>19310</v>
      </c>
      <c r="D5452" s="205" t="s">
        <v>680</v>
      </c>
      <c r="F5452" s="572">
        <v>41640</v>
      </c>
      <c r="G5452" s="205" t="s">
        <v>19311</v>
      </c>
      <c r="H5452" s="205" t="s">
        <v>682</v>
      </c>
      <c r="I5452" s="205" t="s">
        <v>684</v>
      </c>
      <c r="J5452" s="205" t="s">
        <v>684</v>
      </c>
      <c r="K5452" s="205" t="s">
        <v>684</v>
      </c>
      <c r="L5452" s="205" t="s">
        <v>684</v>
      </c>
      <c r="M5452" s="205" t="s">
        <v>684</v>
      </c>
      <c r="N5452" s="205" t="s">
        <v>684</v>
      </c>
      <c r="O5452" s="205" t="s">
        <v>686</v>
      </c>
      <c r="P5452" s="205" t="s">
        <v>684</v>
      </c>
      <c r="Q5452" s="205" t="s">
        <v>686</v>
      </c>
    </row>
    <row r="5453" spans="1:17" hidden="1">
      <c r="A5453" s="204">
        <v>100013544245</v>
      </c>
      <c r="B5453" s="205" t="s">
        <v>19316</v>
      </c>
      <c r="C5453" s="205" t="s">
        <v>19317</v>
      </c>
      <c r="D5453" s="205" t="s">
        <v>680</v>
      </c>
      <c r="F5453" s="572">
        <v>41613</v>
      </c>
      <c r="G5453" s="205" t="s">
        <v>19318</v>
      </c>
      <c r="H5453" s="205" t="s">
        <v>682</v>
      </c>
      <c r="I5453" s="205" t="s">
        <v>684</v>
      </c>
      <c r="J5453" s="205" t="s">
        <v>684</v>
      </c>
      <c r="K5453" s="205" t="s">
        <v>684</v>
      </c>
      <c r="L5453" s="205" t="s">
        <v>684</v>
      </c>
      <c r="M5453" s="205" t="s">
        <v>684</v>
      </c>
      <c r="N5453" s="205" t="s">
        <v>684</v>
      </c>
      <c r="O5453" s="205" t="s">
        <v>686</v>
      </c>
      <c r="P5453" s="205" t="s">
        <v>684</v>
      </c>
      <c r="Q5453" s="205" t="s">
        <v>686</v>
      </c>
    </row>
    <row r="5454" spans="1:17" hidden="1">
      <c r="A5454" s="204">
        <v>100004795036</v>
      </c>
      <c r="B5454" s="205" t="s">
        <v>19319</v>
      </c>
      <c r="C5454" s="205" t="s">
        <v>19320</v>
      </c>
      <c r="D5454" s="205" t="s">
        <v>680</v>
      </c>
      <c r="F5454" s="572">
        <v>41613</v>
      </c>
      <c r="G5454" s="205" t="s">
        <v>2333</v>
      </c>
      <c r="H5454" s="205" t="s">
        <v>682</v>
      </c>
      <c r="I5454" s="205" t="s">
        <v>684</v>
      </c>
      <c r="J5454" s="205" t="s">
        <v>684</v>
      </c>
      <c r="K5454" s="205" t="s">
        <v>684</v>
      </c>
      <c r="L5454" s="205" t="s">
        <v>684</v>
      </c>
      <c r="M5454" s="205" t="s">
        <v>684</v>
      </c>
      <c r="N5454" s="205" t="s">
        <v>684</v>
      </c>
      <c r="O5454" s="205" t="s">
        <v>686</v>
      </c>
      <c r="P5454" s="205" t="s">
        <v>684</v>
      </c>
      <c r="Q5454" s="205" t="s">
        <v>686</v>
      </c>
    </row>
    <row r="5455" spans="1:17" hidden="1">
      <c r="A5455" s="204">
        <v>100015625383</v>
      </c>
      <c r="B5455" s="205" t="s">
        <v>19324</v>
      </c>
      <c r="C5455" s="205" t="s">
        <v>19325</v>
      </c>
      <c r="D5455" s="205" t="s">
        <v>680</v>
      </c>
      <c r="F5455" s="572">
        <v>41610</v>
      </c>
      <c r="G5455" s="205" t="s">
        <v>2850</v>
      </c>
      <c r="H5455" s="205" t="s">
        <v>682</v>
      </c>
      <c r="I5455" s="205" t="s">
        <v>684</v>
      </c>
      <c r="J5455" s="205" t="s">
        <v>684</v>
      </c>
      <c r="K5455" s="205" t="s">
        <v>684</v>
      </c>
      <c r="L5455" s="205" t="s">
        <v>684</v>
      </c>
      <c r="M5455" s="205" t="s">
        <v>684</v>
      </c>
      <c r="N5455" s="205" t="s">
        <v>684</v>
      </c>
      <c r="O5455" s="205" t="s">
        <v>686</v>
      </c>
      <c r="P5455" s="205" t="s">
        <v>684</v>
      </c>
      <c r="Q5455" s="205" t="s">
        <v>686</v>
      </c>
    </row>
    <row r="5456" spans="1:17" hidden="1">
      <c r="A5456" s="204">
        <v>100015970763</v>
      </c>
      <c r="B5456" s="205" t="s">
        <v>19321</v>
      </c>
      <c r="C5456" s="205" t="s">
        <v>19322</v>
      </c>
      <c r="D5456" s="205" t="s">
        <v>680</v>
      </c>
      <c r="F5456" s="572">
        <v>41610</v>
      </c>
      <c r="G5456" s="205" t="s">
        <v>19323</v>
      </c>
      <c r="H5456" s="205" t="s">
        <v>682</v>
      </c>
      <c r="I5456" s="205" t="s">
        <v>684</v>
      </c>
      <c r="J5456" s="205" t="s">
        <v>684</v>
      </c>
      <c r="K5456" s="205" t="s">
        <v>684</v>
      </c>
      <c r="L5456" s="205" t="s">
        <v>684</v>
      </c>
      <c r="M5456" s="205" t="s">
        <v>684</v>
      </c>
      <c r="N5456" s="205" t="s">
        <v>684</v>
      </c>
      <c r="O5456" s="205" t="s">
        <v>686</v>
      </c>
      <c r="P5456" s="205" t="s">
        <v>684</v>
      </c>
      <c r="Q5456" s="205" t="s">
        <v>686</v>
      </c>
    </row>
    <row r="5457" spans="1:17" hidden="1">
      <c r="A5457" s="204">
        <v>100341439605</v>
      </c>
      <c r="B5457" s="205" t="s">
        <v>19342</v>
      </c>
      <c r="C5457" s="205" t="s">
        <v>19343</v>
      </c>
      <c r="D5457" s="205" t="s">
        <v>680</v>
      </c>
      <c r="F5457" s="572">
        <v>41609</v>
      </c>
      <c r="G5457" s="205" t="s">
        <v>684</v>
      </c>
      <c r="H5457" s="205" t="s">
        <v>684</v>
      </c>
      <c r="I5457" s="205" t="s">
        <v>684</v>
      </c>
      <c r="J5457" s="205" t="s">
        <v>684</v>
      </c>
      <c r="K5457" s="205" t="s">
        <v>684</v>
      </c>
      <c r="L5457" s="205" t="s">
        <v>684</v>
      </c>
      <c r="M5457" s="205" t="s">
        <v>684</v>
      </c>
      <c r="N5457" s="205" t="s">
        <v>684</v>
      </c>
      <c r="O5457" s="205" t="s">
        <v>686</v>
      </c>
      <c r="P5457" s="205" t="s">
        <v>684</v>
      </c>
      <c r="Q5457" s="205" t="s">
        <v>686</v>
      </c>
    </row>
    <row r="5458" spans="1:17" hidden="1">
      <c r="A5458" s="204">
        <v>100389269279</v>
      </c>
      <c r="B5458" s="205" t="s">
        <v>19337</v>
      </c>
      <c r="C5458" s="205" t="s">
        <v>19338</v>
      </c>
      <c r="D5458" s="205" t="s">
        <v>680</v>
      </c>
      <c r="F5458" s="572">
        <v>41609</v>
      </c>
      <c r="G5458" s="205" t="s">
        <v>684</v>
      </c>
      <c r="H5458" s="205" t="s">
        <v>684</v>
      </c>
      <c r="I5458" s="205" t="s">
        <v>684</v>
      </c>
      <c r="J5458" s="205" t="s">
        <v>684</v>
      </c>
      <c r="K5458" s="205" t="s">
        <v>684</v>
      </c>
      <c r="L5458" s="205" t="s">
        <v>684</v>
      </c>
      <c r="M5458" s="205" t="s">
        <v>684</v>
      </c>
      <c r="N5458" s="205" t="s">
        <v>684</v>
      </c>
      <c r="O5458" s="205" t="s">
        <v>686</v>
      </c>
      <c r="P5458" s="205" t="s">
        <v>684</v>
      </c>
      <c r="Q5458" s="205" t="s">
        <v>686</v>
      </c>
    </row>
    <row r="5459" spans="1:17" hidden="1">
      <c r="A5459" s="204">
        <v>100297341559</v>
      </c>
      <c r="B5459" s="205" t="s">
        <v>19335</v>
      </c>
      <c r="C5459" s="205" t="s">
        <v>19336</v>
      </c>
      <c r="D5459" s="205" t="s">
        <v>680</v>
      </c>
      <c r="F5459" s="572">
        <v>41609</v>
      </c>
      <c r="G5459" s="205" t="s">
        <v>684</v>
      </c>
      <c r="H5459" s="205" t="s">
        <v>684</v>
      </c>
      <c r="I5459" s="205" t="s">
        <v>684</v>
      </c>
      <c r="J5459" s="205" t="s">
        <v>684</v>
      </c>
      <c r="K5459" s="205" t="s">
        <v>684</v>
      </c>
      <c r="L5459" s="205" t="s">
        <v>684</v>
      </c>
      <c r="M5459" s="205" t="s">
        <v>684</v>
      </c>
      <c r="N5459" s="205" t="s">
        <v>684</v>
      </c>
      <c r="O5459" s="205" t="s">
        <v>686</v>
      </c>
      <c r="P5459" s="205" t="s">
        <v>684</v>
      </c>
      <c r="Q5459" s="205" t="s">
        <v>686</v>
      </c>
    </row>
    <row r="5460" spans="1:17" hidden="1">
      <c r="A5460" s="204">
        <v>100018777975</v>
      </c>
      <c r="B5460" s="205" t="s">
        <v>19339</v>
      </c>
      <c r="C5460" s="205" t="s">
        <v>19340</v>
      </c>
      <c r="D5460" s="205" t="s">
        <v>680</v>
      </c>
      <c r="F5460" s="572">
        <v>41609</v>
      </c>
      <c r="G5460" s="205" t="s">
        <v>19341</v>
      </c>
      <c r="H5460" s="205" t="s">
        <v>682</v>
      </c>
      <c r="I5460" s="205" t="s">
        <v>684</v>
      </c>
      <c r="J5460" s="205" t="s">
        <v>684</v>
      </c>
      <c r="K5460" s="205" t="s">
        <v>684</v>
      </c>
      <c r="L5460" s="205" t="s">
        <v>684</v>
      </c>
      <c r="M5460" s="205" t="s">
        <v>684</v>
      </c>
      <c r="N5460" s="205" t="s">
        <v>684</v>
      </c>
      <c r="O5460" s="205" t="s">
        <v>686</v>
      </c>
      <c r="P5460" s="205" t="s">
        <v>684</v>
      </c>
      <c r="Q5460" s="205" t="s">
        <v>686</v>
      </c>
    </row>
    <row r="5461" spans="1:17" hidden="1">
      <c r="A5461" s="204">
        <v>100105212339</v>
      </c>
      <c r="B5461" s="205" t="s">
        <v>19330</v>
      </c>
      <c r="C5461" s="205" t="s">
        <v>19331</v>
      </c>
      <c r="D5461" s="205" t="s">
        <v>680</v>
      </c>
      <c r="F5461" s="572">
        <v>41609</v>
      </c>
      <c r="G5461" s="205" t="s">
        <v>684</v>
      </c>
      <c r="H5461" s="205" t="s">
        <v>684</v>
      </c>
      <c r="I5461" s="205" t="s">
        <v>684</v>
      </c>
      <c r="J5461" s="205" t="s">
        <v>684</v>
      </c>
      <c r="K5461" s="205" t="s">
        <v>684</v>
      </c>
      <c r="L5461" s="205" t="s">
        <v>684</v>
      </c>
      <c r="M5461" s="205" t="s">
        <v>684</v>
      </c>
      <c r="N5461" s="205" t="s">
        <v>684</v>
      </c>
      <c r="O5461" s="205" t="s">
        <v>686</v>
      </c>
      <c r="P5461" s="205" t="s">
        <v>684</v>
      </c>
      <c r="Q5461" s="205" t="s">
        <v>686</v>
      </c>
    </row>
    <row r="5462" spans="1:17" hidden="1">
      <c r="A5462" s="204">
        <v>100007491588</v>
      </c>
      <c r="B5462" s="205" t="s">
        <v>19344</v>
      </c>
      <c r="C5462" s="205" t="s">
        <v>19345</v>
      </c>
      <c r="D5462" s="205" t="s">
        <v>680</v>
      </c>
      <c r="F5462" s="572">
        <v>41609</v>
      </c>
      <c r="G5462" s="205" t="s">
        <v>19346</v>
      </c>
      <c r="H5462" s="205" t="s">
        <v>682</v>
      </c>
      <c r="I5462" s="205" t="s">
        <v>684</v>
      </c>
      <c r="J5462" s="205" t="s">
        <v>684</v>
      </c>
      <c r="K5462" s="205" t="s">
        <v>684</v>
      </c>
      <c r="L5462" s="205" t="s">
        <v>684</v>
      </c>
      <c r="M5462" s="205" t="s">
        <v>684</v>
      </c>
      <c r="N5462" s="205" t="s">
        <v>684</v>
      </c>
      <c r="O5462" s="205" t="s">
        <v>686</v>
      </c>
      <c r="P5462" s="205" t="s">
        <v>684</v>
      </c>
      <c r="Q5462" s="205" t="s">
        <v>686</v>
      </c>
    </row>
    <row r="5463" spans="1:17" hidden="1">
      <c r="A5463" s="204">
        <v>100189933185</v>
      </c>
      <c r="B5463" s="205" t="s">
        <v>19332</v>
      </c>
      <c r="C5463" s="205" t="s">
        <v>19333</v>
      </c>
      <c r="D5463" s="205" t="s">
        <v>680</v>
      </c>
      <c r="E5463" s="572"/>
      <c r="F5463" s="572">
        <v>41609</v>
      </c>
      <c r="G5463" s="205" t="s">
        <v>684</v>
      </c>
      <c r="H5463" s="205" t="s">
        <v>684</v>
      </c>
      <c r="I5463" s="205" t="s">
        <v>684</v>
      </c>
      <c r="J5463" s="205" t="s">
        <v>684</v>
      </c>
      <c r="K5463" s="205" t="s">
        <v>684</v>
      </c>
      <c r="L5463" s="205" t="s">
        <v>684</v>
      </c>
      <c r="M5463" s="205" t="s">
        <v>684</v>
      </c>
      <c r="N5463" s="205" t="s">
        <v>684</v>
      </c>
      <c r="O5463" s="205" t="s">
        <v>686</v>
      </c>
      <c r="P5463" s="205" t="s">
        <v>684</v>
      </c>
      <c r="Q5463" s="205" t="s">
        <v>686</v>
      </c>
    </row>
    <row r="5464" spans="1:17" hidden="1">
      <c r="A5464" s="204">
        <v>100090904289</v>
      </c>
      <c r="B5464" s="205" t="s">
        <v>19328</v>
      </c>
      <c r="C5464" s="205" t="s">
        <v>19329</v>
      </c>
      <c r="D5464" s="205" t="s">
        <v>680</v>
      </c>
      <c r="E5464" s="572"/>
      <c r="F5464" s="572">
        <v>41609</v>
      </c>
      <c r="G5464" s="205" t="s">
        <v>684</v>
      </c>
      <c r="H5464" s="205" t="s">
        <v>684</v>
      </c>
      <c r="I5464" s="205" t="s">
        <v>684</v>
      </c>
      <c r="J5464" s="205" t="s">
        <v>684</v>
      </c>
      <c r="K5464" s="205" t="s">
        <v>684</v>
      </c>
      <c r="L5464" s="205" t="s">
        <v>684</v>
      </c>
      <c r="M5464" s="205" t="s">
        <v>684</v>
      </c>
      <c r="N5464" s="205" t="s">
        <v>684</v>
      </c>
      <c r="O5464" s="205" t="s">
        <v>686</v>
      </c>
      <c r="P5464" s="205" t="s">
        <v>684</v>
      </c>
      <c r="Q5464" s="205" t="s">
        <v>686</v>
      </c>
    </row>
    <row r="5465" spans="1:17" hidden="1">
      <c r="A5465" s="204">
        <v>100371246857</v>
      </c>
      <c r="B5465" s="205" t="s">
        <v>19326</v>
      </c>
      <c r="C5465" s="205" t="s">
        <v>19327</v>
      </c>
      <c r="D5465" s="205" t="s">
        <v>680</v>
      </c>
      <c r="E5465" s="572"/>
      <c r="F5465" s="572">
        <v>41609</v>
      </c>
      <c r="G5465" s="205" t="s">
        <v>684</v>
      </c>
      <c r="H5465" s="205" t="s">
        <v>684</v>
      </c>
      <c r="I5465" s="205" t="s">
        <v>684</v>
      </c>
      <c r="J5465" s="205" t="s">
        <v>684</v>
      </c>
      <c r="K5465" s="205" t="s">
        <v>684</v>
      </c>
      <c r="L5465" s="205" t="s">
        <v>684</v>
      </c>
      <c r="M5465" s="205" t="s">
        <v>684</v>
      </c>
      <c r="N5465" s="205" t="s">
        <v>684</v>
      </c>
      <c r="O5465" s="205" t="s">
        <v>686</v>
      </c>
      <c r="P5465" s="205" t="s">
        <v>684</v>
      </c>
      <c r="Q5465" s="205" t="s">
        <v>686</v>
      </c>
    </row>
    <row r="5466" spans="1:17" hidden="1">
      <c r="A5466" s="204">
        <v>100083789678</v>
      </c>
      <c r="B5466" s="205" t="s">
        <v>19334</v>
      </c>
      <c r="C5466" s="205" t="s">
        <v>19039</v>
      </c>
      <c r="D5466" s="205" t="s">
        <v>680</v>
      </c>
      <c r="E5466" s="572"/>
      <c r="F5466" s="572">
        <v>41609</v>
      </c>
      <c r="G5466" s="205" t="s">
        <v>684</v>
      </c>
      <c r="H5466" s="205" t="s">
        <v>684</v>
      </c>
      <c r="I5466" s="205" t="s">
        <v>684</v>
      </c>
      <c r="J5466" s="205" t="s">
        <v>684</v>
      </c>
      <c r="K5466" s="205" t="s">
        <v>684</v>
      </c>
      <c r="L5466" s="205" t="s">
        <v>684</v>
      </c>
      <c r="M5466" s="205" t="s">
        <v>684</v>
      </c>
      <c r="N5466" s="205" t="s">
        <v>684</v>
      </c>
      <c r="O5466" s="205" t="s">
        <v>686</v>
      </c>
      <c r="P5466" s="205" t="s">
        <v>684</v>
      </c>
      <c r="Q5466" s="205" t="s">
        <v>686</v>
      </c>
    </row>
    <row r="5467" spans="1:17" hidden="1">
      <c r="A5467" s="204">
        <v>100372562869</v>
      </c>
      <c r="B5467" s="205" t="s">
        <v>19347</v>
      </c>
      <c r="C5467" s="205" t="s">
        <v>19348</v>
      </c>
      <c r="D5467" s="205" t="s">
        <v>680</v>
      </c>
      <c r="E5467" s="572">
        <v>33003</v>
      </c>
      <c r="F5467" s="572">
        <v>41606</v>
      </c>
      <c r="G5467" s="205" t="s">
        <v>3737</v>
      </c>
      <c r="H5467" s="205" t="s">
        <v>682</v>
      </c>
      <c r="I5467" s="205" t="s">
        <v>684</v>
      </c>
      <c r="J5467" s="205" t="s">
        <v>684</v>
      </c>
      <c r="K5467" s="205" t="s">
        <v>684</v>
      </c>
      <c r="L5467" s="205" t="s">
        <v>684</v>
      </c>
      <c r="M5467" s="205" t="s">
        <v>684</v>
      </c>
      <c r="N5467" s="205" t="s">
        <v>684</v>
      </c>
      <c r="O5467" s="205" t="s">
        <v>686</v>
      </c>
      <c r="P5467" s="205" t="s">
        <v>684</v>
      </c>
      <c r="Q5467" s="205" t="s">
        <v>686</v>
      </c>
    </row>
    <row r="5468" spans="1:17" hidden="1">
      <c r="A5468" s="204">
        <v>100088626005</v>
      </c>
      <c r="B5468" s="205" t="s">
        <v>19351</v>
      </c>
      <c r="C5468" s="205" t="s">
        <v>19352</v>
      </c>
      <c r="D5468" s="205" t="s">
        <v>680</v>
      </c>
      <c r="E5468" s="572">
        <v>33017</v>
      </c>
      <c r="F5468" s="572">
        <v>41598</v>
      </c>
      <c r="G5468" s="205" t="s">
        <v>19353</v>
      </c>
      <c r="H5468" s="205" t="s">
        <v>682</v>
      </c>
      <c r="I5468" s="205" t="s">
        <v>684</v>
      </c>
      <c r="J5468" s="205" t="s">
        <v>684</v>
      </c>
      <c r="K5468" s="205" t="s">
        <v>684</v>
      </c>
      <c r="L5468" s="205" t="s">
        <v>684</v>
      </c>
      <c r="M5468" s="205" t="s">
        <v>684</v>
      </c>
      <c r="N5468" s="205" t="s">
        <v>684</v>
      </c>
      <c r="O5468" s="205" t="s">
        <v>686</v>
      </c>
      <c r="P5468" s="205" t="s">
        <v>684</v>
      </c>
      <c r="Q5468" s="205" t="s">
        <v>686</v>
      </c>
    </row>
    <row r="5469" spans="1:17" hidden="1">
      <c r="A5469" s="204">
        <v>100255024156</v>
      </c>
      <c r="B5469" s="205" t="s">
        <v>19349</v>
      </c>
      <c r="C5469" s="205" t="s">
        <v>19350</v>
      </c>
      <c r="D5469" s="205" t="s">
        <v>680</v>
      </c>
      <c r="E5469" s="572">
        <v>33934</v>
      </c>
      <c r="F5469" s="572">
        <v>41598</v>
      </c>
      <c r="G5469" s="205" t="s">
        <v>17183</v>
      </c>
      <c r="H5469" s="205" t="s">
        <v>682</v>
      </c>
      <c r="I5469" s="205" t="s">
        <v>684</v>
      </c>
      <c r="J5469" s="205" t="s">
        <v>684</v>
      </c>
      <c r="K5469" s="205" t="s">
        <v>684</v>
      </c>
      <c r="L5469" s="205" t="s">
        <v>684</v>
      </c>
      <c r="M5469" s="205" t="s">
        <v>684</v>
      </c>
      <c r="N5469" s="205" t="s">
        <v>684</v>
      </c>
      <c r="O5469" s="205" t="s">
        <v>686</v>
      </c>
      <c r="P5469" s="205" t="s">
        <v>684</v>
      </c>
      <c r="Q5469" s="205" t="s">
        <v>686</v>
      </c>
    </row>
    <row r="5470" spans="1:17" hidden="1">
      <c r="A5470" s="204">
        <v>100409877288</v>
      </c>
      <c r="B5470" s="205" t="s">
        <v>19358</v>
      </c>
      <c r="C5470" s="205" t="s">
        <v>19359</v>
      </c>
      <c r="D5470" s="205" t="s">
        <v>680</v>
      </c>
      <c r="E5470" s="572">
        <v>34193</v>
      </c>
      <c r="F5470" s="572">
        <v>41596</v>
      </c>
      <c r="G5470" s="205" t="s">
        <v>13304</v>
      </c>
      <c r="H5470" s="205" t="s">
        <v>682</v>
      </c>
      <c r="I5470" s="205" t="s">
        <v>684</v>
      </c>
      <c r="J5470" s="205" t="s">
        <v>684</v>
      </c>
      <c r="K5470" s="205" t="s">
        <v>684</v>
      </c>
      <c r="L5470" s="205" t="s">
        <v>684</v>
      </c>
      <c r="M5470" s="205" t="s">
        <v>684</v>
      </c>
      <c r="N5470" s="205" t="s">
        <v>684</v>
      </c>
      <c r="O5470" s="205" t="s">
        <v>686</v>
      </c>
      <c r="P5470" s="205" t="s">
        <v>684</v>
      </c>
      <c r="Q5470" s="205" t="s">
        <v>686</v>
      </c>
    </row>
    <row r="5471" spans="1:17" hidden="1">
      <c r="A5471" s="204">
        <v>100405596024</v>
      </c>
      <c r="B5471" s="205" t="s">
        <v>19354</v>
      </c>
      <c r="C5471" s="205" t="s">
        <v>19355</v>
      </c>
      <c r="D5471" s="205" t="s">
        <v>680</v>
      </c>
      <c r="E5471" s="572">
        <v>33567</v>
      </c>
      <c r="F5471" s="572">
        <v>41596</v>
      </c>
      <c r="G5471" s="205" t="s">
        <v>706</v>
      </c>
      <c r="H5471" s="205" t="s">
        <v>682</v>
      </c>
      <c r="I5471" s="205" t="s">
        <v>684</v>
      </c>
      <c r="J5471" s="205" t="s">
        <v>684</v>
      </c>
      <c r="K5471" s="205" t="s">
        <v>684</v>
      </c>
      <c r="L5471" s="205" t="s">
        <v>684</v>
      </c>
      <c r="M5471" s="205" t="s">
        <v>684</v>
      </c>
      <c r="N5471" s="205" t="s">
        <v>684</v>
      </c>
      <c r="O5471" s="205" t="s">
        <v>686</v>
      </c>
      <c r="P5471" s="205" t="s">
        <v>684</v>
      </c>
      <c r="Q5471" s="205" t="s">
        <v>686</v>
      </c>
    </row>
    <row r="5472" spans="1:17" hidden="1">
      <c r="A5472" s="204">
        <v>100222109615</v>
      </c>
      <c r="B5472" s="205" t="s">
        <v>19356</v>
      </c>
      <c r="C5472" s="205" t="s">
        <v>19357</v>
      </c>
      <c r="D5472" s="205" t="s">
        <v>680</v>
      </c>
      <c r="E5472" s="572">
        <v>32301</v>
      </c>
      <c r="F5472" s="572">
        <v>41596</v>
      </c>
      <c r="G5472" s="205" t="s">
        <v>9940</v>
      </c>
      <c r="H5472" s="205" t="s">
        <v>682</v>
      </c>
      <c r="I5472" s="205" t="s">
        <v>684</v>
      </c>
      <c r="J5472" s="205" t="s">
        <v>684</v>
      </c>
      <c r="K5472" s="205" t="s">
        <v>684</v>
      </c>
      <c r="L5472" s="205" t="s">
        <v>684</v>
      </c>
      <c r="M5472" s="205" t="s">
        <v>684</v>
      </c>
      <c r="N5472" s="205" t="s">
        <v>684</v>
      </c>
      <c r="O5472" s="205" t="s">
        <v>686</v>
      </c>
      <c r="P5472" s="205" t="s">
        <v>684</v>
      </c>
      <c r="Q5472" s="205" t="s">
        <v>686</v>
      </c>
    </row>
    <row r="5473" spans="1:17" hidden="1">
      <c r="A5473" s="204">
        <v>100291545953</v>
      </c>
      <c r="B5473" s="205" t="s">
        <v>19367</v>
      </c>
      <c r="C5473" s="205" t="s">
        <v>19368</v>
      </c>
      <c r="D5473" s="205" t="s">
        <v>680</v>
      </c>
      <c r="E5473" s="572">
        <v>32697</v>
      </c>
      <c r="F5473" s="572">
        <v>41590</v>
      </c>
      <c r="G5473" s="205" t="s">
        <v>8979</v>
      </c>
      <c r="H5473" s="205" t="s">
        <v>682</v>
      </c>
      <c r="I5473" s="205" t="s">
        <v>684</v>
      </c>
      <c r="J5473" s="205" t="s">
        <v>684</v>
      </c>
      <c r="K5473" s="205" t="s">
        <v>684</v>
      </c>
      <c r="L5473" s="205" t="s">
        <v>684</v>
      </c>
      <c r="M5473" s="205" t="s">
        <v>684</v>
      </c>
      <c r="N5473" s="205" t="s">
        <v>684</v>
      </c>
      <c r="O5473" s="205" t="s">
        <v>686</v>
      </c>
      <c r="P5473" s="205" t="s">
        <v>684</v>
      </c>
      <c r="Q5473" s="205" t="s">
        <v>686</v>
      </c>
    </row>
    <row r="5474" spans="1:17" hidden="1">
      <c r="A5474" s="204">
        <v>100150525433</v>
      </c>
      <c r="B5474" s="205" t="s">
        <v>19365</v>
      </c>
      <c r="C5474" s="205" t="s">
        <v>19366</v>
      </c>
      <c r="D5474" s="205" t="s">
        <v>680</v>
      </c>
      <c r="E5474" s="572">
        <v>32362</v>
      </c>
      <c r="F5474" s="572">
        <v>41590</v>
      </c>
      <c r="G5474" s="205" t="s">
        <v>8682</v>
      </c>
      <c r="H5474" s="205" t="s">
        <v>682</v>
      </c>
      <c r="I5474" s="205" t="s">
        <v>684</v>
      </c>
      <c r="J5474" s="205" t="s">
        <v>684</v>
      </c>
      <c r="K5474" s="205" t="s">
        <v>684</v>
      </c>
      <c r="L5474" s="205" t="s">
        <v>684</v>
      </c>
      <c r="M5474" s="205" t="s">
        <v>684</v>
      </c>
      <c r="N5474" s="205" t="s">
        <v>684</v>
      </c>
      <c r="O5474" s="205" t="s">
        <v>686</v>
      </c>
      <c r="P5474" s="205" t="s">
        <v>684</v>
      </c>
      <c r="Q5474" s="205" t="s">
        <v>686</v>
      </c>
    </row>
    <row r="5475" spans="1:17" hidden="1">
      <c r="A5475" s="204">
        <v>100350830415</v>
      </c>
      <c r="B5475" s="205" t="s">
        <v>19362</v>
      </c>
      <c r="C5475" s="205" t="s">
        <v>19363</v>
      </c>
      <c r="D5475" s="205" t="s">
        <v>680</v>
      </c>
      <c r="E5475" s="572">
        <v>33422</v>
      </c>
      <c r="F5475" s="572">
        <v>41590</v>
      </c>
      <c r="G5475" s="205" t="s">
        <v>19364</v>
      </c>
      <c r="H5475" s="205" t="s">
        <v>682</v>
      </c>
      <c r="I5475" s="205" t="s">
        <v>684</v>
      </c>
      <c r="J5475" s="205" t="s">
        <v>684</v>
      </c>
      <c r="K5475" s="205" t="s">
        <v>684</v>
      </c>
      <c r="L5475" s="205" t="s">
        <v>684</v>
      </c>
      <c r="M5475" s="205" t="s">
        <v>684</v>
      </c>
      <c r="N5475" s="205" t="s">
        <v>684</v>
      </c>
      <c r="O5475" s="205" t="s">
        <v>686</v>
      </c>
      <c r="P5475" s="205" t="s">
        <v>684</v>
      </c>
      <c r="Q5475" s="205" t="s">
        <v>686</v>
      </c>
    </row>
    <row r="5476" spans="1:17" hidden="1">
      <c r="A5476" s="204">
        <v>100088628607</v>
      </c>
      <c r="B5476" s="205" t="s">
        <v>19360</v>
      </c>
      <c r="C5476" s="205" t="s">
        <v>19361</v>
      </c>
      <c r="D5476" s="205" t="s">
        <v>680</v>
      </c>
      <c r="E5476" s="572">
        <v>32603</v>
      </c>
      <c r="F5476" s="572">
        <v>41590</v>
      </c>
      <c r="G5476" s="205" t="s">
        <v>926</v>
      </c>
      <c r="H5476" s="205" t="s">
        <v>682</v>
      </c>
      <c r="I5476" s="205" t="s">
        <v>684</v>
      </c>
      <c r="J5476" s="205" t="s">
        <v>684</v>
      </c>
      <c r="K5476" s="205" t="s">
        <v>684</v>
      </c>
      <c r="L5476" s="205" t="s">
        <v>684</v>
      </c>
      <c r="M5476" s="205" t="s">
        <v>684</v>
      </c>
      <c r="N5476" s="205" t="s">
        <v>684</v>
      </c>
      <c r="O5476" s="205" t="s">
        <v>686</v>
      </c>
      <c r="P5476" s="205" t="s">
        <v>684</v>
      </c>
      <c r="Q5476" s="205" t="s">
        <v>686</v>
      </c>
    </row>
    <row r="5477" spans="1:17" hidden="1">
      <c r="A5477" s="204">
        <v>100237693583</v>
      </c>
      <c r="B5477" s="205" t="s">
        <v>19369</v>
      </c>
      <c r="C5477" s="205" t="s">
        <v>19370</v>
      </c>
      <c r="D5477" s="205" t="s">
        <v>680</v>
      </c>
      <c r="E5477" s="572">
        <v>34114</v>
      </c>
      <c r="F5477" s="572">
        <v>41579</v>
      </c>
      <c r="G5477" s="205" t="s">
        <v>19371</v>
      </c>
      <c r="H5477" s="205" t="s">
        <v>682</v>
      </c>
      <c r="I5477" s="205" t="s">
        <v>684</v>
      </c>
      <c r="J5477" s="205" t="s">
        <v>684</v>
      </c>
      <c r="K5477" s="205" t="s">
        <v>684</v>
      </c>
      <c r="L5477" s="205" t="s">
        <v>684</v>
      </c>
      <c r="M5477" s="205" t="s">
        <v>684</v>
      </c>
      <c r="N5477" s="205" t="s">
        <v>684</v>
      </c>
      <c r="O5477" s="205" t="s">
        <v>686</v>
      </c>
      <c r="P5477" s="205" t="s">
        <v>684</v>
      </c>
      <c r="Q5477" s="205" t="s">
        <v>686</v>
      </c>
    </row>
    <row r="5478" spans="1:17" hidden="1">
      <c r="A5478" s="204">
        <v>100132541701</v>
      </c>
      <c r="B5478" s="205" t="s">
        <v>19377</v>
      </c>
      <c r="C5478" s="205" t="s">
        <v>19378</v>
      </c>
      <c r="D5478" s="205" t="s">
        <v>680</v>
      </c>
      <c r="E5478" s="572">
        <v>33842</v>
      </c>
      <c r="F5478" s="572">
        <v>41579</v>
      </c>
      <c r="G5478" s="205" t="s">
        <v>17759</v>
      </c>
      <c r="H5478" s="205" t="s">
        <v>682</v>
      </c>
      <c r="I5478" s="205" t="s">
        <v>684</v>
      </c>
      <c r="J5478" s="205" t="s">
        <v>684</v>
      </c>
      <c r="K5478" s="205" t="s">
        <v>684</v>
      </c>
      <c r="L5478" s="205" t="s">
        <v>684</v>
      </c>
      <c r="M5478" s="205" t="s">
        <v>684</v>
      </c>
      <c r="N5478" s="205" t="s">
        <v>684</v>
      </c>
      <c r="O5478" s="205" t="s">
        <v>686</v>
      </c>
      <c r="P5478" s="205" t="s">
        <v>684</v>
      </c>
      <c r="Q5478" s="205" t="s">
        <v>686</v>
      </c>
    </row>
    <row r="5479" spans="1:17" hidden="1">
      <c r="A5479" s="204">
        <v>100250876543</v>
      </c>
      <c r="B5479" s="205" t="s">
        <v>19374</v>
      </c>
      <c r="C5479" s="205" t="s">
        <v>19375</v>
      </c>
      <c r="D5479" s="205" t="s">
        <v>680</v>
      </c>
      <c r="E5479" s="572">
        <v>28741</v>
      </c>
      <c r="F5479" s="572">
        <v>41579</v>
      </c>
      <c r="G5479" s="205" t="s">
        <v>19376</v>
      </c>
      <c r="H5479" s="205" t="s">
        <v>682</v>
      </c>
      <c r="I5479" s="205" t="s">
        <v>684</v>
      </c>
      <c r="J5479" s="205" t="s">
        <v>684</v>
      </c>
      <c r="K5479" s="205" t="s">
        <v>684</v>
      </c>
      <c r="L5479" s="205" t="s">
        <v>684</v>
      </c>
      <c r="M5479" s="205" t="s">
        <v>684</v>
      </c>
      <c r="N5479" s="205" t="s">
        <v>684</v>
      </c>
      <c r="O5479" s="205" t="s">
        <v>686</v>
      </c>
      <c r="P5479" s="205" t="s">
        <v>684</v>
      </c>
      <c r="Q5479" s="205" t="s">
        <v>686</v>
      </c>
    </row>
    <row r="5480" spans="1:17" hidden="1">
      <c r="A5480" s="204">
        <v>100299082162</v>
      </c>
      <c r="B5480" s="205" t="s">
        <v>19372</v>
      </c>
      <c r="C5480" s="205" t="s">
        <v>19373</v>
      </c>
      <c r="D5480" s="205" t="s">
        <v>680</v>
      </c>
      <c r="E5480" s="572">
        <v>33821</v>
      </c>
      <c r="F5480" s="572">
        <v>41579</v>
      </c>
      <c r="G5480" s="205" t="s">
        <v>17101</v>
      </c>
      <c r="H5480" s="205" t="s">
        <v>682</v>
      </c>
      <c r="I5480" s="205" t="s">
        <v>684</v>
      </c>
      <c r="J5480" s="205" t="s">
        <v>684</v>
      </c>
      <c r="K5480" s="205" t="s">
        <v>684</v>
      </c>
      <c r="L5480" s="205" t="s">
        <v>684</v>
      </c>
      <c r="M5480" s="205" t="s">
        <v>684</v>
      </c>
      <c r="N5480" s="205" t="s">
        <v>684</v>
      </c>
      <c r="O5480" s="205" t="s">
        <v>686</v>
      </c>
      <c r="P5480" s="205" t="s">
        <v>684</v>
      </c>
      <c r="Q5480" s="205" t="s">
        <v>686</v>
      </c>
    </row>
    <row r="5481" spans="1:17" hidden="1">
      <c r="A5481" s="204">
        <v>100560588117</v>
      </c>
      <c r="B5481" s="205" t="s">
        <v>19379</v>
      </c>
      <c r="C5481" s="205" t="s">
        <v>19380</v>
      </c>
      <c r="D5481" s="205" t="s">
        <v>684</v>
      </c>
      <c r="E5481" s="572">
        <v>29502</v>
      </c>
      <c r="F5481" s="572">
        <v>41578</v>
      </c>
      <c r="G5481" s="205" t="s">
        <v>1545</v>
      </c>
      <c r="H5481" s="205" t="s">
        <v>682</v>
      </c>
      <c r="I5481" s="205" t="s">
        <v>684</v>
      </c>
      <c r="J5481" s="205" t="s">
        <v>684</v>
      </c>
      <c r="K5481" s="205" t="s">
        <v>684</v>
      </c>
      <c r="L5481" s="205" t="s">
        <v>684</v>
      </c>
      <c r="M5481" s="205" t="s">
        <v>684</v>
      </c>
      <c r="N5481" s="205" t="s">
        <v>684</v>
      </c>
      <c r="O5481" s="205" t="s">
        <v>686</v>
      </c>
      <c r="P5481" s="205" t="s">
        <v>684</v>
      </c>
      <c r="Q5481" s="205" t="s">
        <v>686</v>
      </c>
    </row>
    <row r="5482" spans="1:17" hidden="1">
      <c r="A5482" s="204">
        <v>100559775466</v>
      </c>
      <c r="B5482" s="205" t="s">
        <v>19381</v>
      </c>
      <c r="C5482" s="205" t="s">
        <v>19382</v>
      </c>
      <c r="D5482" s="205" t="s">
        <v>684</v>
      </c>
      <c r="E5482" s="572">
        <v>28774</v>
      </c>
      <c r="F5482" s="572">
        <v>41578</v>
      </c>
      <c r="G5482" s="205" t="s">
        <v>17972</v>
      </c>
      <c r="H5482" s="205" t="s">
        <v>682</v>
      </c>
      <c r="I5482" s="205" t="s">
        <v>684</v>
      </c>
      <c r="J5482" s="205" t="s">
        <v>684</v>
      </c>
      <c r="K5482" s="205" t="s">
        <v>684</v>
      </c>
      <c r="L5482" s="205" t="s">
        <v>684</v>
      </c>
      <c r="M5482" s="205" t="s">
        <v>684</v>
      </c>
      <c r="N5482" s="205" t="s">
        <v>684</v>
      </c>
      <c r="O5482" s="205" t="s">
        <v>686</v>
      </c>
      <c r="P5482" s="205" t="s">
        <v>684</v>
      </c>
      <c r="Q5482" s="205" t="s">
        <v>686</v>
      </c>
    </row>
    <row r="5483" spans="1:17" hidden="1">
      <c r="A5483" s="204">
        <v>100560683473</v>
      </c>
      <c r="B5483" s="205" t="s">
        <v>19383</v>
      </c>
      <c r="C5483" s="205" t="s">
        <v>19384</v>
      </c>
      <c r="D5483" s="205" t="s">
        <v>684</v>
      </c>
      <c r="E5483" s="572">
        <v>29145</v>
      </c>
      <c r="F5483" s="572">
        <v>41557</v>
      </c>
      <c r="G5483" s="205" t="s">
        <v>2781</v>
      </c>
      <c r="H5483" s="205" t="s">
        <v>682</v>
      </c>
      <c r="I5483" s="205" t="s">
        <v>684</v>
      </c>
      <c r="J5483" s="205" t="s">
        <v>684</v>
      </c>
      <c r="K5483" s="205" t="s">
        <v>684</v>
      </c>
      <c r="L5483" s="205" t="s">
        <v>684</v>
      </c>
      <c r="M5483" s="205" t="s">
        <v>684</v>
      </c>
      <c r="N5483" s="205" t="s">
        <v>684</v>
      </c>
      <c r="O5483" s="205" t="s">
        <v>686</v>
      </c>
      <c r="P5483" s="205" t="s">
        <v>684</v>
      </c>
      <c r="Q5483" s="205" t="s">
        <v>686</v>
      </c>
    </row>
    <row r="5484" spans="1:17" hidden="1">
      <c r="A5484" s="204">
        <v>100560448204</v>
      </c>
      <c r="B5484" s="205" t="s">
        <v>19385</v>
      </c>
      <c r="C5484" s="205" t="s">
        <v>19386</v>
      </c>
      <c r="D5484" s="205" t="s">
        <v>684</v>
      </c>
      <c r="E5484" s="572">
        <v>28403</v>
      </c>
      <c r="F5484" s="572">
        <v>41556</v>
      </c>
      <c r="G5484" s="205" t="s">
        <v>18374</v>
      </c>
      <c r="H5484" s="205" t="s">
        <v>682</v>
      </c>
      <c r="I5484" s="205" t="s">
        <v>684</v>
      </c>
      <c r="J5484" s="205" t="s">
        <v>684</v>
      </c>
      <c r="K5484" s="205" t="s">
        <v>684</v>
      </c>
      <c r="L5484" s="205" t="s">
        <v>684</v>
      </c>
      <c r="M5484" s="205" t="s">
        <v>684</v>
      </c>
      <c r="N5484" s="205" t="s">
        <v>684</v>
      </c>
      <c r="O5484" s="205" t="s">
        <v>686</v>
      </c>
      <c r="P5484" s="205" t="s">
        <v>684</v>
      </c>
      <c r="Q5484" s="205" t="s">
        <v>686</v>
      </c>
    </row>
    <row r="5485" spans="1:17" hidden="1">
      <c r="A5485" s="204">
        <v>100560125654</v>
      </c>
      <c r="B5485" s="205" t="s">
        <v>19387</v>
      </c>
      <c r="C5485" s="205" t="s">
        <v>19388</v>
      </c>
      <c r="D5485" s="205" t="s">
        <v>684</v>
      </c>
      <c r="E5485" s="572">
        <v>28767</v>
      </c>
      <c r="F5485" s="572">
        <v>41550</v>
      </c>
      <c r="G5485" s="205" t="s">
        <v>18348</v>
      </c>
      <c r="H5485" s="205" t="s">
        <v>682</v>
      </c>
      <c r="I5485" s="205" t="s">
        <v>684</v>
      </c>
      <c r="J5485" s="205" t="s">
        <v>684</v>
      </c>
      <c r="K5485" s="205" t="s">
        <v>684</v>
      </c>
      <c r="L5485" s="205" t="s">
        <v>684</v>
      </c>
      <c r="M5485" s="205" t="s">
        <v>684</v>
      </c>
      <c r="N5485" s="205" t="s">
        <v>684</v>
      </c>
      <c r="O5485" s="205" t="s">
        <v>686</v>
      </c>
      <c r="P5485" s="205" t="s">
        <v>684</v>
      </c>
      <c r="Q5485" s="205" t="s">
        <v>686</v>
      </c>
    </row>
    <row r="5486" spans="1:17" hidden="1">
      <c r="A5486" s="204">
        <v>100314679281</v>
      </c>
      <c r="B5486" s="205" t="s">
        <v>19418</v>
      </c>
      <c r="C5486" s="205" t="s">
        <v>19419</v>
      </c>
      <c r="D5486" s="205" t="s">
        <v>680</v>
      </c>
      <c r="E5486" s="572">
        <v>31187</v>
      </c>
      <c r="F5486" s="572">
        <v>41548</v>
      </c>
      <c r="G5486" s="205" t="s">
        <v>16445</v>
      </c>
      <c r="H5486" s="205" t="s">
        <v>682</v>
      </c>
      <c r="I5486" s="205" t="s">
        <v>684</v>
      </c>
      <c r="J5486" s="205" t="s">
        <v>684</v>
      </c>
      <c r="K5486" s="205" t="s">
        <v>684</v>
      </c>
      <c r="L5486" s="205" t="s">
        <v>684</v>
      </c>
      <c r="M5486" s="205" t="s">
        <v>684</v>
      </c>
      <c r="N5486" s="205" t="s">
        <v>684</v>
      </c>
      <c r="O5486" s="205" t="s">
        <v>686</v>
      </c>
      <c r="P5486" s="205" t="s">
        <v>684</v>
      </c>
      <c r="Q5486" s="205" t="s">
        <v>686</v>
      </c>
    </row>
    <row r="5487" spans="1:17" hidden="1">
      <c r="A5487" s="204">
        <v>100092742896</v>
      </c>
      <c r="B5487" s="205" t="s">
        <v>19412</v>
      </c>
      <c r="C5487" s="205" t="s">
        <v>19413</v>
      </c>
      <c r="D5487" s="205" t="s">
        <v>680</v>
      </c>
      <c r="E5487" s="572">
        <v>33080</v>
      </c>
      <c r="F5487" s="572">
        <v>41548</v>
      </c>
      <c r="G5487" s="205" t="s">
        <v>19414</v>
      </c>
      <c r="H5487" s="205" t="s">
        <v>682</v>
      </c>
      <c r="I5487" s="205" t="s">
        <v>684</v>
      </c>
      <c r="J5487" s="205">
        <v>7776018787</v>
      </c>
      <c r="K5487" s="205" t="s">
        <v>684</v>
      </c>
      <c r="L5487" s="205" t="s">
        <v>684</v>
      </c>
      <c r="M5487" s="205" t="s">
        <v>684</v>
      </c>
      <c r="N5487" s="205" t="s">
        <v>684</v>
      </c>
      <c r="O5487" s="205" t="s">
        <v>686</v>
      </c>
      <c r="P5487" s="205" t="s">
        <v>684</v>
      </c>
      <c r="Q5487" s="205" t="s">
        <v>686</v>
      </c>
    </row>
    <row r="5488" spans="1:17" hidden="1">
      <c r="A5488" s="204">
        <v>100079595863</v>
      </c>
      <c r="B5488" s="205" t="s">
        <v>19398</v>
      </c>
      <c r="C5488" s="205" t="s">
        <v>19399</v>
      </c>
      <c r="D5488" s="205" t="s">
        <v>680</v>
      </c>
      <c r="E5488" s="572">
        <v>32664</v>
      </c>
      <c r="F5488" s="572">
        <v>41548</v>
      </c>
      <c r="G5488" s="205" t="s">
        <v>720</v>
      </c>
      <c r="H5488" s="205" t="s">
        <v>682</v>
      </c>
      <c r="I5488" s="205" t="s">
        <v>684</v>
      </c>
      <c r="J5488" s="205">
        <v>8746897669</v>
      </c>
      <c r="K5488" s="205" t="s">
        <v>684</v>
      </c>
      <c r="L5488" s="205" t="s">
        <v>684</v>
      </c>
      <c r="M5488" s="205" t="s">
        <v>684</v>
      </c>
      <c r="N5488" s="205" t="s">
        <v>14062</v>
      </c>
      <c r="O5488" s="205" t="s">
        <v>686</v>
      </c>
      <c r="P5488" s="205" t="s">
        <v>684</v>
      </c>
      <c r="Q5488" s="205" t="s">
        <v>686</v>
      </c>
    </row>
    <row r="5489" spans="1:17" hidden="1">
      <c r="A5489" s="204">
        <v>100150907991</v>
      </c>
      <c r="B5489" s="205" t="s">
        <v>19405</v>
      </c>
      <c r="C5489" s="205" t="s">
        <v>19406</v>
      </c>
      <c r="D5489" s="205" t="s">
        <v>680</v>
      </c>
      <c r="E5489" s="572">
        <v>34145</v>
      </c>
      <c r="F5489" s="572">
        <v>41548</v>
      </c>
      <c r="G5489" s="205" t="s">
        <v>1309</v>
      </c>
      <c r="H5489" s="205" t="s">
        <v>682</v>
      </c>
      <c r="I5489" s="205" t="s">
        <v>684</v>
      </c>
      <c r="J5489" s="205" t="s">
        <v>684</v>
      </c>
      <c r="K5489" s="205" t="s">
        <v>684</v>
      </c>
      <c r="L5489" s="205" t="s">
        <v>684</v>
      </c>
      <c r="M5489" s="205" t="s">
        <v>684</v>
      </c>
      <c r="N5489" s="205" t="s">
        <v>684</v>
      </c>
      <c r="O5489" s="205" t="s">
        <v>686</v>
      </c>
      <c r="P5489" s="205" t="s">
        <v>684</v>
      </c>
      <c r="Q5489" s="205" t="s">
        <v>686</v>
      </c>
    </row>
    <row r="5490" spans="1:17" hidden="1">
      <c r="A5490" s="204">
        <v>100267208506</v>
      </c>
      <c r="B5490" s="205" t="s">
        <v>19400</v>
      </c>
      <c r="C5490" s="205" t="s">
        <v>19401</v>
      </c>
      <c r="D5490" s="205" t="s">
        <v>680</v>
      </c>
      <c r="E5490" s="572">
        <v>27123</v>
      </c>
      <c r="F5490" s="572">
        <v>41548</v>
      </c>
      <c r="G5490" s="205" t="s">
        <v>3379</v>
      </c>
      <c r="H5490" s="205" t="s">
        <v>682</v>
      </c>
      <c r="I5490" s="205" t="s">
        <v>684</v>
      </c>
      <c r="J5490" s="205" t="s">
        <v>684</v>
      </c>
      <c r="K5490" s="205" t="s">
        <v>684</v>
      </c>
      <c r="L5490" s="205" t="s">
        <v>684</v>
      </c>
      <c r="M5490" s="205" t="s">
        <v>684</v>
      </c>
      <c r="N5490" s="205" t="s">
        <v>13620</v>
      </c>
      <c r="O5490" s="205" t="s">
        <v>686</v>
      </c>
      <c r="P5490" s="205" t="s">
        <v>684</v>
      </c>
      <c r="Q5490" s="205" t="s">
        <v>686</v>
      </c>
    </row>
    <row r="5491" spans="1:17" hidden="1">
      <c r="A5491" s="204">
        <v>100396454515</v>
      </c>
      <c r="B5491" s="205" t="s">
        <v>19402</v>
      </c>
      <c r="C5491" s="205" t="s">
        <v>19403</v>
      </c>
      <c r="D5491" s="205" t="s">
        <v>680</v>
      </c>
      <c r="E5491" s="572">
        <v>33147</v>
      </c>
      <c r="F5491" s="572">
        <v>41548</v>
      </c>
      <c r="G5491" s="205" t="s">
        <v>19404</v>
      </c>
      <c r="H5491" s="205" t="s">
        <v>682</v>
      </c>
      <c r="I5491" s="205" t="s">
        <v>684</v>
      </c>
      <c r="J5491" s="205" t="s">
        <v>684</v>
      </c>
      <c r="K5491" s="205" t="s">
        <v>684</v>
      </c>
      <c r="L5491" s="205" t="s">
        <v>684</v>
      </c>
      <c r="M5491" s="205" t="s">
        <v>684</v>
      </c>
      <c r="N5491" s="205" t="s">
        <v>684</v>
      </c>
      <c r="O5491" s="205" t="s">
        <v>686</v>
      </c>
      <c r="P5491" s="205" t="s">
        <v>684</v>
      </c>
      <c r="Q5491" s="205" t="s">
        <v>686</v>
      </c>
    </row>
    <row r="5492" spans="1:17" hidden="1">
      <c r="A5492" s="204">
        <v>100194295267</v>
      </c>
      <c r="B5492" s="205" t="s">
        <v>19392</v>
      </c>
      <c r="C5492" s="205" t="s">
        <v>19393</v>
      </c>
      <c r="D5492" s="205" t="s">
        <v>680</v>
      </c>
      <c r="E5492" s="572">
        <v>21916</v>
      </c>
      <c r="F5492" s="572">
        <v>41548</v>
      </c>
      <c r="G5492" s="205" t="s">
        <v>19196</v>
      </c>
      <c r="H5492" s="205" t="s">
        <v>682</v>
      </c>
      <c r="I5492" s="205" t="s">
        <v>684</v>
      </c>
      <c r="J5492" s="205" t="s">
        <v>684</v>
      </c>
      <c r="K5492" s="205" t="s">
        <v>684</v>
      </c>
      <c r="L5492" s="205" t="s">
        <v>684</v>
      </c>
      <c r="M5492" s="205" t="s">
        <v>684</v>
      </c>
      <c r="N5492" s="205" t="s">
        <v>684</v>
      </c>
      <c r="O5492" s="205" t="s">
        <v>686</v>
      </c>
      <c r="P5492" s="205" t="s">
        <v>684</v>
      </c>
      <c r="Q5492" s="205" t="s">
        <v>686</v>
      </c>
    </row>
    <row r="5493" spans="1:17" hidden="1">
      <c r="A5493" s="204">
        <v>100326211558</v>
      </c>
      <c r="B5493" s="205" t="s">
        <v>19407</v>
      </c>
      <c r="C5493" s="205" t="s">
        <v>19408</v>
      </c>
      <c r="D5493" s="205" t="s">
        <v>680</v>
      </c>
      <c r="E5493" s="572">
        <v>33471</v>
      </c>
      <c r="F5493" s="572">
        <v>41548</v>
      </c>
      <c r="G5493" s="205" t="s">
        <v>4690</v>
      </c>
      <c r="H5493" s="205" t="s">
        <v>682</v>
      </c>
      <c r="I5493" s="205" t="s">
        <v>684</v>
      </c>
      <c r="J5493" s="205" t="s">
        <v>684</v>
      </c>
      <c r="K5493" s="205" t="s">
        <v>684</v>
      </c>
      <c r="L5493" s="205" t="s">
        <v>684</v>
      </c>
      <c r="M5493" s="205" t="s">
        <v>684</v>
      </c>
      <c r="N5493" s="205" t="s">
        <v>684</v>
      </c>
      <c r="O5493" s="205" t="s">
        <v>686</v>
      </c>
      <c r="P5493" s="205" t="s">
        <v>684</v>
      </c>
      <c r="Q5493" s="205" t="s">
        <v>686</v>
      </c>
    </row>
    <row r="5494" spans="1:17" hidden="1">
      <c r="A5494" s="204">
        <v>100232062173</v>
      </c>
      <c r="B5494" s="205" t="s">
        <v>19409</v>
      </c>
      <c r="C5494" s="205" t="s">
        <v>19410</v>
      </c>
      <c r="D5494" s="205" t="s">
        <v>680</v>
      </c>
      <c r="E5494" s="572">
        <v>32636</v>
      </c>
      <c r="F5494" s="572">
        <v>41548</v>
      </c>
      <c r="G5494" s="205" t="s">
        <v>19411</v>
      </c>
      <c r="H5494" s="205" t="s">
        <v>682</v>
      </c>
      <c r="I5494" s="205" t="s">
        <v>684</v>
      </c>
      <c r="J5494" s="205" t="s">
        <v>684</v>
      </c>
      <c r="K5494" s="205" t="s">
        <v>684</v>
      </c>
      <c r="L5494" s="205" t="s">
        <v>684</v>
      </c>
      <c r="M5494" s="205" t="s">
        <v>684</v>
      </c>
      <c r="N5494" s="205" t="s">
        <v>684</v>
      </c>
      <c r="O5494" s="205" t="s">
        <v>686</v>
      </c>
      <c r="P5494" s="205" t="s">
        <v>684</v>
      </c>
      <c r="Q5494" s="205" t="s">
        <v>686</v>
      </c>
    </row>
    <row r="5495" spans="1:17" hidden="1">
      <c r="A5495" s="204">
        <v>100337185445</v>
      </c>
      <c r="B5495" s="205" t="s">
        <v>19389</v>
      </c>
      <c r="C5495" s="205" t="s">
        <v>19390</v>
      </c>
      <c r="D5495" s="205" t="s">
        <v>680</v>
      </c>
      <c r="E5495" s="572">
        <v>30439</v>
      </c>
      <c r="F5495" s="572">
        <v>41548</v>
      </c>
      <c r="G5495" s="205" t="s">
        <v>19391</v>
      </c>
      <c r="H5495" s="205" t="s">
        <v>682</v>
      </c>
      <c r="I5495" s="205" t="s">
        <v>684</v>
      </c>
      <c r="J5495" s="205" t="s">
        <v>684</v>
      </c>
      <c r="K5495" s="205" t="s">
        <v>684</v>
      </c>
      <c r="L5495" s="205" t="s">
        <v>684</v>
      </c>
      <c r="M5495" s="205" t="s">
        <v>684</v>
      </c>
      <c r="N5495" s="205" t="s">
        <v>684</v>
      </c>
      <c r="O5495" s="205" t="s">
        <v>686</v>
      </c>
      <c r="P5495" s="205" t="s">
        <v>684</v>
      </c>
      <c r="Q5495" s="205" t="s">
        <v>686</v>
      </c>
    </row>
    <row r="5496" spans="1:17" hidden="1">
      <c r="A5496" s="204">
        <v>100167374097</v>
      </c>
      <c r="B5496" s="205" t="s">
        <v>19396</v>
      </c>
      <c r="C5496" s="205" t="s">
        <v>19397</v>
      </c>
      <c r="D5496" s="205" t="s">
        <v>680</v>
      </c>
      <c r="E5496" s="572">
        <v>33999</v>
      </c>
      <c r="F5496" s="572">
        <v>41548</v>
      </c>
      <c r="G5496" s="205" t="s">
        <v>9540</v>
      </c>
      <c r="H5496" s="205" t="s">
        <v>682</v>
      </c>
      <c r="I5496" s="205" t="s">
        <v>684</v>
      </c>
      <c r="J5496" s="205" t="s">
        <v>684</v>
      </c>
      <c r="K5496" s="205" t="s">
        <v>684</v>
      </c>
      <c r="L5496" s="205" t="s">
        <v>684</v>
      </c>
      <c r="M5496" s="205" t="s">
        <v>684</v>
      </c>
      <c r="N5496" s="205" t="s">
        <v>684</v>
      </c>
      <c r="O5496" s="205" t="s">
        <v>686</v>
      </c>
      <c r="P5496" s="205" t="s">
        <v>684</v>
      </c>
      <c r="Q5496" s="205" t="s">
        <v>686</v>
      </c>
    </row>
    <row r="5497" spans="1:17" hidden="1">
      <c r="A5497" s="204">
        <v>100229038875</v>
      </c>
      <c r="B5497" s="205" t="s">
        <v>19415</v>
      </c>
      <c r="C5497" s="205" t="s">
        <v>19416</v>
      </c>
      <c r="D5497" s="205" t="s">
        <v>680</v>
      </c>
      <c r="E5497" s="572">
        <v>31909</v>
      </c>
      <c r="F5497" s="572">
        <v>41548</v>
      </c>
      <c r="G5497" s="205" t="s">
        <v>19417</v>
      </c>
      <c r="H5497" s="205" t="s">
        <v>682</v>
      </c>
      <c r="I5497" s="205" t="s">
        <v>684</v>
      </c>
      <c r="J5497" s="205" t="s">
        <v>684</v>
      </c>
      <c r="K5497" s="205" t="s">
        <v>684</v>
      </c>
      <c r="L5497" s="205" t="s">
        <v>684</v>
      </c>
      <c r="M5497" s="205" t="s">
        <v>684</v>
      </c>
      <c r="N5497" s="205" t="s">
        <v>684</v>
      </c>
      <c r="O5497" s="205" t="s">
        <v>686</v>
      </c>
      <c r="P5497" s="205" t="s">
        <v>684</v>
      </c>
      <c r="Q5497" s="205" t="s">
        <v>686</v>
      </c>
    </row>
    <row r="5498" spans="1:17" hidden="1">
      <c r="A5498" s="204">
        <v>100149436231</v>
      </c>
      <c r="B5498" s="205" t="s">
        <v>19394</v>
      </c>
      <c r="C5498" s="205" t="s">
        <v>19395</v>
      </c>
      <c r="D5498" s="205" t="s">
        <v>680</v>
      </c>
      <c r="E5498" s="572">
        <v>33461</v>
      </c>
      <c r="F5498" s="572">
        <v>41548</v>
      </c>
      <c r="G5498" s="205" t="s">
        <v>15286</v>
      </c>
      <c r="H5498" s="205" t="s">
        <v>682</v>
      </c>
      <c r="I5498" s="205" t="s">
        <v>684</v>
      </c>
      <c r="J5498" s="205" t="s">
        <v>684</v>
      </c>
      <c r="K5498" s="205" t="s">
        <v>684</v>
      </c>
      <c r="L5498" s="205" t="s">
        <v>684</v>
      </c>
      <c r="M5498" s="205" t="s">
        <v>684</v>
      </c>
      <c r="N5498" s="205" t="s">
        <v>684</v>
      </c>
      <c r="O5498" s="205" t="s">
        <v>686</v>
      </c>
      <c r="P5498" s="205" t="s">
        <v>684</v>
      </c>
      <c r="Q5498" s="205" t="s">
        <v>686</v>
      </c>
    </row>
    <row r="5499" spans="1:17" hidden="1">
      <c r="A5499" s="204">
        <v>100089621413</v>
      </c>
      <c r="B5499" s="205" t="s">
        <v>19424</v>
      </c>
      <c r="C5499" s="205" t="s">
        <v>19425</v>
      </c>
      <c r="D5499" s="205" t="s">
        <v>680</v>
      </c>
      <c r="E5499" s="572">
        <v>33817</v>
      </c>
      <c r="F5499" s="572">
        <v>41518</v>
      </c>
      <c r="G5499" s="205" t="s">
        <v>720</v>
      </c>
      <c r="H5499" s="205" t="s">
        <v>682</v>
      </c>
      <c r="I5499" s="205" t="s">
        <v>684</v>
      </c>
      <c r="J5499" s="205" t="s">
        <v>684</v>
      </c>
      <c r="K5499" s="205" t="s">
        <v>684</v>
      </c>
      <c r="L5499" s="205" t="s">
        <v>684</v>
      </c>
      <c r="M5499" s="205" t="s">
        <v>684</v>
      </c>
      <c r="N5499" s="205" t="s">
        <v>684</v>
      </c>
      <c r="O5499" s="205" t="s">
        <v>686</v>
      </c>
      <c r="P5499" s="205" t="s">
        <v>684</v>
      </c>
      <c r="Q5499" s="205" t="s">
        <v>686</v>
      </c>
    </row>
    <row r="5500" spans="1:17" hidden="1">
      <c r="A5500" s="204">
        <v>100229875653</v>
      </c>
      <c r="B5500" s="205" t="s">
        <v>19429</v>
      </c>
      <c r="C5500" s="205" t="s">
        <v>19430</v>
      </c>
      <c r="D5500" s="205" t="s">
        <v>680</v>
      </c>
      <c r="E5500" s="572">
        <v>32607</v>
      </c>
      <c r="F5500" s="572">
        <v>41518</v>
      </c>
      <c r="G5500" s="205" t="s">
        <v>2693</v>
      </c>
      <c r="H5500" s="205" t="s">
        <v>682</v>
      </c>
      <c r="I5500" s="205" t="s">
        <v>684</v>
      </c>
      <c r="J5500" s="205" t="s">
        <v>684</v>
      </c>
      <c r="K5500" s="205" t="s">
        <v>684</v>
      </c>
      <c r="L5500" s="205" t="s">
        <v>684</v>
      </c>
      <c r="M5500" s="205" t="s">
        <v>684</v>
      </c>
      <c r="N5500" s="205" t="s">
        <v>684</v>
      </c>
      <c r="O5500" s="205" t="s">
        <v>686</v>
      </c>
      <c r="P5500" s="205" t="s">
        <v>684</v>
      </c>
      <c r="Q5500" s="205" t="s">
        <v>686</v>
      </c>
    </row>
    <row r="5501" spans="1:17" hidden="1">
      <c r="A5501" s="204">
        <v>100326209704</v>
      </c>
      <c r="B5501" s="205" t="s">
        <v>19426</v>
      </c>
      <c r="C5501" s="205" t="s">
        <v>18857</v>
      </c>
      <c r="D5501" s="205" t="s">
        <v>680</v>
      </c>
      <c r="E5501" s="572">
        <v>33182</v>
      </c>
      <c r="F5501" s="572">
        <v>41518</v>
      </c>
      <c r="G5501" s="205" t="s">
        <v>2229</v>
      </c>
      <c r="H5501" s="205" t="s">
        <v>682</v>
      </c>
      <c r="I5501" s="205" t="s">
        <v>684</v>
      </c>
      <c r="J5501" s="205" t="s">
        <v>684</v>
      </c>
      <c r="K5501" s="205" t="s">
        <v>684</v>
      </c>
      <c r="L5501" s="205" t="s">
        <v>684</v>
      </c>
      <c r="M5501" s="205" t="s">
        <v>684</v>
      </c>
      <c r="N5501" s="205" t="s">
        <v>684</v>
      </c>
      <c r="O5501" s="205" t="s">
        <v>686</v>
      </c>
      <c r="P5501" s="205" t="s">
        <v>684</v>
      </c>
      <c r="Q5501" s="205" t="s">
        <v>686</v>
      </c>
    </row>
    <row r="5502" spans="1:17" hidden="1">
      <c r="A5502" s="204">
        <v>100104385445</v>
      </c>
      <c r="B5502" s="205" t="s">
        <v>19427</v>
      </c>
      <c r="C5502" s="205" t="s">
        <v>19428</v>
      </c>
      <c r="D5502" s="205" t="s">
        <v>680</v>
      </c>
      <c r="E5502" s="572">
        <v>29316</v>
      </c>
      <c r="F5502" s="572">
        <v>41518</v>
      </c>
      <c r="G5502" s="205" t="s">
        <v>7821</v>
      </c>
      <c r="H5502" s="205" t="s">
        <v>682</v>
      </c>
      <c r="I5502" s="205" t="s">
        <v>684</v>
      </c>
      <c r="J5502" s="205" t="s">
        <v>684</v>
      </c>
      <c r="K5502" s="205" t="s">
        <v>684</v>
      </c>
      <c r="L5502" s="205" t="s">
        <v>684</v>
      </c>
      <c r="M5502" s="205" t="s">
        <v>684</v>
      </c>
      <c r="N5502" s="205" t="s">
        <v>684</v>
      </c>
      <c r="O5502" s="205" t="s">
        <v>686</v>
      </c>
      <c r="P5502" s="205" t="s">
        <v>684</v>
      </c>
      <c r="Q5502" s="205" t="s">
        <v>686</v>
      </c>
    </row>
    <row r="5503" spans="1:17" hidden="1">
      <c r="A5503" s="204">
        <v>100313710199</v>
      </c>
      <c r="B5503" s="205" t="s">
        <v>19431</v>
      </c>
      <c r="C5503" s="205" t="s">
        <v>3254</v>
      </c>
      <c r="D5503" s="205" t="s">
        <v>680</v>
      </c>
      <c r="E5503" s="572">
        <v>32356</v>
      </c>
      <c r="F5503" s="572">
        <v>41518</v>
      </c>
      <c r="G5503" s="205" t="s">
        <v>19432</v>
      </c>
      <c r="H5503" s="205" t="s">
        <v>682</v>
      </c>
      <c r="I5503" s="205" t="s">
        <v>684</v>
      </c>
      <c r="J5503" s="205" t="s">
        <v>684</v>
      </c>
      <c r="K5503" s="205" t="s">
        <v>684</v>
      </c>
      <c r="L5503" s="205" t="s">
        <v>684</v>
      </c>
      <c r="M5503" s="205" t="s">
        <v>684</v>
      </c>
      <c r="N5503" s="205" t="s">
        <v>684</v>
      </c>
      <c r="O5503" s="205" t="s">
        <v>686</v>
      </c>
      <c r="P5503" s="205" t="s">
        <v>684</v>
      </c>
      <c r="Q5503" s="205" t="s">
        <v>686</v>
      </c>
    </row>
    <row r="5504" spans="1:17" hidden="1">
      <c r="A5504" s="204">
        <v>100300461855</v>
      </c>
      <c r="B5504" s="205" t="s">
        <v>19420</v>
      </c>
      <c r="C5504" s="205" t="s">
        <v>19421</v>
      </c>
      <c r="D5504" s="205" t="s">
        <v>680</v>
      </c>
      <c r="E5504" s="572">
        <v>31619</v>
      </c>
      <c r="F5504" s="572">
        <v>41518</v>
      </c>
      <c r="G5504" s="205" t="s">
        <v>3917</v>
      </c>
      <c r="H5504" s="205" t="s">
        <v>682</v>
      </c>
      <c r="I5504" s="205" t="s">
        <v>684</v>
      </c>
      <c r="J5504" s="205" t="s">
        <v>684</v>
      </c>
      <c r="K5504" s="205" t="s">
        <v>684</v>
      </c>
      <c r="L5504" s="205" t="s">
        <v>684</v>
      </c>
      <c r="M5504" s="205" t="s">
        <v>684</v>
      </c>
      <c r="N5504" s="205" t="s">
        <v>684</v>
      </c>
      <c r="O5504" s="205" t="s">
        <v>686</v>
      </c>
      <c r="P5504" s="205" t="s">
        <v>684</v>
      </c>
      <c r="Q5504" s="205" t="s">
        <v>686</v>
      </c>
    </row>
    <row r="5505" spans="1:17" hidden="1">
      <c r="A5505" s="204">
        <v>100560264984</v>
      </c>
      <c r="B5505" s="205" t="s">
        <v>19422</v>
      </c>
      <c r="C5505" s="205" t="s">
        <v>19423</v>
      </c>
      <c r="D5505" s="205" t="s">
        <v>680</v>
      </c>
      <c r="E5505" s="572">
        <v>25609</v>
      </c>
      <c r="F5505" s="572">
        <v>41518</v>
      </c>
      <c r="G5505" s="205" t="s">
        <v>11913</v>
      </c>
      <c r="H5505" s="205" t="s">
        <v>682</v>
      </c>
      <c r="I5505" s="205" t="s">
        <v>684</v>
      </c>
      <c r="J5505" s="205" t="s">
        <v>684</v>
      </c>
      <c r="K5505" s="205" t="s">
        <v>684</v>
      </c>
      <c r="L5505" s="205" t="s">
        <v>684</v>
      </c>
      <c r="M5505" s="205" t="s">
        <v>684</v>
      </c>
      <c r="N5505" s="205" t="s">
        <v>684</v>
      </c>
      <c r="O5505" s="205" t="s">
        <v>686</v>
      </c>
      <c r="P5505" s="205" t="s">
        <v>684</v>
      </c>
      <c r="Q5505" s="205" t="s">
        <v>686</v>
      </c>
    </row>
    <row r="5506" spans="1:17" hidden="1">
      <c r="A5506" s="204">
        <v>100177111562</v>
      </c>
      <c r="B5506" s="205" t="s">
        <v>19441</v>
      </c>
      <c r="C5506" s="205" t="s">
        <v>19442</v>
      </c>
      <c r="D5506" s="205" t="s">
        <v>680</v>
      </c>
      <c r="E5506" s="572">
        <v>33842</v>
      </c>
      <c r="F5506" s="572">
        <v>41487</v>
      </c>
      <c r="G5506" s="205" t="s">
        <v>19443</v>
      </c>
      <c r="H5506" s="205" t="s">
        <v>682</v>
      </c>
      <c r="I5506" s="205" t="s">
        <v>684</v>
      </c>
      <c r="J5506" s="205" t="s">
        <v>684</v>
      </c>
      <c r="K5506" s="205" t="s">
        <v>684</v>
      </c>
      <c r="L5506" s="205" t="s">
        <v>684</v>
      </c>
      <c r="M5506" s="205" t="s">
        <v>684</v>
      </c>
      <c r="N5506" s="205" t="s">
        <v>684</v>
      </c>
      <c r="O5506" s="205" t="s">
        <v>686</v>
      </c>
      <c r="P5506" s="205" t="s">
        <v>684</v>
      </c>
      <c r="Q5506" s="205" t="s">
        <v>686</v>
      </c>
    </row>
    <row r="5507" spans="1:17" hidden="1">
      <c r="A5507" s="204">
        <v>100335095884</v>
      </c>
      <c r="B5507" s="205" t="s">
        <v>19436</v>
      </c>
      <c r="C5507" s="205" t="s">
        <v>19437</v>
      </c>
      <c r="D5507" s="205" t="s">
        <v>680</v>
      </c>
      <c r="E5507" s="572">
        <v>33539</v>
      </c>
      <c r="F5507" s="572">
        <v>41487</v>
      </c>
      <c r="G5507" s="205" t="s">
        <v>1153</v>
      </c>
      <c r="H5507" s="205" t="s">
        <v>682</v>
      </c>
      <c r="I5507" s="205" t="s">
        <v>684</v>
      </c>
      <c r="J5507" s="205" t="s">
        <v>684</v>
      </c>
      <c r="K5507" s="205" t="s">
        <v>684</v>
      </c>
      <c r="L5507" s="205" t="s">
        <v>684</v>
      </c>
      <c r="M5507" s="205" t="s">
        <v>684</v>
      </c>
      <c r="N5507" s="205" t="s">
        <v>684</v>
      </c>
      <c r="O5507" s="205" t="s">
        <v>686</v>
      </c>
      <c r="P5507" s="205" t="s">
        <v>684</v>
      </c>
      <c r="Q5507" s="205" t="s">
        <v>686</v>
      </c>
    </row>
    <row r="5508" spans="1:17" hidden="1">
      <c r="A5508" s="204">
        <v>100261146754</v>
      </c>
      <c r="B5508" s="205" t="s">
        <v>19438</v>
      </c>
      <c r="C5508" s="205" t="s">
        <v>19439</v>
      </c>
      <c r="D5508" s="205" t="s">
        <v>680</v>
      </c>
      <c r="E5508" s="572">
        <v>31218</v>
      </c>
      <c r="F5508" s="572">
        <v>41487</v>
      </c>
      <c r="G5508" s="205" t="s">
        <v>19440</v>
      </c>
      <c r="H5508" s="205" t="s">
        <v>682</v>
      </c>
      <c r="I5508" s="205" t="s">
        <v>684</v>
      </c>
      <c r="J5508" s="205" t="s">
        <v>684</v>
      </c>
      <c r="K5508" s="205" t="s">
        <v>684</v>
      </c>
      <c r="L5508" s="205" t="s">
        <v>684</v>
      </c>
      <c r="M5508" s="205" t="s">
        <v>684</v>
      </c>
      <c r="N5508" s="205" t="s">
        <v>684</v>
      </c>
      <c r="O5508" s="205" t="s">
        <v>686</v>
      </c>
      <c r="P5508" s="205" t="s">
        <v>684</v>
      </c>
      <c r="Q5508" s="205" t="s">
        <v>686</v>
      </c>
    </row>
    <row r="5509" spans="1:17" hidden="1">
      <c r="A5509" s="204">
        <v>100219497125</v>
      </c>
      <c r="B5509" s="205" t="s">
        <v>19433</v>
      </c>
      <c r="C5509" s="205" t="s">
        <v>19434</v>
      </c>
      <c r="D5509" s="205" t="s">
        <v>680</v>
      </c>
      <c r="E5509" s="572">
        <v>34254</v>
      </c>
      <c r="F5509" s="572">
        <v>41487</v>
      </c>
      <c r="G5509" s="205" t="s">
        <v>19435</v>
      </c>
      <c r="H5509" s="205" t="s">
        <v>682</v>
      </c>
      <c r="I5509" s="205" t="s">
        <v>684</v>
      </c>
      <c r="J5509" s="205" t="s">
        <v>684</v>
      </c>
      <c r="K5509" s="205" t="s">
        <v>684</v>
      </c>
      <c r="L5509" s="205" t="s">
        <v>684</v>
      </c>
      <c r="M5509" s="205" t="s">
        <v>684</v>
      </c>
      <c r="N5509" s="205" t="s">
        <v>684</v>
      </c>
      <c r="O5509" s="205" t="s">
        <v>686</v>
      </c>
      <c r="P5509" s="205" t="s">
        <v>684</v>
      </c>
      <c r="Q5509" s="205" t="s">
        <v>686</v>
      </c>
    </row>
    <row r="5510" spans="1:17" hidden="1">
      <c r="A5510" s="204">
        <v>100080902665</v>
      </c>
      <c r="B5510" s="205" t="s">
        <v>19452</v>
      </c>
      <c r="C5510" s="205" t="s">
        <v>19453</v>
      </c>
      <c r="D5510" s="205" t="s">
        <v>680</v>
      </c>
      <c r="E5510" s="572">
        <v>33396</v>
      </c>
      <c r="F5510" s="572">
        <v>41456</v>
      </c>
      <c r="G5510" s="205" t="s">
        <v>19454</v>
      </c>
      <c r="H5510" s="205" t="s">
        <v>682</v>
      </c>
      <c r="I5510" s="205" t="s">
        <v>684</v>
      </c>
      <c r="J5510" s="205" t="s">
        <v>684</v>
      </c>
      <c r="K5510" s="205" t="s">
        <v>684</v>
      </c>
      <c r="L5510" s="205" t="s">
        <v>684</v>
      </c>
      <c r="M5510" s="205" t="s">
        <v>684</v>
      </c>
      <c r="N5510" s="205" t="s">
        <v>684</v>
      </c>
      <c r="O5510" s="205" t="s">
        <v>686</v>
      </c>
      <c r="P5510" s="205" t="s">
        <v>684</v>
      </c>
      <c r="Q5510" s="205" t="s">
        <v>686</v>
      </c>
    </row>
    <row r="5511" spans="1:17" hidden="1">
      <c r="A5511" s="204">
        <v>100403702688</v>
      </c>
      <c r="B5511" s="205" t="s">
        <v>19455</v>
      </c>
      <c r="C5511" s="205" t="s">
        <v>19456</v>
      </c>
      <c r="D5511" s="205" t="s">
        <v>680</v>
      </c>
      <c r="E5511" s="572">
        <v>33386</v>
      </c>
      <c r="F5511" s="572">
        <v>41456</v>
      </c>
      <c r="G5511" s="205" t="s">
        <v>15392</v>
      </c>
      <c r="H5511" s="205" t="s">
        <v>682</v>
      </c>
      <c r="I5511" s="205" t="s">
        <v>684</v>
      </c>
      <c r="J5511" s="205" t="s">
        <v>684</v>
      </c>
      <c r="K5511" s="205" t="s">
        <v>684</v>
      </c>
      <c r="L5511" s="205" t="s">
        <v>684</v>
      </c>
      <c r="M5511" s="205" t="s">
        <v>684</v>
      </c>
      <c r="N5511" s="205" t="s">
        <v>684</v>
      </c>
      <c r="O5511" s="205" t="s">
        <v>686</v>
      </c>
      <c r="P5511" s="205" t="s">
        <v>684</v>
      </c>
      <c r="Q5511" s="205" t="s">
        <v>686</v>
      </c>
    </row>
    <row r="5512" spans="1:17" hidden="1">
      <c r="A5512" s="204">
        <v>100176335078</v>
      </c>
      <c r="B5512" s="205" t="s">
        <v>19467</v>
      </c>
      <c r="C5512" s="205" t="s">
        <v>19468</v>
      </c>
      <c r="D5512" s="205" t="s">
        <v>680</v>
      </c>
      <c r="E5512" s="572"/>
      <c r="F5512" s="572">
        <v>41456</v>
      </c>
      <c r="G5512" s="205" t="s">
        <v>684</v>
      </c>
      <c r="H5512" s="205" t="s">
        <v>684</v>
      </c>
      <c r="I5512" s="205" t="s">
        <v>684</v>
      </c>
      <c r="J5512" s="205" t="s">
        <v>684</v>
      </c>
      <c r="K5512" s="205" t="s">
        <v>684</v>
      </c>
      <c r="L5512" s="205" t="s">
        <v>684</v>
      </c>
      <c r="M5512" s="205" t="s">
        <v>684</v>
      </c>
      <c r="N5512" s="205" t="s">
        <v>684</v>
      </c>
      <c r="O5512" s="205" t="s">
        <v>686</v>
      </c>
      <c r="P5512" s="205" t="s">
        <v>684</v>
      </c>
      <c r="Q5512" s="205" t="s">
        <v>686</v>
      </c>
    </row>
    <row r="5513" spans="1:17" hidden="1">
      <c r="A5513" s="204">
        <v>100073238207</v>
      </c>
      <c r="B5513" s="205" t="s">
        <v>19471</v>
      </c>
      <c r="C5513" s="205" t="s">
        <v>6490</v>
      </c>
      <c r="D5513" s="205" t="s">
        <v>680</v>
      </c>
      <c r="E5513" s="572">
        <v>33029</v>
      </c>
      <c r="F5513" s="572">
        <v>41456</v>
      </c>
      <c r="G5513" s="205" t="s">
        <v>7309</v>
      </c>
      <c r="H5513" s="205" t="s">
        <v>682</v>
      </c>
      <c r="I5513" s="205" t="s">
        <v>684</v>
      </c>
      <c r="J5513" s="205" t="s">
        <v>684</v>
      </c>
      <c r="K5513" s="205" t="s">
        <v>684</v>
      </c>
      <c r="L5513" s="205" t="s">
        <v>684</v>
      </c>
      <c r="M5513" s="205" t="s">
        <v>684</v>
      </c>
      <c r="N5513" s="205" t="s">
        <v>684</v>
      </c>
      <c r="O5513" s="205" t="s">
        <v>686</v>
      </c>
      <c r="P5513" s="205" t="s">
        <v>684</v>
      </c>
      <c r="Q5513" s="205" t="s">
        <v>686</v>
      </c>
    </row>
    <row r="5514" spans="1:17" hidden="1">
      <c r="A5514" s="204">
        <v>100111617683</v>
      </c>
      <c r="B5514" s="205" t="s">
        <v>19469</v>
      </c>
      <c r="C5514" s="205" t="s">
        <v>19470</v>
      </c>
      <c r="D5514" s="205" t="s">
        <v>680</v>
      </c>
      <c r="E5514" s="572">
        <v>33783</v>
      </c>
      <c r="F5514" s="572">
        <v>41456</v>
      </c>
      <c r="G5514" s="205" t="s">
        <v>18053</v>
      </c>
      <c r="H5514" s="205" t="s">
        <v>682</v>
      </c>
      <c r="I5514" s="205" t="s">
        <v>684</v>
      </c>
      <c r="J5514" s="205" t="s">
        <v>684</v>
      </c>
      <c r="K5514" s="205" t="s">
        <v>684</v>
      </c>
      <c r="L5514" s="205" t="s">
        <v>684</v>
      </c>
      <c r="M5514" s="205" t="s">
        <v>684</v>
      </c>
      <c r="N5514" s="205" t="s">
        <v>684</v>
      </c>
      <c r="O5514" s="205" t="s">
        <v>686</v>
      </c>
      <c r="P5514" s="205" t="s">
        <v>684</v>
      </c>
      <c r="Q5514" s="205" t="s">
        <v>686</v>
      </c>
    </row>
    <row r="5515" spans="1:17" hidden="1">
      <c r="A5515" s="204">
        <v>100129786527</v>
      </c>
      <c r="B5515" s="205" t="s">
        <v>19464</v>
      </c>
      <c r="C5515" s="205" t="s">
        <v>19465</v>
      </c>
      <c r="D5515" s="205" t="s">
        <v>680</v>
      </c>
      <c r="E5515" s="572">
        <v>33664</v>
      </c>
      <c r="F5515" s="572">
        <v>41456</v>
      </c>
      <c r="G5515" s="205" t="s">
        <v>19466</v>
      </c>
      <c r="H5515" s="205" t="s">
        <v>682</v>
      </c>
      <c r="I5515" s="205" t="s">
        <v>684</v>
      </c>
      <c r="J5515" s="205" t="s">
        <v>684</v>
      </c>
      <c r="K5515" s="205" t="s">
        <v>684</v>
      </c>
      <c r="L5515" s="205" t="s">
        <v>684</v>
      </c>
      <c r="M5515" s="205" t="s">
        <v>684</v>
      </c>
      <c r="N5515" s="205" t="s">
        <v>684</v>
      </c>
      <c r="O5515" s="205" t="s">
        <v>686</v>
      </c>
      <c r="P5515" s="205" t="s">
        <v>684</v>
      </c>
      <c r="Q5515" s="205" t="s">
        <v>686</v>
      </c>
    </row>
    <row r="5516" spans="1:17" hidden="1">
      <c r="A5516" s="204">
        <v>100176738548</v>
      </c>
      <c r="B5516" s="205" t="s">
        <v>19459</v>
      </c>
      <c r="C5516" s="205" t="s">
        <v>19460</v>
      </c>
      <c r="D5516" s="205" t="s">
        <v>680</v>
      </c>
      <c r="E5516" s="572">
        <v>32509</v>
      </c>
      <c r="F5516" s="572">
        <v>41456</v>
      </c>
      <c r="G5516" s="205" t="s">
        <v>2055</v>
      </c>
      <c r="H5516" s="205" t="s">
        <v>682</v>
      </c>
      <c r="I5516" s="205" t="s">
        <v>684</v>
      </c>
      <c r="J5516" s="205" t="s">
        <v>684</v>
      </c>
      <c r="K5516" s="205" t="s">
        <v>684</v>
      </c>
      <c r="L5516" s="205" t="s">
        <v>684</v>
      </c>
      <c r="M5516" s="205" t="s">
        <v>684</v>
      </c>
      <c r="N5516" s="205" t="s">
        <v>684</v>
      </c>
      <c r="O5516" s="205" t="s">
        <v>686</v>
      </c>
      <c r="P5516" s="205" t="s">
        <v>684</v>
      </c>
      <c r="Q5516" s="205" t="s">
        <v>686</v>
      </c>
    </row>
    <row r="5517" spans="1:17" hidden="1">
      <c r="A5517" s="204">
        <v>100331781674</v>
      </c>
      <c r="B5517" s="205" t="s">
        <v>19447</v>
      </c>
      <c r="C5517" s="205" t="s">
        <v>19448</v>
      </c>
      <c r="D5517" s="205" t="s">
        <v>680</v>
      </c>
      <c r="E5517" s="205">
        <v>32295</v>
      </c>
      <c r="F5517" s="572">
        <v>41456</v>
      </c>
      <c r="G5517" s="205" t="s">
        <v>2693</v>
      </c>
      <c r="H5517" s="205" t="s">
        <v>682</v>
      </c>
      <c r="I5517" s="205" t="s">
        <v>684</v>
      </c>
      <c r="J5517" s="205" t="s">
        <v>684</v>
      </c>
      <c r="K5517" s="205" t="s">
        <v>684</v>
      </c>
      <c r="L5517" s="205" t="s">
        <v>684</v>
      </c>
      <c r="M5517" s="205" t="s">
        <v>684</v>
      </c>
      <c r="N5517" s="205" t="s">
        <v>684</v>
      </c>
      <c r="O5517" s="205" t="s">
        <v>686</v>
      </c>
      <c r="P5517" s="205" t="s">
        <v>684</v>
      </c>
      <c r="Q5517" s="205" t="s">
        <v>686</v>
      </c>
    </row>
    <row r="5518" spans="1:17" hidden="1">
      <c r="A5518" s="204">
        <v>100123421504</v>
      </c>
      <c r="B5518" s="205" t="s">
        <v>19449</v>
      </c>
      <c r="C5518" s="205" t="s">
        <v>19450</v>
      </c>
      <c r="D5518" s="205" t="s">
        <v>680</v>
      </c>
      <c r="E5518" s="572">
        <v>34121</v>
      </c>
      <c r="F5518" s="572">
        <v>41456</v>
      </c>
      <c r="G5518" s="205" t="s">
        <v>19451</v>
      </c>
      <c r="H5518" s="205" t="s">
        <v>682</v>
      </c>
      <c r="I5518" s="205" t="s">
        <v>684</v>
      </c>
      <c r="J5518" s="205" t="s">
        <v>684</v>
      </c>
      <c r="K5518" s="205" t="s">
        <v>684</v>
      </c>
      <c r="L5518" s="205" t="s">
        <v>684</v>
      </c>
      <c r="M5518" s="205" t="s">
        <v>684</v>
      </c>
      <c r="N5518" s="205" t="s">
        <v>684</v>
      </c>
      <c r="O5518" s="205" t="s">
        <v>686</v>
      </c>
      <c r="P5518" s="205" t="s">
        <v>684</v>
      </c>
      <c r="Q5518" s="205" t="s">
        <v>686</v>
      </c>
    </row>
    <row r="5519" spans="1:17" hidden="1">
      <c r="A5519" s="204">
        <v>100135089489</v>
      </c>
      <c r="B5519" s="205" t="s">
        <v>19457</v>
      </c>
      <c r="C5519" s="205" t="s">
        <v>19458</v>
      </c>
      <c r="D5519" s="205" t="s">
        <v>680</v>
      </c>
      <c r="E5519" s="572">
        <v>33060</v>
      </c>
      <c r="F5519" s="572">
        <v>41456</v>
      </c>
      <c r="G5519" s="205" t="s">
        <v>12864</v>
      </c>
      <c r="H5519" s="205" t="s">
        <v>682</v>
      </c>
      <c r="I5519" s="205" t="s">
        <v>684</v>
      </c>
      <c r="J5519" s="205" t="s">
        <v>684</v>
      </c>
      <c r="K5519" s="205" t="s">
        <v>684</v>
      </c>
      <c r="L5519" s="205" t="s">
        <v>684</v>
      </c>
      <c r="M5519" s="205" t="s">
        <v>684</v>
      </c>
      <c r="N5519" s="205" t="s">
        <v>684</v>
      </c>
      <c r="O5519" s="205" t="s">
        <v>686</v>
      </c>
      <c r="P5519" s="205" t="s">
        <v>684</v>
      </c>
      <c r="Q5519" s="205" t="s">
        <v>686</v>
      </c>
    </row>
    <row r="5520" spans="1:17" hidden="1">
      <c r="A5520" s="204">
        <v>100137497399</v>
      </c>
      <c r="B5520" s="205" t="s">
        <v>19444</v>
      </c>
      <c r="C5520" s="205" t="s">
        <v>19445</v>
      </c>
      <c r="D5520" s="205" t="s">
        <v>680</v>
      </c>
      <c r="E5520" s="572">
        <v>32380</v>
      </c>
      <c r="F5520" s="572">
        <v>41456</v>
      </c>
      <c r="G5520" s="205" t="s">
        <v>19446</v>
      </c>
      <c r="H5520" s="205" t="s">
        <v>682</v>
      </c>
      <c r="I5520" s="205" t="s">
        <v>684</v>
      </c>
      <c r="J5520" s="205" t="s">
        <v>684</v>
      </c>
      <c r="K5520" s="205" t="s">
        <v>684</v>
      </c>
      <c r="L5520" s="205" t="s">
        <v>684</v>
      </c>
      <c r="M5520" s="205" t="s">
        <v>684</v>
      </c>
      <c r="N5520" s="205" t="s">
        <v>684</v>
      </c>
      <c r="O5520" s="205" t="s">
        <v>686</v>
      </c>
      <c r="P5520" s="205" t="s">
        <v>684</v>
      </c>
      <c r="Q5520" s="205" t="s">
        <v>686</v>
      </c>
    </row>
    <row r="5521" spans="1:17" hidden="1">
      <c r="A5521" s="204">
        <v>100222785601</v>
      </c>
      <c r="B5521" s="205" t="s">
        <v>19461</v>
      </c>
      <c r="C5521" s="205" t="s">
        <v>19462</v>
      </c>
      <c r="D5521" s="205" t="s">
        <v>680</v>
      </c>
      <c r="E5521" s="572">
        <v>33725</v>
      </c>
      <c r="F5521" s="572">
        <v>41456</v>
      </c>
      <c r="G5521" s="205" t="s">
        <v>19463</v>
      </c>
      <c r="H5521" s="205" t="s">
        <v>682</v>
      </c>
      <c r="I5521" s="205" t="s">
        <v>684</v>
      </c>
      <c r="J5521" s="205" t="s">
        <v>684</v>
      </c>
      <c r="K5521" s="205" t="s">
        <v>684</v>
      </c>
      <c r="L5521" s="205" t="s">
        <v>684</v>
      </c>
      <c r="M5521" s="205" t="s">
        <v>684</v>
      </c>
      <c r="N5521" s="205" t="s">
        <v>684</v>
      </c>
      <c r="O5521" s="205" t="s">
        <v>686</v>
      </c>
      <c r="P5521" s="205" t="s">
        <v>684</v>
      </c>
      <c r="Q5521" s="205" t="s">
        <v>686</v>
      </c>
    </row>
    <row r="5522" spans="1:17" hidden="1">
      <c r="A5522" s="204">
        <v>100560560827</v>
      </c>
      <c r="B5522" s="205" t="s">
        <v>19472</v>
      </c>
      <c r="C5522" s="205" t="s">
        <v>7694</v>
      </c>
      <c r="D5522" s="205" t="s">
        <v>680</v>
      </c>
      <c r="E5522" s="572">
        <v>32364</v>
      </c>
      <c r="F5522" s="572">
        <v>41426</v>
      </c>
      <c r="G5522" s="205" t="s">
        <v>3255</v>
      </c>
      <c r="H5522" s="205" t="s">
        <v>682</v>
      </c>
      <c r="I5522" s="205" t="s">
        <v>684</v>
      </c>
      <c r="J5522" s="205" t="s">
        <v>684</v>
      </c>
      <c r="K5522" s="205" t="s">
        <v>684</v>
      </c>
      <c r="L5522" s="205" t="s">
        <v>684</v>
      </c>
      <c r="M5522" s="205" t="s">
        <v>684</v>
      </c>
      <c r="N5522" s="205" t="s">
        <v>684</v>
      </c>
      <c r="O5522" s="205" t="s">
        <v>686</v>
      </c>
      <c r="P5522" s="205" t="s">
        <v>684</v>
      </c>
      <c r="Q5522" s="205" t="s">
        <v>686</v>
      </c>
    </row>
    <row r="5523" spans="1:17" hidden="1">
      <c r="A5523" s="204">
        <v>100197599878</v>
      </c>
      <c r="B5523" s="205" t="s">
        <v>19473</v>
      </c>
      <c r="C5523" s="205" t="s">
        <v>19474</v>
      </c>
      <c r="D5523" s="205" t="s">
        <v>680</v>
      </c>
      <c r="E5523" s="572">
        <v>33012</v>
      </c>
      <c r="F5523" s="572">
        <v>41395</v>
      </c>
      <c r="G5523" s="205" t="s">
        <v>19475</v>
      </c>
      <c r="H5523" s="205" t="s">
        <v>682</v>
      </c>
      <c r="I5523" s="205" t="s">
        <v>684</v>
      </c>
      <c r="J5523" s="205" t="s">
        <v>684</v>
      </c>
      <c r="K5523" s="205" t="s">
        <v>684</v>
      </c>
      <c r="L5523" s="205" t="s">
        <v>684</v>
      </c>
      <c r="M5523" s="205" t="s">
        <v>684</v>
      </c>
      <c r="N5523" s="205" t="s">
        <v>684</v>
      </c>
      <c r="O5523" s="205" t="s">
        <v>686</v>
      </c>
      <c r="P5523" s="205" t="s">
        <v>684</v>
      </c>
      <c r="Q5523" s="205" t="s">
        <v>686</v>
      </c>
    </row>
    <row r="5524" spans="1:17" hidden="1">
      <c r="A5524" s="204">
        <v>100220885194</v>
      </c>
      <c r="B5524" s="205" t="s">
        <v>19479</v>
      </c>
      <c r="C5524" s="205" t="s">
        <v>19480</v>
      </c>
      <c r="D5524" s="205" t="s">
        <v>680</v>
      </c>
      <c r="E5524" s="572">
        <v>32956</v>
      </c>
      <c r="F5524" s="572">
        <v>41365</v>
      </c>
      <c r="G5524" s="205" t="s">
        <v>19481</v>
      </c>
      <c r="H5524" s="205" t="s">
        <v>682</v>
      </c>
      <c r="I5524" s="205" t="s">
        <v>684</v>
      </c>
      <c r="J5524" s="205" t="s">
        <v>684</v>
      </c>
      <c r="K5524" s="205" t="s">
        <v>684</v>
      </c>
      <c r="L5524" s="205" t="s">
        <v>684</v>
      </c>
      <c r="M5524" s="205" t="s">
        <v>684</v>
      </c>
      <c r="N5524" s="205" t="s">
        <v>684</v>
      </c>
      <c r="O5524" s="205" t="s">
        <v>686</v>
      </c>
      <c r="P5524" s="205" t="s">
        <v>684</v>
      </c>
      <c r="Q5524" s="205" t="s">
        <v>686</v>
      </c>
    </row>
    <row r="5525" spans="1:17" hidden="1">
      <c r="A5525" s="204">
        <v>100297999894</v>
      </c>
      <c r="B5525" s="205" t="s">
        <v>19476</v>
      </c>
      <c r="C5525" s="205" t="s">
        <v>19477</v>
      </c>
      <c r="D5525" s="205" t="s">
        <v>680</v>
      </c>
      <c r="E5525" s="205">
        <v>32863</v>
      </c>
      <c r="F5525" s="205">
        <v>41365</v>
      </c>
      <c r="G5525" s="205" t="s">
        <v>19478</v>
      </c>
      <c r="H5525" s="205" t="s">
        <v>682</v>
      </c>
      <c r="I5525" s="205" t="s">
        <v>684</v>
      </c>
      <c r="J5525" s="205" t="s">
        <v>684</v>
      </c>
      <c r="K5525" s="205" t="s">
        <v>684</v>
      </c>
      <c r="L5525" s="205" t="s">
        <v>684</v>
      </c>
      <c r="M5525" s="205" t="s">
        <v>684</v>
      </c>
      <c r="N5525" s="205" t="s">
        <v>684</v>
      </c>
      <c r="O5525" s="205" t="s">
        <v>686</v>
      </c>
      <c r="P5525" s="205" t="s">
        <v>684</v>
      </c>
      <c r="Q5525" s="205" t="s">
        <v>686</v>
      </c>
    </row>
    <row r="5526" spans="1:17" hidden="1">
      <c r="A5526" s="204">
        <v>100560209451</v>
      </c>
      <c r="B5526" s="205" t="s">
        <v>19482</v>
      </c>
      <c r="C5526" s="205" t="s">
        <v>19483</v>
      </c>
      <c r="D5526" s="205" t="s">
        <v>680</v>
      </c>
      <c r="E5526" s="205">
        <v>28060</v>
      </c>
      <c r="F5526" s="205">
        <v>41212</v>
      </c>
      <c r="G5526" s="205" t="s">
        <v>19484</v>
      </c>
      <c r="H5526" s="205" t="s">
        <v>682</v>
      </c>
      <c r="I5526" s="205" t="s">
        <v>684</v>
      </c>
      <c r="J5526" s="205">
        <v>7776018787</v>
      </c>
      <c r="K5526" s="205" t="s">
        <v>684</v>
      </c>
      <c r="L5526" s="205" t="s">
        <v>684</v>
      </c>
      <c r="M5526" s="205" t="s">
        <v>684</v>
      </c>
      <c r="N5526" s="205" t="s">
        <v>684</v>
      </c>
      <c r="O5526" s="205" t="s">
        <v>686</v>
      </c>
      <c r="P5526" s="205" t="s">
        <v>684</v>
      </c>
      <c r="Q5526" s="205" t="s">
        <v>686</v>
      </c>
    </row>
    <row r="5527" spans="1:17" hidden="1">
      <c r="A5527" s="204">
        <v>100407971830</v>
      </c>
      <c r="B5527" s="205" t="s">
        <v>19485</v>
      </c>
      <c r="C5527" s="205" t="s">
        <v>19486</v>
      </c>
      <c r="D5527" s="205" t="s">
        <v>680</v>
      </c>
      <c r="E5527" s="205">
        <v>33862</v>
      </c>
      <c r="F5527" s="205">
        <v>41183</v>
      </c>
      <c r="G5527" s="205" t="s">
        <v>17440</v>
      </c>
      <c r="H5527" s="205" t="s">
        <v>682</v>
      </c>
      <c r="I5527" s="205" t="s">
        <v>684</v>
      </c>
      <c r="J5527" s="205" t="s">
        <v>684</v>
      </c>
      <c r="K5527" s="205" t="s">
        <v>684</v>
      </c>
      <c r="L5527" s="205" t="s">
        <v>684</v>
      </c>
      <c r="M5527" s="205" t="s">
        <v>684</v>
      </c>
      <c r="N5527" s="205" t="s">
        <v>684</v>
      </c>
      <c r="O5527" s="205" t="s">
        <v>686</v>
      </c>
      <c r="P5527" s="205" t="s">
        <v>684</v>
      </c>
      <c r="Q5527" s="205" t="s">
        <v>686</v>
      </c>
    </row>
    <row r="5528" spans="1:17" hidden="1">
      <c r="A5528" s="204">
        <v>100560209342</v>
      </c>
      <c r="B5528" s="205" t="s">
        <v>19487</v>
      </c>
      <c r="C5528" s="205" t="s">
        <v>19488</v>
      </c>
      <c r="D5528" s="205" t="s">
        <v>684</v>
      </c>
      <c r="E5528" s="205">
        <v>28039</v>
      </c>
      <c r="F5528" s="205">
        <v>40820</v>
      </c>
      <c r="G5528" s="205" t="s">
        <v>2905</v>
      </c>
      <c r="H5528" s="205" t="s">
        <v>682</v>
      </c>
      <c r="I5528" s="205" t="s">
        <v>684</v>
      </c>
      <c r="J5528" s="205" t="s">
        <v>684</v>
      </c>
      <c r="K5528" s="205" t="s">
        <v>684</v>
      </c>
      <c r="L5528" s="205" t="s">
        <v>684</v>
      </c>
      <c r="M5528" s="205" t="s">
        <v>684</v>
      </c>
      <c r="N5528" s="205" t="s">
        <v>684</v>
      </c>
      <c r="O5528" s="205" t="s">
        <v>686</v>
      </c>
      <c r="P5528" s="205" t="s">
        <v>684</v>
      </c>
      <c r="Q5528" s="205" t="s">
        <v>686</v>
      </c>
    </row>
    <row r="5529" spans="1:17" hidden="1">
      <c r="A5529" s="204">
        <v>100877450002</v>
      </c>
      <c r="B5529" s="205" t="s">
        <v>19723</v>
      </c>
      <c r="C5529" s="205" t="s">
        <v>19724</v>
      </c>
      <c r="D5529" s="205" t="s">
        <v>684</v>
      </c>
      <c r="G5529" s="205" t="s">
        <v>684</v>
      </c>
      <c r="H5529" s="205" t="s">
        <v>684</v>
      </c>
      <c r="I5529" s="205" t="s">
        <v>684</v>
      </c>
      <c r="J5529" s="205" t="s">
        <v>684</v>
      </c>
      <c r="K5529" s="205" t="s">
        <v>684</v>
      </c>
      <c r="L5529" s="205" t="s">
        <v>684</v>
      </c>
      <c r="M5529" s="205" t="s">
        <v>684</v>
      </c>
      <c r="N5529" s="205" t="s">
        <v>684</v>
      </c>
      <c r="O5529" s="205" t="s">
        <v>686</v>
      </c>
      <c r="P5529" s="205" t="s">
        <v>684</v>
      </c>
      <c r="Q5529" s="205" t="s">
        <v>686</v>
      </c>
    </row>
    <row r="5530" spans="1:17" hidden="1">
      <c r="A5530" s="204">
        <v>100870315957</v>
      </c>
      <c r="B5530" s="205" t="s">
        <v>19695</v>
      </c>
      <c r="C5530" s="205" t="s">
        <v>19696</v>
      </c>
      <c r="D5530" s="205" t="s">
        <v>684</v>
      </c>
      <c r="G5530" s="205" t="s">
        <v>684</v>
      </c>
      <c r="H5530" s="205" t="s">
        <v>684</v>
      </c>
      <c r="I5530" s="205" t="s">
        <v>684</v>
      </c>
      <c r="J5530" s="205" t="s">
        <v>684</v>
      </c>
      <c r="K5530" s="205" t="s">
        <v>684</v>
      </c>
      <c r="L5530" s="205" t="s">
        <v>684</v>
      </c>
      <c r="M5530" s="205" t="s">
        <v>684</v>
      </c>
      <c r="N5530" s="205" t="s">
        <v>684</v>
      </c>
      <c r="O5530" s="205" t="s">
        <v>686</v>
      </c>
      <c r="P5530" s="205" t="s">
        <v>684</v>
      </c>
      <c r="Q5530" s="205" t="s">
        <v>686</v>
      </c>
    </row>
    <row r="5531" spans="1:17" hidden="1">
      <c r="A5531" s="204">
        <v>100870607734</v>
      </c>
      <c r="B5531" s="205" t="s">
        <v>19709</v>
      </c>
      <c r="C5531" s="205" t="s">
        <v>19710</v>
      </c>
      <c r="D5531" s="205" t="s">
        <v>684</v>
      </c>
      <c r="G5531" s="205" t="s">
        <v>684</v>
      </c>
      <c r="H5531" s="205" t="s">
        <v>684</v>
      </c>
      <c r="I5531" s="205" t="s">
        <v>684</v>
      </c>
      <c r="J5531" s="205" t="s">
        <v>684</v>
      </c>
      <c r="K5531" s="205" t="s">
        <v>684</v>
      </c>
      <c r="L5531" s="205" t="s">
        <v>684</v>
      </c>
      <c r="M5531" s="205" t="s">
        <v>684</v>
      </c>
      <c r="N5531" s="205" t="s">
        <v>684</v>
      </c>
      <c r="O5531" s="205" t="s">
        <v>686</v>
      </c>
      <c r="P5531" s="205" t="s">
        <v>684</v>
      </c>
      <c r="Q5531" s="205" t="s">
        <v>686</v>
      </c>
    </row>
    <row r="5532" spans="1:17" hidden="1">
      <c r="A5532" s="204">
        <v>100870463338</v>
      </c>
      <c r="B5532" s="205" t="s">
        <v>19715</v>
      </c>
      <c r="C5532" s="205" t="s">
        <v>19716</v>
      </c>
      <c r="D5532" s="205" t="s">
        <v>684</v>
      </c>
      <c r="G5532" s="205" t="s">
        <v>684</v>
      </c>
      <c r="H5532" s="205" t="s">
        <v>684</v>
      </c>
      <c r="I5532" s="205" t="s">
        <v>684</v>
      </c>
      <c r="J5532" s="205" t="s">
        <v>684</v>
      </c>
      <c r="K5532" s="205" t="s">
        <v>684</v>
      </c>
      <c r="L5532" s="205" t="s">
        <v>684</v>
      </c>
      <c r="M5532" s="205" t="s">
        <v>684</v>
      </c>
      <c r="N5532" s="205" t="s">
        <v>684</v>
      </c>
      <c r="O5532" s="205" t="s">
        <v>686</v>
      </c>
      <c r="P5532" s="205" t="s">
        <v>684</v>
      </c>
      <c r="Q5532" s="205" t="s">
        <v>686</v>
      </c>
    </row>
    <row r="5533" spans="1:17" hidden="1">
      <c r="A5533" s="204">
        <v>100882340586</v>
      </c>
      <c r="B5533" s="205" t="s">
        <v>19500</v>
      </c>
      <c r="C5533" s="205" t="s">
        <v>19501</v>
      </c>
      <c r="D5533" s="205" t="s">
        <v>684</v>
      </c>
      <c r="E5533" s="572"/>
      <c r="G5533" s="205" t="s">
        <v>684</v>
      </c>
      <c r="H5533" s="205" t="s">
        <v>684</v>
      </c>
      <c r="I5533" s="205" t="s">
        <v>684</v>
      </c>
      <c r="J5533" s="205" t="s">
        <v>684</v>
      </c>
      <c r="K5533" s="205" t="s">
        <v>684</v>
      </c>
      <c r="L5533" s="205" t="s">
        <v>684</v>
      </c>
      <c r="M5533" s="205" t="s">
        <v>684</v>
      </c>
      <c r="N5533" s="205" t="s">
        <v>684</v>
      </c>
      <c r="O5533" s="205" t="s">
        <v>686</v>
      </c>
      <c r="P5533" s="205" t="s">
        <v>684</v>
      </c>
      <c r="Q5533" s="205" t="s">
        <v>686</v>
      </c>
    </row>
    <row r="5534" spans="1:17" hidden="1">
      <c r="A5534" s="204">
        <v>100876079469</v>
      </c>
      <c r="B5534" s="205" t="s">
        <v>19489</v>
      </c>
      <c r="C5534" s="205" t="s">
        <v>19490</v>
      </c>
      <c r="D5534" s="205" t="s">
        <v>684</v>
      </c>
      <c r="G5534" s="205" t="s">
        <v>684</v>
      </c>
      <c r="H5534" s="205" t="s">
        <v>684</v>
      </c>
      <c r="I5534" s="205" t="s">
        <v>684</v>
      </c>
      <c r="J5534" s="205" t="s">
        <v>684</v>
      </c>
      <c r="K5534" s="205" t="s">
        <v>684</v>
      </c>
      <c r="L5534" s="205" t="s">
        <v>684</v>
      </c>
      <c r="M5534" s="205" t="s">
        <v>684</v>
      </c>
      <c r="N5534" s="205" t="s">
        <v>684</v>
      </c>
      <c r="O5534" s="205" t="s">
        <v>686</v>
      </c>
      <c r="P5534" s="205" t="s">
        <v>684</v>
      </c>
      <c r="Q5534" s="205" t="s">
        <v>686</v>
      </c>
    </row>
    <row r="5535" spans="1:17" hidden="1">
      <c r="A5535" s="204">
        <v>100873314631</v>
      </c>
      <c r="B5535" s="205" t="s">
        <v>19491</v>
      </c>
      <c r="C5535" s="205" t="s">
        <v>19492</v>
      </c>
      <c r="D5535" s="205" t="s">
        <v>684</v>
      </c>
      <c r="E5535" s="572"/>
      <c r="G5535" s="205" t="s">
        <v>684</v>
      </c>
      <c r="H5535" s="205" t="s">
        <v>684</v>
      </c>
      <c r="I5535" s="205" t="s">
        <v>684</v>
      </c>
      <c r="J5535" s="205" t="s">
        <v>684</v>
      </c>
      <c r="K5535" s="205" t="s">
        <v>684</v>
      </c>
      <c r="L5535" s="205" t="s">
        <v>684</v>
      </c>
      <c r="M5535" s="205" t="s">
        <v>684</v>
      </c>
      <c r="N5535" s="205" t="s">
        <v>684</v>
      </c>
      <c r="O5535" s="205" t="s">
        <v>686</v>
      </c>
      <c r="P5535" s="205" t="s">
        <v>684</v>
      </c>
      <c r="Q5535" s="205" t="s">
        <v>686</v>
      </c>
    </row>
    <row r="5536" spans="1:17" hidden="1">
      <c r="A5536" s="204">
        <v>100872427897</v>
      </c>
      <c r="B5536" s="205" t="s">
        <v>19493</v>
      </c>
      <c r="C5536" s="205" t="s">
        <v>19494</v>
      </c>
      <c r="D5536" s="205" t="s">
        <v>684</v>
      </c>
      <c r="G5536" s="205" t="s">
        <v>684</v>
      </c>
      <c r="H5536" s="205" t="s">
        <v>684</v>
      </c>
      <c r="I5536" s="205" t="s">
        <v>684</v>
      </c>
      <c r="J5536" s="205" t="s">
        <v>684</v>
      </c>
      <c r="K5536" s="205" t="s">
        <v>684</v>
      </c>
      <c r="L5536" s="205" t="s">
        <v>684</v>
      </c>
      <c r="M5536" s="205" t="s">
        <v>684</v>
      </c>
      <c r="N5536" s="205" t="s">
        <v>684</v>
      </c>
      <c r="O5536" s="205" t="s">
        <v>686</v>
      </c>
      <c r="P5536" s="205" t="s">
        <v>684</v>
      </c>
      <c r="Q5536" s="205" t="s">
        <v>686</v>
      </c>
    </row>
    <row r="5537" spans="1:17" hidden="1">
      <c r="A5537" s="204">
        <v>100882214032</v>
      </c>
      <c r="B5537" s="205" t="s">
        <v>19495</v>
      </c>
      <c r="C5537" s="205" t="s">
        <v>19496</v>
      </c>
      <c r="D5537" s="205" t="s">
        <v>684</v>
      </c>
      <c r="G5537" s="205" t="s">
        <v>684</v>
      </c>
      <c r="H5537" s="205" t="s">
        <v>684</v>
      </c>
      <c r="I5537" s="205" t="s">
        <v>684</v>
      </c>
      <c r="J5537" s="205" t="s">
        <v>684</v>
      </c>
      <c r="K5537" s="205" t="s">
        <v>684</v>
      </c>
      <c r="L5537" s="205" t="s">
        <v>684</v>
      </c>
      <c r="M5537" s="205" t="s">
        <v>684</v>
      </c>
      <c r="N5537" s="205" t="s">
        <v>684</v>
      </c>
      <c r="O5537" s="205" t="s">
        <v>686</v>
      </c>
      <c r="P5537" s="205" t="s">
        <v>684</v>
      </c>
      <c r="Q5537" s="205" t="s">
        <v>686</v>
      </c>
    </row>
    <row r="5538" spans="1:17" hidden="1">
      <c r="A5538" s="204">
        <v>100873362399</v>
      </c>
      <c r="B5538" s="205" t="s">
        <v>19497</v>
      </c>
      <c r="C5538" s="205" t="s">
        <v>19498</v>
      </c>
      <c r="D5538" s="205" t="s">
        <v>680</v>
      </c>
      <c r="E5538" s="205">
        <v>31230</v>
      </c>
      <c r="G5538" s="205" t="s">
        <v>19499</v>
      </c>
      <c r="H5538" s="205" t="s">
        <v>682</v>
      </c>
      <c r="I5538" s="205" t="s">
        <v>684</v>
      </c>
      <c r="J5538" s="205" t="s">
        <v>684</v>
      </c>
      <c r="K5538" s="205" t="s">
        <v>684</v>
      </c>
      <c r="L5538" s="205" t="s">
        <v>684</v>
      </c>
      <c r="M5538" s="205" t="s">
        <v>684</v>
      </c>
      <c r="N5538" s="205" t="s">
        <v>684</v>
      </c>
      <c r="O5538" s="205" t="s">
        <v>686</v>
      </c>
      <c r="P5538" s="205" t="s">
        <v>684</v>
      </c>
      <c r="Q5538" s="205" t="s">
        <v>686</v>
      </c>
    </row>
    <row r="5539" spans="1:17" hidden="1">
      <c r="A5539" s="204">
        <v>100898778864</v>
      </c>
      <c r="B5539" s="205" t="s">
        <v>19513</v>
      </c>
      <c r="C5539" s="205" t="s">
        <v>19514</v>
      </c>
      <c r="D5539" s="205" t="s">
        <v>684</v>
      </c>
      <c r="G5539" s="205" t="s">
        <v>684</v>
      </c>
      <c r="H5539" s="205" t="s">
        <v>684</v>
      </c>
      <c r="I5539" s="205" t="s">
        <v>684</v>
      </c>
      <c r="J5539" s="205" t="s">
        <v>684</v>
      </c>
      <c r="K5539" s="205" t="s">
        <v>684</v>
      </c>
      <c r="L5539" s="205" t="s">
        <v>684</v>
      </c>
      <c r="M5539" s="205" t="s">
        <v>684</v>
      </c>
      <c r="N5539" s="205" t="s">
        <v>684</v>
      </c>
      <c r="O5539" s="205" t="s">
        <v>686</v>
      </c>
      <c r="P5539" s="205" t="s">
        <v>684</v>
      </c>
      <c r="Q5539" s="205" t="s">
        <v>686</v>
      </c>
    </row>
    <row r="5540" spans="1:17" hidden="1">
      <c r="A5540" s="204">
        <v>100905376289</v>
      </c>
      <c r="B5540" s="205" t="s">
        <v>19510</v>
      </c>
      <c r="C5540" s="205" t="s">
        <v>19511</v>
      </c>
      <c r="D5540" s="205" t="s">
        <v>680</v>
      </c>
      <c r="E5540" s="205">
        <v>34841</v>
      </c>
      <c r="G5540" s="205" t="s">
        <v>19512</v>
      </c>
      <c r="H5540" s="205" t="s">
        <v>682</v>
      </c>
      <c r="I5540" s="205" t="s">
        <v>684</v>
      </c>
      <c r="J5540" s="205" t="s">
        <v>684</v>
      </c>
      <c r="K5540" s="205" t="s">
        <v>684</v>
      </c>
      <c r="L5540" s="205" t="s">
        <v>684</v>
      </c>
      <c r="M5540" s="205" t="s">
        <v>684</v>
      </c>
      <c r="N5540" s="205" t="s">
        <v>684</v>
      </c>
      <c r="O5540" s="205" t="s">
        <v>686</v>
      </c>
      <c r="P5540" s="205" t="s">
        <v>684</v>
      </c>
      <c r="Q5540" s="205" t="s">
        <v>686</v>
      </c>
    </row>
    <row r="5541" spans="1:17" hidden="1">
      <c r="A5541" s="204">
        <v>100903453176</v>
      </c>
      <c r="B5541" s="205" t="s">
        <v>19515</v>
      </c>
      <c r="C5541" s="205" t="s">
        <v>19516</v>
      </c>
      <c r="D5541" s="205" t="s">
        <v>684</v>
      </c>
      <c r="G5541" s="205" t="s">
        <v>684</v>
      </c>
      <c r="H5541" s="205" t="s">
        <v>684</v>
      </c>
      <c r="I5541" s="205" t="s">
        <v>684</v>
      </c>
      <c r="J5541" s="205" t="s">
        <v>684</v>
      </c>
      <c r="K5541" s="205" t="s">
        <v>684</v>
      </c>
      <c r="L5541" s="205" t="s">
        <v>684</v>
      </c>
      <c r="M5541" s="205" t="s">
        <v>684</v>
      </c>
      <c r="N5541" s="205" t="s">
        <v>684</v>
      </c>
      <c r="O5541" s="205" t="s">
        <v>686</v>
      </c>
      <c r="P5541" s="205" t="s">
        <v>684</v>
      </c>
      <c r="Q5541" s="205" t="s">
        <v>686</v>
      </c>
    </row>
    <row r="5542" spans="1:17" hidden="1">
      <c r="A5542" s="204">
        <v>100906676764</v>
      </c>
      <c r="B5542" s="205" t="s">
        <v>19517</v>
      </c>
      <c r="C5542" s="205" t="s">
        <v>19518</v>
      </c>
      <c r="D5542" s="205" t="s">
        <v>684</v>
      </c>
      <c r="E5542" s="572"/>
      <c r="G5542" s="205" t="s">
        <v>684</v>
      </c>
      <c r="H5542" s="205" t="s">
        <v>684</v>
      </c>
      <c r="I5542" s="205" t="s">
        <v>684</v>
      </c>
      <c r="J5542" s="205" t="s">
        <v>684</v>
      </c>
      <c r="K5542" s="205" t="s">
        <v>684</v>
      </c>
      <c r="L5542" s="205" t="s">
        <v>684</v>
      </c>
      <c r="M5542" s="205" t="s">
        <v>684</v>
      </c>
      <c r="N5542" s="205" t="s">
        <v>684</v>
      </c>
      <c r="O5542" s="205" t="s">
        <v>686</v>
      </c>
      <c r="P5542" s="205" t="s">
        <v>684</v>
      </c>
      <c r="Q5542" s="205" t="s">
        <v>686</v>
      </c>
    </row>
    <row r="5543" spans="1:17" hidden="1">
      <c r="A5543" s="204">
        <v>100904218843</v>
      </c>
      <c r="B5543" s="205" t="s">
        <v>19519</v>
      </c>
      <c r="C5543" s="205" t="s">
        <v>19520</v>
      </c>
      <c r="D5543" s="205" t="s">
        <v>684</v>
      </c>
      <c r="G5543" s="205" t="s">
        <v>684</v>
      </c>
      <c r="H5543" s="205" t="s">
        <v>684</v>
      </c>
      <c r="I5543" s="205" t="s">
        <v>684</v>
      </c>
      <c r="J5543" s="205" t="s">
        <v>684</v>
      </c>
      <c r="K5543" s="205" t="s">
        <v>684</v>
      </c>
      <c r="L5543" s="205" t="s">
        <v>684</v>
      </c>
      <c r="M5543" s="205" t="s">
        <v>684</v>
      </c>
      <c r="N5543" s="205" t="s">
        <v>684</v>
      </c>
      <c r="O5543" s="205" t="s">
        <v>686</v>
      </c>
      <c r="P5543" s="205" t="s">
        <v>684</v>
      </c>
      <c r="Q5543" s="205" t="s">
        <v>686</v>
      </c>
    </row>
    <row r="5544" spans="1:17" hidden="1">
      <c r="A5544" s="204">
        <v>100906595514</v>
      </c>
      <c r="B5544" s="205" t="s">
        <v>19521</v>
      </c>
      <c r="C5544" s="205" t="s">
        <v>19522</v>
      </c>
      <c r="D5544" s="205" t="s">
        <v>684</v>
      </c>
      <c r="G5544" s="205" t="s">
        <v>684</v>
      </c>
      <c r="H5544" s="205" t="s">
        <v>684</v>
      </c>
      <c r="I5544" s="205" t="s">
        <v>684</v>
      </c>
      <c r="J5544" s="205" t="s">
        <v>684</v>
      </c>
      <c r="K5544" s="205" t="s">
        <v>684</v>
      </c>
      <c r="L5544" s="205" t="s">
        <v>684</v>
      </c>
      <c r="M5544" s="205" t="s">
        <v>684</v>
      </c>
      <c r="N5544" s="205" t="s">
        <v>684</v>
      </c>
      <c r="O5544" s="205" t="s">
        <v>686</v>
      </c>
      <c r="P5544" s="205" t="s">
        <v>684</v>
      </c>
      <c r="Q5544" s="205" t="s">
        <v>686</v>
      </c>
    </row>
    <row r="5545" spans="1:17" hidden="1">
      <c r="A5545" s="204">
        <v>100905753788</v>
      </c>
      <c r="B5545" s="205" t="s">
        <v>19523</v>
      </c>
      <c r="C5545" s="205" t="s">
        <v>19524</v>
      </c>
      <c r="D5545" s="205" t="s">
        <v>684</v>
      </c>
      <c r="G5545" s="205" t="s">
        <v>684</v>
      </c>
      <c r="H5545" s="205" t="s">
        <v>684</v>
      </c>
      <c r="I5545" s="205" t="s">
        <v>684</v>
      </c>
      <c r="J5545" s="205" t="s">
        <v>684</v>
      </c>
      <c r="K5545" s="205" t="s">
        <v>684</v>
      </c>
      <c r="L5545" s="205" t="s">
        <v>684</v>
      </c>
      <c r="M5545" s="205" t="s">
        <v>684</v>
      </c>
      <c r="N5545" s="205" t="s">
        <v>684</v>
      </c>
      <c r="O5545" s="205" t="s">
        <v>686</v>
      </c>
      <c r="P5545" s="205" t="s">
        <v>684</v>
      </c>
      <c r="Q5545" s="205" t="s">
        <v>686</v>
      </c>
    </row>
    <row r="5546" spans="1:17" hidden="1">
      <c r="A5546" s="204">
        <v>100897499374</v>
      </c>
      <c r="B5546" s="205" t="s">
        <v>19525</v>
      </c>
      <c r="C5546" s="205" t="s">
        <v>19526</v>
      </c>
      <c r="D5546" s="205" t="s">
        <v>680</v>
      </c>
      <c r="E5546" s="205">
        <v>35977</v>
      </c>
      <c r="G5546" s="205" t="s">
        <v>19527</v>
      </c>
      <c r="H5546" s="205" t="s">
        <v>682</v>
      </c>
      <c r="I5546" s="205" t="s">
        <v>684</v>
      </c>
      <c r="J5546" s="205" t="s">
        <v>684</v>
      </c>
      <c r="K5546" s="205" t="s">
        <v>684</v>
      </c>
      <c r="L5546" s="205" t="s">
        <v>684</v>
      </c>
      <c r="M5546" s="205" t="s">
        <v>684</v>
      </c>
      <c r="N5546" s="205" t="s">
        <v>684</v>
      </c>
      <c r="O5546" s="205" t="s">
        <v>686</v>
      </c>
      <c r="P5546" s="205" t="s">
        <v>684</v>
      </c>
      <c r="Q5546" s="205" t="s">
        <v>686</v>
      </c>
    </row>
    <row r="5547" spans="1:17" hidden="1">
      <c r="A5547" s="204">
        <v>100910266880</v>
      </c>
      <c r="B5547" s="205" t="s">
        <v>19528</v>
      </c>
      <c r="C5547" s="205" t="s">
        <v>19529</v>
      </c>
      <c r="D5547" s="205" t="s">
        <v>684</v>
      </c>
      <c r="G5547" s="205" t="s">
        <v>684</v>
      </c>
      <c r="H5547" s="205" t="s">
        <v>684</v>
      </c>
      <c r="I5547" s="205" t="s">
        <v>684</v>
      </c>
      <c r="J5547" s="205" t="s">
        <v>684</v>
      </c>
      <c r="K5547" s="205" t="s">
        <v>684</v>
      </c>
      <c r="L5547" s="205" t="s">
        <v>684</v>
      </c>
      <c r="M5547" s="205" t="s">
        <v>684</v>
      </c>
      <c r="N5547" s="205" t="s">
        <v>684</v>
      </c>
      <c r="O5547" s="205" t="s">
        <v>686</v>
      </c>
      <c r="P5547" s="205" t="s">
        <v>684</v>
      </c>
      <c r="Q5547" s="205" t="s">
        <v>686</v>
      </c>
    </row>
    <row r="5548" spans="1:17" hidden="1">
      <c r="A5548" s="204">
        <v>100902519460</v>
      </c>
      <c r="B5548" s="205" t="s">
        <v>19530</v>
      </c>
      <c r="C5548" s="205" t="s">
        <v>19531</v>
      </c>
      <c r="D5548" s="205" t="s">
        <v>684</v>
      </c>
      <c r="G5548" s="205" t="s">
        <v>684</v>
      </c>
      <c r="H5548" s="205" t="s">
        <v>684</v>
      </c>
      <c r="I5548" s="205" t="s">
        <v>684</v>
      </c>
      <c r="J5548" s="205" t="s">
        <v>684</v>
      </c>
      <c r="K5548" s="205" t="s">
        <v>684</v>
      </c>
      <c r="L5548" s="205" t="s">
        <v>684</v>
      </c>
      <c r="M5548" s="205" t="s">
        <v>684</v>
      </c>
      <c r="N5548" s="205" t="s">
        <v>684</v>
      </c>
      <c r="O5548" s="205" t="s">
        <v>686</v>
      </c>
      <c r="P5548" s="205" t="s">
        <v>684</v>
      </c>
      <c r="Q5548" s="205" t="s">
        <v>686</v>
      </c>
    </row>
    <row r="5549" spans="1:17" hidden="1">
      <c r="A5549" s="204">
        <v>100907557412</v>
      </c>
      <c r="B5549" s="205" t="s">
        <v>19532</v>
      </c>
      <c r="C5549" s="205" t="s">
        <v>19533</v>
      </c>
      <c r="D5549" s="205" t="s">
        <v>684</v>
      </c>
      <c r="G5549" s="205" t="s">
        <v>684</v>
      </c>
      <c r="H5549" s="205" t="s">
        <v>684</v>
      </c>
      <c r="I5549" s="205" t="s">
        <v>684</v>
      </c>
      <c r="J5549" s="205" t="s">
        <v>684</v>
      </c>
      <c r="K5549" s="205" t="s">
        <v>684</v>
      </c>
      <c r="L5549" s="205" t="s">
        <v>684</v>
      </c>
      <c r="M5549" s="205" t="s">
        <v>684</v>
      </c>
      <c r="N5549" s="205" t="s">
        <v>684</v>
      </c>
      <c r="O5549" s="205" t="s">
        <v>686</v>
      </c>
      <c r="P5549" s="205" t="s">
        <v>684</v>
      </c>
      <c r="Q5549" s="205" t="s">
        <v>686</v>
      </c>
    </row>
    <row r="5550" spans="1:17" hidden="1">
      <c r="A5550" s="204">
        <v>100900786240</v>
      </c>
      <c r="B5550" s="205" t="s">
        <v>19540</v>
      </c>
      <c r="C5550" s="205" t="s">
        <v>19541</v>
      </c>
      <c r="D5550" s="205" t="s">
        <v>1212</v>
      </c>
      <c r="E5550" s="572">
        <v>35796</v>
      </c>
      <c r="G5550" s="205" t="s">
        <v>3143</v>
      </c>
      <c r="H5550" s="205" t="s">
        <v>682</v>
      </c>
      <c r="I5550" s="205" t="s">
        <v>684</v>
      </c>
      <c r="J5550" s="205" t="s">
        <v>684</v>
      </c>
      <c r="K5550" s="205" t="s">
        <v>684</v>
      </c>
      <c r="L5550" s="205" t="s">
        <v>684</v>
      </c>
      <c r="M5550" s="205" t="s">
        <v>684</v>
      </c>
      <c r="N5550" s="205" t="s">
        <v>684</v>
      </c>
      <c r="O5550" s="205" t="s">
        <v>686</v>
      </c>
      <c r="P5550" s="205" t="s">
        <v>684</v>
      </c>
      <c r="Q5550" s="205" t="s">
        <v>686</v>
      </c>
    </row>
    <row r="5551" spans="1:17" hidden="1">
      <c r="A5551" s="204">
        <v>100907778973</v>
      </c>
      <c r="B5551" s="205" t="s">
        <v>19534</v>
      </c>
      <c r="C5551" s="205" t="s">
        <v>19535</v>
      </c>
      <c r="D5551" s="205" t="s">
        <v>684</v>
      </c>
      <c r="G5551" s="205" t="s">
        <v>684</v>
      </c>
      <c r="H5551" s="205" t="s">
        <v>684</v>
      </c>
      <c r="I5551" s="205" t="s">
        <v>684</v>
      </c>
      <c r="J5551" s="205" t="s">
        <v>684</v>
      </c>
      <c r="K5551" s="205" t="s">
        <v>684</v>
      </c>
      <c r="L5551" s="205" t="s">
        <v>684</v>
      </c>
      <c r="M5551" s="205" t="s">
        <v>684</v>
      </c>
      <c r="N5551" s="205" t="s">
        <v>684</v>
      </c>
      <c r="O5551" s="205" t="s">
        <v>686</v>
      </c>
      <c r="P5551" s="205" t="s">
        <v>684</v>
      </c>
      <c r="Q5551" s="205" t="s">
        <v>686</v>
      </c>
    </row>
    <row r="5552" spans="1:17" hidden="1">
      <c r="A5552" s="204">
        <v>100897186220</v>
      </c>
      <c r="B5552" s="205" t="s">
        <v>19536</v>
      </c>
      <c r="C5552" s="205" t="s">
        <v>19537</v>
      </c>
      <c r="D5552" s="205" t="s">
        <v>684</v>
      </c>
      <c r="G5552" s="205" t="s">
        <v>684</v>
      </c>
      <c r="H5552" s="205" t="s">
        <v>684</v>
      </c>
      <c r="I5552" s="205" t="s">
        <v>684</v>
      </c>
      <c r="J5552" s="205" t="s">
        <v>684</v>
      </c>
      <c r="K5552" s="205" t="s">
        <v>684</v>
      </c>
      <c r="L5552" s="205" t="s">
        <v>684</v>
      </c>
      <c r="M5552" s="205" t="s">
        <v>684</v>
      </c>
      <c r="N5552" s="205" t="s">
        <v>684</v>
      </c>
      <c r="O5552" s="205" t="s">
        <v>686</v>
      </c>
      <c r="P5552" s="205" t="s">
        <v>684</v>
      </c>
      <c r="Q5552" s="205" t="s">
        <v>686</v>
      </c>
    </row>
    <row r="5553" spans="1:17" hidden="1">
      <c r="A5553" s="204">
        <v>100911277397</v>
      </c>
      <c r="B5553" s="205" t="s">
        <v>19538</v>
      </c>
      <c r="C5553" s="205" t="s">
        <v>19539</v>
      </c>
      <c r="D5553" s="205" t="s">
        <v>684</v>
      </c>
      <c r="E5553" s="572"/>
      <c r="G5553" s="205" t="s">
        <v>684</v>
      </c>
      <c r="H5553" s="205" t="s">
        <v>684</v>
      </c>
      <c r="I5553" s="205" t="s">
        <v>684</v>
      </c>
      <c r="J5553" s="205" t="s">
        <v>684</v>
      </c>
      <c r="K5553" s="205" t="s">
        <v>684</v>
      </c>
      <c r="L5553" s="205" t="s">
        <v>684</v>
      </c>
      <c r="M5553" s="205" t="s">
        <v>684</v>
      </c>
      <c r="N5553" s="205" t="s">
        <v>684</v>
      </c>
      <c r="O5553" s="205" t="s">
        <v>686</v>
      </c>
      <c r="P5553" s="205" t="s">
        <v>684</v>
      </c>
      <c r="Q5553" s="205" t="s">
        <v>686</v>
      </c>
    </row>
    <row r="5554" spans="1:17" hidden="1">
      <c r="A5554" s="204">
        <v>100900734753</v>
      </c>
      <c r="B5554" s="205" t="s">
        <v>19542</v>
      </c>
      <c r="C5554" s="205" t="s">
        <v>19543</v>
      </c>
      <c r="D5554" s="205" t="s">
        <v>684</v>
      </c>
      <c r="G5554" s="205" t="s">
        <v>684</v>
      </c>
      <c r="H5554" s="205" t="s">
        <v>684</v>
      </c>
      <c r="I5554" s="205" t="s">
        <v>684</v>
      </c>
      <c r="J5554" s="205" t="s">
        <v>684</v>
      </c>
      <c r="K5554" s="205" t="s">
        <v>684</v>
      </c>
      <c r="L5554" s="205" t="s">
        <v>684</v>
      </c>
      <c r="M5554" s="205" t="s">
        <v>684</v>
      </c>
      <c r="N5554" s="205" t="s">
        <v>684</v>
      </c>
      <c r="O5554" s="205" t="s">
        <v>686</v>
      </c>
      <c r="P5554" s="205" t="s">
        <v>684</v>
      </c>
      <c r="Q5554" s="205" t="s">
        <v>686</v>
      </c>
    </row>
    <row r="5555" spans="1:17" hidden="1">
      <c r="A5555" s="204">
        <v>100908487064</v>
      </c>
      <c r="B5555" s="205" t="s">
        <v>19544</v>
      </c>
      <c r="C5555" s="205" t="s">
        <v>19545</v>
      </c>
      <c r="D5555" s="205" t="s">
        <v>684</v>
      </c>
      <c r="G5555" s="205" t="s">
        <v>684</v>
      </c>
      <c r="H5555" s="205" t="s">
        <v>684</v>
      </c>
      <c r="I5555" s="205" t="s">
        <v>684</v>
      </c>
      <c r="J5555" s="205" t="s">
        <v>684</v>
      </c>
      <c r="K5555" s="205" t="s">
        <v>684</v>
      </c>
      <c r="L5555" s="205" t="s">
        <v>684</v>
      </c>
      <c r="M5555" s="205" t="s">
        <v>684</v>
      </c>
      <c r="N5555" s="205" t="s">
        <v>684</v>
      </c>
      <c r="O5555" s="205" t="s">
        <v>686</v>
      </c>
      <c r="P5555" s="205" t="s">
        <v>684</v>
      </c>
      <c r="Q5555" s="205" t="s">
        <v>686</v>
      </c>
    </row>
    <row r="5556" spans="1:17" hidden="1">
      <c r="A5556" s="204">
        <v>100907252869</v>
      </c>
      <c r="B5556" s="205" t="s">
        <v>19546</v>
      </c>
      <c r="C5556" s="205" t="s">
        <v>19547</v>
      </c>
      <c r="D5556" s="205" t="s">
        <v>684</v>
      </c>
      <c r="G5556" s="205" t="s">
        <v>684</v>
      </c>
      <c r="H5556" s="205" t="s">
        <v>684</v>
      </c>
      <c r="I5556" s="205" t="s">
        <v>684</v>
      </c>
      <c r="J5556" s="205" t="s">
        <v>684</v>
      </c>
      <c r="K5556" s="205" t="s">
        <v>684</v>
      </c>
      <c r="L5556" s="205" t="s">
        <v>684</v>
      </c>
      <c r="M5556" s="205" t="s">
        <v>684</v>
      </c>
      <c r="N5556" s="205" t="s">
        <v>684</v>
      </c>
      <c r="O5556" s="205" t="s">
        <v>686</v>
      </c>
      <c r="P5556" s="205" t="s">
        <v>684</v>
      </c>
      <c r="Q5556" s="205" t="s">
        <v>686</v>
      </c>
    </row>
    <row r="5557" spans="1:17" hidden="1">
      <c r="A5557" s="204">
        <v>100908586387</v>
      </c>
      <c r="B5557" s="205" t="s">
        <v>19548</v>
      </c>
      <c r="C5557" s="205" t="s">
        <v>19549</v>
      </c>
      <c r="D5557" s="205" t="s">
        <v>684</v>
      </c>
      <c r="E5557" s="205">
        <v>31849</v>
      </c>
      <c r="G5557" s="205" t="s">
        <v>684</v>
      </c>
      <c r="H5557" s="205" t="s">
        <v>684</v>
      </c>
      <c r="I5557" s="205" t="s">
        <v>684</v>
      </c>
      <c r="J5557" s="205">
        <v>8308908526</v>
      </c>
      <c r="K5557" s="205" t="s">
        <v>684</v>
      </c>
      <c r="L5557" s="205" t="s">
        <v>684</v>
      </c>
      <c r="M5557" s="205" t="s">
        <v>684</v>
      </c>
      <c r="N5557" s="205" t="s">
        <v>684</v>
      </c>
      <c r="O5557" s="205" t="s">
        <v>686</v>
      </c>
      <c r="P5557" s="205" t="s">
        <v>684</v>
      </c>
      <c r="Q5557" s="205" t="s">
        <v>686</v>
      </c>
    </row>
    <row r="5558" spans="1:17" hidden="1">
      <c r="A5558" s="204">
        <v>100911851072</v>
      </c>
      <c r="B5558" s="205" t="s">
        <v>19550</v>
      </c>
      <c r="C5558" s="205" t="s">
        <v>19551</v>
      </c>
      <c r="D5558" s="205" t="s">
        <v>684</v>
      </c>
      <c r="G5558" s="205" t="s">
        <v>684</v>
      </c>
      <c r="H5558" s="205" t="s">
        <v>684</v>
      </c>
      <c r="I5558" s="205" t="s">
        <v>684</v>
      </c>
      <c r="J5558" s="205" t="s">
        <v>684</v>
      </c>
      <c r="K5558" s="205" t="s">
        <v>684</v>
      </c>
      <c r="L5558" s="205" t="s">
        <v>684</v>
      </c>
      <c r="M5558" s="205" t="s">
        <v>684</v>
      </c>
      <c r="N5558" s="205" t="s">
        <v>684</v>
      </c>
      <c r="O5558" s="205" t="s">
        <v>686</v>
      </c>
      <c r="P5558" s="205" t="s">
        <v>684</v>
      </c>
      <c r="Q5558" s="205" t="s">
        <v>686</v>
      </c>
    </row>
    <row r="5559" spans="1:17" hidden="1">
      <c r="A5559" s="204">
        <v>100898806246</v>
      </c>
      <c r="B5559" s="205" t="s">
        <v>19552</v>
      </c>
      <c r="C5559" s="205" t="s">
        <v>19553</v>
      </c>
      <c r="D5559" s="205" t="s">
        <v>684</v>
      </c>
      <c r="G5559" s="205" t="s">
        <v>684</v>
      </c>
      <c r="H5559" s="205" t="s">
        <v>684</v>
      </c>
      <c r="I5559" s="205" t="s">
        <v>684</v>
      </c>
      <c r="J5559" s="205" t="s">
        <v>684</v>
      </c>
      <c r="K5559" s="205" t="s">
        <v>684</v>
      </c>
      <c r="L5559" s="205" t="s">
        <v>684</v>
      </c>
      <c r="M5559" s="205" t="s">
        <v>684</v>
      </c>
      <c r="N5559" s="205" t="s">
        <v>684</v>
      </c>
      <c r="O5559" s="205" t="s">
        <v>686</v>
      </c>
      <c r="P5559" s="205" t="s">
        <v>684</v>
      </c>
      <c r="Q5559" s="205" t="s">
        <v>686</v>
      </c>
    </row>
    <row r="5560" spans="1:17" hidden="1">
      <c r="A5560" s="204">
        <v>100908507458</v>
      </c>
      <c r="B5560" s="205" t="s">
        <v>19554</v>
      </c>
      <c r="C5560" s="205" t="s">
        <v>19555</v>
      </c>
      <c r="D5560" s="205" t="s">
        <v>684</v>
      </c>
      <c r="G5560" s="205" t="s">
        <v>684</v>
      </c>
      <c r="H5560" s="205" t="s">
        <v>684</v>
      </c>
      <c r="I5560" s="205" t="s">
        <v>684</v>
      </c>
      <c r="J5560" s="205" t="s">
        <v>684</v>
      </c>
      <c r="K5560" s="205" t="s">
        <v>684</v>
      </c>
      <c r="L5560" s="205" t="s">
        <v>684</v>
      </c>
      <c r="M5560" s="205" t="s">
        <v>684</v>
      </c>
      <c r="N5560" s="205" t="s">
        <v>684</v>
      </c>
      <c r="O5560" s="205" t="s">
        <v>686</v>
      </c>
      <c r="P5560" s="205" t="s">
        <v>684</v>
      </c>
      <c r="Q5560" s="205" t="s">
        <v>686</v>
      </c>
    </row>
    <row r="5561" spans="1:17" hidden="1">
      <c r="A5561" s="204">
        <v>100897634755</v>
      </c>
      <c r="B5561" s="205" t="s">
        <v>19556</v>
      </c>
      <c r="C5561" s="205" t="s">
        <v>19557</v>
      </c>
      <c r="D5561" s="205" t="s">
        <v>684</v>
      </c>
      <c r="G5561" s="205" t="s">
        <v>684</v>
      </c>
      <c r="H5561" s="205" t="s">
        <v>684</v>
      </c>
      <c r="I5561" s="205" t="s">
        <v>684</v>
      </c>
      <c r="J5561" s="205" t="s">
        <v>684</v>
      </c>
      <c r="K5561" s="205" t="s">
        <v>684</v>
      </c>
      <c r="L5561" s="205" t="s">
        <v>684</v>
      </c>
      <c r="M5561" s="205" t="s">
        <v>684</v>
      </c>
      <c r="N5561" s="205" t="s">
        <v>684</v>
      </c>
      <c r="O5561" s="205" t="s">
        <v>686</v>
      </c>
      <c r="P5561" s="205" t="s">
        <v>684</v>
      </c>
      <c r="Q5561" s="205" t="s">
        <v>686</v>
      </c>
    </row>
    <row r="5562" spans="1:17" hidden="1">
      <c r="A5562" s="204">
        <v>100899572544</v>
      </c>
      <c r="B5562" s="205" t="s">
        <v>19558</v>
      </c>
      <c r="C5562" s="205" t="s">
        <v>19559</v>
      </c>
      <c r="D5562" s="205" t="s">
        <v>684</v>
      </c>
      <c r="G5562" s="205" t="s">
        <v>684</v>
      </c>
      <c r="H5562" s="205" t="s">
        <v>684</v>
      </c>
      <c r="I5562" s="205" t="s">
        <v>684</v>
      </c>
      <c r="J5562" s="205" t="s">
        <v>684</v>
      </c>
      <c r="K5562" s="205" t="s">
        <v>684</v>
      </c>
      <c r="L5562" s="205" t="s">
        <v>684</v>
      </c>
      <c r="M5562" s="205" t="s">
        <v>684</v>
      </c>
      <c r="N5562" s="205" t="s">
        <v>684</v>
      </c>
      <c r="O5562" s="205" t="s">
        <v>686</v>
      </c>
      <c r="P5562" s="205" t="s">
        <v>684</v>
      </c>
      <c r="Q5562" s="205" t="s">
        <v>686</v>
      </c>
    </row>
    <row r="5563" spans="1:17" hidden="1">
      <c r="A5563" s="204">
        <v>100900398627</v>
      </c>
      <c r="B5563" s="205" t="s">
        <v>19560</v>
      </c>
      <c r="C5563" s="205" t="s">
        <v>19561</v>
      </c>
      <c r="D5563" s="205" t="s">
        <v>684</v>
      </c>
      <c r="G5563" s="205" t="s">
        <v>684</v>
      </c>
      <c r="H5563" s="205" t="s">
        <v>684</v>
      </c>
      <c r="I5563" s="205" t="s">
        <v>684</v>
      </c>
      <c r="J5563" s="205" t="s">
        <v>684</v>
      </c>
      <c r="K5563" s="205" t="s">
        <v>684</v>
      </c>
      <c r="L5563" s="205" t="s">
        <v>684</v>
      </c>
      <c r="M5563" s="205" t="s">
        <v>684</v>
      </c>
      <c r="N5563" s="205" t="s">
        <v>684</v>
      </c>
      <c r="O5563" s="205" t="s">
        <v>686</v>
      </c>
      <c r="P5563" s="205" t="s">
        <v>684</v>
      </c>
      <c r="Q5563" s="205" t="s">
        <v>686</v>
      </c>
    </row>
    <row r="5564" spans="1:17" hidden="1">
      <c r="A5564" s="204">
        <v>100899950097</v>
      </c>
      <c r="B5564" s="205" t="s">
        <v>19562</v>
      </c>
      <c r="C5564" s="205" t="s">
        <v>19563</v>
      </c>
      <c r="D5564" s="205" t="s">
        <v>684</v>
      </c>
      <c r="G5564" s="205" t="s">
        <v>684</v>
      </c>
      <c r="H5564" s="205" t="s">
        <v>684</v>
      </c>
      <c r="I5564" s="205" t="s">
        <v>684</v>
      </c>
      <c r="J5564" s="205" t="s">
        <v>684</v>
      </c>
      <c r="K5564" s="205" t="s">
        <v>684</v>
      </c>
      <c r="L5564" s="205" t="s">
        <v>684</v>
      </c>
      <c r="M5564" s="205" t="s">
        <v>684</v>
      </c>
      <c r="N5564" s="205" t="s">
        <v>684</v>
      </c>
      <c r="O5564" s="205" t="s">
        <v>686</v>
      </c>
      <c r="P5564" s="205" t="s">
        <v>684</v>
      </c>
      <c r="Q5564" s="205" t="s">
        <v>686</v>
      </c>
    </row>
    <row r="5565" spans="1:17" hidden="1">
      <c r="A5565" s="204">
        <v>100899800721</v>
      </c>
      <c r="B5565" s="205" t="s">
        <v>19564</v>
      </c>
      <c r="C5565" s="205" t="s">
        <v>19565</v>
      </c>
      <c r="D5565" s="205" t="s">
        <v>684</v>
      </c>
      <c r="G5565" s="205" t="s">
        <v>684</v>
      </c>
      <c r="H5565" s="205" t="s">
        <v>684</v>
      </c>
      <c r="I5565" s="205" t="s">
        <v>684</v>
      </c>
      <c r="J5565" s="205" t="s">
        <v>684</v>
      </c>
      <c r="K5565" s="205" t="s">
        <v>684</v>
      </c>
      <c r="L5565" s="205" t="s">
        <v>684</v>
      </c>
      <c r="M5565" s="205" t="s">
        <v>684</v>
      </c>
      <c r="N5565" s="205" t="s">
        <v>684</v>
      </c>
      <c r="O5565" s="205" t="s">
        <v>686</v>
      </c>
      <c r="P5565" s="205" t="s">
        <v>684</v>
      </c>
      <c r="Q5565" s="205" t="s">
        <v>686</v>
      </c>
    </row>
    <row r="5566" spans="1:17" hidden="1">
      <c r="A5566" s="204">
        <v>100905108365</v>
      </c>
      <c r="B5566" s="205" t="s">
        <v>19566</v>
      </c>
      <c r="C5566" s="205" t="s">
        <v>19567</v>
      </c>
      <c r="D5566" s="205" t="s">
        <v>684</v>
      </c>
      <c r="E5566" s="572"/>
      <c r="G5566" s="205" t="s">
        <v>684</v>
      </c>
      <c r="H5566" s="205" t="s">
        <v>684</v>
      </c>
      <c r="I5566" s="205" t="s">
        <v>684</v>
      </c>
      <c r="J5566" s="205" t="s">
        <v>684</v>
      </c>
      <c r="K5566" s="205" t="s">
        <v>684</v>
      </c>
      <c r="L5566" s="205" t="s">
        <v>684</v>
      </c>
      <c r="M5566" s="205" t="s">
        <v>684</v>
      </c>
      <c r="N5566" s="205" t="s">
        <v>684</v>
      </c>
      <c r="O5566" s="205" t="s">
        <v>686</v>
      </c>
      <c r="P5566" s="205" t="s">
        <v>684</v>
      </c>
      <c r="Q5566" s="205" t="s">
        <v>686</v>
      </c>
    </row>
    <row r="5567" spans="1:17" hidden="1">
      <c r="A5567" s="204">
        <v>100910089601</v>
      </c>
      <c r="B5567" s="205" t="s">
        <v>19568</v>
      </c>
      <c r="C5567" s="205" t="s">
        <v>19569</v>
      </c>
      <c r="D5567" s="205" t="s">
        <v>684</v>
      </c>
      <c r="G5567" s="205" t="s">
        <v>684</v>
      </c>
      <c r="H5567" s="205" t="s">
        <v>684</v>
      </c>
      <c r="I5567" s="205" t="s">
        <v>684</v>
      </c>
      <c r="J5567" s="205" t="s">
        <v>684</v>
      </c>
      <c r="K5567" s="205" t="s">
        <v>684</v>
      </c>
      <c r="L5567" s="205" t="s">
        <v>684</v>
      </c>
      <c r="M5567" s="205" t="s">
        <v>684</v>
      </c>
      <c r="N5567" s="205" t="s">
        <v>684</v>
      </c>
      <c r="O5567" s="205" t="s">
        <v>686</v>
      </c>
      <c r="P5567" s="205" t="s">
        <v>684</v>
      </c>
      <c r="Q5567" s="205" t="s">
        <v>686</v>
      </c>
    </row>
    <row r="5568" spans="1:17" hidden="1">
      <c r="A5568" s="204">
        <v>100909150903</v>
      </c>
      <c r="B5568" s="205" t="s">
        <v>19570</v>
      </c>
      <c r="C5568" s="205" t="s">
        <v>19571</v>
      </c>
      <c r="D5568" s="205" t="s">
        <v>684</v>
      </c>
      <c r="G5568" s="205" t="s">
        <v>684</v>
      </c>
      <c r="H5568" s="205" t="s">
        <v>684</v>
      </c>
      <c r="I5568" s="205" t="s">
        <v>684</v>
      </c>
      <c r="J5568" s="205" t="s">
        <v>684</v>
      </c>
      <c r="K5568" s="205" t="s">
        <v>684</v>
      </c>
      <c r="L5568" s="205" t="s">
        <v>684</v>
      </c>
      <c r="M5568" s="205" t="s">
        <v>684</v>
      </c>
      <c r="N5568" s="205" t="s">
        <v>684</v>
      </c>
      <c r="O5568" s="205" t="s">
        <v>686</v>
      </c>
      <c r="P5568" s="205" t="s">
        <v>684</v>
      </c>
      <c r="Q5568" s="205" t="s">
        <v>686</v>
      </c>
    </row>
    <row r="5569" spans="1:17" hidden="1">
      <c r="A5569" s="204">
        <v>100909477499</v>
      </c>
      <c r="B5569" s="205" t="s">
        <v>19572</v>
      </c>
      <c r="C5569" s="205" t="s">
        <v>19573</v>
      </c>
      <c r="D5569" s="205" t="s">
        <v>684</v>
      </c>
      <c r="G5569" s="205" t="s">
        <v>684</v>
      </c>
      <c r="H5569" s="205" t="s">
        <v>684</v>
      </c>
      <c r="I5569" s="205" t="s">
        <v>684</v>
      </c>
      <c r="J5569" s="205" t="s">
        <v>684</v>
      </c>
      <c r="K5569" s="205" t="s">
        <v>684</v>
      </c>
      <c r="L5569" s="205" t="s">
        <v>684</v>
      </c>
      <c r="M5569" s="205" t="s">
        <v>684</v>
      </c>
      <c r="N5569" s="205" t="s">
        <v>684</v>
      </c>
      <c r="O5569" s="205" t="s">
        <v>686</v>
      </c>
      <c r="P5569" s="205" t="s">
        <v>684</v>
      </c>
      <c r="Q5569" s="205" t="s">
        <v>686</v>
      </c>
    </row>
    <row r="5570" spans="1:17" hidden="1">
      <c r="A5570" s="204">
        <v>100560518465</v>
      </c>
      <c r="B5570" s="205" t="s">
        <v>19576</v>
      </c>
      <c r="C5570" s="205" t="s">
        <v>19577</v>
      </c>
      <c r="D5570" s="205" t="s">
        <v>684</v>
      </c>
      <c r="E5570" s="572">
        <v>29497</v>
      </c>
      <c r="G5570" s="205" t="s">
        <v>19578</v>
      </c>
      <c r="H5570" s="205" t="s">
        <v>682</v>
      </c>
      <c r="I5570" s="205" t="s">
        <v>684</v>
      </c>
      <c r="J5570" s="205" t="s">
        <v>684</v>
      </c>
      <c r="K5570" s="205" t="s">
        <v>684</v>
      </c>
      <c r="L5570" s="205" t="s">
        <v>684</v>
      </c>
      <c r="M5570" s="205" t="s">
        <v>684</v>
      </c>
      <c r="N5570" s="205" t="s">
        <v>684</v>
      </c>
      <c r="O5570" s="205" t="s">
        <v>686</v>
      </c>
      <c r="P5570" s="205" t="s">
        <v>684</v>
      </c>
      <c r="Q5570" s="205" t="s">
        <v>686</v>
      </c>
    </row>
    <row r="5571" spans="1:17" hidden="1">
      <c r="A5571" s="204">
        <v>100660294855</v>
      </c>
      <c r="B5571" s="205" t="s">
        <v>19579</v>
      </c>
      <c r="C5571" s="205" t="s">
        <v>19580</v>
      </c>
      <c r="D5571" s="205" t="s">
        <v>684</v>
      </c>
      <c r="G5571" s="205" t="s">
        <v>684</v>
      </c>
      <c r="H5571" s="205" t="s">
        <v>684</v>
      </c>
      <c r="I5571" s="205" t="s">
        <v>684</v>
      </c>
      <c r="J5571" s="205" t="s">
        <v>684</v>
      </c>
      <c r="K5571" s="205" t="s">
        <v>684</v>
      </c>
      <c r="L5571" s="205" t="s">
        <v>684</v>
      </c>
      <c r="M5571" s="205" t="s">
        <v>684</v>
      </c>
      <c r="N5571" s="205" t="s">
        <v>684</v>
      </c>
      <c r="O5571" s="205" t="s">
        <v>686</v>
      </c>
      <c r="P5571" s="205" t="s">
        <v>684</v>
      </c>
      <c r="Q5571" s="205" t="s">
        <v>686</v>
      </c>
    </row>
    <row r="5572" spans="1:17" hidden="1">
      <c r="A5572" s="204">
        <v>100401606369</v>
      </c>
      <c r="B5572" s="205" t="s">
        <v>19581</v>
      </c>
      <c r="C5572" s="205" t="s">
        <v>19582</v>
      </c>
      <c r="D5572" s="205" t="s">
        <v>684</v>
      </c>
      <c r="G5572" s="205" t="s">
        <v>684</v>
      </c>
      <c r="H5572" s="205" t="s">
        <v>684</v>
      </c>
      <c r="I5572" s="205" t="s">
        <v>684</v>
      </c>
      <c r="J5572" s="205" t="s">
        <v>684</v>
      </c>
      <c r="K5572" s="205" t="s">
        <v>684</v>
      </c>
      <c r="L5572" s="205" t="s">
        <v>684</v>
      </c>
      <c r="M5572" s="205" t="s">
        <v>684</v>
      </c>
      <c r="N5572" s="205" t="s">
        <v>684</v>
      </c>
      <c r="O5572" s="205" t="s">
        <v>686</v>
      </c>
      <c r="P5572" s="205" t="s">
        <v>684</v>
      </c>
      <c r="Q5572" s="205" t="s">
        <v>686</v>
      </c>
    </row>
    <row r="5573" spans="1:17" hidden="1">
      <c r="A5573" s="204">
        <v>100154737103</v>
      </c>
      <c r="B5573" s="205" t="s">
        <v>19583</v>
      </c>
      <c r="C5573" s="205" t="s">
        <v>19584</v>
      </c>
      <c r="D5573" s="205" t="s">
        <v>680</v>
      </c>
      <c r="E5573" s="205">
        <v>32509</v>
      </c>
      <c r="G5573" s="205" t="s">
        <v>19585</v>
      </c>
      <c r="H5573" s="205" t="s">
        <v>682</v>
      </c>
      <c r="I5573" s="205" t="s">
        <v>683</v>
      </c>
      <c r="J5573" s="205">
        <v>8878474119</v>
      </c>
      <c r="K5573" s="205" t="s">
        <v>684</v>
      </c>
      <c r="L5573" s="205" t="s">
        <v>19586</v>
      </c>
      <c r="M5573" s="205" t="s">
        <v>684</v>
      </c>
      <c r="N5573" s="205" t="s">
        <v>19587</v>
      </c>
      <c r="O5573" s="205" t="s">
        <v>686</v>
      </c>
      <c r="P5573" s="205" t="s">
        <v>687</v>
      </c>
      <c r="Q5573" s="205" t="s">
        <v>686</v>
      </c>
    </row>
    <row r="5574" spans="1:17" hidden="1">
      <c r="A5574" s="204">
        <v>100375405178</v>
      </c>
      <c r="B5574" s="205" t="s">
        <v>19574</v>
      </c>
      <c r="C5574" s="205" t="s">
        <v>19575</v>
      </c>
      <c r="D5574" s="205" t="s">
        <v>684</v>
      </c>
      <c r="G5574" s="205" t="s">
        <v>684</v>
      </c>
      <c r="H5574" s="205" t="s">
        <v>684</v>
      </c>
      <c r="I5574" s="205" t="s">
        <v>684</v>
      </c>
      <c r="J5574" s="205" t="s">
        <v>684</v>
      </c>
      <c r="K5574" s="205" t="s">
        <v>684</v>
      </c>
      <c r="L5574" s="205" t="s">
        <v>684</v>
      </c>
      <c r="M5574" s="205" t="s">
        <v>684</v>
      </c>
      <c r="N5574" s="205" t="s">
        <v>684</v>
      </c>
      <c r="O5574" s="205" t="s">
        <v>686</v>
      </c>
      <c r="P5574" s="205" t="s">
        <v>684</v>
      </c>
      <c r="Q5574" s="205" t="s">
        <v>686</v>
      </c>
    </row>
    <row r="5575" spans="1:17" hidden="1">
      <c r="A5575" s="204">
        <v>100155957655</v>
      </c>
      <c r="B5575" s="205" t="s">
        <v>19588</v>
      </c>
      <c r="C5575" s="205" t="s">
        <v>19589</v>
      </c>
      <c r="D5575" s="205" t="s">
        <v>684</v>
      </c>
      <c r="G5575" s="205" t="s">
        <v>684</v>
      </c>
      <c r="H5575" s="205" t="s">
        <v>684</v>
      </c>
      <c r="I5575" s="205" t="s">
        <v>684</v>
      </c>
      <c r="J5575" s="205" t="s">
        <v>684</v>
      </c>
      <c r="K5575" s="205" t="s">
        <v>684</v>
      </c>
      <c r="L5575" s="205" t="s">
        <v>684</v>
      </c>
      <c r="M5575" s="205" t="s">
        <v>684</v>
      </c>
      <c r="N5575" s="205" t="s">
        <v>684</v>
      </c>
      <c r="O5575" s="205" t="s">
        <v>686</v>
      </c>
      <c r="P5575" s="205" t="s">
        <v>684</v>
      </c>
      <c r="Q5575" s="205" t="s">
        <v>686</v>
      </c>
    </row>
    <row r="5576" spans="1:17" hidden="1">
      <c r="A5576" s="204">
        <v>100170018304</v>
      </c>
      <c r="B5576" s="205" t="s">
        <v>19590</v>
      </c>
      <c r="C5576" s="205" t="s">
        <v>19591</v>
      </c>
      <c r="D5576" s="205" t="s">
        <v>684</v>
      </c>
      <c r="G5576" s="205" t="s">
        <v>684</v>
      </c>
      <c r="H5576" s="205" t="s">
        <v>684</v>
      </c>
      <c r="I5576" s="205" t="s">
        <v>684</v>
      </c>
      <c r="J5576" s="205" t="s">
        <v>684</v>
      </c>
      <c r="K5576" s="205" t="s">
        <v>684</v>
      </c>
      <c r="L5576" s="205" t="s">
        <v>684</v>
      </c>
      <c r="M5576" s="205" t="s">
        <v>684</v>
      </c>
      <c r="N5576" s="205" t="s">
        <v>684</v>
      </c>
      <c r="O5576" s="205" t="s">
        <v>686</v>
      </c>
      <c r="P5576" s="205" t="s">
        <v>684</v>
      </c>
      <c r="Q5576" s="205" t="s">
        <v>686</v>
      </c>
    </row>
    <row r="5577" spans="1:17" hidden="1">
      <c r="A5577" s="204">
        <v>100274452955</v>
      </c>
      <c r="B5577" s="205" t="s">
        <v>19592</v>
      </c>
      <c r="C5577" s="205" t="s">
        <v>19593</v>
      </c>
      <c r="D5577" s="205" t="s">
        <v>684</v>
      </c>
      <c r="G5577" s="205" t="s">
        <v>684</v>
      </c>
      <c r="H5577" s="205" t="s">
        <v>684</v>
      </c>
      <c r="I5577" s="205" t="s">
        <v>684</v>
      </c>
      <c r="J5577" s="205" t="s">
        <v>684</v>
      </c>
      <c r="K5577" s="205" t="s">
        <v>684</v>
      </c>
      <c r="L5577" s="205" t="s">
        <v>684</v>
      </c>
      <c r="M5577" s="205" t="s">
        <v>684</v>
      </c>
      <c r="N5577" s="205" t="s">
        <v>684</v>
      </c>
      <c r="O5577" s="205" t="s">
        <v>686</v>
      </c>
      <c r="P5577" s="205" t="s">
        <v>684</v>
      </c>
      <c r="Q5577" s="205" t="s">
        <v>686</v>
      </c>
    </row>
    <row r="5578" spans="1:17" hidden="1">
      <c r="A5578" s="204">
        <v>100932868943</v>
      </c>
      <c r="B5578" s="205" t="s">
        <v>19594</v>
      </c>
      <c r="C5578" s="205" t="s">
        <v>19595</v>
      </c>
      <c r="D5578" s="205" t="s">
        <v>684</v>
      </c>
      <c r="G5578" s="205" t="s">
        <v>684</v>
      </c>
      <c r="H5578" s="205" t="s">
        <v>684</v>
      </c>
      <c r="I5578" s="205" t="s">
        <v>684</v>
      </c>
      <c r="J5578" s="205" t="s">
        <v>684</v>
      </c>
      <c r="K5578" s="205" t="s">
        <v>684</v>
      </c>
      <c r="L5578" s="205" t="s">
        <v>684</v>
      </c>
      <c r="M5578" s="205" t="s">
        <v>684</v>
      </c>
      <c r="N5578" s="205" t="s">
        <v>684</v>
      </c>
      <c r="O5578" s="205" t="s">
        <v>686</v>
      </c>
      <c r="P5578" s="205" t="s">
        <v>684</v>
      </c>
      <c r="Q5578" s="205" t="s">
        <v>686</v>
      </c>
    </row>
    <row r="5579" spans="1:17" hidden="1">
      <c r="A5579" s="204">
        <v>100898222675</v>
      </c>
      <c r="B5579" s="205" t="s">
        <v>19596</v>
      </c>
      <c r="C5579" s="205" t="s">
        <v>19597</v>
      </c>
      <c r="D5579" s="205" t="s">
        <v>684</v>
      </c>
      <c r="G5579" s="205" t="s">
        <v>684</v>
      </c>
      <c r="H5579" s="205" t="s">
        <v>684</v>
      </c>
      <c r="I5579" s="205" t="s">
        <v>684</v>
      </c>
      <c r="J5579" s="205" t="s">
        <v>684</v>
      </c>
      <c r="K5579" s="205" t="s">
        <v>684</v>
      </c>
      <c r="L5579" s="205" t="s">
        <v>684</v>
      </c>
      <c r="M5579" s="205" t="s">
        <v>684</v>
      </c>
      <c r="N5579" s="205" t="s">
        <v>684</v>
      </c>
      <c r="O5579" s="205" t="s">
        <v>686</v>
      </c>
      <c r="P5579" s="205" t="s">
        <v>684</v>
      </c>
      <c r="Q5579" s="205" t="s">
        <v>686</v>
      </c>
    </row>
    <row r="5580" spans="1:17" hidden="1">
      <c r="A5580" s="204">
        <v>100898954196</v>
      </c>
      <c r="B5580" s="205" t="s">
        <v>19598</v>
      </c>
      <c r="C5580" s="205" t="s">
        <v>19599</v>
      </c>
      <c r="D5580" s="205" t="s">
        <v>684</v>
      </c>
      <c r="G5580" s="205" t="s">
        <v>684</v>
      </c>
      <c r="H5580" s="205" t="s">
        <v>684</v>
      </c>
      <c r="I5580" s="205" t="s">
        <v>684</v>
      </c>
      <c r="J5580" s="205" t="s">
        <v>684</v>
      </c>
      <c r="K5580" s="205" t="s">
        <v>684</v>
      </c>
      <c r="L5580" s="205" t="s">
        <v>684</v>
      </c>
      <c r="M5580" s="205" t="s">
        <v>684</v>
      </c>
      <c r="N5580" s="205" t="s">
        <v>684</v>
      </c>
      <c r="O5580" s="205" t="s">
        <v>686</v>
      </c>
      <c r="P5580" s="205" t="s">
        <v>684</v>
      </c>
      <c r="Q5580" s="205" t="s">
        <v>686</v>
      </c>
    </row>
    <row r="5581" spans="1:17" hidden="1">
      <c r="A5581" s="204">
        <v>100910154471</v>
      </c>
      <c r="B5581" s="205" t="s">
        <v>19602</v>
      </c>
      <c r="C5581" s="205" t="s">
        <v>19603</v>
      </c>
      <c r="D5581" s="205" t="s">
        <v>684</v>
      </c>
      <c r="G5581" s="205" t="s">
        <v>684</v>
      </c>
      <c r="H5581" s="205" t="s">
        <v>684</v>
      </c>
      <c r="I5581" s="205" t="s">
        <v>684</v>
      </c>
      <c r="J5581" s="205" t="s">
        <v>684</v>
      </c>
      <c r="K5581" s="205" t="s">
        <v>684</v>
      </c>
      <c r="L5581" s="205" t="s">
        <v>684</v>
      </c>
      <c r="M5581" s="205" t="s">
        <v>684</v>
      </c>
      <c r="N5581" s="205" t="s">
        <v>684</v>
      </c>
      <c r="O5581" s="205" t="s">
        <v>686</v>
      </c>
      <c r="P5581" s="205" t="s">
        <v>684</v>
      </c>
      <c r="Q5581" s="205" t="s">
        <v>686</v>
      </c>
    </row>
    <row r="5582" spans="1:17" hidden="1">
      <c r="A5582" s="204">
        <v>100902210635</v>
      </c>
      <c r="B5582" s="205" t="s">
        <v>19604</v>
      </c>
      <c r="C5582" s="205" t="s">
        <v>19605</v>
      </c>
      <c r="D5582" s="205" t="s">
        <v>684</v>
      </c>
      <c r="G5582" s="205" t="s">
        <v>684</v>
      </c>
      <c r="H5582" s="205" t="s">
        <v>684</v>
      </c>
      <c r="I5582" s="205" t="s">
        <v>684</v>
      </c>
      <c r="J5582" s="205" t="s">
        <v>684</v>
      </c>
      <c r="K5582" s="205" t="s">
        <v>684</v>
      </c>
      <c r="L5582" s="205" t="s">
        <v>684</v>
      </c>
      <c r="M5582" s="205" t="s">
        <v>684</v>
      </c>
      <c r="N5582" s="205" t="s">
        <v>684</v>
      </c>
      <c r="O5582" s="205" t="s">
        <v>686</v>
      </c>
      <c r="P5582" s="205" t="s">
        <v>684</v>
      </c>
      <c r="Q5582" s="205" t="s">
        <v>686</v>
      </c>
    </row>
    <row r="5583" spans="1:17" hidden="1">
      <c r="A5583" s="204">
        <v>100901078957</v>
      </c>
      <c r="B5583" s="205" t="s">
        <v>19600</v>
      </c>
      <c r="C5583" s="205" t="s">
        <v>19601</v>
      </c>
      <c r="D5583" s="205" t="s">
        <v>684</v>
      </c>
      <c r="G5583" s="205" t="s">
        <v>684</v>
      </c>
      <c r="H5583" s="205" t="s">
        <v>684</v>
      </c>
      <c r="I5583" s="205" t="s">
        <v>684</v>
      </c>
      <c r="J5583" s="205" t="s">
        <v>684</v>
      </c>
      <c r="K5583" s="205" t="s">
        <v>684</v>
      </c>
      <c r="L5583" s="205" t="s">
        <v>684</v>
      </c>
      <c r="M5583" s="205" t="s">
        <v>684</v>
      </c>
      <c r="N5583" s="205" t="s">
        <v>684</v>
      </c>
      <c r="O5583" s="205" t="s">
        <v>686</v>
      </c>
      <c r="P5583" s="205" t="s">
        <v>684</v>
      </c>
      <c r="Q5583" s="205" t="s">
        <v>686</v>
      </c>
    </row>
    <row r="5584" spans="1:17" hidden="1">
      <c r="A5584" s="204">
        <v>100897516191</v>
      </c>
      <c r="B5584" s="205" t="s">
        <v>19606</v>
      </c>
      <c r="C5584" s="205" t="s">
        <v>19607</v>
      </c>
      <c r="D5584" s="205" t="s">
        <v>684</v>
      </c>
      <c r="G5584" s="205" t="s">
        <v>684</v>
      </c>
      <c r="H5584" s="205" t="s">
        <v>684</v>
      </c>
      <c r="I5584" s="205" t="s">
        <v>684</v>
      </c>
      <c r="J5584" s="205" t="s">
        <v>684</v>
      </c>
      <c r="K5584" s="205" t="s">
        <v>684</v>
      </c>
      <c r="L5584" s="205" t="s">
        <v>684</v>
      </c>
      <c r="M5584" s="205" t="s">
        <v>684</v>
      </c>
      <c r="N5584" s="205" t="s">
        <v>684</v>
      </c>
      <c r="O5584" s="205" t="s">
        <v>686</v>
      </c>
      <c r="P5584" s="205" t="s">
        <v>684</v>
      </c>
      <c r="Q5584" s="205" t="s">
        <v>686</v>
      </c>
    </row>
    <row r="5585" spans="1:17" hidden="1">
      <c r="A5585" s="204">
        <v>100904384969</v>
      </c>
      <c r="B5585" s="205" t="s">
        <v>19608</v>
      </c>
      <c r="C5585" s="205" t="s">
        <v>19609</v>
      </c>
      <c r="D5585" s="205" t="s">
        <v>684</v>
      </c>
      <c r="G5585" s="205" t="s">
        <v>684</v>
      </c>
      <c r="H5585" s="205" t="s">
        <v>684</v>
      </c>
      <c r="I5585" s="205" t="s">
        <v>684</v>
      </c>
      <c r="J5585" s="205" t="s">
        <v>684</v>
      </c>
      <c r="K5585" s="205" t="s">
        <v>684</v>
      </c>
      <c r="L5585" s="205" t="s">
        <v>684</v>
      </c>
      <c r="M5585" s="205" t="s">
        <v>684</v>
      </c>
      <c r="N5585" s="205" t="s">
        <v>684</v>
      </c>
      <c r="O5585" s="205" t="s">
        <v>686</v>
      </c>
      <c r="P5585" s="205" t="s">
        <v>684</v>
      </c>
      <c r="Q5585" s="205" t="s">
        <v>686</v>
      </c>
    </row>
    <row r="5586" spans="1:17" hidden="1">
      <c r="A5586" s="204">
        <v>100908640041</v>
      </c>
      <c r="B5586" s="205" t="s">
        <v>19610</v>
      </c>
      <c r="C5586" s="205" t="s">
        <v>19611</v>
      </c>
      <c r="D5586" s="205" t="s">
        <v>684</v>
      </c>
      <c r="G5586" s="205" t="s">
        <v>684</v>
      </c>
      <c r="H5586" s="205" t="s">
        <v>684</v>
      </c>
      <c r="I5586" s="205" t="s">
        <v>684</v>
      </c>
      <c r="J5586" s="205" t="s">
        <v>684</v>
      </c>
      <c r="K5586" s="205" t="s">
        <v>684</v>
      </c>
      <c r="L5586" s="205" t="s">
        <v>684</v>
      </c>
      <c r="M5586" s="205" t="s">
        <v>684</v>
      </c>
      <c r="N5586" s="205" t="s">
        <v>684</v>
      </c>
      <c r="O5586" s="205" t="s">
        <v>686</v>
      </c>
      <c r="P5586" s="205" t="s">
        <v>684</v>
      </c>
      <c r="Q5586" s="205" t="s">
        <v>686</v>
      </c>
    </row>
    <row r="5587" spans="1:17" hidden="1">
      <c r="A5587" s="204">
        <v>100873372233</v>
      </c>
      <c r="B5587" s="205" t="s">
        <v>19618</v>
      </c>
      <c r="C5587" s="205" t="s">
        <v>19619</v>
      </c>
      <c r="D5587" s="205" t="s">
        <v>684</v>
      </c>
      <c r="G5587" s="205" t="s">
        <v>684</v>
      </c>
      <c r="H5587" s="205" t="s">
        <v>684</v>
      </c>
      <c r="I5587" s="205" t="s">
        <v>684</v>
      </c>
      <c r="J5587" s="205" t="s">
        <v>684</v>
      </c>
      <c r="K5587" s="205" t="s">
        <v>684</v>
      </c>
      <c r="L5587" s="205" t="s">
        <v>684</v>
      </c>
      <c r="M5587" s="205" t="s">
        <v>684</v>
      </c>
      <c r="N5587" s="205" t="s">
        <v>684</v>
      </c>
      <c r="O5587" s="205" t="s">
        <v>686</v>
      </c>
      <c r="P5587" s="205" t="s">
        <v>684</v>
      </c>
      <c r="Q5587" s="205" t="s">
        <v>686</v>
      </c>
    </row>
    <row r="5588" spans="1:17" hidden="1">
      <c r="A5588" s="204">
        <v>100874806709</v>
      </c>
      <c r="B5588" s="205" t="s">
        <v>19620</v>
      </c>
      <c r="C5588" s="205" t="s">
        <v>19621</v>
      </c>
      <c r="D5588" s="205" t="s">
        <v>684</v>
      </c>
      <c r="G5588" s="205" t="s">
        <v>684</v>
      </c>
      <c r="H5588" s="205" t="s">
        <v>684</v>
      </c>
      <c r="I5588" s="205" t="s">
        <v>684</v>
      </c>
      <c r="J5588" s="205" t="s">
        <v>684</v>
      </c>
      <c r="K5588" s="205" t="s">
        <v>684</v>
      </c>
      <c r="L5588" s="205" t="s">
        <v>684</v>
      </c>
      <c r="M5588" s="205" t="s">
        <v>684</v>
      </c>
      <c r="N5588" s="205" t="s">
        <v>684</v>
      </c>
      <c r="O5588" s="205" t="s">
        <v>686</v>
      </c>
      <c r="P5588" s="205" t="s">
        <v>684</v>
      </c>
      <c r="Q5588" s="205" t="s">
        <v>686</v>
      </c>
    </row>
    <row r="5589" spans="1:17" hidden="1">
      <c r="A5589" s="204">
        <v>100870960348</v>
      </c>
      <c r="B5589" s="205" t="s">
        <v>19622</v>
      </c>
      <c r="C5589" s="205" t="s">
        <v>19623</v>
      </c>
      <c r="D5589" s="205" t="s">
        <v>684</v>
      </c>
      <c r="G5589" s="205" t="s">
        <v>684</v>
      </c>
      <c r="H5589" s="205" t="s">
        <v>684</v>
      </c>
      <c r="I5589" s="205" t="s">
        <v>684</v>
      </c>
      <c r="J5589" s="205" t="s">
        <v>684</v>
      </c>
      <c r="K5589" s="205" t="s">
        <v>684</v>
      </c>
      <c r="L5589" s="205" t="s">
        <v>684</v>
      </c>
      <c r="M5589" s="205" t="s">
        <v>684</v>
      </c>
      <c r="N5589" s="205" t="s">
        <v>684</v>
      </c>
      <c r="O5589" s="205" t="s">
        <v>686</v>
      </c>
      <c r="P5589" s="205" t="s">
        <v>684</v>
      </c>
      <c r="Q5589" s="205" t="s">
        <v>686</v>
      </c>
    </row>
    <row r="5590" spans="1:17" hidden="1">
      <c r="A5590" s="204">
        <v>100871550958</v>
      </c>
      <c r="B5590" s="205" t="s">
        <v>19624</v>
      </c>
      <c r="C5590" s="205" t="s">
        <v>19625</v>
      </c>
      <c r="D5590" s="205" t="s">
        <v>684</v>
      </c>
      <c r="G5590" s="205" t="s">
        <v>684</v>
      </c>
      <c r="H5590" s="205" t="s">
        <v>684</v>
      </c>
      <c r="I5590" s="205" t="s">
        <v>684</v>
      </c>
      <c r="J5590" s="205" t="s">
        <v>684</v>
      </c>
      <c r="K5590" s="205" t="s">
        <v>684</v>
      </c>
      <c r="L5590" s="205" t="s">
        <v>684</v>
      </c>
      <c r="M5590" s="205" t="s">
        <v>684</v>
      </c>
      <c r="N5590" s="205" t="s">
        <v>684</v>
      </c>
      <c r="O5590" s="205" t="s">
        <v>686</v>
      </c>
      <c r="P5590" s="205" t="s">
        <v>684</v>
      </c>
      <c r="Q5590" s="205" t="s">
        <v>686</v>
      </c>
    </row>
    <row r="5591" spans="1:17" hidden="1">
      <c r="A5591" s="204">
        <v>100873627090</v>
      </c>
      <c r="B5591" s="205" t="s">
        <v>19626</v>
      </c>
      <c r="C5591" s="205" t="s">
        <v>19627</v>
      </c>
      <c r="D5591" s="205" t="s">
        <v>684</v>
      </c>
      <c r="G5591" s="205" t="s">
        <v>684</v>
      </c>
      <c r="H5591" s="205" t="s">
        <v>684</v>
      </c>
      <c r="I5591" s="205" t="s">
        <v>684</v>
      </c>
      <c r="J5591" s="205" t="s">
        <v>684</v>
      </c>
      <c r="K5591" s="205" t="s">
        <v>684</v>
      </c>
      <c r="L5591" s="205" t="s">
        <v>684</v>
      </c>
      <c r="M5591" s="205" t="s">
        <v>684</v>
      </c>
      <c r="N5591" s="205" t="s">
        <v>684</v>
      </c>
      <c r="O5591" s="205" t="s">
        <v>686</v>
      </c>
      <c r="P5591" s="205" t="s">
        <v>684</v>
      </c>
      <c r="Q5591" s="205" t="s">
        <v>686</v>
      </c>
    </row>
    <row r="5592" spans="1:17" hidden="1">
      <c r="A5592" s="204">
        <v>100879062796</v>
      </c>
      <c r="B5592" s="205" t="s">
        <v>19628</v>
      </c>
      <c r="C5592" s="205" t="s">
        <v>19629</v>
      </c>
      <c r="D5592" s="205" t="s">
        <v>684</v>
      </c>
      <c r="G5592" s="205" t="s">
        <v>684</v>
      </c>
      <c r="H5592" s="205" t="s">
        <v>684</v>
      </c>
      <c r="I5592" s="205" t="s">
        <v>684</v>
      </c>
      <c r="J5592" s="205" t="s">
        <v>684</v>
      </c>
      <c r="K5592" s="205" t="s">
        <v>684</v>
      </c>
      <c r="L5592" s="205" t="s">
        <v>684</v>
      </c>
      <c r="M5592" s="205" t="s">
        <v>684</v>
      </c>
      <c r="N5592" s="205" t="s">
        <v>684</v>
      </c>
      <c r="O5592" s="205" t="s">
        <v>686</v>
      </c>
      <c r="P5592" s="205" t="s">
        <v>684</v>
      </c>
      <c r="Q5592" s="205" t="s">
        <v>686</v>
      </c>
    </row>
    <row r="5593" spans="1:17" hidden="1">
      <c r="A5593" s="204">
        <v>100348271198</v>
      </c>
      <c r="B5593" s="205" t="s">
        <v>19614</v>
      </c>
      <c r="C5593" s="205" t="s">
        <v>19615</v>
      </c>
      <c r="D5593" s="205" t="s">
        <v>684</v>
      </c>
      <c r="G5593" s="205" t="s">
        <v>684</v>
      </c>
      <c r="H5593" s="205" t="s">
        <v>684</v>
      </c>
      <c r="I5593" s="205" t="s">
        <v>684</v>
      </c>
      <c r="J5593" s="205" t="s">
        <v>684</v>
      </c>
      <c r="K5593" s="205" t="s">
        <v>684</v>
      </c>
      <c r="L5593" s="205" t="s">
        <v>684</v>
      </c>
      <c r="M5593" s="205" t="s">
        <v>684</v>
      </c>
      <c r="N5593" s="205" t="s">
        <v>684</v>
      </c>
      <c r="O5593" s="205" t="s">
        <v>686</v>
      </c>
      <c r="P5593" s="205" t="s">
        <v>684</v>
      </c>
      <c r="Q5593" s="205" t="s">
        <v>686</v>
      </c>
    </row>
    <row r="5594" spans="1:17" hidden="1">
      <c r="A5594" s="204">
        <v>100870238405</v>
      </c>
      <c r="B5594" s="205" t="s">
        <v>19502</v>
      </c>
      <c r="C5594" s="205" t="s">
        <v>19503</v>
      </c>
      <c r="D5594" s="205" t="s">
        <v>684</v>
      </c>
      <c r="G5594" s="205" t="s">
        <v>684</v>
      </c>
      <c r="H5594" s="205" t="s">
        <v>684</v>
      </c>
      <c r="I5594" s="205" t="s">
        <v>684</v>
      </c>
      <c r="J5594" s="205" t="s">
        <v>684</v>
      </c>
      <c r="K5594" s="205" t="s">
        <v>684</v>
      </c>
      <c r="L5594" s="205" t="s">
        <v>684</v>
      </c>
      <c r="M5594" s="205" t="s">
        <v>684</v>
      </c>
      <c r="N5594" s="205" t="s">
        <v>684</v>
      </c>
      <c r="O5594" s="205" t="s">
        <v>686</v>
      </c>
      <c r="P5594" s="205" t="s">
        <v>684</v>
      </c>
      <c r="Q5594" s="205" t="s">
        <v>686</v>
      </c>
    </row>
    <row r="5595" spans="1:17" hidden="1">
      <c r="A5595" s="204">
        <v>100878788159</v>
      </c>
      <c r="B5595" s="205" t="s">
        <v>19504</v>
      </c>
      <c r="C5595" s="205" t="s">
        <v>19505</v>
      </c>
      <c r="D5595" s="205" t="s">
        <v>684</v>
      </c>
      <c r="G5595" s="205" t="s">
        <v>684</v>
      </c>
      <c r="H5595" s="205" t="s">
        <v>684</v>
      </c>
      <c r="I5595" s="205" t="s">
        <v>684</v>
      </c>
      <c r="J5595" s="205" t="s">
        <v>684</v>
      </c>
      <c r="K5595" s="205" t="s">
        <v>684</v>
      </c>
      <c r="L5595" s="205" t="s">
        <v>684</v>
      </c>
      <c r="M5595" s="205" t="s">
        <v>684</v>
      </c>
      <c r="N5595" s="205" t="s">
        <v>684</v>
      </c>
      <c r="O5595" s="205" t="s">
        <v>686</v>
      </c>
      <c r="P5595" s="205" t="s">
        <v>684</v>
      </c>
      <c r="Q5595" s="205" t="s">
        <v>686</v>
      </c>
    </row>
    <row r="5596" spans="1:17" hidden="1">
      <c r="A5596" s="204">
        <v>100872669291</v>
      </c>
      <c r="B5596" s="205" t="s">
        <v>19506</v>
      </c>
      <c r="C5596" s="205" t="s">
        <v>19507</v>
      </c>
      <c r="D5596" s="205" t="s">
        <v>684</v>
      </c>
      <c r="G5596" s="205" t="s">
        <v>684</v>
      </c>
      <c r="H5596" s="205" t="s">
        <v>684</v>
      </c>
      <c r="I5596" s="205" t="s">
        <v>684</v>
      </c>
      <c r="J5596" s="205" t="s">
        <v>684</v>
      </c>
      <c r="K5596" s="205" t="s">
        <v>684</v>
      </c>
      <c r="L5596" s="205" t="s">
        <v>684</v>
      </c>
      <c r="M5596" s="205" t="s">
        <v>684</v>
      </c>
      <c r="N5596" s="205" t="s">
        <v>684</v>
      </c>
      <c r="O5596" s="205" t="s">
        <v>686</v>
      </c>
      <c r="P5596" s="205" t="s">
        <v>684</v>
      </c>
      <c r="Q5596" s="205" t="s">
        <v>686</v>
      </c>
    </row>
    <row r="5597" spans="1:17" hidden="1">
      <c r="A5597" s="204">
        <v>100880208263</v>
      </c>
      <c r="B5597" s="205" t="s">
        <v>19508</v>
      </c>
      <c r="C5597" s="205" t="s">
        <v>19509</v>
      </c>
      <c r="D5597" s="205" t="s">
        <v>684</v>
      </c>
      <c r="G5597" s="205" t="s">
        <v>684</v>
      </c>
      <c r="H5597" s="205" t="s">
        <v>684</v>
      </c>
      <c r="I5597" s="205" t="s">
        <v>684</v>
      </c>
      <c r="J5597" s="205" t="s">
        <v>684</v>
      </c>
      <c r="K5597" s="205" t="s">
        <v>684</v>
      </c>
      <c r="L5597" s="205" t="s">
        <v>684</v>
      </c>
      <c r="M5597" s="205" t="s">
        <v>684</v>
      </c>
      <c r="N5597" s="205" t="s">
        <v>684</v>
      </c>
      <c r="O5597" s="205" t="s">
        <v>686</v>
      </c>
      <c r="P5597" s="205" t="s">
        <v>684</v>
      </c>
      <c r="Q5597" s="205" t="s">
        <v>686</v>
      </c>
    </row>
    <row r="5598" spans="1:17" hidden="1">
      <c r="A5598" s="204">
        <v>100301181677</v>
      </c>
      <c r="B5598" s="205" t="s">
        <v>19616</v>
      </c>
      <c r="C5598" s="205" t="s">
        <v>19617</v>
      </c>
      <c r="D5598" s="205" t="s">
        <v>684</v>
      </c>
      <c r="G5598" s="205" t="s">
        <v>684</v>
      </c>
      <c r="H5598" s="205" t="s">
        <v>684</v>
      </c>
      <c r="I5598" s="205" t="s">
        <v>684</v>
      </c>
      <c r="J5598" s="205" t="s">
        <v>684</v>
      </c>
      <c r="K5598" s="205" t="s">
        <v>684</v>
      </c>
      <c r="L5598" s="205" t="s">
        <v>684</v>
      </c>
      <c r="M5598" s="205" t="s">
        <v>684</v>
      </c>
      <c r="N5598" s="205" t="s">
        <v>684</v>
      </c>
      <c r="O5598" s="205" t="s">
        <v>686</v>
      </c>
      <c r="P5598" s="205" t="s">
        <v>684</v>
      </c>
      <c r="Q5598" s="205" t="s">
        <v>686</v>
      </c>
    </row>
    <row r="5599" spans="1:17" hidden="1">
      <c r="A5599" s="204">
        <v>100336154432</v>
      </c>
      <c r="B5599" s="205" t="s">
        <v>19612</v>
      </c>
      <c r="C5599" s="205" t="s">
        <v>19613</v>
      </c>
      <c r="D5599" s="205" t="s">
        <v>684</v>
      </c>
      <c r="G5599" s="205" t="s">
        <v>684</v>
      </c>
      <c r="H5599" s="205" t="s">
        <v>684</v>
      </c>
      <c r="I5599" s="205" t="s">
        <v>684</v>
      </c>
      <c r="J5599" s="205" t="s">
        <v>684</v>
      </c>
      <c r="K5599" s="205" t="s">
        <v>684</v>
      </c>
      <c r="L5599" s="205" t="s">
        <v>684</v>
      </c>
      <c r="M5599" s="205" t="s">
        <v>684</v>
      </c>
      <c r="N5599" s="205" t="s">
        <v>684</v>
      </c>
      <c r="O5599" s="205" t="s">
        <v>686</v>
      </c>
      <c r="P5599" s="205" t="s">
        <v>684</v>
      </c>
      <c r="Q5599" s="205" t="s">
        <v>686</v>
      </c>
    </row>
    <row r="5600" spans="1:17" hidden="1">
      <c r="A5600" s="204">
        <v>100881974864</v>
      </c>
      <c r="B5600" s="205" t="s">
        <v>19686</v>
      </c>
      <c r="C5600" s="205" t="s">
        <v>19687</v>
      </c>
      <c r="D5600" s="205" t="s">
        <v>680</v>
      </c>
      <c r="E5600" s="205">
        <v>29952</v>
      </c>
      <c r="G5600" s="205" t="s">
        <v>19688</v>
      </c>
      <c r="H5600" s="205" t="s">
        <v>682</v>
      </c>
      <c r="I5600" s="205" t="s">
        <v>684</v>
      </c>
      <c r="J5600" s="205" t="s">
        <v>684</v>
      </c>
      <c r="K5600" s="205" t="s">
        <v>684</v>
      </c>
      <c r="L5600" s="205" t="s">
        <v>684</v>
      </c>
      <c r="M5600" s="205" t="s">
        <v>684</v>
      </c>
      <c r="N5600" s="205" t="s">
        <v>684</v>
      </c>
      <c r="O5600" s="205" t="s">
        <v>686</v>
      </c>
      <c r="P5600" s="205" t="s">
        <v>684</v>
      </c>
      <c r="Q5600" s="205" t="s">
        <v>686</v>
      </c>
    </row>
    <row r="5601" spans="1:17" hidden="1">
      <c r="A5601" s="204">
        <v>100870725635</v>
      </c>
      <c r="B5601" s="205" t="s">
        <v>19634</v>
      </c>
      <c r="C5601" s="205" t="s">
        <v>19635</v>
      </c>
      <c r="D5601" s="205" t="s">
        <v>684</v>
      </c>
      <c r="G5601" s="205" t="s">
        <v>684</v>
      </c>
      <c r="H5601" s="205" t="s">
        <v>684</v>
      </c>
      <c r="I5601" s="205" t="s">
        <v>684</v>
      </c>
      <c r="J5601" s="205" t="s">
        <v>684</v>
      </c>
      <c r="K5601" s="205" t="s">
        <v>684</v>
      </c>
      <c r="L5601" s="205" t="s">
        <v>684</v>
      </c>
      <c r="M5601" s="205" t="s">
        <v>684</v>
      </c>
      <c r="N5601" s="205" t="s">
        <v>684</v>
      </c>
      <c r="O5601" s="205" t="s">
        <v>686</v>
      </c>
      <c r="P5601" s="205" t="s">
        <v>684</v>
      </c>
      <c r="Q5601" s="205" t="s">
        <v>686</v>
      </c>
    </row>
    <row r="5602" spans="1:17" hidden="1">
      <c r="A5602" s="204">
        <v>100870702899</v>
      </c>
      <c r="B5602" s="205" t="s">
        <v>19636</v>
      </c>
      <c r="C5602" s="205" t="s">
        <v>19637</v>
      </c>
      <c r="D5602" s="205" t="s">
        <v>680</v>
      </c>
      <c r="E5602" s="205">
        <v>35947</v>
      </c>
      <c r="G5602" s="205" t="s">
        <v>19638</v>
      </c>
      <c r="H5602" s="205" t="s">
        <v>682</v>
      </c>
      <c r="I5602" s="205" t="s">
        <v>684</v>
      </c>
      <c r="J5602" s="205" t="s">
        <v>684</v>
      </c>
      <c r="K5602" s="205" t="s">
        <v>684</v>
      </c>
      <c r="L5602" s="205" t="s">
        <v>684</v>
      </c>
      <c r="M5602" s="205" t="s">
        <v>684</v>
      </c>
      <c r="N5602" s="205" t="s">
        <v>684</v>
      </c>
      <c r="O5602" s="205" t="s">
        <v>686</v>
      </c>
      <c r="P5602" s="205" t="s">
        <v>684</v>
      </c>
      <c r="Q5602" s="205" t="s">
        <v>686</v>
      </c>
    </row>
    <row r="5603" spans="1:17" hidden="1">
      <c r="A5603" s="204">
        <v>100882709452</v>
      </c>
      <c r="B5603" s="205" t="s">
        <v>19639</v>
      </c>
      <c r="C5603" s="205" t="s">
        <v>19640</v>
      </c>
      <c r="D5603" s="205" t="s">
        <v>684</v>
      </c>
      <c r="E5603" s="205">
        <v>34818</v>
      </c>
      <c r="G5603" s="205" t="s">
        <v>684</v>
      </c>
      <c r="H5603" s="205" t="s">
        <v>684</v>
      </c>
      <c r="I5603" s="205" t="s">
        <v>684</v>
      </c>
      <c r="J5603" s="205">
        <v>7776038455</v>
      </c>
      <c r="K5603" s="205" t="s">
        <v>684</v>
      </c>
      <c r="L5603" s="205" t="s">
        <v>684</v>
      </c>
      <c r="M5603" s="205" t="s">
        <v>684</v>
      </c>
      <c r="N5603" s="205" t="s">
        <v>684</v>
      </c>
      <c r="O5603" s="205" t="s">
        <v>686</v>
      </c>
      <c r="P5603" s="205" t="s">
        <v>684</v>
      </c>
      <c r="Q5603" s="205" t="s">
        <v>686</v>
      </c>
    </row>
    <row r="5604" spans="1:17" hidden="1">
      <c r="A5604" s="204">
        <v>100876610353</v>
      </c>
      <c r="B5604" s="205" t="s">
        <v>19641</v>
      </c>
      <c r="C5604" s="205" t="s">
        <v>19642</v>
      </c>
      <c r="D5604" s="205" t="s">
        <v>684</v>
      </c>
      <c r="G5604" s="205" t="s">
        <v>684</v>
      </c>
      <c r="H5604" s="205" t="s">
        <v>684</v>
      </c>
      <c r="I5604" s="205" t="s">
        <v>684</v>
      </c>
      <c r="J5604" s="205" t="s">
        <v>684</v>
      </c>
      <c r="K5604" s="205" t="s">
        <v>684</v>
      </c>
      <c r="L5604" s="205" t="s">
        <v>684</v>
      </c>
      <c r="M5604" s="205" t="s">
        <v>684</v>
      </c>
      <c r="N5604" s="205" t="s">
        <v>684</v>
      </c>
      <c r="O5604" s="205" t="s">
        <v>686</v>
      </c>
      <c r="P5604" s="205" t="s">
        <v>684</v>
      </c>
      <c r="Q5604" s="205" t="s">
        <v>686</v>
      </c>
    </row>
    <row r="5605" spans="1:17" hidden="1">
      <c r="A5605" s="204">
        <v>100875746522</v>
      </c>
      <c r="B5605" s="205" t="s">
        <v>19643</v>
      </c>
      <c r="C5605" s="205" t="s">
        <v>19644</v>
      </c>
      <c r="D5605" s="205" t="s">
        <v>684</v>
      </c>
      <c r="G5605" s="205" t="s">
        <v>684</v>
      </c>
      <c r="H5605" s="205" t="s">
        <v>684</v>
      </c>
      <c r="I5605" s="205" t="s">
        <v>684</v>
      </c>
      <c r="J5605" s="205" t="s">
        <v>684</v>
      </c>
      <c r="K5605" s="205" t="s">
        <v>684</v>
      </c>
      <c r="L5605" s="205" t="s">
        <v>684</v>
      </c>
      <c r="M5605" s="205" t="s">
        <v>684</v>
      </c>
      <c r="N5605" s="205" t="s">
        <v>684</v>
      </c>
      <c r="O5605" s="205" t="s">
        <v>686</v>
      </c>
      <c r="P5605" s="205" t="s">
        <v>684</v>
      </c>
      <c r="Q5605" s="205" t="s">
        <v>686</v>
      </c>
    </row>
    <row r="5606" spans="1:17" hidden="1">
      <c r="A5606" s="204">
        <v>100880426024</v>
      </c>
      <c r="B5606" s="205" t="s">
        <v>19645</v>
      </c>
      <c r="C5606" s="205" t="s">
        <v>19646</v>
      </c>
      <c r="D5606" s="205" t="s">
        <v>684</v>
      </c>
      <c r="G5606" s="205" t="s">
        <v>684</v>
      </c>
      <c r="H5606" s="205" t="s">
        <v>684</v>
      </c>
      <c r="I5606" s="205" t="s">
        <v>684</v>
      </c>
      <c r="J5606" s="205" t="s">
        <v>684</v>
      </c>
      <c r="K5606" s="205" t="s">
        <v>684</v>
      </c>
      <c r="L5606" s="205" t="s">
        <v>684</v>
      </c>
      <c r="M5606" s="205" t="s">
        <v>684</v>
      </c>
      <c r="N5606" s="205" t="s">
        <v>684</v>
      </c>
      <c r="O5606" s="205" t="s">
        <v>686</v>
      </c>
      <c r="P5606" s="205" t="s">
        <v>684</v>
      </c>
      <c r="Q5606" s="205" t="s">
        <v>686</v>
      </c>
    </row>
    <row r="5607" spans="1:17" hidden="1">
      <c r="A5607" s="204">
        <v>100873542414</v>
      </c>
      <c r="B5607" s="205" t="s">
        <v>19647</v>
      </c>
      <c r="C5607" s="205" t="s">
        <v>19648</v>
      </c>
      <c r="D5607" s="205" t="s">
        <v>684</v>
      </c>
      <c r="G5607" s="205" t="s">
        <v>684</v>
      </c>
      <c r="H5607" s="205" t="s">
        <v>684</v>
      </c>
      <c r="I5607" s="205" t="s">
        <v>684</v>
      </c>
      <c r="J5607" s="205" t="s">
        <v>684</v>
      </c>
      <c r="K5607" s="205" t="s">
        <v>684</v>
      </c>
      <c r="L5607" s="205" t="s">
        <v>684</v>
      </c>
      <c r="M5607" s="205" t="s">
        <v>684</v>
      </c>
      <c r="N5607" s="205" t="s">
        <v>684</v>
      </c>
      <c r="O5607" s="205" t="s">
        <v>686</v>
      </c>
      <c r="P5607" s="205" t="s">
        <v>684</v>
      </c>
      <c r="Q5607" s="205" t="s">
        <v>686</v>
      </c>
    </row>
    <row r="5608" spans="1:17" hidden="1">
      <c r="A5608" s="204">
        <v>100870547038</v>
      </c>
      <c r="B5608" s="205" t="s">
        <v>19649</v>
      </c>
      <c r="C5608" s="205" t="s">
        <v>19650</v>
      </c>
      <c r="D5608" s="205" t="s">
        <v>684</v>
      </c>
      <c r="E5608" s="572"/>
      <c r="G5608" s="205" t="s">
        <v>684</v>
      </c>
      <c r="H5608" s="205" t="s">
        <v>684</v>
      </c>
      <c r="I5608" s="205" t="s">
        <v>684</v>
      </c>
      <c r="J5608" s="205" t="s">
        <v>684</v>
      </c>
      <c r="K5608" s="205" t="s">
        <v>684</v>
      </c>
      <c r="L5608" s="205" t="s">
        <v>684</v>
      </c>
      <c r="M5608" s="205" t="s">
        <v>684</v>
      </c>
      <c r="N5608" s="205" t="s">
        <v>684</v>
      </c>
      <c r="O5608" s="205" t="s">
        <v>686</v>
      </c>
      <c r="P5608" s="205" t="s">
        <v>684</v>
      </c>
      <c r="Q5608" s="205" t="s">
        <v>686</v>
      </c>
    </row>
    <row r="5609" spans="1:17" hidden="1">
      <c r="A5609" s="204">
        <v>100872189839</v>
      </c>
      <c r="B5609" s="205" t="s">
        <v>19651</v>
      </c>
      <c r="C5609" s="205" t="s">
        <v>19652</v>
      </c>
      <c r="D5609" s="205" t="s">
        <v>680</v>
      </c>
      <c r="E5609" s="572">
        <v>35431</v>
      </c>
      <c r="G5609" s="205" t="s">
        <v>19653</v>
      </c>
      <c r="H5609" s="205" t="s">
        <v>682</v>
      </c>
      <c r="I5609" s="205" t="s">
        <v>684</v>
      </c>
      <c r="J5609" s="205" t="s">
        <v>684</v>
      </c>
      <c r="K5609" s="205" t="s">
        <v>684</v>
      </c>
      <c r="L5609" s="205" t="s">
        <v>684</v>
      </c>
      <c r="M5609" s="205" t="s">
        <v>684</v>
      </c>
      <c r="N5609" s="205" t="s">
        <v>684</v>
      </c>
      <c r="O5609" s="205" t="s">
        <v>686</v>
      </c>
      <c r="P5609" s="205" t="s">
        <v>684</v>
      </c>
      <c r="Q5609" s="205" t="s">
        <v>686</v>
      </c>
    </row>
    <row r="5610" spans="1:17" hidden="1">
      <c r="A5610" s="204">
        <v>100870573068</v>
      </c>
      <c r="B5610" s="205" t="s">
        <v>19654</v>
      </c>
      <c r="C5610" s="205" t="s">
        <v>19655</v>
      </c>
      <c r="D5610" s="205" t="s">
        <v>684</v>
      </c>
      <c r="G5610" s="205" t="s">
        <v>684</v>
      </c>
      <c r="H5610" s="205" t="s">
        <v>684</v>
      </c>
      <c r="I5610" s="205" t="s">
        <v>684</v>
      </c>
      <c r="J5610" s="205" t="s">
        <v>684</v>
      </c>
      <c r="K5610" s="205" t="s">
        <v>684</v>
      </c>
      <c r="L5610" s="205" t="s">
        <v>684</v>
      </c>
      <c r="M5610" s="205" t="s">
        <v>684</v>
      </c>
      <c r="N5610" s="205" t="s">
        <v>684</v>
      </c>
      <c r="O5610" s="205" t="s">
        <v>686</v>
      </c>
      <c r="P5610" s="205" t="s">
        <v>684</v>
      </c>
      <c r="Q5610" s="205" t="s">
        <v>686</v>
      </c>
    </row>
    <row r="5611" spans="1:17" hidden="1">
      <c r="A5611" s="204">
        <v>100872593567</v>
      </c>
      <c r="B5611" s="205" t="s">
        <v>19656</v>
      </c>
      <c r="C5611" s="205" t="s">
        <v>19657</v>
      </c>
      <c r="D5611" s="205" t="s">
        <v>684</v>
      </c>
      <c r="G5611" s="205" t="s">
        <v>684</v>
      </c>
      <c r="H5611" s="205" t="s">
        <v>684</v>
      </c>
      <c r="I5611" s="205" t="s">
        <v>684</v>
      </c>
      <c r="J5611" s="205" t="s">
        <v>684</v>
      </c>
      <c r="K5611" s="205" t="s">
        <v>684</v>
      </c>
      <c r="L5611" s="205" t="s">
        <v>684</v>
      </c>
      <c r="M5611" s="205" t="s">
        <v>684</v>
      </c>
      <c r="N5611" s="205" t="s">
        <v>684</v>
      </c>
      <c r="O5611" s="205" t="s">
        <v>686</v>
      </c>
      <c r="P5611" s="205" t="s">
        <v>684</v>
      </c>
      <c r="Q5611" s="205" t="s">
        <v>686</v>
      </c>
    </row>
    <row r="5612" spans="1:17" hidden="1">
      <c r="A5612" s="204">
        <v>100877237765</v>
      </c>
      <c r="B5612" s="205" t="s">
        <v>19658</v>
      </c>
      <c r="C5612" s="205" t="s">
        <v>19659</v>
      </c>
      <c r="D5612" s="205" t="s">
        <v>684</v>
      </c>
      <c r="G5612" s="205" t="s">
        <v>684</v>
      </c>
      <c r="H5612" s="205" t="s">
        <v>684</v>
      </c>
      <c r="I5612" s="205" t="s">
        <v>684</v>
      </c>
      <c r="J5612" s="205" t="s">
        <v>684</v>
      </c>
      <c r="K5612" s="205" t="s">
        <v>684</v>
      </c>
      <c r="L5612" s="205" t="s">
        <v>684</v>
      </c>
      <c r="M5612" s="205" t="s">
        <v>684</v>
      </c>
      <c r="N5612" s="205" t="s">
        <v>684</v>
      </c>
      <c r="O5612" s="205" t="s">
        <v>686</v>
      </c>
      <c r="P5612" s="205" t="s">
        <v>684</v>
      </c>
      <c r="Q5612" s="205" t="s">
        <v>686</v>
      </c>
    </row>
    <row r="5613" spans="1:17" hidden="1">
      <c r="A5613" s="204">
        <v>100878201325</v>
      </c>
      <c r="B5613" s="205" t="s">
        <v>19660</v>
      </c>
      <c r="C5613" s="205" t="s">
        <v>19661</v>
      </c>
      <c r="D5613" s="205" t="s">
        <v>684</v>
      </c>
      <c r="G5613" s="205" t="s">
        <v>684</v>
      </c>
      <c r="H5613" s="205" t="s">
        <v>684</v>
      </c>
      <c r="I5613" s="205" t="s">
        <v>684</v>
      </c>
      <c r="J5613" s="205" t="s">
        <v>684</v>
      </c>
      <c r="K5613" s="205" t="s">
        <v>684</v>
      </c>
      <c r="L5613" s="205" t="s">
        <v>684</v>
      </c>
      <c r="M5613" s="205" t="s">
        <v>684</v>
      </c>
      <c r="N5613" s="205" t="s">
        <v>684</v>
      </c>
      <c r="O5613" s="205" t="s">
        <v>686</v>
      </c>
      <c r="P5613" s="205" t="s">
        <v>684</v>
      </c>
      <c r="Q5613" s="205" t="s">
        <v>686</v>
      </c>
    </row>
    <row r="5614" spans="1:17" hidden="1">
      <c r="A5614" s="204">
        <v>100877223130</v>
      </c>
      <c r="B5614" s="205" t="s">
        <v>19662</v>
      </c>
      <c r="C5614" s="205" t="s">
        <v>19663</v>
      </c>
      <c r="D5614" s="205" t="s">
        <v>684</v>
      </c>
      <c r="E5614" s="572"/>
      <c r="G5614" s="205" t="s">
        <v>684</v>
      </c>
      <c r="H5614" s="205" t="s">
        <v>684</v>
      </c>
      <c r="I5614" s="205" t="s">
        <v>684</v>
      </c>
      <c r="J5614" s="205" t="s">
        <v>684</v>
      </c>
      <c r="K5614" s="205" t="s">
        <v>684</v>
      </c>
      <c r="L5614" s="205" t="s">
        <v>684</v>
      </c>
      <c r="M5614" s="205" t="s">
        <v>684</v>
      </c>
      <c r="N5614" s="205" t="s">
        <v>684</v>
      </c>
      <c r="O5614" s="205" t="s">
        <v>686</v>
      </c>
      <c r="P5614" s="205" t="s">
        <v>684</v>
      </c>
      <c r="Q5614" s="205" t="s">
        <v>686</v>
      </c>
    </row>
    <row r="5615" spans="1:17" hidden="1">
      <c r="A5615" s="204">
        <v>100877508322</v>
      </c>
      <c r="B5615" s="205" t="s">
        <v>19664</v>
      </c>
      <c r="C5615" s="205" t="s">
        <v>19665</v>
      </c>
      <c r="D5615" s="205" t="s">
        <v>684</v>
      </c>
      <c r="G5615" s="205" t="s">
        <v>684</v>
      </c>
      <c r="H5615" s="205" t="s">
        <v>684</v>
      </c>
      <c r="I5615" s="205" t="s">
        <v>684</v>
      </c>
      <c r="J5615" s="205" t="s">
        <v>684</v>
      </c>
      <c r="K5615" s="205" t="s">
        <v>684</v>
      </c>
      <c r="L5615" s="205" t="s">
        <v>684</v>
      </c>
      <c r="M5615" s="205" t="s">
        <v>684</v>
      </c>
      <c r="N5615" s="205" t="s">
        <v>684</v>
      </c>
      <c r="O5615" s="205" t="s">
        <v>686</v>
      </c>
      <c r="P5615" s="205" t="s">
        <v>684</v>
      </c>
      <c r="Q5615" s="205" t="s">
        <v>686</v>
      </c>
    </row>
    <row r="5616" spans="1:17" hidden="1">
      <c r="A5616" s="204">
        <v>100879478273</v>
      </c>
      <c r="B5616" s="205" t="s">
        <v>19666</v>
      </c>
      <c r="C5616" s="205" t="s">
        <v>19667</v>
      </c>
      <c r="D5616" s="205" t="s">
        <v>684</v>
      </c>
      <c r="G5616" s="205" t="s">
        <v>684</v>
      </c>
      <c r="H5616" s="205" t="s">
        <v>684</v>
      </c>
      <c r="I5616" s="205" t="s">
        <v>684</v>
      </c>
      <c r="J5616" s="205" t="s">
        <v>684</v>
      </c>
      <c r="K5616" s="205" t="s">
        <v>684</v>
      </c>
      <c r="L5616" s="205" t="s">
        <v>684</v>
      </c>
      <c r="M5616" s="205" t="s">
        <v>684</v>
      </c>
      <c r="N5616" s="205" t="s">
        <v>684</v>
      </c>
      <c r="O5616" s="205" t="s">
        <v>686</v>
      </c>
      <c r="P5616" s="205" t="s">
        <v>684</v>
      </c>
      <c r="Q5616" s="205" t="s">
        <v>686</v>
      </c>
    </row>
    <row r="5617" spans="1:17" hidden="1">
      <c r="A5617" s="204">
        <v>100878125147</v>
      </c>
      <c r="B5617" s="205" t="s">
        <v>19668</v>
      </c>
      <c r="C5617" s="205" t="s">
        <v>19669</v>
      </c>
      <c r="D5617" s="205" t="s">
        <v>684</v>
      </c>
      <c r="G5617" s="205" t="s">
        <v>684</v>
      </c>
      <c r="H5617" s="205" t="s">
        <v>684</v>
      </c>
      <c r="I5617" s="205" t="s">
        <v>684</v>
      </c>
      <c r="J5617" s="205" t="s">
        <v>684</v>
      </c>
      <c r="K5617" s="205" t="s">
        <v>684</v>
      </c>
      <c r="L5617" s="205" t="s">
        <v>684</v>
      </c>
      <c r="M5617" s="205" t="s">
        <v>684</v>
      </c>
      <c r="N5617" s="205" t="s">
        <v>684</v>
      </c>
      <c r="O5617" s="205" t="s">
        <v>686</v>
      </c>
      <c r="P5617" s="205" t="s">
        <v>684</v>
      </c>
      <c r="Q5617" s="205" t="s">
        <v>686</v>
      </c>
    </row>
    <row r="5618" spans="1:17" hidden="1">
      <c r="A5618" s="204">
        <v>100880218307</v>
      </c>
      <c r="B5618" s="205" t="s">
        <v>19670</v>
      </c>
      <c r="C5618" s="205" t="s">
        <v>19671</v>
      </c>
      <c r="D5618" s="205" t="s">
        <v>684</v>
      </c>
      <c r="G5618" s="205" t="s">
        <v>684</v>
      </c>
      <c r="H5618" s="205" t="s">
        <v>684</v>
      </c>
      <c r="I5618" s="205" t="s">
        <v>684</v>
      </c>
      <c r="J5618" s="205" t="s">
        <v>684</v>
      </c>
      <c r="K5618" s="205" t="s">
        <v>684</v>
      </c>
      <c r="L5618" s="205" t="s">
        <v>684</v>
      </c>
      <c r="M5618" s="205" t="s">
        <v>684</v>
      </c>
      <c r="N5618" s="205" t="s">
        <v>684</v>
      </c>
      <c r="O5618" s="205" t="s">
        <v>686</v>
      </c>
      <c r="P5618" s="205" t="s">
        <v>684</v>
      </c>
      <c r="Q5618" s="205" t="s">
        <v>686</v>
      </c>
    </row>
    <row r="5619" spans="1:17" hidden="1">
      <c r="A5619" s="204">
        <v>100870361758</v>
      </c>
      <c r="B5619" s="205" t="s">
        <v>19672</v>
      </c>
      <c r="C5619" s="205" t="s">
        <v>19673</v>
      </c>
      <c r="D5619" s="205" t="s">
        <v>684</v>
      </c>
      <c r="G5619" s="205" t="s">
        <v>684</v>
      </c>
      <c r="H5619" s="205" t="s">
        <v>684</v>
      </c>
      <c r="I5619" s="205" t="s">
        <v>684</v>
      </c>
      <c r="J5619" s="205" t="s">
        <v>684</v>
      </c>
      <c r="K5619" s="205" t="s">
        <v>684</v>
      </c>
      <c r="L5619" s="205" t="s">
        <v>684</v>
      </c>
      <c r="M5619" s="205" t="s">
        <v>684</v>
      </c>
      <c r="N5619" s="205" t="s">
        <v>684</v>
      </c>
      <c r="O5619" s="205" t="s">
        <v>686</v>
      </c>
      <c r="P5619" s="205" t="s">
        <v>684</v>
      </c>
      <c r="Q5619" s="205" t="s">
        <v>686</v>
      </c>
    </row>
    <row r="5620" spans="1:17" hidden="1">
      <c r="A5620" s="204">
        <v>100873554763</v>
      </c>
      <c r="B5620" s="205" t="s">
        <v>19674</v>
      </c>
      <c r="C5620" s="205" t="s">
        <v>19675</v>
      </c>
      <c r="D5620" s="205" t="s">
        <v>684</v>
      </c>
      <c r="G5620" s="205" t="s">
        <v>684</v>
      </c>
      <c r="H5620" s="205" t="s">
        <v>684</v>
      </c>
      <c r="I5620" s="205" t="s">
        <v>684</v>
      </c>
      <c r="J5620" s="205" t="s">
        <v>684</v>
      </c>
      <c r="K5620" s="205" t="s">
        <v>684</v>
      </c>
      <c r="L5620" s="205" t="s">
        <v>684</v>
      </c>
      <c r="M5620" s="205" t="s">
        <v>684</v>
      </c>
      <c r="N5620" s="205" t="s">
        <v>684</v>
      </c>
      <c r="O5620" s="205" t="s">
        <v>686</v>
      </c>
      <c r="P5620" s="205" t="s">
        <v>684</v>
      </c>
      <c r="Q5620" s="205" t="s">
        <v>686</v>
      </c>
    </row>
    <row r="5621" spans="1:17" hidden="1">
      <c r="A5621" s="204">
        <v>100872522496</v>
      </c>
      <c r="B5621" s="205" t="s">
        <v>19676</v>
      </c>
      <c r="C5621" s="205" t="s">
        <v>19677</v>
      </c>
      <c r="D5621" s="205" t="s">
        <v>684</v>
      </c>
      <c r="G5621" s="205" t="s">
        <v>684</v>
      </c>
      <c r="H5621" s="205" t="s">
        <v>684</v>
      </c>
      <c r="I5621" s="205" t="s">
        <v>684</v>
      </c>
      <c r="J5621" s="205" t="s">
        <v>684</v>
      </c>
      <c r="K5621" s="205" t="s">
        <v>684</v>
      </c>
      <c r="L5621" s="205" t="s">
        <v>684</v>
      </c>
      <c r="M5621" s="205" t="s">
        <v>684</v>
      </c>
      <c r="N5621" s="205" t="s">
        <v>684</v>
      </c>
      <c r="O5621" s="205" t="s">
        <v>686</v>
      </c>
      <c r="P5621" s="205" t="s">
        <v>684</v>
      </c>
      <c r="Q5621" s="205" t="s">
        <v>686</v>
      </c>
    </row>
    <row r="5622" spans="1:17" hidden="1">
      <c r="A5622" s="204">
        <v>100878675598</v>
      </c>
      <c r="B5622" s="205" t="s">
        <v>19678</v>
      </c>
      <c r="C5622" s="205" t="s">
        <v>19679</v>
      </c>
      <c r="D5622" s="205" t="s">
        <v>684</v>
      </c>
      <c r="G5622" s="205" t="s">
        <v>684</v>
      </c>
      <c r="H5622" s="205" t="s">
        <v>684</v>
      </c>
      <c r="I5622" s="205" t="s">
        <v>684</v>
      </c>
      <c r="J5622" s="205" t="s">
        <v>684</v>
      </c>
      <c r="K5622" s="205" t="s">
        <v>684</v>
      </c>
      <c r="L5622" s="205" t="s">
        <v>684</v>
      </c>
      <c r="M5622" s="205" t="s">
        <v>684</v>
      </c>
      <c r="N5622" s="205" t="s">
        <v>684</v>
      </c>
      <c r="O5622" s="205" t="s">
        <v>686</v>
      </c>
      <c r="P5622" s="205" t="s">
        <v>684</v>
      </c>
      <c r="Q5622" s="205" t="s">
        <v>686</v>
      </c>
    </row>
    <row r="5623" spans="1:17" hidden="1">
      <c r="A5623" s="204">
        <v>100873319590</v>
      </c>
      <c r="B5623" s="205" t="s">
        <v>19680</v>
      </c>
      <c r="C5623" s="205" t="s">
        <v>19681</v>
      </c>
      <c r="D5623" s="205" t="s">
        <v>684</v>
      </c>
      <c r="G5623" s="205" t="s">
        <v>684</v>
      </c>
      <c r="H5623" s="205" t="s">
        <v>684</v>
      </c>
      <c r="I5623" s="205" t="s">
        <v>684</v>
      </c>
      <c r="J5623" s="205" t="s">
        <v>684</v>
      </c>
      <c r="K5623" s="205" t="s">
        <v>684</v>
      </c>
      <c r="L5623" s="205" t="s">
        <v>684</v>
      </c>
      <c r="M5623" s="205" t="s">
        <v>684</v>
      </c>
      <c r="N5623" s="205" t="s">
        <v>684</v>
      </c>
      <c r="O5623" s="205" t="s">
        <v>686</v>
      </c>
      <c r="P5623" s="205" t="s">
        <v>684</v>
      </c>
      <c r="Q5623" s="205" t="s">
        <v>686</v>
      </c>
    </row>
    <row r="5624" spans="1:17" hidden="1">
      <c r="A5624" s="204">
        <v>100880666425</v>
      </c>
      <c r="B5624" s="205" t="s">
        <v>19684</v>
      </c>
      <c r="C5624" s="205" t="s">
        <v>19685</v>
      </c>
      <c r="D5624" s="205" t="s">
        <v>684</v>
      </c>
      <c r="G5624" s="205" t="s">
        <v>684</v>
      </c>
      <c r="H5624" s="205" t="s">
        <v>684</v>
      </c>
      <c r="I5624" s="205" t="s">
        <v>684</v>
      </c>
      <c r="J5624" s="205" t="s">
        <v>684</v>
      </c>
      <c r="K5624" s="205" t="s">
        <v>684</v>
      </c>
      <c r="L5624" s="205" t="s">
        <v>684</v>
      </c>
      <c r="M5624" s="205" t="s">
        <v>684</v>
      </c>
      <c r="N5624" s="205" t="s">
        <v>684</v>
      </c>
      <c r="O5624" s="205" t="s">
        <v>686</v>
      </c>
      <c r="P5624" s="205" t="s">
        <v>684</v>
      </c>
      <c r="Q5624" s="205" t="s">
        <v>686</v>
      </c>
    </row>
    <row r="5625" spans="1:17" hidden="1">
      <c r="A5625" s="204">
        <v>100877504866</v>
      </c>
      <c r="B5625" s="205" t="s">
        <v>19630</v>
      </c>
      <c r="C5625" s="205" t="s">
        <v>19631</v>
      </c>
      <c r="D5625" s="205" t="s">
        <v>684</v>
      </c>
      <c r="G5625" s="205" t="s">
        <v>684</v>
      </c>
      <c r="H5625" s="205" t="s">
        <v>684</v>
      </c>
      <c r="I5625" s="205" t="s">
        <v>684</v>
      </c>
      <c r="J5625" s="205" t="s">
        <v>684</v>
      </c>
      <c r="K5625" s="205" t="s">
        <v>684</v>
      </c>
      <c r="L5625" s="205" t="s">
        <v>684</v>
      </c>
      <c r="M5625" s="205" t="s">
        <v>684</v>
      </c>
      <c r="N5625" s="205" t="s">
        <v>684</v>
      </c>
      <c r="O5625" s="205" t="s">
        <v>686</v>
      </c>
      <c r="P5625" s="205" t="s">
        <v>684</v>
      </c>
      <c r="Q5625" s="205" t="s">
        <v>686</v>
      </c>
    </row>
    <row r="5626" spans="1:17" hidden="1">
      <c r="A5626" s="204">
        <v>100880128775</v>
      </c>
      <c r="B5626" s="205" t="s">
        <v>19632</v>
      </c>
      <c r="C5626" s="205" t="s">
        <v>19633</v>
      </c>
      <c r="D5626" s="205" t="s">
        <v>684</v>
      </c>
      <c r="G5626" s="205" t="s">
        <v>684</v>
      </c>
      <c r="H5626" s="205" t="s">
        <v>684</v>
      </c>
      <c r="I5626" s="205" t="s">
        <v>684</v>
      </c>
      <c r="J5626" s="205" t="s">
        <v>684</v>
      </c>
      <c r="K5626" s="205" t="s">
        <v>684</v>
      </c>
      <c r="L5626" s="205" t="s">
        <v>684</v>
      </c>
      <c r="M5626" s="205" t="s">
        <v>684</v>
      </c>
      <c r="N5626" s="205" t="s">
        <v>684</v>
      </c>
      <c r="O5626" s="205" t="s">
        <v>686</v>
      </c>
      <c r="P5626" s="205" t="s">
        <v>684</v>
      </c>
      <c r="Q5626" s="205" t="s">
        <v>686</v>
      </c>
    </row>
    <row r="5627" spans="1:17" hidden="1">
      <c r="A5627" s="204">
        <v>100876839921</v>
      </c>
      <c r="B5627" s="205" t="s">
        <v>19682</v>
      </c>
      <c r="C5627" s="205" t="s">
        <v>19683</v>
      </c>
      <c r="D5627" s="205" t="s">
        <v>684</v>
      </c>
      <c r="G5627" s="205" t="s">
        <v>684</v>
      </c>
      <c r="H5627" s="205" t="s">
        <v>684</v>
      </c>
      <c r="I5627" s="205" t="s">
        <v>684</v>
      </c>
      <c r="J5627" s="205" t="s">
        <v>684</v>
      </c>
      <c r="K5627" s="205" t="s">
        <v>684</v>
      </c>
      <c r="L5627" s="205" t="s">
        <v>684</v>
      </c>
      <c r="M5627" s="205" t="s">
        <v>684</v>
      </c>
      <c r="N5627" s="205" t="s">
        <v>684</v>
      </c>
      <c r="O5627" s="205" t="s">
        <v>686</v>
      </c>
      <c r="P5627" s="205" t="s">
        <v>684</v>
      </c>
      <c r="Q5627" s="205" t="s">
        <v>686</v>
      </c>
    </row>
    <row r="5628" spans="1:17" hidden="1">
      <c r="A5628" s="204">
        <v>100877480133</v>
      </c>
      <c r="B5628" s="205" t="s">
        <v>19689</v>
      </c>
      <c r="C5628" s="205" t="s">
        <v>19690</v>
      </c>
      <c r="D5628" s="205" t="s">
        <v>684</v>
      </c>
      <c r="G5628" s="205" t="s">
        <v>684</v>
      </c>
      <c r="H5628" s="205" t="s">
        <v>684</v>
      </c>
      <c r="I5628" s="205" t="s">
        <v>684</v>
      </c>
      <c r="J5628" s="205" t="s">
        <v>684</v>
      </c>
      <c r="K5628" s="205" t="s">
        <v>684</v>
      </c>
      <c r="L5628" s="205" t="s">
        <v>684</v>
      </c>
      <c r="M5628" s="205" t="s">
        <v>684</v>
      </c>
      <c r="N5628" s="205" t="s">
        <v>684</v>
      </c>
      <c r="O5628" s="205" t="s">
        <v>686</v>
      </c>
      <c r="P5628" s="205" t="s">
        <v>684</v>
      </c>
      <c r="Q5628" s="205" t="s">
        <v>686</v>
      </c>
    </row>
    <row r="5629" spans="1:17" hidden="1">
      <c r="A5629" s="204">
        <v>100880980943</v>
      </c>
      <c r="B5629" s="205" t="s">
        <v>19699</v>
      </c>
      <c r="C5629" s="205" t="s">
        <v>19700</v>
      </c>
      <c r="D5629" s="205" t="s">
        <v>684</v>
      </c>
      <c r="G5629" s="205" t="s">
        <v>684</v>
      </c>
      <c r="H5629" s="205" t="s">
        <v>684</v>
      </c>
      <c r="I5629" s="205" t="s">
        <v>684</v>
      </c>
      <c r="J5629" s="205" t="s">
        <v>684</v>
      </c>
      <c r="K5629" s="205" t="s">
        <v>684</v>
      </c>
      <c r="L5629" s="205" t="s">
        <v>684</v>
      </c>
      <c r="M5629" s="205" t="s">
        <v>684</v>
      </c>
      <c r="N5629" s="205" t="s">
        <v>684</v>
      </c>
      <c r="O5629" s="205" t="s">
        <v>686</v>
      </c>
      <c r="P5629" s="205" t="s">
        <v>684</v>
      </c>
      <c r="Q5629" s="205" t="s">
        <v>686</v>
      </c>
    </row>
    <row r="5630" spans="1:17" hidden="1">
      <c r="A5630" s="204">
        <v>100876227172</v>
      </c>
      <c r="B5630" s="205" t="s">
        <v>19701</v>
      </c>
      <c r="C5630" s="205" t="s">
        <v>19702</v>
      </c>
      <c r="D5630" s="205" t="s">
        <v>684</v>
      </c>
      <c r="G5630" s="205" t="s">
        <v>684</v>
      </c>
      <c r="H5630" s="205" t="s">
        <v>684</v>
      </c>
      <c r="I5630" s="205" t="s">
        <v>684</v>
      </c>
      <c r="J5630" s="205" t="s">
        <v>684</v>
      </c>
      <c r="K5630" s="205" t="s">
        <v>684</v>
      </c>
      <c r="L5630" s="205" t="s">
        <v>684</v>
      </c>
      <c r="M5630" s="205" t="s">
        <v>684</v>
      </c>
      <c r="N5630" s="205" t="s">
        <v>684</v>
      </c>
      <c r="O5630" s="205" t="s">
        <v>686</v>
      </c>
      <c r="P5630" s="205" t="s">
        <v>684</v>
      </c>
      <c r="Q5630" s="205" t="s">
        <v>686</v>
      </c>
    </row>
    <row r="5631" spans="1:17" hidden="1">
      <c r="A5631" s="204">
        <v>100876067862</v>
      </c>
      <c r="B5631" s="205" t="s">
        <v>19703</v>
      </c>
      <c r="C5631" s="205" t="s">
        <v>19704</v>
      </c>
      <c r="D5631" s="205" t="s">
        <v>684</v>
      </c>
      <c r="E5631" s="572"/>
      <c r="G5631" s="205" t="s">
        <v>684</v>
      </c>
      <c r="H5631" s="205" t="s">
        <v>684</v>
      </c>
      <c r="I5631" s="205" t="s">
        <v>684</v>
      </c>
      <c r="J5631" s="205" t="s">
        <v>684</v>
      </c>
      <c r="K5631" s="205" t="s">
        <v>684</v>
      </c>
      <c r="L5631" s="205" t="s">
        <v>684</v>
      </c>
      <c r="M5631" s="205" t="s">
        <v>684</v>
      </c>
      <c r="N5631" s="205" t="s">
        <v>684</v>
      </c>
      <c r="O5631" s="205" t="s">
        <v>686</v>
      </c>
      <c r="P5631" s="205" t="s">
        <v>684</v>
      </c>
      <c r="Q5631" s="205" t="s">
        <v>686</v>
      </c>
    </row>
    <row r="5632" spans="1:17" hidden="1">
      <c r="A5632" s="204">
        <v>100870512045</v>
      </c>
      <c r="B5632" s="205" t="s">
        <v>19725</v>
      </c>
      <c r="C5632" s="205" t="s">
        <v>19726</v>
      </c>
      <c r="D5632" s="205" t="s">
        <v>684</v>
      </c>
      <c r="G5632" s="205" t="s">
        <v>684</v>
      </c>
      <c r="H5632" s="205" t="s">
        <v>684</v>
      </c>
      <c r="I5632" s="205" t="s">
        <v>684</v>
      </c>
      <c r="J5632" s="205" t="s">
        <v>684</v>
      </c>
      <c r="K5632" s="205" t="s">
        <v>684</v>
      </c>
      <c r="L5632" s="205" t="s">
        <v>684</v>
      </c>
      <c r="M5632" s="205" t="s">
        <v>684</v>
      </c>
      <c r="N5632" s="205" t="s">
        <v>684</v>
      </c>
      <c r="O5632" s="205" t="s">
        <v>686</v>
      </c>
      <c r="P5632" s="205" t="s">
        <v>684</v>
      </c>
      <c r="Q5632" s="205" t="s">
        <v>686</v>
      </c>
    </row>
    <row r="5633" spans="1:17" hidden="1">
      <c r="A5633" s="204">
        <v>100870560445</v>
      </c>
      <c r="B5633" s="205" t="s">
        <v>19691</v>
      </c>
      <c r="C5633" s="205" t="s">
        <v>19692</v>
      </c>
      <c r="D5633" s="205" t="s">
        <v>684</v>
      </c>
      <c r="G5633" s="205" t="s">
        <v>684</v>
      </c>
      <c r="H5633" s="205" t="s">
        <v>684</v>
      </c>
      <c r="I5633" s="205" t="s">
        <v>684</v>
      </c>
      <c r="J5633" s="205" t="s">
        <v>684</v>
      </c>
      <c r="K5633" s="205" t="s">
        <v>684</v>
      </c>
      <c r="L5633" s="205" t="s">
        <v>684</v>
      </c>
      <c r="M5633" s="205" t="s">
        <v>684</v>
      </c>
      <c r="N5633" s="205" t="s">
        <v>684</v>
      </c>
      <c r="O5633" s="205" t="s">
        <v>686</v>
      </c>
      <c r="P5633" s="205" t="s">
        <v>684</v>
      </c>
      <c r="Q5633" s="205" t="s">
        <v>686</v>
      </c>
    </row>
    <row r="5634" spans="1:17" hidden="1">
      <c r="A5634" s="204">
        <v>100876928629</v>
      </c>
      <c r="B5634" s="205" t="s">
        <v>19693</v>
      </c>
      <c r="C5634" s="205" t="s">
        <v>19694</v>
      </c>
      <c r="D5634" s="205" t="s">
        <v>684</v>
      </c>
      <c r="G5634" s="205" t="s">
        <v>684</v>
      </c>
      <c r="H5634" s="205" t="s">
        <v>684</v>
      </c>
      <c r="I5634" s="205" t="s">
        <v>684</v>
      </c>
      <c r="J5634" s="205" t="s">
        <v>684</v>
      </c>
      <c r="K5634" s="205" t="s">
        <v>684</v>
      </c>
      <c r="L5634" s="205" t="s">
        <v>684</v>
      </c>
      <c r="M5634" s="205" t="s">
        <v>684</v>
      </c>
      <c r="N5634" s="205" t="s">
        <v>684</v>
      </c>
      <c r="O5634" s="205" t="s">
        <v>686</v>
      </c>
      <c r="P5634" s="205" t="s">
        <v>684</v>
      </c>
      <c r="Q5634" s="205" t="s">
        <v>686</v>
      </c>
    </row>
    <row r="5635" spans="1:17" hidden="1">
      <c r="A5635" s="204">
        <v>100870843386</v>
      </c>
      <c r="B5635" s="205" t="s">
        <v>19697</v>
      </c>
      <c r="C5635" s="205" t="s">
        <v>19698</v>
      </c>
      <c r="D5635" s="205" t="s">
        <v>684</v>
      </c>
      <c r="G5635" s="205" t="s">
        <v>684</v>
      </c>
      <c r="H5635" s="205" t="s">
        <v>684</v>
      </c>
      <c r="I5635" s="205" t="s">
        <v>684</v>
      </c>
      <c r="J5635" s="205" t="s">
        <v>684</v>
      </c>
      <c r="K5635" s="205" t="s">
        <v>684</v>
      </c>
      <c r="L5635" s="205" t="s">
        <v>684</v>
      </c>
      <c r="M5635" s="205" t="s">
        <v>684</v>
      </c>
      <c r="N5635" s="205" t="s">
        <v>684</v>
      </c>
      <c r="O5635" s="205" t="s">
        <v>686</v>
      </c>
      <c r="P5635" s="205" t="s">
        <v>684</v>
      </c>
      <c r="Q5635" s="205" t="s">
        <v>686</v>
      </c>
    </row>
    <row r="5636" spans="1:17" hidden="1">
      <c r="A5636" s="204">
        <v>100882389741</v>
      </c>
      <c r="B5636" s="205" t="s">
        <v>19705</v>
      </c>
      <c r="C5636" s="205" t="s">
        <v>19706</v>
      </c>
      <c r="D5636" s="205" t="s">
        <v>684</v>
      </c>
      <c r="G5636" s="205" t="s">
        <v>684</v>
      </c>
      <c r="H5636" s="205" t="s">
        <v>684</v>
      </c>
      <c r="I5636" s="205" t="s">
        <v>684</v>
      </c>
      <c r="J5636" s="205" t="s">
        <v>684</v>
      </c>
      <c r="K5636" s="205" t="s">
        <v>684</v>
      </c>
      <c r="L5636" s="205" t="s">
        <v>684</v>
      </c>
      <c r="M5636" s="205" t="s">
        <v>684</v>
      </c>
      <c r="N5636" s="205" t="s">
        <v>684</v>
      </c>
      <c r="O5636" s="205" t="s">
        <v>686</v>
      </c>
      <c r="P5636" s="205" t="s">
        <v>684</v>
      </c>
      <c r="Q5636" s="205" t="s">
        <v>686</v>
      </c>
    </row>
    <row r="5637" spans="1:17" hidden="1">
      <c r="A5637" s="204">
        <v>100880351294</v>
      </c>
      <c r="B5637" s="205" t="s">
        <v>19707</v>
      </c>
      <c r="C5637" s="205" t="s">
        <v>19708</v>
      </c>
      <c r="D5637" s="205" t="s">
        <v>684</v>
      </c>
      <c r="G5637" s="205" t="s">
        <v>684</v>
      </c>
      <c r="H5637" s="205" t="s">
        <v>684</v>
      </c>
      <c r="I5637" s="205" t="s">
        <v>684</v>
      </c>
      <c r="J5637" s="205" t="s">
        <v>684</v>
      </c>
      <c r="K5637" s="205" t="s">
        <v>684</v>
      </c>
      <c r="L5637" s="205" t="s">
        <v>684</v>
      </c>
      <c r="M5637" s="205" t="s">
        <v>684</v>
      </c>
      <c r="N5637" s="205" t="s">
        <v>684</v>
      </c>
      <c r="O5637" s="205" t="s">
        <v>686</v>
      </c>
      <c r="P5637" s="205" t="s">
        <v>684</v>
      </c>
      <c r="Q5637" s="205" t="s">
        <v>686</v>
      </c>
    </row>
    <row r="5638" spans="1:17" hidden="1">
      <c r="A5638" s="204">
        <v>100878025226</v>
      </c>
      <c r="B5638" s="205" t="s">
        <v>19711</v>
      </c>
      <c r="C5638" s="205" t="s">
        <v>19712</v>
      </c>
      <c r="D5638" s="205" t="s">
        <v>684</v>
      </c>
      <c r="G5638" s="205" t="s">
        <v>684</v>
      </c>
      <c r="H5638" s="205" t="s">
        <v>684</v>
      </c>
      <c r="I5638" s="205" t="s">
        <v>684</v>
      </c>
      <c r="J5638" s="205" t="s">
        <v>684</v>
      </c>
      <c r="K5638" s="205" t="s">
        <v>684</v>
      </c>
      <c r="L5638" s="205" t="s">
        <v>684</v>
      </c>
      <c r="M5638" s="205" t="s">
        <v>684</v>
      </c>
      <c r="N5638" s="205" t="s">
        <v>684</v>
      </c>
      <c r="O5638" s="205" t="s">
        <v>686</v>
      </c>
      <c r="P5638" s="205" t="s">
        <v>684</v>
      </c>
      <c r="Q5638" s="205" t="s">
        <v>686</v>
      </c>
    </row>
    <row r="5639" spans="1:17" hidden="1">
      <c r="A5639" s="204">
        <v>100878304029</v>
      </c>
      <c r="B5639" s="205" t="s">
        <v>19713</v>
      </c>
      <c r="C5639" s="205" t="s">
        <v>19714</v>
      </c>
      <c r="D5639" s="205" t="s">
        <v>684</v>
      </c>
      <c r="G5639" s="205" t="s">
        <v>684</v>
      </c>
      <c r="H5639" s="205" t="s">
        <v>684</v>
      </c>
      <c r="I5639" s="205" t="s">
        <v>684</v>
      </c>
      <c r="J5639" s="205" t="s">
        <v>684</v>
      </c>
      <c r="K5639" s="205" t="s">
        <v>684</v>
      </c>
      <c r="L5639" s="205" t="s">
        <v>684</v>
      </c>
      <c r="M5639" s="205" t="s">
        <v>684</v>
      </c>
      <c r="N5639" s="205" t="s">
        <v>684</v>
      </c>
      <c r="O5639" s="205" t="s">
        <v>686</v>
      </c>
      <c r="P5639" s="205" t="s">
        <v>684</v>
      </c>
      <c r="Q5639" s="205" t="s">
        <v>686</v>
      </c>
    </row>
    <row r="5640" spans="1:17" hidden="1">
      <c r="A5640" s="204">
        <v>100875407958</v>
      </c>
      <c r="B5640" s="205" t="s">
        <v>19717</v>
      </c>
      <c r="C5640" s="205" t="s">
        <v>19718</v>
      </c>
      <c r="D5640" s="205" t="s">
        <v>684</v>
      </c>
      <c r="G5640" s="205" t="s">
        <v>684</v>
      </c>
      <c r="H5640" s="205" t="s">
        <v>684</v>
      </c>
      <c r="I5640" s="205" t="s">
        <v>684</v>
      </c>
      <c r="J5640" s="205" t="s">
        <v>684</v>
      </c>
      <c r="K5640" s="205" t="s">
        <v>684</v>
      </c>
      <c r="L5640" s="205" t="s">
        <v>684</v>
      </c>
      <c r="M5640" s="205" t="s">
        <v>684</v>
      </c>
      <c r="N5640" s="205" t="s">
        <v>684</v>
      </c>
      <c r="O5640" s="205" t="s">
        <v>686</v>
      </c>
      <c r="P5640" s="205" t="s">
        <v>684</v>
      </c>
      <c r="Q5640" s="205" t="s">
        <v>686</v>
      </c>
    </row>
    <row r="5641" spans="1:17" hidden="1">
      <c r="A5641" s="204">
        <v>100875181188</v>
      </c>
      <c r="B5641" s="205" t="s">
        <v>19719</v>
      </c>
      <c r="C5641" s="205" t="s">
        <v>19720</v>
      </c>
      <c r="D5641" s="205" t="s">
        <v>684</v>
      </c>
      <c r="G5641" s="205" t="s">
        <v>684</v>
      </c>
      <c r="H5641" s="205" t="s">
        <v>684</v>
      </c>
      <c r="I5641" s="205" t="s">
        <v>684</v>
      </c>
      <c r="J5641" s="205" t="s">
        <v>684</v>
      </c>
      <c r="K5641" s="205" t="s">
        <v>684</v>
      </c>
      <c r="L5641" s="205" t="s">
        <v>684</v>
      </c>
      <c r="M5641" s="205" t="s">
        <v>684</v>
      </c>
      <c r="N5641" s="205" t="s">
        <v>684</v>
      </c>
      <c r="O5641" s="205" t="s">
        <v>686</v>
      </c>
      <c r="P5641" s="205" t="s">
        <v>684</v>
      </c>
      <c r="Q5641" s="205" t="s">
        <v>686</v>
      </c>
    </row>
    <row r="5642" spans="1:17" hidden="1">
      <c r="A5642" s="204">
        <v>100872422370</v>
      </c>
      <c r="B5642" s="205" t="s">
        <v>19721</v>
      </c>
      <c r="C5642" s="205" t="s">
        <v>19722</v>
      </c>
      <c r="D5642" s="205" t="s">
        <v>684</v>
      </c>
      <c r="G5642" s="205" t="s">
        <v>684</v>
      </c>
      <c r="H5642" s="205" t="s">
        <v>684</v>
      </c>
      <c r="I5642" s="205" t="s">
        <v>684</v>
      </c>
      <c r="J5642" s="205" t="s">
        <v>684</v>
      </c>
      <c r="K5642" s="205" t="s">
        <v>684</v>
      </c>
      <c r="L5642" s="205" t="s">
        <v>684</v>
      </c>
      <c r="M5642" s="205" t="s">
        <v>684</v>
      </c>
      <c r="N5642" s="205" t="s">
        <v>684</v>
      </c>
      <c r="O5642" s="205" t="s">
        <v>686</v>
      </c>
      <c r="P5642" s="205" t="s">
        <v>684</v>
      </c>
      <c r="Q5642" s="205" t="s">
        <v>686</v>
      </c>
    </row>
    <row r="5643" spans="1:17" hidden="1">
      <c r="A5643" s="204">
        <v>100758720624</v>
      </c>
      <c r="B5643" s="205" t="s">
        <v>19731</v>
      </c>
      <c r="C5643" s="205" t="s">
        <v>19732</v>
      </c>
      <c r="D5643" s="205" t="s">
        <v>684</v>
      </c>
      <c r="E5643" s="572"/>
      <c r="G5643" s="205" t="s">
        <v>684</v>
      </c>
      <c r="H5643" s="205" t="s">
        <v>684</v>
      </c>
      <c r="I5643" s="205" t="s">
        <v>684</v>
      </c>
      <c r="J5643" s="205" t="s">
        <v>684</v>
      </c>
      <c r="K5643" s="205" t="s">
        <v>684</v>
      </c>
      <c r="L5643" s="205" t="s">
        <v>684</v>
      </c>
      <c r="M5643" s="205" t="s">
        <v>684</v>
      </c>
      <c r="N5643" s="205" t="s">
        <v>684</v>
      </c>
      <c r="O5643" s="205" t="s">
        <v>686</v>
      </c>
      <c r="P5643" s="205" t="s">
        <v>684</v>
      </c>
      <c r="Q5643" s="205" t="s">
        <v>686</v>
      </c>
    </row>
    <row r="5644" spans="1:17" hidden="1">
      <c r="A5644" s="204">
        <v>100759051723</v>
      </c>
      <c r="B5644" s="205" t="s">
        <v>19733</v>
      </c>
      <c r="C5644" s="205" t="s">
        <v>19734</v>
      </c>
      <c r="D5644" s="205" t="s">
        <v>684</v>
      </c>
      <c r="G5644" s="205" t="s">
        <v>684</v>
      </c>
      <c r="H5644" s="205" t="s">
        <v>684</v>
      </c>
      <c r="I5644" s="205" t="s">
        <v>684</v>
      </c>
      <c r="J5644" s="205" t="s">
        <v>684</v>
      </c>
      <c r="K5644" s="205" t="s">
        <v>684</v>
      </c>
      <c r="L5644" s="205" t="s">
        <v>684</v>
      </c>
      <c r="M5644" s="205" t="s">
        <v>684</v>
      </c>
      <c r="N5644" s="205" t="s">
        <v>684</v>
      </c>
      <c r="O5644" s="205" t="s">
        <v>686</v>
      </c>
      <c r="P5644" s="205" t="s">
        <v>684</v>
      </c>
      <c r="Q5644" s="205" t="s">
        <v>686</v>
      </c>
    </row>
    <row r="5645" spans="1:17" hidden="1">
      <c r="A5645" s="204">
        <v>100758711284</v>
      </c>
      <c r="B5645" s="205" t="s">
        <v>19735</v>
      </c>
      <c r="C5645" s="205" t="s">
        <v>19736</v>
      </c>
      <c r="D5645" s="205" t="s">
        <v>680</v>
      </c>
      <c r="E5645" s="205">
        <v>35711</v>
      </c>
      <c r="G5645" s="205" t="s">
        <v>19737</v>
      </c>
      <c r="H5645" s="205" t="s">
        <v>682</v>
      </c>
      <c r="I5645" s="205" t="s">
        <v>684</v>
      </c>
      <c r="J5645" s="205">
        <v>7776018787</v>
      </c>
      <c r="K5645" s="205" t="s">
        <v>684</v>
      </c>
      <c r="L5645" s="205" t="s">
        <v>684</v>
      </c>
      <c r="M5645" s="205" t="s">
        <v>684</v>
      </c>
      <c r="N5645" s="205" t="s">
        <v>684</v>
      </c>
      <c r="O5645" s="205" t="s">
        <v>686</v>
      </c>
      <c r="P5645" s="205" t="s">
        <v>684</v>
      </c>
      <c r="Q5645" s="205" t="s">
        <v>686</v>
      </c>
    </row>
    <row r="5646" spans="1:17" hidden="1">
      <c r="A5646" s="204">
        <v>100758380496</v>
      </c>
      <c r="B5646" s="205" t="s">
        <v>19738</v>
      </c>
      <c r="C5646" s="205" t="s">
        <v>19739</v>
      </c>
      <c r="D5646" s="205" t="s">
        <v>684</v>
      </c>
      <c r="G5646" s="205" t="s">
        <v>684</v>
      </c>
      <c r="H5646" s="205" t="s">
        <v>684</v>
      </c>
      <c r="I5646" s="205" t="s">
        <v>684</v>
      </c>
      <c r="J5646" s="205" t="s">
        <v>684</v>
      </c>
      <c r="K5646" s="205" t="s">
        <v>684</v>
      </c>
      <c r="L5646" s="205" t="s">
        <v>684</v>
      </c>
      <c r="M5646" s="205" t="s">
        <v>684</v>
      </c>
      <c r="N5646" s="205" t="s">
        <v>684</v>
      </c>
      <c r="O5646" s="205" t="s">
        <v>686</v>
      </c>
      <c r="P5646" s="205" t="s">
        <v>684</v>
      </c>
      <c r="Q5646" s="205" t="s">
        <v>686</v>
      </c>
    </row>
    <row r="5647" spans="1:17" hidden="1">
      <c r="A5647" s="204">
        <v>100758707860</v>
      </c>
      <c r="B5647" s="205" t="s">
        <v>19740</v>
      </c>
      <c r="C5647" s="205" t="s">
        <v>19741</v>
      </c>
      <c r="D5647" s="205" t="s">
        <v>684</v>
      </c>
      <c r="G5647" s="205" t="s">
        <v>684</v>
      </c>
      <c r="H5647" s="205" t="s">
        <v>684</v>
      </c>
      <c r="I5647" s="205" t="s">
        <v>684</v>
      </c>
      <c r="J5647" s="205" t="s">
        <v>684</v>
      </c>
      <c r="K5647" s="205" t="s">
        <v>684</v>
      </c>
      <c r="L5647" s="205" t="s">
        <v>684</v>
      </c>
      <c r="M5647" s="205" t="s">
        <v>684</v>
      </c>
      <c r="N5647" s="205" t="s">
        <v>684</v>
      </c>
      <c r="O5647" s="205" t="s">
        <v>686</v>
      </c>
      <c r="P5647" s="205" t="s">
        <v>684</v>
      </c>
      <c r="Q5647" s="205" t="s">
        <v>686</v>
      </c>
    </row>
    <row r="5648" spans="1:17" hidden="1">
      <c r="A5648" s="204">
        <v>100758650827</v>
      </c>
      <c r="B5648" s="205" t="s">
        <v>19742</v>
      </c>
      <c r="C5648" s="205" t="s">
        <v>19743</v>
      </c>
      <c r="D5648" s="205" t="s">
        <v>684</v>
      </c>
      <c r="G5648" s="205" t="s">
        <v>684</v>
      </c>
      <c r="H5648" s="205" t="s">
        <v>684</v>
      </c>
      <c r="I5648" s="205" t="s">
        <v>684</v>
      </c>
      <c r="J5648" s="205" t="s">
        <v>684</v>
      </c>
      <c r="K5648" s="205" t="s">
        <v>684</v>
      </c>
      <c r="L5648" s="205" t="s">
        <v>684</v>
      </c>
      <c r="M5648" s="205" t="s">
        <v>684</v>
      </c>
      <c r="N5648" s="205" t="s">
        <v>684</v>
      </c>
      <c r="O5648" s="205" t="s">
        <v>686</v>
      </c>
      <c r="P5648" s="205" t="s">
        <v>684</v>
      </c>
      <c r="Q5648" s="205" t="s">
        <v>686</v>
      </c>
    </row>
    <row r="5649" spans="1:17" hidden="1">
      <c r="A5649" s="204">
        <v>100758576037</v>
      </c>
      <c r="B5649" s="205" t="s">
        <v>19744</v>
      </c>
      <c r="C5649" s="205" t="s">
        <v>19745</v>
      </c>
      <c r="D5649" s="205" t="s">
        <v>684</v>
      </c>
      <c r="G5649" s="205" t="s">
        <v>684</v>
      </c>
      <c r="H5649" s="205" t="s">
        <v>684</v>
      </c>
      <c r="I5649" s="205" t="s">
        <v>684</v>
      </c>
      <c r="J5649" s="205" t="s">
        <v>684</v>
      </c>
      <c r="K5649" s="205" t="s">
        <v>684</v>
      </c>
      <c r="L5649" s="205" t="s">
        <v>684</v>
      </c>
      <c r="M5649" s="205" t="s">
        <v>684</v>
      </c>
      <c r="N5649" s="205" t="s">
        <v>684</v>
      </c>
      <c r="O5649" s="205" t="s">
        <v>686</v>
      </c>
      <c r="P5649" s="205" t="s">
        <v>684</v>
      </c>
      <c r="Q5649" s="205" t="s">
        <v>686</v>
      </c>
    </row>
    <row r="5650" spans="1:17" hidden="1">
      <c r="A5650" s="204">
        <v>100759159365</v>
      </c>
      <c r="B5650" s="205" t="s">
        <v>19746</v>
      </c>
      <c r="C5650" s="205" t="s">
        <v>19747</v>
      </c>
      <c r="D5650" s="205" t="s">
        <v>684</v>
      </c>
      <c r="G5650" s="205" t="s">
        <v>684</v>
      </c>
      <c r="H5650" s="205" t="s">
        <v>684</v>
      </c>
      <c r="I5650" s="205" t="s">
        <v>684</v>
      </c>
      <c r="J5650" s="205" t="s">
        <v>684</v>
      </c>
      <c r="K5650" s="205" t="s">
        <v>684</v>
      </c>
      <c r="L5650" s="205" t="s">
        <v>684</v>
      </c>
      <c r="M5650" s="205" t="s">
        <v>684</v>
      </c>
      <c r="N5650" s="205" t="s">
        <v>684</v>
      </c>
      <c r="O5650" s="205" t="s">
        <v>686</v>
      </c>
      <c r="P5650" s="205" t="s">
        <v>684</v>
      </c>
      <c r="Q5650" s="205" t="s">
        <v>686</v>
      </c>
    </row>
    <row r="5651" spans="1:17" hidden="1">
      <c r="A5651" s="204">
        <v>100759126732</v>
      </c>
      <c r="B5651" s="205" t="s">
        <v>19748</v>
      </c>
      <c r="C5651" s="205" t="s">
        <v>19749</v>
      </c>
      <c r="D5651" s="205" t="s">
        <v>684</v>
      </c>
      <c r="G5651" s="205" t="s">
        <v>684</v>
      </c>
      <c r="H5651" s="205" t="s">
        <v>684</v>
      </c>
      <c r="I5651" s="205" t="s">
        <v>684</v>
      </c>
      <c r="J5651" s="205" t="s">
        <v>684</v>
      </c>
      <c r="K5651" s="205" t="s">
        <v>684</v>
      </c>
      <c r="L5651" s="205" t="s">
        <v>684</v>
      </c>
      <c r="M5651" s="205" t="s">
        <v>684</v>
      </c>
      <c r="N5651" s="205" t="s">
        <v>684</v>
      </c>
      <c r="O5651" s="205" t="s">
        <v>686</v>
      </c>
      <c r="P5651" s="205" t="s">
        <v>684</v>
      </c>
      <c r="Q5651" s="205" t="s">
        <v>686</v>
      </c>
    </row>
    <row r="5652" spans="1:17" hidden="1">
      <c r="A5652" s="204">
        <v>100758800501</v>
      </c>
      <c r="B5652" s="205" t="s">
        <v>19985</v>
      </c>
      <c r="C5652" s="205" t="s">
        <v>19986</v>
      </c>
      <c r="D5652" s="205" t="s">
        <v>684</v>
      </c>
      <c r="E5652" s="572"/>
      <c r="G5652" s="205" t="s">
        <v>684</v>
      </c>
      <c r="H5652" s="205" t="s">
        <v>684</v>
      </c>
      <c r="I5652" s="205" t="s">
        <v>684</v>
      </c>
      <c r="J5652" s="205" t="s">
        <v>684</v>
      </c>
      <c r="K5652" s="205" t="s">
        <v>684</v>
      </c>
      <c r="L5652" s="205" t="s">
        <v>684</v>
      </c>
      <c r="M5652" s="205" t="s">
        <v>684</v>
      </c>
      <c r="N5652" s="205" t="s">
        <v>684</v>
      </c>
      <c r="O5652" s="205" t="s">
        <v>686</v>
      </c>
      <c r="P5652" s="205" t="s">
        <v>684</v>
      </c>
      <c r="Q5652" s="205" t="s">
        <v>686</v>
      </c>
    </row>
    <row r="5653" spans="1:17" hidden="1">
      <c r="A5653" s="204">
        <v>100758379031</v>
      </c>
      <c r="B5653" s="205" t="s">
        <v>19987</v>
      </c>
      <c r="C5653" s="205" t="s">
        <v>19988</v>
      </c>
      <c r="D5653" s="205" t="s">
        <v>684</v>
      </c>
      <c r="G5653" s="205" t="s">
        <v>684</v>
      </c>
      <c r="H5653" s="205" t="s">
        <v>684</v>
      </c>
      <c r="I5653" s="205" t="s">
        <v>684</v>
      </c>
      <c r="J5653" s="205" t="s">
        <v>684</v>
      </c>
      <c r="K5653" s="205" t="s">
        <v>684</v>
      </c>
      <c r="L5653" s="205" t="s">
        <v>684</v>
      </c>
      <c r="M5653" s="205" t="s">
        <v>684</v>
      </c>
      <c r="N5653" s="205" t="s">
        <v>684</v>
      </c>
      <c r="O5653" s="205" t="s">
        <v>686</v>
      </c>
      <c r="P5653" s="205" t="s">
        <v>684</v>
      </c>
      <c r="Q5653" s="205" t="s">
        <v>686</v>
      </c>
    </row>
    <row r="5654" spans="1:17" hidden="1">
      <c r="A5654" s="204">
        <v>100758742394</v>
      </c>
      <c r="B5654" s="205" t="s">
        <v>19750</v>
      </c>
      <c r="C5654" s="205" t="s">
        <v>19751</v>
      </c>
      <c r="D5654" s="205" t="s">
        <v>684</v>
      </c>
      <c r="G5654" s="205" t="s">
        <v>684</v>
      </c>
      <c r="H5654" s="205" t="s">
        <v>684</v>
      </c>
      <c r="I5654" s="205" t="s">
        <v>684</v>
      </c>
      <c r="J5654" s="205" t="s">
        <v>684</v>
      </c>
      <c r="K5654" s="205" t="s">
        <v>684</v>
      </c>
      <c r="L5654" s="205" t="s">
        <v>684</v>
      </c>
      <c r="M5654" s="205" t="s">
        <v>684</v>
      </c>
      <c r="N5654" s="205" t="s">
        <v>684</v>
      </c>
      <c r="O5654" s="205" t="s">
        <v>686</v>
      </c>
      <c r="P5654" s="205" t="s">
        <v>684</v>
      </c>
      <c r="Q5654" s="205" t="s">
        <v>686</v>
      </c>
    </row>
    <row r="5655" spans="1:17" hidden="1">
      <c r="A5655" s="204">
        <v>100758357205</v>
      </c>
      <c r="B5655" s="205" t="s">
        <v>19752</v>
      </c>
      <c r="C5655" s="205" t="s">
        <v>19753</v>
      </c>
      <c r="D5655" s="205" t="s">
        <v>684</v>
      </c>
      <c r="E5655" s="572"/>
      <c r="G5655" s="205" t="s">
        <v>684</v>
      </c>
      <c r="H5655" s="205" t="s">
        <v>684</v>
      </c>
      <c r="I5655" s="205" t="s">
        <v>684</v>
      </c>
      <c r="J5655" s="205" t="s">
        <v>684</v>
      </c>
      <c r="K5655" s="205" t="s">
        <v>684</v>
      </c>
      <c r="L5655" s="205" t="s">
        <v>684</v>
      </c>
      <c r="M5655" s="205" t="s">
        <v>684</v>
      </c>
      <c r="N5655" s="205" t="s">
        <v>684</v>
      </c>
      <c r="O5655" s="205" t="s">
        <v>686</v>
      </c>
      <c r="P5655" s="205" t="s">
        <v>684</v>
      </c>
      <c r="Q5655" s="205" t="s">
        <v>686</v>
      </c>
    </row>
    <row r="5656" spans="1:17" hidden="1">
      <c r="A5656" s="204">
        <v>100758282616</v>
      </c>
      <c r="B5656" s="205" t="s">
        <v>19754</v>
      </c>
      <c r="C5656" s="205" t="s">
        <v>19755</v>
      </c>
      <c r="D5656" s="205" t="s">
        <v>684</v>
      </c>
      <c r="E5656" s="572">
        <v>35612</v>
      </c>
      <c r="G5656" s="205" t="s">
        <v>684</v>
      </c>
      <c r="H5656" s="205" t="s">
        <v>684</v>
      </c>
      <c r="I5656" s="205" t="s">
        <v>684</v>
      </c>
      <c r="J5656" s="205">
        <v>7249684667</v>
      </c>
      <c r="K5656" s="205" t="s">
        <v>684</v>
      </c>
      <c r="L5656" s="205" t="s">
        <v>684</v>
      </c>
      <c r="M5656" s="205" t="s">
        <v>684</v>
      </c>
      <c r="N5656" s="205" t="s">
        <v>684</v>
      </c>
      <c r="O5656" s="205" t="s">
        <v>686</v>
      </c>
      <c r="P5656" s="205" t="s">
        <v>684</v>
      </c>
      <c r="Q5656" s="205" t="s">
        <v>686</v>
      </c>
    </row>
    <row r="5657" spans="1:17" hidden="1">
      <c r="A5657" s="204">
        <v>100903734057</v>
      </c>
      <c r="B5657" s="205" t="s">
        <v>19767</v>
      </c>
      <c r="C5657" s="205" t="s">
        <v>19768</v>
      </c>
      <c r="D5657" s="205" t="s">
        <v>684</v>
      </c>
      <c r="G5657" s="205" t="s">
        <v>684</v>
      </c>
      <c r="H5657" s="205" t="s">
        <v>684</v>
      </c>
      <c r="I5657" s="205" t="s">
        <v>684</v>
      </c>
      <c r="J5657" s="205" t="s">
        <v>684</v>
      </c>
      <c r="K5657" s="205" t="s">
        <v>684</v>
      </c>
      <c r="L5657" s="205" t="s">
        <v>684</v>
      </c>
      <c r="M5657" s="205" t="s">
        <v>684</v>
      </c>
      <c r="N5657" s="205" t="s">
        <v>684</v>
      </c>
      <c r="O5657" s="205" t="s">
        <v>686</v>
      </c>
      <c r="P5657" s="205" t="s">
        <v>684</v>
      </c>
      <c r="Q5657" s="205" t="s">
        <v>686</v>
      </c>
    </row>
    <row r="5658" spans="1:17" hidden="1">
      <c r="A5658" s="204">
        <v>100899856877</v>
      </c>
      <c r="B5658" s="205" t="s">
        <v>19756</v>
      </c>
      <c r="C5658" s="205" t="s">
        <v>19757</v>
      </c>
      <c r="D5658" s="205" t="s">
        <v>684</v>
      </c>
      <c r="G5658" s="205" t="s">
        <v>684</v>
      </c>
      <c r="H5658" s="205" t="s">
        <v>684</v>
      </c>
      <c r="I5658" s="205" t="s">
        <v>684</v>
      </c>
      <c r="J5658" s="205" t="s">
        <v>684</v>
      </c>
      <c r="K5658" s="205" t="s">
        <v>684</v>
      </c>
      <c r="L5658" s="205" t="s">
        <v>684</v>
      </c>
      <c r="M5658" s="205" t="s">
        <v>684</v>
      </c>
      <c r="N5658" s="205" t="s">
        <v>684</v>
      </c>
      <c r="O5658" s="205" t="s">
        <v>686</v>
      </c>
      <c r="P5658" s="205" t="s">
        <v>684</v>
      </c>
      <c r="Q5658" s="205" t="s">
        <v>686</v>
      </c>
    </row>
    <row r="5659" spans="1:17" hidden="1">
      <c r="A5659" s="204">
        <v>100898781189</v>
      </c>
      <c r="B5659" s="205" t="s">
        <v>19758</v>
      </c>
      <c r="C5659" s="205" t="s">
        <v>19759</v>
      </c>
      <c r="D5659" s="205" t="s">
        <v>680</v>
      </c>
      <c r="E5659" s="205">
        <v>29381</v>
      </c>
      <c r="G5659" s="205" t="s">
        <v>3143</v>
      </c>
      <c r="H5659" s="205" t="s">
        <v>682</v>
      </c>
      <c r="I5659" s="205" t="s">
        <v>684</v>
      </c>
      <c r="J5659" s="205" t="s">
        <v>684</v>
      </c>
      <c r="K5659" s="205" t="s">
        <v>684</v>
      </c>
      <c r="L5659" s="205" t="s">
        <v>684</v>
      </c>
      <c r="M5659" s="205" t="s">
        <v>684</v>
      </c>
      <c r="N5659" s="205" t="s">
        <v>684</v>
      </c>
      <c r="O5659" s="205" t="s">
        <v>686</v>
      </c>
      <c r="P5659" s="205" t="s">
        <v>684</v>
      </c>
      <c r="Q5659" s="205" t="s">
        <v>686</v>
      </c>
    </row>
    <row r="5660" spans="1:17" hidden="1">
      <c r="A5660" s="204">
        <v>100908791972</v>
      </c>
      <c r="B5660" s="205" t="s">
        <v>19760</v>
      </c>
      <c r="C5660" s="205" t="s">
        <v>16733</v>
      </c>
      <c r="D5660" s="205" t="s">
        <v>680</v>
      </c>
      <c r="E5660" s="205">
        <v>33604</v>
      </c>
      <c r="G5660" s="205" t="s">
        <v>9663</v>
      </c>
      <c r="H5660" s="205" t="s">
        <v>682</v>
      </c>
      <c r="I5660" s="205" t="s">
        <v>684</v>
      </c>
      <c r="J5660" s="205">
        <v>7040115317</v>
      </c>
      <c r="K5660" s="205" t="s">
        <v>684</v>
      </c>
      <c r="L5660" s="205" t="s">
        <v>14704</v>
      </c>
      <c r="M5660" s="205" t="s">
        <v>684</v>
      </c>
      <c r="N5660" s="205" t="s">
        <v>684</v>
      </c>
      <c r="O5660" s="205" t="s">
        <v>686</v>
      </c>
      <c r="P5660" s="205" t="s">
        <v>687</v>
      </c>
      <c r="Q5660" s="205" t="s">
        <v>686</v>
      </c>
    </row>
    <row r="5661" spans="1:17" hidden="1">
      <c r="A5661" s="204">
        <v>100903133444</v>
      </c>
      <c r="B5661" s="205" t="s">
        <v>19761</v>
      </c>
      <c r="C5661" s="205" t="s">
        <v>19762</v>
      </c>
      <c r="D5661" s="205" t="s">
        <v>684</v>
      </c>
      <c r="G5661" s="205" t="s">
        <v>684</v>
      </c>
      <c r="H5661" s="205" t="s">
        <v>684</v>
      </c>
      <c r="I5661" s="205" t="s">
        <v>684</v>
      </c>
      <c r="J5661" s="205" t="s">
        <v>684</v>
      </c>
      <c r="K5661" s="205" t="s">
        <v>684</v>
      </c>
      <c r="L5661" s="205" t="s">
        <v>684</v>
      </c>
      <c r="M5661" s="205" t="s">
        <v>684</v>
      </c>
      <c r="N5661" s="205" t="s">
        <v>684</v>
      </c>
      <c r="O5661" s="205" t="s">
        <v>686</v>
      </c>
      <c r="P5661" s="205" t="s">
        <v>684</v>
      </c>
      <c r="Q5661" s="205" t="s">
        <v>686</v>
      </c>
    </row>
    <row r="5662" spans="1:17" hidden="1">
      <c r="A5662" s="204">
        <v>100903003510</v>
      </c>
      <c r="B5662" s="205" t="s">
        <v>19763</v>
      </c>
      <c r="C5662" s="205" t="s">
        <v>19764</v>
      </c>
      <c r="D5662" s="205" t="s">
        <v>684</v>
      </c>
      <c r="G5662" s="205" t="s">
        <v>684</v>
      </c>
      <c r="H5662" s="205" t="s">
        <v>684</v>
      </c>
      <c r="I5662" s="205" t="s">
        <v>684</v>
      </c>
      <c r="J5662" s="205" t="s">
        <v>684</v>
      </c>
      <c r="K5662" s="205" t="s">
        <v>684</v>
      </c>
      <c r="L5662" s="205" t="s">
        <v>684</v>
      </c>
      <c r="M5662" s="205" t="s">
        <v>684</v>
      </c>
      <c r="N5662" s="205" t="s">
        <v>684</v>
      </c>
      <c r="O5662" s="205" t="s">
        <v>686</v>
      </c>
      <c r="P5662" s="205" t="s">
        <v>684</v>
      </c>
      <c r="Q5662" s="205" t="s">
        <v>686</v>
      </c>
    </row>
    <row r="5663" spans="1:17" hidden="1">
      <c r="A5663" s="204">
        <v>100900864308</v>
      </c>
      <c r="B5663" s="205" t="s">
        <v>19765</v>
      </c>
      <c r="C5663" s="205" t="s">
        <v>19766</v>
      </c>
      <c r="D5663" s="205" t="s">
        <v>684</v>
      </c>
      <c r="G5663" s="205" t="s">
        <v>684</v>
      </c>
      <c r="H5663" s="205" t="s">
        <v>684</v>
      </c>
      <c r="I5663" s="205" t="s">
        <v>684</v>
      </c>
      <c r="J5663" s="205" t="s">
        <v>684</v>
      </c>
      <c r="K5663" s="205" t="s">
        <v>684</v>
      </c>
      <c r="L5663" s="205" t="s">
        <v>684</v>
      </c>
      <c r="M5663" s="205" t="s">
        <v>684</v>
      </c>
      <c r="N5663" s="205" t="s">
        <v>684</v>
      </c>
      <c r="O5663" s="205" t="s">
        <v>686</v>
      </c>
      <c r="P5663" s="205" t="s">
        <v>684</v>
      </c>
      <c r="Q5663" s="205" t="s">
        <v>686</v>
      </c>
    </row>
    <row r="5664" spans="1:17" hidden="1">
      <c r="A5664" s="204">
        <v>100902584591</v>
      </c>
      <c r="B5664" s="205" t="s">
        <v>19769</v>
      </c>
      <c r="C5664" s="205" t="s">
        <v>19770</v>
      </c>
      <c r="D5664" s="205" t="s">
        <v>684</v>
      </c>
      <c r="G5664" s="205" t="s">
        <v>684</v>
      </c>
      <c r="H5664" s="205" t="s">
        <v>684</v>
      </c>
      <c r="I5664" s="205" t="s">
        <v>684</v>
      </c>
      <c r="J5664" s="205" t="s">
        <v>684</v>
      </c>
      <c r="K5664" s="205" t="s">
        <v>684</v>
      </c>
      <c r="L5664" s="205" t="s">
        <v>684</v>
      </c>
      <c r="M5664" s="205" t="s">
        <v>684</v>
      </c>
      <c r="N5664" s="205" t="s">
        <v>684</v>
      </c>
      <c r="O5664" s="205" t="s">
        <v>686</v>
      </c>
      <c r="P5664" s="205" t="s">
        <v>684</v>
      </c>
      <c r="Q5664" s="205" t="s">
        <v>686</v>
      </c>
    </row>
    <row r="5665" spans="1:17" hidden="1">
      <c r="A5665" s="204">
        <v>100907318278</v>
      </c>
      <c r="B5665" s="205" t="s">
        <v>19771</v>
      </c>
      <c r="C5665" s="205" t="s">
        <v>19772</v>
      </c>
      <c r="D5665" s="205" t="s">
        <v>684</v>
      </c>
      <c r="E5665" s="572"/>
      <c r="G5665" s="205" t="s">
        <v>684</v>
      </c>
      <c r="H5665" s="205" t="s">
        <v>684</v>
      </c>
      <c r="I5665" s="205" t="s">
        <v>684</v>
      </c>
      <c r="J5665" s="205" t="s">
        <v>684</v>
      </c>
      <c r="K5665" s="205" t="s">
        <v>684</v>
      </c>
      <c r="L5665" s="205" t="s">
        <v>684</v>
      </c>
      <c r="M5665" s="205" t="s">
        <v>684</v>
      </c>
      <c r="N5665" s="205" t="s">
        <v>684</v>
      </c>
      <c r="O5665" s="205" t="s">
        <v>686</v>
      </c>
      <c r="P5665" s="205" t="s">
        <v>684</v>
      </c>
      <c r="Q5665" s="205" t="s">
        <v>686</v>
      </c>
    </row>
    <row r="5666" spans="1:17" hidden="1">
      <c r="A5666" s="204">
        <v>100902227649</v>
      </c>
      <c r="B5666" s="205" t="s">
        <v>19785</v>
      </c>
      <c r="C5666" s="205" t="s">
        <v>19786</v>
      </c>
      <c r="D5666" s="205" t="s">
        <v>684</v>
      </c>
      <c r="G5666" s="205" t="s">
        <v>684</v>
      </c>
      <c r="H5666" s="205" t="s">
        <v>684</v>
      </c>
      <c r="I5666" s="205" t="s">
        <v>684</v>
      </c>
      <c r="J5666" s="205" t="s">
        <v>684</v>
      </c>
      <c r="K5666" s="205" t="s">
        <v>684</v>
      </c>
      <c r="L5666" s="205" t="s">
        <v>684</v>
      </c>
      <c r="M5666" s="205" t="s">
        <v>684</v>
      </c>
      <c r="N5666" s="205" t="s">
        <v>684</v>
      </c>
      <c r="O5666" s="205" t="s">
        <v>686</v>
      </c>
      <c r="P5666" s="205" t="s">
        <v>684</v>
      </c>
      <c r="Q5666" s="205" t="s">
        <v>686</v>
      </c>
    </row>
    <row r="5667" spans="1:17" hidden="1">
      <c r="A5667" s="204">
        <v>100908788597</v>
      </c>
      <c r="B5667" s="205" t="s">
        <v>19781</v>
      </c>
      <c r="C5667" s="205" t="s">
        <v>19782</v>
      </c>
      <c r="D5667" s="205" t="s">
        <v>684</v>
      </c>
      <c r="E5667" s="572"/>
      <c r="G5667" s="205" t="s">
        <v>684</v>
      </c>
      <c r="H5667" s="205" t="s">
        <v>684</v>
      </c>
      <c r="I5667" s="205" t="s">
        <v>684</v>
      </c>
      <c r="J5667" s="205" t="s">
        <v>684</v>
      </c>
      <c r="K5667" s="205" t="s">
        <v>684</v>
      </c>
      <c r="L5667" s="205" t="s">
        <v>684</v>
      </c>
      <c r="M5667" s="205" t="s">
        <v>684</v>
      </c>
      <c r="N5667" s="205" t="s">
        <v>684</v>
      </c>
      <c r="O5667" s="205" t="s">
        <v>686</v>
      </c>
      <c r="P5667" s="205" t="s">
        <v>684</v>
      </c>
      <c r="Q5667" s="205" t="s">
        <v>686</v>
      </c>
    </row>
    <row r="5668" spans="1:17" hidden="1">
      <c r="A5668" s="204">
        <v>100902789291</v>
      </c>
      <c r="B5668" s="205" t="s">
        <v>19773</v>
      </c>
      <c r="C5668" s="205" t="s">
        <v>19774</v>
      </c>
      <c r="D5668" s="205" t="s">
        <v>684</v>
      </c>
      <c r="E5668" s="572"/>
      <c r="G5668" s="205" t="s">
        <v>684</v>
      </c>
      <c r="H5668" s="205" t="s">
        <v>684</v>
      </c>
      <c r="I5668" s="205" t="s">
        <v>684</v>
      </c>
      <c r="J5668" s="205" t="s">
        <v>684</v>
      </c>
      <c r="K5668" s="205" t="s">
        <v>684</v>
      </c>
      <c r="L5668" s="205" t="s">
        <v>684</v>
      </c>
      <c r="M5668" s="205" t="s">
        <v>684</v>
      </c>
      <c r="N5668" s="205" t="s">
        <v>684</v>
      </c>
      <c r="O5668" s="205" t="s">
        <v>686</v>
      </c>
      <c r="P5668" s="205" t="s">
        <v>684</v>
      </c>
      <c r="Q5668" s="205" t="s">
        <v>686</v>
      </c>
    </row>
    <row r="5669" spans="1:17" hidden="1">
      <c r="A5669" s="204">
        <v>100910405470</v>
      </c>
      <c r="B5669" s="205" t="s">
        <v>19778</v>
      </c>
      <c r="C5669" s="205" t="s">
        <v>19779</v>
      </c>
      <c r="D5669" s="205" t="s">
        <v>680</v>
      </c>
      <c r="E5669" s="205">
        <v>34444</v>
      </c>
      <c r="G5669" s="205" t="s">
        <v>19780</v>
      </c>
      <c r="H5669" s="205" t="s">
        <v>682</v>
      </c>
      <c r="I5669" s="205" t="s">
        <v>684</v>
      </c>
      <c r="J5669" s="205" t="s">
        <v>684</v>
      </c>
      <c r="K5669" s="205" t="s">
        <v>684</v>
      </c>
      <c r="L5669" s="205" t="s">
        <v>684</v>
      </c>
      <c r="M5669" s="205" t="s">
        <v>684</v>
      </c>
      <c r="N5669" s="205" t="s">
        <v>684</v>
      </c>
      <c r="O5669" s="205" t="s">
        <v>686</v>
      </c>
      <c r="P5669" s="205" t="s">
        <v>684</v>
      </c>
      <c r="Q5669" s="205" t="s">
        <v>686</v>
      </c>
    </row>
    <row r="5670" spans="1:17" hidden="1">
      <c r="A5670" s="204">
        <v>100910374796</v>
      </c>
      <c r="B5670" s="205" t="s">
        <v>19783</v>
      </c>
      <c r="C5670" s="205" t="s">
        <v>19784</v>
      </c>
      <c r="D5670" s="205" t="s">
        <v>684</v>
      </c>
      <c r="G5670" s="205" t="s">
        <v>684</v>
      </c>
      <c r="H5670" s="205" t="s">
        <v>684</v>
      </c>
      <c r="I5670" s="205" t="s">
        <v>684</v>
      </c>
      <c r="J5670" s="205" t="s">
        <v>684</v>
      </c>
      <c r="K5670" s="205" t="s">
        <v>684</v>
      </c>
      <c r="L5670" s="205" t="s">
        <v>684</v>
      </c>
      <c r="M5670" s="205" t="s">
        <v>684</v>
      </c>
      <c r="N5670" s="205" t="s">
        <v>684</v>
      </c>
      <c r="O5670" s="205" t="s">
        <v>686</v>
      </c>
      <c r="P5670" s="205" t="s">
        <v>684</v>
      </c>
      <c r="Q5670" s="205" t="s">
        <v>686</v>
      </c>
    </row>
    <row r="5671" spans="1:17" hidden="1">
      <c r="A5671" s="204">
        <v>100899104872</v>
      </c>
      <c r="B5671" s="205" t="s">
        <v>19775</v>
      </c>
      <c r="C5671" s="205" t="s">
        <v>19776</v>
      </c>
      <c r="D5671" s="205" t="s">
        <v>680</v>
      </c>
      <c r="E5671" s="205">
        <v>31804</v>
      </c>
      <c r="G5671" s="205" t="s">
        <v>19777</v>
      </c>
      <c r="H5671" s="205" t="s">
        <v>682</v>
      </c>
      <c r="I5671" s="205" t="s">
        <v>684</v>
      </c>
      <c r="J5671" s="205" t="s">
        <v>684</v>
      </c>
      <c r="K5671" s="205" t="s">
        <v>684</v>
      </c>
      <c r="L5671" s="205" t="s">
        <v>684</v>
      </c>
      <c r="M5671" s="205" t="s">
        <v>684</v>
      </c>
      <c r="N5671" s="205" t="s">
        <v>684</v>
      </c>
      <c r="O5671" s="205" t="s">
        <v>686</v>
      </c>
      <c r="P5671" s="205" t="s">
        <v>684</v>
      </c>
      <c r="Q5671" s="205" t="s">
        <v>686</v>
      </c>
    </row>
    <row r="5672" spans="1:17" hidden="1">
      <c r="A5672" s="204">
        <v>100908760931</v>
      </c>
      <c r="B5672" s="205" t="s">
        <v>19787</v>
      </c>
      <c r="C5672" s="205" t="s">
        <v>19788</v>
      </c>
      <c r="D5672" s="205" t="s">
        <v>680</v>
      </c>
      <c r="E5672" s="205">
        <v>35065</v>
      </c>
      <c r="G5672" s="205" t="s">
        <v>19789</v>
      </c>
      <c r="H5672" s="205" t="s">
        <v>682</v>
      </c>
      <c r="I5672" s="205" t="s">
        <v>684</v>
      </c>
      <c r="J5672" s="205" t="s">
        <v>684</v>
      </c>
      <c r="K5672" s="205" t="s">
        <v>684</v>
      </c>
      <c r="L5672" s="205" t="s">
        <v>684</v>
      </c>
      <c r="M5672" s="205" t="s">
        <v>684</v>
      </c>
      <c r="N5672" s="205" t="s">
        <v>684</v>
      </c>
      <c r="O5672" s="205" t="s">
        <v>686</v>
      </c>
      <c r="P5672" s="205" t="s">
        <v>684</v>
      </c>
      <c r="Q5672" s="205" t="s">
        <v>686</v>
      </c>
    </row>
    <row r="5673" spans="1:17" hidden="1">
      <c r="A5673" s="204">
        <v>100907032111</v>
      </c>
      <c r="B5673" s="205" t="s">
        <v>19796</v>
      </c>
      <c r="C5673" s="205" t="s">
        <v>19797</v>
      </c>
      <c r="D5673" s="205" t="s">
        <v>684</v>
      </c>
      <c r="G5673" s="205" t="s">
        <v>684</v>
      </c>
      <c r="H5673" s="205" t="s">
        <v>684</v>
      </c>
      <c r="I5673" s="205" t="s">
        <v>684</v>
      </c>
      <c r="J5673" s="205" t="s">
        <v>684</v>
      </c>
      <c r="K5673" s="205" t="s">
        <v>684</v>
      </c>
      <c r="L5673" s="205" t="s">
        <v>684</v>
      </c>
      <c r="M5673" s="205" t="s">
        <v>684</v>
      </c>
      <c r="N5673" s="205" t="s">
        <v>684</v>
      </c>
      <c r="O5673" s="205" t="s">
        <v>686</v>
      </c>
      <c r="P5673" s="205" t="s">
        <v>684</v>
      </c>
      <c r="Q5673" s="205" t="s">
        <v>686</v>
      </c>
    </row>
    <row r="5674" spans="1:17" hidden="1">
      <c r="A5674" s="204">
        <v>100906964715</v>
      </c>
      <c r="B5674" s="205" t="s">
        <v>19790</v>
      </c>
      <c r="C5674" s="205" t="s">
        <v>19791</v>
      </c>
      <c r="D5674" s="205" t="s">
        <v>684</v>
      </c>
      <c r="G5674" s="205" t="s">
        <v>684</v>
      </c>
      <c r="H5674" s="205" t="s">
        <v>684</v>
      </c>
      <c r="I5674" s="205" t="s">
        <v>684</v>
      </c>
      <c r="J5674" s="205" t="s">
        <v>684</v>
      </c>
      <c r="K5674" s="205" t="s">
        <v>684</v>
      </c>
      <c r="L5674" s="205" t="s">
        <v>684</v>
      </c>
      <c r="M5674" s="205" t="s">
        <v>684</v>
      </c>
      <c r="N5674" s="205" t="s">
        <v>684</v>
      </c>
      <c r="O5674" s="205" t="s">
        <v>686</v>
      </c>
      <c r="P5674" s="205" t="s">
        <v>684</v>
      </c>
      <c r="Q5674" s="205" t="s">
        <v>686</v>
      </c>
    </row>
    <row r="5675" spans="1:17" hidden="1">
      <c r="A5675" s="204">
        <v>100910154056</v>
      </c>
      <c r="B5675" s="205" t="s">
        <v>19792</v>
      </c>
      <c r="C5675" s="205" t="s">
        <v>19793</v>
      </c>
      <c r="D5675" s="205" t="s">
        <v>684</v>
      </c>
      <c r="G5675" s="205" t="s">
        <v>684</v>
      </c>
      <c r="H5675" s="205" t="s">
        <v>684</v>
      </c>
      <c r="I5675" s="205" t="s">
        <v>684</v>
      </c>
      <c r="J5675" s="205" t="s">
        <v>684</v>
      </c>
      <c r="K5675" s="205" t="s">
        <v>684</v>
      </c>
      <c r="L5675" s="205" t="s">
        <v>684</v>
      </c>
      <c r="M5675" s="205" t="s">
        <v>684</v>
      </c>
      <c r="N5675" s="205" t="s">
        <v>684</v>
      </c>
      <c r="O5675" s="205" t="s">
        <v>686</v>
      </c>
      <c r="P5675" s="205" t="s">
        <v>684</v>
      </c>
      <c r="Q5675" s="205" t="s">
        <v>686</v>
      </c>
    </row>
    <row r="5676" spans="1:17" hidden="1">
      <c r="A5676" s="204">
        <v>100909320665</v>
      </c>
      <c r="B5676" s="205" t="s">
        <v>19794</v>
      </c>
      <c r="C5676" s="205" t="s">
        <v>19795</v>
      </c>
      <c r="D5676" s="205" t="s">
        <v>684</v>
      </c>
      <c r="G5676" s="205" t="s">
        <v>684</v>
      </c>
      <c r="H5676" s="205" t="s">
        <v>684</v>
      </c>
      <c r="I5676" s="205" t="s">
        <v>684</v>
      </c>
      <c r="J5676" s="205" t="s">
        <v>684</v>
      </c>
      <c r="K5676" s="205" t="s">
        <v>684</v>
      </c>
      <c r="L5676" s="205" t="s">
        <v>684</v>
      </c>
      <c r="M5676" s="205" t="s">
        <v>684</v>
      </c>
      <c r="N5676" s="205" t="s">
        <v>684</v>
      </c>
      <c r="O5676" s="205" t="s">
        <v>686</v>
      </c>
      <c r="P5676" s="205" t="s">
        <v>684</v>
      </c>
      <c r="Q5676" s="205" t="s">
        <v>686</v>
      </c>
    </row>
    <row r="5677" spans="1:17" hidden="1">
      <c r="A5677" s="204">
        <v>100897499989</v>
      </c>
      <c r="B5677" s="205" t="s">
        <v>19798</v>
      </c>
      <c r="C5677" s="205" t="s">
        <v>19799</v>
      </c>
      <c r="D5677" s="205" t="s">
        <v>684</v>
      </c>
      <c r="E5677" s="572"/>
      <c r="G5677" s="205" t="s">
        <v>684</v>
      </c>
      <c r="H5677" s="205" t="s">
        <v>684</v>
      </c>
      <c r="I5677" s="205" t="s">
        <v>684</v>
      </c>
      <c r="J5677" s="205" t="s">
        <v>684</v>
      </c>
      <c r="K5677" s="205" t="s">
        <v>684</v>
      </c>
      <c r="L5677" s="205" t="s">
        <v>684</v>
      </c>
      <c r="M5677" s="205" t="s">
        <v>684</v>
      </c>
      <c r="N5677" s="205" t="s">
        <v>684</v>
      </c>
      <c r="O5677" s="205" t="s">
        <v>686</v>
      </c>
      <c r="P5677" s="205" t="s">
        <v>684</v>
      </c>
      <c r="Q5677" s="205" t="s">
        <v>686</v>
      </c>
    </row>
    <row r="5678" spans="1:17" hidden="1">
      <c r="A5678" s="204">
        <v>100908510609</v>
      </c>
      <c r="B5678" s="205" t="s">
        <v>19800</v>
      </c>
      <c r="C5678" s="205" t="s">
        <v>19801</v>
      </c>
      <c r="D5678" s="205" t="s">
        <v>684</v>
      </c>
      <c r="G5678" s="205" t="s">
        <v>684</v>
      </c>
      <c r="H5678" s="205" t="s">
        <v>684</v>
      </c>
      <c r="I5678" s="205" t="s">
        <v>684</v>
      </c>
      <c r="J5678" s="205" t="s">
        <v>684</v>
      </c>
      <c r="K5678" s="205" t="s">
        <v>684</v>
      </c>
      <c r="L5678" s="205" t="s">
        <v>684</v>
      </c>
      <c r="M5678" s="205" t="s">
        <v>684</v>
      </c>
      <c r="N5678" s="205" t="s">
        <v>684</v>
      </c>
      <c r="O5678" s="205" t="s">
        <v>686</v>
      </c>
      <c r="P5678" s="205" t="s">
        <v>684</v>
      </c>
      <c r="Q5678" s="205" t="s">
        <v>686</v>
      </c>
    </row>
    <row r="5679" spans="1:17" hidden="1">
      <c r="A5679" s="204">
        <v>100911626851</v>
      </c>
      <c r="B5679" s="205" t="s">
        <v>19802</v>
      </c>
      <c r="C5679" s="205" t="s">
        <v>19496</v>
      </c>
      <c r="D5679" s="205" t="s">
        <v>684</v>
      </c>
      <c r="G5679" s="205" t="s">
        <v>684</v>
      </c>
      <c r="H5679" s="205" t="s">
        <v>684</v>
      </c>
      <c r="I5679" s="205" t="s">
        <v>684</v>
      </c>
      <c r="J5679" s="205" t="s">
        <v>684</v>
      </c>
      <c r="K5679" s="205" t="s">
        <v>684</v>
      </c>
      <c r="L5679" s="205" t="s">
        <v>684</v>
      </c>
      <c r="M5679" s="205" t="s">
        <v>684</v>
      </c>
      <c r="N5679" s="205" t="s">
        <v>684</v>
      </c>
      <c r="O5679" s="205" t="s">
        <v>686</v>
      </c>
      <c r="P5679" s="205" t="s">
        <v>684</v>
      </c>
      <c r="Q5679" s="205" t="s">
        <v>686</v>
      </c>
    </row>
    <row r="5680" spans="1:17" hidden="1">
      <c r="A5680" s="204">
        <v>100899528999</v>
      </c>
      <c r="B5680" s="205" t="s">
        <v>19803</v>
      </c>
      <c r="C5680" s="205" t="s">
        <v>19804</v>
      </c>
      <c r="D5680" s="205" t="s">
        <v>684</v>
      </c>
      <c r="G5680" s="205" t="s">
        <v>684</v>
      </c>
      <c r="H5680" s="205" t="s">
        <v>684</v>
      </c>
      <c r="I5680" s="205" t="s">
        <v>684</v>
      </c>
      <c r="J5680" s="205" t="s">
        <v>684</v>
      </c>
      <c r="K5680" s="205" t="s">
        <v>684</v>
      </c>
      <c r="L5680" s="205" t="s">
        <v>684</v>
      </c>
      <c r="M5680" s="205" t="s">
        <v>684</v>
      </c>
      <c r="N5680" s="205" t="s">
        <v>684</v>
      </c>
      <c r="O5680" s="205" t="s">
        <v>686</v>
      </c>
      <c r="P5680" s="205" t="s">
        <v>684</v>
      </c>
      <c r="Q5680" s="205" t="s">
        <v>686</v>
      </c>
    </row>
    <row r="5681" spans="1:17" hidden="1">
      <c r="A5681" s="204">
        <v>100898230676</v>
      </c>
      <c r="B5681" s="205" t="s">
        <v>19805</v>
      </c>
      <c r="C5681" s="205" t="s">
        <v>14190</v>
      </c>
      <c r="D5681" s="205" t="s">
        <v>680</v>
      </c>
      <c r="E5681" s="205">
        <v>34821</v>
      </c>
      <c r="G5681" s="205" t="s">
        <v>19806</v>
      </c>
      <c r="H5681" s="205" t="s">
        <v>682</v>
      </c>
      <c r="I5681" s="205" t="s">
        <v>708</v>
      </c>
      <c r="J5681" s="205">
        <v>9284996231</v>
      </c>
      <c r="K5681" s="205" t="s">
        <v>684</v>
      </c>
      <c r="L5681" s="205" t="s">
        <v>19807</v>
      </c>
      <c r="M5681" s="205" t="s">
        <v>19808</v>
      </c>
      <c r="N5681" s="205" t="s">
        <v>19809</v>
      </c>
      <c r="O5681" s="205" t="s">
        <v>686</v>
      </c>
      <c r="P5681" s="205" t="s">
        <v>687</v>
      </c>
      <c r="Q5681" s="205" t="s">
        <v>686</v>
      </c>
    </row>
    <row r="5682" spans="1:17" hidden="1">
      <c r="A5682" s="204">
        <v>100897632511</v>
      </c>
      <c r="B5682" s="205" t="s">
        <v>19810</v>
      </c>
      <c r="C5682" s="205" t="s">
        <v>19811</v>
      </c>
      <c r="D5682" s="205" t="s">
        <v>684</v>
      </c>
      <c r="G5682" s="205" t="s">
        <v>684</v>
      </c>
      <c r="H5682" s="205" t="s">
        <v>684</v>
      </c>
      <c r="I5682" s="205" t="s">
        <v>684</v>
      </c>
      <c r="J5682" s="205" t="s">
        <v>684</v>
      </c>
      <c r="K5682" s="205" t="s">
        <v>684</v>
      </c>
      <c r="L5682" s="205" t="s">
        <v>684</v>
      </c>
      <c r="M5682" s="205" t="s">
        <v>684</v>
      </c>
      <c r="N5682" s="205" t="s">
        <v>684</v>
      </c>
      <c r="O5682" s="205" t="s">
        <v>686</v>
      </c>
      <c r="P5682" s="205" t="s">
        <v>684</v>
      </c>
      <c r="Q5682" s="205" t="s">
        <v>686</v>
      </c>
    </row>
    <row r="5683" spans="1:17" hidden="1">
      <c r="A5683" s="204">
        <v>100898706149</v>
      </c>
      <c r="B5683" s="205" t="s">
        <v>19812</v>
      </c>
      <c r="C5683" s="205" t="s">
        <v>19813</v>
      </c>
      <c r="D5683" s="205" t="s">
        <v>684</v>
      </c>
      <c r="G5683" s="205" t="s">
        <v>684</v>
      </c>
      <c r="H5683" s="205" t="s">
        <v>684</v>
      </c>
      <c r="I5683" s="205" t="s">
        <v>684</v>
      </c>
      <c r="J5683" s="205" t="s">
        <v>684</v>
      </c>
      <c r="K5683" s="205" t="s">
        <v>684</v>
      </c>
      <c r="L5683" s="205" t="s">
        <v>684</v>
      </c>
      <c r="M5683" s="205" t="s">
        <v>684</v>
      </c>
      <c r="N5683" s="205" t="s">
        <v>684</v>
      </c>
      <c r="O5683" s="205" t="s">
        <v>686</v>
      </c>
      <c r="P5683" s="205" t="s">
        <v>684</v>
      </c>
      <c r="Q5683" s="205" t="s">
        <v>686</v>
      </c>
    </row>
    <row r="5684" spans="1:17" hidden="1">
      <c r="A5684" s="204">
        <v>100901379422</v>
      </c>
      <c r="B5684" s="205" t="s">
        <v>19814</v>
      </c>
      <c r="C5684" s="205" t="s">
        <v>19815</v>
      </c>
      <c r="D5684" s="205" t="s">
        <v>684</v>
      </c>
      <c r="G5684" s="205" t="s">
        <v>684</v>
      </c>
      <c r="H5684" s="205" t="s">
        <v>684</v>
      </c>
      <c r="I5684" s="205" t="s">
        <v>684</v>
      </c>
      <c r="J5684" s="205" t="s">
        <v>684</v>
      </c>
      <c r="K5684" s="205" t="s">
        <v>684</v>
      </c>
      <c r="L5684" s="205" t="s">
        <v>684</v>
      </c>
      <c r="M5684" s="205" t="s">
        <v>684</v>
      </c>
      <c r="N5684" s="205" t="s">
        <v>684</v>
      </c>
      <c r="O5684" s="205" t="s">
        <v>686</v>
      </c>
      <c r="P5684" s="205" t="s">
        <v>684</v>
      </c>
      <c r="Q5684" s="205" t="s">
        <v>686</v>
      </c>
    </row>
    <row r="5685" spans="1:17" hidden="1">
      <c r="A5685" s="204">
        <v>100901962478</v>
      </c>
      <c r="B5685" s="205" t="s">
        <v>19816</v>
      </c>
      <c r="C5685" s="205" t="s">
        <v>19817</v>
      </c>
      <c r="D5685" s="205" t="s">
        <v>684</v>
      </c>
      <c r="G5685" s="205" t="s">
        <v>684</v>
      </c>
      <c r="H5685" s="205" t="s">
        <v>684</v>
      </c>
      <c r="I5685" s="205" t="s">
        <v>684</v>
      </c>
      <c r="J5685" s="205" t="s">
        <v>684</v>
      </c>
      <c r="K5685" s="205" t="s">
        <v>684</v>
      </c>
      <c r="L5685" s="205" t="s">
        <v>684</v>
      </c>
      <c r="M5685" s="205" t="s">
        <v>684</v>
      </c>
      <c r="N5685" s="205" t="s">
        <v>684</v>
      </c>
      <c r="O5685" s="205" t="s">
        <v>686</v>
      </c>
      <c r="P5685" s="205" t="s">
        <v>684</v>
      </c>
      <c r="Q5685" s="205" t="s">
        <v>686</v>
      </c>
    </row>
    <row r="5686" spans="1:17" hidden="1">
      <c r="A5686" s="204">
        <v>100904011936</v>
      </c>
      <c r="B5686" s="205" t="s">
        <v>19818</v>
      </c>
      <c r="C5686" s="205" t="s">
        <v>19819</v>
      </c>
      <c r="D5686" s="205" t="s">
        <v>684</v>
      </c>
      <c r="G5686" s="205" t="s">
        <v>684</v>
      </c>
      <c r="H5686" s="205" t="s">
        <v>684</v>
      </c>
      <c r="I5686" s="205" t="s">
        <v>684</v>
      </c>
      <c r="J5686" s="205" t="s">
        <v>684</v>
      </c>
      <c r="K5686" s="205" t="s">
        <v>684</v>
      </c>
      <c r="L5686" s="205" t="s">
        <v>684</v>
      </c>
      <c r="M5686" s="205" t="s">
        <v>684</v>
      </c>
      <c r="N5686" s="205" t="s">
        <v>684</v>
      </c>
      <c r="O5686" s="205" t="s">
        <v>686</v>
      </c>
      <c r="P5686" s="205" t="s">
        <v>684</v>
      </c>
      <c r="Q5686" s="205" t="s">
        <v>686</v>
      </c>
    </row>
    <row r="5687" spans="1:17" hidden="1">
      <c r="A5687" s="204">
        <v>100905858758</v>
      </c>
      <c r="B5687" s="205" t="s">
        <v>19820</v>
      </c>
      <c r="C5687" s="205" t="s">
        <v>19821</v>
      </c>
      <c r="D5687" s="205" t="s">
        <v>684</v>
      </c>
      <c r="G5687" s="205" t="s">
        <v>684</v>
      </c>
      <c r="H5687" s="205" t="s">
        <v>684</v>
      </c>
      <c r="I5687" s="205" t="s">
        <v>684</v>
      </c>
      <c r="J5687" s="205" t="s">
        <v>684</v>
      </c>
      <c r="K5687" s="205" t="s">
        <v>684</v>
      </c>
      <c r="L5687" s="205" t="s">
        <v>684</v>
      </c>
      <c r="M5687" s="205" t="s">
        <v>684</v>
      </c>
      <c r="N5687" s="205" t="s">
        <v>684</v>
      </c>
      <c r="O5687" s="205" t="s">
        <v>686</v>
      </c>
      <c r="P5687" s="205" t="s">
        <v>684</v>
      </c>
      <c r="Q5687" s="205" t="s">
        <v>686</v>
      </c>
    </row>
    <row r="5688" spans="1:17" hidden="1">
      <c r="A5688" s="204">
        <v>100906014267</v>
      </c>
      <c r="B5688" s="205" t="s">
        <v>19822</v>
      </c>
      <c r="C5688" s="205" t="s">
        <v>19823</v>
      </c>
      <c r="D5688" s="205" t="s">
        <v>684</v>
      </c>
      <c r="G5688" s="205" t="s">
        <v>684</v>
      </c>
      <c r="H5688" s="205" t="s">
        <v>684</v>
      </c>
      <c r="I5688" s="205" t="s">
        <v>684</v>
      </c>
      <c r="J5688" s="205" t="s">
        <v>684</v>
      </c>
      <c r="K5688" s="205" t="s">
        <v>684</v>
      </c>
      <c r="L5688" s="205" t="s">
        <v>684</v>
      </c>
      <c r="M5688" s="205" t="s">
        <v>684</v>
      </c>
      <c r="N5688" s="205" t="s">
        <v>684</v>
      </c>
      <c r="O5688" s="205" t="s">
        <v>686</v>
      </c>
      <c r="P5688" s="205" t="s">
        <v>684</v>
      </c>
      <c r="Q5688" s="205" t="s">
        <v>686</v>
      </c>
    </row>
    <row r="5689" spans="1:17" hidden="1">
      <c r="A5689" s="204">
        <v>100906651303</v>
      </c>
      <c r="B5689" s="205" t="s">
        <v>19824</v>
      </c>
      <c r="C5689" s="205" t="s">
        <v>19825</v>
      </c>
      <c r="D5689" s="205" t="s">
        <v>684</v>
      </c>
      <c r="G5689" s="205" t="s">
        <v>684</v>
      </c>
      <c r="H5689" s="205" t="s">
        <v>684</v>
      </c>
      <c r="I5689" s="205" t="s">
        <v>684</v>
      </c>
      <c r="J5689" s="205" t="s">
        <v>684</v>
      </c>
      <c r="K5689" s="205" t="s">
        <v>684</v>
      </c>
      <c r="L5689" s="205" t="s">
        <v>684</v>
      </c>
      <c r="M5689" s="205" t="s">
        <v>684</v>
      </c>
      <c r="N5689" s="205" t="s">
        <v>684</v>
      </c>
      <c r="O5689" s="205" t="s">
        <v>686</v>
      </c>
      <c r="P5689" s="205" t="s">
        <v>684</v>
      </c>
      <c r="Q5689" s="205" t="s">
        <v>686</v>
      </c>
    </row>
    <row r="5690" spans="1:17" hidden="1">
      <c r="A5690" s="204">
        <v>100911694342</v>
      </c>
      <c r="B5690" s="205" t="s">
        <v>19826</v>
      </c>
      <c r="C5690" s="205" t="s">
        <v>19827</v>
      </c>
      <c r="D5690" s="205" t="s">
        <v>684</v>
      </c>
      <c r="G5690" s="205" t="s">
        <v>684</v>
      </c>
      <c r="H5690" s="205" t="s">
        <v>684</v>
      </c>
      <c r="I5690" s="205" t="s">
        <v>684</v>
      </c>
      <c r="J5690" s="205" t="s">
        <v>684</v>
      </c>
      <c r="K5690" s="205" t="s">
        <v>684</v>
      </c>
      <c r="L5690" s="205" t="s">
        <v>684</v>
      </c>
      <c r="M5690" s="205" t="s">
        <v>684</v>
      </c>
      <c r="N5690" s="205" t="s">
        <v>684</v>
      </c>
      <c r="O5690" s="205" t="s">
        <v>686</v>
      </c>
      <c r="P5690" s="205" t="s">
        <v>684</v>
      </c>
      <c r="Q5690" s="205" t="s">
        <v>686</v>
      </c>
    </row>
    <row r="5691" spans="1:17" hidden="1">
      <c r="A5691" s="204">
        <v>100911736206</v>
      </c>
      <c r="B5691" s="205" t="s">
        <v>19828</v>
      </c>
      <c r="C5691" s="205" t="s">
        <v>19829</v>
      </c>
      <c r="D5691" s="205" t="s">
        <v>684</v>
      </c>
      <c r="G5691" s="205" t="s">
        <v>684</v>
      </c>
      <c r="H5691" s="205" t="s">
        <v>684</v>
      </c>
      <c r="I5691" s="205" t="s">
        <v>684</v>
      </c>
      <c r="J5691" s="205" t="s">
        <v>684</v>
      </c>
      <c r="K5691" s="205" t="s">
        <v>684</v>
      </c>
      <c r="L5691" s="205" t="s">
        <v>684</v>
      </c>
      <c r="M5691" s="205" t="s">
        <v>684</v>
      </c>
      <c r="N5691" s="205" t="s">
        <v>684</v>
      </c>
      <c r="O5691" s="205" t="s">
        <v>686</v>
      </c>
      <c r="P5691" s="205" t="s">
        <v>684</v>
      </c>
      <c r="Q5691" s="205" t="s">
        <v>686</v>
      </c>
    </row>
    <row r="5692" spans="1:17" hidden="1">
      <c r="A5692" s="204">
        <v>100907300295</v>
      </c>
      <c r="B5692" s="205" t="s">
        <v>19830</v>
      </c>
      <c r="C5692" s="205" t="s">
        <v>19831</v>
      </c>
      <c r="D5692" s="205" t="s">
        <v>684</v>
      </c>
      <c r="G5692" s="205" t="s">
        <v>684</v>
      </c>
      <c r="H5692" s="205" t="s">
        <v>684</v>
      </c>
      <c r="I5692" s="205" t="s">
        <v>684</v>
      </c>
      <c r="J5692" s="205" t="s">
        <v>684</v>
      </c>
      <c r="K5692" s="205" t="s">
        <v>684</v>
      </c>
      <c r="L5692" s="205" t="s">
        <v>684</v>
      </c>
      <c r="M5692" s="205" t="s">
        <v>684</v>
      </c>
      <c r="N5692" s="205" t="s">
        <v>684</v>
      </c>
      <c r="O5692" s="205" t="s">
        <v>686</v>
      </c>
      <c r="P5692" s="205" t="s">
        <v>684</v>
      </c>
      <c r="Q5692" s="205" t="s">
        <v>686</v>
      </c>
    </row>
    <row r="5693" spans="1:17" hidden="1">
      <c r="A5693" s="204">
        <v>100898861741</v>
      </c>
      <c r="B5693" s="205" t="s">
        <v>19832</v>
      </c>
      <c r="C5693" s="205" t="s">
        <v>19833</v>
      </c>
      <c r="D5693" s="205" t="s">
        <v>684</v>
      </c>
      <c r="G5693" s="205" t="s">
        <v>684</v>
      </c>
      <c r="H5693" s="205" t="s">
        <v>684</v>
      </c>
      <c r="I5693" s="205" t="s">
        <v>684</v>
      </c>
      <c r="J5693" s="205" t="s">
        <v>684</v>
      </c>
      <c r="K5693" s="205" t="s">
        <v>684</v>
      </c>
      <c r="L5693" s="205" t="s">
        <v>684</v>
      </c>
      <c r="M5693" s="205" t="s">
        <v>684</v>
      </c>
      <c r="N5693" s="205" t="s">
        <v>684</v>
      </c>
      <c r="O5693" s="205" t="s">
        <v>686</v>
      </c>
      <c r="P5693" s="205" t="s">
        <v>684</v>
      </c>
      <c r="Q5693" s="205" t="s">
        <v>686</v>
      </c>
    </row>
    <row r="5694" spans="1:17" hidden="1">
      <c r="A5694" s="204">
        <v>100900709321</v>
      </c>
      <c r="B5694" s="205" t="s">
        <v>19834</v>
      </c>
      <c r="C5694" s="205" t="s">
        <v>19835</v>
      </c>
      <c r="D5694" s="205" t="s">
        <v>684</v>
      </c>
      <c r="G5694" s="205" t="s">
        <v>684</v>
      </c>
      <c r="H5694" s="205" t="s">
        <v>684</v>
      </c>
      <c r="I5694" s="205" t="s">
        <v>684</v>
      </c>
      <c r="J5694" s="205" t="s">
        <v>684</v>
      </c>
      <c r="K5694" s="205" t="s">
        <v>684</v>
      </c>
      <c r="L5694" s="205" t="s">
        <v>684</v>
      </c>
      <c r="M5694" s="205" t="s">
        <v>684</v>
      </c>
      <c r="N5694" s="205" t="s">
        <v>684</v>
      </c>
      <c r="O5694" s="205" t="s">
        <v>686</v>
      </c>
      <c r="P5694" s="205" t="s">
        <v>684</v>
      </c>
      <c r="Q5694" s="205" t="s">
        <v>686</v>
      </c>
    </row>
    <row r="5695" spans="1:17" hidden="1">
      <c r="A5695" s="204">
        <v>100902463371</v>
      </c>
      <c r="B5695" s="205" t="s">
        <v>19836</v>
      </c>
      <c r="C5695" s="205" t="s">
        <v>19837</v>
      </c>
      <c r="D5695" s="205" t="s">
        <v>684</v>
      </c>
      <c r="G5695" s="205" t="s">
        <v>684</v>
      </c>
      <c r="H5695" s="205" t="s">
        <v>684</v>
      </c>
      <c r="I5695" s="205" t="s">
        <v>684</v>
      </c>
      <c r="J5695" s="205" t="s">
        <v>684</v>
      </c>
      <c r="K5695" s="205" t="s">
        <v>684</v>
      </c>
      <c r="L5695" s="205" t="s">
        <v>684</v>
      </c>
      <c r="M5695" s="205" t="s">
        <v>684</v>
      </c>
      <c r="N5695" s="205" t="s">
        <v>684</v>
      </c>
      <c r="O5695" s="205" t="s">
        <v>686</v>
      </c>
      <c r="P5695" s="205" t="s">
        <v>684</v>
      </c>
      <c r="Q5695" s="205" t="s">
        <v>686</v>
      </c>
    </row>
    <row r="5696" spans="1:17" hidden="1">
      <c r="A5696" s="204">
        <v>100905990784</v>
      </c>
      <c r="B5696" s="205" t="s">
        <v>19844</v>
      </c>
      <c r="C5696" s="205" t="s">
        <v>19845</v>
      </c>
      <c r="D5696" s="205" t="s">
        <v>684</v>
      </c>
      <c r="G5696" s="205" t="s">
        <v>684</v>
      </c>
      <c r="H5696" s="205" t="s">
        <v>684</v>
      </c>
      <c r="I5696" s="205" t="s">
        <v>684</v>
      </c>
      <c r="J5696" s="205" t="s">
        <v>684</v>
      </c>
      <c r="K5696" s="205" t="s">
        <v>684</v>
      </c>
      <c r="L5696" s="205" t="s">
        <v>684</v>
      </c>
      <c r="M5696" s="205" t="s">
        <v>684</v>
      </c>
      <c r="N5696" s="205" t="s">
        <v>684</v>
      </c>
      <c r="O5696" s="205" t="s">
        <v>686</v>
      </c>
      <c r="P5696" s="205" t="s">
        <v>684</v>
      </c>
      <c r="Q5696" s="205" t="s">
        <v>686</v>
      </c>
    </row>
    <row r="5697" spans="1:17" hidden="1">
      <c r="A5697" s="204">
        <v>100911745042</v>
      </c>
      <c r="B5697" s="205" t="s">
        <v>19838</v>
      </c>
      <c r="C5697" s="205" t="s">
        <v>19839</v>
      </c>
      <c r="D5697" s="205" t="s">
        <v>684</v>
      </c>
      <c r="G5697" s="205" t="s">
        <v>684</v>
      </c>
      <c r="H5697" s="205" t="s">
        <v>684</v>
      </c>
      <c r="I5697" s="205" t="s">
        <v>684</v>
      </c>
      <c r="J5697" s="205" t="s">
        <v>684</v>
      </c>
      <c r="K5697" s="205" t="s">
        <v>684</v>
      </c>
      <c r="L5697" s="205" t="s">
        <v>684</v>
      </c>
      <c r="M5697" s="205" t="s">
        <v>684</v>
      </c>
      <c r="N5697" s="205" t="s">
        <v>684</v>
      </c>
      <c r="O5697" s="205" t="s">
        <v>686</v>
      </c>
      <c r="P5697" s="205" t="s">
        <v>684</v>
      </c>
      <c r="Q5697" s="205" t="s">
        <v>686</v>
      </c>
    </row>
    <row r="5698" spans="1:17" hidden="1">
      <c r="A5698" s="204">
        <v>100900981227</v>
      </c>
      <c r="B5698" s="205" t="s">
        <v>19840</v>
      </c>
      <c r="C5698" s="205" t="s">
        <v>19841</v>
      </c>
      <c r="D5698" s="205" t="s">
        <v>684</v>
      </c>
      <c r="G5698" s="205" t="s">
        <v>684</v>
      </c>
      <c r="H5698" s="205" t="s">
        <v>684</v>
      </c>
      <c r="I5698" s="205" t="s">
        <v>684</v>
      </c>
      <c r="J5698" s="205" t="s">
        <v>684</v>
      </c>
      <c r="K5698" s="205" t="s">
        <v>684</v>
      </c>
      <c r="L5698" s="205" t="s">
        <v>684</v>
      </c>
      <c r="M5698" s="205" t="s">
        <v>684</v>
      </c>
      <c r="N5698" s="205" t="s">
        <v>684</v>
      </c>
      <c r="O5698" s="205" t="s">
        <v>686</v>
      </c>
      <c r="P5698" s="205" t="s">
        <v>684</v>
      </c>
      <c r="Q5698" s="205" t="s">
        <v>686</v>
      </c>
    </row>
    <row r="5699" spans="1:17" hidden="1">
      <c r="A5699" s="204">
        <v>100902524352</v>
      </c>
      <c r="B5699" s="205" t="s">
        <v>19842</v>
      </c>
      <c r="C5699" s="205" t="s">
        <v>19843</v>
      </c>
      <c r="D5699" s="205" t="s">
        <v>684</v>
      </c>
      <c r="G5699" s="205" t="s">
        <v>684</v>
      </c>
      <c r="H5699" s="205" t="s">
        <v>684</v>
      </c>
      <c r="I5699" s="205" t="s">
        <v>684</v>
      </c>
      <c r="J5699" s="205" t="s">
        <v>684</v>
      </c>
      <c r="K5699" s="205" t="s">
        <v>684</v>
      </c>
      <c r="L5699" s="205" t="s">
        <v>684</v>
      </c>
      <c r="M5699" s="205" t="s">
        <v>684</v>
      </c>
      <c r="N5699" s="205" t="s">
        <v>684</v>
      </c>
      <c r="O5699" s="205" t="s">
        <v>686</v>
      </c>
      <c r="P5699" s="205" t="s">
        <v>684</v>
      </c>
      <c r="Q5699" s="205" t="s">
        <v>686</v>
      </c>
    </row>
    <row r="5700" spans="1:17" hidden="1">
      <c r="A5700" s="204">
        <v>100911744070</v>
      </c>
      <c r="B5700" s="205" t="s">
        <v>19846</v>
      </c>
      <c r="C5700" s="205" t="s">
        <v>19847</v>
      </c>
      <c r="D5700" s="205" t="s">
        <v>684</v>
      </c>
      <c r="G5700" s="205" t="s">
        <v>684</v>
      </c>
      <c r="H5700" s="205" t="s">
        <v>684</v>
      </c>
      <c r="I5700" s="205" t="s">
        <v>684</v>
      </c>
      <c r="J5700" s="205" t="s">
        <v>684</v>
      </c>
      <c r="K5700" s="205" t="s">
        <v>684</v>
      </c>
      <c r="L5700" s="205" t="s">
        <v>684</v>
      </c>
      <c r="M5700" s="205" t="s">
        <v>684</v>
      </c>
      <c r="N5700" s="205" t="s">
        <v>684</v>
      </c>
      <c r="O5700" s="205" t="s">
        <v>686</v>
      </c>
      <c r="P5700" s="205" t="s">
        <v>684</v>
      </c>
      <c r="Q5700" s="205" t="s">
        <v>686</v>
      </c>
    </row>
    <row r="5701" spans="1:17" hidden="1">
      <c r="A5701" s="204">
        <v>100898706165</v>
      </c>
      <c r="B5701" s="205" t="s">
        <v>19848</v>
      </c>
      <c r="C5701" s="205" t="s">
        <v>19849</v>
      </c>
      <c r="D5701" s="205" t="s">
        <v>684</v>
      </c>
      <c r="G5701" s="205" t="s">
        <v>684</v>
      </c>
      <c r="H5701" s="205" t="s">
        <v>684</v>
      </c>
      <c r="I5701" s="205" t="s">
        <v>684</v>
      </c>
      <c r="J5701" s="205" t="s">
        <v>684</v>
      </c>
      <c r="K5701" s="205" t="s">
        <v>684</v>
      </c>
      <c r="L5701" s="205" t="s">
        <v>684</v>
      </c>
      <c r="M5701" s="205" t="s">
        <v>684</v>
      </c>
      <c r="N5701" s="205" t="s">
        <v>684</v>
      </c>
      <c r="O5701" s="205" t="s">
        <v>686</v>
      </c>
      <c r="P5701" s="205" t="s">
        <v>684</v>
      </c>
      <c r="Q5701" s="205" t="s">
        <v>686</v>
      </c>
    </row>
    <row r="5702" spans="1:17" hidden="1">
      <c r="A5702" s="204">
        <v>100907189787</v>
      </c>
      <c r="B5702" s="205" t="s">
        <v>19850</v>
      </c>
      <c r="C5702" s="205" t="s">
        <v>19851</v>
      </c>
      <c r="D5702" s="205" t="s">
        <v>684</v>
      </c>
      <c r="G5702" s="205" t="s">
        <v>684</v>
      </c>
      <c r="H5702" s="205" t="s">
        <v>684</v>
      </c>
      <c r="I5702" s="205" t="s">
        <v>684</v>
      </c>
      <c r="J5702" s="205" t="s">
        <v>684</v>
      </c>
      <c r="K5702" s="205" t="s">
        <v>684</v>
      </c>
      <c r="L5702" s="205" t="s">
        <v>684</v>
      </c>
      <c r="M5702" s="205" t="s">
        <v>684</v>
      </c>
      <c r="N5702" s="205" t="s">
        <v>684</v>
      </c>
      <c r="O5702" s="205" t="s">
        <v>686</v>
      </c>
      <c r="P5702" s="205" t="s">
        <v>684</v>
      </c>
      <c r="Q5702" s="205" t="s">
        <v>686</v>
      </c>
    </row>
    <row r="5703" spans="1:17" hidden="1">
      <c r="A5703" s="204">
        <v>100900986539</v>
      </c>
      <c r="B5703" s="205" t="s">
        <v>19852</v>
      </c>
      <c r="C5703" s="205" t="s">
        <v>19853</v>
      </c>
      <c r="D5703" s="205" t="s">
        <v>684</v>
      </c>
      <c r="G5703" s="205" t="s">
        <v>684</v>
      </c>
      <c r="H5703" s="205" t="s">
        <v>684</v>
      </c>
      <c r="I5703" s="205" t="s">
        <v>684</v>
      </c>
      <c r="J5703" s="205" t="s">
        <v>684</v>
      </c>
      <c r="K5703" s="205" t="s">
        <v>684</v>
      </c>
      <c r="L5703" s="205" t="s">
        <v>684</v>
      </c>
      <c r="M5703" s="205" t="s">
        <v>684</v>
      </c>
      <c r="N5703" s="205" t="s">
        <v>684</v>
      </c>
      <c r="O5703" s="205" t="s">
        <v>686</v>
      </c>
      <c r="P5703" s="205" t="s">
        <v>684</v>
      </c>
      <c r="Q5703" s="205" t="s">
        <v>686</v>
      </c>
    </row>
    <row r="5704" spans="1:17" hidden="1">
      <c r="A5704" s="204">
        <v>100909617077</v>
      </c>
      <c r="B5704" s="205" t="s">
        <v>19854</v>
      </c>
      <c r="C5704" s="205" t="s">
        <v>19855</v>
      </c>
      <c r="D5704" s="205" t="s">
        <v>684</v>
      </c>
      <c r="G5704" s="205" t="s">
        <v>684</v>
      </c>
      <c r="H5704" s="205" t="s">
        <v>684</v>
      </c>
      <c r="I5704" s="205" t="s">
        <v>684</v>
      </c>
      <c r="J5704" s="205" t="s">
        <v>684</v>
      </c>
      <c r="K5704" s="205" t="s">
        <v>684</v>
      </c>
      <c r="L5704" s="205" t="s">
        <v>684</v>
      </c>
      <c r="M5704" s="205" t="s">
        <v>684</v>
      </c>
      <c r="N5704" s="205" t="s">
        <v>684</v>
      </c>
      <c r="O5704" s="205" t="s">
        <v>686</v>
      </c>
      <c r="P5704" s="205" t="s">
        <v>684</v>
      </c>
      <c r="Q5704" s="205" t="s">
        <v>686</v>
      </c>
    </row>
    <row r="5705" spans="1:17" hidden="1">
      <c r="A5705" s="204">
        <v>100903036958</v>
      </c>
      <c r="B5705" s="205" t="s">
        <v>19856</v>
      </c>
      <c r="C5705" s="205" t="s">
        <v>19857</v>
      </c>
      <c r="D5705" s="205" t="s">
        <v>684</v>
      </c>
      <c r="G5705" s="205" t="s">
        <v>684</v>
      </c>
      <c r="H5705" s="205" t="s">
        <v>684</v>
      </c>
      <c r="I5705" s="205" t="s">
        <v>684</v>
      </c>
      <c r="J5705" s="205" t="s">
        <v>684</v>
      </c>
      <c r="K5705" s="205" t="s">
        <v>684</v>
      </c>
      <c r="L5705" s="205" t="s">
        <v>684</v>
      </c>
      <c r="M5705" s="205" t="s">
        <v>684</v>
      </c>
      <c r="N5705" s="205" t="s">
        <v>684</v>
      </c>
      <c r="O5705" s="205" t="s">
        <v>686</v>
      </c>
      <c r="P5705" s="205" t="s">
        <v>684</v>
      </c>
      <c r="Q5705" s="205" t="s">
        <v>686</v>
      </c>
    </row>
    <row r="5706" spans="1:17" hidden="1">
      <c r="A5706" s="204">
        <v>100904203182</v>
      </c>
      <c r="B5706" s="205" t="s">
        <v>19858</v>
      </c>
      <c r="C5706" s="205" t="s">
        <v>19859</v>
      </c>
      <c r="D5706" s="205" t="s">
        <v>684</v>
      </c>
      <c r="E5706" s="572"/>
      <c r="G5706" s="205" t="s">
        <v>684</v>
      </c>
      <c r="H5706" s="205" t="s">
        <v>684</v>
      </c>
      <c r="I5706" s="205" t="s">
        <v>684</v>
      </c>
      <c r="J5706" s="205" t="s">
        <v>684</v>
      </c>
      <c r="K5706" s="205" t="s">
        <v>684</v>
      </c>
      <c r="L5706" s="205" t="s">
        <v>684</v>
      </c>
      <c r="M5706" s="205" t="s">
        <v>684</v>
      </c>
      <c r="N5706" s="205" t="s">
        <v>684</v>
      </c>
      <c r="O5706" s="205" t="s">
        <v>686</v>
      </c>
      <c r="P5706" s="205" t="s">
        <v>684</v>
      </c>
      <c r="Q5706" s="205" t="s">
        <v>686</v>
      </c>
    </row>
    <row r="5707" spans="1:17" hidden="1">
      <c r="A5707" s="204">
        <v>100140827330</v>
      </c>
      <c r="B5707" s="205" t="s">
        <v>19860</v>
      </c>
      <c r="C5707" s="205" t="s">
        <v>19861</v>
      </c>
      <c r="D5707" s="205" t="s">
        <v>684</v>
      </c>
      <c r="G5707" s="205" t="s">
        <v>684</v>
      </c>
      <c r="H5707" s="205" t="s">
        <v>684</v>
      </c>
      <c r="I5707" s="205" t="s">
        <v>684</v>
      </c>
      <c r="J5707" s="205" t="s">
        <v>684</v>
      </c>
      <c r="K5707" s="205" t="s">
        <v>684</v>
      </c>
      <c r="L5707" s="205" t="s">
        <v>684</v>
      </c>
      <c r="M5707" s="205" t="s">
        <v>684</v>
      </c>
      <c r="N5707" s="205" t="s">
        <v>684</v>
      </c>
      <c r="O5707" s="205" t="s">
        <v>686</v>
      </c>
      <c r="P5707" s="205" t="s">
        <v>684</v>
      </c>
      <c r="Q5707" s="205" t="s">
        <v>686</v>
      </c>
    </row>
    <row r="5708" spans="1:17" hidden="1">
      <c r="A5708" s="204">
        <v>100352850700</v>
      </c>
      <c r="B5708" s="205" t="s">
        <v>19862</v>
      </c>
      <c r="C5708" s="205" t="s">
        <v>19863</v>
      </c>
      <c r="D5708" s="205" t="s">
        <v>684</v>
      </c>
      <c r="G5708" s="205" t="s">
        <v>684</v>
      </c>
      <c r="H5708" s="205" t="s">
        <v>684</v>
      </c>
      <c r="I5708" s="205" t="s">
        <v>684</v>
      </c>
      <c r="J5708" s="205" t="s">
        <v>684</v>
      </c>
      <c r="K5708" s="205" t="s">
        <v>684</v>
      </c>
      <c r="L5708" s="205" t="s">
        <v>684</v>
      </c>
      <c r="M5708" s="205" t="s">
        <v>684</v>
      </c>
      <c r="N5708" s="205" t="s">
        <v>684</v>
      </c>
      <c r="O5708" s="205" t="s">
        <v>686</v>
      </c>
      <c r="P5708" s="205" t="s">
        <v>684</v>
      </c>
      <c r="Q5708" s="205" t="s">
        <v>686</v>
      </c>
    </row>
    <row r="5709" spans="1:17" hidden="1">
      <c r="A5709" s="204">
        <v>100170694204</v>
      </c>
      <c r="B5709" s="205" t="s">
        <v>19864</v>
      </c>
      <c r="C5709" s="205" t="s">
        <v>19865</v>
      </c>
      <c r="D5709" s="205" t="s">
        <v>684</v>
      </c>
      <c r="G5709" s="205" t="s">
        <v>684</v>
      </c>
      <c r="H5709" s="205" t="s">
        <v>684</v>
      </c>
      <c r="I5709" s="205" t="s">
        <v>684</v>
      </c>
      <c r="J5709" s="205" t="s">
        <v>684</v>
      </c>
      <c r="K5709" s="205" t="s">
        <v>684</v>
      </c>
      <c r="L5709" s="205" t="s">
        <v>684</v>
      </c>
      <c r="M5709" s="205" t="s">
        <v>684</v>
      </c>
      <c r="N5709" s="205" t="s">
        <v>684</v>
      </c>
      <c r="O5709" s="205" t="s">
        <v>686</v>
      </c>
      <c r="P5709" s="205" t="s">
        <v>684</v>
      </c>
      <c r="Q5709" s="205" t="s">
        <v>686</v>
      </c>
    </row>
    <row r="5710" spans="1:17" hidden="1">
      <c r="A5710" s="204">
        <v>100278068628</v>
      </c>
      <c r="B5710" s="205" t="s">
        <v>19869</v>
      </c>
      <c r="C5710" s="205" t="s">
        <v>19870</v>
      </c>
      <c r="D5710" s="205" t="s">
        <v>684</v>
      </c>
      <c r="G5710" s="205" t="s">
        <v>684</v>
      </c>
      <c r="H5710" s="205" t="s">
        <v>684</v>
      </c>
      <c r="I5710" s="205" t="s">
        <v>684</v>
      </c>
      <c r="J5710" s="205" t="s">
        <v>684</v>
      </c>
      <c r="K5710" s="205" t="s">
        <v>684</v>
      </c>
      <c r="L5710" s="205" t="s">
        <v>684</v>
      </c>
      <c r="M5710" s="205" t="s">
        <v>684</v>
      </c>
      <c r="N5710" s="205" t="s">
        <v>684</v>
      </c>
      <c r="O5710" s="205" t="s">
        <v>686</v>
      </c>
      <c r="P5710" s="205" t="s">
        <v>684</v>
      </c>
      <c r="Q5710" s="205" t="s">
        <v>686</v>
      </c>
    </row>
    <row r="5711" spans="1:17" hidden="1">
      <c r="A5711" s="204">
        <v>100758091771</v>
      </c>
      <c r="B5711" s="205" t="s">
        <v>19871</v>
      </c>
      <c r="C5711" s="205" t="s">
        <v>19872</v>
      </c>
      <c r="D5711" s="205" t="s">
        <v>684</v>
      </c>
      <c r="G5711" s="205" t="s">
        <v>684</v>
      </c>
      <c r="H5711" s="205" t="s">
        <v>684</v>
      </c>
      <c r="I5711" s="205" t="s">
        <v>684</v>
      </c>
      <c r="J5711" s="205" t="s">
        <v>684</v>
      </c>
      <c r="K5711" s="205" t="s">
        <v>684</v>
      </c>
      <c r="L5711" s="205" t="s">
        <v>684</v>
      </c>
      <c r="M5711" s="205" t="s">
        <v>684</v>
      </c>
      <c r="N5711" s="205" t="s">
        <v>684</v>
      </c>
      <c r="O5711" s="205" t="s">
        <v>686</v>
      </c>
      <c r="P5711" s="205" t="s">
        <v>684</v>
      </c>
      <c r="Q5711" s="205" t="s">
        <v>686</v>
      </c>
    </row>
    <row r="5712" spans="1:17" hidden="1">
      <c r="A5712" s="204">
        <v>100759082332</v>
      </c>
      <c r="B5712" s="205" t="s">
        <v>19875</v>
      </c>
      <c r="C5712" s="205" t="s">
        <v>19876</v>
      </c>
      <c r="D5712" s="205" t="s">
        <v>684</v>
      </c>
      <c r="G5712" s="205" t="s">
        <v>684</v>
      </c>
      <c r="H5712" s="205" t="s">
        <v>684</v>
      </c>
      <c r="I5712" s="205" t="s">
        <v>684</v>
      </c>
      <c r="J5712" s="205" t="s">
        <v>684</v>
      </c>
      <c r="K5712" s="205" t="s">
        <v>684</v>
      </c>
      <c r="L5712" s="205" t="s">
        <v>684</v>
      </c>
      <c r="M5712" s="205" t="s">
        <v>684</v>
      </c>
      <c r="N5712" s="205" t="s">
        <v>684</v>
      </c>
      <c r="O5712" s="205" t="s">
        <v>686</v>
      </c>
      <c r="P5712" s="205" t="s">
        <v>684</v>
      </c>
      <c r="Q5712" s="205" t="s">
        <v>686</v>
      </c>
    </row>
    <row r="5713" spans="1:17" hidden="1">
      <c r="A5713" s="204">
        <v>100758855733</v>
      </c>
      <c r="B5713" s="205" t="s">
        <v>19877</v>
      </c>
      <c r="C5713" s="205" t="s">
        <v>19878</v>
      </c>
      <c r="D5713" s="205" t="s">
        <v>684</v>
      </c>
      <c r="G5713" s="205" t="s">
        <v>684</v>
      </c>
      <c r="H5713" s="205" t="s">
        <v>684</v>
      </c>
      <c r="I5713" s="205" t="s">
        <v>684</v>
      </c>
      <c r="J5713" s="205" t="s">
        <v>684</v>
      </c>
      <c r="K5713" s="205" t="s">
        <v>684</v>
      </c>
      <c r="L5713" s="205" t="s">
        <v>684</v>
      </c>
      <c r="M5713" s="205" t="s">
        <v>684</v>
      </c>
      <c r="N5713" s="205" t="s">
        <v>684</v>
      </c>
      <c r="O5713" s="205" t="s">
        <v>686</v>
      </c>
      <c r="P5713" s="205" t="s">
        <v>684</v>
      </c>
      <c r="Q5713" s="205" t="s">
        <v>686</v>
      </c>
    </row>
    <row r="5714" spans="1:17" hidden="1">
      <c r="A5714" s="204">
        <v>100758189074</v>
      </c>
      <c r="B5714" s="205" t="s">
        <v>19881</v>
      </c>
      <c r="C5714" s="205" t="s">
        <v>19882</v>
      </c>
      <c r="D5714" s="205" t="s">
        <v>684</v>
      </c>
      <c r="E5714" s="572"/>
      <c r="G5714" s="205" t="s">
        <v>684</v>
      </c>
      <c r="H5714" s="205" t="s">
        <v>684</v>
      </c>
      <c r="I5714" s="205" t="s">
        <v>684</v>
      </c>
      <c r="J5714" s="205" t="s">
        <v>684</v>
      </c>
      <c r="K5714" s="205" t="s">
        <v>684</v>
      </c>
      <c r="L5714" s="205" t="s">
        <v>684</v>
      </c>
      <c r="M5714" s="205" t="s">
        <v>684</v>
      </c>
      <c r="N5714" s="205" t="s">
        <v>684</v>
      </c>
      <c r="O5714" s="205" t="s">
        <v>686</v>
      </c>
      <c r="P5714" s="205" t="s">
        <v>684</v>
      </c>
      <c r="Q5714" s="205" t="s">
        <v>686</v>
      </c>
    </row>
    <row r="5715" spans="1:17" hidden="1">
      <c r="A5715" s="204">
        <v>100758470744</v>
      </c>
      <c r="B5715" s="205" t="s">
        <v>19891</v>
      </c>
      <c r="C5715" s="205" t="s">
        <v>19892</v>
      </c>
      <c r="D5715" s="205" t="s">
        <v>684</v>
      </c>
      <c r="G5715" s="205" t="s">
        <v>684</v>
      </c>
      <c r="H5715" s="205" t="s">
        <v>684</v>
      </c>
      <c r="I5715" s="205" t="s">
        <v>684</v>
      </c>
      <c r="J5715" s="205" t="s">
        <v>684</v>
      </c>
      <c r="K5715" s="205" t="s">
        <v>684</v>
      </c>
      <c r="L5715" s="205" t="s">
        <v>684</v>
      </c>
      <c r="M5715" s="205" t="s">
        <v>684</v>
      </c>
      <c r="N5715" s="205" t="s">
        <v>684</v>
      </c>
      <c r="O5715" s="205" t="s">
        <v>686</v>
      </c>
      <c r="P5715" s="205" t="s">
        <v>684</v>
      </c>
      <c r="Q5715" s="205" t="s">
        <v>686</v>
      </c>
    </row>
    <row r="5716" spans="1:17" hidden="1">
      <c r="A5716" s="204">
        <v>100758444599</v>
      </c>
      <c r="B5716" s="205" t="s">
        <v>19893</v>
      </c>
      <c r="C5716" s="205" t="s">
        <v>19894</v>
      </c>
      <c r="D5716" s="205" t="s">
        <v>684</v>
      </c>
      <c r="G5716" s="205" t="s">
        <v>684</v>
      </c>
      <c r="H5716" s="205" t="s">
        <v>684</v>
      </c>
      <c r="I5716" s="205" t="s">
        <v>684</v>
      </c>
      <c r="J5716" s="205" t="s">
        <v>684</v>
      </c>
      <c r="K5716" s="205" t="s">
        <v>684</v>
      </c>
      <c r="L5716" s="205" t="s">
        <v>684</v>
      </c>
      <c r="M5716" s="205" t="s">
        <v>684</v>
      </c>
      <c r="N5716" s="205" t="s">
        <v>684</v>
      </c>
      <c r="O5716" s="205" t="s">
        <v>686</v>
      </c>
      <c r="P5716" s="205" t="s">
        <v>684</v>
      </c>
      <c r="Q5716" s="205" t="s">
        <v>686</v>
      </c>
    </row>
    <row r="5717" spans="1:17" hidden="1">
      <c r="A5717" s="204">
        <v>100758478848</v>
      </c>
      <c r="B5717" s="205" t="s">
        <v>19895</v>
      </c>
      <c r="C5717" s="205" t="s">
        <v>19896</v>
      </c>
      <c r="D5717" s="205" t="s">
        <v>684</v>
      </c>
      <c r="G5717" s="205" t="s">
        <v>684</v>
      </c>
      <c r="H5717" s="205" t="s">
        <v>684</v>
      </c>
      <c r="I5717" s="205" t="s">
        <v>684</v>
      </c>
      <c r="J5717" s="205" t="s">
        <v>684</v>
      </c>
      <c r="K5717" s="205" t="s">
        <v>684</v>
      </c>
      <c r="L5717" s="205" t="s">
        <v>684</v>
      </c>
      <c r="M5717" s="205" t="s">
        <v>684</v>
      </c>
      <c r="N5717" s="205" t="s">
        <v>684</v>
      </c>
      <c r="O5717" s="205" t="s">
        <v>686</v>
      </c>
      <c r="P5717" s="205" t="s">
        <v>684</v>
      </c>
      <c r="Q5717" s="205" t="s">
        <v>686</v>
      </c>
    </row>
    <row r="5718" spans="1:17" hidden="1">
      <c r="A5718" s="204">
        <v>100758363421</v>
      </c>
      <c r="B5718" s="205" t="s">
        <v>19907</v>
      </c>
      <c r="C5718" s="205" t="s">
        <v>19908</v>
      </c>
      <c r="D5718" s="205" t="s">
        <v>684</v>
      </c>
      <c r="G5718" s="205" t="s">
        <v>684</v>
      </c>
      <c r="H5718" s="205" t="s">
        <v>684</v>
      </c>
      <c r="I5718" s="205" t="s">
        <v>684</v>
      </c>
      <c r="J5718" s="205" t="s">
        <v>684</v>
      </c>
      <c r="K5718" s="205" t="s">
        <v>684</v>
      </c>
      <c r="L5718" s="205" t="s">
        <v>684</v>
      </c>
      <c r="M5718" s="205" t="s">
        <v>684</v>
      </c>
      <c r="N5718" s="205" t="s">
        <v>684</v>
      </c>
      <c r="O5718" s="205" t="s">
        <v>686</v>
      </c>
      <c r="P5718" s="205" t="s">
        <v>684</v>
      </c>
      <c r="Q5718" s="205" t="s">
        <v>686</v>
      </c>
    </row>
    <row r="5719" spans="1:17" hidden="1">
      <c r="A5719" s="204">
        <v>100759086265</v>
      </c>
      <c r="B5719" s="205" t="s">
        <v>19883</v>
      </c>
      <c r="C5719" s="205" t="s">
        <v>19884</v>
      </c>
      <c r="D5719" s="205" t="s">
        <v>680</v>
      </c>
      <c r="E5719" s="205">
        <v>31048</v>
      </c>
      <c r="G5719" s="205" t="s">
        <v>14924</v>
      </c>
      <c r="H5719" s="205" t="s">
        <v>682</v>
      </c>
      <c r="I5719" s="205" t="s">
        <v>684</v>
      </c>
      <c r="J5719" s="205" t="s">
        <v>684</v>
      </c>
      <c r="K5719" s="205" t="s">
        <v>684</v>
      </c>
      <c r="L5719" s="205" t="s">
        <v>684</v>
      </c>
      <c r="M5719" s="205" t="s">
        <v>684</v>
      </c>
      <c r="N5719" s="205" t="s">
        <v>684</v>
      </c>
      <c r="O5719" s="205" t="s">
        <v>686</v>
      </c>
      <c r="P5719" s="205" t="s">
        <v>684</v>
      </c>
      <c r="Q5719" s="205" t="s">
        <v>686</v>
      </c>
    </row>
    <row r="5720" spans="1:17" hidden="1">
      <c r="A5720" s="204">
        <v>100560003061</v>
      </c>
      <c r="B5720" s="205" t="s">
        <v>19866</v>
      </c>
      <c r="C5720" s="205" t="s">
        <v>19867</v>
      </c>
      <c r="D5720" s="205" t="s">
        <v>684</v>
      </c>
      <c r="E5720" s="205">
        <v>29139</v>
      </c>
      <c r="G5720" s="205" t="s">
        <v>19868</v>
      </c>
      <c r="H5720" s="205" t="s">
        <v>682</v>
      </c>
      <c r="I5720" s="205" t="s">
        <v>684</v>
      </c>
      <c r="J5720" s="205" t="s">
        <v>684</v>
      </c>
      <c r="K5720" s="205" t="s">
        <v>684</v>
      </c>
      <c r="L5720" s="205" t="s">
        <v>684</v>
      </c>
      <c r="M5720" s="205" t="s">
        <v>684</v>
      </c>
      <c r="N5720" s="205" t="s">
        <v>684</v>
      </c>
      <c r="O5720" s="205" t="s">
        <v>686</v>
      </c>
      <c r="P5720" s="205" t="s">
        <v>684</v>
      </c>
      <c r="Q5720" s="205" t="s">
        <v>686</v>
      </c>
    </row>
    <row r="5721" spans="1:17" hidden="1">
      <c r="A5721" s="204">
        <v>100758420359</v>
      </c>
      <c r="B5721" s="205" t="s">
        <v>19873</v>
      </c>
      <c r="C5721" s="205" t="s">
        <v>19874</v>
      </c>
      <c r="D5721" s="205" t="s">
        <v>684</v>
      </c>
      <c r="G5721" s="205" t="s">
        <v>684</v>
      </c>
      <c r="H5721" s="205" t="s">
        <v>684</v>
      </c>
      <c r="I5721" s="205" t="s">
        <v>684</v>
      </c>
      <c r="J5721" s="205" t="s">
        <v>684</v>
      </c>
      <c r="K5721" s="205" t="s">
        <v>684</v>
      </c>
      <c r="L5721" s="205" t="s">
        <v>684</v>
      </c>
      <c r="M5721" s="205" t="s">
        <v>684</v>
      </c>
      <c r="N5721" s="205" t="s">
        <v>684</v>
      </c>
      <c r="O5721" s="205" t="s">
        <v>686</v>
      </c>
      <c r="P5721" s="205" t="s">
        <v>684</v>
      </c>
      <c r="Q5721" s="205" t="s">
        <v>686</v>
      </c>
    </row>
    <row r="5722" spans="1:17" hidden="1">
      <c r="A5722" s="204">
        <v>100759071478</v>
      </c>
      <c r="B5722" s="205" t="s">
        <v>19879</v>
      </c>
      <c r="C5722" s="205" t="s">
        <v>19880</v>
      </c>
      <c r="D5722" s="205" t="s">
        <v>684</v>
      </c>
      <c r="G5722" s="205" t="s">
        <v>684</v>
      </c>
      <c r="H5722" s="205" t="s">
        <v>684</v>
      </c>
      <c r="I5722" s="205" t="s">
        <v>684</v>
      </c>
      <c r="J5722" s="205" t="s">
        <v>684</v>
      </c>
      <c r="K5722" s="205" t="s">
        <v>684</v>
      </c>
      <c r="L5722" s="205" t="s">
        <v>684</v>
      </c>
      <c r="M5722" s="205" t="s">
        <v>684</v>
      </c>
      <c r="N5722" s="205" t="s">
        <v>684</v>
      </c>
      <c r="O5722" s="205" t="s">
        <v>686</v>
      </c>
      <c r="P5722" s="205" t="s">
        <v>684</v>
      </c>
      <c r="Q5722" s="205" t="s">
        <v>686</v>
      </c>
    </row>
    <row r="5723" spans="1:17" hidden="1">
      <c r="A5723" s="204">
        <v>100759005814</v>
      </c>
      <c r="B5723" s="205" t="s">
        <v>19887</v>
      </c>
      <c r="C5723" s="205" t="s">
        <v>19888</v>
      </c>
      <c r="D5723" s="205" t="s">
        <v>684</v>
      </c>
      <c r="G5723" s="205" t="s">
        <v>684</v>
      </c>
      <c r="H5723" s="205" t="s">
        <v>684</v>
      </c>
      <c r="I5723" s="205" t="s">
        <v>684</v>
      </c>
      <c r="J5723" s="205" t="s">
        <v>684</v>
      </c>
      <c r="K5723" s="205" t="s">
        <v>684</v>
      </c>
      <c r="L5723" s="205" t="s">
        <v>684</v>
      </c>
      <c r="M5723" s="205" t="s">
        <v>684</v>
      </c>
      <c r="N5723" s="205" t="s">
        <v>684</v>
      </c>
      <c r="O5723" s="205" t="s">
        <v>686</v>
      </c>
      <c r="P5723" s="205" t="s">
        <v>684</v>
      </c>
      <c r="Q5723" s="205" t="s">
        <v>686</v>
      </c>
    </row>
    <row r="5724" spans="1:17" hidden="1">
      <c r="A5724" s="204">
        <v>100759031278</v>
      </c>
      <c r="B5724" s="205" t="s">
        <v>19889</v>
      </c>
      <c r="C5724" s="205" t="s">
        <v>19890</v>
      </c>
      <c r="D5724" s="205" t="s">
        <v>684</v>
      </c>
      <c r="G5724" s="205" t="s">
        <v>684</v>
      </c>
      <c r="H5724" s="205" t="s">
        <v>684</v>
      </c>
      <c r="I5724" s="205" t="s">
        <v>684</v>
      </c>
      <c r="J5724" s="205" t="s">
        <v>684</v>
      </c>
      <c r="K5724" s="205" t="s">
        <v>684</v>
      </c>
      <c r="L5724" s="205" t="s">
        <v>684</v>
      </c>
      <c r="M5724" s="205" t="s">
        <v>684</v>
      </c>
      <c r="N5724" s="205" t="s">
        <v>684</v>
      </c>
      <c r="O5724" s="205" t="s">
        <v>686</v>
      </c>
      <c r="P5724" s="205" t="s">
        <v>684</v>
      </c>
      <c r="Q5724" s="205" t="s">
        <v>686</v>
      </c>
    </row>
    <row r="5725" spans="1:17" hidden="1">
      <c r="A5725" s="204">
        <v>100759121703</v>
      </c>
      <c r="B5725" s="205" t="s">
        <v>19901</v>
      </c>
      <c r="C5725" s="205" t="s">
        <v>19902</v>
      </c>
      <c r="D5725" s="205" t="s">
        <v>684</v>
      </c>
      <c r="G5725" s="205" t="s">
        <v>684</v>
      </c>
      <c r="H5725" s="205" t="s">
        <v>684</v>
      </c>
      <c r="I5725" s="205" t="s">
        <v>684</v>
      </c>
      <c r="J5725" s="205" t="s">
        <v>684</v>
      </c>
      <c r="K5725" s="205" t="s">
        <v>684</v>
      </c>
      <c r="L5725" s="205" t="s">
        <v>684</v>
      </c>
      <c r="M5725" s="205" t="s">
        <v>684</v>
      </c>
      <c r="N5725" s="205" t="s">
        <v>684</v>
      </c>
      <c r="O5725" s="205" t="s">
        <v>686</v>
      </c>
      <c r="P5725" s="205" t="s">
        <v>684</v>
      </c>
      <c r="Q5725" s="205" t="s">
        <v>686</v>
      </c>
    </row>
    <row r="5726" spans="1:17" hidden="1">
      <c r="A5726" s="204">
        <v>100758184272</v>
      </c>
      <c r="B5726" s="205" t="s">
        <v>19903</v>
      </c>
      <c r="C5726" s="205" t="s">
        <v>19904</v>
      </c>
      <c r="D5726" s="205" t="s">
        <v>684</v>
      </c>
      <c r="G5726" s="205" t="s">
        <v>684</v>
      </c>
      <c r="H5726" s="205" t="s">
        <v>684</v>
      </c>
      <c r="I5726" s="205" t="s">
        <v>684</v>
      </c>
      <c r="J5726" s="205" t="s">
        <v>684</v>
      </c>
      <c r="K5726" s="205" t="s">
        <v>684</v>
      </c>
      <c r="L5726" s="205" t="s">
        <v>684</v>
      </c>
      <c r="M5726" s="205" t="s">
        <v>684</v>
      </c>
      <c r="N5726" s="205" t="s">
        <v>684</v>
      </c>
      <c r="O5726" s="205" t="s">
        <v>686</v>
      </c>
      <c r="P5726" s="205" t="s">
        <v>684</v>
      </c>
      <c r="Q5726" s="205" t="s">
        <v>686</v>
      </c>
    </row>
    <row r="5727" spans="1:17" hidden="1">
      <c r="A5727" s="204">
        <v>100758881809</v>
      </c>
      <c r="B5727" s="205" t="s">
        <v>19905</v>
      </c>
      <c r="C5727" s="205" t="s">
        <v>19906</v>
      </c>
      <c r="D5727" s="205" t="s">
        <v>684</v>
      </c>
      <c r="E5727" s="572"/>
      <c r="G5727" s="205" t="s">
        <v>684</v>
      </c>
      <c r="H5727" s="205" t="s">
        <v>684</v>
      </c>
      <c r="I5727" s="205" t="s">
        <v>684</v>
      </c>
      <c r="J5727" s="205" t="s">
        <v>684</v>
      </c>
      <c r="K5727" s="205" t="s">
        <v>684</v>
      </c>
      <c r="L5727" s="205" t="s">
        <v>684</v>
      </c>
      <c r="M5727" s="205" t="s">
        <v>684</v>
      </c>
      <c r="N5727" s="205" t="s">
        <v>684</v>
      </c>
      <c r="O5727" s="205" t="s">
        <v>686</v>
      </c>
      <c r="P5727" s="205" t="s">
        <v>684</v>
      </c>
      <c r="Q5727" s="205" t="s">
        <v>686</v>
      </c>
    </row>
    <row r="5728" spans="1:17" hidden="1">
      <c r="A5728" s="204">
        <v>100758726765</v>
      </c>
      <c r="B5728" s="205" t="s">
        <v>19909</v>
      </c>
      <c r="C5728" s="205" t="s">
        <v>19910</v>
      </c>
      <c r="D5728" s="205" t="s">
        <v>680</v>
      </c>
      <c r="E5728" s="205">
        <v>29428</v>
      </c>
      <c r="G5728" s="205" t="s">
        <v>5603</v>
      </c>
      <c r="H5728" s="205" t="s">
        <v>682</v>
      </c>
      <c r="I5728" s="205" t="s">
        <v>684</v>
      </c>
      <c r="J5728" s="205" t="s">
        <v>684</v>
      </c>
      <c r="K5728" s="205" t="s">
        <v>684</v>
      </c>
      <c r="L5728" s="205" t="s">
        <v>684</v>
      </c>
      <c r="M5728" s="205" t="s">
        <v>684</v>
      </c>
      <c r="N5728" s="205" t="s">
        <v>684</v>
      </c>
      <c r="O5728" s="205" t="s">
        <v>686</v>
      </c>
      <c r="P5728" s="205" t="s">
        <v>684</v>
      </c>
      <c r="Q5728" s="205" t="s">
        <v>686</v>
      </c>
    </row>
    <row r="5729" spans="1:17" hidden="1">
      <c r="A5729" s="204">
        <v>100758267166</v>
      </c>
      <c r="B5729" s="205" t="s">
        <v>19921</v>
      </c>
      <c r="C5729" s="205" t="s">
        <v>19922</v>
      </c>
      <c r="D5729" s="205" t="s">
        <v>684</v>
      </c>
      <c r="G5729" s="205" t="s">
        <v>684</v>
      </c>
      <c r="H5729" s="205" t="s">
        <v>684</v>
      </c>
      <c r="I5729" s="205" t="s">
        <v>684</v>
      </c>
      <c r="J5729" s="205" t="s">
        <v>684</v>
      </c>
      <c r="K5729" s="205" t="s">
        <v>684</v>
      </c>
      <c r="L5729" s="205" t="s">
        <v>684</v>
      </c>
      <c r="M5729" s="205" t="s">
        <v>684</v>
      </c>
      <c r="N5729" s="205" t="s">
        <v>684</v>
      </c>
      <c r="O5729" s="205" t="s">
        <v>686</v>
      </c>
      <c r="P5729" s="205" t="s">
        <v>684</v>
      </c>
      <c r="Q5729" s="205" t="s">
        <v>686</v>
      </c>
    </row>
    <row r="5730" spans="1:17" hidden="1">
      <c r="A5730" s="204">
        <v>100759052597</v>
      </c>
      <c r="B5730" s="205" t="s">
        <v>19923</v>
      </c>
      <c r="C5730" s="205" t="s">
        <v>19924</v>
      </c>
      <c r="D5730" s="205" t="s">
        <v>684</v>
      </c>
      <c r="G5730" s="205" t="s">
        <v>684</v>
      </c>
      <c r="H5730" s="205" t="s">
        <v>684</v>
      </c>
      <c r="I5730" s="205" t="s">
        <v>684</v>
      </c>
      <c r="J5730" s="205" t="s">
        <v>684</v>
      </c>
      <c r="K5730" s="205" t="s">
        <v>684</v>
      </c>
      <c r="L5730" s="205" t="s">
        <v>684</v>
      </c>
      <c r="M5730" s="205" t="s">
        <v>684</v>
      </c>
      <c r="N5730" s="205" t="s">
        <v>684</v>
      </c>
      <c r="O5730" s="205" t="s">
        <v>686</v>
      </c>
      <c r="P5730" s="205" t="s">
        <v>684</v>
      </c>
      <c r="Q5730" s="205" t="s">
        <v>686</v>
      </c>
    </row>
    <row r="5731" spans="1:17" hidden="1">
      <c r="A5731" s="204">
        <v>100758890725</v>
      </c>
      <c r="B5731" s="205" t="s">
        <v>19927</v>
      </c>
      <c r="C5731" s="205" t="s">
        <v>19928</v>
      </c>
      <c r="D5731" s="205" t="s">
        <v>684</v>
      </c>
      <c r="G5731" s="205" t="s">
        <v>684</v>
      </c>
      <c r="H5731" s="205" t="s">
        <v>684</v>
      </c>
      <c r="I5731" s="205" t="s">
        <v>684</v>
      </c>
      <c r="J5731" s="205" t="s">
        <v>684</v>
      </c>
      <c r="K5731" s="205" t="s">
        <v>684</v>
      </c>
      <c r="L5731" s="205" t="s">
        <v>684</v>
      </c>
      <c r="M5731" s="205" t="s">
        <v>684</v>
      </c>
      <c r="N5731" s="205" t="s">
        <v>684</v>
      </c>
      <c r="O5731" s="205" t="s">
        <v>686</v>
      </c>
      <c r="P5731" s="205" t="s">
        <v>684</v>
      </c>
      <c r="Q5731" s="205" t="s">
        <v>686</v>
      </c>
    </row>
    <row r="5732" spans="1:17" hidden="1">
      <c r="A5732" s="204">
        <v>100758271667</v>
      </c>
      <c r="B5732" s="205" t="s">
        <v>19937</v>
      </c>
      <c r="C5732" s="205" t="s">
        <v>19938</v>
      </c>
      <c r="D5732" s="205" t="s">
        <v>680</v>
      </c>
      <c r="E5732" s="205">
        <v>26665</v>
      </c>
      <c r="G5732" s="205" t="s">
        <v>19939</v>
      </c>
      <c r="H5732" s="205" t="s">
        <v>682</v>
      </c>
      <c r="I5732" s="205" t="s">
        <v>684</v>
      </c>
      <c r="J5732" s="205">
        <v>7776018787</v>
      </c>
      <c r="K5732" s="205" t="s">
        <v>684</v>
      </c>
      <c r="L5732" s="205" t="s">
        <v>684</v>
      </c>
      <c r="M5732" s="205" t="s">
        <v>684</v>
      </c>
      <c r="N5732" s="205" t="s">
        <v>684</v>
      </c>
      <c r="O5732" s="205" t="s">
        <v>686</v>
      </c>
      <c r="P5732" s="205" t="s">
        <v>684</v>
      </c>
      <c r="Q5732" s="205" t="s">
        <v>686</v>
      </c>
    </row>
    <row r="5733" spans="1:17" hidden="1">
      <c r="A5733" s="204">
        <v>100758369496</v>
      </c>
      <c r="B5733" s="205" t="s">
        <v>19885</v>
      </c>
      <c r="C5733" s="205" t="s">
        <v>19886</v>
      </c>
      <c r="D5733" s="205" t="s">
        <v>684</v>
      </c>
      <c r="G5733" s="205" t="s">
        <v>684</v>
      </c>
      <c r="H5733" s="205" t="s">
        <v>684</v>
      </c>
      <c r="I5733" s="205" t="s">
        <v>684</v>
      </c>
      <c r="J5733" s="205" t="s">
        <v>684</v>
      </c>
      <c r="K5733" s="205" t="s">
        <v>684</v>
      </c>
      <c r="L5733" s="205" t="s">
        <v>684</v>
      </c>
      <c r="M5733" s="205" t="s">
        <v>684</v>
      </c>
      <c r="N5733" s="205" t="s">
        <v>684</v>
      </c>
      <c r="O5733" s="205" t="s">
        <v>686</v>
      </c>
      <c r="P5733" s="205" t="s">
        <v>684</v>
      </c>
      <c r="Q5733" s="205" t="s">
        <v>686</v>
      </c>
    </row>
    <row r="5734" spans="1:17" hidden="1">
      <c r="A5734" s="204">
        <v>100758370146</v>
      </c>
      <c r="B5734" s="205" t="s">
        <v>19897</v>
      </c>
      <c r="C5734" s="205" t="s">
        <v>19898</v>
      </c>
      <c r="D5734" s="205" t="s">
        <v>684</v>
      </c>
      <c r="G5734" s="205" t="s">
        <v>684</v>
      </c>
      <c r="H5734" s="205" t="s">
        <v>684</v>
      </c>
      <c r="I5734" s="205" t="s">
        <v>684</v>
      </c>
      <c r="J5734" s="205" t="s">
        <v>684</v>
      </c>
      <c r="K5734" s="205" t="s">
        <v>684</v>
      </c>
      <c r="L5734" s="205" t="s">
        <v>684</v>
      </c>
      <c r="M5734" s="205" t="s">
        <v>684</v>
      </c>
      <c r="N5734" s="205" t="s">
        <v>684</v>
      </c>
      <c r="O5734" s="205" t="s">
        <v>686</v>
      </c>
      <c r="P5734" s="205" t="s">
        <v>684</v>
      </c>
      <c r="Q5734" s="205" t="s">
        <v>686</v>
      </c>
    </row>
    <row r="5735" spans="1:17" hidden="1">
      <c r="A5735" s="204">
        <v>100758347769</v>
      </c>
      <c r="B5735" s="205" t="s">
        <v>19899</v>
      </c>
      <c r="C5735" s="205" t="s">
        <v>19900</v>
      </c>
      <c r="D5735" s="205" t="s">
        <v>684</v>
      </c>
      <c r="G5735" s="205" t="s">
        <v>684</v>
      </c>
      <c r="H5735" s="205" t="s">
        <v>684</v>
      </c>
      <c r="I5735" s="205" t="s">
        <v>684</v>
      </c>
      <c r="J5735" s="205" t="s">
        <v>684</v>
      </c>
      <c r="K5735" s="205" t="s">
        <v>684</v>
      </c>
      <c r="L5735" s="205" t="s">
        <v>684</v>
      </c>
      <c r="M5735" s="205" t="s">
        <v>684</v>
      </c>
      <c r="N5735" s="205" t="s">
        <v>684</v>
      </c>
      <c r="O5735" s="205" t="s">
        <v>686</v>
      </c>
      <c r="P5735" s="205" t="s">
        <v>684</v>
      </c>
      <c r="Q5735" s="205" t="s">
        <v>686</v>
      </c>
    </row>
    <row r="5736" spans="1:17" hidden="1">
      <c r="A5736" s="204">
        <v>100758252829</v>
      </c>
      <c r="B5736" s="205" t="s">
        <v>19911</v>
      </c>
      <c r="C5736" s="205" t="s">
        <v>19912</v>
      </c>
      <c r="D5736" s="205" t="s">
        <v>684</v>
      </c>
      <c r="G5736" s="205" t="s">
        <v>684</v>
      </c>
      <c r="H5736" s="205" t="s">
        <v>684</v>
      </c>
      <c r="I5736" s="205" t="s">
        <v>684</v>
      </c>
      <c r="J5736" s="205" t="s">
        <v>684</v>
      </c>
      <c r="K5736" s="205" t="s">
        <v>684</v>
      </c>
      <c r="L5736" s="205" t="s">
        <v>684</v>
      </c>
      <c r="M5736" s="205" t="s">
        <v>684</v>
      </c>
      <c r="N5736" s="205" t="s">
        <v>684</v>
      </c>
      <c r="O5736" s="205" t="s">
        <v>686</v>
      </c>
      <c r="P5736" s="205" t="s">
        <v>684</v>
      </c>
      <c r="Q5736" s="205" t="s">
        <v>686</v>
      </c>
    </row>
    <row r="5737" spans="1:17" hidden="1">
      <c r="A5737" s="204">
        <v>100758483508</v>
      </c>
      <c r="B5737" s="205" t="s">
        <v>19913</v>
      </c>
      <c r="C5737" s="205" t="s">
        <v>19914</v>
      </c>
      <c r="D5737" s="205" t="s">
        <v>684</v>
      </c>
      <c r="G5737" s="205" t="s">
        <v>684</v>
      </c>
      <c r="H5737" s="205" t="s">
        <v>684</v>
      </c>
      <c r="I5737" s="205" t="s">
        <v>684</v>
      </c>
      <c r="J5737" s="205" t="s">
        <v>684</v>
      </c>
      <c r="K5737" s="205" t="s">
        <v>684</v>
      </c>
      <c r="L5737" s="205" t="s">
        <v>684</v>
      </c>
      <c r="M5737" s="205" t="s">
        <v>684</v>
      </c>
      <c r="N5737" s="205" t="s">
        <v>684</v>
      </c>
      <c r="O5737" s="205" t="s">
        <v>686</v>
      </c>
      <c r="P5737" s="205" t="s">
        <v>684</v>
      </c>
      <c r="Q5737" s="205" t="s">
        <v>686</v>
      </c>
    </row>
    <row r="5738" spans="1:17" hidden="1">
      <c r="A5738" s="204">
        <v>100758855400</v>
      </c>
      <c r="B5738" s="205" t="s">
        <v>19929</v>
      </c>
      <c r="C5738" s="205" t="s">
        <v>19930</v>
      </c>
      <c r="D5738" s="205" t="s">
        <v>684</v>
      </c>
      <c r="E5738" s="572"/>
      <c r="G5738" s="205" t="s">
        <v>684</v>
      </c>
      <c r="H5738" s="205" t="s">
        <v>684</v>
      </c>
      <c r="I5738" s="205" t="s">
        <v>684</v>
      </c>
      <c r="J5738" s="205" t="s">
        <v>684</v>
      </c>
      <c r="K5738" s="205" t="s">
        <v>684</v>
      </c>
      <c r="L5738" s="205" t="s">
        <v>684</v>
      </c>
      <c r="M5738" s="205" t="s">
        <v>684</v>
      </c>
      <c r="N5738" s="205" t="s">
        <v>684</v>
      </c>
      <c r="O5738" s="205" t="s">
        <v>686</v>
      </c>
      <c r="P5738" s="205" t="s">
        <v>684</v>
      </c>
      <c r="Q5738" s="205" t="s">
        <v>686</v>
      </c>
    </row>
    <row r="5739" spans="1:17" hidden="1">
      <c r="A5739" s="204">
        <v>100758756294</v>
      </c>
      <c r="B5739" s="205" t="s">
        <v>19915</v>
      </c>
      <c r="C5739" s="205" t="s">
        <v>19916</v>
      </c>
      <c r="D5739" s="205" t="s">
        <v>684</v>
      </c>
      <c r="G5739" s="205" t="s">
        <v>684</v>
      </c>
      <c r="H5739" s="205" t="s">
        <v>684</v>
      </c>
      <c r="I5739" s="205" t="s">
        <v>684</v>
      </c>
      <c r="J5739" s="205" t="s">
        <v>684</v>
      </c>
      <c r="K5739" s="205" t="s">
        <v>684</v>
      </c>
      <c r="L5739" s="205" t="s">
        <v>684</v>
      </c>
      <c r="M5739" s="205" t="s">
        <v>684</v>
      </c>
      <c r="N5739" s="205" t="s">
        <v>684</v>
      </c>
      <c r="O5739" s="205" t="s">
        <v>686</v>
      </c>
      <c r="P5739" s="205" t="s">
        <v>684</v>
      </c>
      <c r="Q5739" s="205" t="s">
        <v>686</v>
      </c>
    </row>
    <row r="5740" spans="1:17" hidden="1">
      <c r="A5740" s="204">
        <v>100759062948</v>
      </c>
      <c r="B5740" s="205" t="s">
        <v>19917</v>
      </c>
      <c r="C5740" s="205" t="s">
        <v>19918</v>
      </c>
      <c r="D5740" s="205" t="s">
        <v>684</v>
      </c>
      <c r="G5740" s="205" t="s">
        <v>684</v>
      </c>
      <c r="H5740" s="205" t="s">
        <v>684</v>
      </c>
      <c r="I5740" s="205" t="s">
        <v>684</v>
      </c>
      <c r="J5740" s="205" t="s">
        <v>684</v>
      </c>
      <c r="K5740" s="205" t="s">
        <v>684</v>
      </c>
      <c r="L5740" s="205" t="s">
        <v>684</v>
      </c>
      <c r="M5740" s="205" t="s">
        <v>684</v>
      </c>
      <c r="N5740" s="205" t="s">
        <v>684</v>
      </c>
      <c r="O5740" s="205" t="s">
        <v>686</v>
      </c>
      <c r="P5740" s="205" t="s">
        <v>684</v>
      </c>
      <c r="Q5740" s="205" t="s">
        <v>686</v>
      </c>
    </row>
    <row r="5741" spans="1:17" hidden="1">
      <c r="A5741" s="204">
        <v>100758122124</v>
      </c>
      <c r="B5741" s="205" t="s">
        <v>19919</v>
      </c>
      <c r="C5741" s="205" t="s">
        <v>19920</v>
      </c>
      <c r="D5741" s="205" t="s">
        <v>684</v>
      </c>
      <c r="G5741" s="205" t="s">
        <v>684</v>
      </c>
      <c r="H5741" s="205" t="s">
        <v>684</v>
      </c>
      <c r="I5741" s="205" t="s">
        <v>684</v>
      </c>
      <c r="J5741" s="205" t="s">
        <v>684</v>
      </c>
      <c r="K5741" s="205" t="s">
        <v>684</v>
      </c>
      <c r="L5741" s="205" t="s">
        <v>684</v>
      </c>
      <c r="M5741" s="205" t="s">
        <v>684</v>
      </c>
      <c r="N5741" s="205" t="s">
        <v>684</v>
      </c>
      <c r="O5741" s="205" t="s">
        <v>686</v>
      </c>
      <c r="P5741" s="205" t="s">
        <v>684</v>
      </c>
      <c r="Q5741" s="205" t="s">
        <v>686</v>
      </c>
    </row>
    <row r="5742" spans="1:17" hidden="1">
      <c r="A5742" s="204">
        <v>100758611034</v>
      </c>
      <c r="B5742" s="205" t="s">
        <v>19925</v>
      </c>
      <c r="C5742" s="205" t="s">
        <v>19926</v>
      </c>
      <c r="D5742" s="205" t="s">
        <v>684</v>
      </c>
      <c r="G5742" s="205" t="s">
        <v>684</v>
      </c>
      <c r="H5742" s="205" t="s">
        <v>684</v>
      </c>
      <c r="I5742" s="205" t="s">
        <v>684</v>
      </c>
      <c r="J5742" s="205" t="s">
        <v>684</v>
      </c>
      <c r="K5742" s="205" t="s">
        <v>684</v>
      </c>
      <c r="L5742" s="205" t="s">
        <v>684</v>
      </c>
      <c r="M5742" s="205" t="s">
        <v>684</v>
      </c>
      <c r="N5742" s="205" t="s">
        <v>684</v>
      </c>
      <c r="O5742" s="205" t="s">
        <v>686</v>
      </c>
      <c r="P5742" s="205" t="s">
        <v>684</v>
      </c>
      <c r="Q5742" s="205" t="s">
        <v>686</v>
      </c>
    </row>
    <row r="5743" spans="1:17" hidden="1">
      <c r="A5743" s="204">
        <v>100759165214</v>
      </c>
      <c r="B5743" s="205" t="s">
        <v>19935</v>
      </c>
      <c r="C5743" s="205" t="s">
        <v>19936</v>
      </c>
      <c r="D5743" s="205" t="s">
        <v>684</v>
      </c>
      <c r="G5743" s="205" t="s">
        <v>684</v>
      </c>
      <c r="H5743" s="205" t="s">
        <v>684</v>
      </c>
      <c r="I5743" s="205" t="s">
        <v>684</v>
      </c>
      <c r="J5743" s="205" t="s">
        <v>684</v>
      </c>
      <c r="K5743" s="205" t="s">
        <v>684</v>
      </c>
      <c r="L5743" s="205" t="s">
        <v>684</v>
      </c>
      <c r="M5743" s="205" t="s">
        <v>684</v>
      </c>
      <c r="N5743" s="205" t="s">
        <v>684</v>
      </c>
      <c r="O5743" s="205" t="s">
        <v>686</v>
      </c>
      <c r="P5743" s="205" t="s">
        <v>684</v>
      </c>
      <c r="Q5743" s="205" t="s">
        <v>686</v>
      </c>
    </row>
    <row r="5744" spans="1:17" hidden="1">
      <c r="A5744" s="204">
        <v>100758998252</v>
      </c>
      <c r="B5744" s="205" t="s">
        <v>19940</v>
      </c>
      <c r="C5744" s="205" t="s">
        <v>19941</v>
      </c>
      <c r="D5744" s="205" t="s">
        <v>684</v>
      </c>
      <c r="G5744" s="205" t="s">
        <v>684</v>
      </c>
      <c r="H5744" s="205" t="s">
        <v>684</v>
      </c>
      <c r="I5744" s="205" t="s">
        <v>684</v>
      </c>
      <c r="J5744" s="205" t="s">
        <v>684</v>
      </c>
      <c r="K5744" s="205" t="s">
        <v>684</v>
      </c>
      <c r="L5744" s="205" t="s">
        <v>684</v>
      </c>
      <c r="M5744" s="205" t="s">
        <v>684</v>
      </c>
      <c r="N5744" s="205" t="s">
        <v>684</v>
      </c>
      <c r="O5744" s="205" t="s">
        <v>686</v>
      </c>
      <c r="P5744" s="205" t="s">
        <v>684</v>
      </c>
      <c r="Q5744" s="205" t="s">
        <v>686</v>
      </c>
    </row>
    <row r="5745" spans="1:17" hidden="1">
      <c r="A5745" s="204">
        <v>100758813859</v>
      </c>
      <c r="B5745" s="205" t="s">
        <v>19949</v>
      </c>
      <c r="C5745" s="205" t="s">
        <v>19950</v>
      </c>
      <c r="D5745" s="205" t="s">
        <v>680</v>
      </c>
      <c r="E5745" s="572">
        <v>33100</v>
      </c>
      <c r="G5745" s="205" t="s">
        <v>7730</v>
      </c>
      <c r="H5745" s="205" t="s">
        <v>682</v>
      </c>
      <c r="I5745" s="205" t="s">
        <v>684</v>
      </c>
      <c r="J5745" s="205" t="s">
        <v>684</v>
      </c>
      <c r="K5745" s="205" t="s">
        <v>684</v>
      </c>
      <c r="L5745" s="205" t="s">
        <v>684</v>
      </c>
      <c r="M5745" s="205" t="s">
        <v>684</v>
      </c>
      <c r="N5745" s="205" t="s">
        <v>684</v>
      </c>
      <c r="O5745" s="205" t="s">
        <v>686</v>
      </c>
      <c r="P5745" s="205" t="s">
        <v>684</v>
      </c>
      <c r="Q5745" s="205" t="s">
        <v>686</v>
      </c>
    </row>
    <row r="5746" spans="1:17" hidden="1">
      <c r="A5746" s="204">
        <v>100758662729</v>
      </c>
      <c r="B5746" s="205" t="s">
        <v>19931</v>
      </c>
      <c r="C5746" s="205" t="s">
        <v>19932</v>
      </c>
      <c r="D5746" s="205" t="s">
        <v>684</v>
      </c>
      <c r="E5746" s="572"/>
      <c r="G5746" s="205" t="s">
        <v>684</v>
      </c>
      <c r="H5746" s="205" t="s">
        <v>684</v>
      </c>
      <c r="I5746" s="205" t="s">
        <v>684</v>
      </c>
      <c r="J5746" s="205" t="s">
        <v>684</v>
      </c>
      <c r="K5746" s="205" t="s">
        <v>684</v>
      </c>
      <c r="L5746" s="205" t="s">
        <v>684</v>
      </c>
      <c r="M5746" s="205" t="s">
        <v>684</v>
      </c>
      <c r="N5746" s="205" t="s">
        <v>684</v>
      </c>
      <c r="O5746" s="205" t="s">
        <v>686</v>
      </c>
      <c r="P5746" s="205" t="s">
        <v>684</v>
      </c>
      <c r="Q5746" s="205" t="s">
        <v>686</v>
      </c>
    </row>
    <row r="5747" spans="1:17" hidden="1">
      <c r="A5747" s="204">
        <v>100758920966</v>
      </c>
      <c r="B5747" s="205" t="s">
        <v>19933</v>
      </c>
      <c r="C5747" s="205" t="s">
        <v>19934</v>
      </c>
      <c r="D5747" s="205" t="s">
        <v>684</v>
      </c>
      <c r="E5747" s="572"/>
      <c r="G5747" s="205" t="s">
        <v>684</v>
      </c>
      <c r="H5747" s="205" t="s">
        <v>684</v>
      </c>
      <c r="I5747" s="205" t="s">
        <v>684</v>
      </c>
      <c r="J5747" s="205" t="s">
        <v>684</v>
      </c>
      <c r="K5747" s="205" t="s">
        <v>684</v>
      </c>
      <c r="L5747" s="205" t="s">
        <v>684</v>
      </c>
      <c r="M5747" s="205" t="s">
        <v>684</v>
      </c>
      <c r="N5747" s="205" t="s">
        <v>684</v>
      </c>
      <c r="O5747" s="205" t="s">
        <v>686</v>
      </c>
      <c r="P5747" s="205" t="s">
        <v>684</v>
      </c>
      <c r="Q5747" s="205" t="s">
        <v>686</v>
      </c>
    </row>
    <row r="5748" spans="1:17" hidden="1">
      <c r="A5748" s="204">
        <v>100759016742</v>
      </c>
      <c r="B5748" s="205" t="s">
        <v>19942</v>
      </c>
      <c r="C5748" s="205" t="s">
        <v>19943</v>
      </c>
      <c r="D5748" s="205" t="s">
        <v>684</v>
      </c>
      <c r="G5748" s="205" t="s">
        <v>684</v>
      </c>
      <c r="H5748" s="205" t="s">
        <v>684</v>
      </c>
      <c r="I5748" s="205" t="s">
        <v>684</v>
      </c>
      <c r="J5748" s="205" t="s">
        <v>684</v>
      </c>
      <c r="K5748" s="205" t="s">
        <v>684</v>
      </c>
      <c r="L5748" s="205" t="s">
        <v>684</v>
      </c>
      <c r="M5748" s="205" t="s">
        <v>684</v>
      </c>
      <c r="N5748" s="205" t="s">
        <v>684</v>
      </c>
      <c r="O5748" s="205" t="s">
        <v>686</v>
      </c>
      <c r="P5748" s="205" t="s">
        <v>684</v>
      </c>
      <c r="Q5748" s="205" t="s">
        <v>686</v>
      </c>
    </row>
    <row r="5749" spans="1:17" hidden="1">
      <c r="A5749" s="204">
        <v>100759063451</v>
      </c>
      <c r="B5749" s="205" t="s">
        <v>19951</v>
      </c>
      <c r="C5749" s="205" t="s">
        <v>19952</v>
      </c>
      <c r="D5749" s="205" t="s">
        <v>680</v>
      </c>
      <c r="E5749" s="205">
        <v>32329</v>
      </c>
      <c r="G5749" s="205" t="s">
        <v>1545</v>
      </c>
      <c r="H5749" s="205" t="s">
        <v>682</v>
      </c>
      <c r="I5749" s="205" t="s">
        <v>684</v>
      </c>
      <c r="J5749" s="205" t="s">
        <v>684</v>
      </c>
      <c r="K5749" s="205" t="s">
        <v>684</v>
      </c>
      <c r="L5749" s="205" t="s">
        <v>684</v>
      </c>
      <c r="M5749" s="205" t="s">
        <v>684</v>
      </c>
      <c r="N5749" s="205" t="s">
        <v>684</v>
      </c>
      <c r="O5749" s="205" t="s">
        <v>686</v>
      </c>
      <c r="P5749" s="205" t="s">
        <v>684</v>
      </c>
      <c r="Q5749" s="205" t="s">
        <v>686</v>
      </c>
    </row>
    <row r="5750" spans="1:17" hidden="1">
      <c r="A5750" s="204">
        <v>100759078750</v>
      </c>
      <c r="B5750" s="205" t="s">
        <v>19953</v>
      </c>
      <c r="C5750" s="205" t="s">
        <v>19954</v>
      </c>
      <c r="D5750" s="205" t="s">
        <v>684</v>
      </c>
      <c r="G5750" s="205" t="s">
        <v>684</v>
      </c>
      <c r="H5750" s="205" t="s">
        <v>684</v>
      </c>
      <c r="I5750" s="205" t="s">
        <v>684</v>
      </c>
      <c r="J5750" s="205" t="s">
        <v>684</v>
      </c>
      <c r="K5750" s="205" t="s">
        <v>684</v>
      </c>
      <c r="L5750" s="205" t="s">
        <v>684</v>
      </c>
      <c r="M5750" s="205" t="s">
        <v>684</v>
      </c>
      <c r="N5750" s="205" t="s">
        <v>684</v>
      </c>
      <c r="O5750" s="205" t="s">
        <v>686</v>
      </c>
      <c r="P5750" s="205" t="s">
        <v>684</v>
      </c>
      <c r="Q5750" s="205" t="s">
        <v>686</v>
      </c>
    </row>
    <row r="5751" spans="1:17" hidden="1">
      <c r="A5751" s="204">
        <v>100758998674</v>
      </c>
      <c r="B5751" s="205" t="s">
        <v>19946</v>
      </c>
      <c r="C5751" s="205" t="s">
        <v>19947</v>
      </c>
      <c r="D5751" s="205" t="s">
        <v>680</v>
      </c>
      <c r="E5751" s="205">
        <v>33414</v>
      </c>
      <c r="G5751" s="205" t="s">
        <v>19948</v>
      </c>
      <c r="H5751" s="205" t="s">
        <v>682</v>
      </c>
      <c r="I5751" s="205" t="s">
        <v>684</v>
      </c>
      <c r="J5751" s="205" t="s">
        <v>684</v>
      </c>
      <c r="K5751" s="205" t="s">
        <v>684</v>
      </c>
      <c r="L5751" s="205" t="s">
        <v>684</v>
      </c>
      <c r="M5751" s="205" t="s">
        <v>684</v>
      </c>
      <c r="N5751" s="205" t="s">
        <v>684</v>
      </c>
      <c r="O5751" s="205" t="s">
        <v>686</v>
      </c>
      <c r="P5751" s="205" t="s">
        <v>684</v>
      </c>
      <c r="Q5751" s="205" t="s">
        <v>686</v>
      </c>
    </row>
    <row r="5752" spans="1:17" hidden="1">
      <c r="A5752" s="204">
        <v>100758745315</v>
      </c>
      <c r="B5752" s="205" t="s">
        <v>19944</v>
      </c>
      <c r="C5752" s="205" t="s">
        <v>19945</v>
      </c>
      <c r="D5752" s="205" t="s">
        <v>684</v>
      </c>
      <c r="G5752" s="205" t="s">
        <v>684</v>
      </c>
      <c r="H5752" s="205" t="s">
        <v>684</v>
      </c>
      <c r="I5752" s="205" t="s">
        <v>684</v>
      </c>
      <c r="J5752" s="205" t="s">
        <v>684</v>
      </c>
      <c r="K5752" s="205" t="s">
        <v>684</v>
      </c>
      <c r="L5752" s="205" t="s">
        <v>684</v>
      </c>
      <c r="M5752" s="205" t="s">
        <v>684</v>
      </c>
      <c r="N5752" s="205" t="s">
        <v>684</v>
      </c>
      <c r="O5752" s="205" t="s">
        <v>686</v>
      </c>
      <c r="P5752" s="205" t="s">
        <v>684</v>
      </c>
      <c r="Q5752" s="205" t="s">
        <v>686</v>
      </c>
    </row>
    <row r="5753" spans="1:17" hidden="1">
      <c r="A5753" s="204">
        <v>100758222350</v>
      </c>
      <c r="B5753" s="205" t="s">
        <v>19957</v>
      </c>
      <c r="C5753" s="205" t="s">
        <v>19958</v>
      </c>
      <c r="D5753" s="205" t="s">
        <v>684</v>
      </c>
      <c r="G5753" s="205" t="s">
        <v>684</v>
      </c>
      <c r="H5753" s="205" t="s">
        <v>684</v>
      </c>
      <c r="I5753" s="205" t="s">
        <v>684</v>
      </c>
      <c r="J5753" s="205" t="s">
        <v>684</v>
      </c>
      <c r="K5753" s="205" t="s">
        <v>684</v>
      </c>
      <c r="L5753" s="205" t="s">
        <v>684</v>
      </c>
      <c r="M5753" s="205" t="s">
        <v>684</v>
      </c>
      <c r="N5753" s="205" t="s">
        <v>684</v>
      </c>
      <c r="O5753" s="205" t="s">
        <v>686</v>
      </c>
      <c r="P5753" s="205" t="s">
        <v>684</v>
      </c>
      <c r="Q5753" s="205" t="s">
        <v>686</v>
      </c>
    </row>
    <row r="5754" spans="1:17" hidden="1">
      <c r="A5754" s="204">
        <v>100758424161</v>
      </c>
      <c r="B5754" s="205" t="s">
        <v>19959</v>
      </c>
      <c r="C5754" s="205" t="s">
        <v>19960</v>
      </c>
      <c r="D5754" s="205" t="s">
        <v>684</v>
      </c>
      <c r="G5754" s="205" t="s">
        <v>684</v>
      </c>
      <c r="H5754" s="205" t="s">
        <v>684</v>
      </c>
      <c r="I5754" s="205" t="s">
        <v>684</v>
      </c>
      <c r="J5754" s="205" t="s">
        <v>684</v>
      </c>
      <c r="K5754" s="205" t="s">
        <v>684</v>
      </c>
      <c r="L5754" s="205" t="s">
        <v>684</v>
      </c>
      <c r="M5754" s="205" t="s">
        <v>684</v>
      </c>
      <c r="N5754" s="205" t="s">
        <v>684</v>
      </c>
      <c r="O5754" s="205" t="s">
        <v>686</v>
      </c>
      <c r="P5754" s="205" t="s">
        <v>684</v>
      </c>
      <c r="Q5754" s="205" t="s">
        <v>686</v>
      </c>
    </row>
    <row r="5755" spans="1:17" hidden="1">
      <c r="A5755" s="204">
        <v>100758421614</v>
      </c>
      <c r="B5755" s="205" t="s">
        <v>19967</v>
      </c>
      <c r="C5755" s="205" t="s">
        <v>19968</v>
      </c>
      <c r="D5755" s="205" t="s">
        <v>684</v>
      </c>
      <c r="G5755" s="205" t="s">
        <v>684</v>
      </c>
      <c r="H5755" s="205" t="s">
        <v>684</v>
      </c>
      <c r="I5755" s="205" t="s">
        <v>684</v>
      </c>
      <c r="J5755" s="205" t="s">
        <v>684</v>
      </c>
      <c r="K5755" s="205" t="s">
        <v>684</v>
      </c>
      <c r="L5755" s="205" t="s">
        <v>684</v>
      </c>
      <c r="M5755" s="205" t="s">
        <v>684</v>
      </c>
      <c r="N5755" s="205" t="s">
        <v>684</v>
      </c>
      <c r="O5755" s="205" t="s">
        <v>686</v>
      </c>
      <c r="P5755" s="205" t="s">
        <v>684</v>
      </c>
      <c r="Q5755" s="205" t="s">
        <v>686</v>
      </c>
    </row>
    <row r="5756" spans="1:17" hidden="1">
      <c r="A5756" s="204">
        <v>100758407216</v>
      </c>
      <c r="B5756" s="205" t="s">
        <v>19971</v>
      </c>
      <c r="C5756" s="205" t="s">
        <v>19972</v>
      </c>
      <c r="D5756" s="205" t="s">
        <v>684</v>
      </c>
      <c r="G5756" s="205" t="s">
        <v>684</v>
      </c>
      <c r="H5756" s="205" t="s">
        <v>684</v>
      </c>
      <c r="I5756" s="205" t="s">
        <v>684</v>
      </c>
      <c r="J5756" s="205" t="s">
        <v>684</v>
      </c>
      <c r="K5756" s="205" t="s">
        <v>684</v>
      </c>
      <c r="L5756" s="205" t="s">
        <v>684</v>
      </c>
      <c r="M5756" s="205" t="s">
        <v>684</v>
      </c>
      <c r="N5756" s="205" t="s">
        <v>684</v>
      </c>
      <c r="O5756" s="205" t="s">
        <v>686</v>
      </c>
      <c r="P5756" s="205" t="s">
        <v>684</v>
      </c>
      <c r="Q5756" s="205" t="s">
        <v>686</v>
      </c>
    </row>
    <row r="5757" spans="1:17" hidden="1">
      <c r="A5757" s="204">
        <v>100758705351</v>
      </c>
      <c r="B5757" s="205" t="s">
        <v>19973</v>
      </c>
      <c r="C5757" s="205" t="s">
        <v>19974</v>
      </c>
      <c r="D5757" s="205" t="s">
        <v>684</v>
      </c>
      <c r="G5757" s="205" t="s">
        <v>684</v>
      </c>
      <c r="H5757" s="205" t="s">
        <v>684</v>
      </c>
      <c r="I5757" s="205" t="s">
        <v>684</v>
      </c>
      <c r="J5757" s="205" t="s">
        <v>684</v>
      </c>
      <c r="K5757" s="205" t="s">
        <v>684</v>
      </c>
      <c r="L5757" s="205" t="s">
        <v>684</v>
      </c>
      <c r="M5757" s="205" t="s">
        <v>684</v>
      </c>
      <c r="N5757" s="205" t="s">
        <v>684</v>
      </c>
      <c r="O5757" s="205" t="s">
        <v>686</v>
      </c>
      <c r="P5757" s="205" t="s">
        <v>684</v>
      </c>
      <c r="Q5757" s="205" t="s">
        <v>686</v>
      </c>
    </row>
    <row r="5758" spans="1:17" hidden="1">
      <c r="A5758" s="204">
        <v>100758693079</v>
      </c>
      <c r="B5758" s="205" t="s">
        <v>19975</v>
      </c>
      <c r="C5758" s="205" t="s">
        <v>19976</v>
      </c>
      <c r="D5758" s="205" t="s">
        <v>684</v>
      </c>
      <c r="G5758" s="205" t="s">
        <v>684</v>
      </c>
      <c r="H5758" s="205" t="s">
        <v>684</v>
      </c>
      <c r="I5758" s="205" t="s">
        <v>684</v>
      </c>
      <c r="J5758" s="205" t="s">
        <v>684</v>
      </c>
      <c r="K5758" s="205" t="s">
        <v>684</v>
      </c>
      <c r="L5758" s="205" t="s">
        <v>684</v>
      </c>
      <c r="M5758" s="205" t="s">
        <v>684</v>
      </c>
      <c r="N5758" s="205" t="s">
        <v>684</v>
      </c>
      <c r="O5758" s="205" t="s">
        <v>686</v>
      </c>
      <c r="P5758" s="205" t="s">
        <v>684</v>
      </c>
      <c r="Q5758" s="205" t="s">
        <v>686</v>
      </c>
    </row>
    <row r="5759" spans="1:17" hidden="1">
      <c r="A5759" s="204">
        <v>100759011853</v>
      </c>
      <c r="B5759" s="205" t="s">
        <v>19989</v>
      </c>
      <c r="C5759" s="205" t="s">
        <v>19990</v>
      </c>
      <c r="D5759" s="205" t="s">
        <v>684</v>
      </c>
      <c r="E5759" s="205">
        <v>32052</v>
      </c>
      <c r="G5759" s="205" t="s">
        <v>684</v>
      </c>
      <c r="H5759" s="205" t="s">
        <v>684</v>
      </c>
      <c r="I5759" s="205" t="s">
        <v>684</v>
      </c>
      <c r="J5759" s="205">
        <v>7776018787</v>
      </c>
      <c r="K5759" s="205" t="s">
        <v>684</v>
      </c>
      <c r="L5759" s="205" t="s">
        <v>684</v>
      </c>
      <c r="M5759" s="205" t="s">
        <v>684</v>
      </c>
      <c r="N5759" s="205" t="s">
        <v>684</v>
      </c>
      <c r="O5759" s="205" t="s">
        <v>686</v>
      </c>
      <c r="P5759" s="205" t="s">
        <v>684</v>
      </c>
      <c r="Q5759" s="205" t="s">
        <v>686</v>
      </c>
    </row>
    <row r="5760" spans="1:17" hidden="1">
      <c r="A5760" s="204">
        <v>100758142141</v>
      </c>
      <c r="B5760" s="205" t="s">
        <v>19969</v>
      </c>
      <c r="C5760" s="205" t="s">
        <v>19970</v>
      </c>
      <c r="D5760" s="205" t="s">
        <v>684</v>
      </c>
      <c r="G5760" s="205" t="s">
        <v>684</v>
      </c>
      <c r="H5760" s="205" t="s">
        <v>684</v>
      </c>
      <c r="I5760" s="205" t="s">
        <v>684</v>
      </c>
      <c r="J5760" s="205" t="s">
        <v>684</v>
      </c>
      <c r="K5760" s="205" t="s">
        <v>684</v>
      </c>
      <c r="L5760" s="205" t="s">
        <v>684</v>
      </c>
      <c r="M5760" s="205" t="s">
        <v>684</v>
      </c>
      <c r="N5760" s="205" t="s">
        <v>684</v>
      </c>
      <c r="O5760" s="205" t="s">
        <v>686</v>
      </c>
      <c r="P5760" s="205" t="s">
        <v>684</v>
      </c>
      <c r="Q5760" s="205" t="s">
        <v>686</v>
      </c>
    </row>
    <row r="5761" spans="1:17" hidden="1">
      <c r="A5761" s="204">
        <v>100758402029</v>
      </c>
      <c r="B5761" s="205" t="s">
        <v>19955</v>
      </c>
      <c r="C5761" s="205" t="s">
        <v>19956</v>
      </c>
      <c r="D5761" s="205" t="s">
        <v>684</v>
      </c>
      <c r="G5761" s="205" t="s">
        <v>684</v>
      </c>
      <c r="H5761" s="205" t="s">
        <v>684</v>
      </c>
      <c r="I5761" s="205" t="s">
        <v>684</v>
      </c>
      <c r="J5761" s="205" t="s">
        <v>684</v>
      </c>
      <c r="K5761" s="205" t="s">
        <v>684</v>
      </c>
      <c r="L5761" s="205" t="s">
        <v>684</v>
      </c>
      <c r="M5761" s="205" t="s">
        <v>684</v>
      </c>
      <c r="N5761" s="205" t="s">
        <v>684</v>
      </c>
      <c r="O5761" s="205" t="s">
        <v>686</v>
      </c>
      <c r="P5761" s="205" t="s">
        <v>684</v>
      </c>
      <c r="Q5761" s="205" t="s">
        <v>686</v>
      </c>
    </row>
    <row r="5762" spans="1:17" hidden="1">
      <c r="A5762" s="204">
        <v>100758402086</v>
      </c>
      <c r="B5762" s="205" t="s">
        <v>19965</v>
      </c>
      <c r="C5762" s="205" t="s">
        <v>19966</v>
      </c>
      <c r="D5762" s="205" t="s">
        <v>684</v>
      </c>
      <c r="G5762" s="205" t="s">
        <v>684</v>
      </c>
      <c r="H5762" s="205" t="s">
        <v>684</v>
      </c>
      <c r="I5762" s="205" t="s">
        <v>684</v>
      </c>
      <c r="J5762" s="205" t="s">
        <v>684</v>
      </c>
      <c r="K5762" s="205" t="s">
        <v>684</v>
      </c>
      <c r="L5762" s="205" t="s">
        <v>684</v>
      </c>
      <c r="M5762" s="205" t="s">
        <v>684</v>
      </c>
      <c r="N5762" s="205" t="s">
        <v>684</v>
      </c>
      <c r="O5762" s="205" t="s">
        <v>686</v>
      </c>
      <c r="P5762" s="205" t="s">
        <v>684</v>
      </c>
      <c r="Q5762" s="205" t="s">
        <v>686</v>
      </c>
    </row>
    <row r="5763" spans="1:17" hidden="1">
      <c r="A5763" s="204">
        <v>100759022232</v>
      </c>
      <c r="B5763" s="205" t="s">
        <v>19961</v>
      </c>
      <c r="C5763" s="205" t="s">
        <v>19962</v>
      </c>
      <c r="D5763" s="205" t="s">
        <v>684</v>
      </c>
      <c r="G5763" s="205" t="s">
        <v>684</v>
      </c>
      <c r="H5763" s="205" t="s">
        <v>684</v>
      </c>
      <c r="I5763" s="205" t="s">
        <v>684</v>
      </c>
      <c r="J5763" s="205" t="s">
        <v>684</v>
      </c>
      <c r="K5763" s="205" t="s">
        <v>684</v>
      </c>
      <c r="L5763" s="205" t="s">
        <v>684</v>
      </c>
      <c r="M5763" s="205" t="s">
        <v>684</v>
      </c>
      <c r="N5763" s="205" t="s">
        <v>684</v>
      </c>
      <c r="O5763" s="205" t="s">
        <v>686</v>
      </c>
      <c r="P5763" s="205" t="s">
        <v>684</v>
      </c>
      <c r="Q5763" s="205" t="s">
        <v>686</v>
      </c>
    </row>
    <row r="5764" spans="1:17" hidden="1">
      <c r="A5764" s="204">
        <v>100758293724</v>
      </c>
      <c r="B5764" s="205" t="s">
        <v>19963</v>
      </c>
      <c r="C5764" s="205" t="s">
        <v>19964</v>
      </c>
      <c r="D5764" s="205" t="s">
        <v>684</v>
      </c>
      <c r="G5764" s="205" t="s">
        <v>684</v>
      </c>
      <c r="H5764" s="205" t="s">
        <v>684</v>
      </c>
      <c r="I5764" s="205" t="s">
        <v>684</v>
      </c>
      <c r="J5764" s="205" t="s">
        <v>684</v>
      </c>
      <c r="K5764" s="205" t="s">
        <v>684</v>
      </c>
      <c r="L5764" s="205" t="s">
        <v>684</v>
      </c>
      <c r="M5764" s="205" t="s">
        <v>684</v>
      </c>
      <c r="N5764" s="205" t="s">
        <v>684</v>
      </c>
      <c r="O5764" s="205" t="s">
        <v>686</v>
      </c>
      <c r="P5764" s="205" t="s">
        <v>684</v>
      </c>
      <c r="Q5764" s="205" t="s">
        <v>686</v>
      </c>
    </row>
    <row r="5765" spans="1:17" hidden="1">
      <c r="A5765" s="204">
        <v>100759085382</v>
      </c>
      <c r="B5765" s="205" t="s">
        <v>19977</v>
      </c>
      <c r="C5765" s="205" t="s">
        <v>19978</v>
      </c>
      <c r="D5765" s="205" t="s">
        <v>684</v>
      </c>
      <c r="G5765" s="205" t="s">
        <v>684</v>
      </c>
      <c r="H5765" s="205" t="s">
        <v>684</v>
      </c>
      <c r="I5765" s="205" t="s">
        <v>684</v>
      </c>
      <c r="J5765" s="205" t="s">
        <v>684</v>
      </c>
      <c r="K5765" s="205" t="s">
        <v>684</v>
      </c>
      <c r="L5765" s="205" t="s">
        <v>684</v>
      </c>
      <c r="M5765" s="205" t="s">
        <v>684</v>
      </c>
      <c r="N5765" s="205" t="s">
        <v>684</v>
      </c>
      <c r="O5765" s="205" t="s">
        <v>686</v>
      </c>
      <c r="P5765" s="205" t="s">
        <v>684</v>
      </c>
      <c r="Q5765" s="205" t="s">
        <v>686</v>
      </c>
    </row>
    <row r="5766" spans="1:17" hidden="1">
      <c r="A5766" s="204">
        <v>100758726322</v>
      </c>
      <c r="B5766" s="205" t="s">
        <v>19979</v>
      </c>
      <c r="C5766" s="205" t="s">
        <v>19980</v>
      </c>
      <c r="D5766" s="205" t="s">
        <v>684</v>
      </c>
      <c r="E5766" s="572"/>
      <c r="G5766" s="205" t="s">
        <v>684</v>
      </c>
      <c r="H5766" s="205" t="s">
        <v>684</v>
      </c>
      <c r="I5766" s="205" t="s">
        <v>684</v>
      </c>
      <c r="J5766" s="205" t="s">
        <v>684</v>
      </c>
      <c r="K5766" s="205" t="s">
        <v>684</v>
      </c>
      <c r="L5766" s="205" t="s">
        <v>684</v>
      </c>
      <c r="M5766" s="205" t="s">
        <v>684</v>
      </c>
      <c r="N5766" s="205" t="s">
        <v>684</v>
      </c>
      <c r="O5766" s="205" t="s">
        <v>686</v>
      </c>
      <c r="P5766" s="205" t="s">
        <v>684</v>
      </c>
      <c r="Q5766" s="205" t="s">
        <v>686</v>
      </c>
    </row>
    <row r="5767" spans="1:17" hidden="1">
      <c r="A5767" s="204">
        <v>100758655662</v>
      </c>
      <c r="B5767" s="205" t="s">
        <v>19981</v>
      </c>
      <c r="C5767" s="205" t="s">
        <v>19982</v>
      </c>
      <c r="D5767" s="205" t="s">
        <v>684</v>
      </c>
      <c r="G5767" s="205" t="s">
        <v>684</v>
      </c>
      <c r="H5767" s="205" t="s">
        <v>684</v>
      </c>
      <c r="I5767" s="205" t="s">
        <v>684</v>
      </c>
      <c r="J5767" s="205" t="s">
        <v>684</v>
      </c>
      <c r="K5767" s="205" t="s">
        <v>684</v>
      </c>
      <c r="L5767" s="205" t="s">
        <v>684</v>
      </c>
      <c r="M5767" s="205" t="s">
        <v>684</v>
      </c>
      <c r="N5767" s="205" t="s">
        <v>684</v>
      </c>
      <c r="O5767" s="205" t="s">
        <v>686</v>
      </c>
      <c r="P5767" s="205" t="s">
        <v>684</v>
      </c>
      <c r="Q5767" s="205" t="s">
        <v>686</v>
      </c>
    </row>
    <row r="5768" spans="1:17" hidden="1">
      <c r="A5768" s="204">
        <v>100758785267</v>
      </c>
      <c r="B5768" s="205" t="s">
        <v>19983</v>
      </c>
      <c r="C5768" s="205" t="s">
        <v>19984</v>
      </c>
      <c r="D5768" s="205" t="s">
        <v>684</v>
      </c>
      <c r="G5768" s="205" t="s">
        <v>684</v>
      </c>
      <c r="H5768" s="205" t="s">
        <v>684</v>
      </c>
      <c r="I5768" s="205" t="s">
        <v>684</v>
      </c>
      <c r="J5768" s="205" t="s">
        <v>684</v>
      </c>
      <c r="K5768" s="205" t="s">
        <v>684</v>
      </c>
      <c r="L5768" s="205" t="s">
        <v>684</v>
      </c>
      <c r="M5768" s="205" t="s">
        <v>684</v>
      </c>
      <c r="N5768" s="205" t="s">
        <v>684</v>
      </c>
      <c r="O5768" s="205" t="s">
        <v>686</v>
      </c>
      <c r="P5768" s="205" t="s">
        <v>684</v>
      </c>
      <c r="Q5768" s="205" t="s">
        <v>686</v>
      </c>
    </row>
    <row r="5769" spans="1:17" hidden="1">
      <c r="A5769" s="204">
        <v>100758451061</v>
      </c>
      <c r="B5769" s="205" t="s">
        <v>19727</v>
      </c>
      <c r="C5769" s="205" t="s">
        <v>19728</v>
      </c>
      <c r="D5769" s="205" t="s">
        <v>684</v>
      </c>
      <c r="G5769" s="205" t="s">
        <v>684</v>
      </c>
      <c r="H5769" s="205" t="s">
        <v>684</v>
      </c>
      <c r="I5769" s="205" t="s">
        <v>684</v>
      </c>
      <c r="J5769" s="205" t="s">
        <v>684</v>
      </c>
      <c r="K5769" s="205" t="s">
        <v>684</v>
      </c>
      <c r="L5769" s="205" t="s">
        <v>684</v>
      </c>
      <c r="M5769" s="205" t="s">
        <v>684</v>
      </c>
      <c r="N5769" s="205" t="s">
        <v>684</v>
      </c>
      <c r="O5769" s="205" t="s">
        <v>686</v>
      </c>
      <c r="P5769" s="205" t="s">
        <v>684</v>
      </c>
      <c r="Q5769" s="205" t="s">
        <v>686</v>
      </c>
    </row>
    <row r="5770" spans="1:17" hidden="1">
      <c r="A5770" s="204">
        <v>100758656281</v>
      </c>
      <c r="B5770" s="205" t="s">
        <v>19729</v>
      </c>
      <c r="C5770" s="205" t="s">
        <v>19730</v>
      </c>
      <c r="D5770" s="205" t="s">
        <v>684</v>
      </c>
      <c r="G5770" s="205" t="s">
        <v>684</v>
      </c>
      <c r="H5770" s="205" t="s">
        <v>684</v>
      </c>
      <c r="I5770" s="205" t="s">
        <v>684</v>
      </c>
      <c r="J5770" s="205" t="s">
        <v>684</v>
      </c>
      <c r="K5770" s="205" t="s">
        <v>684</v>
      </c>
      <c r="L5770" s="205" t="s">
        <v>684</v>
      </c>
      <c r="M5770" s="205" t="s">
        <v>684</v>
      </c>
      <c r="N5770" s="205" t="s">
        <v>684</v>
      </c>
      <c r="O5770" s="205" t="s">
        <v>686</v>
      </c>
      <c r="P5770" s="205" t="s">
        <v>684</v>
      </c>
      <c r="Q5770" s="205" t="s">
        <v>686</v>
      </c>
    </row>
    <row r="5771" spans="1:17" hidden="1"/>
    <row r="5772" spans="1:17" hidden="1"/>
    <row r="5773" spans="1:17" hidden="1"/>
    <row r="5774" spans="1:17" hidden="1"/>
    <row r="5775" spans="1:17" hidden="1"/>
    <row r="5776" spans="1:17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</sheetData>
  <autoFilter ref="A1:S5806" xr:uid="{00000000-0009-0000-0000-000006000000}">
    <filterColumn colId="2">
      <filters>
        <filter val="Mr. AKASH KERBA ADAGALE"/>
        <filter val="Mr. AKSHAY DAGDU PADULE"/>
        <filter val="Mr. ASHOK RAMKISAN ADAGALE"/>
        <filter val="Mr. ATUL LANDAGE"/>
        <filter val="Mr. DAGADU TATOBA YEJAGAR"/>
        <filter val="Mr. DATTATRAY LAXMAN SHENDAGE"/>
        <filter val="Mr. DNYANESHWAR DAGADU KADAM"/>
        <filter val="Mr. KALPESH SHIVASHARNAYYA MAMUDAGE"/>
        <filter val="Mr. KHANDU SURYABHAN GHADAGE"/>
        <filter val="Mr. KRISHNATH BINDAGE"/>
        <filter val="Mr. MADAGONDA MAHASIDDH KAREVADIYAR"/>
        <filter val="Mr. MAHEBOOB BABU SAUDAGAR"/>
        <filter val="Mr. MAHESH BABUSHA LANDAGE"/>
        <filter val="Mr. MAHESH GOPINATH BANDAGAR"/>
        <filter val="Mr. NIVRUTTI LIMBAJI ZADAGE"/>
        <filter val="Mr. PRABHAKAR BIRAPPA BANDAGAR"/>
        <filter val="Mr. PRATHMESH SHRISHAIL RODAGE"/>
        <filter val="Mr. RAJAK MAHMAD BANDAGI"/>
        <filter val="Mr. RAMA APPASAHEB ADAGALE"/>
        <filter val="Mr. SACHIN DAGDU PADULE"/>
        <filter val="Mr. SAMARTH LANDAGE"/>
        <filter val="Mr. SANTOSH DAGADU PAKHAD"/>
        <filter val="Mr. SHANKAR VISHVANATH GADAGE"/>
        <filter val="Mr. SHARANAPPA KHEDAGIKAR"/>
        <filter val="Mr. SHAVRSIDDHA KHANDAPPA LANDAGE"/>
        <filter val="Mr. SHIRAJ AKHTARMIYA SAOUDAGAR"/>
        <filter val="Mr. SHIVANAND SANGAPPA MADAGONDE"/>
        <filter val="Mr. SHIVANAND SATISH MUDAGE"/>
        <filter val="Mr. SOMANATH MADAGUNDI"/>
        <filter val="Mr. VIJAYKUMAR LANDAGE"/>
      </filters>
    </filterColumn>
    <sortState xmlns:xlrd2="http://schemas.microsoft.com/office/spreadsheetml/2017/richdata2" ref="A495:Q3618">
      <sortCondition ref="C1:C5806"/>
    </sortState>
  </autoFilter>
  <conditionalFormatting sqref="A119">
    <cfRule type="duplicateValues" dxfId="3025" priority="2"/>
  </conditionalFormatting>
  <printOptions horizontalCentered="1"/>
  <pageMargins left="0.27559055118110237" right="0.70866141732283472" top="0.39370078740157483" bottom="0.3937007874015748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K329"/>
  <sheetViews>
    <sheetView workbookViewId="0">
      <selection activeCell="B11" sqref="B11"/>
    </sheetView>
  </sheetViews>
  <sheetFormatPr defaultColWidth="9.33203125" defaultRowHeight="13.2"/>
  <cols>
    <col min="1" max="1" width="42.6640625" style="205" bestFit="1" customWidth="1"/>
    <col min="2" max="2" width="19.77734375" style="205" bestFit="1" customWidth="1"/>
    <col min="3" max="3" width="11.33203125" style="205" bestFit="1" customWidth="1"/>
    <col min="4" max="4" width="8.44140625" style="205" bestFit="1" customWidth="1"/>
    <col min="5" max="5" width="7.44140625" style="205" bestFit="1" customWidth="1"/>
    <col min="6" max="6" width="12.109375" style="205" bestFit="1" customWidth="1"/>
    <col min="7" max="7" width="13.33203125" style="205" bestFit="1" customWidth="1"/>
    <col min="8" max="8" width="17.109375" style="205" bestFit="1" customWidth="1"/>
    <col min="9" max="9" width="42.6640625" style="205" bestFit="1" customWidth="1"/>
    <col min="10" max="11" width="15.77734375" style="205" bestFit="1" customWidth="1"/>
    <col min="12" max="16384" width="9.33203125" style="205"/>
  </cols>
  <sheetData>
    <row r="1" spans="1:11" ht="14.4">
      <c r="A1" s="267" t="s">
        <v>20001</v>
      </c>
      <c r="B1" s="267" t="s">
        <v>20002</v>
      </c>
      <c r="C1" s="267" t="s">
        <v>20003</v>
      </c>
      <c r="D1" s="267" t="s">
        <v>20004</v>
      </c>
      <c r="E1" s="267" t="s">
        <v>20005</v>
      </c>
      <c r="F1" s="267" t="s">
        <v>20006</v>
      </c>
      <c r="G1" s="267" t="s">
        <v>20007</v>
      </c>
      <c r="H1" s="267" t="s">
        <v>20008</v>
      </c>
      <c r="I1" s="267" t="s">
        <v>20001</v>
      </c>
      <c r="J1" s="642" t="s">
        <v>21943</v>
      </c>
      <c r="K1" s="642" t="s">
        <v>22017</v>
      </c>
    </row>
    <row r="2" spans="1:11">
      <c r="A2" s="201" t="s">
        <v>20068</v>
      </c>
      <c r="B2" s="201">
        <v>3316545755</v>
      </c>
      <c r="C2" s="201" t="s">
        <v>20010</v>
      </c>
      <c r="D2" s="201" t="s">
        <v>20010</v>
      </c>
      <c r="E2" s="201" t="s">
        <v>686</v>
      </c>
      <c r="F2" s="268">
        <v>45607</v>
      </c>
      <c r="G2" s="201" t="s">
        <v>20011</v>
      </c>
      <c r="H2" s="201" t="s">
        <v>20011</v>
      </c>
      <c r="I2" s="201" t="s">
        <v>20068</v>
      </c>
      <c r="J2" s="204" t="e">
        <f>VLOOKUP(B2,Work!E:J,6,0)</f>
        <v>#N/A</v>
      </c>
      <c r="K2" s="643">
        <f>VLOOKUP(B2,'[4]work '!$D:$O,12,0)</f>
        <v>100002746003</v>
      </c>
    </row>
    <row r="3" spans="1:11">
      <c r="A3" s="201" t="s">
        <v>20044</v>
      </c>
      <c r="B3" s="201">
        <v>3316506495</v>
      </c>
      <c r="C3" s="201" t="s">
        <v>20010</v>
      </c>
      <c r="D3" s="201" t="s">
        <v>20010</v>
      </c>
      <c r="E3" s="201" t="s">
        <v>686</v>
      </c>
      <c r="F3" s="268">
        <v>45461</v>
      </c>
      <c r="G3" s="201" t="s">
        <v>20011</v>
      </c>
      <c r="H3" s="201" t="s">
        <v>20011</v>
      </c>
      <c r="I3" s="201" t="s">
        <v>20044</v>
      </c>
      <c r="J3" s="204" t="e">
        <f>VLOOKUP(B3,Work!E:J,6,0)</f>
        <v>#N/A</v>
      </c>
      <c r="K3" s="204">
        <f>VLOOKUP(B3,'[4]work '!$D:$O,12,0)</f>
        <v>100351117645</v>
      </c>
    </row>
    <row r="4" spans="1:11">
      <c r="A4" s="201" t="s">
        <v>20814</v>
      </c>
      <c r="B4" s="201">
        <v>3309293229</v>
      </c>
      <c r="C4" s="201" t="s">
        <v>20010</v>
      </c>
      <c r="D4" s="201" t="s">
        <v>20010</v>
      </c>
      <c r="E4" s="201" t="s">
        <v>686</v>
      </c>
      <c r="F4" s="268">
        <v>45912</v>
      </c>
      <c r="G4" s="201" t="s">
        <v>20012</v>
      </c>
      <c r="H4" s="201" t="s">
        <v>20011</v>
      </c>
      <c r="I4" s="201" t="s">
        <v>20814</v>
      </c>
      <c r="J4" s="204" t="e">
        <f>VLOOKUP(B4,Work!E:J,6,0)</f>
        <v>#N/A</v>
      </c>
      <c r="K4" s="204">
        <f>VLOOKUP(B4,'[4]work '!$D:$O,12,0)</f>
        <v>100388432887</v>
      </c>
    </row>
    <row r="5" spans="1:11">
      <c r="A5" s="201" t="s">
        <v>20081</v>
      </c>
      <c r="B5" s="201">
        <v>3317136544</v>
      </c>
      <c r="C5" s="201" t="s">
        <v>20010</v>
      </c>
      <c r="D5" s="201" t="s">
        <v>20010</v>
      </c>
      <c r="E5" s="201" t="s">
        <v>686</v>
      </c>
      <c r="F5" s="268">
        <v>45724</v>
      </c>
      <c r="G5" s="201" t="s">
        <v>20011</v>
      </c>
      <c r="H5" s="201" t="s">
        <v>20011</v>
      </c>
      <c r="I5" s="201" t="s">
        <v>20081</v>
      </c>
      <c r="J5" s="204" t="e">
        <f>VLOOKUP(B5,Work!E:J,6,0)</f>
        <v>#N/A</v>
      </c>
      <c r="K5" s="204">
        <f>VLOOKUP(B5,'[4]work '!$D:$O,12,0)</f>
        <v>101033096273</v>
      </c>
    </row>
    <row r="6" spans="1:11">
      <c r="A6" s="201" t="s">
        <v>21214</v>
      </c>
      <c r="B6" s="201">
        <v>3308839978</v>
      </c>
      <c r="C6" s="201" t="s">
        <v>20010</v>
      </c>
      <c r="D6" s="201" t="s">
        <v>20010</v>
      </c>
      <c r="E6" s="201" t="s">
        <v>686</v>
      </c>
      <c r="F6" s="268">
        <v>45975</v>
      </c>
      <c r="G6" s="201" t="s">
        <v>20012</v>
      </c>
      <c r="H6" s="201" t="s">
        <v>20011</v>
      </c>
      <c r="I6" s="201" t="s">
        <v>21214</v>
      </c>
      <c r="J6" s="204" t="e">
        <f>VLOOKUP(B6,Work!E:J,6,0)</f>
        <v>#N/A</v>
      </c>
      <c r="K6" s="204">
        <f>VLOOKUP(B6,'[4]work '!$D:$O,12,0)</f>
        <v>101200213596</v>
      </c>
    </row>
    <row r="7" spans="1:11">
      <c r="A7" s="201" t="s">
        <v>20039</v>
      </c>
      <c r="B7" s="201">
        <v>3316162580</v>
      </c>
      <c r="C7" s="201" t="s">
        <v>20010</v>
      </c>
      <c r="D7" s="201" t="s">
        <v>20010</v>
      </c>
      <c r="E7" s="201" t="s">
        <v>686</v>
      </c>
      <c r="F7" s="268">
        <v>45365</v>
      </c>
      <c r="G7" s="201" t="s">
        <v>20011</v>
      </c>
      <c r="H7" s="201" t="s">
        <v>20011</v>
      </c>
      <c r="I7" s="201" t="s">
        <v>20039</v>
      </c>
      <c r="J7" s="204" t="e">
        <f>VLOOKUP(B7,Work!E:J,6,0)</f>
        <v>#N/A</v>
      </c>
      <c r="K7" s="204">
        <f>VLOOKUP(B7,'[4]work '!$D:$O,12,0)</f>
        <v>101326689678</v>
      </c>
    </row>
    <row r="8" spans="1:11">
      <c r="A8" s="201" t="s">
        <v>20049</v>
      </c>
      <c r="B8" s="201">
        <v>3316712438</v>
      </c>
      <c r="C8" s="201" t="s">
        <v>20010</v>
      </c>
      <c r="D8" s="201" t="s">
        <v>20010</v>
      </c>
      <c r="E8" s="201" t="s">
        <v>686</v>
      </c>
      <c r="F8" s="268">
        <v>45513</v>
      </c>
      <c r="G8" s="201" t="s">
        <v>20011</v>
      </c>
      <c r="H8" s="201" t="s">
        <v>20011</v>
      </c>
      <c r="I8" s="201" t="s">
        <v>20049</v>
      </c>
      <c r="J8" s="204" t="e">
        <f>VLOOKUP(B8,Work!E:J,6,0)</f>
        <v>#N/A</v>
      </c>
      <c r="K8" s="204">
        <f>VLOOKUP(B8,'[4]work '!$D:$O,12,0)</f>
        <v>101357603671</v>
      </c>
    </row>
    <row r="9" spans="1:11">
      <c r="A9" s="201" t="s">
        <v>21269</v>
      </c>
      <c r="B9" s="201">
        <v>3318226437</v>
      </c>
      <c r="C9" s="201" t="s">
        <v>20010</v>
      </c>
      <c r="D9" s="201" t="s">
        <v>20010</v>
      </c>
      <c r="E9" s="201" t="s">
        <v>686</v>
      </c>
      <c r="F9" s="268">
        <v>46007</v>
      </c>
      <c r="G9" s="201" t="s">
        <v>20012</v>
      </c>
      <c r="H9" s="201" t="s">
        <v>20011</v>
      </c>
      <c r="I9" s="201" t="s">
        <v>21269</v>
      </c>
      <c r="J9" s="204" t="e">
        <f>VLOOKUP(B9,Work!E:J,6,0)</f>
        <v>#N/A</v>
      </c>
      <c r="K9" s="204">
        <f>VLOOKUP(B9,'[4]work '!$D:$O,12,0)</f>
        <v>101404550353</v>
      </c>
    </row>
    <row r="10" spans="1:11">
      <c r="A10" s="201" t="s">
        <v>20099</v>
      </c>
      <c r="B10" s="201">
        <v>3317745424</v>
      </c>
      <c r="C10" s="201" t="s">
        <v>20010</v>
      </c>
      <c r="D10" s="201" t="s">
        <v>20010</v>
      </c>
      <c r="E10" s="201" t="s">
        <v>686</v>
      </c>
      <c r="F10" s="268">
        <v>45838</v>
      </c>
      <c r="G10" s="201" t="s">
        <v>20011</v>
      </c>
      <c r="H10" s="201" t="s">
        <v>20011</v>
      </c>
      <c r="I10" s="201" t="s">
        <v>20099</v>
      </c>
      <c r="J10" s="204" t="e">
        <f>VLOOKUP(B10,Work!E:J,6,0)</f>
        <v>#N/A</v>
      </c>
      <c r="K10" s="204">
        <f>VLOOKUP(B10,'[4]work '!$D:$O,12,0)</f>
        <v>101447270820</v>
      </c>
    </row>
    <row r="11" spans="1:11">
      <c r="A11" s="201" t="s">
        <v>21213</v>
      </c>
      <c r="B11" s="201">
        <v>3318135223</v>
      </c>
      <c r="C11" s="201" t="s">
        <v>20010</v>
      </c>
      <c r="D11" s="201" t="s">
        <v>20010</v>
      </c>
      <c r="E11" s="201" t="s">
        <v>686</v>
      </c>
      <c r="F11" s="268">
        <v>45975</v>
      </c>
      <c r="G11" s="201" t="s">
        <v>20011</v>
      </c>
      <c r="H11" s="201" t="s">
        <v>20011</v>
      </c>
      <c r="I11" s="201" t="s">
        <v>21213</v>
      </c>
      <c r="J11" s="204" t="e">
        <f>VLOOKUP(B11,Work!E:J,6,0)</f>
        <v>#N/A</v>
      </c>
      <c r="K11" s="204">
        <f>VLOOKUP(B11,'[4]work '!$D:$O,12,0)</f>
        <v>101481508832</v>
      </c>
    </row>
    <row r="12" spans="1:11">
      <c r="A12" s="201" t="s">
        <v>21522</v>
      </c>
      <c r="B12" s="201">
        <v>3315339143</v>
      </c>
      <c r="C12" s="201" t="s">
        <v>20010</v>
      </c>
      <c r="D12" s="201" t="s">
        <v>20010</v>
      </c>
      <c r="E12" s="201" t="s">
        <v>686</v>
      </c>
      <c r="F12" s="268">
        <v>46030</v>
      </c>
      <c r="G12" s="201" t="s">
        <v>20011</v>
      </c>
      <c r="H12" s="201" t="s">
        <v>20011</v>
      </c>
      <c r="I12" s="201" t="s">
        <v>21522</v>
      </c>
      <c r="J12" s="204" t="e">
        <f>VLOOKUP(B12,Work!E:J,6,0)</f>
        <v>#N/A</v>
      </c>
      <c r="K12" s="204">
        <f>VLOOKUP(B12,'[4]work '!$D:$O,12,0)</f>
        <v>101487538044</v>
      </c>
    </row>
    <row r="13" spans="1:11">
      <c r="A13" s="201" t="s">
        <v>21967</v>
      </c>
      <c r="B13" s="201">
        <v>3317556190</v>
      </c>
      <c r="C13" s="201" t="s">
        <v>20010</v>
      </c>
      <c r="D13" s="201" t="s">
        <v>20010</v>
      </c>
      <c r="E13" s="201" t="s">
        <v>686</v>
      </c>
      <c r="F13" s="268">
        <v>46096</v>
      </c>
      <c r="G13" s="201" t="s">
        <v>20011</v>
      </c>
      <c r="H13" s="201" t="s">
        <v>20011</v>
      </c>
      <c r="I13" s="201" t="s">
        <v>21967</v>
      </c>
      <c r="J13" s="204" t="e">
        <f>VLOOKUP(B13,Work!E:J,6,0)</f>
        <v>#N/A</v>
      </c>
      <c r="K13" s="204">
        <f>VLOOKUP(B13,'[4]work '!$D:$O,12,0)</f>
        <v>101558583039</v>
      </c>
    </row>
    <row r="14" spans="1:11">
      <c r="A14" s="201" t="s">
        <v>20069</v>
      </c>
      <c r="B14" s="201">
        <v>3317009391</v>
      </c>
      <c r="C14" s="201" t="s">
        <v>20010</v>
      </c>
      <c r="D14" s="201" t="s">
        <v>20010</v>
      </c>
      <c r="E14" s="201" t="s">
        <v>686</v>
      </c>
      <c r="F14" s="268">
        <v>45608</v>
      </c>
      <c r="G14" s="201" t="s">
        <v>20011</v>
      </c>
      <c r="H14" s="201" t="s">
        <v>20017</v>
      </c>
      <c r="I14" s="201" t="s">
        <v>20069</v>
      </c>
      <c r="J14" s="204" t="e">
        <f>VLOOKUP(B14,Work!E:J,6,0)</f>
        <v>#N/A</v>
      </c>
      <c r="K14" s="204">
        <f>VLOOKUP(B14,'[4]work '!$D:$O,12,0)</f>
        <v>101591991767</v>
      </c>
    </row>
    <row r="15" spans="1:11">
      <c r="A15" s="201" t="s">
        <v>20812</v>
      </c>
      <c r="B15" s="201">
        <v>3317956258</v>
      </c>
      <c r="C15" s="201" t="s">
        <v>20010</v>
      </c>
      <c r="D15" s="201" t="s">
        <v>20010</v>
      </c>
      <c r="E15" s="201" t="s">
        <v>686</v>
      </c>
      <c r="F15" s="268">
        <v>45904</v>
      </c>
      <c r="G15" s="201" t="s">
        <v>20011</v>
      </c>
      <c r="H15" s="201" t="s">
        <v>20011</v>
      </c>
      <c r="I15" s="201" t="s">
        <v>20812</v>
      </c>
      <c r="J15" s="204" t="e">
        <f>VLOOKUP(B15,Work!E:J,6,0)</f>
        <v>#N/A</v>
      </c>
      <c r="K15" s="204">
        <f>VLOOKUP(B15,'[4]work '!$D:$O,12,0)</f>
        <v>101600313060</v>
      </c>
    </row>
    <row r="16" spans="1:11">
      <c r="A16" s="201" t="s">
        <v>20094</v>
      </c>
      <c r="B16" s="201">
        <v>3317611400</v>
      </c>
      <c r="C16" s="201" t="s">
        <v>20010</v>
      </c>
      <c r="D16" s="201" t="s">
        <v>20010</v>
      </c>
      <c r="E16" s="201" t="s">
        <v>686</v>
      </c>
      <c r="F16" s="268">
        <v>45804</v>
      </c>
      <c r="G16" s="201" t="s">
        <v>20011</v>
      </c>
      <c r="H16" s="201" t="s">
        <v>20017</v>
      </c>
      <c r="I16" s="201" t="s">
        <v>20094</v>
      </c>
      <c r="J16" s="204" t="e">
        <f>VLOOKUP(B16,Work!E:J,6,0)</f>
        <v>#N/A</v>
      </c>
      <c r="K16" s="204">
        <f>VLOOKUP(B16,'[4]work '!$D:$O,12,0)</f>
        <v>101627199674</v>
      </c>
    </row>
    <row r="17" spans="1:11">
      <c r="A17" s="201" t="s">
        <v>20045</v>
      </c>
      <c r="B17" s="201">
        <v>3316518362</v>
      </c>
      <c r="C17" s="201" t="s">
        <v>20010</v>
      </c>
      <c r="D17" s="201" t="s">
        <v>20010</v>
      </c>
      <c r="E17" s="201" t="s">
        <v>686</v>
      </c>
      <c r="F17" s="268">
        <v>45464</v>
      </c>
      <c r="G17" s="201" t="s">
        <v>20011</v>
      </c>
      <c r="H17" s="201" t="s">
        <v>20011</v>
      </c>
      <c r="I17" s="201" t="s">
        <v>20045</v>
      </c>
      <c r="J17" s="204" t="e">
        <f>VLOOKUP(B17,Work!E:J,6,0)</f>
        <v>#N/A</v>
      </c>
      <c r="K17" s="204">
        <f>VLOOKUP(B17,'[4]work '!$D:$O,12,0)</f>
        <v>101660720983</v>
      </c>
    </row>
    <row r="18" spans="1:11">
      <c r="A18" s="201" t="s">
        <v>20048</v>
      </c>
      <c r="B18" s="201">
        <v>3316611111</v>
      </c>
      <c r="C18" s="201" t="s">
        <v>20010</v>
      </c>
      <c r="D18" s="201" t="s">
        <v>20010</v>
      </c>
      <c r="E18" s="201" t="s">
        <v>686</v>
      </c>
      <c r="F18" s="268">
        <v>45484</v>
      </c>
      <c r="G18" s="201" t="s">
        <v>20011</v>
      </c>
      <c r="H18" s="201" t="s">
        <v>20011</v>
      </c>
      <c r="I18" s="201" t="s">
        <v>20048</v>
      </c>
      <c r="J18" s="204" t="e">
        <f>VLOOKUP(B18,Work!E:J,6,0)</f>
        <v>#N/A</v>
      </c>
      <c r="K18" s="204">
        <f>VLOOKUP(B18,'[4]work '!$D:$O,12,0)</f>
        <v>101761523045</v>
      </c>
    </row>
    <row r="19" spans="1:11">
      <c r="A19" s="201" t="s">
        <v>20090</v>
      </c>
      <c r="B19" s="201">
        <v>3313391345</v>
      </c>
      <c r="C19" s="201" t="s">
        <v>20010</v>
      </c>
      <c r="D19" s="201" t="s">
        <v>20010</v>
      </c>
      <c r="E19" s="201" t="s">
        <v>686</v>
      </c>
      <c r="F19" s="268">
        <v>45789</v>
      </c>
      <c r="G19" s="201" t="s">
        <v>20012</v>
      </c>
      <c r="H19" s="201" t="s">
        <v>20011</v>
      </c>
      <c r="I19" s="201" t="s">
        <v>20090</v>
      </c>
      <c r="J19" s="204" t="e">
        <f>VLOOKUP(B19,Work!E:J,6,0)</f>
        <v>#N/A</v>
      </c>
      <c r="K19" s="204">
        <f>VLOOKUP(B19,'[4]work '!$D:$O,12,0)</f>
        <v>101768230360</v>
      </c>
    </row>
    <row r="20" spans="1:11">
      <c r="A20" s="201" t="s">
        <v>20808</v>
      </c>
      <c r="B20" s="201">
        <v>3313980111</v>
      </c>
      <c r="C20" s="201" t="s">
        <v>20010</v>
      </c>
      <c r="D20" s="201" t="s">
        <v>20010</v>
      </c>
      <c r="E20" s="201" t="s">
        <v>686</v>
      </c>
      <c r="F20" s="268">
        <v>45883</v>
      </c>
      <c r="G20" s="201" t="s">
        <v>20011</v>
      </c>
      <c r="H20" s="201" t="s">
        <v>20017</v>
      </c>
      <c r="I20" s="201" t="s">
        <v>20808</v>
      </c>
      <c r="J20" s="204" t="e">
        <f>VLOOKUP(B20,Work!E:J,6,0)</f>
        <v>#N/A</v>
      </c>
      <c r="K20" s="204">
        <f>VLOOKUP(B20,'[4]work '!$D:$O,12,0)</f>
        <v>101821573392</v>
      </c>
    </row>
    <row r="21" spans="1:11">
      <c r="A21" s="201" t="s">
        <v>20087</v>
      </c>
      <c r="B21" s="201">
        <v>3317531612</v>
      </c>
      <c r="C21" s="201" t="s">
        <v>20010</v>
      </c>
      <c r="D21" s="201" t="s">
        <v>20010</v>
      </c>
      <c r="E21" s="201" t="s">
        <v>686</v>
      </c>
      <c r="F21" s="268">
        <v>45779</v>
      </c>
      <c r="G21" s="201" t="s">
        <v>20011</v>
      </c>
      <c r="H21" s="201" t="s">
        <v>20011</v>
      </c>
      <c r="I21" s="201" t="s">
        <v>20087</v>
      </c>
      <c r="J21" s="204" t="e">
        <f>VLOOKUP(B21,Work!E:J,6,0)</f>
        <v>#N/A</v>
      </c>
      <c r="K21" s="204">
        <f>VLOOKUP(B21,'[4]work '!$D:$O,12,0)</f>
        <v>101896853381</v>
      </c>
    </row>
    <row r="22" spans="1:11">
      <c r="A22" s="201" t="s">
        <v>21969</v>
      </c>
      <c r="B22" s="201">
        <v>3318334899</v>
      </c>
      <c r="C22" s="201" t="s">
        <v>20010</v>
      </c>
      <c r="D22" s="201" t="s">
        <v>20010</v>
      </c>
      <c r="E22" s="201" t="s">
        <v>686</v>
      </c>
      <c r="F22" s="268">
        <v>46096</v>
      </c>
      <c r="G22" s="201" t="s">
        <v>20012</v>
      </c>
      <c r="H22" s="201" t="s">
        <v>20017</v>
      </c>
      <c r="I22" s="201" t="s">
        <v>21969</v>
      </c>
      <c r="J22" s="204" t="e">
        <f>VLOOKUP(B22,Work!E:J,6,0)</f>
        <v>#N/A</v>
      </c>
      <c r="K22" s="204">
        <f>VLOOKUP(B22,'[4]work '!$D:$O,12,0)</f>
        <v>101906588836</v>
      </c>
    </row>
    <row r="23" spans="1:11">
      <c r="A23" s="201" t="s">
        <v>20084</v>
      </c>
      <c r="B23" s="201">
        <v>3317412344</v>
      </c>
      <c r="C23" s="201" t="s">
        <v>20010</v>
      </c>
      <c r="D23" s="201" t="s">
        <v>20010</v>
      </c>
      <c r="E23" s="201" t="s">
        <v>686</v>
      </c>
      <c r="F23" s="268">
        <v>45739</v>
      </c>
      <c r="G23" s="201" t="s">
        <v>20011</v>
      </c>
      <c r="H23" s="201" t="s">
        <v>20011</v>
      </c>
      <c r="I23" s="201" t="s">
        <v>20084</v>
      </c>
      <c r="J23" s="204" t="e">
        <f>VLOOKUP(B23,Work!E:J,6,0)</f>
        <v>#N/A</v>
      </c>
      <c r="K23" s="204">
        <f>VLOOKUP(B23,'[4]work '!$D:$O,12,0)</f>
        <v>101925525891</v>
      </c>
    </row>
    <row r="24" spans="1:11">
      <c r="A24" s="201" t="s">
        <v>20060</v>
      </c>
      <c r="B24" s="201">
        <v>3315150193</v>
      </c>
      <c r="C24" s="201" t="s">
        <v>20010</v>
      </c>
      <c r="D24" s="201" t="s">
        <v>20010</v>
      </c>
      <c r="E24" s="201" t="s">
        <v>686</v>
      </c>
      <c r="F24" s="268">
        <v>45572</v>
      </c>
      <c r="G24" s="201" t="s">
        <v>20012</v>
      </c>
      <c r="H24" s="201" t="s">
        <v>20012</v>
      </c>
      <c r="I24" s="201" t="s">
        <v>20060</v>
      </c>
      <c r="J24" s="204" t="e">
        <f>VLOOKUP(B24,Work!E:J,6,0)</f>
        <v>#N/A</v>
      </c>
      <c r="K24" s="204">
        <f>VLOOKUP(B24,'[4]work '!$D:$O,12,0)</f>
        <v>101947765907</v>
      </c>
    </row>
    <row r="25" spans="1:11">
      <c r="A25" s="201" t="s">
        <v>34</v>
      </c>
      <c r="B25" s="201">
        <v>3315464818</v>
      </c>
      <c r="C25" s="201" t="s">
        <v>20010</v>
      </c>
      <c r="D25" s="201" t="s">
        <v>20010</v>
      </c>
      <c r="E25" s="201" t="s">
        <v>686</v>
      </c>
      <c r="F25" s="268">
        <v>46096</v>
      </c>
      <c r="G25" s="201" t="s">
        <v>20011</v>
      </c>
      <c r="H25" s="201" t="s">
        <v>20017</v>
      </c>
      <c r="I25" s="201" t="s">
        <v>34</v>
      </c>
      <c r="J25" s="204" t="e">
        <f>VLOOKUP(B25,Work!E:J,6,0)</f>
        <v>#N/A</v>
      </c>
      <c r="K25" s="204">
        <f>VLOOKUP(B25,'[4]work '!$D:$O,12,0)</f>
        <v>101980353275</v>
      </c>
    </row>
    <row r="26" spans="1:11">
      <c r="A26" s="201" t="s">
        <v>20807</v>
      </c>
      <c r="B26" s="201">
        <v>3317384311</v>
      </c>
      <c r="C26" s="201" t="s">
        <v>20010</v>
      </c>
      <c r="D26" s="201" t="s">
        <v>20010</v>
      </c>
      <c r="E26" s="201" t="s">
        <v>686</v>
      </c>
      <c r="F26" s="268">
        <v>45883</v>
      </c>
      <c r="G26" s="201" t="s">
        <v>20011</v>
      </c>
      <c r="H26" s="201" t="s">
        <v>20011</v>
      </c>
      <c r="I26" s="201" t="s">
        <v>20807</v>
      </c>
      <c r="J26" s="204" t="e">
        <f>VLOOKUP(B26,Work!E:J,6,0)</f>
        <v>#N/A</v>
      </c>
      <c r="K26" s="204">
        <f>VLOOKUP(B26,'[4]work '!$D:$O,12,0)</f>
        <v>102008905234</v>
      </c>
    </row>
    <row r="27" spans="1:11">
      <c r="A27" s="201" t="s">
        <v>20040</v>
      </c>
      <c r="B27" s="201">
        <v>3316162629</v>
      </c>
      <c r="C27" s="201" t="s">
        <v>20010</v>
      </c>
      <c r="D27" s="201" t="s">
        <v>20010</v>
      </c>
      <c r="E27" s="201" t="s">
        <v>686</v>
      </c>
      <c r="F27" s="268">
        <v>45365</v>
      </c>
      <c r="G27" s="201" t="s">
        <v>20012</v>
      </c>
      <c r="H27" s="201" t="s">
        <v>20012</v>
      </c>
      <c r="I27" s="201" t="s">
        <v>20040</v>
      </c>
      <c r="J27" s="204" t="e">
        <f>VLOOKUP(B27,Work!E:J,6,0)</f>
        <v>#N/A</v>
      </c>
      <c r="K27" s="204">
        <f>VLOOKUP(B27,'[4]work '!$D:$O,12,0)</f>
        <v>102050710185</v>
      </c>
    </row>
    <row r="28" spans="1:11">
      <c r="A28" s="201" t="s">
        <v>20038</v>
      </c>
      <c r="B28" s="201">
        <v>3316162500</v>
      </c>
      <c r="C28" s="201" t="s">
        <v>20010</v>
      </c>
      <c r="D28" s="201" t="s">
        <v>20010</v>
      </c>
      <c r="E28" s="201" t="s">
        <v>686</v>
      </c>
      <c r="F28" s="268">
        <v>45365</v>
      </c>
      <c r="G28" s="201" t="s">
        <v>20011</v>
      </c>
      <c r="H28" s="201" t="s">
        <v>20011</v>
      </c>
      <c r="I28" s="201" t="s">
        <v>20038</v>
      </c>
      <c r="J28" s="204" t="e">
        <f>VLOOKUP(B28,Work!E:J,6,0)</f>
        <v>#N/A</v>
      </c>
      <c r="K28" s="204">
        <f>VLOOKUP(B28,'[4]work '!$D:$O,12,0)</f>
        <v>102050710205</v>
      </c>
    </row>
    <row r="29" spans="1:11">
      <c r="A29" s="201" t="s">
        <v>21263</v>
      </c>
      <c r="B29" s="201">
        <v>3318201856</v>
      </c>
      <c r="C29" s="201" t="s">
        <v>20010</v>
      </c>
      <c r="D29" s="201" t="s">
        <v>20010</v>
      </c>
      <c r="E29" s="201" t="s">
        <v>686</v>
      </c>
      <c r="F29" s="268">
        <v>45997</v>
      </c>
      <c r="G29" s="201" t="s">
        <v>20012</v>
      </c>
      <c r="H29" s="201" t="s">
        <v>20011</v>
      </c>
      <c r="I29" s="201" t="s">
        <v>21263</v>
      </c>
      <c r="J29" s="204" t="e">
        <f>VLOOKUP(B29,Work!E:J,6,0)</f>
        <v>#N/A</v>
      </c>
      <c r="K29" s="204">
        <f>VLOOKUP(B29,'[4]work '!$D:$O,12,0)</f>
        <v>102079011493</v>
      </c>
    </row>
    <row r="30" spans="1:11">
      <c r="A30" s="201" t="s">
        <v>20047</v>
      </c>
      <c r="B30" s="201">
        <v>3316601521</v>
      </c>
      <c r="C30" s="201" t="s">
        <v>20010</v>
      </c>
      <c r="D30" s="201" t="s">
        <v>20010</v>
      </c>
      <c r="E30" s="201" t="s">
        <v>686</v>
      </c>
      <c r="F30" s="268">
        <v>45482</v>
      </c>
      <c r="G30" s="201" t="s">
        <v>20011</v>
      </c>
      <c r="H30" s="201" t="s">
        <v>20011</v>
      </c>
      <c r="I30" s="201" t="s">
        <v>20047</v>
      </c>
      <c r="J30" s="204" t="e">
        <f>VLOOKUP(B30,Work!E:J,6,0)</f>
        <v>#N/A</v>
      </c>
      <c r="K30" s="204">
        <f>VLOOKUP(B30,'[4]work '!$D:$O,12,0)</f>
        <v>102091488455</v>
      </c>
    </row>
    <row r="31" spans="1:11">
      <c r="A31" s="201" t="s">
        <v>20054</v>
      </c>
      <c r="B31" s="201">
        <v>3316711146</v>
      </c>
      <c r="C31" s="201" t="s">
        <v>20010</v>
      </c>
      <c r="D31" s="201" t="s">
        <v>20010</v>
      </c>
      <c r="E31" s="201" t="s">
        <v>686</v>
      </c>
      <c r="F31" s="268">
        <v>45553</v>
      </c>
      <c r="G31" s="201" t="s">
        <v>20011</v>
      </c>
      <c r="H31" s="201" t="s">
        <v>20011</v>
      </c>
      <c r="I31" s="201" t="s">
        <v>20054</v>
      </c>
      <c r="J31" s="204" t="e">
        <f>VLOOKUP(B31,Work!E:J,6,0)</f>
        <v>#N/A</v>
      </c>
      <c r="K31" s="204">
        <f>VLOOKUP(B31,'[4]work '!$D:$O,12,0)</f>
        <v>102103918166</v>
      </c>
    </row>
    <row r="32" spans="1:11">
      <c r="A32" s="201" t="s">
        <v>20052</v>
      </c>
      <c r="B32" s="201">
        <v>3316821994</v>
      </c>
      <c r="C32" s="201" t="s">
        <v>20010</v>
      </c>
      <c r="D32" s="201" t="s">
        <v>20010</v>
      </c>
      <c r="E32" s="201" t="s">
        <v>686</v>
      </c>
      <c r="F32" s="268">
        <v>45547</v>
      </c>
      <c r="G32" s="201" t="s">
        <v>20011</v>
      </c>
      <c r="H32" s="201" t="s">
        <v>20011</v>
      </c>
      <c r="I32" s="201" t="s">
        <v>20052</v>
      </c>
      <c r="J32" s="204" t="e">
        <f>VLOOKUP(B32,Work!E:J,6,0)</f>
        <v>#N/A</v>
      </c>
      <c r="K32" s="204">
        <f>VLOOKUP(B32,'[4]work '!$D:$O,12,0)</f>
        <v>102117137122</v>
      </c>
    </row>
    <row r="33" spans="1:11">
      <c r="A33" s="201" t="s">
        <v>20056</v>
      </c>
      <c r="B33" s="201">
        <v>3316853275</v>
      </c>
      <c r="C33" s="201" t="s">
        <v>20010</v>
      </c>
      <c r="D33" s="201" t="s">
        <v>20010</v>
      </c>
      <c r="E33" s="201" t="s">
        <v>686</v>
      </c>
      <c r="F33" s="268">
        <v>45559</v>
      </c>
      <c r="G33" s="201" t="s">
        <v>20011</v>
      </c>
      <c r="H33" s="201" t="s">
        <v>20011</v>
      </c>
      <c r="I33" s="201" t="s">
        <v>20056</v>
      </c>
      <c r="J33" s="204" t="e">
        <f>VLOOKUP(B33,Work!E:J,6,0)</f>
        <v>#N/A</v>
      </c>
      <c r="K33" s="204">
        <f>VLOOKUP(B33,'[4]work '!$D:$O,12,0)</f>
        <v>102120964622</v>
      </c>
    </row>
    <row r="34" spans="1:11">
      <c r="A34" s="201" t="s">
        <v>20061</v>
      </c>
      <c r="B34" s="201">
        <v>3316928234</v>
      </c>
      <c r="C34" s="201" t="s">
        <v>20010</v>
      </c>
      <c r="D34" s="201" t="s">
        <v>20010</v>
      </c>
      <c r="E34" s="201" t="s">
        <v>686</v>
      </c>
      <c r="F34" s="268">
        <v>45579</v>
      </c>
      <c r="G34" s="201" t="s">
        <v>20011</v>
      </c>
      <c r="H34" s="201" t="s">
        <v>20017</v>
      </c>
      <c r="I34" s="201" t="s">
        <v>20061</v>
      </c>
      <c r="J34" s="204" t="e">
        <f>VLOOKUP(B34,Work!E:J,6,0)</f>
        <v>#N/A</v>
      </c>
      <c r="K34" s="204">
        <f>VLOOKUP(B34,'[4]work '!$D:$O,12,0)</f>
        <v>102129105055</v>
      </c>
    </row>
    <row r="35" spans="1:11">
      <c r="A35" s="201" t="s">
        <v>20076</v>
      </c>
      <c r="B35" s="201">
        <v>3317115443</v>
      </c>
      <c r="C35" s="201" t="s">
        <v>20010</v>
      </c>
      <c r="D35" s="201" t="s">
        <v>20010</v>
      </c>
      <c r="E35" s="201" t="s">
        <v>686</v>
      </c>
      <c r="F35" s="268">
        <v>45642</v>
      </c>
      <c r="G35" s="201" t="s">
        <v>20011</v>
      </c>
      <c r="H35" s="201" t="s">
        <v>20017</v>
      </c>
      <c r="I35" s="201" t="s">
        <v>20076</v>
      </c>
      <c r="J35" s="204" t="e">
        <f>VLOOKUP(B35,Work!E:J,6,0)</f>
        <v>#N/A</v>
      </c>
      <c r="K35" s="204">
        <f>VLOOKUP(B35,'[4]work '!$D:$O,12,0)</f>
        <v>102149742697</v>
      </c>
    </row>
    <row r="36" spans="1:11">
      <c r="A36" s="201" t="s">
        <v>20078</v>
      </c>
      <c r="B36" s="201">
        <v>3317143175</v>
      </c>
      <c r="C36" s="201" t="s">
        <v>20010</v>
      </c>
      <c r="D36" s="201" t="s">
        <v>20010</v>
      </c>
      <c r="E36" s="201" t="s">
        <v>686</v>
      </c>
      <c r="F36" s="268">
        <v>45703</v>
      </c>
      <c r="G36" s="201" t="s">
        <v>20011</v>
      </c>
      <c r="H36" s="201" t="s">
        <v>20011</v>
      </c>
      <c r="I36" s="201" t="s">
        <v>20078</v>
      </c>
      <c r="J36" s="204" t="e">
        <f>VLOOKUP(B36,Work!E:J,6,0)</f>
        <v>#N/A</v>
      </c>
      <c r="K36" s="204">
        <f>VLOOKUP(B36,'[4]work '!$D:$O,12,0)</f>
        <v>102151257318</v>
      </c>
    </row>
    <row r="37" spans="1:11">
      <c r="A37" s="201" t="s">
        <v>20082</v>
      </c>
      <c r="B37" s="201">
        <v>3317409057</v>
      </c>
      <c r="C37" s="201" t="s">
        <v>20010</v>
      </c>
      <c r="D37" s="201" t="s">
        <v>20010</v>
      </c>
      <c r="E37" s="201" t="s">
        <v>686</v>
      </c>
      <c r="F37" s="268">
        <v>45737</v>
      </c>
      <c r="G37" s="201" t="s">
        <v>20011</v>
      </c>
      <c r="H37" s="201" t="s">
        <v>20017</v>
      </c>
      <c r="I37" s="201" t="s">
        <v>20082</v>
      </c>
      <c r="J37" s="204" t="e">
        <f>VLOOKUP(B37,Work!E:J,6,0)</f>
        <v>#N/A</v>
      </c>
      <c r="K37" s="204">
        <f>VLOOKUP(B37,'[4]work '!$D:$O,12,0)</f>
        <v>102179938679</v>
      </c>
    </row>
    <row r="38" spans="1:11">
      <c r="A38" s="201" t="s">
        <v>20083</v>
      </c>
      <c r="B38" s="201">
        <v>3317412227</v>
      </c>
      <c r="C38" s="201" t="s">
        <v>20010</v>
      </c>
      <c r="D38" s="201" t="s">
        <v>20010</v>
      </c>
      <c r="E38" s="201" t="s">
        <v>686</v>
      </c>
      <c r="F38" s="268">
        <v>45739</v>
      </c>
      <c r="G38" s="201" t="s">
        <v>20011</v>
      </c>
      <c r="H38" s="201" t="s">
        <v>20011</v>
      </c>
      <c r="I38" s="201" t="s">
        <v>20083</v>
      </c>
      <c r="J38" s="204" t="e">
        <f>VLOOKUP(B38,Work!E:J,6,0)</f>
        <v>#N/A</v>
      </c>
      <c r="K38" s="204">
        <f>VLOOKUP(B38,'[4]work '!$D:$O,12,0)</f>
        <v>102180270324</v>
      </c>
    </row>
    <row r="39" spans="1:11">
      <c r="A39" s="201" t="s">
        <v>20089</v>
      </c>
      <c r="B39" s="201">
        <v>3317556278</v>
      </c>
      <c r="C39" s="201" t="s">
        <v>20010</v>
      </c>
      <c r="D39" s="201" t="s">
        <v>20010</v>
      </c>
      <c r="E39" s="201" t="s">
        <v>686</v>
      </c>
      <c r="F39" s="268">
        <v>45785</v>
      </c>
      <c r="G39" s="201" t="s">
        <v>20011</v>
      </c>
      <c r="H39" s="201" t="s">
        <v>20011</v>
      </c>
      <c r="I39" s="201" t="s">
        <v>20089</v>
      </c>
      <c r="J39" s="204" t="e">
        <f>VLOOKUP(B39,Work!E:J,6,0)</f>
        <v>#N/A</v>
      </c>
      <c r="K39" s="204">
        <f>VLOOKUP(B39,'[4]work '!$D:$O,12,0)</f>
        <v>102194665449</v>
      </c>
    </row>
    <row r="40" spans="1:11">
      <c r="A40" s="201" t="s">
        <v>20092</v>
      </c>
      <c r="B40" s="201">
        <v>3317596053</v>
      </c>
      <c r="C40" s="201" t="s">
        <v>20010</v>
      </c>
      <c r="D40" s="201" t="s">
        <v>20010</v>
      </c>
      <c r="E40" s="201" t="s">
        <v>686</v>
      </c>
      <c r="F40" s="268">
        <v>45799</v>
      </c>
      <c r="G40" s="201" t="s">
        <v>20011</v>
      </c>
      <c r="H40" s="201" t="s">
        <v>20011</v>
      </c>
      <c r="I40" s="201" t="s">
        <v>20092</v>
      </c>
      <c r="J40" s="204" t="e">
        <f>VLOOKUP(B40,Work!E:J,6,0)</f>
        <v>#N/A</v>
      </c>
      <c r="K40" s="204">
        <f>VLOOKUP(B40,'[4]work '!$D:$O,12,0)</f>
        <v>102199764627</v>
      </c>
    </row>
    <row r="41" spans="1:11">
      <c r="A41" s="201" t="s">
        <v>20100</v>
      </c>
      <c r="B41" s="201">
        <v>3317779888</v>
      </c>
      <c r="C41" s="201" t="s">
        <v>20010</v>
      </c>
      <c r="D41" s="201" t="s">
        <v>20010</v>
      </c>
      <c r="E41" s="201" t="s">
        <v>686</v>
      </c>
      <c r="F41" s="268">
        <v>45845</v>
      </c>
      <c r="G41" s="201" t="s">
        <v>20011</v>
      </c>
      <c r="H41" s="201" t="s">
        <v>20011</v>
      </c>
      <c r="I41" s="201" t="s">
        <v>20100</v>
      </c>
      <c r="J41" s="204" t="e">
        <f>VLOOKUP(B41,Work!E:J,6,0)</f>
        <v>#N/A</v>
      </c>
      <c r="K41" s="204">
        <f>VLOOKUP(B41,'[4]work '!$D:$O,12,0)</f>
        <v>102217224354</v>
      </c>
    </row>
    <row r="42" spans="1:11">
      <c r="A42" s="201" t="s">
        <v>21793</v>
      </c>
      <c r="B42" s="201">
        <v>3317817322</v>
      </c>
      <c r="C42" s="201" t="s">
        <v>20010</v>
      </c>
      <c r="D42" s="201" t="s">
        <v>20010</v>
      </c>
      <c r="E42" s="201" t="s">
        <v>686</v>
      </c>
      <c r="F42" s="268">
        <v>46051</v>
      </c>
      <c r="G42" s="201" t="s">
        <v>20011</v>
      </c>
      <c r="H42" s="201" t="s">
        <v>20017</v>
      </c>
      <c r="I42" s="201" t="s">
        <v>21793</v>
      </c>
      <c r="J42" s="204" t="e">
        <f>VLOOKUP(B42,Work!E:J,6,0)</f>
        <v>#N/A</v>
      </c>
      <c r="K42" s="204">
        <f>VLOOKUP(B42,'[4]work '!$D:$O,12,0)</f>
        <v>102223031358</v>
      </c>
    </row>
    <row r="43" spans="1:11">
      <c r="A43" s="201" t="s">
        <v>20799</v>
      </c>
      <c r="B43" s="201">
        <v>3317816118</v>
      </c>
      <c r="C43" s="201" t="s">
        <v>20010</v>
      </c>
      <c r="D43" s="201" t="s">
        <v>20010</v>
      </c>
      <c r="E43" s="201" t="s">
        <v>686</v>
      </c>
      <c r="F43" s="268">
        <v>45855</v>
      </c>
      <c r="G43" s="201" t="s">
        <v>20011</v>
      </c>
      <c r="H43" s="201" t="s">
        <v>20011</v>
      </c>
      <c r="I43" s="201" t="s">
        <v>20799</v>
      </c>
      <c r="J43" s="204" t="e">
        <f>VLOOKUP(B43,Work!E:J,6,0)</f>
        <v>#N/A</v>
      </c>
      <c r="K43" s="204">
        <f>VLOOKUP(B43,'[4]work '!$D:$O,12,0)</f>
        <v>102223031362</v>
      </c>
    </row>
    <row r="44" spans="1:11">
      <c r="A44" s="201" t="s">
        <v>20800</v>
      </c>
      <c r="B44" s="201">
        <v>3317816548</v>
      </c>
      <c r="C44" s="201" t="s">
        <v>20010</v>
      </c>
      <c r="D44" s="201" t="s">
        <v>20010</v>
      </c>
      <c r="E44" s="201" t="s">
        <v>686</v>
      </c>
      <c r="F44" s="268">
        <v>45855</v>
      </c>
      <c r="G44" s="201" t="s">
        <v>20011</v>
      </c>
      <c r="H44" s="201" t="s">
        <v>20011</v>
      </c>
      <c r="I44" s="201" t="s">
        <v>20800</v>
      </c>
      <c r="J44" s="204" t="e">
        <f>VLOOKUP(B44,Work!E:J,6,0)</f>
        <v>#N/A</v>
      </c>
      <c r="K44" s="204">
        <f>VLOOKUP(B44,'[4]work '!$D:$O,12,0)</f>
        <v>102223031410</v>
      </c>
    </row>
    <row r="45" spans="1:11">
      <c r="A45" s="201" t="s">
        <v>20801</v>
      </c>
      <c r="B45" s="201">
        <v>3317817285</v>
      </c>
      <c r="C45" s="201" t="s">
        <v>20010</v>
      </c>
      <c r="D45" s="201" t="s">
        <v>20010</v>
      </c>
      <c r="E45" s="201" t="s">
        <v>686</v>
      </c>
      <c r="F45" s="268">
        <v>45855</v>
      </c>
      <c r="G45" s="201" t="s">
        <v>20011</v>
      </c>
      <c r="H45" s="201" t="s">
        <v>20017</v>
      </c>
      <c r="I45" s="201" t="s">
        <v>20801</v>
      </c>
      <c r="J45" s="204" t="e">
        <f>VLOOKUP(B45,Work!E:J,6,0)</f>
        <v>#N/A</v>
      </c>
      <c r="K45" s="204">
        <f>VLOOKUP(B45,'[4]work '!$D:$O,12,0)</f>
        <v>102223031423</v>
      </c>
    </row>
    <row r="46" spans="1:11">
      <c r="A46" s="201" t="s">
        <v>20805</v>
      </c>
      <c r="B46" s="201">
        <v>3317869188</v>
      </c>
      <c r="C46" s="201" t="s">
        <v>20010</v>
      </c>
      <c r="D46" s="201" t="s">
        <v>20010</v>
      </c>
      <c r="E46" s="201" t="s">
        <v>686</v>
      </c>
      <c r="F46" s="268">
        <v>45871</v>
      </c>
      <c r="G46" s="201" t="s">
        <v>20011</v>
      </c>
      <c r="H46" s="201" t="s">
        <v>20017</v>
      </c>
      <c r="I46" s="201" t="s">
        <v>20805</v>
      </c>
      <c r="J46" s="204" t="e">
        <f>VLOOKUP(B46,Work!E:J,6,0)</f>
        <v>#N/A</v>
      </c>
      <c r="K46" s="204">
        <f>VLOOKUP(B46,'[4]work '!$D:$O,12,0)</f>
        <v>102228228310</v>
      </c>
    </row>
    <row r="47" spans="1:11">
      <c r="A47" s="201" t="s">
        <v>20806</v>
      </c>
      <c r="B47" s="201">
        <v>3317901038</v>
      </c>
      <c r="C47" s="201" t="s">
        <v>20010</v>
      </c>
      <c r="D47" s="201" t="s">
        <v>20010</v>
      </c>
      <c r="E47" s="201" t="s">
        <v>686</v>
      </c>
      <c r="F47" s="268">
        <v>45881</v>
      </c>
      <c r="G47" s="201" t="s">
        <v>20011</v>
      </c>
      <c r="H47" s="201" t="s">
        <v>20011</v>
      </c>
      <c r="I47" s="201" t="s">
        <v>20806</v>
      </c>
      <c r="J47" s="204" t="e">
        <f>VLOOKUP(B47,Work!E:J,6,0)</f>
        <v>#N/A</v>
      </c>
      <c r="K47" s="204">
        <f>VLOOKUP(B47,'[4]work '!$D:$O,12,0)</f>
        <v>102232697469</v>
      </c>
    </row>
    <row r="48" spans="1:11">
      <c r="A48" s="201" t="s">
        <v>20810</v>
      </c>
      <c r="B48" s="201">
        <v>3317948131</v>
      </c>
      <c r="C48" s="201" t="s">
        <v>20010</v>
      </c>
      <c r="D48" s="201" t="s">
        <v>20010</v>
      </c>
      <c r="E48" s="201" t="s">
        <v>686</v>
      </c>
      <c r="F48" s="268">
        <v>45902</v>
      </c>
      <c r="G48" s="201" t="s">
        <v>20011</v>
      </c>
      <c r="H48" s="201" t="s">
        <v>20011</v>
      </c>
      <c r="I48" s="201" t="s">
        <v>20810</v>
      </c>
      <c r="J48" s="204" t="e">
        <f>VLOOKUP(B48,Work!E:J,6,0)</f>
        <v>#N/A</v>
      </c>
      <c r="K48" s="204">
        <f>VLOOKUP(B48,'[4]work '!$D:$O,12,0)</f>
        <v>102240938237</v>
      </c>
    </row>
    <row r="49" spans="1:11">
      <c r="A49" s="201" t="s">
        <v>20811</v>
      </c>
      <c r="B49" s="201">
        <v>3317956170</v>
      </c>
      <c r="C49" s="201" t="s">
        <v>20010</v>
      </c>
      <c r="D49" s="201" t="s">
        <v>20010</v>
      </c>
      <c r="E49" s="201" t="s">
        <v>686</v>
      </c>
      <c r="F49" s="268">
        <v>45904</v>
      </c>
      <c r="G49" s="201" t="s">
        <v>20011</v>
      </c>
      <c r="H49" s="201" t="s">
        <v>20011</v>
      </c>
      <c r="I49" s="201" t="s">
        <v>20811</v>
      </c>
      <c r="J49" s="204" t="e">
        <f>VLOOKUP(B49,Work!E:J,6,0)</f>
        <v>#N/A</v>
      </c>
      <c r="K49" s="204">
        <f>VLOOKUP(B49,'[4]work '!$D:$O,12,0)</f>
        <v>102243375885</v>
      </c>
    </row>
    <row r="50" spans="1:11">
      <c r="A50" s="201" t="s">
        <v>20840</v>
      </c>
      <c r="B50" s="201">
        <v>3318096397</v>
      </c>
      <c r="C50" s="201" t="s">
        <v>20010</v>
      </c>
      <c r="D50" s="201" t="s">
        <v>20010</v>
      </c>
      <c r="E50" s="201" t="s">
        <v>686</v>
      </c>
      <c r="F50" s="268">
        <v>45964</v>
      </c>
      <c r="G50" s="201" t="s">
        <v>20011</v>
      </c>
      <c r="H50" s="201" t="s">
        <v>20011</v>
      </c>
      <c r="I50" s="201" t="s">
        <v>20840</v>
      </c>
      <c r="J50" s="204" t="e">
        <f>VLOOKUP(B50,Work!E:J,6,0)</f>
        <v>#N/A</v>
      </c>
      <c r="K50" s="204">
        <f>VLOOKUP(B50,'[4]work '!$D:$O,12,0)</f>
        <v>102261340182</v>
      </c>
    </row>
    <row r="51" spans="1:11">
      <c r="A51" s="201" t="s">
        <v>21212</v>
      </c>
      <c r="B51" s="201">
        <v>3318134665</v>
      </c>
      <c r="C51" s="201" t="s">
        <v>20010</v>
      </c>
      <c r="D51" s="201" t="s">
        <v>20010</v>
      </c>
      <c r="E51" s="201" t="s">
        <v>686</v>
      </c>
      <c r="F51" s="268">
        <v>45974</v>
      </c>
      <c r="G51" s="201" t="s">
        <v>20011</v>
      </c>
      <c r="H51" s="201" t="s">
        <v>20011</v>
      </c>
      <c r="I51" s="201" t="s">
        <v>21212</v>
      </c>
      <c r="J51" s="204" t="e">
        <f>VLOOKUP(B51,Work!E:J,6,0)</f>
        <v>#N/A</v>
      </c>
      <c r="K51" s="204">
        <f>VLOOKUP(B51,'[4]work '!$D:$O,12,0)</f>
        <v>102265907999</v>
      </c>
    </row>
    <row r="52" spans="1:11">
      <c r="A52" s="201" t="s">
        <v>21211</v>
      </c>
      <c r="B52" s="201">
        <v>3318134535</v>
      </c>
      <c r="C52" s="201" t="s">
        <v>20010</v>
      </c>
      <c r="D52" s="201" t="s">
        <v>20010</v>
      </c>
      <c r="E52" s="201" t="s">
        <v>686</v>
      </c>
      <c r="F52" s="268">
        <v>45974</v>
      </c>
      <c r="G52" s="201" t="s">
        <v>20011</v>
      </c>
      <c r="H52" s="201" t="s">
        <v>20011</v>
      </c>
      <c r="I52" s="201" t="s">
        <v>21211</v>
      </c>
      <c r="J52" s="204" t="e">
        <f>VLOOKUP(B52,Work!E:J,6,0)</f>
        <v>#N/A</v>
      </c>
      <c r="K52" s="204">
        <f>VLOOKUP(B52,'[4]work '!$D:$O,12,0)</f>
        <v>102265909833</v>
      </c>
    </row>
    <row r="53" spans="1:11">
      <c r="A53" s="201" t="s">
        <v>20009</v>
      </c>
      <c r="B53" s="201">
        <v>3310860091</v>
      </c>
      <c r="C53" s="201" t="s">
        <v>20010</v>
      </c>
      <c r="D53" s="201" t="s">
        <v>20010</v>
      </c>
      <c r="E53" s="201" t="s">
        <v>686</v>
      </c>
      <c r="F53" s="268">
        <v>43619</v>
      </c>
      <c r="G53" s="201" t="s">
        <v>20011</v>
      </c>
      <c r="H53" s="201" t="s">
        <v>20011</v>
      </c>
      <c r="I53" s="201" t="s">
        <v>20009</v>
      </c>
      <c r="J53" s="204">
        <f>VLOOKUP(B53,Work!E:J,6,0)</f>
        <v>101391642731</v>
      </c>
      <c r="K53" s="644" t="s">
        <v>22016</v>
      </c>
    </row>
    <row r="54" spans="1:11">
      <c r="A54" s="201" t="s">
        <v>21790</v>
      </c>
      <c r="B54" s="201">
        <v>3318334248</v>
      </c>
      <c r="C54" s="201" t="s">
        <v>20010</v>
      </c>
      <c r="D54" s="201" t="s">
        <v>20010</v>
      </c>
      <c r="E54" s="201" t="s">
        <v>686</v>
      </c>
      <c r="F54" s="268">
        <v>46042</v>
      </c>
      <c r="G54" s="201" t="s">
        <v>20012</v>
      </c>
      <c r="H54" s="201" t="s">
        <v>20017</v>
      </c>
      <c r="I54" s="201" t="s">
        <v>21790</v>
      </c>
      <c r="J54" s="204" t="e">
        <f>VLOOKUP(B54,Work!E:J,6,0)</f>
        <v>#N/A</v>
      </c>
      <c r="K54" s="204" t="str">
        <f>VLOOKUP(B54,'[4]work '!$D:$O,12,0)</f>
        <v xml:space="preserve">HARIOM. THAKUR </v>
      </c>
    </row>
    <row r="55" spans="1:11">
      <c r="A55" s="201" t="s">
        <v>21789</v>
      </c>
      <c r="B55" s="201">
        <v>3318333195</v>
      </c>
      <c r="C55" s="201" t="s">
        <v>20010</v>
      </c>
      <c r="D55" s="201" t="s">
        <v>20010</v>
      </c>
      <c r="E55" s="201" t="s">
        <v>686</v>
      </c>
      <c r="F55" s="268">
        <v>46042</v>
      </c>
      <c r="G55" s="201" t="s">
        <v>20011</v>
      </c>
      <c r="H55" s="201" t="s">
        <v>20011</v>
      </c>
      <c r="I55" s="201" t="s">
        <v>21789</v>
      </c>
      <c r="J55" s="204" t="e">
        <f>VLOOKUP(B55,Work!E:J,6,0)</f>
        <v>#N/A</v>
      </c>
      <c r="K55" s="204" t="str">
        <f>VLOOKUP(B55,'[4]work '!$D:$O,12,0)</f>
        <v xml:space="preserve">SAGAR JAMADAR </v>
      </c>
    </row>
    <row r="56" spans="1:11">
      <c r="A56" s="201" t="s">
        <v>21798</v>
      </c>
      <c r="B56" s="201">
        <v>2504535280</v>
      </c>
      <c r="C56" s="201" t="s">
        <v>20010</v>
      </c>
      <c r="D56" s="201" t="s">
        <v>20010</v>
      </c>
      <c r="E56" s="201" t="s">
        <v>686</v>
      </c>
      <c r="F56" s="268">
        <v>46055</v>
      </c>
      <c r="G56" s="201" t="s">
        <v>20011</v>
      </c>
      <c r="H56" s="201" t="s">
        <v>20011</v>
      </c>
      <c r="I56" s="201" t="s">
        <v>21798</v>
      </c>
      <c r="J56" s="204" t="e">
        <f>VLOOKUP(B56,Work!E:J,6,0)</f>
        <v>#N/A</v>
      </c>
      <c r="K56" s="204" t="str">
        <f>VLOOKUP(B56,'[4]work '!$D:$O,12,0)</f>
        <v>SHASHIKANT ALURE</v>
      </c>
    </row>
    <row r="57" spans="1:11">
      <c r="A57" s="201" t="s">
        <v>21791</v>
      </c>
      <c r="B57" s="201">
        <v>3318334817</v>
      </c>
      <c r="C57" s="201" t="s">
        <v>20010</v>
      </c>
      <c r="D57" s="201" t="s">
        <v>20010</v>
      </c>
      <c r="E57" s="201" t="s">
        <v>686</v>
      </c>
      <c r="F57" s="268">
        <v>46042</v>
      </c>
      <c r="G57" s="201" t="s">
        <v>20012</v>
      </c>
      <c r="H57" s="201" t="s">
        <v>20017</v>
      </c>
      <c r="I57" s="201" t="s">
        <v>21791</v>
      </c>
      <c r="J57" s="204" t="e">
        <f>VLOOKUP(B57,Work!E:J,6,0)</f>
        <v>#N/A</v>
      </c>
      <c r="K57" s="204" t="str">
        <f>VLOOKUP(B57,'[4]work '!$D:$O,12,0)</f>
        <v xml:space="preserve">SHUKRAM  THAKUR </v>
      </c>
    </row>
    <row r="58" spans="1:11">
      <c r="A58" s="201" t="s">
        <v>3865</v>
      </c>
      <c r="B58" s="201">
        <v>3318334758</v>
      </c>
      <c r="C58" s="201" t="s">
        <v>20010</v>
      </c>
      <c r="D58" s="201" t="s">
        <v>20010</v>
      </c>
      <c r="E58" s="201" t="s">
        <v>686</v>
      </c>
      <c r="F58" s="268">
        <v>46042</v>
      </c>
      <c r="G58" s="201" t="s">
        <v>20012</v>
      </c>
      <c r="H58" s="201" t="s">
        <v>20017</v>
      </c>
      <c r="I58" s="201" t="s">
        <v>3865</v>
      </c>
      <c r="J58" s="204" t="e">
        <f>VLOOKUP(B58,Work!E:J,6,0)</f>
        <v>#N/A</v>
      </c>
      <c r="K58" s="204" t="str">
        <f>VLOOKUP(B58,'[4]work '!$D:$O,12,0)</f>
        <v xml:space="preserve">SURAJ THAKUR </v>
      </c>
    </row>
    <row r="59" spans="1:11">
      <c r="A59" s="201" t="s">
        <v>21970</v>
      </c>
      <c r="B59" s="201">
        <v>3314292252</v>
      </c>
      <c r="C59" s="201" t="s">
        <v>20010</v>
      </c>
      <c r="D59" s="201" t="s">
        <v>20010</v>
      </c>
      <c r="E59" s="201" t="s">
        <v>686</v>
      </c>
      <c r="F59" s="268">
        <v>46096</v>
      </c>
      <c r="G59" s="201" t="s">
        <v>20011</v>
      </c>
      <c r="H59" s="201" t="s">
        <v>20011</v>
      </c>
      <c r="I59" s="201" t="s">
        <v>21970</v>
      </c>
      <c r="J59" s="204" t="e">
        <f>VLOOKUP(B59,Work!E:J,6,0)</f>
        <v>#N/A</v>
      </c>
      <c r="K59" s="204" t="str">
        <f>VLOOKUP(B59,'[4]work '!$D:$O,12,0)</f>
        <v>TEJAS BENGARE</v>
      </c>
    </row>
    <row r="60" spans="1:11">
      <c r="A60" s="201" t="s">
        <v>21277</v>
      </c>
      <c r="B60" s="201">
        <v>3318277343</v>
      </c>
      <c r="C60" s="201" t="s">
        <v>20010</v>
      </c>
      <c r="D60" s="201" t="s">
        <v>20010</v>
      </c>
      <c r="E60" s="201" t="s">
        <v>686</v>
      </c>
      <c r="F60" s="268">
        <v>46024</v>
      </c>
      <c r="G60" s="201" t="s">
        <v>20012</v>
      </c>
      <c r="H60" s="201" t="s">
        <v>20011</v>
      </c>
      <c r="I60" s="201" t="s">
        <v>21277</v>
      </c>
      <c r="J60" s="204" t="e">
        <f>VLOOKUP(B60,Work!E:J,6,0)</f>
        <v>#N/A</v>
      </c>
      <c r="K60" s="204" t="str">
        <f>VLOOKUP(B60,'[4]work '!$D:$O,12,0)</f>
        <v>VIJAY GUJJI</v>
      </c>
    </row>
    <row r="61" spans="1:11">
      <c r="A61" s="201" t="s">
        <v>21989</v>
      </c>
      <c r="B61" s="201">
        <v>3318530612</v>
      </c>
      <c r="C61" s="201" t="s">
        <v>20010</v>
      </c>
      <c r="D61" s="201" t="s">
        <v>20010</v>
      </c>
      <c r="E61" s="201" t="s">
        <v>686</v>
      </c>
      <c r="F61" s="268">
        <v>46107</v>
      </c>
      <c r="G61" s="201" t="s">
        <v>20012</v>
      </c>
      <c r="H61" s="201" t="s">
        <v>20017</v>
      </c>
      <c r="I61" s="201" t="s">
        <v>21989</v>
      </c>
      <c r="J61" s="204" t="e">
        <f>VLOOKUP(B61,Work!E:J,6,0)</f>
        <v>#N/A</v>
      </c>
    </row>
    <row r="62" spans="1:11">
      <c r="A62" s="201" t="s">
        <v>241</v>
      </c>
      <c r="B62" s="201">
        <v>3315397405</v>
      </c>
      <c r="C62" s="201" t="s">
        <v>20010</v>
      </c>
      <c r="D62" s="201" t="s">
        <v>20010</v>
      </c>
      <c r="E62" s="201" t="s">
        <v>686</v>
      </c>
      <c r="F62" s="268">
        <v>45131</v>
      </c>
      <c r="G62" s="201" t="s">
        <v>20011</v>
      </c>
      <c r="H62" s="201" t="s">
        <v>20011</v>
      </c>
      <c r="I62" s="201" t="s">
        <v>241</v>
      </c>
      <c r="J62" s="204">
        <f>VLOOKUP(B62,Work!E:J,6,0)</f>
        <v>100450352070</v>
      </c>
    </row>
    <row r="63" spans="1:11">
      <c r="A63" s="201" t="s">
        <v>249</v>
      </c>
      <c r="B63" s="201">
        <v>3315291117</v>
      </c>
      <c r="C63" s="201" t="s">
        <v>20010</v>
      </c>
      <c r="D63" s="201" t="s">
        <v>20010</v>
      </c>
      <c r="E63" s="201" t="s">
        <v>686</v>
      </c>
      <c r="F63" s="268">
        <v>45103</v>
      </c>
      <c r="G63" s="201" t="s">
        <v>20011</v>
      </c>
      <c r="H63" s="201" t="s">
        <v>20011</v>
      </c>
      <c r="I63" s="201" t="s">
        <v>249</v>
      </c>
      <c r="J63" s="204">
        <f>VLOOKUP(B63,Work!E:J,6,0)</f>
        <v>100590315745</v>
      </c>
    </row>
    <row r="64" spans="1:11">
      <c r="A64" s="201" t="s">
        <v>21271</v>
      </c>
      <c r="B64" s="201">
        <v>3314505032</v>
      </c>
      <c r="C64" s="201" t="s">
        <v>20010</v>
      </c>
      <c r="D64" s="201" t="s">
        <v>20010</v>
      </c>
      <c r="E64" s="201" t="s">
        <v>686</v>
      </c>
      <c r="F64" s="268">
        <v>46014</v>
      </c>
      <c r="G64" s="201" t="s">
        <v>20011</v>
      </c>
      <c r="H64" s="201" t="s">
        <v>20017</v>
      </c>
      <c r="I64" s="201" t="s">
        <v>21271</v>
      </c>
      <c r="J64" s="204" t="e">
        <f>VLOOKUP(B64,Work!E:J,6,0)</f>
        <v>#N/A</v>
      </c>
    </row>
    <row r="65" spans="1:10">
      <c r="A65" s="201" t="s">
        <v>588</v>
      </c>
      <c r="B65" s="201">
        <v>3317595184</v>
      </c>
      <c r="C65" s="201" t="s">
        <v>20010</v>
      </c>
      <c r="D65" s="201" t="s">
        <v>20010</v>
      </c>
      <c r="E65" s="201" t="s">
        <v>686</v>
      </c>
      <c r="F65" s="268">
        <v>45799</v>
      </c>
      <c r="G65" s="201" t="s">
        <v>20011</v>
      </c>
      <c r="H65" s="201" t="s">
        <v>20011</v>
      </c>
      <c r="I65" s="201" t="s">
        <v>588</v>
      </c>
      <c r="J65" s="204">
        <f>VLOOKUP(B65,Work!E:J,6,0)</f>
        <v>101084612898</v>
      </c>
    </row>
    <row r="66" spans="1:10">
      <c r="A66" s="201" t="s">
        <v>20802</v>
      </c>
      <c r="B66" s="201">
        <v>3317820579</v>
      </c>
      <c r="C66" s="201" t="s">
        <v>20010</v>
      </c>
      <c r="D66" s="201" t="s">
        <v>20010</v>
      </c>
      <c r="E66" s="201" t="s">
        <v>686</v>
      </c>
      <c r="F66" s="268">
        <v>45856</v>
      </c>
      <c r="G66" s="201" t="s">
        <v>20012</v>
      </c>
      <c r="H66" s="201" t="s">
        <v>20017</v>
      </c>
      <c r="I66" s="201" t="s">
        <v>20802</v>
      </c>
      <c r="J66" s="204" t="e">
        <f>VLOOKUP(B66,Work!E:J,6,0)</f>
        <v>#N/A</v>
      </c>
    </row>
    <row r="67" spans="1:10">
      <c r="A67" s="201" t="s">
        <v>20098</v>
      </c>
      <c r="B67" s="201">
        <v>3317732124</v>
      </c>
      <c r="C67" s="201" t="s">
        <v>20010</v>
      </c>
      <c r="D67" s="201" t="s">
        <v>20010</v>
      </c>
      <c r="E67" s="201" t="s">
        <v>686</v>
      </c>
      <c r="F67" s="268">
        <v>45834</v>
      </c>
      <c r="G67" s="201" t="s">
        <v>20011</v>
      </c>
      <c r="H67" s="201" t="s">
        <v>20011</v>
      </c>
      <c r="I67" s="201" t="s">
        <v>20098</v>
      </c>
      <c r="J67" s="204">
        <f>VLOOKUP(B67,Work!E:J,6,0)</f>
        <v>101216844424</v>
      </c>
    </row>
    <row r="68" spans="1:10">
      <c r="A68" s="201" t="s">
        <v>100</v>
      </c>
      <c r="B68" s="201">
        <v>3315883972</v>
      </c>
      <c r="C68" s="201" t="s">
        <v>20010</v>
      </c>
      <c r="D68" s="201" t="s">
        <v>20010</v>
      </c>
      <c r="E68" s="201" t="s">
        <v>686</v>
      </c>
      <c r="F68" s="268">
        <v>45878</v>
      </c>
      <c r="G68" s="201" t="s">
        <v>20011</v>
      </c>
      <c r="H68" s="201" t="s">
        <v>20017</v>
      </c>
      <c r="I68" s="201" t="s">
        <v>100</v>
      </c>
      <c r="J68" s="204">
        <f>VLOOKUP(B68,Work!E:J,6,0)</f>
        <v>101235372414</v>
      </c>
    </row>
    <row r="69" spans="1:10">
      <c r="A69" s="201" t="s">
        <v>21270</v>
      </c>
      <c r="B69" s="201">
        <v>3315479975</v>
      </c>
      <c r="C69" s="201" t="s">
        <v>20010</v>
      </c>
      <c r="D69" s="201" t="s">
        <v>20010</v>
      </c>
      <c r="E69" s="201" t="s">
        <v>686</v>
      </c>
      <c r="F69" s="268">
        <v>46014</v>
      </c>
      <c r="G69" s="201" t="s">
        <v>20011</v>
      </c>
      <c r="H69" s="201" t="s">
        <v>20017</v>
      </c>
      <c r="I69" s="201" t="s">
        <v>21270</v>
      </c>
      <c r="J69" s="204">
        <f>VLOOKUP(B69,Work!E:J,6,0)</f>
        <v>101241926666</v>
      </c>
    </row>
    <row r="70" spans="1:10">
      <c r="A70" s="201" t="s">
        <v>219</v>
      </c>
      <c r="B70" s="201">
        <v>3315008810</v>
      </c>
      <c r="C70" s="201" t="s">
        <v>20010</v>
      </c>
      <c r="D70" s="201" t="s">
        <v>20010</v>
      </c>
      <c r="E70" s="201" t="s">
        <v>686</v>
      </c>
      <c r="F70" s="268">
        <v>46031</v>
      </c>
      <c r="G70" s="201" t="s">
        <v>20011</v>
      </c>
      <c r="H70" s="201" t="s">
        <v>20011</v>
      </c>
      <c r="I70" s="201" t="s">
        <v>219</v>
      </c>
      <c r="J70" s="204">
        <f>VLOOKUP(B70,Work!E:J,6,0)</f>
        <v>101281737627</v>
      </c>
    </row>
    <row r="71" spans="1:10">
      <c r="A71" s="201" t="s">
        <v>20015</v>
      </c>
      <c r="B71" s="201">
        <v>3311531000</v>
      </c>
      <c r="C71" s="201" t="s">
        <v>20010</v>
      </c>
      <c r="D71" s="201" t="s">
        <v>20010</v>
      </c>
      <c r="E71" s="201" t="s">
        <v>686</v>
      </c>
      <c r="F71" s="268">
        <v>43834</v>
      </c>
      <c r="G71" s="201" t="s">
        <v>20011</v>
      </c>
      <c r="H71" s="201" t="s">
        <v>20011</v>
      </c>
      <c r="I71" s="201" t="s">
        <v>20015</v>
      </c>
      <c r="J71" s="204">
        <f>VLOOKUP(B71,Work!E:J,6,0)</f>
        <v>101373078654</v>
      </c>
    </row>
    <row r="72" spans="1:10">
      <c r="A72" s="201" t="s">
        <v>99</v>
      </c>
      <c r="B72" s="201">
        <v>3310279715</v>
      </c>
      <c r="C72" s="201" t="s">
        <v>20010</v>
      </c>
      <c r="D72" s="201" t="s">
        <v>20010</v>
      </c>
      <c r="E72" s="201" t="s">
        <v>686</v>
      </c>
      <c r="F72" s="268">
        <v>44789</v>
      </c>
      <c r="G72" s="201" t="s">
        <v>20011</v>
      </c>
      <c r="H72" s="201" t="s">
        <v>20011</v>
      </c>
      <c r="I72" s="201" t="s">
        <v>99</v>
      </c>
      <c r="J72" s="204">
        <f>VLOOKUP(B72,Work!E:J,6,0)</f>
        <v>101388345766</v>
      </c>
    </row>
    <row r="73" spans="1:10">
      <c r="A73" s="201" t="s">
        <v>39</v>
      </c>
      <c r="B73" s="201">
        <v>3315708668</v>
      </c>
      <c r="C73" s="201" t="s">
        <v>20010</v>
      </c>
      <c r="D73" s="201" t="s">
        <v>20010</v>
      </c>
      <c r="E73" s="201" t="s">
        <v>686</v>
      </c>
      <c r="F73" s="268">
        <v>45229</v>
      </c>
      <c r="G73" s="201" t="s">
        <v>20011</v>
      </c>
      <c r="H73" s="201" t="s">
        <v>20011</v>
      </c>
      <c r="I73" s="201" t="s">
        <v>39</v>
      </c>
      <c r="J73" s="204">
        <f>VLOOKUP(B73,Work!E:J,6,0)</f>
        <v>101396804599</v>
      </c>
    </row>
    <row r="74" spans="1:10">
      <c r="A74" s="201" t="s">
        <v>20020</v>
      </c>
      <c r="B74" s="201">
        <v>3310316931</v>
      </c>
      <c r="C74" s="201" t="s">
        <v>20010</v>
      </c>
      <c r="D74" s="201" t="s">
        <v>20010</v>
      </c>
      <c r="E74" s="201" t="s">
        <v>686</v>
      </c>
      <c r="F74" s="268">
        <v>44131</v>
      </c>
      <c r="G74" s="201" t="s">
        <v>20011</v>
      </c>
      <c r="H74" s="201" t="s">
        <v>20011</v>
      </c>
      <c r="I74" s="201" t="s">
        <v>20020</v>
      </c>
      <c r="J74" s="204">
        <f>VLOOKUP(B74,Work!E:J,6,0)</f>
        <v>101407413648</v>
      </c>
    </row>
    <row r="75" spans="1:10">
      <c r="A75" s="201" t="s">
        <v>20024</v>
      </c>
      <c r="B75" s="201">
        <v>3314106884</v>
      </c>
      <c r="C75" s="201" t="s">
        <v>20010</v>
      </c>
      <c r="D75" s="201" t="s">
        <v>20010</v>
      </c>
      <c r="E75" s="201" t="s">
        <v>686</v>
      </c>
      <c r="F75" s="268">
        <v>44747</v>
      </c>
      <c r="G75" s="201" t="s">
        <v>20011</v>
      </c>
      <c r="H75" s="201" t="s">
        <v>20017</v>
      </c>
      <c r="I75" s="201" t="s">
        <v>20024</v>
      </c>
      <c r="J75" s="204">
        <f>VLOOKUP(B75,Work!E:J,6,0)</f>
        <v>101410043453</v>
      </c>
    </row>
    <row r="76" spans="1:10">
      <c r="A76" s="201" t="s">
        <v>20016</v>
      </c>
      <c r="B76" s="201">
        <v>3311838973</v>
      </c>
      <c r="C76" s="201" t="s">
        <v>20010</v>
      </c>
      <c r="D76" s="201" t="s">
        <v>20010</v>
      </c>
      <c r="E76" s="201" t="s">
        <v>686</v>
      </c>
      <c r="F76" s="268">
        <v>43988</v>
      </c>
      <c r="G76" s="201" t="s">
        <v>20011</v>
      </c>
      <c r="H76" s="201" t="s">
        <v>20017</v>
      </c>
      <c r="I76" s="201" t="s">
        <v>20016</v>
      </c>
      <c r="J76" s="204">
        <f>VLOOKUP(B76,Work!E:J,6,0)</f>
        <v>101424675655</v>
      </c>
    </row>
    <row r="77" spans="1:10">
      <c r="A77" s="201" t="s">
        <v>223</v>
      </c>
      <c r="B77" s="201">
        <v>3318058546</v>
      </c>
      <c r="C77" s="201" t="s">
        <v>20010</v>
      </c>
      <c r="D77" s="201" t="s">
        <v>20010</v>
      </c>
      <c r="E77" s="201" t="s">
        <v>686</v>
      </c>
      <c r="F77" s="268">
        <v>45940</v>
      </c>
      <c r="G77" s="201" t="s">
        <v>20011</v>
      </c>
      <c r="H77" s="201" t="s">
        <v>20011</v>
      </c>
      <c r="I77" s="201" t="s">
        <v>223</v>
      </c>
      <c r="J77" s="204">
        <f>VLOOKUP(B77,Work!E:J,6,0)</f>
        <v>101424676055</v>
      </c>
    </row>
    <row r="78" spans="1:10">
      <c r="A78" s="201" t="s">
        <v>238</v>
      </c>
      <c r="B78" s="201">
        <v>3315285176</v>
      </c>
      <c r="C78" s="201" t="s">
        <v>20010</v>
      </c>
      <c r="D78" s="201" t="s">
        <v>20010</v>
      </c>
      <c r="E78" s="201" t="s">
        <v>686</v>
      </c>
      <c r="F78" s="268">
        <v>45101</v>
      </c>
      <c r="G78" s="201" t="s">
        <v>20012</v>
      </c>
      <c r="H78" s="201" t="s">
        <v>20011</v>
      </c>
      <c r="I78" s="201" t="s">
        <v>238</v>
      </c>
      <c r="J78" s="204">
        <f>VLOOKUP(B78,Work!E:J,6,0)</f>
        <v>101428896909</v>
      </c>
    </row>
    <row r="79" spans="1:10">
      <c r="A79" s="201" t="s">
        <v>334</v>
      </c>
      <c r="B79" s="201">
        <v>3316592493</v>
      </c>
      <c r="C79" s="201" t="s">
        <v>20010</v>
      </c>
      <c r="D79" s="201" t="s">
        <v>20010</v>
      </c>
      <c r="E79" s="201" t="s">
        <v>686</v>
      </c>
      <c r="F79" s="268">
        <v>45481</v>
      </c>
      <c r="G79" s="201" t="s">
        <v>20011</v>
      </c>
      <c r="H79" s="201" t="s">
        <v>20011</v>
      </c>
      <c r="I79" s="201" t="s">
        <v>334</v>
      </c>
      <c r="J79" s="204">
        <f>VLOOKUP(B79,Work!E:J,6,0)</f>
        <v>101432431093</v>
      </c>
    </row>
    <row r="80" spans="1:10">
      <c r="A80" s="201" t="s">
        <v>217</v>
      </c>
      <c r="B80" s="201">
        <v>3314278646</v>
      </c>
      <c r="C80" s="201" t="s">
        <v>20010</v>
      </c>
      <c r="D80" s="201" t="s">
        <v>20010</v>
      </c>
      <c r="E80" s="201" t="s">
        <v>686</v>
      </c>
      <c r="F80" s="268">
        <v>44996</v>
      </c>
      <c r="G80" s="201" t="s">
        <v>20011</v>
      </c>
      <c r="H80" s="201" t="s">
        <v>20011</v>
      </c>
      <c r="I80" s="201" t="s">
        <v>217</v>
      </c>
      <c r="J80" s="204">
        <f>VLOOKUP(B80,Work!E:J,6,0)</f>
        <v>101447270865</v>
      </c>
    </row>
    <row r="81" spans="1:10">
      <c r="A81" s="201" t="s">
        <v>38</v>
      </c>
      <c r="B81" s="201">
        <v>3310906192</v>
      </c>
      <c r="C81" s="201" t="s">
        <v>20010</v>
      </c>
      <c r="D81" s="201" t="s">
        <v>20010</v>
      </c>
      <c r="E81" s="201" t="s">
        <v>686</v>
      </c>
      <c r="F81" s="268">
        <v>43629</v>
      </c>
      <c r="G81" s="201" t="s">
        <v>20012</v>
      </c>
      <c r="H81" s="201" t="s">
        <v>20011</v>
      </c>
      <c r="I81" s="201" t="s">
        <v>38</v>
      </c>
      <c r="J81" s="204">
        <f>VLOOKUP(B81,Work!E:J,6,0)</f>
        <v>101475170616</v>
      </c>
    </row>
    <row r="82" spans="1:10">
      <c r="A82" s="201" t="s">
        <v>20836</v>
      </c>
      <c r="B82" s="201">
        <v>3310877479</v>
      </c>
      <c r="C82" s="201" t="s">
        <v>20010</v>
      </c>
      <c r="D82" s="201" t="s">
        <v>20010</v>
      </c>
      <c r="E82" s="201" t="s">
        <v>686</v>
      </c>
      <c r="F82" s="268">
        <v>43623</v>
      </c>
      <c r="G82" s="201" t="s">
        <v>20012</v>
      </c>
      <c r="H82" s="201" t="s">
        <v>20011</v>
      </c>
      <c r="I82" s="201" t="s">
        <v>20836</v>
      </c>
      <c r="J82" s="204">
        <f>VLOOKUP(B82,Work!E:J,6,0)</f>
        <v>101475240602</v>
      </c>
    </row>
    <row r="83" spans="1:10">
      <c r="A83" s="201" t="s">
        <v>20013</v>
      </c>
      <c r="B83" s="201">
        <v>3311361569</v>
      </c>
      <c r="C83" s="201" t="s">
        <v>20010</v>
      </c>
      <c r="D83" s="201" t="s">
        <v>20010</v>
      </c>
      <c r="E83" s="201" t="s">
        <v>686</v>
      </c>
      <c r="F83" s="268">
        <v>43781</v>
      </c>
      <c r="G83" s="201" t="s">
        <v>20011</v>
      </c>
      <c r="H83" s="201" t="s">
        <v>20011</v>
      </c>
      <c r="I83" s="201" t="s">
        <v>20013</v>
      </c>
      <c r="J83" s="204">
        <f>VLOOKUP(B83,Work!E:J,6,0)</f>
        <v>101486099649</v>
      </c>
    </row>
    <row r="84" spans="1:10">
      <c r="A84" s="201" t="s">
        <v>20019</v>
      </c>
      <c r="B84" s="201">
        <v>3311090288</v>
      </c>
      <c r="C84" s="201" t="s">
        <v>20010</v>
      </c>
      <c r="D84" s="201" t="s">
        <v>20010</v>
      </c>
      <c r="E84" s="201" t="s">
        <v>686</v>
      </c>
      <c r="F84" s="268">
        <v>44065</v>
      </c>
      <c r="G84" s="201" t="s">
        <v>20012</v>
      </c>
      <c r="H84" s="201" t="s">
        <v>20011</v>
      </c>
      <c r="I84" s="201" t="s">
        <v>20019</v>
      </c>
      <c r="J84" s="204">
        <f>VLOOKUP(B84,Work!E:J,6,0)</f>
        <v>101492178974</v>
      </c>
    </row>
    <row r="85" spans="1:10">
      <c r="A85" s="201" t="s">
        <v>35</v>
      </c>
      <c r="B85" s="201">
        <v>3311275186</v>
      </c>
      <c r="C85" s="201" t="s">
        <v>20010</v>
      </c>
      <c r="D85" s="201" t="s">
        <v>20010</v>
      </c>
      <c r="E85" s="201" t="s">
        <v>686</v>
      </c>
      <c r="F85" s="268">
        <v>43749</v>
      </c>
      <c r="G85" s="201" t="s">
        <v>20011</v>
      </c>
      <c r="H85" s="201" t="s">
        <v>20011</v>
      </c>
      <c r="I85" s="201" t="s">
        <v>35</v>
      </c>
      <c r="J85" s="204">
        <f>VLOOKUP(B85,Work!E:J,6,0)</f>
        <v>101509952020</v>
      </c>
    </row>
    <row r="86" spans="1:10">
      <c r="A86" s="201" t="s">
        <v>21784</v>
      </c>
      <c r="B86" s="201">
        <v>3311362160</v>
      </c>
      <c r="C86" s="201" t="s">
        <v>20010</v>
      </c>
      <c r="D86" s="201" t="s">
        <v>20010</v>
      </c>
      <c r="E86" s="201" t="s">
        <v>686</v>
      </c>
      <c r="F86" s="268">
        <v>43781</v>
      </c>
      <c r="G86" s="201" t="s">
        <v>20012</v>
      </c>
      <c r="H86" s="201" t="s">
        <v>20012</v>
      </c>
      <c r="I86" s="201" t="s">
        <v>21784</v>
      </c>
      <c r="J86" s="204">
        <f>VLOOKUP(B86,Work!E:J,6,0)</f>
        <v>101520450548</v>
      </c>
    </row>
    <row r="87" spans="1:10">
      <c r="A87" s="201" t="s">
        <v>20018</v>
      </c>
      <c r="B87" s="201">
        <v>3311953721</v>
      </c>
      <c r="C87" s="201" t="s">
        <v>20010</v>
      </c>
      <c r="D87" s="201" t="s">
        <v>20010</v>
      </c>
      <c r="E87" s="201" t="s">
        <v>686</v>
      </c>
      <c r="F87" s="268">
        <v>44048</v>
      </c>
      <c r="G87" s="201" t="s">
        <v>20011</v>
      </c>
      <c r="H87" s="201" t="s">
        <v>20011</v>
      </c>
      <c r="I87" s="201" t="s">
        <v>20018</v>
      </c>
      <c r="J87" s="204">
        <f>VLOOKUP(B87,Work!E:J,6,0)</f>
        <v>101522138160</v>
      </c>
    </row>
    <row r="88" spans="1:10">
      <c r="A88" s="201" t="s">
        <v>218</v>
      </c>
      <c r="B88" s="201">
        <v>3311838965</v>
      </c>
      <c r="C88" s="201" t="s">
        <v>20010</v>
      </c>
      <c r="D88" s="201" t="s">
        <v>20010</v>
      </c>
      <c r="E88" s="201" t="s">
        <v>686</v>
      </c>
      <c r="F88" s="268">
        <v>43988</v>
      </c>
      <c r="G88" s="201" t="s">
        <v>20012</v>
      </c>
      <c r="H88" s="201" t="s">
        <v>20011</v>
      </c>
      <c r="I88" s="201" t="s">
        <v>218</v>
      </c>
      <c r="J88" s="204">
        <f>VLOOKUP(B88,Work!E:J,6,0)</f>
        <v>101540070377</v>
      </c>
    </row>
    <row r="89" spans="1:10">
      <c r="A89" s="201" t="s">
        <v>216</v>
      </c>
      <c r="B89" s="201">
        <v>3313948482</v>
      </c>
      <c r="C89" s="201" t="s">
        <v>20010</v>
      </c>
      <c r="D89" s="201" t="s">
        <v>20010</v>
      </c>
      <c r="E89" s="201" t="s">
        <v>686</v>
      </c>
      <c r="F89" s="268">
        <v>44708</v>
      </c>
      <c r="G89" s="201" t="s">
        <v>20011</v>
      </c>
      <c r="H89" s="201" t="s">
        <v>20017</v>
      </c>
      <c r="I89" s="201" t="s">
        <v>216</v>
      </c>
      <c r="J89" s="204">
        <f>VLOOKUP(B89,Work!E:J,6,0)</f>
        <v>101591620411</v>
      </c>
    </row>
    <row r="90" spans="1:10">
      <c r="A90" s="201" t="s">
        <v>21266</v>
      </c>
      <c r="B90" s="201">
        <v>3311921178</v>
      </c>
      <c r="C90" s="201" t="s">
        <v>20010</v>
      </c>
      <c r="D90" s="201" t="s">
        <v>20010</v>
      </c>
      <c r="E90" s="201" t="s">
        <v>686</v>
      </c>
      <c r="F90" s="268">
        <v>46003</v>
      </c>
      <c r="G90" s="201" t="s">
        <v>20012</v>
      </c>
      <c r="H90" s="201" t="s">
        <v>20011</v>
      </c>
      <c r="I90" s="201" t="s">
        <v>21266</v>
      </c>
      <c r="J90" s="204">
        <f>VLOOKUP(B90,Work!E:J,6,0)</f>
        <v>101591620448</v>
      </c>
    </row>
    <row r="91" spans="1:10">
      <c r="A91" s="201" t="s">
        <v>20022</v>
      </c>
      <c r="B91" s="201">
        <v>3312027406</v>
      </c>
      <c r="C91" s="201" t="s">
        <v>20010</v>
      </c>
      <c r="D91" s="201" t="s">
        <v>20010</v>
      </c>
      <c r="E91" s="201" t="s">
        <v>686</v>
      </c>
      <c r="F91" s="268">
        <v>44721</v>
      </c>
      <c r="G91" s="201" t="s">
        <v>20012</v>
      </c>
      <c r="H91" s="201" t="s">
        <v>20012</v>
      </c>
      <c r="I91" s="201" t="s">
        <v>20022</v>
      </c>
      <c r="J91" s="204">
        <f>VLOOKUP(B91,Work!E:J,6,0)</f>
        <v>101603294918</v>
      </c>
    </row>
    <row r="92" spans="1:10">
      <c r="A92" s="201" t="s">
        <v>20062</v>
      </c>
      <c r="B92" s="201">
        <v>3316938981</v>
      </c>
      <c r="C92" s="201" t="s">
        <v>20010</v>
      </c>
      <c r="D92" s="201" t="s">
        <v>20010</v>
      </c>
      <c r="E92" s="201" t="s">
        <v>686</v>
      </c>
      <c r="F92" s="268">
        <v>45583</v>
      </c>
      <c r="G92" s="201" t="s">
        <v>20011</v>
      </c>
      <c r="H92" s="201" t="s">
        <v>20011</v>
      </c>
      <c r="I92" s="201" t="s">
        <v>20062</v>
      </c>
      <c r="J92" s="204">
        <f>VLOOKUP(B92,Work!E:J,6,0)</f>
        <v>101623086404</v>
      </c>
    </row>
    <row r="93" spans="1:10">
      <c r="A93" s="201" t="s">
        <v>20086</v>
      </c>
      <c r="B93" s="201">
        <v>3317510655</v>
      </c>
      <c r="C93" s="201" t="s">
        <v>20010</v>
      </c>
      <c r="D93" s="201" t="s">
        <v>20010</v>
      </c>
      <c r="E93" s="201" t="s">
        <v>686</v>
      </c>
      <c r="F93" s="268">
        <v>45772</v>
      </c>
      <c r="G93" s="201" t="s">
        <v>20011</v>
      </c>
      <c r="H93" s="201" t="s">
        <v>20011</v>
      </c>
      <c r="I93" s="201" t="s">
        <v>20086</v>
      </c>
      <c r="J93" s="204">
        <f>VLOOKUP(B93,Work!E:J,6,0)</f>
        <v>101678665637</v>
      </c>
    </row>
    <row r="94" spans="1:10">
      <c r="A94" s="201" t="s">
        <v>97</v>
      </c>
      <c r="B94" s="201">
        <v>3316185376</v>
      </c>
      <c r="C94" s="201" t="s">
        <v>20010</v>
      </c>
      <c r="D94" s="201" t="s">
        <v>20010</v>
      </c>
      <c r="E94" s="201" t="s">
        <v>686</v>
      </c>
      <c r="F94" s="268">
        <v>46037</v>
      </c>
      <c r="G94" s="201" t="s">
        <v>20012</v>
      </c>
      <c r="H94" s="201" t="s">
        <v>20012</v>
      </c>
      <c r="I94" s="201" t="s">
        <v>97</v>
      </c>
      <c r="J94" s="204">
        <f>VLOOKUP(B94,Work!E:J,6,0)</f>
        <v>101732689727</v>
      </c>
    </row>
    <row r="95" spans="1:10">
      <c r="A95" s="201" t="s">
        <v>236</v>
      </c>
      <c r="B95" s="201">
        <v>3313290894</v>
      </c>
      <c r="C95" s="201" t="s">
        <v>20010</v>
      </c>
      <c r="D95" s="201" t="s">
        <v>20010</v>
      </c>
      <c r="E95" s="201" t="s">
        <v>686</v>
      </c>
      <c r="F95" s="268">
        <v>44510</v>
      </c>
      <c r="G95" s="201" t="s">
        <v>20011</v>
      </c>
      <c r="H95" s="201" t="s">
        <v>20017</v>
      </c>
      <c r="I95" s="201" t="s">
        <v>236</v>
      </c>
      <c r="J95" s="204">
        <f>VLOOKUP(B95,Work!E:J,6,0)</f>
        <v>101747190938</v>
      </c>
    </row>
    <row r="96" spans="1:10">
      <c r="A96" s="201" t="s">
        <v>20798</v>
      </c>
      <c r="B96" s="201">
        <v>3313806736</v>
      </c>
      <c r="C96" s="201" t="s">
        <v>20010</v>
      </c>
      <c r="D96" s="201" t="s">
        <v>20010</v>
      </c>
      <c r="E96" s="201" t="s">
        <v>686</v>
      </c>
      <c r="F96" s="268">
        <v>44670</v>
      </c>
      <c r="G96" s="201" t="s">
        <v>20012</v>
      </c>
      <c r="H96" s="201" t="s">
        <v>20011</v>
      </c>
      <c r="I96" s="201" t="s">
        <v>20798</v>
      </c>
      <c r="J96" s="204">
        <f>VLOOKUP(B96,Work!E:J,6,0)</f>
        <v>101805790352</v>
      </c>
    </row>
    <row r="97" spans="1:10">
      <c r="A97" s="201" t="s">
        <v>21253</v>
      </c>
      <c r="B97" s="201">
        <v>3313837818</v>
      </c>
      <c r="C97" s="201" t="s">
        <v>20010</v>
      </c>
      <c r="D97" s="201" t="s">
        <v>20010</v>
      </c>
      <c r="E97" s="201" t="s">
        <v>686</v>
      </c>
      <c r="F97" s="268">
        <v>46014</v>
      </c>
      <c r="G97" s="201" t="s">
        <v>20011</v>
      </c>
      <c r="H97" s="201" t="s">
        <v>20017</v>
      </c>
      <c r="I97" s="201" t="s">
        <v>21253</v>
      </c>
      <c r="J97" s="204">
        <f>VLOOKUP(B97,Work!E:J,6,0)</f>
        <v>101807758862</v>
      </c>
    </row>
    <row r="98" spans="1:10">
      <c r="A98" s="201" t="s">
        <v>21987</v>
      </c>
      <c r="B98" s="201">
        <v>3318529726</v>
      </c>
      <c r="C98" s="201" t="s">
        <v>20010</v>
      </c>
      <c r="D98" s="201" t="s">
        <v>20010</v>
      </c>
      <c r="E98" s="201" t="s">
        <v>686</v>
      </c>
      <c r="F98" s="268">
        <v>46107</v>
      </c>
      <c r="G98" s="201" t="s">
        <v>20011</v>
      </c>
      <c r="H98" s="201" t="s">
        <v>20017</v>
      </c>
      <c r="I98" s="201" t="s">
        <v>21987</v>
      </c>
      <c r="J98" s="204">
        <f>VLOOKUP(B98,Work!E:J,6,0)</f>
        <v>101811097763</v>
      </c>
    </row>
    <row r="99" spans="1:10">
      <c r="A99" s="201" t="s">
        <v>59</v>
      </c>
      <c r="B99" s="201">
        <v>3315929520</v>
      </c>
      <c r="C99" s="201" t="s">
        <v>20010</v>
      </c>
      <c r="D99" s="201" t="s">
        <v>20010</v>
      </c>
      <c r="E99" s="201" t="s">
        <v>686</v>
      </c>
      <c r="F99" s="268">
        <v>45297</v>
      </c>
      <c r="G99" s="201" t="s">
        <v>20011</v>
      </c>
      <c r="H99" s="201" t="s">
        <v>20011</v>
      </c>
      <c r="I99" s="201" t="s">
        <v>59</v>
      </c>
      <c r="J99" s="204">
        <f>VLOOKUP(B99,Work!E:J,6,0)</f>
        <v>101817173110</v>
      </c>
    </row>
    <row r="100" spans="1:10">
      <c r="A100" s="201" t="s">
        <v>207</v>
      </c>
      <c r="B100" s="201">
        <v>3313938725</v>
      </c>
      <c r="C100" s="201" t="s">
        <v>20010</v>
      </c>
      <c r="D100" s="201" t="s">
        <v>20010</v>
      </c>
      <c r="E100" s="201" t="s">
        <v>686</v>
      </c>
      <c r="F100" s="268">
        <v>44706</v>
      </c>
      <c r="G100" s="201" t="s">
        <v>20012</v>
      </c>
      <c r="H100" s="201" t="s">
        <v>20017</v>
      </c>
      <c r="I100" s="201" t="s">
        <v>207</v>
      </c>
      <c r="J100" s="204">
        <f>VLOOKUP(B100,Work!E:J,6,0)</f>
        <v>101818174092</v>
      </c>
    </row>
    <row r="101" spans="1:10">
      <c r="A101" s="201" t="s">
        <v>240</v>
      </c>
      <c r="B101" s="201">
        <v>3313965630</v>
      </c>
      <c r="C101" s="201" t="s">
        <v>20010</v>
      </c>
      <c r="D101" s="201" t="s">
        <v>20010</v>
      </c>
      <c r="E101" s="201" t="s">
        <v>686</v>
      </c>
      <c r="F101" s="268">
        <v>44712</v>
      </c>
      <c r="G101" s="201" t="s">
        <v>20012</v>
      </c>
      <c r="H101" s="201" t="s">
        <v>20011</v>
      </c>
      <c r="I101" s="201" t="s">
        <v>240</v>
      </c>
      <c r="J101" s="204">
        <f>VLOOKUP(B101,Work!E:J,6,0)</f>
        <v>101821692693</v>
      </c>
    </row>
    <row r="102" spans="1:10">
      <c r="A102" s="201" t="s">
        <v>20023</v>
      </c>
      <c r="B102" s="201">
        <v>3314013802</v>
      </c>
      <c r="C102" s="201" t="s">
        <v>20010</v>
      </c>
      <c r="D102" s="201" t="s">
        <v>20010</v>
      </c>
      <c r="E102" s="201" t="s">
        <v>686</v>
      </c>
      <c r="F102" s="268">
        <v>44722</v>
      </c>
      <c r="G102" s="201" t="s">
        <v>20011</v>
      </c>
      <c r="H102" s="201" t="s">
        <v>20011</v>
      </c>
      <c r="I102" s="201" t="s">
        <v>20023</v>
      </c>
      <c r="J102" s="204" t="e">
        <f>VLOOKUP(B102,Work!E:J,6,0)</f>
        <v>#N/A</v>
      </c>
    </row>
    <row r="103" spans="1:10">
      <c r="A103" s="201" t="s">
        <v>229</v>
      </c>
      <c r="B103" s="201">
        <v>3314020788</v>
      </c>
      <c r="C103" s="201" t="s">
        <v>20010</v>
      </c>
      <c r="D103" s="201" t="s">
        <v>20010</v>
      </c>
      <c r="E103" s="201" t="s">
        <v>686</v>
      </c>
      <c r="F103" s="268">
        <v>44725</v>
      </c>
      <c r="G103" s="201" t="s">
        <v>20011</v>
      </c>
      <c r="H103" s="201" t="s">
        <v>20011</v>
      </c>
      <c r="I103" s="201" t="s">
        <v>229</v>
      </c>
      <c r="J103" s="204">
        <f>VLOOKUP(B103,Work!E:J,6,0)</f>
        <v>101826609019</v>
      </c>
    </row>
    <row r="104" spans="1:10">
      <c r="A104" s="201" t="s">
        <v>194</v>
      </c>
      <c r="B104" s="201">
        <v>3315576432</v>
      </c>
      <c r="C104" s="201" t="s">
        <v>20010</v>
      </c>
      <c r="D104" s="201" t="s">
        <v>20010</v>
      </c>
      <c r="E104" s="201" t="s">
        <v>686</v>
      </c>
      <c r="F104" s="268">
        <v>45967</v>
      </c>
      <c r="G104" s="201" t="s">
        <v>20011</v>
      </c>
      <c r="H104" s="201" t="s">
        <v>20011</v>
      </c>
      <c r="I104" s="201" t="s">
        <v>194</v>
      </c>
      <c r="J104" s="204">
        <f>VLOOKUP(B104,Work!E:J,6,0)</f>
        <v>101835374035</v>
      </c>
    </row>
    <row r="105" spans="1:10">
      <c r="A105" s="201" t="s">
        <v>20096</v>
      </c>
      <c r="B105" s="201">
        <v>3317632048</v>
      </c>
      <c r="C105" s="201" t="s">
        <v>20010</v>
      </c>
      <c r="D105" s="201" t="s">
        <v>20010</v>
      </c>
      <c r="E105" s="201" t="s">
        <v>686</v>
      </c>
      <c r="F105" s="268">
        <v>45809</v>
      </c>
      <c r="G105" s="201" t="s">
        <v>20011</v>
      </c>
      <c r="H105" s="201" t="s">
        <v>20011</v>
      </c>
      <c r="I105" s="201" t="s">
        <v>20096</v>
      </c>
      <c r="J105" s="204">
        <f>VLOOKUP(B105,Work!E:J,6,0)</f>
        <v>101868848739</v>
      </c>
    </row>
    <row r="106" spans="1:10">
      <c r="A106" s="201" t="s">
        <v>244</v>
      </c>
      <c r="B106" s="201">
        <v>3315199679</v>
      </c>
      <c r="C106" s="201" t="s">
        <v>20010</v>
      </c>
      <c r="D106" s="201" t="s">
        <v>20010</v>
      </c>
      <c r="E106" s="201" t="s">
        <v>686</v>
      </c>
      <c r="F106" s="268">
        <v>45079</v>
      </c>
      <c r="G106" s="201" t="s">
        <v>20011</v>
      </c>
      <c r="H106" s="201" t="s">
        <v>20011</v>
      </c>
      <c r="I106" s="201" t="s">
        <v>244</v>
      </c>
      <c r="J106" s="204">
        <f>VLOOKUP(B106,Work!E:J,6,0)</f>
        <v>101902123648</v>
      </c>
    </row>
    <row r="107" spans="1:10">
      <c r="A107" s="201" t="s">
        <v>243</v>
      </c>
      <c r="B107" s="201">
        <v>3314771015</v>
      </c>
      <c r="C107" s="201" t="s">
        <v>20010</v>
      </c>
      <c r="D107" s="201" t="s">
        <v>20010</v>
      </c>
      <c r="E107" s="201" t="s">
        <v>686</v>
      </c>
      <c r="F107" s="268">
        <v>45079</v>
      </c>
      <c r="G107" s="201" t="s">
        <v>20011</v>
      </c>
      <c r="H107" s="201" t="s">
        <v>20011</v>
      </c>
      <c r="I107" s="201" t="s">
        <v>243</v>
      </c>
      <c r="J107" s="204">
        <f>VLOOKUP(B107,Work!E:J,6,0)</f>
        <v>101909060608</v>
      </c>
    </row>
    <row r="108" spans="1:10">
      <c r="A108" s="201" t="s">
        <v>20042</v>
      </c>
      <c r="B108" s="201">
        <v>3316313423</v>
      </c>
      <c r="C108" s="201" t="s">
        <v>20010</v>
      </c>
      <c r="D108" s="201" t="s">
        <v>20010</v>
      </c>
      <c r="E108" s="201" t="s">
        <v>686</v>
      </c>
      <c r="F108" s="268">
        <v>45417</v>
      </c>
      <c r="G108" s="201" t="s">
        <v>20011</v>
      </c>
      <c r="H108" s="201" t="s">
        <v>20011</v>
      </c>
      <c r="I108" s="201" t="s">
        <v>20042</v>
      </c>
      <c r="J108" s="204">
        <f>VLOOKUP(B108,Work!E:J,6,0)</f>
        <v>101931400073</v>
      </c>
    </row>
    <row r="109" spans="1:10">
      <c r="A109" s="201" t="s">
        <v>21988</v>
      </c>
      <c r="B109" s="201">
        <v>3318529891</v>
      </c>
      <c r="C109" s="201" t="s">
        <v>20010</v>
      </c>
      <c r="D109" s="201" t="s">
        <v>20010</v>
      </c>
      <c r="E109" s="201" t="s">
        <v>686</v>
      </c>
      <c r="F109" s="268">
        <v>46107</v>
      </c>
      <c r="G109" s="201" t="s">
        <v>20012</v>
      </c>
      <c r="H109" s="201" t="s">
        <v>20017</v>
      </c>
      <c r="I109" s="201" t="s">
        <v>21988</v>
      </c>
      <c r="J109" s="204">
        <f>VLOOKUP(B109,Work!E:J,6,0)</f>
        <v>101938681040</v>
      </c>
    </row>
    <row r="110" spans="1:10">
      <c r="A110" s="201" t="s">
        <v>40</v>
      </c>
      <c r="B110" s="201">
        <v>3315530821</v>
      </c>
      <c r="C110" s="201" t="s">
        <v>20010</v>
      </c>
      <c r="D110" s="201" t="s">
        <v>20010</v>
      </c>
      <c r="E110" s="201" t="s">
        <v>686</v>
      </c>
      <c r="F110" s="268">
        <v>45171</v>
      </c>
      <c r="G110" s="201" t="s">
        <v>20011</v>
      </c>
      <c r="H110" s="201" t="s">
        <v>20011</v>
      </c>
      <c r="I110" s="201" t="s">
        <v>40</v>
      </c>
      <c r="J110" s="204">
        <f>VLOOKUP(B110,Work!E:J,6,0)</f>
        <v>101944505682</v>
      </c>
    </row>
    <row r="111" spans="1:10">
      <c r="A111" s="201" t="s">
        <v>20033</v>
      </c>
      <c r="B111" s="201">
        <v>3315199534</v>
      </c>
      <c r="C111" s="201" t="s">
        <v>20010</v>
      </c>
      <c r="D111" s="201" t="s">
        <v>20010</v>
      </c>
      <c r="E111" s="201" t="s">
        <v>686</v>
      </c>
      <c r="F111" s="268">
        <v>45079</v>
      </c>
      <c r="G111" s="201" t="s">
        <v>20011</v>
      </c>
      <c r="H111" s="201" t="s">
        <v>20011</v>
      </c>
      <c r="I111" s="201" t="s">
        <v>20033</v>
      </c>
      <c r="J111" s="204">
        <f>VLOOKUP(B111,Work!E:J,6,0)</f>
        <v>101951607397</v>
      </c>
    </row>
    <row r="112" spans="1:10">
      <c r="A112" s="201" t="s">
        <v>221</v>
      </c>
      <c r="B112" s="201">
        <v>3315195309</v>
      </c>
      <c r="C112" s="201" t="s">
        <v>20010</v>
      </c>
      <c r="D112" s="201" t="s">
        <v>20010</v>
      </c>
      <c r="E112" s="201" t="s">
        <v>686</v>
      </c>
      <c r="F112" s="268">
        <v>45078</v>
      </c>
      <c r="G112" s="201" t="s">
        <v>20012</v>
      </c>
      <c r="H112" s="201" t="s">
        <v>20012</v>
      </c>
      <c r="I112" s="201" t="s">
        <v>221</v>
      </c>
      <c r="J112" s="204">
        <f>VLOOKUP(B112,Work!E:J,6,0)</f>
        <v>101951607402</v>
      </c>
    </row>
    <row r="113" spans="1:10">
      <c r="A113" s="201" t="s">
        <v>20972</v>
      </c>
      <c r="B113" s="201">
        <v>3318164544</v>
      </c>
      <c r="C113" s="201" t="s">
        <v>20010</v>
      </c>
      <c r="D113" s="201" t="s">
        <v>20010</v>
      </c>
      <c r="E113" s="201" t="s">
        <v>686</v>
      </c>
      <c r="F113" s="268">
        <v>45986</v>
      </c>
      <c r="G113" s="201" t="s">
        <v>20011</v>
      </c>
      <c r="H113" s="201" t="s">
        <v>20011</v>
      </c>
      <c r="I113" s="201" t="s">
        <v>20972</v>
      </c>
      <c r="J113" s="204" t="e">
        <f>VLOOKUP(B113,Work!E:J,6,0)</f>
        <v>#N/A</v>
      </c>
    </row>
    <row r="114" spans="1:10">
      <c r="A114" s="201" t="s">
        <v>20809</v>
      </c>
      <c r="B114" s="201">
        <v>3317906212</v>
      </c>
      <c r="C114" s="201" t="s">
        <v>20010</v>
      </c>
      <c r="D114" s="201" t="s">
        <v>20010</v>
      </c>
      <c r="E114" s="201" t="s">
        <v>686</v>
      </c>
      <c r="F114" s="268">
        <v>45883</v>
      </c>
      <c r="G114" s="201" t="s">
        <v>20011</v>
      </c>
      <c r="H114" s="201" t="s">
        <v>20011</v>
      </c>
      <c r="I114" s="201" t="s">
        <v>20809</v>
      </c>
      <c r="J114" s="204">
        <f>VLOOKUP(B114,Work!E:J,6,0)</f>
        <v>101958132802</v>
      </c>
    </row>
    <row r="115" spans="1:10">
      <c r="A115" s="201" t="s">
        <v>20070</v>
      </c>
      <c r="B115" s="201">
        <v>3315285018</v>
      </c>
      <c r="C115" s="201" t="s">
        <v>20010</v>
      </c>
      <c r="D115" s="201" t="s">
        <v>20010</v>
      </c>
      <c r="E115" s="201" t="s">
        <v>686</v>
      </c>
      <c r="F115" s="268">
        <v>45610</v>
      </c>
      <c r="G115" s="201" t="s">
        <v>20012</v>
      </c>
      <c r="H115" s="201" t="s">
        <v>20011</v>
      </c>
      <c r="I115" s="201" t="s">
        <v>20070</v>
      </c>
      <c r="J115" s="204">
        <f>VLOOKUP(B115,Work!E:J,6,0)</f>
        <v>101960331774</v>
      </c>
    </row>
    <row r="116" spans="1:10">
      <c r="A116" s="201" t="s">
        <v>20034</v>
      </c>
      <c r="B116" s="201">
        <v>3315359696</v>
      </c>
      <c r="C116" s="201" t="s">
        <v>20010</v>
      </c>
      <c r="D116" s="201" t="s">
        <v>20010</v>
      </c>
      <c r="E116" s="201" t="s">
        <v>686</v>
      </c>
      <c r="F116" s="268">
        <v>45118</v>
      </c>
      <c r="G116" s="201" t="s">
        <v>20011</v>
      </c>
      <c r="H116" s="201" t="s">
        <v>20011</v>
      </c>
      <c r="I116" s="201" t="s">
        <v>20034</v>
      </c>
      <c r="J116" s="204">
        <f>VLOOKUP(B116,Work!E:J,6,0)</f>
        <v>101966176359</v>
      </c>
    </row>
    <row r="117" spans="1:10">
      <c r="A117" s="201" t="s">
        <v>20035</v>
      </c>
      <c r="B117" s="201">
        <v>3315368099</v>
      </c>
      <c r="C117" s="201" t="s">
        <v>20010</v>
      </c>
      <c r="D117" s="201" t="s">
        <v>20010</v>
      </c>
      <c r="E117" s="201" t="s">
        <v>686</v>
      </c>
      <c r="F117" s="268">
        <v>45122</v>
      </c>
      <c r="G117" s="201" t="s">
        <v>20011</v>
      </c>
      <c r="H117" s="201" t="s">
        <v>20011</v>
      </c>
      <c r="I117" s="201" t="s">
        <v>20035</v>
      </c>
      <c r="J117" s="204">
        <f>VLOOKUP(B117,Work!E:J,6,0)</f>
        <v>101969547233</v>
      </c>
    </row>
    <row r="118" spans="1:10">
      <c r="A118" s="201" t="s">
        <v>245</v>
      </c>
      <c r="B118" s="201">
        <v>3315397620</v>
      </c>
      <c r="C118" s="201" t="s">
        <v>20010</v>
      </c>
      <c r="D118" s="201" t="s">
        <v>20010</v>
      </c>
      <c r="E118" s="201" t="s">
        <v>686</v>
      </c>
      <c r="F118" s="268">
        <v>45131</v>
      </c>
      <c r="G118" s="201" t="s">
        <v>20011</v>
      </c>
      <c r="H118" s="201" t="s">
        <v>20011</v>
      </c>
      <c r="I118" s="201" t="s">
        <v>245</v>
      </c>
      <c r="J118" s="204">
        <f>VLOOKUP(B118,Work!E:J,6,0)</f>
        <v>101972731570</v>
      </c>
    </row>
    <row r="119" spans="1:10">
      <c r="A119" s="201" t="s">
        <v>20037</v>
      </c>
      <c r="B119" s="201">
        <v>3315689420</v>
      </c>
      <c r="C119" s="201" t="s">
        <v>20010</v>
      </c>
      <c r="D119" s="201" t="s">
        <v>20010</v>
      </c>
      <c r="E119" s="201" t="s">
        <v>686</v>
      </c>
      <c r="F119" s="268">
        <v>45222</v>
      </c>
      <c r="G119" s="201" t="s">
        <v>20011</v>
      </c>
      <c r="H119" s="201" t="s">
        <v>20011</v>
      </c>
      <c r="I119" s="201" t="s">
        <v>20037</v>
      </c>
      <c r="J119" s="204">
        <f>VLOOKUP(B119,Work!E:J,6,0)</f>
        <v>101976571122</v>
      </c>
    </row>
    <row r="120" spans="1:10">
      <c r="A120" s="201" t="s">
        <v>20036</v>
      </c>
      <c r="B120" s="201">
        <v>3315667432</v>
      </c>
      <c r="C120" s="201" t="s">
        <v>20010</v>
      </c>
      <c r="D120" s="201" t="s">
        <v>20010</v>
      </c>
      <c r="E120" s="201" t="s">
        <v>686</v>
      </c>
      <c r="F120" s="268">
        <v>45215</v>
      </c>
      <c r="G120" s="201" t="s">
        <v>20011</v>
      </c>
      <c r="H120" s="201" t="s">
        <v>20011</v>
      </c>
      <c r="I120" s="201" t="s">
        <v>20036</v>
      </c>
      <c r="J120" s="204">
        <f>VLOOKUP(B120,Work!E:J,6,0)</f>
        <v>102004077854</v>
      </c>
    </row>
    <row r="121" spans="1:10">
      <c r="A121" s="201" t="s">
        <v>21861</v>
      </c>
      <c r="B121" s="201">
        <v>3318522916</v>
      </c>
      <c r="C121" s="201" t="s">
        <v>20010</v>
      </c>
      <c r="D121" s="201" t="s">
        <v>20010</v>
      </c>
      <c r="E121" s="201" t="s">
        <v>686</v>
      </c>
      <c r="F121" s="268">
        <v>46105</v>
      </c>
      <c r="G121" s="201" t="s">
        <v>20012</v>
      </c>
      <c r="H121" s="201" t="s">
        <v>20017</v>
      </c>
      <c r="I121" s="201" t="s">
        <v>21861</v>
      </c>
      <c r="J121" s="204">
        <f>VLOOKUP(B121,Work!E:J,6,0)</f>
        <v>102004403215</v>
      </c>
    </row>
    <row r="122" spans="1:10">
      <c r="A122" s="201" t="s">
        <v>46</v>
      </c>
      <c r="B122" s="201">
        <v>3315898061</v>
      </c>
      <c r="C122" s="201" t="s">
        <v>20010</v>
      </c>
      <c r="D122" s="201" t="s">
        <v>20010</v>
      </c>
      <c r="E122" s="201" t="s">
        <v>686</v>
      </c>
      <c r="F122" s="268">
        <v>45289</v>
      </c>
      <c r="G122" s="201" t="s">
        <v>20011</v>
      </c>
      <c r="H122" s="201" t="s">
        <v>20011</v>
      </c>
      <c r="I122" s="201" t="s">
        <v>46</v>
      </c>
      <c r="J122" s="204">
        <f>VLOOKUP(B122,Work!E:J,6,0)</f>
        <v>102025154331</v>
      </c>
    </row>
    <row r="123" spans="1:10">
      <c r="A123" s="201" t="s">
        <v>20837</v>
      </c>
      <c r="B123" s="201">
        <v>3315926963</v>
      </c>
      <c r="C123" s="201" t="s">
        <v>20010</v>
      </c>
      <c r="D123" s="201" t="s">
        <v>20010</v>
      </c>
      <c r="E123" s="201" t="s">
        <v>686</v>
      </c>
      <c r="F123" s="268">
        <v>45297</v>
      </c>
      <c r="G123" s="201" t="s">
        <v>20012</v>
      </c>
      <c r="H123" s="201" t="s">
        <v>20012</v>
      </c>
      <c r="I123" s="201" t="s">
        <v>20837</v>
      </c>
      <c r="J123" s="204">
        <f>VLOOKUP(B123,Work!E:J,6,0)</f>
        <v>102028098436</v>
      </c>
    </row>
    <row r="124" spans="1:10">
      <c r="A124" s="201" t="s">
        <v>2602</v>
      </c>
      <c r="B124" s="201">
        <v>3317057005</v>
      </c>
      <c r="C124" s="201" t="s">
        <v>20010</v>
      </c>
      <c r="D124" s="201" t="s">
        <v>20010</v>
      </c>
      <c r="E124" s="201" t="s">
        <v>686</v>
      </c>
      <c r="F124" s="268">
        <v>45797</v>
      </c>
      <c r="G124" s="201" t="s">
        <v>20011</v>
      </c>
      <c r="H124" s="201" t="s">
        <v>20011</v>
      </c>
      <c r="I124" s="201" t="s">
        <v>2602</v>
      </c>
      <c r="J124" s="204">
        <f>VLOOKUP(B124,Work!E:J,6,0)</f>
        <v>102032852951</v>
      </c>
    </row>
    <row r="125" spans="1:10">
      <c r="A125" s="201" t="s">
        <v>361</v>
      </c>
      <c r="B125" s="201">
        <v>3316063261</v>
      </c>
      <c r="C125" s="201" t="s">
        <v>20010</v>
      </c>
      <c r="D125" s="201" t="s">
        <v>20010</v>
      </c>
      <c r="E125" s="201" t="s">
        <v>686</v>
      </c>
      <c r="F125" s="268">
        <v>45335</v>
      </c>
      <c r="G125" s="201" t="s">
        <v>20012</v>
      </c>
      <c r="H125" s="201" t="s">
        <v>20011</v>
      </c>
      <c r="I125" s="201" t="s">
        <v>361</v>
      </c>
      <c r="J125" s="204">
        <f>VLOOKUP(B125,Work!E:J,6,0)</f>
        <v>102043325341</v>
      </c>
    </row>
    <row r="126" spans="1:10">
      <c r="A126" s="201" t="s">
        <v>315</v>
      </c>
      <c r="B126" s="201">
        <v>3316016132</v>
      </c>
      <c r="C126" s="201" t="s">
        <v>20010</v>
      </c>
      <c r="D126" s="201" t="s">
        <v>20010</v>
      </c>
      <c r="E126" s="201" t="s">
        <v>686</v>
      </c>
      <c r="F126" s="268">
        <v>45593</v>
      </c>
      <c r="G126" s="201" t="s">
        <v>20012</v>
      </c>
      <c r="H126" s="201" t="s">
        <v>20011</v>
      </c>
      <c r="I126" s="201" t="s">
        <v>315</v>
      </c>
      <c r="J126" s="204">
        <f>VLOOKUP(B126,Work!E:J,6,0)</f>
        <v>102043325356</v>
      </c>
    </row>
    <row r="127" spans="1:10">
      <c r="A127" s="201" t="s">
        <v>201</v>
      </c>
      <c r="B127" s="201">
        <v>3316185594</v>
      </c>
      <c r="C127" s="201" t="s">
        <v>20010</v>
      </c>
      <c r="D127" s="201" t="s">
        <v>20010</v>
      </c>
      <c r="E127" s="201" t="s">
        <v>686</v>
      </c>
      <c r="F127" s="268">
        <v>45373</v>
      </c>
      <c r="G127" s="201" t="s">
        <v>20011</v>
      </c>
      <c r="H127" s="201" t="s">
        <v>20011</v>
      </c>
      <c r="I127" s="201" t="s">
        <v>201</v>
      </c>
      <c r="J127" s="204">
        <f>VLOOKUP(B127,Work!E:J,6,0)</f>
        <v>102052667942</v>
      </c>
    </row>
    <row r="128" spans="1:10">
      <c r="A128" s="201" t="s">
        <v>641</v>
      </c>
      <c r="B128" s="201">
        <v>3317629009</v>
      </c>
      <c r="C128" s="201" t="s">
        <v>20010</v>
      </c>
      <c r="D128" s="201" t="s">
        <v>20010</v>
      </c>
      <c r="E128" s="201" t="s">
        <v>686</v>
      </c>
      <c r="F128" s="268">
        <v>45808</v>
      </c>
      <c r="G128" s="201" t="s">
        <v>20011</v>
      </c>
      <c r="H128" s="201" t="s">
        <v>20011</v>
      </c>
      <c r="I128" s="201" t="s">
        <v>641</v>
      </c>
      <c r="J128" s="204">
        <f>VLOOKUP(B128,Work!E:J,6,0)</f>
        <v>102053057864</v>
      </c>
    </row>
    <row r="129" spans="1:10">
      <c r="A129" s="201" t="s">
        <v>200</v>
      </c>
      <c r="B129" s="201">
        <v>3316182475</v>
      </c>
      <c r="C129" s="201" t="s">
        <v>20010</v>
      </c>
      <c r="D129" s="201" t="s">
        <v>20010</v>
      </c>
      <c r="E129" s="201" t="s">
        <v>686</v>
      </c>
      <c r="F129" s="268">
        <v>45372</v>
      </c>
      <c r="G129" s="201" t="s">
        <v>20011</v>
      </c>
      <c r="H129" s="201" t="s">
        <v>20017</v>
      </c>
      <c r="I129" s="201" t="s">
        <v>200</v>
      </c>
      <c r="J129" s="204">
        <f>VLOOKUP(B129,Work!E:J,6,0)</f>
        <v>102053057886</v>
      </c>
    </row>
    <row r="130" spans="1:10">
      <c r="A130" s="201" t="s">
        <v>375</v>
      </c>
      <c r="B130" s="201">
        <v>3316230356</v>
      </c>
      <c r="C130" s="201" t="s">
        <v>20010</v>
      </c>
      <c r="D130" s="201" t="s">
        <v>20010</v>
      </c>
      <c r="E130" s="201" t="s">
        <v>686</v>
      </c>
      <c r="F130" s="268">
        <v>45593</v>
      </c>
      <c r="G130" s="201" t="s">
        <v>20012</v>
      </c>
      <c r="H130" s="201" t="s">
        <v>20012</v>
      </c>
      <c r="I130" s="201" t="s">
        <v>375</v>
      </c>
      <c r="J130" s="204">
        <f>VLOOKUP(B130,Work!E:J,6,0)</f>
        <v>102056969235</v>
      </c>
    </row>
    <row r="131" spans="1:10">
      <c r="A131" s="201" t="s">
        <v>316</v>
      </c>
      <c r="B131" s="201">
        <v>3316249185</v>
      </c>
      <c r="C131" s="201" t="s">
        <v>20010</v>
      </c>
      <c r="D131" s="201" t="s">
        <v>20010</v>
      </c>
      <c r="E131" s="201" t="s">
        <v>686</v>
      </c>
      <c r="F131" s="268">
        <v>45395</v>
      </c>
      <c r="G131" s="201" t="s">
        <v>20011</v>
      </c>
      <c r="H131" s="201" t="s">
        <v>20011</v>
      </c>
      <c r="I131" s="201" t="s">
        <v>316</v>
      </c>
      <c r="J131" s="204">
        <f>VLOOKUP(B131,Work!E:J,6,0)</f>
        <v>102062761038</v>
      </c>
    </row>
    <row r="132" spans="1:10">
      <c r="A132" s="201" t="s">
        <v>20041</v>
      </c>
      <c r="B132" s="201">
        <v>3316290554</v>
      </c>
      <c r="C132" s="201" t="s">
        <v>20010</v>
      </c>
      <c r="D132" s="201" t="s">
        <v>20010</v>
      </c>
      <c r="E132" s="201" t="s">
        <v>686</v>
      </c>
      <c r="F132" s="268">
        <v>45409</v>
      </c>
      <c r="G132" s="201" t="s">
        <v>20011</v>
      </c>
      <c r="H132" s="201" t="s">
        <v>20011</v>
      </c>
      <c r="I132" s="201" t="s">
        <v>20041</v>
      </c>
      <c r="J132" s="204">
        <f>VLOOKUP(B132,Work!E:J,6,0)</f>
        <v>102062806876</v>
      </c>
    </row>
    <row r="133" spans="1:10">
      <c r="A133" s="201" t="s">
        <v>589</v>
      </c>
      <c r="B133" s="201">
        <v>3316473499</v>
      </c>
      <c r="C133" s="201" t="s">
        <v>20010</v>
      </c>
      <c r="D133" s="201" t="s">
        <v>20010</v>
      </c>
      <c r="E133" s="201" t="s">
        <v>686</v>
      </c>
      <c r="F133" s="268">
        <v>45451</v>
      </c>
      <c r="G133" s="201" t="s">
        <v>20011</v>
      </c>
      <c r="H133" s="201" t="s">
        <v>20011</v>
      </c>
      <c r="I133" s="201" t="s">
        <v>589</v>
      </c>
      <c r="J133" s="204">
        <f>VLOOKUP(B133,Work!E:J,6,0)</f>
        <v>102078951370</v>
      </c>
    </row>
    <row r="134" spans="1:10">
      <c r="A134" s="201" t="s">
        <v>20043</v>
      </c>
      <c r="B134" s="201">
        <v>3316492655</v>
      </c>
      <c r="C134" s="201" t="s">
        <v>20010</v>
      </c>
      <c r="D134" s="201" t="s">
        <v>20010</v>
      </c>
      <c r="E134" s="201" t="s">
        <v>686</v>
      </c>
      <c r="F134" s="268">
        <v>45457</v>
      </c>
      <c r="G134" s="201" t="s">
        <v>20011</v>
      </c>
      <c r="H134" s="201" t="s">
        <v>20011</v>
      </c>
      <c r="I134" s="201" t="s">
        <v>20043</v>
      </c>
      <c r="J134" s="204">
        <f>VLOOKUP(B134,Work!E:J,6,0)</f>
        <v>102081665259</v>
      </c>
    </row>
    <row r="135" spans="1:10">
      <c r="A135" s="201" t="s">
        <v>304</v>
      </c>
      <c r="B135" s="201">
        <v>3316548526</v>
      </c>
      <c r="C135" s="201" t="s">
        <v>20010</v>
      </c>
      <c r="D135" s="201" t="s">
        <v>20010</v>
      </c>
      <c r="E135" s="201" t="s">
        <v>686</v>
      </c>
      <c r="F135" s="268">
        <v>45471</v>
      </c>
      <c r="G135" s="201" t="s">
        <v>20011</v>
      </c>
      <c r="H135" s="201" t="s">
        <v>20011</v>
      </c>
      <c r="I135" s="201" t="s">
        <v>304</v>
      </c>
      <c r="J135" s="204">
        <f>VLOOKUP(B135,Work!E:J,6,0)</f>
        <v>102086487131</v>
      </c>
    </row>
    <row r="136" spans="1:10">
      <c r="A136" s="201" t="s">
        <v>20046</v>
      </c>
      <c r="B136" s="201">
        <v>3316550718</v>
      </c>
      <c r="C136" s="201" t="s">
        <v>20010</v>
      </c>
      <c r="D136" s="201" t="s">
        <v>20010</v>
      </c>
      <c r="E136" s="201" t="s">
        <v>686</v>
      </c>
      <c r="F136" s="268">
        <v>45471</v>
      </c>
      <c r="G136" s="201" t="s">
        <v>20011</v>
      </c>
      <c r="H136" s="201" t="s">
        <v>20011</v>
      </c>
      <c r="I136" s="201" t="s">
        <v>20046</v>
      </c>
      <c r="J136" s="204">
        <f>VLOOKUP(B136,Work!E:J,6,0)</f>
        <v>102086533444</v>
      </c>
    </row>
    <row r="137" spans="1:10">
      <c r="A137" s="201" t="s">
        <v>337</v>
      </c>
      <c r="B137" s="201">
        <v>3316481452</v>
      </c>
      <c r="C137" s="201" t="s">
        <v>20010</v>
      </c>
      <c r="D137" s="201" t="s">
        <v>20010</v>
      </c>
      <c r="E137" s="201" t="s">
        <v>686</v>
      </c>
      <c r="F137" s="268">
        <v>45547</v>
      </c>
      <c r="G137" s="201" t="s">
        <v>20011</v>
      </c>
      <c r="H137" s="201" t="s">
        <v>20011</v>
      </c>
      <c r="I137" s="201" t="s">
        <v>337</v>
      </c>
      <c r="J137" s="204">
        <f>VLOOKUP(B137,Work!E:J,6,0)</f>
        <v>102090872186</v>
      </c>
    </row>
    <row r="138" spans="1:10">
      <c r="A138" s="201" t="s">
        <v>20057</v>
      </c>
      <c r="B138" s="201">
        <v>3316853397</v>
      </c>
      <c r="C138" s="201" t="s">
        <v>20010</v>
      </c>
      <c r="D138" s="201" t="s">
        <v>20010</v>
      </c>
      <c r="E138" s="201" t="s">
        <v>686</v>
      </c>
      <c r="F138" s="268">
        <v>45559</v>
      </c>
      <c r="G138" s="201" t="s">
        <v>20011</v>
      </c>
      <c r="H138" s="201" t="s">
        <v>20011</v>
      </c>
      <c r="I138" s="201" t="s">
        <v>20057</v>
      </c>
      <c r="J138" s="204">
        <f>VLOOKUP(B138,Work!E:J,6,0)</f>
        <v>102120964651</v>
      </c>
    </row>
    <row r="139" spans="1:10">
      <c r="A139" s="201" t="s">
        <v>20059</v>
      </c>
      <c r="B139" s="201">
        <v>3316906128</v>
      </c>
      <c r="C139" s="201" t="s">
        <v>20010</v>
      </c>
      <c r="D139" s="201" t="s">
        <v>20010</v>
      </c>
      <c r="E139" s="201" t="s">
        <v>686</v>
      </c>
      <c r="F139" s="268">
        <v>45572</v>
      </c>
      <c r="G139" s="201" t="s">
        <v>20011</v>
      </c>
      <c r="H139" s="201" t="s">
        <v>20017</v>
      </c>
      <c r="I139" s="201" t="s">
        <v>20059</v>
      </c>
      <c r="J139" s="204">
        <f>VLOOKUP(B139,Work!E:J,6,0)</f>
        <v>102125816854</v>
      </c>
    </row>
    <row r="140" spans="1:10">
      <c r="A140" s="201" t="s">
        <v>20072</v>
      </c>
      <c r="B140" s="201">
        <v>3317026055</v>
      </c>
      <c r="C140" s="201" t="s">
        <v>20010</v>
      </c>
      <c r="D140" s="201" t="s">
        <v>20010</v>
      </c>
      <c r="E140" s="201" t="s">
        <v>686</v>
      </c>
      <c r="F140" s="268">
        <v>45614</v>
      </c>
      <c r="G140" s="201" t="s">
        <v>20011</v>
      </c>
      <c r="H140" s="201" t="s">
        <v>20011</v>
      </c>
      <c r="I140" s="201" t="s">
        <v>20072</v>
      </c>
      <c r="J140" s="204">
        <f>VLOOKUP(B140,Work!E:J,6,0)</f>
        <v>102143026061</v>
      </c>
    </row>
    <row r="141" spans="1:10">
      <c r="A141" s="201" t="s">
        <v>21242</v>
      </c>
      <c r="B141" s="201">
        <v>3317096013</v>
      </c>
      <c r="C141" s="201" t="s">
        <v>20010</v>
      </c>
      <c r="D141" s="201" t="s">
        <v>20010</v>
      </c>
      <c r="E141" s="201" t="s">
        <v>686</v>
      </c>
      <c r="F141" s="268">
        <v>46011</v>
      </c>
      <c r="G141" s="201" t="s">
        <v>20012</v>
      </c>
      <c r="H141" s="201" t="s">
        <v>20017</v>
      </c>
      <c r="I141" s="201" t="s">
        <v>21242</v>
      </c>
      <c r="J141" s="204">
        <f>VLOOKUP(B141,Work!E:J,6,0)</f>
        <v>102146549923</v>
      </c>
    </row>
    <row r="142" spans="1:10">
      <c r="A142" s="201" t="s">
        <v>21243</v>
      </c>
      <c r="B142" s="201">
        <v>3317715395</v>
      </c>
      <c r="C142" s="201" t="s">
        <v>20010</v>
      </c>
      <c r="D142" s="201" t="s">
        <v>20010</v>
      </c>
      <c r="E142" s="201" t="s">
        <v>686</v>
      </c>
      <c r="F142" s="268">
        <v>46011</v>
      </c>
      <c r="G142" s="201" t="s">
        <v>20011</v>
      </c>
      <c r="H142" s="201" t="s">
        <v>20011</v>
      </c>
      <c r="I142" s="201" t="s">
        <v>21243</v>
      </c>
      <c r="J142" s="204">
        <f>VLOOKUP(B142,Work!E:J,6,0)</f>
        <v>102146553230</v>
      </c>
    </row>
    <row r="143" spans="1:10">
      <c r="A143" s="201" t="s">
        <v>20085</v>
      </c>
      <c r="B143" s="201">
        <v>3317510361</v>
      </c>
      <c r="C143" s="201" t="s">
        <v>20010</v>
      </c>
      <c r="D143" s="201" t="s">
        <v>20010</v>
      </c>
      <c r="E143" s="201" t="s">
        <v>686</v>
      </c>
      <c r="F143" s="268">
        <v>45772</v>
      </c>
      <c r="G143" s="201" t="s">
        <v>20011</v>
      </c>
      <c r="H143" s="201" t="s">
        <v>20011</v>
      </c>
      <c r="I143" s="201" t="s">
        <v>20085</v>
      </c>
      <c r="J143" s="204">
        <f>VLOOKUP(B143,Work!E:J,6,0)</f>
        <v>102190249257</v>
      </c>
    </row>
    <row r="144" spans="1:10">
      <c r="A144" s="201" t="s">
        <v>21267</v>
      </c>
      <c r="B144" s="201">
        <v>3318084503</v>
      </c>
      <c r="C144" s="201" t="s">
        <v>20010</v>
      </c>
      <c r="D144" s="201" t="s">
        <v>20010</v>
      </c>
      <c r="E144" s="201" t="s">
        <v>686</v>
      </c>
      <c r="F144" s="268">
        <v>46005</v>
      </c>
      <c r="G144" s="201" t="s">
        <v>20011</v>
      </c>
      <c r="H144" s="201" t="s">
        <v>20017</v>
      </c>
      <c r="I144" s="201" t="s">
        <v>21267</v>
      </c>
      <c r="J144" s="204">
        <f>VLOOKUP(B144,Work!E:J,6,0)</f>
        <v>102192447029</v>
      </c>
    </row>
    <row r="145" spans="1:10">
      <c r="A145" s="201" t="s">
        <v>644</v>
      </c>
      <c r="B145" s="201">
        <v>3317686370</v>
      </c>
      <c r="C145" s="201" t="s">
        <v>20010</v>
      </c>
      <c r="D145" s="201" t="s">
        <v>20010</v>
      </c>
      <c r="E145" s="201" t="s">
        <v>686</v>
      </c>
      <c r="F145" s="268">
        <v>45821</v>
      </c>
      <c r="G145" s="201" t="s">
        <v>20011</v>
      </c>
      <c r="H145" s="201" t="s">
        <v>20011</v>
      </c>
      <c r="I145" s="201" t="s">
        <v>644</v>
      </c>
      <c r="J145" s="204">
        <f>VLOOKUP(B145,Work!E:J,6,0)</f>
        <v>102209140373</v>
      </c>
    </row>
    <row r="146" spans="1:10">
      <c r="A146" s="201" t="s">
        <v>21210</v>
      </c>
      <c r="B146" s="201">
        <v>3317919359</v>
      </c>
      <c r="C146" s="201" t="s">
        <v>20010</v>
      </c>
      <c r="D146" s="201" t="s">
        <v>20010</v>
      </c>
      <c r="E146" s="201" t="s">
        <v>686</v>
      </c>
      <c r="F146" s="268">
        <v>45967</v>
      </c>
      <c r="G146" s="201" t="s">
        <v>20011</v>
      </c>
      <c r="H146" s="201" t="s">
        <v>20011</v>
      </c>
      <c r="I146" s="201" t="s">
        <v>21210</v>
      </c>
      <c r="J146" s="204">
        <f>VLOOKUP(B146,Work!E:J,6,0)</f>
        <v>102219962850</v>
      </c>
    </row>
    <row r="147" spans="1:10">
      <c r="A147" s="201" t="s">
        <v>20170</v>
      </c>
      <c r="B147" s="201">
        <v>3317899290</v>
      </c>
      <c r="C147" s="201" t="s">
        <v>20010</v>
      </c>
      <c r="D147" s="201" t="s">
        <v>20010</v>
      </c>
      <c r="E147" s="201" t="s">
        <v>686</v>
      </c>
      <c r="F147" s="268">
        <v>45881</v>
      </c>
      <c r="G147" s="201" t="s">
        <v>20011</v>
      </c>
      <c r="H147" s="201" t="s">
        <v>20011</v>
      </c>
      <c r="I147" s="201" t="s">
        <v>20170</v>
      </c>
      <c r="J147" s="204">
        <f>VLOOKUP(B147,Work!E:J,6,0)</f>
        <v>102232142117</v>
      </c>
    </row>
    <row r="148" spans="1:10">
      <c r="A148" s="201" t="s">
        <v>20169</v>
      </c>
      <c r="B148" s="201">
        <v>3317906217</v>
      </c>
      <c r="C148" s="201" t="s">
        <v>20010</v>
      </c>
      <c r="D148" s="201" t="s">
        <v>20010</v>
      </c>
      <c r="E148" s="201" t="s">
        <v>686</v>
      </c>
      <c r="F148" s="268">
        <v>45883</v>
      </c>
      <c r="G148" s="201" t="s">
        <v>20011</v>
      </c>
      <c r="H148" s="201" t="s">
        <v>20011</v>
      </c>
      <c r="I148" s="201" t="s">
        <v>20169</v>
      </c>
      <c r="J148" s="204">
        <f>VLOOKUP(B148,Work!E:J,6,0)</f>
        <v>102235752061</v>
      </c>
    </row>
    <row r="149" spans="1:10">
      <c r="A149" s="201" t="s">
        <v>20813</v>
      </c>
      <c r="B149" s="201">
        <v>3317981416</v>
      </c>
      <c r="C149" s="201" t="s">
        <v>20010</v>
      </c>
      <c r="D149" s="201" t="s">
        <v>20010</v>
      </c>
      <c r="E149" s="201" t="s">
        <v>686</v>
      </c>
      <c r="F149" s="268">
        <v>45911</v>
      </c>
      <c r="G149" s="201" t="s">
        <v>20011</v>
      </c>
      <c r="H149" s="201" t="s">
        <v>20011</v>
      </c>
      <c r="I149" s="201" t="s">
        <v>20813</v>
      </c>
      <c r="J149" s="204">
        <f>VLOOKUP(B149,Work!E:J,6,0)</f>
        <v>102245251075</v>
      </c>
    </row>
    <row r="150" spans="1:10">
      <c r="A150" s="201" t="s">
        <v>21265</v>
      </c>
      <c r="B150" s="201">
        <v>3318084644</v>
      </c>
      <c r="C150" s="201" t="s">
        <v>20010</v>
      </c>
      <c r="D150" s="201" t="s">
        <v>20010</v>
      </c>
      <c r="E150" s="201" t="s">
        <v>686</v>
      </c>
      <c r="F150" s="268">
        <v>46000</v>
      </c>
      <c r="G150" s="201" t="s">
        <v>20011</v>
      </c>
      <c r="H150" s="201" t="s">
        <v>20017</v>
      </c>
      <c r="I150" s="201" t="s">
        <v>21265</v>
      </c>
      <c r="J150" s="204">
        <f>VLOOKUP(B150,Work!E:J,6,0)</f>
        <v>102259643488</v>
      </c>
    </row>
    <row r="151" spans="1:10">
      <c r="A151" s="201" t="s">
        <v>20838</v>
      </c>
      <c r="B151" s="201">
        <v>3318077821</v>
      </c>
      <c r="C151" s="201" t="s">
        <v>20010</v>
      </c>
      <c r="D151" s="201" t="s">
        <v>20010</v>
      </c>
      <c r="E151" s="201" t="s">
        <v>686</v>
      </c>
      <c r="F151" s="268">
        <v>46005</v>
      </c>
      <c r="G151" s="201" t="s">
        <v>20011</v>
      </c>
      <c r="H151" s="201" t="s">
        <v>20017</v>
      </c>
      <c r="I151" s="201" t="s">
        <v>20838</v>
      </c>
      <c r="J151" s="204">
        <f>VLOOKUP(B151,Work!E:J,6,0)</f>
        <v>102260241245</v>
      </c>
    </row>
    <row r="152" spans="1:10">
      <c r="A152" s="201" t="s">
        <v>20842</v>
      </c>
      <c r="B152" s="201">
        <v>3318097817</v>
      </c>
      <c r="C152" s="201" t="s">
        <v>20010</v>
      </c>
      <c r="D152" s="201" t="s">
        <v>20010</v>
      </c>
      <c r="E152" s="201" t="s">
        <v>686</v>
      </c>
      <c r="F152" s="268">
        <v>45964</v>
      </c>
      <c r="G152" s="201" t="s">
        <v>20011</v>
      </c>
      <c r="H152" s="201" t="s">
        <v>20011</v>
      </c>
      <c r="I152" s="201" t="s">
        <v>20842</v>
      </c>
      <c r="J152" s="204">
        <f>VLOOKUP(B152,Work!E:J,6,0)</f>
        <v>102261619396</v>
      </c>
    </row>
    <row r="153" spans="1:10">
      <c r="A153" s="201" t="s">
        <v>20967</v>
      </c>
      <c r="B153" s="201">
        <v>3318143312</v>
      </c>
      <c r="C153" s="201" t="s">
        <v>20010</v>
      </c>
      <c r="D153" s="201" t="s">
        <v>20010</v>
      </c>
      <c r="E153" s="201" t="s">
        <v>686</v>
      </c>
      <c r="F153" s="268">
        <v>45979</v>
      </c>
      <c r="G153" s="201" t="s">
        <v>20011</v>
      </c>
      <c r="H153" s="201" t="s">
        <v>20011</v>
      </c>
      <c r="I153" s="201" t="s">
        <v>20967</v>
      </c>
      <c r="J153" s="204">
        <f>VLOOKUP(B153,Work!E:J,6,0)</f>
        <v>102267132379</v>
      </c>
    </row>
    <row r="154" spans="1:10">
      <c r="A154" s="201" t="s">
        <v>21862</v>
      </c>
      <c r="B154" s="201">
        <v>3318530489</v>
      </c>
      <c r="C154" s="201" t="s">
        <v>20010</v>
      </c>
      <c r="D154" s="201" t="s">
        <v>20010</v>
      </c>
      <c r="E154" s="201" t="s">
        <v>686</v>
      </c>
      <c r="F154" s="268">
        <v>46107</v>
      </c>
      <c r="G154" s="201" t="s">
        <v>20012</v>
      </c>
      <c r="H154" s="201" t="s">
        <v>20017</v>
      </c>
      <c r="I154" s="201" t="s">
        <v>21862</v>
      </c>
      <c r="J154" s="204">
        <f>VLOOKUP(B154,Work!E:J,6,0)</f>
        <v>102315753105</v>
      </c>
    </row>
    <row r="155" spans="1:10">
      <c r="A155" s="201" t="s">
        <v>21990</v>
      </c>
      <c r="B155" s="201">
        <v>3318530647</v>
      </c>
      <c r="C155" s="201" t="s">
        <v>20010</v>
      </c>
      <c r="D155" s="201" t="s">
        <v>20010</v>
      </c>
      <c r="E155" s="201" t="s">
        <v>686</v>
      </c>
      <c r="F155" s="268">
        <v>46107</v>
      </c>
      <c r="G155" s="201" t="s">
        <v>20011</v>
      </c>
      <c r="H155" s="201" t="s">
        <v>20017</v>
      </c>
      <c r="I155" s="201" t="s">
        <v>21990</v>
      </c>
      <c r="J155" s="204" t="e">
        <f>VLOOKUP(B155,Work!E:J,6,0)</f>
        <v>#N/A</v>
      </c>
    </row>
    <row r="156" spans="1:10">
      <c r="A156" s="201" t="s">
        <v>21864</v>
      </c>
      <c r="B156" s="201">
        <v>3318530725</v>
      </c>
      <c r="C156" s="201" t="s">
        <v>20010</v>
      </c>
      <c r="D156" s="201" t="s">
        <v>20010</v>
      </c>
      <c r="E156" s="201" t="s">
        <v>686</v>
      </c>
      <c r="F156" s="268">
        <v>46107</v>
      </c>
      <c r="G156" s="201" t="s">
        <v>20012</v>
      </c>
      <c r="H156" s="201" t="s">
        <v>20017</v>
      </c>
      <c r="I156" s="201" t="s">
        <v>21864</v>
      </c>
      <c r="J156" s="204">
        <f>VLOOKUP(B156,Work!E:J,6,0)</f>
        <v>102315785207</v>
      </c>
    </row>
    <row r="157" spans="1:10">
      <c r="A157" s="201" t="s">
        <v>21865</v>
      </c>
      <c r="B157" s="201">
        <v>3318530681</v>
      </c>
      <c r="C157" s="201" t="s">
        <v>20010</v>
      </c>
      <c r="D157" s="201" t="s">
        <v>20010</v>
      </c>
      <c r="E157" s="201" t="s">
        <v>686</v>
      </c>
      <c r="F157" s="268">
        <v>46107</v>
      </c>
      <c r="G157" s="201" t="s">
        <v>20012</v>
      </c>
      <c r="H157" s="201" t="s">
        <v>20017</v>
      </c>
      <c r="I157" s="201" t="s">
        <v>21865</v>
      </c>
      <c r="J157" s="204">
        <f>VLOOKUP(B157,Work!E:J,6,0)</f>
        <v>102315791438</v>
      </c>
    </row>
    <row r="158" spans="1:10">
      <c r="A158" s="201" t="s">
        <v>21532</v>
      </c>
      <c r="B158" s="201">
        <v>3318330920</v>
      </c>
      <c r="C158" s="201" t="s">
        <v>20010</v>
      </c>
      <c r="D158" s="201" t="s">
        <v>20010</v>
      </c>
      <c r="E158" s="201" t="s">
        <v>686</v>
      </c>
      <c r="F158" s="268">
        <v>46041</v>
      </c>
      <c r="G158" s="201" t="s">
        <v>20012</v>
      </c>
      <c r="H158" s="201" t="s">
        <v>20011</v>
      </c>
      <c r="I158" s="201" t="s">
        <v>21532</v>
      </c>
      <c r="J158" s="204" t="str">
        <f>VLOOKUP(B158,Work!E:J,6,0)</f>
        <v>AJAY SHRINIVAS PENTA</v>
      </c>
    </row>
    <row r="159" spans="1:10">
      <c r="A159" s="201" t="s">
        <v>21523</v>
      </c>
      <c r="B159" s="201">
        <v>3313170656</v>
      </c>
      <c r="C159" s="201" t="s">
        <v>20010</v>
      </c>
      <c r="D159" s="201" t="s">
        <v>20010</v>
      </c>
      <c r="E159" s="201" t="s">
        <v>686</v>
      </c>
      <c r="F159" s="268">
        <v>46030</v>
      </c>
      <c r="G159" s="201" t="s">
        <v>20011</v>
      </c>
      <c r="H159" s="201" t="s">
        <v>20017</v>
      </c>
      <c r="I159" s="201" t="s">
        <v>21523</v>
      </c>
      <c r="J159" s="204" t="str">
        <f>VLOOKUP(B159,Work!E:J,6,0)</f>
        <v>JOTINATH DEVGAN</v>
      </c>
    </row>
    <row r="160" spans="1:10">
      <c r="A160" s="201" t="s">
        <v>21555</v>
      </c>
      <c r="B160" s="201">
        <v>3312149647</v>
      </c>
      <c r="C160" s="201" t="s">
        <v>20010</v>
      </c>
      <c r="D160" s="201" t="s">
        <v>20010</v>
      </c>
      <c r="E160" s="201" t="s">
        <v>686</v>
      </c>
      <c r="F160" s="268">
        <v>46073</v>
      </c>
      <c r="G160" s="201" t="s">
        <v>20011</v>
      </c>
      <c r="H160" s="201" t="s">
        <v>20017</v>
      </c>
      <c r="I160" s="201" t="s">
        <v>21555</v>
      </c>
      <c r="J160" s="204" t="e">
        <f>VLOOKUP(B160,Work!E:J,6,0)</f>
        <v>#N/A</v>
      </c>
    </row>
    <row r="161" spans="1:11">
      <c r="A161" s="201" t="s">
        <v>21817</v>
      </c>
      <c r="B161" s="201">
        <v>3318453203</v>
      </c>
      <c r="C161" s="201" t="s">
        <v>20010</v>
      </c>
      <c r="D161" s="201" t="s">
        <v>20010</v>
      </c>
      <c r="E161" s="201" t="s">
        <v>686</v>
      </c>
      <c r="F161" s="268">
        <v>46079</v>
      </c>
      <c r="G161" s="201" t="s">
        <v>20012</v>
      </c>
      <c r="H161" s="201" t="s">
        <v>20017</v>
      </c>
      <c r="I161" s="201" t="s">
        <v>21817</v>
      </c>
      <c r="J161" s="204" t="e">
        <f>VLOOKUP(B161,Work!E:J,6,0)</f>
        <v>#N/A</v>
      </c>
    </row>
    <row r="162" spans="1:11">
      <c r="A162" s="201" t="s">
        <v>21814</v>
      </c>
      <c r="B162" s="201">
        <v>3318432596</v>
      </c>
      <c r="C162" s="201" t="s">
        <v>20010</v>
      </c>
      <c r="D162" s="201" t="s">
        <v>20010</v>
      </c>
      <c r="E162" s="201" t="s">
        <v>686</v>
      </c>
      <c r="F162" s="268">
        <v>46072</v>
      </c>
      <c r="G162" s="201" t="s">
        <v>20011</v>
      </c>
      <c r="H162" s="201" t="s">
        <v>20017</v>
      </c>
      <c r="I162" s="201" t="s">
        <v>21814</v>
      </c>
      <c r="J162" s="204" t="str">
        <f>VLOOKUP(B162,Work!E:J,6,0)</f>
        <v>RAHUL BALU CHAVHAN</v>
      </c>
    </row>
    <row r="163" spans="1:11">
      <c r="A163" s="201" t="s">
        <v>21858</v>
      </c>
      <c r="B163" s="201">
        <v>3318522002</v>
      </c>
      <c r="C163" s="201" t="s">
        <v>20010</v>
      </c>
      <c r="D163" s="201" t="s">
        <v>20010</v>
      </c>
      <c r="E163" s="201" t="s">
        <v>686</v>
      </c>
      <c r="F163" s="268">
        <v>46104</v>
      </c>
      <c r="G163" s="201" t="s">
        <v>20012</v>
      </c>
      <c r="H163" s="201" t="s">
        <v>20011</v>
      </c>
      <c r="I163" s="201" t="s">
        <v>21858</v>
      </c>
      <c r="J163" s="204">
        <f>VLOOKUP(B163,Work!E:J,6,0)</f>
        <v>101660669647</v>
      </c>
      <c r="K163" s="205" t="e">
        <f>VLOOKUP(B163,'[4]work '!$D:$O,12,0)</f>
        <v>#N/A</v>
      </c>
    </row>
    <row r="164" spans="1:11">
      <c r="A164" s="201" t="s">
        <v>21965</v>
      </c>
      <c r="B164" s="201">
        <v>3308695163</v>
      </c>
      <c r="C164" s="201" t="s">
        <v>20010</v>
      </c>
      <c r="D164" s="201" t="s">
        <v>20010</v>
      </c>
      <c r="E164" s="201" t="s">
        <v>686</v>
      </c>
      <c r="F164" s="268">
        <v>46096</v>
      </c>
      <c r="G164" s="201" t="s">
        <v>20012</v>
      </c>
      <c r="H164" s="201" t="s">
        <v>20011</v>
      </c>
      <c r="I164" s="201" t="s">
        <v>21965</v>
      </c>
      <c r="J164" s="204">
        <f>VLOOKUP(B164,Work!E:J,6,0)</f>
        <v>101934615110</v>
      </c>
      <c r="K164" s="205" t="e">
        <f>VLOOKUP(B164,'[4]work '!$D:$O,12,0)</f>
        <v>#N/A</v>
      </c>
    </row>
    <row r="165" spans="1:11">
      <c r="A165" s="201" t="s">
        <v>21966</v>
      </c>
      <c r="B165" s="201">
        <v>3316330556</v>
      </c>
      <c r="C165" s="201" t="s">
        <v>20010</v>
      </c>
      <c r="D165" s="201" t="s">
        <v>20010</v>
      </c>
      <c r="E165" s="201" t="s">
        <v>686</v>
      </c>
      <c r="F165" s="268">
        <v>46096</v>
      </c>
      <c r="G165" s="201" t="s">
        <v>20011</v>
      </c>
      <c r="H165" s="201" t="s">
        <v>20011</v>
      </c>
      <c r="I165" s="201" t="s">
        <v>21966</v>
      </c>
      <c r="J165" s="204">
        <f>VLOOKUP(B165,Work!E:J,6,0)</f>
        <v>102067179570</v>
      </c>
      <c r="K165" s="205" t="e">
        <f>VLOOKUP(B165,'[4]work '!$D:$O,12,0)</f>
        <v>#N/A</v>
      </c>
    </row>
    <row r="166" spans="1:11">
      <c r="A166" s="201" t="s">
        <v>21820</v>
      </c>
      <c r="B166" s="201">
        <v>3318459745</v>
      </c>
      <c r="C166" s="201" t="s">
        <v>20010</v>
      </c>
      <c r="D166" s="201" t="s">
        <v>20010</v>
      </c>
      <c r="E166" s="201" t="s">
        <v>686</v>
      </c>
      <c r="F166" s="268">
        <v>46081</v>
      </c>
      <c r="G166" s="201" t="s">
        <v>20012</v>
      </c>
      <c r="H166" s="201" t="s">
        <v>20011</v>
      </c>
      <c r="I166" s="201" t="s">
        <v>21820</v>
      </c>
      <c r="J166" s="204" t="str">
        <f>VLOOKUP(B166,Work!E:J,6,0)</f>
        <v>ABDULAZIZ MALLABADKAR</v>
      </c>
      <c r="K166" s="205" t="e">
        <f>VLOOKUP(B166,'[4]work '!$D:$O,12,0)</f>
        <v>#N/A</v>
      </c>
    </row>
    <row r="167" spans="1:11">
      <c r="A167" s="201" t="s">
        <v>21823</v>
      </c>
      <c r="B167" s="201">
        <v>3318468570</v>
      </c>
      <c r="C167" s="201" t="s">
        <v>20010</v>
      </c>
      <c r="D167" s="201" t="s">
        <v>20010</v>
      </c>
      <c r="E167" s="201" t="s">
        <v>686</v>
      </c>
      <c r="F167" s="268">
        <v>46084</v>
      </c>
      <c r="G167" s="201" t="s">
        <v>20012</v>
      </c>
      <c r="H167" s="201" t="s">
        <v>20017</v>
      </c>
      <c r="I167" s="201" t="s">
        <v>21823</v>
      </c>
      <c r="J167" s="204" t="str">
        <f>VLOOKUP(B167,Work!E:J,6,0)</f>
        <v>ARJUN HIRACHAND BANDAGAR</v>
      </c>
      <c r="K167" s="205" t="e">
        <f>VLOOKUP(B167,'[4]work '!$D:$O,12,0)</f>
        <v>#N/A</v>
      </c>
    </row>
    <row r="168" spans="1:11">
      <c r="A168" s="201" t="s">
        <v>21557</v>
      </c>
      <c r="B168" s="201">
        <v>3318432556</v>
      </c>
      <c r="C168" s="201" t="s">
        <v>20010</v>
      </c>
      <c r="D168" s="201" t="s">
        <v>20010</v>
      </c>
      <c r="E168" s="201" t="s">
        <v>686</v>
      </c>
      <c r="F168" s="268">
        <v>46072</v>
      </c>
      <c r="G168" s="201" t="s">
        <v>20011</v>
      </c>
      <c r="H168" s="201" t="s">
        <v>20011</v>
      </c>
      <c r="I168" s="201" t="s">
        <v>21557</v>
      </c>
      <c r="J168" s="204" t="e">
        <f>VLOOKUP(B168,Work!E:J,6,0)</f>
        <v>#N/A</v>
      </c>
      <c r="K168" s="205" t="e">
        <f>VLOOKUP(B168,'[4]work '!$D:$O,12,0)</f>
        <v>#N/A</v>
      </c>
    </row>
    <row r="169" spans="1:11">
      <c r="A169" s="201" t="s">
        <v>141</v>
      </c>
      <c r="B169" s="201">
        <v>3318460591</v>
      </c>
      <c r="C169" s="201" t="s">
        <v>20010</v>
      </c>
      <c r="D169" s="201" t="s">
        <v>20010</v>
      </c>
      <c r="E169" s="201" t="s">
        <v>686</v>
      </c>
      <c r="F169" s="268">
        <v>46081</v>
      </c>
      <c r="G169" s="201" t="s">
        <v>20011</v>
      </c>
      <c r="H169" s="201" t="s">
        <v>20011</v>
      </c>
      <c r="I169" s="201" t="s">
        <v>141</v>
      </c>
      <c r="J169" s="204" t="str">
        <f>VLOOKUP(B169,Work!E:J,6,0)</f>
        <v>DHANNAJAY  AMBURE</v>
      </c>
      <c r="K169" s="205" t="e">
        <f>VLOOKUP(B169,'[4]work '!$D:$O,12,0)</f>
        <v>#N/A</v>
      </c>
    </row>
    <row r="170" spans="1:11">
      <c r="A170" s="201" t="s">
        <v>21825</v>
      </c>
      <c r="B170" s="201">
        <v>3318468674</v>
      </c>
      <c r="C170" s="201" t="s">
        <v>20010</v>
      </c>
      <c r="D170" s="201" t="s">
        <v>20010</v>
      </c>
      <c r="E170" s="201" t="s">
        <v>686</v>
      </c>
      <c r="F170" s="268">
        <v>46084</v>
      </c>
      <c r="G170" s="201" t="s">
        <v>20012</v>
      </c>
      <c r="H170" s="201" t="s">
        <v>20017</v>
      </c>
      <c r="I170" s="201" t="s">
        <v>21825</v>
      </c>
      <c r="J170" s="204" t="e">
        <f>VLOOKUP(B170,Work!E:J,6,0)</f>
        <v>#N/A</v>
      </c>
      <c r="K170" s="205" t="e">
        <f>VLOOKUP(B170,'[4]work '!$D:$O,12,0)</f>
        <v>#N/A</v>
      </c>
    </row>
    <row r="171" spans="1:11">
      <c r="A171" s="201" t="s">
        <v>21986</v>
      </c>
      <c r="B171" s="201">
        <v>3318521941</v>
      </c>
      <c r="C171" s="201" t="s">
        <v>20010</v>
      </c>
      <c r="D171" s="201" t="s">
        <v>20010</v>
      </c>
      <c r="E171" s="201" t="s">
        <v>686</v>
      </c>
      <c r="F171" s="268">
        <v>46104</v>
      </c>
      <c r="G171" s="201" t="s">
        <v>20012</v>
      </c>
      <c r="H171" s="201" t="s">
        <v>20011</v>
      </c>
      <c r="I171" s="201" t="s">
        <v>21986</v>
      </c>
      <c r="J171" s="204" t="str">
        <f>VLOOKUP(B171,Work!E:J,6,0)</f>
        <v>NAGESG REVANSIDHHA BIRAJDAR</v>
      </c>
      <c r="K171" s="205" t="e">
        <f>VLOOKUP(B171,'[4]work '!$D:$O,12,0)</f>
        <v>#N/A</v>
      </c>
    </row>
    <row r="172" spans="1:11">
      <c r="A172" s="201" t="s">
        <v>21821</v>
      </c>
      <c r="B172" s="201">
        <v>3318459865</v>
      </c>
      <c r="C172" s="201" t="s">
        <v>20010</v>
      </c>
      <c r="D172" s="201" t="s">
        <v>20010</v>
      </c>
      <c r="E172" s="201" t="s">
        <v>686</v>
      </c>
      <c r="F172" s="268">
        <v>46081</v>
      </c>
      <c r="G172" s="201" t="s">
        <v>20011</v>
      </c>
      <c r="H172" s="201" t="s">
        <v>20011</v>
      </c>
      <c r="I172" s="201" t="s">
        <v>21821</v>
      </c>
      <c r="J172" s="204" t="e">
        <f>VLOOKUP(B172,Work!E:J,6,0)</f>
        <v>#N/A</v>
      </c>
      <c r="K172" s="205" t="e">
        <f>VLOOKUP(B172,'[4]work '!$D:$O,12,0)</f>
        <v>#N/A</v>
      </c>
    </row>
    <row r="173" spans="1:11">
      <c r="A173" s="201" t="s">
        <v>21822</v>
      </c>
      <c r="B173" s="201">
        <v>3318468493</v>
      </c>
      <c r="C173" s="201" t="s">
        <v>20010</v>
      </c>
      <c r="D173" s="201" t="s">
        <v>20010</v>
      </c>
      <c r="E173" s="201" t="s">
        <v>686</v>
      </c>
      <c r="F173" s="268">
        <v>46084</v>
      </c>
      <c r="G173" s="201" t="s">
        <v>20012</v>
      </c>
      <c r="H173" s="201" t="s">
        <v>20017</v>
      </c>
      <c r="I173" s="201" t="s">
        <v>21822</v>
      </c>
      <c r="J173" s="204" t="str">
        <f>VLOOKUP(B173,Work!E:J,6,0)</f>
        <v>SANJAY GOPINATH BANDGAR</v>
      </c>
      <c r="K173" s="205" t="e">
        <f>VLOOKUP(B173,'[4]work '!$D:$O,12,0)</f>
        <v>#N/A</v>
      </c>
    </row>
    <row r="174" spans="1:11">
      <c r="A174" s="201" t="s">
        <v>21993</v>
      </c>
      <c r="B174" s="201">
        <v>3318533102</v>
      </c>
      <c r="C174" s="201" t="s">
        <v>20010</v>
      </c>
      <c r="D174" s="201" t="s">
        <v>20010</v>
      </c>
      <c r="E174" s="201" t="s">
        <v>686</v>
      </c>
      <c r="F174" s="268">
        <v>46108</v>
      </c>
      <c r="G174" s="201" t="s">
        <v>20011</v>
      </c>
      <c r="H174" s="201" t="s">
        <v>20011</v>
      </c>
      <c r="I174" s="201" t="s">
        <v>21993</v>
      </c>
      <c r="J174" s="204" t="e">
        <f>VLOOKUP(B174,Work!E:J,6,0)</f>
        <v>#N/A</v>
      </c>
      <c r="K174" s="205" t="e">
        <f>VLOOKUP(B174,'[4]work '!$D:$O,12,0)</f>
        <v>#N/A</v>
      </c>
    </row>
    <row r="175" spans="1:11">
      <c r="A175" s="201" t="s">
        <v>21824</v>
      </c>
      <c r="B175" s="201">
        <v>3318468627</v>
      </c>
      <c r="C175" s="201" t="s">
        <v>20010</v>
      </c>
      <c r="D175" s="201" t="s">
        <v>20010</v>
      </c>
      <c r="E175" s="201" t="s">
        <v>686</v>
      </c>
      <c r="F175" s="268">
        <v>46084</v>
      </c>
      <c r="G175" s="201" t="s">
        <v>20012</v>
      </c>
      <c r="H175" s="201" t="s">
        <v>20017</v>
      </c>
      <c r="I175" s="201" t="s">
        <v>21824</v>
      </c>
      <c r="J175" s="204" t="e">
        <f>VLOOKUP(B175,Work!E:J,6,0)</f>
        <v>#N/A</v>
      </c>
      <c r="K175" s="205" t="e">
        <f>VLOOKUP(B175,'[4]work '!$D:$O,12,0)</f>
        <v>#N/A</v>
      </c>
    </row>
    <row r="176" spans="1:11">
      <c r="A176" s="201" t="s">
        <v>21983</v>
      </c>
      <c r="B176" s="201">
        <v>3318521292</v>
      </c>
      <c r="C176" s="201" t="s">
        <v>20010</v>
      </c>
      <c r="D176" s="201" t="s">
        <v>20010</v>
      </c>
      <c r="E176" s="201" t="s">
        <v>686</v>
      </c>
      <c r="F176" s="268">
        <v>46104</v>
      </c>
      <c r="G176" s="201" t="s">
        <v>20011</v>
      </c>
      <c r="H176" s="201" t="s">
        <v>20017</v>
      </c>
      <c r="I176" s="201" t="s">
        <v>21983</v>
      </c>
      <c r="J176" s="204" t="str">
        <f>VLOOKUP(B176,Work!E:J,6,0)</f>
        <v>TURBE PARSHURAM MARUTI</v>
      </c>
      <c r="K176" s="205" t="e">
        <f>VLOOKUP(B176,'[4]work '!$D:$O,12,0)</f>
        <v>#N/A</v>
      </c>
    </row>
    <row r="177" spans="1:11">
      <c r="A177" s="201" t="s">
        <v>21871</v>
      </c>
      <c r="B177" s="201">
        <v>3318522025</v>
      </c>
      <c r="C177" s="201" t="s">
        <v>20010</v>
      </c>
      <c r="D177" s="201" t="s">
        <v>20010</v>
      </c>
      <c r="E177" s="201" t="s">
        <v>686</v>
      </c>
      <c r="F177" s="268">
        <v>46104</v>
      </c>
      <c r="G177" s="201" t="s">
        <v>20012</v>
      </c>
      <c r="H177" s="201" t="s">
        <v>20011</v>
      </c>
      <c r="I177" s="201" t="s">
        <v>21871</v>
      </c>
      <c r="J177" s="204" t="str">
        <f>VLOOKUP(B177,Work!E:J,6,0)</f>
        <v>YASH LAVHU KUMBHAR</v>
      </c>
      <c r="K177" s="205" t="e">
        <f>VLOOKUP(B177,'[4]work '!$D:$O,12,0)</f>
        <v>#N/A</v>
      </c>
    </row>
    <row r="178" spans="1:11">
      <c r="A178" s="201" t="s">
        <v>21552</v>
      </c>
      <c r="B178" s="201">
        <v>3318419564</v>
      </c>
      <c r="C178" s="201" t="s">
        <v>20010</v>
      </c>
      <c r="D178" s="201" t="s">
        <v>20010</v>
      </c>
      <c r="E178" s="201" t="s">
        <v>686</v>
      </c>
      <c r="F178" s="268">
        <v>46066</v>
      </c>
      <c r="G178" s="201" t="s">
        <v>20011</v>
      </c>
      <c r="H178" s="201" t="s">
        <v>20011</v>
      </c>
      <c r="I178" s="201" t="s">
        <v>21552</v>
      </c>
      <c r="J178" s="204" t="str">
        <f>VLOOKUP(B178,Work!E:J,6,0)</f>
        <v>SAMARTH MANJUNATH SIRSAT</v>
      </c>
    </row>
    <row r="179" spans="1:11">
      <c r="A179" s="201"/>
      <c r="B179" s="201"/>
      <c r="C179" s="201"/>
      <c r="D179" s="201"/>
      <c r="E179" s="201"/>
      <c r="F179" s="268"/>
      <c r="G179" s="201"/>
      <c r="H179" s="201"/>
      <c r="I179" s="201"/>
      <c r="J179" s="204"/>
    </row>
    <row r="180" spans="1:11">
      <c r="A180" s="201" t="s">
        <v>20014</v>
      </c>
      <c r="B180" s="201">
        <v>3311476751</v>
      </c>
      <c r="C180" s="201" t="s">
        <v>20010</v>
      </c>
      <c r="D180" s="201" t="s">
        <v>20010</v>
      </c>
      <c r="E180" s="201" t="s">
        <v>686</v>
      </c>
      <c r="F180" s="268">
        <v>43816</v>
      </c>
      <c r="G180" s="201" t="s">
        <v>20011</v>
      </c>
      <c r="H180" s="201" t="s">
        <v>20011</v>
      </c>
      <c r="I180" s="201" t="s">
        <v>20014</v>
      </c>
      <c r="J180" s="204" t="e">
        <f>VLOOKUP(B180,Work!E:J,6,0)</f>
        <v>#N/A</v>
      </c>
      <c r="K180" s="205" t="e">
        <f>VLOOKUP(B180,'[4]work '!$D:$O,12,0)</f>
        <v>#N/A</v>
      </c>
    </row>
    <row r="181" spans="1:11">
      <c r="A181" s="201" t="s">
        <v>20021</v>
      </c>
      <c r="B181" s="201">
        <v>3312197797</v>
      </c>
      <c r="C181" s="201" t="s">
        <v>20010</v>
      </c>
      <c r="D181" s="201" t="s">
        <v>20010</v>
      </c>
      <c r="E181" s="201" t="s">
        <v>686</v>
      </c>
      <c r="F181" s="268">
        <v>44132</v>
      </c>
      <c r="G181" s="201" t="s">
        <v>20011</v>
      </c>
      <c r="H181" s="201" t="s">
        <v>20011</v>
      </c>
      <c r="I181" s="201" t="s">
        <v>20021</v>
      </c>
      <c r="J181" s="204" t="e">
        <f>VLOOKUP(B181,Work!E:J,6,0)</f>
        <v>#N/A</v>
      </c>
      <c r="K181" s="205" t="e">
        <f>VLOOKUP(B181,'[4]work '!$D:$O,12,0)</f>
        <v>#N/A</v>
      </c>
    </row>
    <row r="182" spans="1:11">
      <c r="A182" s="201" t="s">
        <v>20025</v>
      </c>
      <c r="B182" s="201">
        <v>3314175295</v>
      </c>
      <c r="C182" s="201" t="s">
        <v>20010</v>
      </c>
      <c r="D182" s="201" t="s">
        <v>20010</v>
      </c>
      <c r="E182" s="201" t="s">
        <v>686</v>
      </c>
      <c r="F182" s="268">
        <v>44764</v>
      </c>
      <c r="G182" s="201" t="s">
        <v>20011</v>
      </c>
      <c r="H182" s="201" t="s">
        <v>20017</v>
      </c>
      <c r="I182" s="201" t="s">
        <v>20025</v>
      </c>
      <c r="J182" s="204" t="e">
        <f>VLOOKUP(B182,Work!E:J,6,0)</f>
        <v>#N/A</v>
      </c>
      <c r="K182" s="205" t="e">
        <f>VLOOKUP(B182,'[4]work '!$D:$O,12,0)</f>
        <v>#N/A</v>
      </c>
    </row>
    <row r="183" spans="1:11">
      <c r="A183" s="201" t="s">
        <v>20026</v>
      </c>
      <c r="B183" s="201">
        <v>3314175652</v>
      </c>
      <c r="C183" s="201" t="s">
        <v>20010</v>
      </c>
      <c r="D183" s="201" t="s">
        <v>20010</v>
      </c>
      <c r="E183" s="201" t="s">
        <v>686</v>
      </c>
      <c r="F183" s="268">
        <v>44764</v>
      </c>
      <c r="G183" s="201" t="s">
        <v>20012</v>
      </c>
      <c r="H183" s="201" t="s">
        <v>20012</v>
      </c>
      <c r="I183" s="201" t="s">
        <v>20026</v>
      </c>
      <c r="J183" s="204" t="e">
        <f>VLOOKUP(B183,Work!E:J,6,0)</f>
        <v>#N/A</v>
      </c>
      <c r="K183" s="205" t="e">
        <f>VLOOKUP(B183,'[4]work '!$D:$O,12,0)</f>
        <v>#N/A</v>
      </c>
    </row>
    <row r="184" spans="1:11">
      <c r="A184" s="201" t="s">
        <v>20027</v>
      </c>
      <c r="B184" s="201">
        <v>3314211848</v>
      </c>
      <c r="C184" s="201" t="s">
        <v>20010</v>
      </c>
      <c r="D184" s="201" t="s">
        <v>20010</v>
      </c>
      <c r="E184" s="201" t="s">
        <v>686</v>
      </c>
      <c r="F184" s="268">
        <v>44774</v>
      </c>
      <c r="G184" s="201" t="s">
        <v>20011</v>
      </c>
      <c r="H184" s="201" t="s">
        <v>20011</v>
      </c>
      <c r="I184" s="201" t="s">
        <v>20027</v>
      </c>
      <c r="J184" s="204" t="e">
        <f>VLOOKUP(B184,Work!E:J,6,0)</f>
        <v>#N/A</v>
      </c>
      <c r="K184" s="205" t="e">
        <f>VLOOKUP(B184,'[4]work '!$D:$O,12,0)</f>
        <v>#N/A</v>
      </c>
    </row>
    <row r="185" spans="1:11">
      <c r="A185" s="201" t="s">
        <v>20028</v>
      </c>
      <c r="B185" s="201">
        <v>3313276508</v>
      </c>
      <c r="C185" s="201" t="s">
        <v>20010</v>
      </c>
      <c r="D185" s="201" t="s">
        <v>20010</v>
      </c>
      <c r="E185" s="201" t="s">
        <v>686</v>
      </c>
      <c r="F185" s="268">
        <v>44822</v>
      </c>
      <c r="G185" s="201" t="s">
        <v>20012</v>
      </c>
      <c r="H185" s="201" t="s">
        <v>20011</v>
      </c>
      <c r="I185" s="201" t="s">
        <v>20028</v>
      </c>
      <c r="J185" s="204" t="e">
        <f>VLOOKUP(B185,Work!E:J,6,0)</f>
        <v>#N/A</v>
      </c>
      <c r="K185" s="205" t="e">
        <f>VLOOKUP(B185,'[4]work '!$D:$O,12,0)</f>
        <v>#N/A</v>
      </c>
    </row>
    <row r="186" spans="1:11">
      <c r="A186" s="201" t="s">
        <v>20029</v>
      </c>
      <c r="B186" s="201">
        <v>3314484435</v>
      </c>
      <c r="C186" s="201" t="s">
        <v>20010</v>
      </c>
      <c r="D186" s="201" t="s">
        <v>20010</v>
      </c>
      <c r="E186" s="201" t="s">
        <v>686</v>
      </c>
      <c r="F186" s="268">
        <v>44861</v>
      </c>
      <c r="G186" s="201" t="s">
        <v>20011</v>
      </c>
      <c r="H186" s="201" t="s">
        <v>20017</v>
      </c>
      <c r="I186" s="201" t="s">
        <v>20029</v>
      </c>
      <c r="J186" s="204" t="e">
        <f>VLOOKUP(B186,Work!E:J,6,0)</f>
        <v>#N/A</v>
      </c>
      <c r="K186" s="205" t="e">
        <f>VLOOKUP(B186,'[4]work '!$D:$O,12,0)</f>
        <v>#N/A</v>
      </c>
    </row>
    <row r="187" spans="1:11">
      <c r="A187" s="201" t="s">
        <v>20030</v>
      </c>
      <c r="B187" s="201">
        <v>3314557639</v>
      </c>
      <c r="C187" s="201" t="s">
        <v>20010</v>
      </c>
      <c r="D187" s="201" t="s">
        <v>20010</v>
      </c>
      <c r="E187" s="201" t="s">
        <v>686</v>
      </c>
      <c r="F187" s="268">
        <v>44883</v>
      </c>
      <c r="G187" s="201" t="s">
        <v>20012</v>
      </c>
      <c r="H187" s="201" t="s">
        <v>20011</v>
      </c>
      <c r="I187" s="201" t="s">
        <v>20030</v>
      </c>
      <c r="J187" s="204" t="e">
        <f>VLOOKUP(B187,Work!E:J,6,0)</f>
        <v>#N/A</v>
      </c>
      <c r="K187" s="205" t="e">
        <f>VLOOKUP(B187,'[4]work '!$D:$O,12,0)</f>
        <v>#N/A</v>
      </c>
    </row>
    <row r="188" spans="1:11">
      <c r="A188" s="201" t="s">
        <v>10283</v>
      </c>
      <c r="B188" s="201">
        <v>3314598786</v>
      </c>
      <c r="C188" s="201" t="s">
        <v>20010</v>
      </c>
      <c r="D188" s="201" t="s">
        <v>20010</v>
      </c>
      <c r="E188" s="201" t="s">
        <v>686</v>
      </c>
      <c r="F188" s="268">
        <v>44895</v>
      </c>
      <c r="G188" s="201" t="s">
        <v>20011</v>
      </c>
      <c r="H188" s="201" t="s">
        <v>20017</v>
      </c>
      <c r="I188" s="201" t="s">
        <v>10283</v>
      </c>
      <c r="J188" s="204" t="e">
        <f>VLOOKUP(B188,Work!E:J,6,0)</f>
        <v>#N/A</v>
      </c>
      <c r="K188" s="205" t="e">
        <f>VLOOKUP(B188,'[4]work '!$D:$O,12,0)</f>
        <v>#N/A</v>
      </c>
    </row>
    <row r="189" spans="1:11">
      <c r="A189" s="201" t="s">
        <v>20031</v>
      </c>
      <c r="B189" s="201">
        <v>3314649830</v>
      </c>
      <c r="C189" s="201" t="s">
        <v>20010</v>
      </c>
      <c r="D189" s="201" t="s">
        <v>20010</v>
      </c>
      <c r="E189" s="201" t="s">
        <v>686</v>
      </c>
      <c r="F189" s="268">
        <v>44909</v>
      </c>
      <c r="G189" s="201" t="s">
        <v>20011</v>
      </c>
      <c r="H189" s="201" t="s">
        <v>20017</v>
      </c>
      <c r="I189" s="201" t="s">
        <v>20031</v>
      </c>
      <c r="J189" s="204" t="e">
        <f>VLOOKUP(B189,Work!E:J,6,0)</f>
        <v>#N/A</v>
      </c>
      <c r="K189" s="205" t="e">
        <f>VLOOKUP(B189,'[4]work '!$D:$O,12,0)</f>
        <v>#N/A</v>
      </c>
    </row>
    <row r="190" spans="1:11">
      <c r="A190" s="201" t="s">
        <v>0</v>
      </c>
      <c r="B190" s="201">
        <v>3314505091</v>
      </c>
      <c r="C190" s="201" t="s">
        <v>20010</v>
      </c>
      <c r="D190" s="201" t="s">
        <v>20010</v>
      </c>
      <c r="E190" s="201" t="s">
        <v>686</v>
      </c>
      <c r="F190" s="268">
        <v>44915</v>
      </c>
      <c r="G190" s="201" t="s">
        <v>20011</v>
      </c>
      <c r="H190" s="201" t="s">
        <v>20017</v>
      </c>
      <c r="I190" s="201" t="s">
        <v>0</v>
      </c>
      <c r="J190" s="204" t="e">
        <f>VLOOKUP(B190,Work!E:J,6,0)</f>
        <v>#N/A</v>
      </c>
      <c r="K190" s="205" t="e">
        <f>VLOOKUP(B190,'[4]work '!$D:$O,12,0)</f>
        <v>#N/A</v>
      </c>
    </row>
    <row r="191" spans="1:11">
      <c r="A191" s="201" t="s">
        <v>20032</v>
      </c>
      <c r="B191" s="201">
        <v>3313832424</v>
      </c>
      <c r="C191" s="201" t="s">
        <v>20010</v>
      </c>
      <c r="D191" s="201" t="s">
        <v>20010</v>
      </c>
      <c r="E191" s="201" t="s">
        <v>686</v>
      </c>
      <c r="F191" s="268">
        <v>45076</v>
      </c>
      <c r="G191" s="201" t="s">
        <v>20012</v>
      </c>
      <c r="H191" s="201" t="s">
        <v>20011</v>
      </c>
      <c r="I191" s="201" t="s">
        <v>20032</v>
      </c>
      <c r="J191" s="204" t="e">
        <f>VLOOKUP(B191,Work!E:J,6,0)</f>
        <v>#N/A</v>
      </c>
      <c r="K191" s="205" t="e">
        <f>VLOOKUP(B191,'[4]work '!$D:$O,12,0)</f>
        <v>#N/A</v>
      </c>
    </row>
    <row r="192" spans="1:11">
      <c r="A192" s="201" t="s">
        <v>20050</v>
      </c>
      <c r="B192" s="201">
        <v>3316749225</v>
      </c>
      <c r="C192" s="201" t="s">
        <v>20010</v>
      </c>
      <c r="D192" s="201" t="s">
        <v>20010</v>
      </c>
      <c r="E192" s="201" t="s">
        <v>686</v>
      </c>
      <c r="F192" s="268">
        <v>45528</v>
      </c>
      <c r="G192" s="201" t="s">
        <v>20011</v>
      </c>
      <c r="H192" s="201" t="s">
        <v>20011</v>
      </c>
      <c r="I192" s="201" t="s">
        <v>20050</v>
      </c>
      <c r="J192" s="204" t="e">
        <f>VLOOKUP(B192,Work!E:J,6,0)</f>
        <v>#N/A</v>
      </c>
      <c r="K192" s="205" t="e">
        <f>VLOOKUP(B192,'[4]work '!$D:$O,12,0)</f>
        <v>#N/A</v>
      </c>
    </row>
    <row r="193" spans="1:11">
      <c r="A193" s="201" t="s">
        <v>20051</v>
      </c>
      <c r="B193" s="201">
        <v>3316821849</v>
      </c>
      <c r="C193" s="201" t="s">
        <v>20010</v>
      </c>
      <c r="D193" s="201" t="s">
        <v>20010</v>
      </c>
      <c r="E193" s="201" t="s">
        <v>686</v>
      </c>
      <c r="F193" s="268">
        <v>45547</v>
      </c>
      <c r="G193" s="201" t="s">
        <v>20011</v>
      </c>
      <c r="H193" s="201" t="s">
        <v>20011</v>
      </c>
      <c r="I193" s="201" t="s">
        <v>20051</v>
      </c>
      <c r="J193" s="204" t="e">
        <f>VLOOKUP(B193,Work!E:J,6,0)</f>
        <v>#N/A</v>
      </c>
      <c r="K193" s="205" t="e">
        <f>VLOOKUP(B193,'[4]work '!$D:$O,12,0)</f>
        <v>#N/A</v>
      </c>
    </row>
    <row r="194" spans="1:11">
      <c r="A194" s="201" t="s">
        <v>20053</v>
      </c>
      <c r="B194" s="201">
        <v>3316152834</v>
      </c>
      <c r="C194" s="201" t="s">
        <v>20010</v>
      </c>
      <c r="D194" s="201" t="s">
        <v>20010</v>
      </c>
      <c r="E194" s="201" t="s">
        <v>686</v>
      </c>
      <c r="F194" s="268">
        <v>45549</v>
      </c>
      <c r="G194" s="201" t="s">
        <v>20012</v>
      </c>
      <c r="H194" s="201" t="s">
        <v>20012</v>
      </c>
      <c r="I194" s="201" t="s">
        <v>20053</v>
      </c>
      <c r="J194" s="204" t="e">
        <f>VLOOKUP(B194,Work!E:J,6,0)</f>
        <v>#N/A</v>
      </c>
      <c r="K194" s="205" t="e">
        <f>VLOOKUP(B194,'[4]work '!$D:$O,12,0)</f>
        <v>#N/A</v>
      </c>
    </row>
    <row r="195" spans="1:11">
      <c r="A195" s="201" t="s">
        <v>20055</v>
      </c>
      <c r="B195" s="201">
        <v>3316839048</v>
      </c>
      <c r="C195" s="201" t="s">
        <v>20010</v>
      </c>
      <c r="D195" s="201" t="s">
        <v>20010</v>
      </c>
      <c r="E195" s="201" t="s">
        <v>686</v>
      </c>
      <c r="F195" s="268">
        <v>45554</v>
      </c>
      <c r="G195" s="201" t="s">
        <v>20011</v>
      </c>
      <c r="H195" s="201" t="s">
        <v>20011</v>
      </c>
      <c r="I195" s="201" t="s">
        <v>20055</v>
      </c>
      <c r="J195" s="204" t="e">
        <f>VLOOKUP(B195,Work!E:J,6,0)</f>
        <v>#N/A</v>
      </c>
      <c r="K195" s="205" t="e">
        <f>VLOOKUP(B195,'[4]work '!$D:$O,12,0)</f>
        <v>#N/A</v>
      </c>
    </row>
    <row r="196" spans="1:11">
      <c r="A196" s="201" t="s">
        <v>20058</v>
      </c>
      <c r="B196" s="201">
        <v>3316863309</v>
      </c>
      <c r="C196" s="201" t="s">
        <v>20010</v>
      </c>
      <c r="D196" s="201" t="s">
        <v>20010</v>
      </c>
      <c r="E196" s="201" t="s">
        <v>686</v>
      </c>
      <c r="F196" s="268">
        <v>45561</v>
      </c>
      <c r="G196" s="201" t="s">
        <v>20011</v>
      </c>
      <c r="H196" s="201" t="s">
        <v>20011</v>
      </c>
      <c r="I196" s="201" t="s">
        <v>20058</v>
      </c>
      <c r="J196" s="204" t="e">
        <f>VLOOKUP(B196,Work!E:J,6,0)</f>
        <v>#N/A</v>
      </c>
      <c r="K196" s="205" t="e">
        <f>VLOOKUP(B196,'[4]work '!$D:$O,12,0)</f>
        <v>#N/A</v>
      </c>
    </row>
    <row r="197" spans="1:11">
      <c r="A197" s="201" t="s">
        <v>20063</v>
      </c>
      <c r="B197" s="201">
        <v>3316750618</v>
      </c>
      <c r="C197" s="201" t="s">
        <v>20010</v>
      </c>
      <c r="D197" s="201" t="s">
        <v>20010</v>
      </c>
      <c r="E197" s="201" t="s">
        <v>686</v>
      </c>
      <c r="F197" s="268">
        <v>45593</v>
      </c>
      <c r="G197" s="201" t="s">
        <v>20011</v>
      </c>
      <c r="H197" s="201" t="s">
        <v>20011</v>
      </c>
      <c r="I197" s="201" t="s">
        <v>20063</v>
      </c>
      <c r="J197" s="204" t="e">
        <f>VLOOKUP(B197,Work!E:J,6,0)</f>
        <v>#N/A</v>
      </c>
      <c r="K197" s="205" t="e">
        <f>VLOOKUP(B197,'[4]work '!$D:$O,12,0)</f>
        <v>#N/A</v>
      </c>
    </row>
    <row r="198" spans="1:11">
      <c r="A198" s="201" t="s">
        <v>20064</v>
      </c>
      <c r="B198" s="201">
        <v>3316750728</v>
      </c>
      <c r="C198" s="201" t="s">
        <v>20010</v>
      </c>
      <c r="D198" s="201" t="s">
        <v>20010</v>
      </c>
      <c r="E198" s="201" t="s">
        <v>686</v>
      </c>
      <c r="F198" s="268">
        <v>45593</v>
      </c>
      <c r="G198" s="201" t="s">
        <v>20011</v>
      </c>
      <c r="H198" s="201" t="s">
        <v>20011</v>
      </c>
      <c r="I198" s="201" t="s">
        <v>20064</v>
      </c>
      <c r="J198" s="204" t="e">
        <f>VLOOKUP(B198,Work!E:J,6,0)</f>
        <v>#N/A</v>
      </c>
      <c r="K198" s="205" t="e">
        <f>VLOOKUP(B198,'[4]work '!$D:$O,12,0)</f>
        <v>#N/A</v>
      </c>
    </row>
    <row r="199" spans="1:11">
      <c r="A199" s="201" t="s">
        <v>20065</v>
      </c>
      <c r="B199" s="201">
        <v>3316712583</v>
      </c>
      <c r="C199" s="201" t="s">
        <v>20010</v>
      </c>
      <c r="D199" s="201" t="s">
        <v>20010</v>
      </c>
      <c r="E199" s="201" t="s">
        <v>686</v>
      </c>
      <c r="F199" s="268">
        <v>45593</v>
      </c>
      <c r="G199" s="201" t="s">
        <v>20011</v>
      </c>
      <c r="H199" s="201" t="s">
        <v>20011</v>
      </c>
      <c r="I199" s="201" t="s">
        <v>20065</v>
      </c>
      <c r="J199" s="204" t="e">
        <f>VLOOKUP(B199,Work!E:J,6,0)</f>
        <v>#N/A</v>
      </c>
      <c r="K199" s="205" t="e">
        <f>VLOOKUP(B199,'[4]work '!$D:$O,12,0)</f>
        <v>#N/A</v>
      </c>
    </row>
    <row r="200" spans="1:11">
      <c r="A200" s="201" t="s">
        <v>20066</v>
      </c>
      <c r="B200" s="201">
        <v>3316770582</v>
      </c>
      <c r="C200" s="201" t="s">
        <v>20010</v>
      </c>
      <c r="D200" s="201" t="s">
        <v>20010</v>
      </c>
      <c r="E200" s="201" t="s">
        <v>686</v>
      </c>
      <c r="F200" s="268">
        <v>45593</v>
      </c>
      <c r="G200" s="201" t="s">
        <v>20011</v>
      </c>
      <c r="H200" s="201" t="s">
        <v>20011</v>
      </c>
      <c r="I200" s="201" t="s">
        <v>20066</v>
      </c>
      <c r="J200" s="204" t="e">
        <f>VLOOKUP(B200,Work!E:J,6,0)</f>
        <v>#N/A</v>
      </c>
      <c r="K200" s="205" t="e">
        <f>VLOOKUP(B200,'[4]work '!$D:$O,12,0)</f>
        <v>#N/A</v>
      </c>
    </row>
    <row r="201" spans="1:11">
      <c r="A201" s="201" t="s">
        <v>20067</v>
      </c>
      <c r="B201" s="201">
        <v>3316710526</v>
      </c>
      <c r="C201" s="201" t="s">
        <v>20010</v>
      </c>
      <c r="D201" s="201" t="s">
        <v>20010</v>
      </c>
      <c r="E201" s="201" t="s">
        <v>686</v>
      </c>
      <c r="F201" s="268">
        <v>45607</v>
      </c>
      <c r="G201" s="201" t="s">
        <v>20011</v>
      </c>
      <c r="H201" s="201" t="s">
        <v>20011</v>
      </c>
      <c r="I201" s="201" t="s">
        <v>20067</v>
      </c>
      <c r="J201" s="204" t="e">
        <f>VLOOKUP(B201,Work!E:J,6,0)</f>
        <v>#N/A</v>
      </c>
      <c r="K201" s="205" t="e">
        <f>VLOOKUP(B201,'[4]work '!$D:$O,12,0)</f>
        <v>#N/A</v>
      </c>
    </row>
    <row r="202" spans="1:11">
      <c r="A202" s="201" t="s">
        <v>20071</v>
      </c>
      <c r="B202" s="201">
        <v>3317015950</v>
      </c>
      <c r="C202" s="201" t="s">
        <v>20010</v>
      </c>
      <c r="D202" s="201" t="s">
        <v>20010</v>
      </c>
      <c r="E202" s="201" t="s">
        <v>686</v>
      </c>
      <c r="F202" s="268">
        <v>45611</v>
      </c>
      <c r="G202" s="201" t="s">
        <v>20012</v>
      </c>
      <c r="H202" s="201" t="s">
        <v>20017</v>
      </c>
      <c r="I202" s="201" t="s">
        <v>20071</v>
      </c>
      <c r="J202" s="204" t="e">
        <f>VLOOKUP(B202,Work!E:J,6,0)</f>
        <v>#N/A</v>
      </c>
      <c r="K202" s="205" t="e">
        <f>VLOOKUP(B202,'[4]work '!$D:$O,12,0)</f>
        <v>#N/A</v>
      </c>
    </row>
    <row r="203" spans="1:11">
      <c r="A203" s="201" t="s">
        <v>20073</v>
      </c>
      <c r="B203" s="201">
        <v>3317026186</v>
      </c>
      <c r="C203" s="201" t="s">
        <v>20010</v>
      </c>
      <c r="D203" s="201" t="s">
        <v>20010</v>
      </c>
      <c r="E203" s="201" t="s">
        <v>686</v>
      </c>
      <c r="F203" s="268">
        <v>45614</v>
      </c>
      <c r="G203" s="201" t="s">
        <v>20011</v>
      </c>
      <c r="H203" s="201" t="s">
        <v>20011</v>
      </c>
      <c r="I203" s="201" t="s">
        <v>20073</v>
      </c>
      <c r="J203" s="204" t="e">
        <f>VLOOKUP(B203,Work!E:J,6,0)</f>
        <v>#N/A</v>
      </c>
      <c r="K203" s="205" t="e">
        <f>VLOOKUP(B203,'[4]work '!$D:$O,12,0)</f>
        <v>#N/A</v>
      </c>
    </row>
    <row r="204" spans="1:11">
      <c r="A204" s="201" t="s">
        <v>20074</v>
      </c>
      <c r="B204" s="201">
        <v>3317044506</v>
      </c>
      <c r="C204" s="201" t="s">
        <v>20010</v>
      </c>
      <c r="D204" s="201" t="s">
        <v>20010</v>
      </c>
      <c r="E204" s="201" t="s">
        <v>686</v>
      </c>
      <c r="F204" s="268">
        <v>45635</v>
      </c>
      <c r="G204" s="201" t="s">
        <v>20011</v>
      </c>
      <c r="H204" s="201" t="s">
        <v>20017</v>
      </c>
      <c r="I204" s="201" t="s">
        <v>20074</v>
      </c>
      <c r="J204" s="204" t="e">
        <f>VLOOKUP(B204,Work!E:J,6,0)</f>
        <v>#N/A</v>
      </c>
      <c r="K204" s="205" t="e">
        <f>VLOOKUP(B204,'[4]work '!$D:$O,12,0)</f>
        <v>#N/A</v>
      </c>
    </row>
    <row r="205" spans="1:11">
      <c r="A205" s="201" t="s">
        <v>20075</v>
      </c>
      <c r="B205" s="201">
        <v>3317112515</v>
      </c>
      <c r="C205" s="201" t="s">
        <v>20010</v>
      </c>
      <c r="D205" s="201" t="s">
        <v>20010</v>
      </c>
      <c r="E205" s="201" t="s">
        <v>686</v>
      </c>
      <c r="F205" s="268">
        <v>45640</v>
      </c>
      <c r="G205" s="201" t="s">
        <v>20011</v>
      </c>
      <c r="H205" s="201" t="s">
        <v>20011</v>
      </c>
      <c r="I205" s="201" t="s">
        <v>20075</v>
      </c>
      <c r="J205" s="204" t="e">
        <f>VLOOKUP(B205,Work!E:J,6,0)</f>
        <v>#N/A</v>
      </c>
      <c r="K205" s="205" t="e">
        <f>VLOOKUP(B205,'[4]work '!$D:$O,12,0)</f>
        <v>#N/A</v>
      </c>
    </row>
    <row r="206" spans="1:11">
      <c r="A206" s="201" t="s">
        <v>20077</v>
      </c>
      <c r="B206" s="201">
        <v>3317132942</v>
      </c>
      <c r="C206" s="201" t="s">
        <v>20010</v>
      </c>
      <c r="D206" s="201" t="s">
        <v>20010</v>
      </c>
      <c r="E206" s="201" t="s">
        <v>686</v>
      </c>
      <c r="F206" s="268">
        <v>45649</v>
      </c>
      <c r="G206" s="201" t="s">
        <v>20011</v>
      </c>
      <c r="H206" s="201" t="s">
        <v>20017</v>
      </c>
      <c r="I206" s="201" t="s">
        <v>20077</v>
      </c>
      <c r="J206" s="204" t="e">
        <f>VLOOKUP(B206,Work!E:J,6,0)</f>
        <v>#N/A</v>
      </c>
      <c r="K206" s="205" t="e">
        <f>VLOOKUP(B206,'[4]work '!$D:$O,12,0)</f>
        <v>#N/A</v>
      </c>
    </row>
    <row r="207" spans="1:11">
      <c r="A207" s="201" t="s">
        <v>20079</v>
      </c>
      <c r="B207" s="201">
        <v>3314732892</v>
      </c>
      <c r="C207" s="201" t="s">
        <v>20010</v>
      </c>
      <c r="D207" s="201" t="s">
        <v>20010</v>
      </c>
      <c r="E207" s="201" t="s">
        <v>686</v>
      </c>
      <c r="F207" s="268">
        <v>45703</v>
      </c>
      <c r="G207" s="201" t="s">
        <v>20012</v>
      </c>
      <c r="H207" s="201" t="s">
        <v>20011</v>
      </c>
      <c r="I207" s="201" t="s">
        <v>20079</v>
      </c>
      <c r="J207" s="204" t="e">
        <f>VLOOKUP(B207,Work!E:J,6,0)</f>
        <v>#N/A</v>
      </c>
      <c r="K207" s="205" t="e">
        <f>VLOOKUP(B207,'[4]work '!$D:$O,12,0)</f>
        <v>#N/A</v>
      </c>
    </row>
    <row r="208" spans="1:11">
      <c r="A208" s="201" t="s">
        <v>20080</v>
      </c>
      <c r="B208" s="201">
        <v>3314174854</v>
      </c>
      <c r="C208" s="201" t="s">
        <v>20010</v>
      </c>
      <c r="D208" s="201" t="s">
        <v>20010</v>
      </c>
      <c r="E208" s="201" t="s">
        <v>686</v>
      </c>
      <c r="F208" s="268">
        <v>45721</v>
      </c>
      <c r="G208" s="201" t="s">
        <v>20012</v>
      </c>
      <c r="H208" s="201" t="s">
        <v>20017</v>
      </c>
      <c r="I208" s="201" t="s">
        <v>20080</v>
      </c>
      <c r="J208" s="204" t="e">
        <f>VLOOKUP(B208,Work!E:J,6,0)</f>
        <v>#N/A</v>
      </c>
      <c r="K208" s="205" t="e">
        <f>VLOOKUP(B208,'[4]work '!$D:$O,12,0)</f>
        <v>#N/A</v>
      </c>
    </row>
    <row r="209" spans="1:11">
      <c r="A209" s="201" t="s">
        <v>20088</v>
      </c>
      <c r="B209" s="201">
        <v>3317536223</v>
      </c>
      <c r="C209" s="201" t="s">
        <v>20010</v>
      </c>
      <c r="D209" s="201" t="s">
        <v>20010</v>
      </c>
      <c r="E209" s="201" t="s">
        <v>686</v>
      </c>
      <c r="F209" s="268">
        <v>45781</v>
      </c>
      <c r="G209" s="201" t="s">
        <v>20011</v>
      </c>
      <c r="H209" s="201" t="s">
        <v>20011</v>
      </c>
      <c r="I209" s="201" t="s">
        <v>20088</v>
      </c>
      <c r="J209" s="204" t="e">
        <f>VLOOKUP(B209,Work!E:J,6,0)</f>
        <v>#N/A</v>
      </c>
      <c r="K209" s="205" t="e">
        <f>VLOOKUP(B209,'[4]work '!$D:$O,12,0)</f>
        <v>#N/A</v>
      </c>
    </row>
    <row r="210" spans="1:11">
      <c r="A210" s="201" t="s">
        <v>20091</v>
      </c>
      <c r="B210" s="201">
        <v>3317579954</v>
      </c>
      <c r="C210" s="201" t="s">
        <v>20010</v>
      </c>
      <c r="D210" s="201" t="s">
        <v>20010</v>
      </c>
      <c r="E210" s="201" t="s">
        <v>686</v>
      </c>
      <c r="F210" s="268">
        <v>45793</v>
      </c>
      <c r="G210" s="201" t="s">
        <v>20011</v>
      </c>
      <c r="H210" s="201" t="s">
        <v>20011</v>
      </c>
      <c r="I210" s="201" t="s">
        <v>20091</v>
      </c>
      <c r="J210" s="204" t="e">
        <f>VLOOKUP(B210,Work!E:J,6,0)</f>
        <v>#N/A</v>
      </c>
      <c r="K210" s="205" t="e">
        <f>VLOOKUP(B210,'[4]work '!$D:$O,12,0)</f>
        <v>#N/A</v>
      </c>
    </row>
    <row r="211" spans="1:11">
      <c r="A211" s="201" t="s">
        <v>53</v>
      </c>
      <c r="B211" s="201">
        <v>3316391947</v>
      </c>
      <c r="C211" s="201" t="s">
        <v>20010</v>
      </c>
      <c r="D211" s="201" t="s">
        <v>20010</v>
      </c>
      <c r="E211" s="201" t="s">
        <v>686</v>
      </c>
      <c r="F211" s="268">
        <v>45804</v>
      </c>
      <c r="G211" s="201" t="s">
        <v>20011</v>
      </c>
      <c r="H211" s="201" t="s">
        <v>20017</v>
      </c>
      <c r="I211" s="201" t="s">
        <v>53</v>
      </c>
      <c r="J211" s="204" t="e">
        <f>VLOOKUP(B211,Work!E:J,6,0)</f>
        <v>#N/A</v>
      </c>
      <c r="K211" s="205" t="e">
        <f>VLOOKUP(B211,'[4]work '!$D:$O,12,0)</f>
        <v>#N/A</v>
      </c>
    </row>
    <row r="212" spans="1:11">
      <c r="A212" s="201" t="s">
        <v>20095</v>
      </c>
      <c r="B212" s="201">
        <v>3317629666</v>
      </c>
      <c r="C212" s="201" t="s">
        <v>20010</v>
      </c>
      <c r="D212" s="201" t="s">
        <v>20010</v>
      </c>
      <c r="E212" s="201" t="s">
        <v>686</v>
      </c>
      <c r="F212" s="268">
        <v>45808</v>
      </c>
      <c r="G212" s="201" t="s">
        <v>20011</v>
      </c>
      <c r="H212" s="201" t="s">
        <v>20011</v>
      </c>
      <c r="I212" s="201" t="s">
        <v>20095</v>
      </c>
      <c r="J212" s="204" t="e">
        <f>VLOOKUP(B212,Work!E:J,6,0)</f>
        <v>#N/A</v>
      </c>
      <c r="K212" s="205" t="e">
        <f>VLOOKUP(B212,'[4]work '!$D:$O,12,0)</f>
        <v>#N/A</v>
      </c>
    </row>
    <row r="213" spans="1:11">
      <c r="A213" s="201" t="s">
        <v>20097</v>
      </c>
      <c r="B213" s="201">
        <v>3317700215</v>
      </c>
      <c r="C213" s="201" t="s">
        <v>20010</v>
      </c>
      <c r="D213" s="201" t="s">
        <v>20010</v>
      </c>
      <c r="E213" s="201" t="s">
        <v>686</v>
      </c>
      <c r="F213" s="268">
        <v>45826</v>
      </c>
      <c r="G213" s="201" t="s">
        <v>20012</v>
      </c>
      <c r="H213" s="201" t="s">
        <v>20011</v>
      </c>
      <c r="I213" s="201" t="s">
        <v>20097</v>
      </c>
      <c r="J213" s="204" t="e">
        <f>VLOOKUP(B213,Work!E:J,6,0)</f>
        <v>#N/A</v>
      </c>
      <c r="K213" s="205" t="e">
        <f>VLOOKUP(B213,'[4]work '!$D:$O,12,0)</f>
        <v>#N/A</v>
      </c>
    </row>
    <row r="214" spans="1:11">
      <c r="A214" s="201" t="s">
        <v>20803</v>
      </c>
      <c r="B214" s="201">
        <v>3317844519</v>
      </c>
      <c r="C214" s="201" t="s">
        <v>20010</v>
      </c>
      <c r="D214" s="201" t="s">
        <v>20010</v>
      </c>
      <c r="E214" s="201" t="s">
        <v>686</v>
      </c>
      <c r="F214" s="268">
        <v>45864</v>
      </c>
      <c r="G214" s="201" t="s">
        <v>20011</v>
      </c>
      <c r="H214" s="201" t="s">
        <v>20017</v>
      </c>
      <c r="I214" s="201" t="s">
        <v>20803</v>
      </c>
      <c r="J214" s="204" t="e">
        <f>VLOOKUP(B214,Work!E:J,6,0)</f>
        <v>#N/A</v>
      </c>
      <c r="K214" s="205" t="e">
        <f>VLOOKUP(B214,'[4]work '!$D:$O,12,0)</f>
        <v>#N/A</v>
      </c>
    </row>
    <row r="215" spans="1:11">
      <c r="A215" s="201" t="s">
        <v>20804</v>
      </c>
      <c r="B215" s="201">
        <v>3317860254</v>
      </c>
      <c r="C215" s="201" t="s">
        <v>20010</v>
      </c>
      <c r="D215" s="201" t="s">
        <v>20010</v>
      </c>
      <c r="E215" s="201" t="s">
        <v>686</v>
      </c>
      <c r="F215" s="268">
        <v>45869</v>
      </c>
      <c r="G215" s="201" t="s">
        <v>20011</v>
      </c>
      <c r="H215" s="201" t="s">
        <v>20017</v>
      </c>
      <c r="I215" s="201" t="s">
        <v>20804</v>
      </c>
      <c r="J215" s="204" t="e">
        <f>VLOOKUP(B215,Work!E:J,6,0)</f>
        <v>#N/A</v>
      </c>
      <c r="K215" s="205" t="e">
        <f>VLOOKUP(B215,'[4]work '!$D:$O,12,0)</f>
        <v>#N/A</v>
      </c>
    </row>
    <row r="216" spans="1:11">
      <c r="A216" s="201" t="s">
        <v>20839</v>
      </c>
      <c r="B216" s="201">
        <v>3318093816</v>
      </c>
      <c r="C216" s="201" t="s">
        <v>20010</v>
      </c>
      <c r="D216" s="201" t="s">
        <v>20010</v>
      </c>
      <c r="E216" s="201" t="s">
        <v>686</v>
      </c>
      <c r="F216" s="268">
        <v>45963</v>
      </c>
      <c r="G216" s="201" t="s">
        <v>20011</v>
      </c>
      <c r="H216" s="201" t="s">
        <v>20011</v>
      </c>
      <c r="I216" s="201" t="s">
        <v>20839</v>
      </c>
      <c r="J216" s="204" t="e">
        <f>VLOOKUP(B216,Work!E:J,6,0)</f>
        <v>#N/A</v>
      </c>
      <c r="K216" s="205" t="e">
        <f>VLOOKUP(B216,'[4]work '!$D:$O,12,0)</f>
        <v>#N/A</v>
      </c>
    </row>
    <row r="217" spans="1:11">
      <c r="A217" s="201" t="s">
        <v>20841</v>
      </c>
      <c r="B217" s="201">
        <v>3318097667</v>
      </c>
      <c r="C217" s="201" t="s">
        <v>20010</v>
      </c>
      <c r="D217" s="201" t="s">
        <v>20010</v>
      </c>
      <c r="E217" s="201" t="s">
        <v>686</v>
      </c>
      <c r="F217" s="268">
        <v>45964</v>
      </c>
      <c r="G217" s="201" t="s">
        <v>20011</v>
      </c>
      <c r="H217" s="201" t="s">
        <v>20011</v>
      </c>
      <c r="I217" s="201" t="s">
        <v>20841</v>
      </c>
      <c r="J217" s="204" t="e">
        <f>VLOOKUP(B217,Work!E:J,6,0)</f>
        <v>#N/A</v>
      </c>
      <c r="K217" s="205" t="e">
        <f>VLOOKUP(B217,'[4]work '!$D:$O,12,0)</f>
        <v>#N/A</v>
      </c>
    </row>
    <row r="218" spans="1:11">
      <c r="A218" s="201" t="s">
        <v>21215</v>
      </c>
      <c r="B218" s="201">
        <v>3309509937</v>
      </c>
      <c r="C218" s="201" t="s">
        <v>20010</v>
      </c>
      <c r="D218" s="201" t="s">
        <v>20010</v>
      </c>
      <c r="E218" s="201" t="s">
        <v>686</v>
      </c>
      <c r="F218" s="268">
        <v>45978</v>
      </c>
      <c r="G218" s="201" t="s">
        <v>20011</v>
      </c>
      <c r="H218" s="201" t="s">
        <v>20011</v>
      </c>
      <c r="I218" s="201" t="s">
        <v>21215</v>
      </c>
      <c r="J218" s="204" t="e">
        <f>VLOOKUP(B218,Work!E:J,6,0)</f>
        <v>#N/A</v>
      </c>
      <c r="K218" s="205" t="e">
        <f>VLOOKUP(B218,'[4]work '!$D:$O,12,0)</f>
        <v>#N/A</v>
      </c>
    </row>
    <row r="219" spans="1:11">
      <c r="A219" s="201" t="s">
        <v>20093</v>
      </c>
      <c r="B219" s="201">
        <v>3316166825</v>
      </c>
      <c r="C219" s="201" t="s">
        <v>20010</v>
      </c>
      <c r="D219" s="201" t="s">
        <v>20010</v>
      </c>
      <c r="E219" s="201" t="s">
        <v>686</v>
      </c>
      <c r="F219" s="268">
        <v>45990</v>
      </c>
      <c r="G219" s="201" t="s">
        <v>20011</v>
      </c>
      <c r="H219" s="201" t="s">
        <v>20017</v>
      </c>
      <c r="I219" s="201" t="s">
        <v>20093</v>
      </c>
      <c r="J219" s="204" t="e">
        <f>VLOOKUP(B219,Work!E:J,6,0)</f>
        <v>#N/A</v>
      </c>
      <c r="K219" s="205" t="e">
        <f>VLOOKUP(B219,'[4]work '!$D:$O,12,0)</f>
        <v>#N/A</v>
      </c>
    </row>
    <row r="220" spans="1:11">
      <c r="A220" s="201" t="s">
        <v>21216</v>
      </c>
      <c r="B220" s="201">
        <v>3318187589</v>
      </c>
      <c r="C220" s="201" t="s">
        <v>20010</v>
      </c>
      <c r="D220" s="201" t="s">
        <v>20010</v>
      </c>
      <c r="E220" s="201" t="s">
        <v>686</v>
      </c>
      <c r="F220" s="268">
        <v>45993</v>
      </c>
      <c r="G220" s="201" t="s">
        <v>20011</v>
      </c>
      <c r="H220" s="201" t="s">
        <v>20011</v>
      </c>
      <c r="I220" s="201" t="s">
        <v>21216</v>
      </c>
      <c r="J220" s="204" t="e">
        <f>VLOOKUP(B220,Work!E:J,6,0)</f>
        <v>#N/A</v>
      </c>
      <c r="K220" s="205" t="e">
        <f>VLOOKUP(B220,'[4]work '!$D:$O,12,0)</f>
        <v>#N/A</v>
      </c>
    </row>
    <row r="221" spans="1:11">
      <c r="A221" s="201" t="s">
        <v>21264</v>
      </c>
      <c r="B221" s="201">
        <v>3316491367</v>
      </c>
      <c r="C221" s="201" t="s">
        <v>20010</v>
      </c>
      <c r="D221" s="201" t="s">
        <v>20010</v>
      </c>
      <c r="E221" s="201" t="s">
        <v>686</v>
      </c>
      <c r="F221" s="268">
        <v>45999</v>
      </c>
      <c r="G221" s="201" t="s">
        <v>20012</v>
      </c>
      <c r="H221" s="201" t="s">
        <v>20012</v>
      </c>
      <c r="I221" s="201" t="s">
        <v>21264</v>
      </c>
      <c r="J221" s="204" t="e">
        <f>VLOOKUP(B221,Work!E:J,6,0)</f>
        <v>#N/A</v>
      </c>
      <c r="K221" s="205" t="e">
        <f>VLOOKUP(B221,'[4]work '!$D:$O,12,0)</f>
        <v>#N/A</v>
      </c>
    </row>
    <row r="222" spans="1:11">
      <c r="A222" s="201" t="s">
        <v>21268</v>
      </c>
      <c r="B222" s="201">
        <v>3317740142</v>
      </c>
      <c r="C222" s="201" t="s">
        <v>20010</v>
      </c>
      <c r="D222" s="201" t="s">
        <v>20010</v>
      </c>
      <c r="E222" s="201" t="s">
        <v>686</v>
      </c>
      <c r="F222" s="268">
        <v>46007</v>
      </c>
      <c r="G222" s="201" t="s">
        <v>20011</v>
      </c>
      <c r="H222" s="201" t="s">
        <v>20011</v>
      </c>
      <c r="I222" s="201" t="s">
        <v>21268</v>
      </c>
      <c r="J222" s="204" t="e">
        <f>VLOOKUP(B222,Work!E:J,6,0)</f>
        <v>#N/A</v>
      </c>
      <c r="K222" s="205" t="e">
        <f>VLOOKUP(B222,'[4]work '!$D:$O,12,0)</f>
        <v>#N/A</v>
      </c>
    </row>
    <row r="223" spans="1:11">
      <c r="A223" s="201" t="s">
        <v>21272</v>
      </c>
      <c r="B223" s="201">
        <v>3318242917</v>
      </c>
      <c r="C223" s="201" t="s">
        <v>20010</v>
      </c>
      <c r="D223" s="201" t="s">
        <v>20010</v>
      </c>
      <c r="E223" s="201" t="s">
        <v>686</v>
      </c>
      <c r="F223" s="268">
        <v>46014</v>
      </c>
      <c r="G223" s="201" t="s">
        <v>20012</v>
      </c>
      <c r="H223" s="201" t="s">
        <v>20011</v>
      </c>
      <c r="I223" s="201" t="s">
        <v>21272</v>
      </c>
      <c r="J223" s="204" t="e">
        <f>VLOOKUP(B223,Work!E:J,6,0)</f>
        <v>#N/A</v>
      </c>
      <c r="K223" s="205" t="str">
        <f>VLOOKUP(B223,'[4]work '!$D:$O,12,0)</f>
        <v>AMAN CHODARI</v>
      </c>
    </row>
    <row r="224" spans="1:11">
      <c r="A224" s="201" t="s">
        <v>21273</v>
      </c>
      <c r="B224" s="201">
        <v>3318244207</v>
      </c>
      <c r="C224" s="201" t="s">
        <v>20010</v>
      </c>
      <c r="D224" s="201" t="s">
        <v>20010</v>
      </c>
      <c r="E224" s="201" t="s">
        <v>686</v>
      </c>
      <c r="F224" s="268">
        <v>46014</v>
      </c>
      <c r="G224" s="201" t="s">
        <v>20011</v>
      </c>
      <c r="H224" s="201" t="s">
        <v>20017</v>
      </c>
      <c r="I224" s="201" t="s">
        <v>21273</v>
      </c>
      <c r="J224" s="204" t="e">
        <f>VLOOKUP(B224,Work!E:J,6,0)</f>
        <v>#N/A</v>
      </c>
      <c r="K224" s="205" t="e">
        <f>VLOOKUP(B224,'[4]work '!$D:$O,12,0)</f>
        <v>#N/A</v>
      </c>
    </row>
    <row r="225" spans="1:11">
      <c r="A225" s="201" t="s">
        <v>21274</v>
      </c>
      <c r="B225" s="201">
        <v>3310567804</v>
      </c>
      <c r="C225" s="201" t="s">
        <v>20010</v>
      </c>
      <c r="D225" s="201" t="s">
        <v>20010</v>
      </c>
      <c r="E225" s="201" t="s">
        <v>686</v>
      </c>
      <c r="F225" s="268">
        <v>46017</v>
      </c>
      <c r="G225" s="201" t="s">
        <v>20011</v>
      </c>
      <c r="H225" s="201" t="s">
        <v>20011</v>
      </c>
      <c r="I225" s="201" t="s">
        <v>21274</v>
      </c>
      <c r="J225" s="204" t="e">
        <f>VLOOKUP(B225,Work!E:J,6,0)</f>
        <v>#N/A</v>
      </c>
      <c r="K225" s="205" t="e">
        <f>VLOOKUP(B225,'[4]work '!$D:$O,12,0)</f>
        <v>#N/A</v>
      </c>
    </row>
    <row r="226" spans="1:11">
      <c r="A226" s="201" t="s">
        <v>21275</v>
      </c>
      <c r="B226" s="201">
        <v>3307452745</v>
      </c>
      <c r="C226" s="201" t="s">
        <v>20010</v>
      </c>
      <c r="D226" s="201" t="s">
        <v>20010</v>
      </c>
      <c r="E226" s="201" t="s">
        <v>686</v>
      </c>
      <c r="F226" s="268">
        <v>46024</v>
      </c>
      <c r="G226" s="201" t="s">
        <v>20012</v>
      </c>
      <c r="H226" s="201" t="s">
        <v>20011</v>
      </c>
      <c r="I226" s="201" t="s">
        <v>21275</v>
      </c>
      <c r="J226" s="204" t="e">
        <f>VLOOKUP(B226,Work!E:J,6,0)</f>
        <v>#N/A</v>
      </c>
      <c r="K226" s="205" t="e">
        <f>VLOOKUP(B226,'[4]work '!$D:$O,12,0)</f>
        <v>#N/A</v>
      </c>
    </row>
    <row r="227" spans="1:11">
      <c r="A227" s="201" t="s">
        <v>21278</v>
      </c>
      <c r="B227" s="201">
        <v>3318287366</v>
      </c>
      <c r="C227" s="201" t="s">
        <v>20010</v>
      </c>
      <c r="D227" s="201" t="s">
        <v>20010</v>
      </c>
      <c r="E227" s="201" t="s">
        <v>686</v>
      </c>
      <c r="F227" s="268">
        <v>46027</v>
      </c>
      <c r="G227" s="201" t="s">
        <v>20012</v>
      </c>
      <c r="H227" s="201" t="s">
        <v>20011</v>
      </c>
      <c r="I227" s="201" t="s">
        <v>21278</v>
      </c>
      <c r="J227" s="204" t="e">
        <f>VLOOKUP(B227,Work!E:J,6,0)</f>
        <v>#N/A</v>
      </c>
      <c r="K227" s="205" t="e">
        <f>VLOOKUP(B227,'[4]work '!$D:$O,12,0)</f>
        <v>#N/A</v>
      </c>
    </row>
    <row r="228" spans="1:11">
      <c r="A228" s="201" t="s">
        <v>21785</v>
      </c>
      <c r="B228" s="201">
        <v>3316430222</v>
      </c>
      <c r="C228" s="201" t="s">
        <v>20010</v>
      </c>
      <c r="D228" s="201" t="s">
        <v>20010</v>
      </c>
      <c r="E228" s="201" t="s">
        <v>686</v>
      </c>
      <c r="F228" s="268">
        <v>46033</v>
      </c>
      <c r="G228" s="201" t="s">
        <v>20011</v>
      </c>
      <c r="H228" s="201" t="s">
        <v>20017</v>
      </c>
      <c r="I228" s="201" t="s">
        <v>21785</v>
      </c>
      <c r="J228" s="204" t="e">
        <f>VLOOKUP(B228,Work!E:J,6,0)</f>
        <v>#N/A</v>
      </c>
      <c r="K228" s="205" t="e">
        <f>VLOOKUP(B228,'[4]work '!$D:$O,12,0)</f>
        <v>#N/A</v>
      </c>
    </row>
    <row r="229" spans="1:11">
      <c r="A229" s="201" t="s">
        <v>21786</v>
      </c>
      <c r="B229" s="201">
        <v>3318316287</v>
      </c>
      <c r="C229" s="201" t="s">
        <v>20010</v>
      </c>
      <c r="D229" s="201" t="s">
        <v>20010</v>
      </c>
      <c r="E229" s="201" t="s">
        <v>686</v>
      </c>
      <c r="F229" s="268">
        <v>46034</v>
      </c>
      <c r="G229" s="201" t="s">
        <v>20011</v>
      </c>
      <c r="H229" s="201" t="s">
        <v>20011</v>
      </c>
      <c r="I229" s="201" t="s">
        <v>21786</v>
      </c>
      <c r="J229" s="204" t="e">
        <f>VLOOKUP(B229,Work!E:J,6,0)</f>
        <v>#N/A</v>
      </c>
      <c r="K229" s="205" t="str">
        <f>VLOOKUP(B229,'[4]work '!$D:$O,12,0)</f>
        <v>ANKUSH V  MAMURE</v>
      </c>
    </row>
    <row r="230" spans="1:11">
      <c r="A230" s="201" t="s">
        <v>21787</v>
      </c>
      <c r="B230" s="201">
        <v>3318330991</v>
      </c>
      <c r="C230" s="201" t="s">
        <v>20010</v>
      </c>
      <c r="D230" s="201" t="s">
        <v>20010</v>
      </c>
      <c r="E230" s="201" t="s">
        <v>686</v>
      </c>
      <c r="F230" s="268">
        <v>46041</v>
      </c>
      <c r="G230" s="201" t="s">
        <v>20012</v>
      </c>
      <c r="H230" s="201" t="s">
        <v>20017</v>
      </c>
      <c r="I230" s="201" t="s">
        <v>21787</v>
      </c>
      <c r="J230" s="204" t="e">
        <f>VLOOKUP(B230,Work!E:J,6,0)</f>
        <v>#N/A</v>
      </c>
      <c r="K230" s="205" t="e">
        <f>VLOOKUP(B230,'[4]work '!$D:$O,12,0)</f>
        <v>#N/A</v>
      </c>
    </row>
    <row r="231" spans="1:11">
      <c r="A231" s="201" t="s">
        <v>21788</v>
      </c>
      <c r="B231" s="201">
        <v>3318331101</v>
      </c>
      <c r="C231" s="201" t="s">
        <v>20010</v>
      </c>
      <c r="D231" s="201" t="s">
        <v>20010</v>
      </c>
      <c r="E231" s="201" t="s">
        <v>686</v>
      </c>
      <c r="F231" s="268">
        <v>46041</v>
      </c>
      <c r="G231" s="201" t="s">
        <v>20012</v>
      </c>
      <c r="H231" s="201" t="s">
        <v>20011</v>
      </c>
      <c r="I231" s="201" t="s">
        <v>21788</v>
      </c>
      <c r="J231" s="204" t="e">
        <f>VLOOKUP(B231,Work!E:J,6,0)</f>
        <v>#N/A</v>
      </c>
      <c r="K231" s="205" t="e">
        <f>VLOOKUP(B231,'[4]work '!$D:$O,12,0)</f>
        <v>#N/A</v>
      </c>
    </row>
    <row r="232" spans="1:11">
      <c r="A232" s="201" t="s">
        <v>21533</v>
      </c>
      <c r="B232" s="201">
        <v>3318331195</v>
      </c>
      <c r="C232" s="201" t="s">
        <v>20010</v>
      </c>
      <c r="D232" s="201" t="s">
        <v>20010</v>
      </c>
      <c r="E232" s="201" t="s">
        <v>686</v>
      </c>
      <c r="F232" s="268">
        <v>46041</v>
      </c>
      <c r="G232" s="201" t="s">
        <v>20012</v>
      </c>
      <c r="H232" s="201" t="s">
        <v>20011</v>
      </c>
      <c r="I232" s="201" t="s">
        <v>21533</v>
      </c>
      <c r="J232" s="204" t="e">
        <f>VLOOKUP(B232,Work!E:J,6,0)</f>
        <v>#N/A</v>
      </c>
      <c r="K232" s="205" t="e">
        <f>VLOOKUP(B232,'[4]work '!$D:$O,12,0)</f>
        <v>#N/A</v>
      </c>
    </row>
    <row r="233" spans="1:11">
      <c r="A233" s="201" t="s">
        <v>10427</v>
      </c>
      <c r="B233" s="201">
        <v>3601608350</v>
      </c>
      <c r="C233" s="201" t="s">
        <v>20010</v>
      </c>
      <c r="D233" s="201" t="s">
        <v>20010</v>
      </c>
      <c r="E233" s="201" t="s">
        <v>686</v>
      </c>
      <c r="F233" s="268">
        <v>46042</v>
      </c>
      <c r="G233" s="201" t="s">
        <v>20011</v>
      </c>
      <c r="H233" s="201" t="s">
        <v>20017</v>
      </c>
      <c r="I233" s="201" t="s">
        <v>10427</v>
      </c>
      <c r="J233" s="204" t="e">
        <f>VLOOKUP(B233,Work!E:J,6,0)</f>
        <v>#N/A</v>
      </c>
      <c r="K233" s="205" t="e">
        <f>VLOOKUP(B233,'[4]work '!$D:$O,12,0)</f>
        <v>#N/A</v>
      </c>
    </row>
    <row r="234" spans="1:11">
      <c r="A234" s="201" t="s">
        <v>21792</v>
      </c>
      <c r="B234" s="201">
        <v>3314965155</v>
      </c>
      <c r="C234" s="201" t="s">
        <v>20010</v>
      </c>
      <c r="D234" s="201" t="s">
        <v>20010</v>
      </c>
      <c r="E234" s="201" t="s">
        <v>686</v>
      </c>
      <c r="F234" s="268">
        <v>46044</v>
      </c>
      <c r="G234" s="201" t="s">
        <v>20011</v>
      </c>
      <c r="H234" s="201" t="s">
        <v>20017</v>
      </c>
      <c r="I234" s="201" t="s">
        <v>21792</v>
      </c>
      <c r="J234" s="204" t="e">
        <f>VLOOKUP(B234,Work!E:J,6,0)</f>
        <v>#N/A</v>
      </c>
      <c r="K234" s="205" t="e">
        <f>VLOOKUP(B234,'[4]work '!$D:$O,12,0)</f>
        <v>#N/A</v>
      </c>
    </row>
    <row r="235" spans="1:11">
      <c r="A235" s="201" t="s">
        <v>21794</v>
      </c>
      <c r="B235" s="201">
        <v>3316651483</v>
      </c>
      <c r="C235" s="201" t="s">
        <v>20010</v>
      </c>
      <c r="D235" s="201" t="s">
        <v>20010</v>
      </c>
      <c r="E235" s="201" t="s">
        <v>686</v>
      </c>
      <c r="F235" s="268">
        <v>46051</v>
      </c>
      <c r="G235" s="201" t="s">
        <v>20012</v>
      </c>
      <c r="H235" s="201" t="s">
        <v>20017</v>
      </c>
      <c r="I235" s="201" t="s">
        <v>21794</v>
      </c>
      <c r="J235" s="204" t="e">
        <f>VLOOKUP(B235,Work!E:J,6,0)</f>
        <v>#N/A</v>
      </c>
      <c r="K235" s="205" t="e">
        <f>VLOOKUP(B235,'[4]work '!$D:$O,12,0)</f>
        <v>#N/A</v>
      </c>
    </row>
    <row r="236" spans="1:11">
      <c r="A236" s="201" t="s">
        <v>21795</v>
      </c>
      <c r="B236" s="201">
        <v>3313158835</v>
      </c>
      <c r="C236" s="201" t="s">
        <v>20010</v>
      </c>
      <c r="D236" s="201" t="s">
        <v>20010</v>
      </c>
      <c r="E236" s="201" t="s">
        <v>686</v>
      </c>
      <c r="F236" s="268">
        <v>46051</v>
      </c>
      <c r="G236" s="201" t="s">
        <v>20011</v>
      </c>
      <c r="H236" s="201" t="s">
        <v>20017</v>
      </c>
      <c r="I236" s="201" t="s">
        <v>21795</v>
      </c>
      <c r="J236" s="204" t="e">
        <f>VLOOKUP(B236,Work!E:J,6,0)</f>
        <v>#N/A</v>
      </c>
      <c r="K236" s="205" t="e">
        <f>VLOOKUP(B236,'[4]work '!$D:$O,12,0)</f>
        <v>#N/A</v>
      </c>
    </row>
    <row r="237" spans="1:11">
      <c r="A237" s="201" t="s">
        <v>21796</v>
      </c>
      <c r="B237" s="201">
        <v>3318358453</v>
      </c>
      <c r="C237" s="201" t="s">
        <v>20010</v>
      </c>
      <c r="D237" s="201" t="s">
        <v>20010</v>
      </c>
      <c r="E237" s="201" t="s">
        <v>686</v>
      </c>
      <c r="F237" s="268">
        <v>46051</v>
      </c>
      <c r="G237" s="201" t="s">
        <v>20011</v>
      </c>
      <c r="H237" s="201" t="s">
        <v>20011</v>
      </c>
      <c r="I237" s="201" t="s">
        <v>21796</v>
      </c>
      <c r="J237" s="204" t="e">
        <f>VLOOKUP(B237,Work!E:J,6,0)</f>
        <v>#N/A</v>
      </c>
      <c r="K237" s="205" t="e">
        <f>VLOOKUP(B237,'[4]work '!$D:$O,12,0)</f>
        <v>#N/A</v>
      </c>
    </row>
    <row r="238" spans="1:11">
      <c r="A238" s="201" t="s">
        <v>21797</v>
      </c>
      <c r="B238" s="201">
        <v>3318340252</v>
      </c>
      <c r="C238" s="201" t="s">
        <v>20010</v>
      </c>
      <c r="D238" s="201" t="s">
        <v>20010</v>
      </c>
      <c r="E238" s="201" t="s">
        <v>686</v>
      </c>
      <c r="F238" s="268">
        <v>46055</v>
      </c>
      <c r="G238" s="201" t="s">
        <v>20011</v>
      </c>
      <c r="H238" s="201" t="s">
        <v>20011</v>
      </c>
      <c r="I238" s="201" t="s">
        <v>21797</v>
      </c>
      <c r="J238" s="204" t="e">
        <f>VLOOKUP(B238,Work!E:J,6,0)</f>
        <v>#N/A</v>
      </c>
      <c r="K238" s="205" t="e">
        <f>VLOOKUP(B238,'[4]work '!$D:$O,12,0)</f>
        <v>#N/A</v>
      </c>
    </row>
    <row r="239" spans="1:11">
      <c r="A239" s="201" t="s">
        <v>21799</v>
      </c>
      <c r="B239" s="201">
        <v>3317511321</v>
      </c>
      <c r="C239" s="201" t="s">
        <v>20010</v>
      </c>
      <c r="D239" s="201" t="s">
        <v>20010</v>
      </c>
      <c r="E239" s="201" t="s">
        <v>686</v>
      </c>
      <c r="F239" s="268">
        <v>46055</v>
      </c>
      <c r="G239" s="201" t="s">
        <v>20011</v>
      </c>
      <c r="H239" s="201" t="s">
        <v>20011</v>
      </c>
      <c r="I239" s="201" t="s">
        <v>21799</v>
      </c>
      <c r="J239" s="204" t="e">
        <f>VLOOKUP(B239,Work!E:J,6,0)</f>
        <v>#N/A</v>
      </c>
      <c r="K239" s="205" t="e">
        <f>VLOOKUP(B239,'[4]work '!$D:$O,12,0)</f>
        <v>#N/A</v>
      </c>
    </row>
    <row r="240" spans="1:11">
      <c r="A240" s="201" t="s">
        <v>21800</v>
      </c>
      <c r="B240" s="201">
        <v>2304107208</v>
      </c>
      <c r="C240" s="201" t="s">
        <v>20010</v>
      </c>
      <c r="D240" s="201" t="s">
        <v>20010</v>
      </c>
      <c r="E240" s="201" t="s">
        <v>686</v>
      </c>
      <c r="F240" s="268">
        <v>46055</v>
      </c>
      <c r="G240" s="201" t="s">
        <v>20011</v>
      </c>
      <c r="H240" s="201" t="s">
        <v>20011</v>
      </c>
      <c r="I240" s="201" t="s">
        <v>21800</v>
      </c>
      <c r="J240" s="204" t="e">
        <f>VLOOKUP(B240,Work!E:J,6,0)</f>
        <v>#N/A</v>
      </c>
      <c r="K240" s="205" t="e">
        <f>VLOOKUP(B240,'[4]work '!$D:$O,12,0)</f>
        <v>#N/A</v>
      </c>
    </row>
    <row r="241" spans="1:11">
      <c r="A241" s="201" t="s">
        <v>21801</v>
      </c>
      <c r="B241" s="201">
        <v>3318338778</v>
      </c>
      <c r="C241" s="201" t="s">
        <v>20010</v>
      </c>
      <c r="D241" s="201" t="s">
        <v>20010</v>
      </c>
      <c r="E241" s="201" t="s">
        <v>686</v>
      </c>
      <c r="F241" s="268">
        <v>46056</v>
      </c>
      <c r="G241" s="201" t="s">
        <v>20011</v>
      </c>
      <c r="H241" s="201" t="s">
        <v>20017</v>
      </c>
      <c r="I241" s="201" t="s">
        <v>21801</v>
      </c>
      <c r="J241" s="204" t="e">
        <f>VLOOKUP(B241,Work!E:J,6,0)</f>
        <v>#N/A</v>
      </c>
      <c r="K241" s="205" t="e">
        <f>VLOOKUP(B241,'[4]work '!$D:$O,12,0)</f>
        <v>#N/A</v>
      </c>
    </row>
    <row r="242" spans="1:11">
      <c r="A242" s="201" t="s">
        <v>21802</v>
      </c>
      <c r="B242" s="201">
        <v>3307422515</v>
      </c>
      <c r="C242" s="201" t="s">
        <v>20010</v>
      </c>
      <c r="D242" s="201" t="s">
        <v>20010</v>
      </c>
      <c r="E242" s="201" t="s">
        <v>686</v>
      </c>
      <c r="F242" s="268">
        <v>46056</v>
      </c>
      <c r="G242" s="201" t="s">
        <v>20011</v>
      </c>
      <c r="H242" s="201" t="s">
        <v>20011</v>
      </c>
      <c r="I242" s="201" t="s">
        <v>21802</v>
      </c>
      <c r="J242" s="204" t="e">
        <f>VLOOKUP(B242,Work!E:J,6,0)</f>
        <v>#N/A</v>
      </c>
      <c r="K242" s="205" t="e">
        <f>VLOOKUP(B242,'[4]work '!$D:$O,12,0)</f>
        <v>#N/A</v>
      </c>
    </row>
    <row r="243" spans="1:11">
      <c r="A243" s="201" t="s">
        <v>21803</v>
      </c>
      <c r="B243" s="201">
        <v>3318372383</v>
      </c>
      <c r="C243" s="201" t="s">
        <v>20010</v>
      </c>
      <c r="D243" s="201" t="s">
        <v>20010</v>
      </c>
      <c r="E243" s="201" t="s">
        <v>686</v>
      </c>
      <c r="F243" s="268">
        <v>46058</v>
      </c>
      <c r="G243" s="201" t="s">
        <v>20012</v>
      </c>
      <c r="H243" s="201" t="s">
        <v>20017</v>
      </c>
      <c r="I243" s="201" t="s">
        <v>21803</v>
      </c>
      <c r="J243" s="204" t="e">
        <f>VLOOKUP(B243,Work!E:J,6,0)</f>
        <v>#N/A</v>
      </c>
      <c r="K243" s="205" t="e">
        <f>VLOOKUP(B243,'[4]work '!$D:$O,12,0)</f>
        <v>#N/A</v>
      </c>
    </row>
    <row r="244" spans="1:11">
      <c r="A244" s="201" t="s">
        <v>21804</v>
      </c>
      <c r="B244" s="201">
        <v>3317015917</v>
      </c>
      <c r="C244" s="201" t="s">
        <v>20010</v>
      </c>
      <c r="D244" s="201" t="s">
        <v>20010</v>
      </c>
      <c r="E244" s="201" t="s">
        <v>686</v>
      </c>
      <c r="F244" s="268">
        <v>46058</v>
      </c>
      <c r="G244" s="201" t="s">
        <v>20011</v>
      </c>
      <c r="H244" s="201" t="s">
        <v>20017</v>
      </c>
      <c r="I244" s="201" t="s">
        <v>21804</v>
      </c>
      <c r="J244" s="204" t="e">
        <f>VLOOKUP(B244,Work!E:J,6,0)</f>
        <v>#N/A</v>
      </c>
      <c r="K244" s="205" t="e">
        <f>VLOOKUP(B244,'[4]work '!$D:$O,12,0)</f>
        <v>#N/A</v>
      </c>
    </row>
    <row r="245" spans="1:11">
      <c r="A245" s="201" t="s">
        <v>21805</v>
      </c>
      <c r="B245" s="201">
        <v>3318378606</v>
      </c>
      <c r="C245" s="201" t="s">
        <v>20010</v>
      </c>
      <c r="D245" s="201" t="s">
        <v>20010</v>
      </c>
      <c r="E245" s="201" t="s">
        <v>686</v>
      </c>
      <c r="F245" s="268">
        <v>46058</v>
      </c>
      <c r="G245" s="201" t="s">
        <v>20012</v>
      </c>
      <c r="H245" s="201" t="s">
        <v>20011</v>
      </c>
      <c r="I245" s="201" t="s">
        <v>21805</v>
      </c>
      <c r="J245" s="204" t="e">
        <f>VLOOKUP(B245,Work!E:J,6,0)</f>
        <v>#N/A</v>
      </c>
      <c r="K245" s="205" t="e">
        <f>VLOOKUP(B245,'[4]work '!$D:$O,12,0)</f>
        <v>#N/A</v>
      </c>
    </row>
    <row r="246" spans="1:11">
      <c r="A246" s="201" t="s">
        <v>21805</v>
      </c>
      <c r="B246" s="201">
        <v>3318378656</v>
      </c>
      <c r="C246" s="201" t="s">
        <v>20010</v>
      </c>
      <c r="D246" s="201" t="s">
        <v>20010</v>
      </c>
      <c r="E246" s="201" t="s">
        <v>686</v>
      </c>
      <c r="F246" s="268">
        <v>46058</v>
      </c>
      <c r="G246" s="201" t="s">
        <v>20012</v>
      </c>
      <c r="H246" s="201" t="s">
        <v>20017</v>
      </c>
      <c r="I246" s="201" t="s">
        <v>21805</v>
      </c>
      <c r="J246" s="204" t="e">
        <f>VLOOKUP(B246,Work!E:J,6,0)</f>
        <v>#N/A</v>
      </c>
      <c r="K246" s="205" t="e">
        <f>VLOOKUP(B246,'[4]work '!$D:$O,12,0)</f>
        <v>#N/A</v>
      </c>
    </row>
    <row r="247" spans="1:11">
      <c r="A247" s="201" t="s">
        <v>21806</v>
      </c>
      <c r="B247" s="201">
        <v>3318378810</v>
      </c>
      <c r="C247" s="201" t="s">
        <v>20010</v>
      </c>
      <c r="D247" s="201" t="s">
        <v>20010</v>
      </c>
      <c r="E247" s="201" t="s">
        <v>686</v>
      </c>
      <c r="F247" s="268">
        <v>46058</v>
      </c>
      <c r="G247" s="201" t="s">
        <v>20012</v>
      </c>
      <c r="H247" s="201" t="s">
        <v>20011</v>
      </c>
      <c r="I247" s="201" t="s">
        <v>21806</v>
      </c>
      <c r="J247" s="204" t="e">
        <f>VLOOKUP(B247,Work!E:J,6,0)</f>
        <v>#N/A</v>
      </c>
      <c r="K247" s="205" t="e">
        <f>VLOOKUP(B247,'[4]work '!$D:$O,12,0)</f>
        <v>#N/A</v>
      </c>
    </row>
    <row r="248" spans="1:11">
      <c r="A248" s="201" t="s">
        <v>21807</v>
      </c>
      <c r="B248" s="201">
        <v>3318381442</v>
      </c>
      <c r="C248" s="201" t="s">
        <v>20010</v>
      </c>
      <c r="D248" s="201" t="s">
        <v>20010</v>
      </c>
      <c r="E248" s="201" t="s">
        <v>686</v>
      </c>
      <c r="F248" s="268">
        <v>46059</v>
      </c>
      <c r="G248" s="201" t="s">
        <v>20012</v>
      </c>
      <c r="H248" s="201" t="s">
        <v>20011</v>
      </c>
      <c r="I248" s="201" t="s">
        <v>21807</v>
      </c>
      <c r="J248" s="204" t="e">
        <f>VLOOKUP(B248,Work!E:J,6,0)</f>
        <v>#N/A</v>
      </c>
      <c r="K248" s="205" t="e">
        <f>VLOOKUP(B248,'[4]work '!$D:$O,12,0)</f>
        <v>#N/A</v>
      </c>
    </row>
    <row r="249" spans="1:11">
      <c r="A249" s="201" t="s">
        <v>21808</v>
      </c>
      <c r="B249" s="201">
        <v>3313513392</v>
      </c>
      <c r="C249" s="201" t="s">
        <v>20010</v>
      </c>
      <c r="D249" s="201" t="s">
        <v>20010</v>
      </c>
      <c r="E249" s="201" t="s">
        <v>686</v>
      </c>
      <c r="F249" s="268">
        <v>46070</v>
      </c>
      <c r="G249" s="201" t="s">
        <v>20011</v>
      </c>
      <c r="H249" s="201" t="s">
        <v>20011</v>
      </c>
      <c r="I249" s="201" t="s">
        <v>21808</v>
      </c>
      <c r="J249" s="204" t="e">
        <f>VLOOKUP(B249,Work!E:J,6,0)</f>
        <v>#N/A</v>
      </c>
      <c r="K249" s="205" t="e">
        <f>VLOOKUP(B249,'[4]work '!$D:$O,12,0)</f>
        <v>#N/A</v>
      </c>
    </row>
    <row r="250" spans="1:11">
      <c r="A250" s="201" t="s">
        <v>21809</v>
      </c>
      <c r="B250" s="201">
        <v>3316948380</v>
      </c>
      <c r="C250" s="201" t="s">
        <v>20010</v>
      </c>
      <c r="D250" s="201" t="s">
        <v>20010</v>
      </c>
      <c r="E250" s="201" t="s">
        <v>686</v>
      </c>
      <c r="F250" s="268">
        <v>46070</v>
      </c>
      <c r="G250" s="201" t="s">
        <v>20011</v>
      </c>
      <c r="H250" s="201" t="s">
        <v>20011</v>
      </c>
      <c r="I250" s="201" t="s">
        <v>21809</v>
      </c>
      <c r="J250" s="204" t="e">
        <f>VLOOKUP(B250,Work!E:J,6,0)</f>
        <v>#N/A</v>
      </c>
      <c r="K250" s="205" t="e">
        <f>VLOOKUP(B250,'[4]work '!$D:$O,12,0)</f>
        <v>#N/A</v>
      </c>
    </row>
    <row r="251" spans="1:11">
      <c r="A251" s="201" t="s">
        <v>21810</v>
      </c>
      <c r="B251" s="201">
        <v>3318429601</v>
      </c>
      <c r="C251" s="201" t="s">
        <v>20010</v>
      </c>
      <c r="D251" s="201" t="s">
        <v>20010</v>
      </c>
      <c r="E251" s="201" t="s">
        <v>686</v>
      </c>
      <c r="F251" s="268">
        <v>46071</v>
      </c>
      <c r="G251" s="201" t="s">
        <v>20012</v>
      </c>
      <c r="H251" s="201" t="s">
        <v>20011</v>
      </c>
      <c r="I251" s="201" t="s">
        <v>21810</v>
      </c>
      <c r="J251" s="204" t="e">
        <f>VLOOKUP(B251,Work!E:J,6,0)</f>
        <v>#N/A</v>
      </c>
      <c r="K251" s="205" t="e">
        <f>VLOOKUP(B251,'[4]work '!$D:$O,12,0)</f>
        <v>#N/A</v>
      </c>
    </row>
    <row r="252" spans="1:11">
      <c r="A252" s="201" t="s">
        <v>21810</v>
      </c>
      <c r="B252" s="201">
        <v>3318429623</v>
      </c>
      <c r="C252" s="201" t="s">
        <v>20010</v>
      </c>
      <c r="D252" s="201" t="s">
        <v>20010</v>
      </c>
      <c r="E252" s="201" t="s">
        <v>686</v>
      </c>
      <c r="F252" s="268">
        <v>46071</v>
      </c>
      <c r="G252" s="201" t="s">
        <v>20012</v>
      </c>
      <c r="H252" s="201" t="s">
        <v>20017</v>
      </c>
      <c r="I252" s="201" t="s">
        <v>21810</v>
      </c>
      <c r="J252" s="204" t="e">
        <f>VLOOKUP(B252,Work!E:J,6,0)</f>
        <v>#N/A</v>
      </c>
      <c r="K252" s="205" t="e">
        <f>VLOOKUP(B252,'[4]work '!$D:$O,12,0)</f>
        <v>#N/A</v>
      </c>
    </row>
    <row r="253" spans="1:11">
      <c r="A253" s="201" t="s">
        <v>21811</v>
      </c>
      <c r="B253" s="201">
        <v>3318432204</v>
      </c>
      <c r="C253" s="201" t="s">
        <v>20010</v>
      </c>
      <c r="D253" s="201" t="s">
        <v>20010</v>
      </c>
      <c r="E253" s="201" t="s">
        <v>686</v>
      </c>
      <c r="F253" s="268">
        <v>46072</v>
      </c>
      <c r="G253" s="201" t="s">
        <v>20012</v>
      </c>
      <c r="H253" s="201" t="s">
        <v>20017</v>
      </c>
      <c r="I253" s="201" t="s">
        <v>21811</v>
      </c>
      <c r="J253" s="204" t="e">
        <f>VLOOKUP(B253,Work!E:J,6,0)</f>
        <v>#N/A</v>
      </c>
      <c r="K253" s="205" t="e">
        <f>VLOOKUP(B253,'[4]work '!$D:$O,12,0)</f>
        <v>#N/A</v>
      </c>
    </row>
    <row r="254" spans="1:11">
      <c r="A254" s="201" t="s">
        <v>21811</v>
      </c>
      <c r="B254" s="201">
        <v>3318432229</v>
      </c>
      <c r="C254" s="201" t="s">
        <v>20010</v>
      </c>
      <c r="D254" s="201" t="s">
        <v>20010</v>
      </c>
      <c r="E254" s="201" t="s">
        <v>686</v>
      </c>
      <c r="F254" s="268">
        <v>46072</v>
      </c>
      <c r="G254" s="201" t="s">
        <v>20012</v>
      </c>
      <c r="H254" s="201" t="s">
        <v>20017</v>
      </c>
      <c r="I254" s="201" t="s">
        <v>21811</v>
      </c>
      <c r="J254" s="204" t="e">
        <f>VLOOKUP(B254,Work!E:J,6,0)</f>
        <v>#N/A</v>
      </c>
      <c r="K254" s="205" t="e">
        <f>VLOOKUP(B254,'[4]work '!$D:$O,12,0)</f>
        <v>#N/A</v>
      </c>
    </row>
    <row r="255" spans="1:11">
      <c r="A255" s="201" t="s">
        <v>21811</v>
      </c>
      <c r="B255" s="201">
        <v>3318432266</v>
      </c>
      <c r="C255" s="201" t="s">
        <v>20010</v>
      </c>
      <c r="D255" s="201" t="s">
        <v>20010</v>
      </c>
      <c r="E255" s="201" t="s">
        <v>686</v>
      </c>
      <c r="F255" s="268">
        <v>46072</v>
      </c>
      <c r="G255" s="201" t="s">
        <v>20012</v>
      </c>
      <c r="H255" s="201" t="s">
        <v>20017</v>
      </c>
      <c r="I255" s="201" t="s">
        <v>21811</v>
      </c>
      <c r="J255" s="204" t="e">
        <f>VLOOKUP(B255,Work!E:J,6,0)</f>
        <v>#N/A</v>
      </c>
      <c r="K255" s="205" t="str">
        <f>VLOOKUP(B255,'[4]work '!$D:$O,12,0)</f>
        <v>MALSIDDH  A  KAMBALE</v>
      </c>
    </row>
    <row r="256" spans="1:11">
      <c r="A256" s="201" t="s">
        <v>21812</v>
      </c>
      <c r="B256" s="201">
        <v>3318432368</v>
      </c>
      <c r="C256" s="201" t="s">
        <v>20010</v>
      </c>
      <c r="D256" s="201" t="s">
        <v>20010</v>
      </c>
      <c r="E256" s="201" t="s">
        <v>686</v>
      </c>
      <c r="F256" s="268">
        <v>46072</v>
      </c>
      <c r="G256" s="201" t="s">
        <v>20012</v>
      </c>
      <c r="H256" s="201" t="s">
        <v>20017</v>
      </c>
      <c r="I256" s="201" t="s">
        <v>21812</v>
      </c>
      <c r="J256" s="204" t="e">
        <f>VLOOKUP(B256,Work!E:J,6,0)</f>
        <v>#N/A</v>
      </c>
      <c r="K256" s="205" t="e">
        <f>VLOOKUP(B256,'[4]work '!$D:$O,12,0)</f>
        <v>#N/A</v>
      </c>
    </row>
    <row r="257" spans="1:11">
      <c r="A257" s="201" t="s">
        <v>21813</v>
      </c>
      <c r="B257" s="201">
        <v>3307382290</v>
      </c>
      <c r="C257" s="201" t="s">
        <v>20010</v>
      </c>
      <c r="D257" s="201" t="s">
        <v>20010</v>
      </c>
      <c r="E257" s="201" t="s">
        <v>686</v>
      </c>
      <c r="F257" s="268">
        <v>46072</v>
      </c>
      <c r="G257" s="201" t="s">
        <v>20012</v>
      </c>
      <c r="H257" s="201" t="s">
        <v>20011</v>
      </c>
      <c r="I257" s="201" t="s">
        <v>21813</v>
      </c>
      <c r="J257" s="204" t="e">
        <f>VLOOKUP(B257,Work!E:J,6,0)</f>
        <v>#N/A</v>
      </c>
      <c r="K257" s="205" t="e">
        <f>VLOOKUP(B257,'[4]work '!$D:$O,12,0)</f>
        <v>#N/A</v>
      </c>
    </row>
    <row r="258" spans="1:11">
      <c r="A258" s="201" t="s">
        <v>5773</v>
      </c>
      <c r="B258" s="201">
        <v>3309501174</v>
      </c>
      <c r="C258" s="201" t="s">
        <v>20010</v>
      </c>
      <c r="D258" s="201" t="s">
        <v>20010</v>
      </c>
      <c r="E258" s="201" t="s">
        <v>686</v>
      </c>
      <c r="F258" s="268">
        <v>46073</v>
      </c>
      <c r="G258" s="201" t="s">
        <v>20011</v>
      </c>
      <c r="H258" s="201" t="s">
        <v>20017</v>
      </c>
      <c r="I258" s="201" t="s">
        <v>5773</v>
      </c>
      <c r="J258" s="204" t="e">
        <f>VLOOKUP(B258,Work!E:J,6,0)</f>
        <v>#N/A</v>
      </c>
      <c r="K258" s="205" t="e">
        <f>VLOOKUP(B258,'[4]work '!$D:$O,12,0)</f>
        <v>#N/A</v>
      </c>
    </row>
    <row r="259" spans="1:11">
      <c r="A259" s="201" t="s">
        <v>21815</v>
      </c>
      <c r="B259" s="201">
        <v>3318435942</v>
      </c>
      <c r="C259" s="201" t="s">
        <v>20010</v>
      </c>
      <c r="D259" s="201" t="s">
        <v>20010</v>
      </c>
      <c r="E259" s="201" t="s">
        <v>686</v>
      </c>
      <c r="F259" s="268">
        <v>46073</v>
      </c>
      <c r="G259" s="201" t="s">
        <v>20011</v>
      </c>
      <c r="H259" s="201" t="s">
        <v>20017</v>
      </c>
      <c r="I259" s="201" t="s">
        <v>21815</v>
      </c>
      <c r="J259" s="204" t="e">
        <f>VLOOKUP(B259,Work!E:J,6,0)</f>
        <v>#N/A</v>
      </c>
      <c r="K259" s="205" t="e">
        <f>VLOOKUP(B259,'[4]work '!$D:$O,12,0)</f>
        <v>#N/A</v>
      </c>
    </row>
    <row r="260" spans="1:11">
      <c r="A260" s="201" t="s">
        <v>21816</v>
      </c>
      <c r="B260" s="201">
        <v>3318453083</v>
      </c>
      <c r="C260" s="201" t="s">
        <v>20010</v>
      </c>
      <c r="D260" s="201" t="s">
        <v>20010</v>
      </c>
      <c r="E260" s="201" t="s">
        <v>686</v>
      </c>
      <c r="F260" s="268">
        <v>46079</v>
      </c>
      <c r="G260" s="201" t="s">
        <v>20012</v>
      </c>
      <c r="H260" s="201" t="s">
        <v>20011</v>
      </c>
      <c r="I260" s="201" t="s">
        <v>21816</v>
      </c>
      <c r="J260" s="204" t="e">
        <f>VLOOKUP(B260,Work!E:J,6,0)</f>
        <v>#N/A</v>
      </c>
      <c r="K260" s="205" t="e">
        <f>VLOOKUP(B260,'[4]work '!$D:$O,12,0)</f>
        <v>#N/A</v>
      </c>
    </row>
    <row r="261" spans="1:11">
      <c r="A261" s="201" t="s">
        <v>21817</v>
      </c>
      <c r="B261" s="201">
        <v>3318453185</v>
      </c>
      <c r="C261" s="201" t="s">
        <v>20010</v>
      </c>
      <c r="D261" s="201" t="s">
        <v>20010</v>
      </c>
      <c r="E261" s="201" t="s">
        <v>686</v>
      </c>
      <c r="F261" s="268">
        <v>46079</v>
      </c>
      <c r="G261" s="201" t="s">
        <v>20012</v>
      </c>
      <c r="H261" s="201" t="s">
        <v>20011</v>
      </c>
      <c r="I261" s="201" t="s">
        <v>21817</v>
      </c>
      <c r="J261" s="204" t="e">
        <f>VLOOKUP(B261,Work!E:J,6,0)</f>
        <v>#N/A</v>
      </c>
      <c r="K261" s="205" t="e">
        <f>VLOOKUP(B261,'[4]work '!$D:$O,12,0)</f>
        <v>#N/A</v>
      </c>
    </row>
    <row r="262" spans="1:11">
      <c r="A262" s="201" t="s">
        <v>21818</v>
      </c>
      <c r="B262" s="201">
        <v>3318453377</v>
      </c>
      <c r="C262" s="201" t="s">
        <v>20010</v>
      </c>
      <c r="D262" s="201" t="s">
        <v>20010</v>
      </c>
      <c r="E262" s="201" t="s">
        <v>686</v>
      </c>
      <c r="F262" s="268">
        <v>46079</v>
      </c>
      <c r="G262" s="201" t="s">
        <v>20011</v>
      </c>
      <c r="H262" s="201" t="s">
        <v>20017</v>
      </c>
      <c r="I262" s="201" t="s">
        <v>21818</v>
      </c>
      <c r="J262" s="204" t="e">
        <f>VLOOKUP(B262,Work!E:J,6,0)</f>
        <v>#N/A</v>
      </c>
      <c r="K262" s="205" t="e">
        <f>VLOOKUP(B262,'[4]work '!$D:$O,12,0)</f>
        <v>#N/A</v>
      </c>
    </row>
    <row r="263" spans="1:11">
      <c r="A263" s="201" t="s">
        <v>21819</v>
      </c>
      <c r="B263" s="201">
        <v>3318453454</v>
      </c>
      <c r="C263" s="201" t="s">
        <v>20010</v>
      </c>
      <c r="D263" s="201" t="s">
        <v>20010</v>
      </c>
      <c r="E263" s="201" t="s">
        <v>686</v>
      </c>
      <c r="F263" s="268">
        <v>46079</v>
      </c>
      <c r="G263" s="201" t="s">
        <v>20012</v>
      </c>
      <c r="H263" s="201" t="s">
        <v>20011</v>
      </c>
      <c r="I263" s="201" t="s">
        <v>21819</v>
      </c>
      <c r="J263" s="204" t="e">
        <f>VLOOKUP(B263,Work!E:J,6,0)</f>
        <v>#N/A</v>
      </c>
      <c r="K263" s="205" t="e">
        <f>VLOOKUP(B263,'[4]work '!$D:$O,12,0)</f>
        <v>#N/A</v>
      </c>
    </row>
    <row r="264" spans="1:11">
      <c r="A264" s="201" t="s">
        <v>21823</v>
      </c>
      <c r="B264" s="201">
        <v>3318468562</v>
      </c>
      <c r="C264" s="201" t="s">
        <v>20010</v>
      </c>
      <c r="D264" s="201" t="s">
        <v>20010</v>
      </c>
      <c r="E264" s="201" t="s">
        <v>686</v>
      </c>
      <c r="F264" s="268">
        <v>46084</v>
      </c>
      <c r="G264" s="201" t="s">
        <v>20012</v>
      </c>
      <c r="H264" s="201" t="s">
        <v>20017</v>
      </c>
      <c r="I264" s="201" t="s">
        <v>21823</v>
      </c>
      <c r="J264" s="204" t="e">
        <f>VLOOKUP(B264,Work!E:J,6,0)</f>
        <v>#N/A</v>
      </c>
      <c r="K264" s="205" t="e">
        <f>VLOOKUP(B264,'[4]work '!$D:$O,12,0)</f>
        <v>#N/A</v>
      </c>
    </row>
    <row r="265" spans="1:11" ht="26.4">
      <c r="A265" s="201" t="s">
        <v>21826</v>
      </c>
      <c r="B265" s="201">
        <v>3318469055</v>
      </c>
      <c r="C265" s="201" t="s">
        <v>20010</v>
      </c>
      <c r="D265" s="201" t="s">
        <v>20010</v>
      </c>
      <c r="E265" s="201" t="s">
        <v>686</v>
      </c>
      <c r="F265" s="268">
        <v>46084</v>
      </c>
      <c r="G265" s="201" t="s">
        <v>20012</v>
      </c>
      <c r="H265" s="201" t="s">
        <v>20017</v>
      </c>
      <c r="I265" s="201" t="s">
        <v>21826</v>
      </c>
      <c r="J265" s="204" t="e">
        <f>VLOOKUP(B265,Work!E:J,6,0)</f>
        <v>#N/A</v>
      </c>
      <c r="K265" s="205" t="e">
        <f>VLOOKUP(B265,'[4]work '!$D:$O,12,0)</f>
        <v>#N/A</v>
      </c>
    </row>
    <row r="266" spans="1:11">
      <c r="A266" s="201" t="s">
        <v>21827</v>
      </c>
      <c r="B266" s="201">
        <v>3318475957</v>
      </c>
      <c r="C266" s="201" t="s">
        <v>20010</v>
      </c>
      <c r="D266" s="201" t="s">
        <v>20010</v>
      </c>
      <c r="E266" s="201" t="s">
        <v>686</v>
      </c>
      <c r="F266" s="268">
        <v>46086</v>
      </c>
      <c r="G266" s="201" t="s">
        <v>20011</v>
      </c>
      <c r="H266" s="201" t="s">
        <v>20011</v>
      </c>
      <c r="I266" s="201" t="s">
        <v>21827</v>
      </c>
      <c r="J266" s="204" t="e">
        <f>VLOOKUP(B266,Work!E:J,6,0)</f>
        <v>#N/A</v>
      </c>
      <c r="K266" s="205" t="str">
        <f>VLOOKUP(B266,'[4]work '!$D:$O,12,0)</f>
        <v>SUPRIM  S.  MENDGUDLE</v>
      </c>
    </row>
    <row r="267" spans="1:11">
      <c r="A267" s="201" t="s">
        <v>21828</v>
      </c>
      <c r="B267" s="201">
        <v>3318483039</v>
      </c>
      <c r="C267" s="201" t="s">
        <v>20010</v>
      </c>
      <c r="D267" s="201" t="s">
        <v>20010</v>
      </c>
      <c r="E267" s="201" t="s">
        <v>686</v>
      </c>
      <c r="F267" s="268">
        <v>46088</v>
      </c>
      <c r="G267" s="201" t="s">
        <v>20011</v>
      </c>
      <c r="H267" s="201" t="s">
        <v>20011</v>
      </c>
      <c r="I267" s="201" t="s">
        <v>21828</v>
      </c>
      <c r="J267" s="204" t="e">
        <f>VLOOKUP(B267,Work!E:J,6,0)</f>
        <v>#N/A</v>
      </c>
      <c r="K267" s="205" t="e">
        <f>VLOOKUP(B267,'[4]work '!$D:$O,12,0)</f>
        <v>#N/A</v>
      </c>
    </row>
    <row r="268" spans="1:11">
      <c r="A268" s="201" t="s">
        <v>21828</v>
      </c>
      <c r="B268" s="201">
        <v>3318483058</v>
      </c>
      <c r="C268" s="201" t="s">
        <v>20010</v>
      </c>
      <c r="D268" s="201" t="s">
        <v>20010</v>
      </c>
      <c r="E268" s="201" t="s">
        <v>686</v>
      </c>
      <c r="F268" s="268">
        <v>46088</v>
      </c>
      <c r="G268" s="201" t="s">
        <v>20011</v>
      </c>
      <c r="H268" s="201" t="s">
        <v>20017</v>
      </c>
      <c r="I268" s="201" t="s">
        <v>21828</v>
      </c>
      <c r="J268" s="204" t="e">
        <f>VLOOKUP(B268,Work!E:J,6,0)</f>
        <v>#N/A</v>
      </c>
      <c r="K268" s="205" t="e">
        <f>VLOOKUP(B268,'[4]work '!$D:$O,12,0)</f>
        <v>#N/A</v>
      </c>
    </row>
    <row r="269" spans="1:11">
      <c r="A269" s="201" t="s">
        <v>21829</v>
      </c>
      <c r="B269" s="201">
        <v>3318483189</v>
      </c>
      <c r="C269" s="201" t="s">
        <v>20010</v>
      </c>
      <c r="D269" s="201" t="s">
        <v>20010</v>
      </c>
      <c r="E269" s="201" t="s">
        <v>686</v>
      </c>
      <c r="F269" s="268">
        <v>46088</v>
      </c>
      <c r="G269" s="201" t="s">
        <v>20011</v>
      </c>
      <c r="H269" s="201" t="s">
        <v>20011</v>
      </c>
      <c r="I269" s="201" t="s">
        <v>21829</v>
      </c>
      <c r="J269" s="204" t="e">
        <f>VLOOKUP(B269,Work!E:J,6,0)</f>
        <v>#N/A</v>
      </c>
      <c r="K269" s="205" t="e">
        <f>VLOOKUP(B269,'[4]work '!$D:$O,12,0)</f>
        <v>#N/A</v>
      </c>
    </row>
    <row r="270" spans="1:11">
      <c r="A270" s="201" t="s">
        <v>21830</v>
      </c>
      <c r="B270" s="201">
        <v>3318489045</v>
      </c>
      <c r="C270" s="201" t="s">
        <v>20010</v>
      </c>
      <c r="D270" s="201" t="s">
        <v>20010</v>
      </c>
      <c r="E270" s="201" t="s">
        <v>686</v>
      </c>
      <c r="F270" s="268">
        <v>46090</v>
      </c>
      <c r="G270" s="201" t="s">
        <v>20011</v>
      </c>
      <c r="H270" s="201" t="s">
        <v>20017</v>
      </c>
      <c r="I270" s="201" t="s">
        <v>21830</v>
      </c>
      <c r="J270" s="204" t="e">
        <f>VLOOKUP(B270,Work!E:J,6,0)</f>
        <v>#N/A</v>
      </c>
      <c r="K270" s="205" t="str">
        <f>VLOOKUP(B270,'[4]work '!$D:$O,12,0)</f>
        <v xml:space="preserve">BHAGESH B  KOLKUR </v>
      </c>
    </row>
    <row r="271" spans="1:11">
      <c r="A271" s="201" t="s">
        <v>21831</v>
      </c>
      <c r="B271" s="201">
        <v>3318492807</v>
      </c>
      <c r="C271" s="201" t="s">
        <v>20010</v>
      </c>
      <c r="D271" s="201" t="s">
        <v>20010</v>
      </c>
      <c r="E271" s="201" t="s">
        <v>686</v>
      </c>
      <c r="F271" s="268">
        <v>46090</v>
      </c>
      <c r="G271" s="201" t="s">
        <v>20012</v>
      </c>
      <c r="H271" s="201" t="s">
        <v>20011</v>
      </c>
      <c r="I271" s="201" t="s">
        <v>21831</v>
      </c>
      <c r="J271" s="204" t="e">
        <f>VLOOKUP(B271,Work!E:J,6,0)</f>
        <v>#N/A</v>
      </c>
      <c r="K271" s="205" t="e">
        <f>VLOOKUP(B271,'[4]work '!$D:$O,12,0)</f>
        <v>#N/A</v>
      </c>
    </row>
    <row r="272" spans="1:11">
      <c r="A272" s="201" t="s">
        <v>21831</v>
      </c>
      <c r="B272" s="201">
        <v>3318492933</v>
      </c>
      <c r="C272" s="201" t="s">
        <v>20010</v>
      </c>
      <c r="D272" s="201" t="s">
        <v>20010</v>
      </c>
      <c r="E272" s="201" t="s">
        <v>686</v>
      </c>
      <c r="F272" s="268">
        <v>46090</v>
      </c>
      <c r="G272" s="201" t="s">
        <v>20012</v>
      </c>
      <c r="H272" s="201" t="s">
        <v>20017</v>
      </c>
      <c r="I272" s="201" t="s">
        <v>21831</v>
      </c>
      <c r="J272" s="204" t="e">
        <f>VLOOKUP(B272,Work!E:J,6,0)</f>
        <v>#N/A</v>
      </c>
      <c r="K272" s="205" t="e">
        <f>VLOOKUP(B272,'[4]work '!$D:$O,12,0)</f>
        <v>#N/A</v>
      </c>
    </row>
    <row r="273" spans="1:11">
      <c r="A273" s="201" t="s">
        <v>21960</v>
      </c>
      <c r="B273" s="201">
        <v>3318496138</v>
      </c>
      <c r="C273" s="201" t="s">
        <v>20010</v>
      </c>
      <c r="D273" s="201" t="s">
        <v>20010</v>
      </c>
      <c r="E273" s="201" t="s">
        <v>686</v>
      </c>
      <c r="F273" s="268">
        <v>46091</v>
      </c>
      <c r="G273" s="201" t="s">
        <v>20012</v>
      </c>
      <c r="H273" s="201" t="s">
        <v>20011</v>
      </c>
      <c r="I273" s="201" t="s">
        <v>21960</v>
      </c>
      <c r="J273" s="204" t="e">
        <f>VLOOKUP(B273,Work!E:J,6,0)</f>
        <v>#N/A</v>
      </c>
      <c r="K273" s="205" t="str">
        <f>VLOOKUP(B273,'[4]work '!$D:$O,12,0)</f>
        <v>UMESH D PUJARE</v>
      </c>
    </row>
    <row r="274" spans="1:11">
      <c r="A274" s="201" t="s">
        <v>21961</v>
      </c>
      <c r="B274" s="201">
        <v>3318499948</v>
      </c>
      <c r="C274" s="201" t="s">
        <v>20010</v>
      </c>
      <c r="D274" s="201" t="s">
        <v>20010</v>
      </c>
      <c r="E274" s="201" t="s">
        <v>686</v>
      </c>
      <c r="F274" s="268">
        <v>46093</v>
      </c>
      <c r="G274" s="201" t="s">
        <v>20012</v>
      </c>
      <c r="H274" s="201" t="s">
        <v>20011</v>
      </c>
      <c r="I274" s="201" t="s">
        <v>21961</v>
      </c>
      <c r="J274" s="204" t="e">
        <f>VLOOKUP(B274,Work!E:J,6,0)</f>
        <v>#N/A</v>
      </c>
      <c r="K274" s="205" t="e">
        <f>VLOOKUP(B274,'[4]work '!$D:$O,12,0)</f>
        <v>#N/A</v>
      </c>
    </row>
    <row r="275" spans="1:11">
      <c r="A275" s="201" t="s">
        <v>21962</v>
      </c>
      <c r="B275" s="201">
        <v>3318500104</v>
      </c>
      <c r="C275" s="201" t="s">
        <v>20010</v>
      </c>
      <c r="D275" s="201" t="s">
        <v>20010</v>
      </c>
      <c r="E275" s="201" t="s">
        <v>686</v>
      </c>
      <c r="F275" s="268">
        <v>46093</v>
      </c>
      <c r="G275" s="201" t="s">
        <v>20012</v>
      </c>
      <c r="H275" s="201" t="s">
        <v>20011</v>
      </c>
      <c r="I275" s="201" t="s">
        <v>21962</v>
      </c>
      <c r="J275" s="204" t="e">
        <f>VLOOKUP(B275,Work!E:J,6,0)</f>
        <v>#N/A</v>
      </c>
      <c r="K275" s="205" t="str">
        <f>VLOOKUP(B275,'[4]work '!$D:$O,12,0)</f>
        <v>M KAIF PAGDIWALE</v>
      </c>
    </row>
    <row r="276" spans="1:11">
      <c r="A276" s="201" t="s">
        <v>21963</v>
      </c>
      <c r="B276" s="201">
        <v>3318502410</v>
      </c>
      <c r="C276" s="201" t="s">
        <v>20010</v>
      </c>
      <c r="D276" s="201" t="s">
        <v>20010</v>
      </c>
      <c r="E276" s="201" t="s">
        <v>686</v>
      </c>
      <c r="F276" s="268">
        <v>46094</v>
      </c>
      <c r="G276" s="201" t="s">
        <v>20012</v>
      </c>
      <c r="H276" s="201" t="s">
        <v>20011</v>
      </c>
      <c r="I276" s="201" t="s">
        <v>21963</v>
      </c>
      <c r="J276" s="204" t="e">
        <f>VLOOKUP(B276,Work!E:J,6,0)</f>
        <v>#N/A</v>
      </c>
      <c r="K276" s="205" t="e">
        <f>VLOOKUP(B276,'[4]work '!$D:$O,12,0)</f>
        <v>#N/A</v>
      </c>
    </row>
    <row r="277" spans="1:11">
      <c r="A277" s="201" t="s">
        <v>21964</v>
      </c>
      <c r="B277" s="201">
        <v>3318504017</v>
      </c>
      <c r="C277" s="201" t="s">
        <v>20010</v>
      </c>
      <c r="D277" s="201" t="s">
        <v>20010</v>
      </c>
      <c r="E277" s="201" t="s">
        <v>686</v>
      </c>
      <c r="F277" s="268">
        <v>46095</v>
      </c>
      <c r="G277" s="201" t="s">
        <v>20012</v>
      </c>
      <c r="H277" s="201" t="s">
        <v>20011</v>
      </c>
      <c r="I277" s="201" t="s">
        <v>21964</v>
      </c>
      <c r="J277" s="204" t="e">
        <f>VLOOKUP(B277,Work!E:J,6,0)</f>
        <v>#N/A</v>
      </c>
      <c r="K277" s="205" t="e">
        <f>VLOOKUP(B277,'[4]work '!$D:$O,12,0)</f>
        <v>#N/A</v>
      </c>
    </row>
    <row r="278" spans="1:11">
      <c r="A278" s="201" t="s">
        <v>21968</v>
      </c>
      <c r="B278" s="201">
        <v>3317861047</v>
      </c>
      <c r="C278" s="201" t="s">
        <v>20010</v>
      </c>
      <c r="D278" s="201" t="s">
        <v>20010</v>
      </c>
      <c r="E278" s="201" t="s">
        <v>686</v>
      </c>
      <c r="F278" s="268">
        <v>46096</v>
      </c>
      <c r="G278" s="201" t="s">
        <v>20011</v>
      </c>
      <c r="H278" s="201" t="s">
        <v>20017</v>
      </c>
      <c r="I278" s="201" t="s">
        <v>21968</v>
      </c>
      <c r="J278" s="204" t="e">
        <f>VLOOKUP(B278,Work!E:J,6,0)</f>
        <v>#N/A</v>
      </c>
      <c r="K278" s="205" t="e">
        <f>VLOOKUP(B278,'[4]work '!$D:$O,12,0)</f>
        <v>#N/A</v>
      </c>
    </row>
    <row r="279" spans="1:11">
      <c r="A279" s="201" t="s">
        <v>21971</v>
      </c>
      <c r="B279" s="201">
        <v>3314175359</v>
      </c>
      <c r="C279" s="201" t="s">
        <v>20010</v>
      </c>
      <c r="D279" s="201" t="s">
        <v>20010</v>
      </c>
      <c r="E279" s="201" t="s">
        <v>686</v>
      </c>
      <c r="F279" s="268">
        <v>46096</v>
      </c>
      <c r="G279" s="201" t="s">
        <v>20011</v>
      </c>
      <c r="H279" s="201" t="s">
        <v>20017</v>
      </c>
      <c r="I279" s="201" t="s">
        <v>21971</v>
      </c>
      <c r="J279" s="204" t="e">
        <f>VLOOKUP(B279,Work!E:J,6,0)</f>
        <v>#N/A</v>
      </c>
      <c r="K279" s="205" t="e">
        <f>VLOOKUP(B279,'[4]work '!$D:$O,12,0)</f>
        <v>#N/A</v>
      </c>
    </row>
    <row r="280" spans="1:11">
      <c r="A280" s="201" t="s">
        <v>21799</v>
      </c>
      <c r="B280" s="201">
        <v>3317868501</v>
      </c>
      <c r="C280" s="201" t="s">
        <v>20010</v>
      </c>
      <c r="D280" s="201" t="s">
        <v>20010</v>
      </c>
      <c r="E280" s="201" t="s">
        <v>686</v>
      </c>
      <c r="F280" s="268">
        <v>46096</v>
      </c>
      <c r="G280" s="201" t="s">
        <v>20011</v>
      </c>
      <c r="H280" s="201" t="s">
        <v>20017</v>
      </c>
      <c r="I280" s="201" t="s">
        <v>21799</v>
      </c>
      <c r="J280" s="204" t="e">
        <f>VLOOKUP(B280,Work!E:J,6,0)</f>
        <v>#N/A</v>
      </c>
      <c r="K280" s="205" t="e">
        <f>VLOOKUP(B280,'[4]work '!$D:$O,12,0)</f>
        <v>#N/A</v>
      </c>
    </row>
    <row r="281" spans="1:11">
      <c r="A281" s="201" t="s">
        <v>21972</v>
      </c>
      <c r="B281" s="201">
        <v>3317946837</v>
      </c>
      <c r="C281" s="201" t="s">
        <v>20010</v>
      </c>
      <c r="D281" s="201" t="s">
        <v>20010</v>
      </c>
      <c r="E281" s="201" t="s">
        <v>686</v>
      </c>
      <c r="F281" s="268">
        <v>46096</v>
      </c>
      <c r="G281" s="201" t="s">
        <v>20011</v>
      </c>
      <c r="H281" s="201" t="s">
        <v>20017</v>
      </c>
      <c r="I281" s="201" t="s">
        <v>21972</v>
      </c>
      <c r="J281" s="204" t="e">
        <f>VLOOKUP(B281,Work!E:J,6,0)</f>
        <v>#N/A</v>
      </c>
      <c r="K281" s="205" t="e">
        <f>VLOOKUP(B281,'[4]work '!$D:$O,12,0)</f>
        <v>#N/A</v>
      </c>
    </row>
    <row r="282" spans="1:11">
      <c r="A282" s="201" t="s">
        <v>21973</v>
      </c>
      <c r="B282" s="201">
        <v>3318506009</v>
      </c>
      <c r="C282" s="201" t="s">
        <v>20010</v>
      </c>
      <c r="D282" s="201" t="s">
        <v>20010</v>
      </c>
      <c r="E282" s="201" t="s">
        <v>686</v>
      </c>
      <c r="F282" s="268">
        <v>46097</v>
      </c>
      <c r="G282" s="201" t="s">
        <v>20011</v>
      </c>
      <c r="H282" s="201" t="s">
        <v>20011</v>
      </c>
      <c r="I282" s="201" t="s">
        <v>21973</v>
      </c>
      <c r="J282" s="204" t="e">
        <f>VLOOKUP(B282,Work!E:J,6,0)</f>
        <v>#N/A</v>
      </c>
      <c r="K282" s="205" t="e">
        <f>VLOOKUP(B282,'[4]work '!$D:$O,12,0)</f>
        <v>#N/A</v>
      </c>
    </row>
    <row r="283" spans="1:11">
      <c r="A283" s="201" t="s">
        <v>21974</v>
      </c>
      <c r="B283" s="201">
        <v>3318506328</v>
      </c>
      <c r="C283" s="201" t="s">
        <v>20010</v>
      </c>
      <c r="D283" s="201" t="s">
        <v>20010</v>
      </c>
      <c r="E283" s="201" t="s">
        <v>686</v>
      </c>
      <c r="F283" s="268">
        <v>46097</v>
      </c>
      <c r="G283" s="201" t="s">
        <v>20012</v>
      </c>
      <c r="H283" s="201" t="s">
        <v>20011</v>
      </c>
      <c r="I283" s="201" t="s">
        <v>21974</v>
      </c>
      <c r="J283" s="204" t="e">
        <f>VLOOKUP(B283,Work!E:J,6,0)</f>
        <v>#N/A</v>
      </c>
      <c r="K283" s="205" t="e">
        <f>VLOOKUP(B283,'[4]work '!$D:$O,12,0)</f>
        <v>#N/A</v>
      </c>
    </row>
    <row r="284" spans="1:11">
      <c r="A284" s="201" t="s">
        <v>21975</v>
      </c>
      <c r="B284" s="201">
        <v>3318506538</v>
      </c>
      <c r="C284" s="201" t="s">
        <v>20010</v>
      </c>
      <c r="D284" s="201" t="s">
        <v>20010</v>
      </c>
      <c r="E284" s="201" t="s">
        <v>686</v>
      </c>
      <c r="F284" s="268">
        <v>46097</v>
      </c>
      <c r="G284" s="201" t="s">
        <v>20011</v>
      </c>
      <c r="H284" s="201" t="s">
        <v>20017</v>
      </c>
      <c r="I284" s="201" t="s">
        <v>21975</v>
      </c>
      <c r="J284" s="204" t="e">
        <f>VLOOKUP(B284,Work!E:J,6,0)</f>
        <v>#N/A</v>
      </c>
      <c r="K284" s="205" t="str">
        <f>VLOOKUP(B284,'[4]work '!$D:$O,12,0)</f>
        <v xml:space="preserve">GURUNATH S KULKARNI </v>
      </c>
    </row>
    <row r="285" spans="1:11">
      <c r="A285" s="201" t="s">
        <v>21976</v>
      </c>
      <c r="B285" s="201">
        <v>3318506622</v>
      </c>
      <c r="C285" s="201" t="s">
        <v>20010</v>
      </c>
      <c r="D285" s="201" t="s">
        <v>20010</v>
      </c>
      <c r="E285" s="201" t="s">
        <v>686</v>
      </c>
      <c r="F285" s="268">
        <v>46097</v>
      </c>
      <c r="G285" s="201" t="s">
        <v>20012</v>
      </c>
      <c r="H285" s="201" t="s">
        <v>20011</v>
      </c>
      <c r="I285" s="201" t="s">
        <v>21976</v>
      </c>
      <c r="J285" s="204" t="e">
        <f>VLOOKUP(B285,Work!E:J,6,0)</f>
        <v>#N/A</v>
      </c>
      <c r="K285" s="205" t="str">
        <f>VLOOKUP(B285,'[4]work '!$D:$O,12,0)</f>
        <v>ROHIT R PALKAR</v>
      </c>
    </row>
    <row r="286" spans="1:11">
      <c r="A286" s="201" t="s">
        <v>21977</v>
      </c>
      <c r="B286" s="201">
        <v>3318507050</v>
      </c>
      <c r="C286" s="201" t="s">
        <v>20010</v>
      </c>
      <c r="D286" s="201" t="s">
        <v>20010</v>
      </c>
      <c r="E286" s="201" t="s">
        <v>686</v>
      </c>
      <c r="F286" s="268">
        <v>46097</v>
      </c>
      <c r="G286" s="201" t="s">
        <v>20011</v>
      </c>
      <c r="H286" s="201" t="s">
        <v>20011</v>
      </c>
      <c r="I286" s="201" t="s">
        <v>21977</v>
      </c>
      <c r="J286" s="204" t="e">
        <f>VLOOKUP(B286,Work!E:J,6,0)</f>
        <v>#N/A</v>
      </c>
      <c r="K286" s="205" t="e">
        <f>VLOOKUP(B286,'[4]work '!$D:$O,12,0)</f>
        <v>#N/A</v>
      </c>
    </row>
    <row r="287" spans="1:11">
      <c r="A287" s="201" t="s">
        <v>21978</v>
      </c>
      <c r="B287" s="201">
        <v>3318507357</v>
      </c>
      <c r="C287" s="201" t="s">
        <v>20010</v>
      </c>
      <c r="D287" s="201" t="s">
        <v>20010</v>
      </c>
      <c r="E287" s="201" t="s">
        <v>686</v>
      </c>
      <c r="F287" s="268">
        <v>46097</v>
      </c>
      <c r="G287" s="201" t="s">
        <v>20012</v>
      </c>
      <c r="H287" s="201" t="s">
        <v>20011</v>
      </c>
      <c r="I287" s="201" t="s">
        <v>21978</v>
      </c>
      <c r="J287" s="204" t="e">
        <f>VLOOKUP(B287,Work!E:J,6,0)</f>
        <v>#N/A</v>
      </c>
      <c r="K287" s="205" t="str">
        <f>VLOOKUP(B287,'[4]work '!$D:$O,12,0)</f>
        <v>LAKSHIMAN M  SUTAR</v>
      </c>
    </row>
    <row r="288" spans="1:11">
      <c r="A288" s="201" t="s">
        <v>21979</v>
      </c>
      <c r="B288" s="201">
        <v>3318507474</v>
      </c>
      <c r="C288" s="201" t="s">
        <v>20010</v>
      </c>
      <c r="D288" s="201" t="s">
        <v>20010</v>
      </c>
      <c r="E288" s="201" t="s">
        <v>686</v>
      </c>
      <c r="F288" s="268">
        <v>46097</v>
      </c>
      <c r="G288" s="201" t="s">
        <v>20012</v>
      </c>
      <c r="H288" s="201" t="s">
        <v>20011</v>
      </c>
      <c r="I288" s="201" t="s">
        <v>21979</v>
      </c>
      <c r="J288" s="204" t="e">
        <f>VLOOKUP(B288,Work!E:J,6,0)</f>
        <v>#N/A</v>
      </c>
      <c r="K288" s="205" t="str">
        <f>VLOOKUP(B288,'[4]work '!$D:$O,12,0)</f>
        <v>CHANNAYYA G. SWAMI</v>
      </c>
    </row>
    <row r="289" spans="1:11">
      <c r="A289" s="201" t="s">
        <v>21980</v>
      </c>
      <c r="B289" s="201">
        <v>3318509513</v>
      </c>
      <c r="C289" s="201" t="s">
        <v>20010</v>
      </c>
      <c r="D289" s="201" t="s">
        <v>20010</v>
      </c>
      <c r="E289" s="201" t="s">
        <v>686</v>
      </c>
      <c r="F289" s="268">
        <v>46098</v>
      </c>
      <c r="G289" s="201" t="s">
        <v>20012</v>
      </c>
      <c r="H289" s="201" t="s">
        <v>20017</v>
      </c>
      <c r="I289" s="201" t="s">
        <v>21980</v>
      </c>
      <c r="J289" s="204" t="e">
        <f>VLOOKUP(B289,Work!E:J,6,0)</f>
        <v>#N/A</v>
      </c>
      <c r="K289" s="205" t="str">
        <f>VLOOKUP(B289,'[4]work '!$D:$O,12,0)</f>
        <v>ANKIT SEN</v>
      </c>
    </row>
    <row r="290" spans="1:11">
      <c r="A290" s="201" t="s">
        <v>21981</v>
      </c>
      <c r="B290" s="201">
        <v>3318515404</v>
      </c>
      <c r="C290" s="201" t="s">
        <v>20010</v>
      </c>
      <c r="D290" s="201" t="s">
        <v>20010</v>
      </c>
      <c r="E290" s="201" t="s">
        <v>686</v>
      </c>
      <c r="F290" s="268">
        <v>46101</v>
      </c>
      <c r="G290" s="201" t="s">
        <v>20012</v>
      </c>
      <c r="H290" s="201" t="s">
        <v>20011</v>
      </c>
      <c r="I290" s="201" t="s">
        <v>21981</v>
      </c>
      <c r="J290" s="204" t="e">
        <f>VLOOKUP(B290,Work!E:J,6,0)</f>
        <v>#N/A</v>
      </c>
      <c r="K290" s="205" t="e">
        <f>VLOOKUP(B290,'[4]work '!$D:$O,12,0)</f>
        <v>#N/A</v>
      </c>
    </row>
    <row r="291" spans="1:11">
      <c r="A291" s="201" t="s">
        <v>21982</v>
      </c>
      <c r="B291" s="201">
        <v>3318520859</v>
      </c>
      <c r="C291" s="201" t="s">
        <v>20010</v>
      </c>
      <c r="D291" s="201" t="s">
        <v>20010</v>
      </c>
      <c r="E291" s="201" t="s">
        <v>686</v>
      </c>
      <c r="F291" s="268">
        <v>46104</v>
      </c>
      <c r="G291" s="201" t="s">
        <v>20012</v>
      </c>
      <c r="H291" s="201" t="s">
        <v>20011</v>
      </c>
      <c r="I291" s="201" t="s">
        <v>21982</v>
      </c>
      <c r="J291" s="204" t="e">
        <f>VLOOKUP(B291,Work!E:J,6,0)</f>
        <v>#N/A</v>
      </c>
      <c r="K291" s="205" t="e">
        <f>VLOOKUP(B291,'[4]work '!$D:$O,12,0)</f>
        <v>#N/A</v>
      </c>
    </row>
    <row r="292" spans="1:11">
      <c r="A292" s="201" t="s">
        <v>21983</v>
      </c>
      <c r="B292" s="201">
        <v>3318521052</v>
      </c>
      <c r="C292" s="201" t="s">
        <v>20010</v>
      </c>
      <c r="D292" s="201" t="s">
        <v>20010</v>
      </c>
      <c r="E292" s="201" t="s">
        <v>686</v>
      </c>
      <c r="F292" s="268">
        <v>46104</v>
      </c>
      <c r="G292" s="201" t="s">
        <v>20012</v>
      </c>
      <c r="H292" s="201" t="s">
        <v>20011</v>
      </c>
      <c r="I292" s="201" t="s">
        <v>21983</v>
      </c>
      <c r="J292" s="204" t="e">
        <f>VLOOKUP(B292,Work!E:J,6,0)</f>
        <v>#N/A</v>
      </c>
      <c r="K292" s="205" t="e">
        <f>VLOOKUP(B292,'[4]work '!$D:$O,12,0)</f>
        <v>#N/A</v>
      </c>
    </row>
    <row r="293" spans="1:11">
      <c r="A293" s="201" t="s">
        <v>21983</v>
      </c>
      <c r="B293" s="201">
        <v>3318521085</v>
      </c>
      <c r="C293" s="201" t="s">
        <v>20010</v>
      </c>
      <c r="D293" s="201" t="s">
        <v>20010</v>
      </c>
      <c r="E293" s="201" t="s">
        <v>686</v>
      </c>
      <c r="F293" s="268">
        <v>46104</v>
      </c>
      <c r="G293" s="201" t="s">
        <v>20012</v>
      </c>
      <c r="H293" s="201" t="s">
        <v>20017</v>
      </c>
      <c r="I293" s="201" t="s">
        <v>21983</v>
      </c>
      <c r="J293" s="204" t="e">
        <f>VLOOKUP(B293,Work!E:J,6,0)</f>
        <v>#N/A</v>
      </c>
      <c r="K293" s="205" t="e">
        <f>VLOOKUP(B293,'[4]work '!$D:$O,12,0)</f>
        <v>#N/A</v>
      </c>
    </row>
    <row r="294" spans="1:11">
      <c r="A294" s="201" t="s">
        <v>21983</v>
      </c>
      <c r="B294" s="201">
        <v>3318521267</v>
      </c>
      <c r="C294" s="201" t="s">
        <v>20010</v>
      </c>
      <c r="D294" s="201" t="s">
        <v>20010</v>
      </c>
      <c r="E294" s="201" t="s">
        <v>686</v>
      </c>
      <c r="F294" s="268">
        <v>46104</v>
      </c>
      <c r="G294" s="201" t="s">
        <v>20011</v>
      </c>
      <c r="H294" s="201" t="s">
        <v>20011</v>
      </c>
      <c r="I294" s="201" t="s">
        <v>21983</v>
      </c>
      <c r="J294" s="204" t="e">
        <f>VLOOKUP(B294,Work!E:J,6,0)</f>
        <v>#N/A</v>
      </c>
      <c r="K294" s="205" t="e">
        <f>VLOOKUP(B294,'[4]work '!$D:$O,12,0)</f>
        <v>#N/A</v>
      </c>
    </row>
    <row r="295" spans="1:11">
      <c r="A295" s="201" t="s">
        <v>21984</v>
      </c>
      <c r="B295" s="201">
        <v>3318521654</v>
      </c>
      <c r="C295" s="201" t="s">
        <v>20010</v>
      </c>
      <c r="D295" s="201" t="s">
        <v>20010</v>
      </c>
      <c r="E295" s="201" t="s">
        <v>686</v>
      </c>
      <c r="F295" s="268">
        <v>46104</v>
      </c>
      <c r="G295" s="201" t="s">
        <v>20012</v>
      </c>
      <c r="H295" s="201" t="s">
        <v>20011</v>
      </c>
      <c r="I295" s="201" t="s">
        <v>21984</v>
      </c>
      <c r="J295" s="204" t="e">
        <f>VLOOKUP(B295,Work!E:J,6,0)</f>
        <v>#N/A</v>
      </c>
      <c r="K295" s="205" t="e">
        <f>VLOOKUP(B295,'[4]work '!$D:$O,12,0)</f>
        <v>#N/A</v>
      </c>
    </row>
    <row r="296" spans="1:11">
      <c r="A296" s="201" t="s">
        <v>21985</v>
      </c>
      <c r="B296" s="201">
        <v>3318521789</v>
      </c>
      <c r="C296" s="201" t="s">
        <v>20010</v>
      </c>
      <c r="D296" s="201" t="s">
        <v>20010</v>
      </c>
      <c r="E296" s="201" t="s">
        <v>686</v>
      </c>
      <c r="F296" s="268">
        <v>46104</v>
      </c>
      <c r="G296" s="201" t="s">
        <v>20011</v>
      </c>
      <c r="H296" s="201" t="s">
        <v>20011</v>
      </c>
      <c r="I296" s="201" t="s">
        <v>21985</v>
      </c>
      <c r="J296" s="204" t="e">
        <f>VLOOKUP(B296,Work!E:J,6,0)</f>
        <v>#N/A</v>
      </c>
      <c r="K296" s="205" t="e">
        <f>VLOOKUP(B296,'[4]work '!$D:$O,12,0)</f>
        <v>#N/A</v>
      </c>
    </row>
    <row r="297" spans="1:11">
      <c r="A297" s="201" t="s">
        <v>21985</v>
      </c>
      <c r="B297" s="201">
        <v>3318521812</v>
      </c>
      <c r="C297" s="201" t="s">
        <v>20010</v>
      </c>
      <c r="D297" s="201" t="s">
        <v>20010</v>
      </c>
      <c r="E297" s="201" t="s">
        <v>686</v>
      </c>
      <c r="F297" s="268">
        <v>46104</v>
      </c>
      <c r="G297" s="201" t="s">
        <v>20011</v>
      </c>
      <c r="H297" s="201" t="s">
        <v>20017</v>
      </c>
      <c r="I297" s="201" t="s">
        <v>21985</v>
      </c>
      <c r="J297" s="204" t="e">
        <f>VLOOKUP(B297,Work!E:J,6,0)</f>
        <v>#N/A</v>
      </c>
      <c r="K297" s="205" t="e">
        <f>VLOOKUP(B297,'[4]work '!$D:$O,12,0)</f>
        <v>#N/A</v>
      </c>
    </row>
    <row r="298" spans="1:11">
      <c r="A298" s="201" t="s">
        <v>9392</v>
      </c>
      <c r="B298" s="201">
        <v>3318523122</v>
      </c>
      <c r="C298" s="201" t="s">
        <v>20010</v>
      </c>
      <c r="D298" s="201" t="s">
        <v>20010</v>
      </c>
      <c r="E298" s="201" t="s">
        <v>686</v>
      </c>
      <c r="F298" s="268">
        <v>46105</v>
      </c>
      <c r="G298" s="201" t="s">
        <v>20011</v>
      </c>
      <c r="H298" s="201" t="s">
        <v>20017</v>
      </c>
      <c r="I298" s="201" t="s">
        <v>9392</v>
      </c>
      <c r="J298" s="204" t="e">
        <f>VLOOKUP(B298,Work!E:J,6,0)</f>
        <v>#N/A</v>
      </c>
      <c r="K298" s="205" t="e">
        <f>VLOOKUP(B298,'[4]work '!$D:$O,12,0)</f>
        <v>#N/A</v>
      </c>
    </row>
    <row r="299" spans="1:11">
      <c r="A299" s="201" t="s">
        <v>9392</v>
      </c>
      <c r="B299" s="201">
        <v>3318523147</v>
      </c>
      <c r="C299" s="201" t="s">
        <v>20010</v>
      </c>
      <c r="D299" s="201" t="s">
        <v>20010</v>
      </c>
      <c r="E299" s="201" t="s">
        <v>686</v>
      </c>
      <c r="F299" s="268">
        <v>46105</v>
      </c>
      <c r="G299" s="201" t="s">
        <v>20011</v>
      </c>
      <c r="H299" s="201" t="s">
        <v>20017</v>
      </c>
      <c r="I299" s="201" t="s">
        <v>9392</v>
      </c>
      <c r="J299" s="204" t="e">
        <f>VLOOKUP(B299,Work!E:J,6,0)</f>
        <v>#N/A</v>
      </c>
      <c r="K299" s="205" t="e">
        <f>VLOOKUP(B299,'[4]work '!$D:$O,12,0)</f>
        <v>#N/A</v>
      </c>
    </row>
    <row r="300" spans="1:11">
      <c r="A300" s="201" t="s">
        <v>21991</v>
      </c>
      <c r="B300" s="201">
        <v>3318530880</v>
      </c>
      <c r="C300" s="201" t="s">
        <v>20010</v>
      </c>
      <c r="D300" s="201" t="s">
        <v>20010</v>
      </c>
      <c r="E300" s="201" t="s">
        <v>686</v>
      </c>
      <c r="F300" s="268">
        <v>46107</v>
      </c>
      <c r="G300" s="201" t="s">
        <v>20011</v>
      </c>
      <c r="H300" s="201" t="s">
        <v>20011</v>
      </c>
      <c r="I300" s="201" t="s">
        <v>21991</v>
      </c>
      <c r="J300" s="204" t="e">
        <f>VLOOKUP(B300,Work!E:J,6,0)</f>
        <v>#N/A</v>
      </c>
      <c r="K300" s="205" t="e">
        <f>VLOOKUP(B300,'[4]work '!$D:$O,12,0)</f>
        <v>#N/A</v>
      </c>
    </row>
    <row r="301" spans="1:11">
      <c r="A301" s="201" t="s">
        <v>21992</v>
      </c>
      <c r="B301" s="201">
        <v>3318530968</v>
      </c>
      <c r="C301" s="201" t="s">
        <v>20010</v>
      </c>
      <c r="D301" s="201" t="s">
        <v>20010</v>
      </c>
      <c r="E301" s="201" t="s">
        <v>686</v>
      </c>
      <c r="F301" s="268">
        <v>46107</v>
      </c>
      <c r="G301" s="201" t="s">
        <v>20011</v>
      </c>
      <c r="H301" s="201" t="s">
        <v>20011</v>
      </c>
      <c r="I301" s="201" t="s">
        <v>21992</v>
      </c>
      <c r="J301" s="204" t="e">
        <f>VLOOKUP(B301,Work!E:J,6,0)</f>
        <v>#N/A</v>
      </c>
      <c r="K301" s="205" t="e">
        <f>VLOOKUP(B301,'[4]work '!$D:$O,12,0)</f>
        <v>#N/A</v>
      </c>
    </row>
    <row r="302" spans="1:11">
      <c r="A302" s="201" t="s">
        <v>21994</v>
      </c>
      <c r="B302" s="201">
        <v>3318533240</v>
      </c>
      <c r="C302" s="201" t="s">
        <v>20010</v>
      </c>
      <c r="D302" s="201" t="s">
        <v>20010</v>
      </c>
      <c r="E302" s="201" t="s">
        <v>686</v>
      </c>
      <c r="F302" s="268">
        <v>46108</v>
      </c>
      <c r="G302" s="201" t="s">
        <v>20012</v>
      </c>
      <c r="H302" s="201" t="s">
        <v>20017</v>
      </c>
      <c r="I302" s="201" t="s">
        <v>21994</v>
      </c>
      <c r="J302" s="204" t="e">
        <f>VLOOKUP(B302,Work!E:J,6,0)</f>
        <v>#N/A</v>
      </c>
      <c r="K302" s="205" t="e">
        <f>VLOOKUP(B302,'[4]work '!$D:$O,12,0)</f>
        <v>#N/A</v>
      </c>
    </row>
    <row r="303" spans="1:11">
      <c r="A303" s="201" t="s">
        <v>21995</v>
      </c>
      <c r="B303" s="201">
        <v>3318535872</v>
      </c>
      <c r="C303" s="201" t="s">
        <v>20010</v>
      </c>
      <c r="D303" s="201" t="s">
        <v>20010</v>
      </c>
      <c r="E303" s="201" t="s">
        <v>686</v>
      </c>
      <c r="F303" s="268">
        <v>46109</v>
      </c>
      <c r="G303" s="201" t="s">
        <v>20012</v>
      </c>
      <c r="H303" s="201" t="s">
        <v>20011</v>
      </c>
      <c r="I303" s="201" t="s">
        <v>21995</v>
      </c>
      <c r="J303" s="204" t="e">
        <f>VLOOKUP(B303,Work!E:J,6,0)</f>
        <v>#N/A</v>
      </c>
      <c r="K303" s="205" t="e">
        <f>VLOOKUP(B303,'[4]work '!$D:$O,12,0)</f>
        <v>#N/A</v>
      </c>
    </row>
    <row r="304" spans="1:11">
      <c r="A304" s="201" t="s">
        <v>21996</v>
      </c>
      <c r="B304" s="201">
        <v>3318537874</v>
      </c>
      <c r="C304" s="201" t="s">
        <v>20010</v>
      </c>
      <c r="D304" s="201" t="s">
        <v>20010</v>
      </c>
      <c r="E304" s="201" t="s">
        <v>686</v>
      </c>
      <c r="F304" s="268">
        <v>46110</v>
      </c>
      <c r="G304" s="201" t="s">
        <v>20012</v>
      </c>
      <c r="H304" s="201" t="s">
        <v>20011</v>
      </c>
      <c r="I304" s="201" t="s">
        <v>21996</v>
      </c>
      <c r="J304" s="204" t="e">
        <f>VLOOKUP(B304,Work!E:J,6,0)</f>
        <v>#N/A</v>
      </c>
      <c r="K304" s="205" t="e">
        <f>VLOOKUP(B304,'[4]work '!$D:$O,12,0)</f>
        <v>#N/A</v>
      </c>
    </row>
    <row r="305" spans="1:11">
      <c r="A305" s="201" t="s">
        <v>21997</v>
      </c>
      <c r="B305" s="201">
        <v>3318539604</v>
      </c>
      <c r="C305" s="201" t="s">
        <v>20010</v>
      </c>
      <c r="D305" s="201" t="s">
        <v>20010</v>
      </c>
      <c r="E305" s="201" t="s">
        <v>686</v>
      </c>
      <c r="F305" s="268">
        <v>46111</v>
      </c>
      <c r="G305" s="201" t="s">
        <v>20012</v>
      </c>
      <c r="H305" s="201" t="s">
        <v>20011</v>
      </c>
      <c r="I305" s="201" t="s">
        <v>21997</v>
      </c>
      <c r="J305" s="204" t="e">
        <f>VLOOKUP(B305,Work!E:J,6,0)</f>
        <v>#N/A</v>
      </c>
      <c r="K305" s="205" t="e">
        <f>VLOOKUP(B305,'[4]work '!$D:$O,12,0)</f>
        <v>#N/A</v>
      </c>
    </row>
    <row r="306" spans="1:11">
      <c r="A306" s="201" t="s">
        <v>21998</v>
      </c>
      <c r="B306" s="201">
        <v>3317669243</v>
      </c>
      <c r="C306" s="201" t="s">
        <v>20010</v>
      </c>
      <c r="D306" s="201" t="s">
        <v>20010</v>
      </c>
      <c r="E306" s="201" t="s">
        <v>686</v>
      </c>
      <c r="F306" s="268">
        <v>46111</v>
      </c>
      <c r="G306" s="201" t="s">
        <v>20011</v>
      </c>
      <c r="H306" s="201" t="s">
        <v>20011</v>
      </c>
      <c r="I306" s="201" t="s">
        <v>21998</v>
      </c>
      <c r="J306" s="204" t="e">
        <f>VLOOKUP(B306,Work!E:J,6,0)</f>
        <v>#N/A</v>
      </c>
      <c r="K306" s="205" t="e">
        <f>VLOOKUP(B306,'[4]work '!$D:$O,12,0)</f>
        <v>#N/A</v>
      </c>
    </row>
    <row r="307" spans="1:11">
      <c r="A307" s="201" t="s">
        <v>21997</v>
      </c>
      <c r="B307" s="201">
        <v>3318539631</v>
      </c>
      <c r="C307" s="201" t="s">
        <v>20010</v>
      </c>
      <c r="D307" s="201" t="s">
        <v>20010</v>
      </c>
      <c r="E307" s="201" t="s">
        <v>686</v>
      </c>
      <c r="F307" s="268">
        <v>46111</v>
      </c>
      <c r="G307" s="201" t="s">
        <v>20012</v>
      </c>
      <c r="H307" s="201" t="s">
        <v>20017</v>
      </c>
      <c r="I307" s="201" t="s">
        <v>21997</v>
      </c>
      <c r="J307" s="204" t="e">
        <f>VLOOKUP(B307,Work!E:J,6,0)</f>
        <v>#N/A</v>
      </c>
      <c r="K307" s="205" t="e">
        <f>VLOOKUP(B307,'[4]work '!$D:$O,12,0)</f>
        <v>#N/A</v>
      </c>
    </row>
    <row r="308" spans="1:11">
      <c r="A308" s="201" t="s">
        <v>21999</v>
      </c>
      <c r="B308" s="201">
        <v>3318540105</v>
      </c>
      <c r="C308" s="201" t="s">
        <v>20010</v>
      </c>
      <c r="D308" s="201" t="s">
        <v>20010</v>
      </c>
      <c r="E308" s="201" t="s">
        <v>686</v>
      </c>
      <c r="F308" s="268">
        <v>46111</v>
      </c>
      <c r="G308" s="201" t="s">
        <v>20012</v>
      </c>
      <c r="H308" s="201" t="s">
        <v>20011</v>
      </c>
      <c r="I308" s="201" t="s">
        <v>21999</v>
      </c>
      <c r="J308" s="204" t="e">
        <f>VLOOKUP(B308,Work!E:J,6,0)</f>
        <v>#N/A</v>
      </c>
      <c r="K308" s="205" t="e">
        <f>VLOOKUP(B308,'[4]work '!$D:$O,12,0)</f>
        <v>#N/A</v>
      </c>
    </row>
    <row r="309" spans="1:11">
      <c r="A309" s="201" t="s">
        <v>22000</v>
      </c>
      <c r="B309" s="201">
        <v>3316402597</v>
      </c>
      <c r="C309" s="201" t="s">
        <v>20010</v>
      </c>
      <c r="D309" s="201" t="s">
        <v>20010</v>
      </c>
      <c r="E309" s="201" t="s">
        <v>686</v>
      </c>
      <c r="F309" s="268">
        <v>46114</v>
      </c>
      <c r="G309" s="201" t="s">
        <v>20011</v>
      </c>
      <c r="H309" s="201" t="s">
        <v>20011</v>
      </c>
      <c r="I309" s="201" t="s">
        <v>22000</v>
      </c>
      <c r="J309" s="204" t="e">
        <f>VLOOKUP(B309,Work!E:J,6,0)</f>
        <v>#N/A</v>
      </c>
      <c r="K309" s="205" t="e">
        <f>VLOOKUP(B309,'[4]work '!$D:$O,12,0)</f>
        <v>#N/A</v>
      </c>
    </row>
    <row r="310" spans="1:11">
      <c r="A310" s="201" t="s">
        <v>22001</v>
      </c>
      <c r="B310" s="201">
        <v>3317411766</v>
      </c>
      <c r="C310" s="201" t="s">
        <v>20010</v>
      </c>
      <c r="D310" s="201" t="s">
        <v>20010</v>
      </c>
      <c r="E310" s="201" t="s">
        <v>686</v>
      </c>
      <c r="F310" s="268">
        <v>46114</v>
      </c>
      <c r="G310" s="201" t="s">
        <v>20011</v>
      </c>
      <c r="H310" s="201" t="s">
        <v>20011</v>
      </c>
      <c r="I310" s="201" t="s">
        <v>22001</v>
      </c>
      <c r="J310" s="204" t="e">
        <f>VLOOKUP(B310,Work!E:J,6,0)</f>
        <v>#N/A</v>
      </c>
      <c r="K310" s="205" t="e">
        <f>VLOOKUP(B310,'[4]work '!$D:$O,12,0)</f>
        <v>#N/A</v>
      </c>
    </row>
    <row r="311" spans="1:11">
      <c r="A311" s="201" t="s">
        <v>22002</v>
      </c>
      <c r="B311" s="201">
        <v>3316402490</v>
      </c>
      <c r="C311" s="201" t="s">
        <v>20010</v>
      </c>
      <c r="D311" s="201" t="s">
        <v>20010</v>
      </c>
      <c r="E311" s="201" t="s">
        <v>686</v>
      </c>
      <c r="F311" s="268">
        <v>46114</v>
      </c>
      <c r="G311" s="201" t="s">
        <v>20011</v>
      </c>
      <c r="H311" s="201" t="s">
        <v>20011</v>
      </c>
      <c r="I311" s="201" t="s">
        <v>22002</v>
      </c>
      <c r="J311" s="204" t="e">
        <f>VLOOKUP(B311,Work!E:J,6,0)</f>
        <v>#N/A</v>
      </c>
      <c r="K311" s="205" t="e">
        <f>VLOOKUP(B311,'[4]work '!$D:$O,12,0)</f>
        <v>#N/A</v>
      </c>
    </row>
    <row r="312" spans="1:11">
      <c r="A312" s="201" t="s">
        <v>227</v>
      </c>
      <c r="B312" s="201">
        <v>3315707279</v>
      </c>
      <c r="C312" s="201" t="s">
        <v>20010</v>
      </c>
      <c r="D312" s="201" t="s">
        <v>20010</v>
      </c>
      <c r="E312" s="201" t="s">
        <v>686</v>
      </c>
      <c r="F312" s="268">
        <v>46114</v>
      </c>
      <c r="G312" s="201" t="s">
        <v>20011</v>
      </c>
      <c r="H312" s="201" t="s">
        <v>20011</v>
      </c>
      <c r="I312" s="201" t="s">
        <v>227</v>
      </c>
      <c r="J312" s="204" t="e">
        <f>VLOOKUP(B312,Work!E:J,6,0)</f>
        <v>#N/A</v>
      </c>
      <c r="K312" s="205" t="e">
        <f>VLOOKUP(B312,'[4]work '!$D:$O,12,0)</f>
        <v>#N/A</v>
      </c>
    </row>
    <row r="313" spans="1:11">
      <c r="A313" s="201" t="s">
        <v>22003</v>
      </c>
      <c r="B313" s="201">
        <v>3318552894</v>
      </c>
      <c r="C313" s="201" t="s">
        <v>20010</v>
      </c>
      <c r="D313" s="201" t="s">
        <v>20010</v>
      </c>
      <c r="E313" s="201" t="s">
        <v>686</v>
      </c>
      <c r="F313" s="268">
        <v>46115</v>
      </c>
      <c r="G313" s="201" t="s">
        <v>20011</v>
      </c>
      <c r="H313" s="201" t="s">
        <v>20011</v>
      </c>
      <c r="I313" s="201" t="s">
        <v>22003</v>
      </c>
      <c r="J313" s="204" t="e">
        <f>VLOOKUP(B313,Work!E:J,6,0)</f>
        <v>#N/A</v>
      </c>
      <c r="K313" s="205" t="e">
        <f>VLOOKUP(B313,'[4]work '!$D:$O,12,0)</f>
        <v>#N/A</v>
      </c>
    </row>
    <row r="314" spans="1:11">
      <c r="A314" s="201" t="s">
        <v>22003</v>
      </c>
      <c r="B314" s="201">
        <v>3318552909</v>
      </c>
      <c r="C314" s="201" t="s">
        <v>20010</v>
      </c>
      <c r="D314" s="201" t="s">
        <v>20010</v>
      </c>
      <c r="E314" s="201" t="s">
        <v>686</v>
      </c>
      <c r="F314" s="268">
        <v>46115</v>
      </c>
      <c r="G314" s="201" t="s">
        <v>20011</v>
      </c>
      <c r="H314" s="201" t="s">
        <v>20017</v>
      </c>
      <c r="I314" s="201" t="s">
        <v>22003</v>
      </c>
      <c r="J314" s="204" t="e">
        <f>VLOOKUP(B314,Work!E:J,6,0)</f>
        <v>#N/A</v>
      </c>
      <c r="K314" s="205" t="e">
        <f>VLOOKUP(B314,'[4]work '!$D:$O,12,0)</f>
        <v>#N/A</v>
      </c>
    </row>
    <row r="315" spans="1:11">
      <c r="A315" s="201" t="s">
        <v>22003</v>
      </c>
      <c r="B315" s="201">
        <v>3318552919</v>
      </c>
      <c r="C315" s="201" t="s">
        <v>20010</v>
      </c>
      <c r="D315" s="201" t="s">
        <v>20010</v>
      </c>
      <c r="E315" s="201" t="s">
        <v>686</v>
      </c>
      <c r="F315" s="268">
        <v>46115</v>
      </c>
      <c r="G315" s="201" t="s">
        <v>20011</v>
      </c>
      <c r="H315" s="201" t="s">
        <v>20017</v>
      </c>
      <c r="I315" s="201" t="s">
        <v>22003</v>
      </c>
      <c r="J315" s="204" t="e">
        <f>VLOOKUP(B315,Work!E:J,6,0)</f>
        <v>#N/A</v>
      </c>
      <c r="K315" s="205" t="e">
        <f>VLOOKUP(B315,'[4]work '!$D:$O,12,0)</f>
        <v>#N/A</v>
      </c>
    </row>
    <row r="316" spans="1:11">
      <c r="A316" s="201" t="s">
        <v>22003</v>
      </c>
      <c r="B316" s="201">
        <v>3318552938</v>
      </c>
      <c r="C316" s="201" t="s">
        <v>20010</v>
      </c>
      <c r="D316" s="201" t="s">
        <v>20010</v>
      </c>
      <c r="E316" s="201" t="s">
        <v>686</v>
      </c>
      <c r="F316" s="268">
        <v>46115</v>
      </c>
      <c r="G316" s="201" t="s">
        <v>20011</v>
      </c>
      <c r="H316" s="201" t="s">
        <v>20017</v>
      </c>
      <c r="I316" s="201" t="s">
        <v>22003</v>
      </c>
      <c r="J316" s="204" t="e">
        <f>VLOOKUP(B316,Work!E:J,6,0)</f>
        <v>#N/A</v>
      </c>
      <c r="K316" s="205" t="e">
        <f>VLOOKUP(B316,'[4]work '!$D:$O,12,0)</f>
        <v>#N/A</v>
      </c>
    </row>
    <row r="317" spans="1:11">
      <c r="A317" s="201" t="s">
        <v>22003</v>
      </c>
      <c r="B317" s="201">
        <v>3318553319</v>
      </c>
      <c r="C317" s="201" t="s">
        <v>20010</v>
      </c>
      <c r="D317" s="201" t="s">
        <v>20010</v>
      </c>
      <c r="E317" s="201" t="s">
        <v>686</v>
      </c>
      <c r="F317" s="268">
        <v>46115</v>
      </c>
      <c r="G317" s="201" t="s">
        <v>20011</v>
      </c>
      <c r="H317" s="201" t="s">
        <v>20011</v>
      </c>
      <c r="I317" s="201" t="s">
        <v>22003</v>
      </c>
      <c r="J317" s="204" t="e">
        <f>VLOOKUP(B317,Work!E:J,6,0)</f>
        <v>#N/A</v>
      </c>
      <c r="K317" s="205" t="e">
        <f>VLOOKUP(B317,'[4]work '!$D:$O,12,0)</f>
        <v>#N/A</v>
      </c>
    </row>
    <row r="318" spans="1:11">
      <c r="A318" s="201" t="s">
        <v>22004</v>
      </c>
      <c r="B318" s="201">
        <v>3316520729</v>
      </c>
      <c r="C318" s="201" t="s">
        <v>20010</v>
      </c>
      <c r="D318" s="201" t="s">
        <v>20010</v>
      </c>
      <c r="E318" s="201" t="s">
        <v>686</v>
      </c>
      <c r="F318" s="268">
        <v>46118</v>
      </c>
      <c r="G318" s="201" t="s">
        <v>20011</v>
      </c>
      <c r="H318" s="201" t="s">
        <v>20011</v>
      </c>
      <c r="I318" s="201" t="s">
        <v>22004</v>
      </c>
      <c r="J318" s="204" t="e">
        <f>VLOOKUP(B318,Work!E:J,6,0)</f>
        <v>#N/A</v>
      </c>
      <c r="K318" s="205" t="e">
        <f>VLOOKUP(B318,'[4]work '!$D:$O,12,0)</f>
        <v>#N/A</v>
      </c>
    </row>
    <row r="319" spans="1:11">
      <c r="A319" s="201" t="s">
        <v>22005</v>
      </c>
      <c r="B319" s="201">
        <v>3318572169</v>
      </c>
      <c r="C319" s="201" t="s">
        <v>20010</v>
      </c>
      <c r="D319" s="201" t="s">
        <v>20010</v>
      </c>
      <c r="E319" s="201" t="s">
        <v>686</v>
      </c>
      <c r="F319" s="268">
        <v>46121</v>
      </c>
      <c r="G319" s="201" t="s">
        <v>20012</v>
      </c>
      <c r="H319" s="201" t="s">
        <v>20011</v>
      </c>
      <c r="I319" s="201" t="s">
        <v>22005</v>
      </c>
      <c r="J319" s="204" t="e">
        <f>VLOOKUP(B319,Work!E:J,6,0)</f>
        <v>#N/A</v>
      </c>
      <c r="K319" s="205" t="e">
        <f>VLOOKUP(B319,'[4]work '!$D:$O,12,0)</f>
        <v>#N/A</v>
      </c>
    </row>
    <row r="320" spans="1:11">
      <c r="A320" s="201" t="s">
        <v>22006</v>
      </c>
      <c r="B320" s="201">
        <v>3318572196</v>
      </c>
      <c r="C320" s="201" t="s">
        <v>20010</v>
      </c>
      <c r="D320" s="201" t="s">
        <v>20010</v>
      </c>
      <c r="E320" s="201" t="s">
        <v>686</v>
      </c>
      <c r="F320" s="268">
        <v>46121</v>
      </c>
      <c r="G320" s="201" t="s">
        <v>20012</v>
      </c>
      <c r="H320" s="201" t="s">
        <v>20011</v>
      </c>
      <c r="I320" s="201" t="s">
        <v>22006</v>
      </c>
      <c r="J320" s="204" t="e">
        <f>VLOOKUP(B320,Work!E:J,6,0)</f>
        <v>#N/A</v>
      </c>
      <c r="K320" s="205" t="e">
        <f>VLOOKUP(B320,'[4]work '!$D:$O,12,0)</f>
        <v>#N/A</v>
      </c>
    </row>
    <row r="321" spans="1:11">
      <c r="A321" s="201" t="s">
        <v>22007</v>
      </c>
      <c r="B321" s="201">
        <v>3318572391</v>
      </c>
      <c r="C321" s="201" t="s">
        <v>20010</v>
      </c>
      <c r="D321" s="201" t="s">
        <v>20010</v>
      </c>
      <c r="E321" s="201" t="s">
        <v>686</v>
      </c>
      <c r="F321" s="268">
        <v>46121</v>
      </c>
      <c r="G321" s="201" t="s">
        <v>20012</v>
      </c>
      <c r="H321" s="201" t="s">
        <v>20011</v>
      </c>
      <c r="I321" s="201" t="s">
        <v>22007</v>
      </c>
      <c r="J321" s="204" t="e">
        <f>VLOOKUP(B321,Work!E:J,6,0)</f>
        <v>#N/A</v>
      </c>
      <c r="K321" s="205" t="e">
        <f>VLOOKUP(B321,'[4]work '!$D:$O,12,0)</f>
        <v>#N/A</v>
      </c>
    </row>
    <row r="322" spans="1:11">
      <c r="A322" s="201" t="s">
        <v>22008</v>
      </c>
      <c r="B322" s="201">
        <v>3318572406</v>
      </c>
      <c r="C322" s="201" t="s">
        <v>20010</v>
      </c>
      <c r="D322" s="201" t="s">
        <v>20010</v>
      </c>
      <c r="E322" s="201" t="s">
        <v>686</v>
      </c>
      <c r="F322" s="268">
        <v>46121</v>
      </c>
      <c r="G322" s="201" t="s">
        <v>20011</v>
      </c>
      <c r="H322" s="201" t="s">
        <v>20011</v>
      </c>
      <c r="I322" s="201" t="s">
        <v>22008</v>
      </c>
      <c r="J322" s="204" t="e">
        <f>VLOOKUP(B322,Work!E:J,6,0)</f>
        <v>#N/A</v>
      </c>
      <c r="K322" s="205" t="e">
        <f>VLOOKUP(B322,'[4]work '!$D:$O,12,0)</f>
        <v>#N/A</v>
      </c>
    </row>
    <row r="323" spans="1:11">
      <c r="A323" s="201" t="s">
        <v>22009</v>
      </c>
      <c r="B323" s="201">
        <v>3318572548</v>
      </c>
      <c r="C323" s="201" t="s">
        <v>20010</v>
      </c>
      <c r="D323" s="201" t="s">
        <v>20010</v>
      </c>
      <c r="E323" s="201" t="s">
        <v>686</v>
      </c>
      <c r="F323" s="268">
        <v>46121</v>
      </c>
      <c r="G323" s="201" t="s">
        <v>20012</v>
      </c>
      <c r="H323" s="201" t="s">
        <v>20011</v>
      </c>
      <c r="I323" s="201" t="s">
        <v>22009</v>
      </c>
      <c r="J323" s="204" t="e">
        <f>VLOOKUP(B323,Work!E:J,6,0)</f>
        <v>#N/A</v>
      </c>
      <c r="K323" s="205" t="e">
        <f>VLOOKUP(B323,'[4]work '!$D:$O,12,0)</f>
        <v>#N/A</v>
      </c>
    </row>
    <row r="324" spans="1:11">
      <c r="A324" s="201" t="s">
        <v>22010</v>
      </c>
      <c r="B324" s="201">
        <v>3318572565</v>
      </c>
      <c r="C324" s="201" t="s">
        <v>20010</v>
      </c>
      <c r="D324" s="201" t="s">
        <v>20010</v>
      </c>
      <c r="E324" s="201" t="s">
        <v>686</v>
      </c>
      <c r="F324" s="268">
        <v>46121</v>
      </c>
      <c r="G324" s="201" t="s">
        <v>20012</v>
      </c>
      <c r="H324" s="201" t="s">
        <v>20011</v>
      </c>
      <c r="I324" s="201" t="s">
        <v>22010</v>
      </c>
      <c r="J324" s="204" t="e">
        <f>VLOOKUP(B324,Work!E:J,6,0)</f>
        <v>#N/A</v>
      </c>
      <c r="K324" s="205" t="e">
        <f>VLOOKUP(B324,'[4]work '!$D:$O,12,0)</f>
        <v>#N/A</v>
      </c>
    </row>
    <row r="325" spans="1:11">
      <c r="A325" s="201" t="s">
        <v>22011</v>
      </c>
      <c r="B325" s="201">
        <v>3318573291</v>
      </c>
      <c r="C325" s="201" t="s">
        <v>20010</v>
      </c>
      <c r="D325" s="201" t="s">
        <v>20010</v>
      </c>
      <c r="E325" s="201" t="s">
        <v>686</v>
      </c>
      <c r="F325" s="268">
        <v>46121</v>
      </c>
      <c r="G325" s="201" t="s">
        <v>20011</v>
      </c>
      <c r="H325" s="201" t="s">
        <v>20011</v>
      </c>
      <c r="I325" s="201" t="s">
        <v>22011</v>
      </c>
      <c r="J325" s="204" t="e">
        <f>VLOOKUP(B325,Work!E:J,6,0)</f>
        <v>#N/A</v>
      </c>
      <c r="K325" s="205" t="e">
        <f>VLOOKUP(B325,'[4]work '!$D:$O,12,0)</f>
        <v>#N/A</v>
      </c>
    </row>
    <row r="326" spans="1:11">
      <c r="A326" s="201" t="s">
        <v>22012</v>
      </c>
      <c r="B326" s="201">
        <v>3318579483</v>
      </c>
      <c r="C326" s="201" t="s">
        <v>20010</v>
      </c>
      <c r="D326" s="201" t="s">
        <v>20010</v>
      </c>
      <c r="E326" s="201" t="s">
        <v>686</v>
      </c>
      <c r="F326" s="268">
        <v>46123</v>
      </c>
      <c r="G326" s="201" t="s">
        <v>20011</v>
      </c>
      <c r="H326" s="201" t="s">
        <v>20011</v>
      </c>
      <c r="I326" s="201" t="s">
        <v>22012</v>
      </c>
      <c r="J326" s="204" t="e">
        <f>VLOOKUP(B326,Work!E:J,6,0)</f>
        <v>#N/A</v>
      </c>
      <c r="K326" s="205" t="e">
        <f>VLOOKUP(B326,'[4]work '!$D:$O,12,0)</f>
        <v>#N/A</v>
      </c>
    </row>
    <row r="327" spans="1:11">
      <c r="A327" s="201" t="s">
        <v>22013</v>
      </c>
      <c r="B327" s="201">
        <v>3318579538</v>
      </c>
      <c r="C327" s="201" t="s">
        <v>20010</v>
      </c>
      <c r="D327" s="201" t="s">
        <v>20010</v>
      </c>
      <c r="E327" s="201" t="s">
        <v>686</v>
      </c>
      <c r="F327" s="268">
        <v>46123</v>
      </c>
      <c r="G327" s="201" t="s">
        <v>20012</v>
      </c>
      <c r="H327" s="201" t="s">
        <v>20011</v>
      </c>
      <c r="I327" s="201" t="s">
        <v>22013</v>
      </c>
      <c r="J327" s="204" t="e">
        <f>VLOOKUP(B327,Work!E:J,6,0)</f>
        <v>#N/A</v>
      </c>
      <c r="K327" s="205" t="e">
        <f>VLOOKUP(B327,'[4]work '!$D:$O,12,0)</f>
        <v>#N/A</v>
      </c>
    </row>
    <row r="328" spans="1:11">
      <c r="A328" s="201" t="s">
        <v>22014</v>
      </c>
      <c r="B328" s="201">
        <v>3318579990</v>
      </c>
      <c r="C328" s="201" t="s">
        <v>20010</v>
      </c>
      <c r="D328" s="201" t="s">
        <v>20010</v>
      </c>
      <c r="E328" s="201" t="s">
        <v>686</v>
      </c>
      <c r="F328" s="268">
        <v>46123</v>
      </c>
      <c r="G328" s="201" t="s">
        <v>20012</v>
      </c>
      <c r="H328" s="201" t="s">
        <v>20011</v>
      </c>
      <c r="I328" s="201" t="s">
        <v>22014</v>
      </c>
      <c r="J328" s="204" t="e">
        <f>VLOOKUP(B328,Work!E:J,6,0)</f>
        <v>#N/A</v>
      </c>
      <c r="K328" s="205" t="e">
        <f>VLOOKUP(B328,'[4]work '!$D:$O,12,0)</f>
        <v>#N/A</v>
      </c>
    </row>
    <row r="329" spans="1:11">
      <c r="A329" s="201" t="s">
        <v>22015</v>
      </c>
      <c r="B329" s="201">
        <v>3318581847</v>
      </c>
      <c r="C329" s="201" t="s">
        <v>20010</v>
      </c>
      <c r="D329" s="201" t="s">
        <v>20010</v>
      </c>
      <c r="E329" s="201" t="s">
        <v>686</v>
      </c>
      <c r="F329" s="268">
        <v>46125</v>
      </c>
      <c r="G329" s="201" t="s">
        <v>20012</v>
      </c>
      <c r="H329" s="201" t="s">
        <v>20011</v>
      </c>
      <c r="I329" s="201" t="s">
        <v>22015</v>
      </c>
      <c r="J329" s="204" t="e">
        <f>VLOOKUP(B329,Work!E:J,6,0)</f>
        <v>#N/A</v>
      </c>
      <c r="K329" s="205" t="e">
        <f>VLOOKUP(B329,'[4]work '!$D:$O,12,0)</f>
        <v>#N/A</v>
      </c>
    </row>
  </sheetData>
  <autoFilter ref="A179:K329" xr:uid="{00000000-0009-0000-0000-000007000000}">
    <sortState xmlns:xlrd2="http://schemas.microsoft.com/office/spreadsheetml/2017/richdata2" ref="A165:K308">
      <sortCondition ref="J164:J329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T150"/>
  <sheetViews>
    <sheetView zoomScale="110" zoomScaleNormal="110" workbookViewId="0">
      <pane xSplit="6" ySplit="1" topLeftCell="AE4" activePane="bottomRight" state="frozen"/>
      <selection pane="topRight" activeCell="G1" sqref="G1"/>
      <selection pane="bottomLeft" activeCell="A2" sqref="A2"/>
      <selection pane="bottomRight" activeCell="AE8" sqref="AE8"/>
    </sheetView>
  </sheetViews>
  <sheetFormatPr defaultColWidth="14.6640625" defaultRowHeight="13.8"/>
  <cols>
    <col min="1" max="1" width="6.33203125" style="20" bestFit="1" customWidth="1"/>
    <col min="2" max="2" width="12.77734375" style="22" customWidth="1"/>
    <col min="3" max="3" width="8.44140625" style="22" bestFit="1" customWidth="1"/>
    <col min="4" max="4" width="26.44140625" style="22" customWidth="1"/>
    <col min="5" max="5" width="14.77734375" style="198" customWidth="1"/>
    <col min="6" max="6" width="46.6640625" style="20" bestFit="1" customWidth="1"/>
    <col min="7" max="7" width="42.6640625" style="20" bestFit="1" customWidth="1"/>
    <col min="8" max="8" width="48.33203125" style="20" hidden="1" customWidth="1"/>
    <col min="9" max="9" width="8.44140625" style="22" hidden="1" customWidth="1"/>
    <col min="10" max="10" width="23.33203125" style="22" hidden="1" customWidth="1"/>
    <col min="11" max="11" width="13.6640625" style="198" hidden="1" customWidth="1"/>
    <col min="12" max="12" width="15.44140625" style="22" bestFit="1" customWidth="1"/>
    <col min="13" max="13" width="17.77734375" style="319" bestFit="1" customWidth="1"/>
    <col min="14" max="14" width="6.44140625" style="22" bestFit="1" customWidth="1"/>
    <col min="15" max="15" width="8.77734375" style="22" customWidth="1"/>
    <col min="16" max="16" width="14" style="24" customWidth="1"/>
    <col min="17" max="17" width="20.44140625" style="24" customWidth="1"/>
    <col min="18" max="18" width="7.77734375" style="24" customWidth="1"/>
    <col min="19" max="19" width="19.77734375" style="20" customWidth="1"/>
    <col min="20" max="20" width="2.33203125" style="20" customWidth="1"/>
    <col min="21" max="21" width="14" style="20" customWidth="1"/>
    <col min="22" max="22" width="14.33203125" style="20" customWidth="1"/>
    <col min="23" max="23" width="22.33203125" style="32" customWidth="1"/>
    <col min="24" max="24" width="12.77734375" style="20" customWidth="1"/>
    <col min="25" max="25" width="12.109375" style="314" customWidth="1"/>
    <col min="26" max="26" width="12.44140625" style="314" customWidth="1"/>
    <col min="27" max="27" width="13.6640625" style="314" customWidth="1"/>
    <col min="28" max="28" width="13.109375" style="314" customWidth="1"/>
    <col min="29" max="29" width="7.44140625" style="314" customWidth="1"/>
    <col min="30" max="31" width="13.44140625" style="314" customWidth="1"/>
    <col min="32" max="32" width="13.109375" style="314" customWidth="1"/>
    <col min="33" max="33" width="9.77734375" style="314" customWidth="1"/>
    <col min="34" max="34" width="8" style="25" customWidth="1"/>
    <col min="35" max="36" width="8.6640625" style="314" customWidth="1"/>
    <col min="37" max="37" width="10.33203125" style="314" customWidth="1"/>
    <col min="38" max="38" width="12.77734375" style="313" customWidth="1"/>
    <col min="39" max="40" width="5.77734375" style="20" customWidth="1"/>
    <col min="41" max="44" width="14.6640625" style="20" customWidth="1"/>
    <col min="45" max="16384" width="14.6640625" style="20"/>
  </cols>
  <sheetData>
    <row r="1" spans="1:46" s="29" customFormat="1" ht="27.6">
      <c r="A1" s="289"/>
      <c r="B1" s="289"/>
      <c r="C1" s="289"/>
      <c r="D1" s="289" t="s">
        <v>20167</v>
      </c>
      <c r="E1" s="290" t="s">
        <v>43</v>
      </c>
      <c r="F1" s="291" t="s">
        <v>651</v>
      </c>
      <c r="G1" s="291" t="s">
        <v>20815</v>
      </c>
      <c r="H1" s="291" t="s">
        <v>297</v>
      </c>
      <c r="I1" s="289"/>
      <c r="J1" s="289"/>
      <c r="K1" s="290" t="s">
        <v>428</v>
      </c>
      <c r="L1" s="289"/>
      <c r="M1" s="317" t="s">
        <v>20640</v>
      </c>
      <c r="N1" s="289"/>
      <c r="O1" s="292" t="s">
        <v>298</v>
      </c>
      <c r="P1" s="293"/>
      <c r="Q1" s="294"/>
      <c r="R1" s="530" t="s">
        <v>21541</v>
      </c>
      <c r="S1" s="289" t="s">
        <v>317</v>
      </c>
      <c r="T1" s="289"/>
      <c r="U1" s="289" t="s">
        <v>406</v>
      </c>
      <c r="V1" s="291" t="s">
        <v>407</v>
      </c>
      <c r="W1" s="289" t="s">
        <v>429</v>
      </c>
      <c r="X1" s="289" t="s">
        <v>430</v>
      </c>
      <c r="Y1" s="304" t="s">
        <v>372</v>
      </c>
      <c r="Z1" s="304" t="s">
        <v>314</v>
      </c>
      <c r="AA1" s="304" t="s">
        <v>572</v>
      </c>
      <c r="AB1" s="304" t="s">
        <v>573</v>
      </c>
      <c r="AC1" s="304"/>
      <c r="AD1" s="304" t="s">
        <v>373</v>
      </c>
      <c r="AE1" s="304" t="s">
        <v>21537</v>
      </c>
      <c r="AF1" s="304" t="s">
        <v>318</v>
      </c>
      <c r="AG1" s="304" t="s">
        <v>21539</v>
      </c>
      <c r="AH1" s="295" t="s">
        <v>21538</v>
      </c>
      <c r="AI1" s="304" t="s">
        <v>86</v>
      </c>
      <c r="AJ1" s="304" t="s">
        <v>42</v>
      </c>
      <c r="AK1" s="366" t="s">
        <v>43</v>
      </c>
      <c r="AL1" s="370" t="s">
        <v>20109</v>
      </c>
      <c r="AM1" s="371"/>
      <c r="AN1" s="371"/>
      <c r="AO1" s="371"/>
      <c r="AP1" s="371" t="s">
        <v>20822</v>
      </c>
    </row>
    <row r="2" spans="1:46">
      <c r="A2" s="193" t="b">
        <f t="shared" ref="A2:A27" si="0">D2=J2</f>
        <v>1</v>
      </c>
      <c r="B2" s="285" t="s">
        <v>20112</v>
      </c>
      <c r="C2" s="645" t="s">
        <v>547</v>
      </c>
      <c r="D2" s="652">
        <v>101447270865</v>
      </c>
      <c r="E2" s="653">
        <v>3314278646</v>
      </c>
      <c r="F2" s="193" t="str">
        <f>VLOOKUP(D2,'Name Details'!A:C,3,0)</f>
        <v>Mr. ABHIJIT PIRAPPA WAGHMARE</v>
      </c>
      <c r="G2" s="296" t="str">
        <f>VLOOKUP(E2,'ESIC NAME'!B:I,8,0)</f>
        <v>ABHIJIT PIRAPPA WAGHMARE</v>
      </c>
      <c r="H2" s="193" t="s">
        <v>489</v>
      </c>
      <c r="I2" s="285" t="e">
        <f>VLOOKUP(D2,'Google attandance April -26'!C:AK,40,0)</f>
        <v>#REF!</v>
      </c>
      <c r="J2" s="227">
        <v>101447270865</v>
      </c>
      <c r="K2" s="326">
        <v>3314278646</v>
      </c>
      <c r="L2" s="285" t="str">
        <f>VLOOKUP(D2,'Google attandance April -26'!C:E,3,0)</f>
        <v xml:space="preserve">SHOT BLAST </v>
      </c>
      <c r="M2" s="318" t="b">
        <f>D2=J2</f>
        <v>1</v>
      </c>
      <c r="N2" s="285" t="e">
        <f>I2=C2</f>
        <v>#REF!</v>
      </c>
      <c r="O2" s="209" t="str">
        <f>VLOOKUP(D2,'Google attandance April -26'!C:E,3,0)</f>
        <v xml:space="preserve">SHOT BLAST </v>
      </c>
      <c r="P2" s="270" t="s">
        <v>184</v>
      </c>
      <c r="Q2" s="271" t="s">
        <v>192</v>
      </c>
      <c r="R2" s="522"/>
      <c r="S2" s="509">
        <v>625</v>
      </c>
      <c r="T2" s="193"/>
      <c r="U2" s="27">
        <f>VLOOKUP(D2,'Google attandance April -26'!C:AM,37,0)</f>
        <v>439.20999999999992</v>
      </c>
      <c r="V2" s="27">
        <f>VLOOKUP(D2,'Google attandance April -26'!C:AM,34,0)</f>
        <v>26</v>
      </c>
      <c r="W2" s="288">
        <f>VLOOKUP(D2,'FINAL TANNAGE AMO.'!C:AI,33,0)</f>
        <v>2</v>
      </c>
      <c r="X2" s="27">
        <f>VLOOKUP(D2,'FINAL TANNAGE AMO.'!C:AI,32,0)</f>
        <v>1520</v>
      </c>
      <c r="Y2" s="308">
        <v>439.20999999999992</v>
      </c>
      <c r="Z2" s="307">
        <v>26</v>
      </c>
      <c r="AA2" s="307">
        <v>2</v>
      </c>
      <c r="AB2" s="307">
        <v>1520</v>
      </c>
      <c r="AC2" s="305">
        <f>Z2-AA2</f>
        <v>24</v>
      </c>
      <c r="AD2" s="305">
        <f>AC2*S2</f>
        <v>15000</v>
      </c>
      <c r="AE2" s="305"/>
      <c r="AF2" s="307"/>
      <c r="AG2" s="308"/>
      <c r="AH2" s="27"/>
      <c r="AI2" s="307">
        <v>1308</v>
      </c>
      <c r="AJ2" s="307">
        <v>200</v>
      </c>
      <c r="AK2" s="367">
        <v>119</v>
      </c>
      <c r="AL2" s="372"/>
      <c r="AM2" s="351">
        <v>10</v>
      </c>
      <c r="AN2" s="351">
        <f>AL2*AM2</f>
        <v>0</v>
      </c>
      <c r="AO2" s="351"/>
      <c r="AP2" s="351"/>
      <c r="AR2" s="20" t="b">
        <f>W2=AA2</f>
        <v>1</v>
      </c>
    </row>
    <row r="3" spans="1:46">
      <c r="A3" s="193" t="b">
        <f t="shared" si="0"/>
        <v>1</v>
      </c>
      <c r="B3" s="285" t="s">
        <v>20114</v>
      </c>
      <c r="C3" s="645" t="s">
        <v>536</v>
      </c>
      <c r="D3" s="652">
        <v>101747190938</v>
      </c>
      <c r="E3" s="653">
        <v>3313290894</v>
      </c>
      <c r="F3" s="193" t="str">
        <f>VLOOKUP(D3,'Name Details'!A:C,3,0)</f>
        <v>Mr. AKASH JAGNNATH TENGALE</v>
      </c>
      <c r="G3" s="296" t="str">
        <f>VLOOKUP(E3,'ESIC NAME'!B:I,8,0)</f>
        <v>AKASH JAGNNATH TENGALE</v>
      </c>
      <c r="H3" s="193" t="s">
        <v>496</v>
      </c>
      <c r="I3" s="285" t="e">
        <f>VLOOKUP(D3,'Google attandance April -26'!C:AK,40,0)</f>
        <v>#REF!</v>
      </c>
      <c r="J3" s="227">
        <v>101747190938</v>
      </c>
      <c r="K3" s="326">
        <v>3313290894</v>
      </c>
      <c r="L3" s="285" t="str">
        <f>VLOOKUP(D3,'Google attandance April -26'!C:E,3,0)</f>
        <v xml:space="preserve">HE </v>
      </c>
      <c r="M3" s="318" t="b">
        <f t="shared" ref="M3:M64" si="1">D3=J3</f>
        <v>1</v>
      </c>
      <c r="N3" s="285" t="e">
        <f t="shared" ref="N3:N63" si="2">I3=C3</f>
        <v>#REF!</v>
      </c>
      <c r="O3" s="209" t="str">
        <f>VLOOKUP(D3,'Google attandance April -26'!C:E,3,0)</f>
        <v xml:space="preserve">HE </v>
      </c>
      <c r="P3" s="270" t="s">
        <v>150</v>
      </c>
      <c r="Q3" s="271" t="s">
        <v>151</v>
      </c>
      <c r="R3" s="522"/>
      <c r="S3" s="512">
        <v>550</v>
      </c>
      <c r="T3" s="193"/>
      <c r="U3" s="27">
        <f>VLOOKUP(D3,'Google attandance April -26'!C:AM,37,0)</f>
        <v>286.28000000000003</v>
      </c>
      <c r="V3" s="27">
        <f>VLOOKUP(D3,'Google attandance April -26'!C:AM,34,0)</f>
        <v>11.5</v>
      </c>
      <c r="W3" s="288">
        <f>VLOOKUP(D3,'FINAL TANNAGE AMO.'!C:AI,33,0)</f>
        <v>12</v>
      </c>
      <c r="X3" s="27">
        <f>VLOOKUP(D3,'FINAL TANNAGE AMO.'!C:AI,32,0)</f>
        <v>11581</v>
      </c>
      <c r="Y3" s="308">
        <v>286.28000000000003</v>
      </c>
      <c r="Z3" s="307">
        <v>11.5</v>
      </c>
      <c r="AA3" s="307">
        <v>12</v>
      </c>
      <c r="AB3" s="27">
        <v>11581</v>
      </c>
      <c r="AC3" s="305"/>
      <c r="AD3" s="305">
        <f t="shared" ref="AD3:AD66" si="3">AC3*S3</f>
        <v>0</v>
      </c>
      <c r="AE3" s="305"/>
      <c r="AF3" s="307"/>
      <c r="AG3" s="308"/>
      <c r="AH3" s="27"/>
      <c r="AI3" s="307">
        <v>509</v>
      </c>
      <c r="AJ3" s="307">
        <v>0</v>
      </c>
      <c r="AK3" s="367">
        <v>52</v>
      </c>
      <c r="AL3" s="372"/>
      <c r="AM3" s="351">
        <v>10</v>
      </c>
      <c r="AN3" s="351">
        <f t="shared" ref="AN3:AN59" si="4">AL3*AM3</f>
        <v>0</v>
      </c>
      <c r="AO3" s="351"/>
      <c r="AP3" s="351"/>
      <c r="AR3" s="20" t="b">
        <f>W3=AA3</f>
        <v>1</v>
      </c>
      <c r="AT3" s="20" t="s">
        <v>22108</v>
      </c>
    </row>
    <row r="4" spans="1:46">
      <c r="A4" s="193" t="b">
        <f t="shared" si="0"/>
        <v>1</v>
      </c>
      <c r="B4" s="285" t="s">
        <v>20115</v>
      </c>
      <c r="C4" s="645" t="s">
        <v>568</v>
      </c>
      <c r="D4" s="652">
        <v>102043325356</v>
      </c>
      <c r="E4" s="653">
        <v>3316016132</v>
      </c>
      <c r="F4" s="193" t="str">
        <f>VLOOKUP(D4,'Name Details'!A:C,3,0)</f>
        <v>Mr. AKIB SHAIKH</v>
      </c>
      <c r="G4" s="296" t="str">
        <f>VLOOKUP(E4,'ESIC NAME'!B:I,8,0)</f>
        <v>AKIB SHAIKH</v>
      </c>
      <c r="H4" s="193" t="s">
        <v>457</v>
      </c>
      <c r="I4" s="285" t="e">
        <f>VLOOKUP(D4,'Google attandance April -26'!C:AK,40,0)</f>
        <v>#REF!</v>
      </c>
      <c r="J4" s="227">
        <v>102043325356</v>
      </c>
      <c r="K4" s="326">
        <v>3316016132</v>
      </c>
      <c r="L4" s="285" t="str">
        <f>VLOOKUP(D4,'Google attandance April -26'!C:E,3,0)</f>
        <v>AVG</v>
      </c>
      <c r="M4" s="318" t="b">
        <f t="shared" si="1"/>
        <v>1</v>
      </c>
      <c r="N4" s="285" t="e">
        <f t="shared" si="2"/>
        <v>#REF!</v>
      </c>
      <c r="O4" s="209" t="str">
        <f>VLOOKUP(D4,'Google attandance April -26'!C:E,3,0)</f>
        <v>AVG</v>
      </c>
      <c r="P4" s="270" t="s">
        <v>273</v>
      </c>
      <c r="Q4" s="271" t="s">
        <v>274</v>
      </c>
      <c r="R4" s="522"/>
      <c r="S4" s="512">
        <v>550</v>
      </c>
      <c r="T4" s="193"/>
      <c r="U4" s="27">
        <f>VLOOKUP(D4,'Google attandance April -26'!C:AM,37,0)</f>
        <v>165.51000000000005</v>
      </c>
      <c r="V4" s="27">
        <f>VLOOKUP(D4,'Google attandance April -26'!C:AM,34,0)</f>
        <v>27</v>
      </c>
      <c r="W4" s="288" t="e">
        <f>VLOOKUP(D4,'FINAL TANNAGE AMO.'!C:AI,33,0)</f>
        <v>#N/A</v>
      </c>
      <c r="X4" s="27" t="e">
        <f>VLOOKUP(D4,'FINAL TANNAGE AMO.'!C:AI,32,0)</f>
        <v>#N/A</v>
      </c>
      <c r="Y4" s="308">
        <v>165.51000000000005</v>
      </c>
      <c r="Z4" s="307">
        <v>27</v>
      </c>
      <c r="AA4" s="307"/>
      <c r="AB4" s="307"/>
      <c r="AC4" s="305"/>
      <c r="AD4" s="305">
        <f t="shared" si="3"/>
        <v>0</v>
      </c>
      <c r="AE4" s="307"/>
      <c r="AF4" s="307"/>
      <c r="AG4" s="308"/>
      <c r="AH4" s="27"/>
      <c r="AI4" s="307">
        <v>1308</v>
      </c>
      <c r="AJ4" s="307">
        <v>200</v>
      </c>
      <c r="AK4" s="367">
        <v>119</v>
      </c>
      <c r="AL4" s="372"/>
      <c r="AM4" s="351">
        <v>10</v>
      </c>
      <c r="AN4" s="351">
        <f t="shared" si="4"/>
        <v>0</v>
      </c>
      <c r="AO4" s="351"/>
      <c r="AP4" s="351"/>
    </row>
    <row r="5" spans="1:46">
      <c r="A5" s="193" t="b">
        <f>D5=J5</f>
        <v>1</v>
      </c>
      <c r="B5" s="285" t="s">
        <v>20116</v>
      </c>
      <c r="C5" s="645">
        <v>0</v>
      </c>
      <c r="D5" s="652">
        <v>101509952020</v>
      </c>
      <c r="E5" s="653">
        <v>3311275186</v>
      </c>
      <c r="F5" s="193" t="str">
        <f>VLOOKUP(D5,'Name Details'!A:C,3,0)</f>
        <v>Mr. AMOL TEJU RATHOD</v>
      </c>
      <c r="G5" s="296" t="str">
        <f>VLOOKUP(E5,'ESIC NAME'!B:I,8,0)</f>
        <v>AMOL TEJU RATHOD</v>
      </c>
      <c r="H5" s="193" t="s">
        <v>504</v>
      </c>
      <c r="I5" s="285" t="e">
        <f>VLOOKUP(D5,'Google attandance April -26'!C:AK,40,0)</f>
        <v>#REF!</v>
      </c>
      <c r="J5" s="227">
        <v>101509952020</v>
      </c>
      <c r="K5" s="326">
        <v>3311275186</v>
      </c>
      <c r="L5" s="285" t="str">
        <f>VLOOKUP(D5,'Google attandance April -26'!C:E,3,0)</f>
        <v xml:space="preserve">HE </v>
      </c>
      <c r="M5" s="318" t="b">
        <f t="shared" si="1"/>
        <v>1</v>
      </c>
      <c r="N5" s="285" t="e">
        <f t="shared" si="2"/>
        <v>#REF!</v>
      </c>
      <c r="O5" s="209" t="str">
        <f>VLOOKUP(D5,'Google attandance April -26'!C:E,3,0)</f>
        <v xml:space="preserve">HE </v>
      </c>
      <c r="P5" s="270" t="s">
        <v>156</v>
      </c>
      <c r="Q5" s="271" t="s">
        <v>157</v>
      </c>
      <c r="R5" s="522"/>
      <c r="S5" s="512">
        <v>550</v>
      </c>
      <c r="T5" s="193"/>
      <c r="U5" s="27">
        <f>VLOOKUP(D5,'Google attandance April -26'!C:AM,37,0)</f>
        <v>0</v>
      </c>
      <c r="V5" s="27">
        <f>VLOOKUP(D5,'Google attandance April -26'!C:AM,34,0)</f>
        <v>23</v>
      </c>
      <c r="W5" s="288">
        <f>VLOOKUP(D5,'FINAL TANNAGE AMO.'!C:AI,33,0)</f>
        <v>23</v>
      </c>
      <c r="X5" s="27">
        <f>VLOOKUP(D5,'FINAL TANNAGE AMO.'!C:AI,32,0)</f>
        <v>19933</v>
      </c>
      <c r="Y5" s="308">
        <v>0</v>
      </c>
      <c r="Z5" s="307">
        <v>23</v>
      </c>
      <c r="AA5" s="307">
        <v>23</v>
      </c>
      <c r="AB5" s="307">
        <v>19933</v>
      </c>
      <c r="AC5" s="305"/>
      <c r="AD5" s="305">
        <f t="shared" si="3"/>
        <v>0</v>
      </c>
      <c r="AE5" s="305"/>
      <c r="AF5" s="307"/>
      <c r="AG5" s="308"/>
      <c r="AH5" s="27"/>
      <c r="AI5" s="307">
        <v>1090</v>
      </c>
      <c r="AJ5" s="307">
        <v>200</v>
      </c>
      <c r="AK5" s="367">
        <v>110</v>
      </c>
      <c r="AL5" s="372"/>
      <c r="AM5" s="351">
        <v>10</v>
      </c>
      <c r="AN5" s="351">
        <f t="shared" si="4"/>
        <v>0</v>
      </c>
      <c r="AO5" s="351"/>
      <c r="AP5" s="351"/>
      <c r="AR5" s="20" t="b">
        <f>W5=AA5</f>
        <v>1</v>
      </c>
      <c r="AT5" s="20" t="s">
        <v>22109</v>
      </c>
    </row>
    <row r="6" spans="1:46">
      <c r="A6" s="193" t="b">
        <f t="shared" si="0"/>
        <v>1</v>
      </c>
      <c r="B6" s="285" t="s">
        <v>20168</v>
      </c>
      <c r="C6" s="645" t="s">
        <v>526</v>
      </c>
      <c r="D6" s="652">
        <v>102056969235</v>
      </c>
      <c r="E6" s="653">
        <v>3316230356</v>
      </c>
      <c r="F6" s="193" t="str">
        <f>VLOOKUP(D6,'Name Details'!A:C,3,0)</f>
        <v>Mr. ANIKET SHRIPATI DANGE</v>
      </c>
      <c r="G6" s="296" t="str">
        <f>VLOOKUP(E6,'ESIC NAME'!B:I,8,0)</f>
        <v>ANIKET SHRIPATI DANGE</v>
      </c>
      <c r="H6" s="193" t="s">
        <v>453</v>
      </c>
      <c r="I6" s="285" t="e">
        <f>VLOOKUP(D6,'Google attandance April -26'!C:AK,40,0)</f>
        <v>#REF!</v>
      </c>
      <c r="J6" s="227">
        <v>102056969235</v>
      </c>
      <c r="K6" s="326">
        <v>3316230356</v>
      </c>
      <c r="L6" s="285" t="str">
        <f>VLOOKUP(D6,'Google attandance April -26'!C:E,3,0)</f>
        <v xml:space="preserve">FD SUP </v>
      </c>
      <c r="M6" s="318" t="b">
        <f t="shared" si="1"/>
        <v>1</v>
      </c>
      <c r="N6" s="285" t="e">
        <f t="shared" si="2"/>
        <v>#REF!</v>
      </c>
      <c r="O6" s="209" t="str">
        <f>VLOOKUP(D6,'Google attandance April -26'!C:E,3,0)</f>
        <v xml:space="preserve">FD SUP </v>
      </c>
      <c r="P6" s="272" t="s">
        <v>416</v>
      </c>
      <c r="Q6" s="272" t="s">
        <v>417</v>
      </c>
      <c r="R6" s="531" t="s">
        <v>21542</v>
      </c>
      <c r="S6" s="506">
        <v>650</v>
      </c>
      <c r="T6" s="193"/>
      <c r="U6" s="27">
        <f>VLOOKUP(D6,'Google attandance April -26'!C:AM,37,0)</f>
        <v>152.93000000000004</v>
      </c>
      <c r="V6" s="27">
        <f>VLOOKUP(D6,'Google attandance April -26'!C:AM,34,0)</f>
        <v>21</v>
      </c>
      <c r="W6" s="288" t="e">
        <f>VLOOKUP(D6,'FINAL TANNAGE AMO.'!C:AI,33,0)</f>
        <v>#N/A</v>
      </c>
      <c r="X6" s="27" t="e">
        <f>VLOOKUP(D6,'FINAL TANNAGE AMO.'!C:AI,32,0)</f>
        <v>#N/A</v>
      </c>
      <c r="Y6" s="308">
        <v>152.93000000000004</v>
      </c>
      <c r="Z6" s="307">
        <v>21</v>
      </c>
      <c r="AA6" s="307"/>
      <c r="AB6" s="307"/>
      <c r="AC6" s="305"/>
      <c r="AD6" s="305">
        <f t="shared" si="3"/>
        <v>0</v>
      </c>
      <c r="AE6" s="305">
        <v>3000</v>
      </c>
      <c r="AF6" s="307"/>
      <c r="AG6" s="308"/>
      <c r="AH6" s="27"/>
      <c r="AI6" s="307">
        <v>945</v>
      </c>
      <c r="AJ6" s="307">
        <v>200</v>
      </c>
      <c r="AK6" s="367">
        <v>100</v>
      </c>
      <c r="AL6" s="372"/>
      <c r="AM6" s="351">
        <v>10</v>
      </c>
      <c r="AN6" s="351">
        <f t="shared" si="4"/>
        <v>0</v>
      </c>
      <c r="AO6" s="351"/>
      <c r="AP6" s="351"/>
    </row>
    <row r="7" spans="1:46">
      <c r="A7" s="193" t="b">
        <f t="shared" si="0"/>
        <v>1</v>
      </c>
      <c r="B7" s="285" t="s">
        <v>20117</v>
      </c>
      <c r="C7" s="645" t="s">
        <v>521</v>
      </c>
      <c r="D7" s="652">
        <v>101475240602</v>
      </c>
      <c r="E7" s="653">
        <v>3310877479</v>
      </c>
      <c r="F7" s="193" t="str">
        <f>VLOOKUP(D7,'Name Details'!A:C,3,0)</f>
        <v>Mr. ANIL G MALI</v>
      </c>
      <c r="G7" s="296" t="str">
        <f>VLOOKUP(E7,'ESIC NAME'!B:I,8,0)</f>
        <v>Anil G Mali</v>
      </c>
      <c r="H7" s="193" t="s">
        <v>506</v>
      </c>
      <c r="I7" s="285" t="e">
        <f>VLOOKUP(D7,'Google attandance April -26'!C:AK,40,0)</f>
        <v>#REF!</v>
      </c>
      <c r="J7" s="227">
        <v>101475240602</v>
      </c>
      <c r="K7" s="326">
        <v>3310877479</v>
      </c>
      <c r="L7" s="285" t="str">
        <f>VLOOKUP(D7,'Google attandance April -26'!C:E,3,0)</f>
        <v xml:space="preserve">FINAL </v>
      </c>
      <c r="M7" s="318" t="b">
        <f t="shared" si="1"/>
        <v>1</v>
      </c>
      <c r="N7" s="285" t="e">
        <f t="shared" si="2"/>
        <v>#REF!</v>
      </c>
      <c r="O7" s="209" t="str">
        <f>VLOOKUP(D7,'Google attandance April -26'!C:E,3,0)</f>
        <v xml:space="preserve">FINAL </v>
      </c>
      <c r="P7" s="270" t="s">
        <v>158</v>
      </c>
      <c r="Q7" s="271" t="s">
        <v>159</v>
      </c>
      <c r="R7" s="522"/>
      <c r="S7" s="512">
        <v>550</v>
      </c>
      <c r="T7" s="193"/>
      <c r="U7" s="27">
        <f>VLOOKUP(D7,'Google attandance April -26'!C:AM,37,0)</f>
        <v>84.600000000000009</v>
      </c>
      <c r="V7" s="27">
        <f>VLOOKUP(D7,'Google attandance April -26'!C:AM,34,0)</f>
        <v>20.5</v>
      </c>
      <c r="W7" s="288">
        <f>VLOOKUP(D7,'FINAL TANNAGE AMO.'!C:AI,33,0)</f>
        <v>21</v>
      </c>
      <c r="X7" s="27">
        <f>VLOOKUP(D7,'FINAL TANNAGE AMO.'!C:AI,32,0)</f>
        <v>19519</v>
      </c>
      <c r="Y7" s="308">
        <v>84.600000000000009</v>
      </c>
      <c r="Z7" s="307">
        <v>20.5</v>
      </c>
      <c r="AA7" s="307">
        <v>21</v>
      </c>
      <c r="AB7" s="307">
        <v>19519</v>
      </c>
      <c r="AC7" s="305"/>
      <c r="AD7" s="305">
        <f t="shared" si="3"/>
        <v>0</v>
      </c>
      <c r="AE7" s="305"/>
      <c r="AF7" s="307"/>
      <c r="AG7" s="308"/>
      <c r="AH7" s="27"/>
      <c r="AI7" s="307">
        <v>872</v>
      </c>
      <c r="AJ7" s="307">
        <v>200</v>
      </c>
      <c r="AK7" s="367">
        <v>95</v>
      </c>
      <c r="AL7" s="372"/>
      <c r="AM7" s="351">
        <v>10</v>
      </c>
      <c r="AN7" s="351">
        <f t="shared" si="4"/>
        <v>0</v>
      </c>
      <c r="AO7" s="351"/>
      <c r="AP7" s="351"/>
      <c r="AR7" s="20" t="b">
        <f>W7=AA7</f>
        <v>1</v>
      </c>
      <c r="AT7" s="20" t="s">
        <v>22109</v>
      </c>
    </row>
    <row r="8" spans="1:46">
      <c r="A8" s="193" t="b">
        <f t="shared" si="0"/>
        <v>1</v>
      </c>
      <c r="B8" s="285" t="s">
        <v>20118</v>
      </c>
      <c r="C8" s="645" t="s">
        <v>559</v>
      </c>
      <c r="D8" s="652">
        <v>101835374035</v>
      </c>
      <c r="E8" s="653">
        <v>3315576432</v>
      </c>
      <c r="F8" s="193" t="str">
        <f>VLOOKUP(D8,'Name Details'!A:C,3,0)</f>
        <v>Mr. ANKUASH SANJAY BHALE</v>
      </c>
      <c r="G8" s="296" t="str">
        <f>VLOOKUP(E8,'ESIC NAME'!B:I,8,0)</f>
        <v>ANKUSH SANJAY BHALE</v>
      </c>
      <c r="H8" s="193" t="s">
        <v>488</v>
      </c>
      <c r="I8" s="285" t="e">
        <f>VLOOKUP(D8,'Google attandance April -26'!C:AK,40,0)</f>
        <v>#REF!</v>
      </c>
      <c r="J8" s="227">
        <v>101835374035</v>
      </c>
      <c r="K8" s="326">
        <v>3315576432</v>
      </c>
      <c r="L8" s="285" t="str">
        <f>VLOOKUP(D8,'Google attandance April -26'!C:E,3,0)</f>
        <v xml:space="preserve">HE </v>
      </c>
      <c r="M8" s="318" t="b">
        <f t="shared" si="1"/>
        <v>1</v>
      </c>
      <c r="N8" s="285" t="e">
        <f t="shared" si="2"/>
        <v>#REF!</v>
      </c>
      <c r="O8" s="209" t="str">
        <f>VLOOKUP(D8,'Google attandance April -26'!C:E,3,0)</f>
        <v xml:space="preserve">HE </v>
      </c>
      <c r="P8" s="270" t="s">
        <v>160</v>
      </c>
      <c r="Q8" s="271" t="s">
        <v>161</v>
      </c>
      <c r="R8" s="522"/>
      <c r="S8" s="512">
        <v>550</v>
      </c>
      <c r="T8" s="193"/>
      <c r="U8" s="27">
        <f>VLOOKUP(D8,'Google attandance April -26'!C:AM,37,0)</f>
        <v>163.59000000000003</v>
      </c>
      <c r="V8" s="27">
        <f>VLOOKUP(D8,'Google attandance April -26'!C:AM,34,0)</f>
        <v>21.5</v>
      </c>
      <c r="W8" s="288">
        <f>VLOOKUP(D8,'FINAL TANNAGE AMO.'!C:AI,33,0)</f>
        <v>16</v>
      </c>
      <c r="X8" s="27">
        <f>VLOOKUP(D8,'FINAL TANNAGE AMO.'!C:AI,32,0)</f>
        <v>12814</v>
      </c>
      <c r="Y8" s="308">
        <v>163.59000000000003</v>
      </c>
      <c r="Z8" s="307">
        <v>21.5</v>
      </c>
      <c r="AA8" s="307">
        <v>16</v>
      </c>
      <c r="AB8" s="307">
        <v>12814</v>
      </c>
      <c r="AC8" s="305">
        <f t="shared" ref="AC8:AC58" si="5">Z8-AA8</f>
        <v>5.5</v>
      </c>
      <c r="AD8" s="305">
        <f t="shared" si="3"/>
        <v>3025</v>
      </c>
      <c r="AE8" s="305"/>
      <c r="AF8" s="307"/>
      <c r="AG8" s="308"/>
      <c r="AH8" s="27"/>
      <c r="AI8" s="307">
        <v>945</v>
      </c>
      <c r="AJ8" s="307">
        <v>200</v>
      </c>
      <c r="AK8" s="367">
        <v>100</v>
      </c>
      <c r="AL8" s="372">
        <v>10</v>
      </c>
      <c r="AM8" s="351">
        <v>10</v>
      </c>
      <c r="AN8" s="351">
        <f t="shared" si="4"/>
        <v>100</v>
      </c>
      <c r="AO8" s="351"/>
      <c r="AP8" s="351"/>
      <c r="AR8" s="20" t="b">
        <f>W8=AA8</f>
        <v>1</v>
      </c>
    </row>
    <row r="9" spans="1:46">
      <c r="A9" s="193" t="b">
        <f t="shared" si="0"/>
        <v>1</v>
      </c>
      <c r="B9" s="285" t="s">
        <v>20119</v>
      </c>
      <c r="C9" s="645" t="s">
        <v>564</v>
      </c>
      <c r="D9" s="652">
        <v>102025154331</v>
      </c>
      <c r="E9" s="653">
        <v>3315898061</v>
      </c>
      <c r="F9" s="193" t="str">
        <f>VLOOKUP(D9,'Name Details'!A:C,3,0)</f>
        <v>Mr. ARBAJ AMIN JAMADAR</v>
      </c>
      <c r="G9" s="296" t="str">
        <f>VLOOKUP(E9,'ESIC NAME'!B:I,8,0)</f>
        <v>ARBAJ AMIN JAMADAR</v>
      </c>
      <c r="H9" s="193" t="s">
        <v>463</v>
      </c>
      <c r="I9" s="285" t="e">
        <f>VLOOKUP(D9,'Google attandance April -26'!C:AK,40,0)</f>
        <v>#REF!</v>
      </c>
      <c r="J9" s="227">
        <v>102025154331</v>
      </c>
      <c r="K9" s="326">
        <v>3315898061</v>
      </c>
      <c r="L9" s="285" t="str">
        <f>VLOOKUP(D9,'Google attandance April -26'!C:E,3,0)</f>
        <v xml:space="preserve">REWORK </v>
      </c>
      <c r="M9" s="318" t="b">
        <f t="shared" si="1"/>
        <v>1</v>
      </c>
      <c r="N9" s="285" t="e">
        <f t="shared" si="2"/>
        <v>#REF!</v>
      </c>
      <c r="O9" s="209" t="str">
        <f>VLOOKUP(D9,'Google attandance April -26'!C:E,3,0)</f>
        <v xml:space="preserve">REWORK </v>
      </c>
      <c r="P9" s="270" t="s">
        <v>275</v>
      </c>
      <c r="Q9" s="271" t="s">
        <v>276</v>
      </c>
      <c r="R9" s="522"/>
      <c r="S9" s="512">
        <v>550</v>
      </c>
      <c r="T9" s="193"/>
      <c r="U9" s="27">
        <f>VLOOKUP(D9,'Google attandance April -26'!C:AM,37,0)</f>
        <v>378.07000000000005</v>
      </c>
      <c r="V9" s="27">
        <f>VLOOKUP(D9,'Google attandance April -26'!C:AM,34,0)</f>
        <v>22</v>
      </c>
      <c r="W9" s="288" t="e">
        <f>VLOOKUP(D9,'FINAL TANNAGE AMO.'!C:AI,33,0)</f>
        <v>#N/A</v>
      </c>
      <c r="X9" s="27" t="e">
        <f>VLOOKUP(D9,'FINAL TANNAGE AMO.'!C:AI,32,0)</f>
        <v>#N/A</v>
      </c>
      <c r="Y9" s="308">
        <v>378.07000000000005</v>
      </c>
      <c r="Z9" s="307">
        <v>22</v>
      </c>
      <c r="AA9" s="307"/>
      <c r="AB9" s="307"/>
      <c r="AC9" s="305"/>
      <c r="AD9" s="305">
        <f t="shared" si="3"/>
        <v>0</v>
      </c>
      <c r="AE9" s="305"/>
      <c r="AF9" s="307"/>
      <c r="AG9" s="308"/>
      <c r="AH9" s="27"/>
      <c r="AI9" s="307">
        <v>1017</v>
      </c>
      <c r="AJ9" s="307">
        <v>200</v>
      </c>
      <c r="AK9" s="367">
        <v>105</v>
      </c>
      <c r="AL9" s="372"/>
      <c r="AM9" s="351">
        <v>10</v>
      </c>
      <c r="AN9" s="351">
        <f t="shared" si="4"/>
        <v>0</v>
      </c>
      <c r="AO9" s="351"/>
      <c r="AP9" s="351"/>
    </row>
    <row r="10" spans="1:46">
      <c r="A10" s="193" t="b">
        <f t="shared" si="0"/>
        <v>1</v>
      </c>
      <c r="B10" s="285"/>
      <c r="C10" s="646" t="s">
        <v>20641</v>
      </c>
      <c r="D10" s="654">
        <v>102232142117</v>
      </c>
      <c r="E10" s="653">
        <v>3317899290</v>
      </c>
      <c r="F10" s="193" t="str">
        <f>VLOOKUP(D10,'Name Details'!A:C,3,0)</f>
        <v>Mr. AYAN ARIF USTAD</v>
      </c>
      <c r="G10" s="296" t="str">
        <f>VLOOKUP(E10,'ESIC NAME'!B:I,8,0)</f>
        <v>AYAN ARIF USTAD</v>
      </c>
      <c r="H10" s="193" t="s">
        <v>20252</v>
      </c>
      <c r="I10" s="285" t="e">
        <f>VLOOKUP(D10,'Google attandance April -26'!C:AK,40,0)</f>
        <v>#REF!</v>
      </c>
      <c r="J10" s="227">
        <v>102232142117</v>
      </c>
      <c r="K10" s="326">
        <v>3317899290</v>
      </c>
      <c r="L10" s="285" t="str">
        <f>VLOOKUP(D10,'Google attandance April -26'!C:E,3,0)</f>
        <v>AVG</v>
      </c>
      <c r="M10" s="318" t="b">
        <f t="shared" si="1"/>
        <v>1</v>
      </c>
      <c r="N10" s="285" t="e">
        <f t="shared" si="2"/>
        <v>#REF!</v>
      </c>
      <c r="O10" s="209" t="str">
        <f>VLOOKUP(D10,'Google attandance April -26'!C:E,3,0)</f>
        <v>AVG</v>
      </c>
      <c r="P10" s="194"/>
      <c r="Q10" s="194"/>
      <c r="R10" s="440">
        <v>500</v>
      </c>
      <c r="S10" s="517">
        <v>550</v>
      </c>
      <c r="T10" s="193"/>
      <c r="U10" s="27">
        <f>VLOOKUP(D10,'Google attandance April -26'!C:AM,37,0)</f>
        <v>0</v>
      </c>
      <c r="V10" s="27">
        <f>VLOOKUP(D10,'Google attandance April -26'!C:AM,34,0)</f>
        <v>0</v>
      </c>
      <c r="W10" s="288" t="e">
        <f>VLOOKUP(D10,'FINAL TANNAGE AMO.'!C:AI,33,0)</f>
        <v>#N/A</v>
      </c>
      <c r="X10" s="27" t="e">
        <f>VLOOKUP(D10,'FINAL TANNAGE AMO.'!C:AI,32,0)</f>
        <v>#N/A</v>
      </c>
      <c r="Y10" s="308">
        <v>0</v>
      </c>
      <c r="Z10" s="307">
        <v>0</v>
      </c>
      <c r="AA10" s="307"/>
      <c r="AB10" s="308"/>
      <c r="AC10" s="305"/>
      <c r="AD10" s="305">
        <f t="shared" si="3"/>
        <v>0</v>
      </c>
      <c r="AE10" s="305"/>
      <c r="AF10" s="307"/>
      <c r="AG10" s="307"/>
      <c r="AH10" s="27"/>
      <c r="AI10" s="307">
        <v>0</v>
      </c>
      <c r="AJ10" s="307">
        <v>0</v>
      </c>
      <c r="AK10" s="367">
        <v>0</v>
      </c>
      <c r="AL10" s="373"/>
      <c r="AM10" s="351">
        <v>10</v>
      </c>
      <c r="AN10" s="351">
        <f t="shared" si="4"/>
        <v>0</v>
      </c>
      <c r="AO10" s="351"/>
      <c r="AP10" s="351"/>
    </row>
    <row r="11" spans="1:46">
      <c r="A11" s="193" t="b">
        <f t="shared" si="0"/>
        <v>1</v>
      </c>
      <c r="B11" s="285" t="str">
        <f>L11</f>
        <v xml:space="preserve">HE </v>
      </c>
      <c r="C11" s="645" t="s">
        <v>539</v>
      </c>
      <c r="D11" s="652">
        <v>102143026061</v>
      </c>
      <c r="E11" s="653">
        <v>3317026055</v>
      </c>
      <c r="F11" s="193" t="str">
        <f>VLOOKUP(D11,'Name Details'!A:C,3,0)</f>
        <v>Mr. RAJAKUMAR BADIGER</v>
      </c>
      <c r="G11" s="296" t="str">
        <f>VLOOKUP(E11,'ESIC NAME'!B:I,8,0)</f>
        <v>RAJKUMAR M BADIGER</v>
      </c>
      <c r="H11" s="193" t="s">
        <v>436</v>
      </c>
      <c r="I11" s="285" t="e">
        <f>VLOOKUP(D11,'Google attandance April -26'!C:AK,40,0)</f>
        <v>#REF!</v>
      </c>
      <c r="J11" s="227">
        <v>102143026061</v>
      </c>
      <c r="K11" s="326">
        <v>3317026055</v>
      </c>
      <c r="L11" s="285" t="str">
        <f>VLOOKUP(D11,'Google attandance April -26'!C:E,3,0)</f>
        <v xml:space="preserve">HE </v>
      </c>
      <c r="M11" s="318" t="b">
        <f t="shared" si="1"/>
        <v>1</v>
      </c>
      <c r="N11" s="285" t="e">
        <f t="shared" si="2"/>
        <v>#REF!</v>
      </c>
      <c r="O11" s="209" t="str">
        <f>VLOOKUP(D11,'Google attandance April -26'!C:E,3,0)</f>
        <v xml:space="preserve">HE </v>
      </c>
      <c r="P11" s="271"/>
      <c r="Q11" s="271"/>
      <c r="R11" s="522"/>
      <c r="S11" s="517">
        <v>500</v>
      </c>
      <c r="T11" s="193"/>
      <c r="U11" s="27">
        <f>VLOOKUP(D11,'Google attandance April -26'!C:AM,37,0)</f>
        <v>417.61999999999989</v>
      </c>
      <c r="V11" s="27">
        <f>VLOOKUP(D11,'Google attandance April -26'!C:AM,34,0)</f>
        <v>14.5</v>
      </c>
      <c r="W11" s="288">
        <f>VLOOKUP(D11,'FINAL TANNAGE AMO.'!C:AI,33,0)</f>
        <v>15</v>
      </c>
      <c r="X11" s="27">
        <f>VLOOKUP(D11,'FINAL TANNAGE AMO.'!C:AI,32,0)</f>
        <v>12091</v>
      </c>
      <c r="Y11" s="308">
        <v>417.61999999999989</v>
      </c>
      <c r="Z11" s="307">
        <v>14.5</v>
      </c>
      <c r="AA11" s="307">
        <v>15</v>
      </c>
      <c r="AB11" s="307">
        <v>12091</v>
      </c>
      <c r="AC11" s="305"/>
      <c r="AD11" s="305">
        <f t="shared" si="3"/>
        <v>0</v>
      </c>
      <c r="AE11" s="305"/>
      <c r="AF11" s="309"/>
      <c r="AG11" s="308"/>
      <c r="AH11" s="27"/>
      <c r="AI11" s="307">
        <v>654</v>
      </c>
      <c r="AJ11" s="307">
        <v>175</v>
      </c>
      <c r="AK11" s="367">
        <v>72</v>
      </c>
      <c r="AL11" s="372"/>
      <c r="AM11" s="351">
        <v>10</v>
      </c>
      <c r="AN11" s="351">
        <f t="shared" si="4"/>
        <v>0</v>
      </c>
      <c r="AO11" s="351"/>
      <c r="AP11" s="351"/>
      <c r="AR11" s="20" t="b">
        <f>W11=AA11</f>
        <v>1</v>
      </c>
    </row>
    <row r="12" spans="1:46">
      <c r="A12" s="193" t="b">
        <f t="shared" si="0"/>
        <v>1</v>
      </c>
      <c r="B12" s="285" t="s">
        <v>20120</v>
      </c>
      <c r="C12" s="645" t="s">
        <v>537</v>
      </c>
      <c r="D12" s="652">
        <v>101623086404</v>
      </c>
      <c r="E12" s="653">
        <v>3316938981</v>
      </c>
      <c r="F12" s="193" t="str">
        <f>VLOOKUP(D12,'Name Details'!A:C,3,0)</f>
        <v>Mr. BANDENAWAJ SAIPAN MULLA</v>
      </c>
      <c r="G12" s="296" t="str">
        <f>VLOOKUP(E12,'ESIC NAME'!B:I,8,0)</f>
        <v>BANDENAWAJ SAIPAN MULLA</v>
      </c>
      <c r="H12" s="193" t="s">
        <v>438</v>
      </c>
      <c r="I12" s="285" t="e">
        <f>VLOOKUP(D12,'Google attandance April -26'!C:AK,40,0)</f>
        <v>#REF!</v>
      </c>
      <c r="J12" s="227">
        <v>101623086404</v>
      </c>
      <c r="K12" s="326">
        <v>3316938981</v>
      </c>
      <c r="L12" s="285" t="str">
        <f>VLOOKUP(D12,'Google attandance April -26'!C:E,3,0)</f>
        <v>AVG</v>
      </c>
      <c r="M12" s="318" t="b">
        <f t="shared" si="1"/>
        <v>1</v>
      </c>
      <c r="N12" s="285" t="e">
        <f t="shared" si="2"/>
        <v>#REF!</v>
      </c>
      <c r="O12" s="209" t="str">
        <f>VLOOKUP(D12,'Google attandance April -26'!C:E,3,0)</f>
        <v>AVG</v>
      </c>
      <c r="P12" s="273" t="s">
        <v>275</v>
      </c>
      <c r="Q12" s="274" t="s">
        <v>418</v>
      </c>
      <c r="R12" s="532"/>
      <c r="S12" s="505">
        <v>675</v>
      </c>
      <c r="T12" s="193"/>
      <c r="U12" s="27">
        <f>VLOOKUP(D12,'Google attandance April -26'!C:AM,37,0)</f>
        <v>433.21000000000009</v>
      </c>
      <c r="V12" s="27">
        <f>VLOOKUP(D12,'Google attandance April -26'!C:AM,34,0)</f>
        <v>24</v>
      </c>
      <c r="W12" s="288" t="e">
        <f>VLOOKUP(D12,'FINAL TANNAGE AMO.'!C:AI,33,0)</f>
        <v>#N/A</v>
      </c>
      <c r="X12" s="27" t="e">
        <f>VLOOKUP(D12,'FINAL TANNAGE AMO.'!C:AI,32,0)</f>
        <v>#N/A</v>
      </c>
      <c r="Y12" s="308">
        <v>433.21000000000009</v>
      </c>
      <c r="Z12" s="307">
        <v>24</v>
      </c>
      <c r="AA12" s="307"/>
      <c r="AB12" s="307"/>
      <c r="AC12" s="305"/>
      <c r="AD12" s="305">
        <f t="shared" si="3"/>
        <v>0</v>
      </c>
      <c r="AE12" s="305"/>
      <c r="AF12" s="307"/>
      <c r="AG12" s="308"/>
      <c r="AH12" s="27"/>
      <c r="AI12" s="307">
        <v>1235</v>
      </c>
      <c r="AJ12" s="307">
        <v>200</v>
      </c>
      <c r="AK12" s="367">
        <v>114</v>
      </c>
      <c r="AL12" s="372"/>
      <c r="AM12" s="351">
        <v>10</v>
      </c>
      <c r="AN12" s="351">
        <f t="shared" si="4"/>
        <v>0</v>
      </c>
      <c r="AO12" s="351"/>
      <c r="AP12" s="351"/>
    </row>
    <row r="13" spans="1:46">
      <c r="A13" s="193" t="b">
        <f t="shared" si="0"/>
        <v>1</v>
      </c>
      <c r="B13" s="285" t="s">
        <v>20124</v>
      </c>
      <c r="C13" s="645" t="s">
        <v>566</v>
      </c>
      <c r="D13" s="652">
        <v>102028098436</v>
      </c>
      <c r="E13" s="653">
        <v>3315926963</v>
      </c>
      <c r="F13" s="193" t="str">
        <f>VLOOKUP(D13,'Name Details'!A:C,3,0)</f>
        <v>Mr. BSAVRAJ IRANNA TALWAR</v>
      </c>
      <c r="G13" s="296" t="str">
        <f>VLOOKUP(E13,'ESIC NAME'!B:I,8,0)</f>
        <v>Bsavraj Iranna Talwar</v>
      </c>
      <c r="H13" s="193" t="s">
        <v>459</v>
      </c>
      <c r="I13" s="285" t="e">
        <f>VLOOKUP(D13,'Google attandance April -26'!C:AK,40,0)</f>
        <v>#REF!</v>
      </c>
      <c r="J13" s="227">
        <v>102028098436</v>
      </c>
      <c r="K13" s="326">
        <v>3315926963</v>
      </c>
      <c r="L13" s="285" t="str">
        <f>VLOOKUP(D13,'Google attandance April -26'!C:E,3,0)</f>
        <v>AVG</v>
      </c>
      <c r="M13" s="318" t="b">
        <f t="shared" si="1"/>
        <v>1</v>
      </c>
      <c r="N13" s="285" t="e">
        <f t="shared" si="2"/>
        <v>#REF!</v>
      </c>
      <c r="O13" s="209" t="str">
        <f>VLOOKUP(D13,'Google attandance April -26'!C:E,3,0)</f>
        <v>AVG</v>
      </c>
      <c r="P13" s="270" t="s">
        <v>172</v>
      </c>
      <c r="Q13" s="271" t="s">
        <v>280</v>
      </c>
      <c r="R13" s="522">
        <v>600</v>
      </c>
      <c r="S13" s="509">
        <v>625</v>
      </c>
      <c r="T13" s="193"/>
      <c r="U13" s="27">
        <f>VLOOKUP(D13,'Google attandance April -26'!C:AM,37,0)</f>
        <v>413.8</v>
      </c>
      <c r="V13" s="27">
        <f>VLOOKUP(D13,'Google attandance April -26'!C:AM,34,0)</f>
        <v>28</v>
      </c>
      <c r="W13" s="288" t="e">
        <f>VLOOKUP(D13,'FINAL TANNAGE AMO.'!C:AI,33,0)</f>
        <v>#N/A</v>
      </c>
      <c r="X13" s="27" t="e">
        <f>VLOOKUP(D13,'FINAL TANNAGE AMO.'!C:AI,32,0)</f>
        <v>#N/A</v>
      </c>
      <c r="Y13" s="308">
        <v>413.8</v>
      </c>
      <c r="Z13" s="307">
        <v>28</v>
      </c>
      <c r="AA13" s="307"/>
      <c r="AB13" s="307"/>
      <c r="AC13" s="305"/>
      <c r="AD13" s="305">
        <f t="shared" si="3"/>
        <v>0</v>
      </c>
      <c r="AE13" s="305"/>
      <c r="AF13" s="307"/>
      <c r="AG13" s="308"/>
      <c r="AH13" s="27"/>
      <c r="AI13" s="307">
        <v>1308</v>
      </c>
      <c r="AJ13" s="307">
        <v>200</v>
      </c>
      <c r="AK13" s="367">
        <v>119</v>
      </c>
      <c r="AL13" s="372"/>
      <c r="AM13" s="351">
        <v>10</v>
      </c>
      <c r="AN13" s="351">
        <f t="shared" si="4"/>
        <v>0</v>
      </c>
      <c r="AO13" s="351"/>
      <c r="AP13" s="351"/>
    </row>
    <row r="14" spans="1:46">
      <c r="A14" s="193" t="b">
        <f t="shared" si="0"/>
        <v>1</v>
      </c>
      <c r="B14" s="285" t="str">
        <f>L14</f>
        <v xml:space="preserve">PAINTER </v>
      </c>
      <c r="C14" s="645" t="s">
        <v>514</v>
      </c>
      <c r="D14" s="652">
        <v>102062761038</v>
      </c>
      <c r="E14" s="653">
        <v>3316249185</v>
      </c>
      <c r="F14" s="193" t="str">
        <f>VLOOKUP(D14,'Name Details'!A:C,3,0)</f>
        <v>Mr. BASAVRAJ SHIVANNA KOLI</v>
      </c>
      <c r="G14" s="296" t="str">
        <f>VLOOKUP(E14,'ESIC NAME'!B:I,8,0)</f>
        <v>BASAVRAJ SHIVANNA KOLI</v>
      </c>
      <c r="H14" s="193" t="s">
        <v>452</v>
      </c>
      <c r="I14" s="285" t="e">
        <f>VLOOKUP(D14,'Google attandance April -26'!C:AK,40,0)</f>
        <v>#REF!</v>
      </c>
      <c r="J14" s="227">
        <v>102062761038</v>
      </c>
      <c r="K14" s="326">
        <v>3316249185</v>
      </c>
      <c r="L14" s="285" t="str">
        <f>VLOOKUP(D14,'Google attandance April -26'!C:E,3,0)</f>
        <v xml:space="preserve">PAINTER </v>
      </c>
      <c r="M14" s="318" t="b">
        <f t="shared" si="1"/>
        <v>1</v>
      </c>
      <c r="N14" s="285" t="e">
        <f t="shared" si="2"/>
        <v>#REF!</v>
      </c>
      <c r="O14" s="209" t="str">
        <f>VLOOKUP(D14,'Google attandance April -26'!C:E,3,0)</f>
        <v xml:space="preserve">PAINTER </v>
      </c>
      <c r="P14" s="270" t="s">
        <v>156</v>
      </c>
      <c r="Q14" s="271" t="s">
        <v>260</v>
      </c>
      <c r="R14" s="522"/>
      <c r="S14" s="307">
        <v>575</v>
      </c>
      <c r="T14" s="193"/>
      <c r="U14" s="27">
        <f>VLOOKUP(D14,'Google attandance April -26'!C:AM,37,0)</f>
        <v>357.03999999999991</v>
      </c>
      <c r="V14" s="27">
        <f>VLOOKUP(D14,'Google attandance April -26'!C:AM,34,0)</f>
        <v>25</v>
      </c>
      <c r="W14" s="288" t="e">
        <f>VLOOKUP(D14,'FINAL TANNAGE AMO.'!C:AI,33,0)</f>
        <v>#N/A</v>
      </c>
      <c r="X14" s="27" t="e">
        <f>VLOOKUP(D14,'FINAL TANNAGE AMO.'!C:AI,32,0)</f>
        <v>#N/A</v>
      </c>
      <c r="Y14" s="308">
        <v>357.03999999999991</v>
      </c>
      <c r="Z14" s="307">
        <v>25</v>
      </c>
      <c r="AA14" s="307"/>
      <c r="AB14" s="307"/>
      <c r="AC14" s="305"/>
      <c r="AD14" s="305">
        <f t="shared" si="3"/>
        <v>0</v>
      </c>
      <c r="AE14" s="305"/>
      <c r="AF14" s="307">
        <v>16573</v>
      </c>
      <c r="AG14" s="308"/>
      <c r="AH14" s="27"/>
      <c r="AI14" s="307">
        <v>1308</v>
      </c>
      <c r="AJ14" s="307">
        <v>200</v>
      </c>
      <c r="AK14" s="367">
        <v>119</v>
      </c>
      <c r="AL14" s="372">
        <v>10</v>
      </c>
      <c r="AM14" s="351">
        <v>10</v>
      </c>
      <c r="AN14" s="351">
        <f t="shared" si="4"/>
        <v>100</v>
      </c>
      <c r="AO14" s="351"/>
      <c r="AP14" s="351"/>
    </row>
    <row r="15" spans="1:46">
      <c r="A15" s="193" t="b">
        <f t="shared" si="0"/>
        <v>1</v>
      </c>
      <c r="B15" s="285" t="s">
        <v>20121</v>
      </c>
      <c r="C15" s="645" t="s">
        <v>553</v>
      </c>
      <c r="D15" s="652">
        <v>101966176359</v>
      </c>
      <c r="E15" s="653">
        <v>3315359696</v>
      </c>
      <c r="F15" s="193" t="str">
        <f>VLOOKUP(D15,'Name Details'!A:C,3,0)</f>
        <v>Mr. BASAVARAJ SHRISHAIL SODDE</v>
      </c>
      <c r="G15" s="296" t="str">
        <f>VLOOKUP(E15,'ESIC NAME'!B:I,8,0)</f>
        <v>BASAVARAJ SHRISHAIL SODDE</v>
      </c>
      <c r="H15" s="193" t="s">
        <v>476</v>
      </c>
      <c r="I15" s="285" t="e">
        <f>VLOOKUP(D15,'Google attandance April -26'!C:AK,40,0)</f>
        <v>#REF!</v>
      </c>
      <c r="J15" s="227">
        <v>101966176359</v>
      </c>
      <c r="K15" s="326">
        <v>3315359696</v>
      </c>
      <c r="L15" s="285" t="str">
        <f>VLOOKUP(D15,'Google attandance April -26'!C:E,3,0)</f>
        <v xml:space="preserve">PAINTER </v>
      </c>
      <c r="M15" s="318" t="b">
        <f t="shared" si="1"/>
        <v>1</v>
      </c>
      <c r="N15" s="285" t="e">
        <f t="shared" si="2"/>
        <v>#REF!</v>
      </c>
      <c r="O15" s="209" t="str">
        <f>VLOOKUP(D15,'Google attandance April -26'!C:E,3,0)</f>
        <v xml:space="preserve">PAINTER </v>
      </c>
      <c r="P15" s="270" t="s">
        <v>262</v>
      </c>
      <c r="Q15" s="271" t="s">
        <v>277</v>
      </c>
      <c r="R15" s="522"/>
      <c r="S15" s="307">
        <v>575</v>
      </c>
      <c r="T15" s="193"/>
      <c r="U15" s="27">
        <f>VLOOKUP(D15,'Google attandance April -26'!C:AM,37,0)</f>
        <v>535.03999999999974</v>
      </c>
      <c r="V15" s="27">
        <f>VLOOKUP(D15,'Google attandance April -26'!C:AM,34,0)</f>
        <v>25</v>
      </c>
      <c r="W15" s="288" t="e">
        <f>VLOOKUP(D15,'FINAL TANNAGE AMO.'!C:AI,33,0)</f>
        <v>#N/A</v>
      </c>
      <c r="X15" s="27" t="e">
        <f>VLOOKUP(D15,'FINAL TANNAGE AMO.'!C:AI,32,0)</f>
        <v>#N/A</v>
      </c>
      <c r="Y15" s="308">
        <v>535.03999999999974</v>
      </c>
      <c r="Z15" s="307">
        <v>25</v>
      </c>
      <c r="AA15" s="307"/>
      <c r="AB15" s="307"/>
      <c r="AC15" s="305"/>
      <c r="AD15" s="305">
        <f t="shared" si="3"/>
        <v>0</v>
      </c>
      <c r="AE15" s="305"/>
      <c r="AF15" s="307">
        <v>16458</v>
      </c>
      <c r="AG15" s="308"/>
      <c r="AH15" s="27"/>
      <c r="AI15" s="307">
        <v>1308</v>
      </c>
      <c r="AJ15" s="307">
        <v>200</v>
      </c>
      <c r="AK15" s="367">
        <v>119</v>
      </c>
      <c r="AL15" s="372"/>
      <c r="AM15" s="351">
        <v>10</v>
      </c>
      <c r="AN15" s="351">
        <f t="shared" si="4"/>
        <v>0</v>
      </c>
      <c r="AO15" s="351"/>
      <c r="AP15" s="351"/>
    </row>
    <row r="16" spans="1:46">
      <c r="A16" s="193" t="b">
        <f t="shared" si="0"/>
        <v>1</v>
      </c>
      <c r="B16" s="285" t="s">
        <v>20166</v>
      </c>
      <c r="C16" s="646" t="s">
        <v>19991</v>
      </c>
      <c r="D16" s="654">
        <v>101868848739</v>
      </c>
      <c r="E16" s="653">
        <v>3317632048</v>
      </c>
      <c r="F16" s="193" t="str">
        <f>VLOOKUP(D16,'Name Details'!A:C,3,0)</f>
        <v>Mr. BASAVRAJ SOMNATH KARKALE</v>
      </c>
      <c r="G16" s="296" t="str">
        <f>VLOOKUP(E16,'ESIC NAME'!B:I,8,0)</f>
        <v>BASAVRAJ SOMNATH KARKALE</v>
      </c>
      <c r="H16" s="193" t="s">
        <v>4665</v>
      </c>
      <c r="I16" s="285" t="e">
        <f>VLOOKUP(D16,'Google attandance April -26'!C:AK,40,0)</f>
        <v>#REF!</v>
      </c>
      <c r="J16" s="227">
        <v>101868848739</v>
      </c>
      <c r="K16" s="326">
        <v>3317632048</v>
      </c>
      <c r="L16" s="285" t="str">
        <f>VLOOKUP(D16,'Google attandance April -26'!C:E,3,0)</f>
        <v xml:space="preserve">SHOT BLAST </v>
      </c>
      <c r="M16" s="318" t="b">
        <f t="shared" si="1"/>
        <v>1</v>
      </c>
      <c r="N16" s="285" t="e">
        <f t="shared" si="2"/>
        <v>#REF!</v>
      </c>
      <c r="O16" s="209" t="str">
        <f>VLOOKUP(D16,'Google attandance April -26'!C:E,3,0)</f>
        <v xml:space="preserve">SHOT BLAST </v>
      </c>
      <c r="P16" s="271"/>
      <c r="Q16" s="271"/>
      <c r="R16" s="522">
        <v>550</v>
      </c>
      <c r="S16" s="512">
        <v>575</v>
      </c>
      <c r="T16" s="193"/>
      <c r="U16" s="27">
        <f>VLOOKUP(D16,'Google attandance April -26'!C:AM,37,0)</f>
        <v>436.34</v>
      </c>
      <c r="V16" s="27">
        <f>VLOOKUP(D16,'Google attandance April -26'!C:AM,34,0)</f>
        <v>26</v>
      </c>
      <c r="W16" s="288" t="e">
        <f>VLOOKUP(D16,'FINAL TANNAGE AMO.'!C:AI,33,0)</f>
        <v>#N/A</v>
      </c>
      <c r="X16" s="27" t="e">
        <f>VLOOKUP(D16,'FINAL TANNAGE AMO.'!C:AI,32,0)</f>
        <v>#N/A</v>
      </c>
      <c r="Y16" s="308">
        <v>436.34</v>
      </c>
      <c r="Z16" s="307">
        <v>26</v>
      </c>
      <c r="AA16" s="307"/>
      <c r="AB16" s="307"/>
      <c r="AC16" s="305"/>
      <c r="AD16" s="305">
        <f t="shared" si="3"/>
        <v>0</v>
      </c>
      <c r="AE16" s="305"/>
      <c r="AF16" s="307"/>
      <c r="AG16" s="307"/>
      <c r="AH16" s="27"/>
      <c r="AI16" s="307">
        <v>1308</v>
      </c>
      <c r="AJ16" s="307">
        <v>200</v>
      </c>
      <c r="AK16" s="367">
        <v>119</v>
      </c>
      <c r="AL16" s="373">
        <v>10</v>
      </c>
      <c r="AM16" s="351">
        <v>10</v>
      </c>
      <c r="AN16" s="351">
        <f t="shared" si="4"/>
        <v>100</v>
      </c>
      <c r="AO16" s="351"/>
      <c r="AP16" s="351"/>
    </row>
    <row r="17" spans="1:46">
      <c r="A17" s="193" t="b">
        <f t="shared" si="0"/>
        <v>1</v>
      </c>
      <c r="B17" s="285" t="s">
        <v>20122</v>
      </c>
      <c r="C17" s="645" t="s">
        <v>556</v>
      </c>
      <c r="D17" s="652">
        <v>101972731570</v>
      </c>
      <c r="E17" s="653">
        <v>3315397620</v>
      </c>
      <c r="F17" s="193" t="str">
        <f>VLOOKUP(D17,'Name Details'!A:C,3,0)</f>
        <v>Mr. BHARAT SANTOSH SARADE</v>
      </c>
      <c r="G17" s="296" t="str">
        <f>VLOOKUP(E17,'ESIC NAME'!B:I,8,0)</f>
        <v>BHARAT SANTOSH SARADE</v>
      </c>
      <c r="H17" s="193" t="s">
        <v>473</v>
      </c>
      <c r="I17" s="285" t="e">
        <f>VLOOKUP(D17,'Google attandance April -26'!C:AK,40,0)</f>
        <v>#REF!</v>
      </c>
      <c r="J17" s="227">
        <v>101972731570</v>
      </c>
      <c r="K17" s="326">
        <v>3315397620</v>
      </c>
      <c r="L17" s="285" t="str">
        <f>VLOOKUP(D17,'Google attandance April -26'!C:E,3,0)</f>
        <v xml:space="preserve">PAINTER </v>
      </c>
      <c r="M17" s="318" t="b">
        <f t="shared" si="1"/>
        <v>1</v>
      </c>
      <c r="N17" s="285" t="e">
        <f t="shared" si="2"/>
        <v>#REF!</v>
      </c>
      <c r="O17" s="209" t="str">
        <f>VLOOKUP(D17,'Google attandance April -26'!C:E,3,0)</f>
        <v xml:space="preserve">PAINTER </v>
      </c>
      <c r="P17" s="270" t="s">
        <v>278</v>
      </c>
      <c r="Q17" s="271" t="s">
        <v>279</v>
      </c>
      <c r="R17" s="522"/>
      <c r="S17" s="512">
        <v>575</v>
      </c>
      <c r="T17" s="193"/>
      <c r="U17" s="27">
        <f>VLOOKUP(D17,'Google attandance April -26'!C:AM,37,0)</f>
        <v>314.09000000000003</v>
      </c>
      <c r="V17" s="27">
        <f>VLOOKUP(D17,'Google attandance April -26'!C:AM,34,0)</f>
        <v>29</v>
      </c>
      <c r="W17" s="288" t="e">
        <f>VLOOKUP(D17,'FINAL TANNAGE AMO.'!C:AI,33,0)</f>
        <v>#N/A</v>
      </c>
      <c r="X17" s="27" t="e">
        <f>VLOOKUP(D17,'FINAL TANNAGE AMO.'!C:AI,32,0)</f>
        <v>#N/A</v>
      </c>
      <c r="Y17" s="308">
        <v>314.09000000000003</v>
      </c>
      <c r="Z17" s="307">
        <v>29</v>
      </c>
      <c r="AA17" s="307"/>
      <c r="AB17" s="307"/>
      <c r="AC17" s="305"/>
      <c r="AD17" s="305">
        <f t="shared" si="3"/>
        <v>0</v>
      </c>
      <c r="AE17" s="305"/>
      <c r="AF17" s="307">
        <v>17388</v>
      </c>
      <c r="AG17" s="308"/>
      <c r="AH17" s="27"/>
      <c r="AI17" s="307">
        <v>1308</v>
      </c>
      <c r="AJ17" s="307">
        <v>200</v>
      </c>
      <c r="AK17" s="367">
        <v>119</v>
      </c>
      <c r="AL17" s="372">
        <v>15</v>
      </c>
      <c r="AM17" s="351">
        <v>10</v>
      </c>
      <c r="AN17" s="351">
        <f t="shared" si="4"/>
        <v>150</v>
      </c>
      <c r="AO17" s="351"/>
      <c r="AP17" s="351"/>
    </row>
    <row r="18" spans="1:46" s="212" customFormat="1">
      <c r="A18" s="193" t="b">
        <f t="shared" si="0"/>
        <v>1</v>
      </c>
      <c r="B18" s="285" t="s">
        <v>20123</v>
      </c>
      <c r="C18" s="645" t="s">
        <v>561</v>
      </c>
      <c r="D18" s="652">
        <v>102004077854</v>
      </c>
      <c r="E18" s="653">
        <v>3315667432</v>
      </c>
      <c r="F18" s="193" t="str">
        <f>VLOOKUP(D18,'Name Details'!A:C,3,0)</f>
        <v>Mr. BHIMAHSNKAR SHARNAPPA ISHWARKATTI</v>
      </c>
      <c r="G18" s="296" t="str">
        <f>VLOOKUP(E18,'ESIC NAME'!B:I,8,0)</f>
        <v>BHIMAHSNKAR SHARNAPPA ISHWARKATTI</v>
      </c>
      <c r="H18" s="193" t="s">
        <v>469</v>
      </c>
      <c r="I18" s="285" t="e">
        <f>VLOOKUP(D18,'Google attandance April -26'!C:AK,40,0)</f>
        <v>#REF!</v>
      </c>
      <c r="J18" s="227">
        <v>102004077854</v>
      </c>
      <c r="K18" s="326">
        <v>3315667432</v>
      </c>
      <c r="L18" s="285" t="str">
        <f>VLOOKUP(D18,'Google attandance April -26'!C:E,3,0)</f>
        <v xml:space="preserve">FINAL </v>
      </c>
      <c r="M18" s="318" t="b">
        <f t="shared" si="1"/>
        <v>1</v>
      </c>
      <c r="N18" s="285" t="e">
        <f t="shared" si="2"/>
        <v>#REF!</v>
      </c>
      <c r="O18" s="209" t="str">
        <f>VLOOKUP(D18,'Google attandance April -26'!C:E,3,0)</f>
        <v xml:space="preserve">FINAL </v>
      </c>
      <c r="P18" s="270" t="s">
        <v>163</v>
      </c>
      <c r="Q18" s="271" t="s">
        <v>257</v>
      </c>
      <c r="R18" s="522"/>
      <c r="S18" s="509">
        <v>600</v>
      </c>
      <c r="T18" s="193"/>
      <c r="U18" s="27">
        <f>VLOOKUP(D18,'Google attandance April -26'!C:AM,37,0)</f>
        <v>182.83</v>
      </c>
      <c r="V18" s="27">
        <f>VLOOKUP(D18,'Google attandance April -26'!C:AM,34,0)</f>
        <v>27</v>
      </c>
      <c r="W18" s="288">
        <f>VLOOKUP(D18,'FINAL TANNAGE AMO.'!C:AI,33,0)</f>
        <v>27</v>
      </c>
      <c r="X18" s="27">
        <f>VLOOKUP(D18,'FINAL TANNAGE AMO.'!C:AI,32,0)</f>
        <v>24103</v>
      </c>
      <c r="Y18" s="308">
        <v>182.83</v>
      </c>
      <c r="Z18" s="307">
        <v>27</v>
      </c>
      <c r="AA18" s="307">
        <v>27</v>
      </c>
      <c r="AB18" s="307">
        <v>24103</v>
      </c>
      <c r="AC18" s="305"/>
      <c r="AD18" s="305">
        <f t="shared" si="3"/>
        <v>0</v>
      </c>
      <c r="AE18" s="305"/>
      <c r="AF18" s="309"/>
      <c r="AG18" s="308"/>
      <c r="AH18" s="27"/>
      <c r="AI18" s="307">
        <v>1308</v>
      </c>
      <c r="AJ18" s="307">
        <v>200</v>
      </c>
      <c r="AK18" s="367">
        <v>119</v>
      </c>
      <c r="AL18" s="372"/>
      <c r="AM18" s="351">
        <v>10</v>
      </c>
      <c r="AN18" s="351">
        <f t="shared" si="4"/>
        <v>0</v>
      </c>
      <c r="AO18" s="351"/>
      <c r="AP18" s="351"/>
      <c r="AR18" s="20" t="b">
        <f>W18=AA18</f>
        <v>1</v>
      </c>
    </row>
    <row r="19" spans="1:46">
      <c r="A19" s="193" t="b">
        <f t="shared" si="0"/>
        <v>1</v>
      </c>
      <c r="B19" s="285" t="s">
        <v>20125</v>
      </c>
      <c r="C19" s="646" t="s">
        <v>579</v>
      </c>
      <c r="D19" s="652">
        <v>101410043453</v>
      </c>
      <c r="E19" s="653">
        <v>3314106884</v>
      </c>
      <c r="F19" s="193" t="str">
        <f>VLOOKUP(D19,'Name Details'!A:C,3,0)</f>
        <v>Mr. KADERKAR CHINTAMANI SHAMRAO</v>
      </c>
      <c r="G19" s="296" t="str">
        <f>VLOOKUP(E19,'ESIC NAME'!B:I,8,0)</f>
        <v>KADERKAR CHINTAMANI SHAMRAO</v>
      </c>
      <c r="H19" s="193" t="s">
        <v>487</v>
      </c>
      <c r="I19" s="285" t="e">
        <f>VLOOKUP(D19,'Google attandance April -26'!C:AK,40,0)</f>
        <v>#REF!</v>
      </c>
      <c r="J19" s="227">
        <v>101410043453</v>
      </c>
      <c r="K19" s="326">
        <v>3314106884</v>
      </c>
      <c r="L19" s="285" t="str">
        <f>VLOOKUP(D19,'Google attandance April -26'!C:E,3,0)</f>
        <v xml:space="preserve">FINAL </v>
      </c>
      <c r="M19" s="318" t="b">
        <f t="shared" si="1"/>
        <v>1</v>
      </c>
      <c r="N19" s="285" t="e">
        <f t="shared" si="2"/>
        <v>#REF!</v>
      </c>
      <c r="O19" s="209" t="str">
        <f>VLOOKUP(D19,'Google attandance April -26'!C:E,3,0)</f>
        <v xml:space="preserve">FINAL </v>
      </c>
      <c r="P19" s="270" t="s">
        <v>164</v>
      </c>
      <c r="Q19" s="271" t="s">
        <v>165</v>
      </c>
      <c r="R19" s="522"/>
      <c r="S19" s="512">
        <v>550</v>
      </c>
      <c r="T19" s="193"/>
      <c r="U19" s="27">
        <f>VLOOKUP(D19,'Google attandance April -26'!C:AM,37,0)</f>
        <v>0</v>
      </c>
      <c r="V19" s="27">
        <f>VLOOKUP(D19,'Google attandance April -26'!C:AM,34,0)</f>
        <v>14</v>
      </c>
      <c r="W19" s="288" t="e">
        <f>VLOOKUP(D19,'FINAL TANNAGE AMO.'!C:AI,33,0)</f>
        <v>#N/A</v>
      </c>
      <c r="X19" s="27" t="e">
        <f>VLOOKUP(D19,'FINAL TANNAGE AMO.'!C:AI,32,0)</f>
        <v>#N/A</v>
      </c>
      <c r="Y19" s="308">
        <v>0</v>
      </c>
      <c r="Z19" s="307">
        <v>14</v>
      </c>
      <c r="AA19" s="307"/>
      <c r="AB19" s="307"/>
      <c r="AC19" s="305"/>
      <c r="AD19" s="305">
        <f t="shared" si="3"/>
        <v>0</v>
      </c>
      <c r="AE19" s="305"/>
      <c r="AF19" s="307"/>
      <c r="AG19" s="308"/>
      <c r="AH19" s="27"/>
      <c r="AI19" s="307">
        <v>654</v>
      </c>
      <c r="AJ19" s="307">
        <v>175</v>
      </c>
      <c r="AK19" s="367">
        <v>72</v>
      </c>
      <c r="AL19" s="372">
        <v>10</v>
      </c>
      <c r="AM19" s="351">
        <v>10</v>
      </c>
      <c r="AN19" s="351">
        <f t="shared" si="4"/>
        <v>100</v>
      </c>
      <c r="AO19" s="351"/>
      <c r="AP19" s="351"/>
    </row>
    <row r="20" spans="1:46">
      <c r="A20" s="193" t="b">
        <f t="shared" si="0"/>
        <v>1</v>
      </c>
      <c r="B20" s="285" t="s">
        <v>20146</v>
      </c>
      <c r="C20" s="645" t="s">
        <v>546</v>
      </c>
      <c r="D20" s="652">
        <v>101388345766</v>
      </c>
      <c r="E20" s="653">
        <v>3310279715</v>
      </c>
      <c r="F20" s="193" t="str">
        <f>VLOOKUP(D20,'Name Details'!A:C,3,0)</f>
        <v>Mr. RUSHIKESH CHANDRAKANT CHOUGULE</v>
      </c>
      <c r="G20" s="296" t="str">
        <f>VLOOKUP(E20,'ESIC NAME'!B:I,8,0)</f>
        <v>RUSHIKESH CHANDRAKANT CHOUGULE</v>
      </c>
      <c r="H20" s="193" t="s">
        <v>486</v>
      </c>
      <c r="I20" s="285" t="e">
        <f>VLOOKUP(D20,'Google attandance April -26'!C:AK,40,0)</f>
        <v>#REF!</v>
      </c>
      <c r="J20" s="227">
        <v>101388345766</v>
      </c>
      <c r="K20" s="326">
        <v>3310279715</v>
      </c>
      <c r="L20" s="285" t="str">
        <f>VLOOKUP(D20,'Google attandance April -26'!C:E,3,0)</f>
        <v xml:space="preserve">REWORK </v>
      </c>
      <c r="M20" s="318" t="b">
        <f t="shared" si="1"/>
        <v>1</v>
      </c>
      <c r="N20" s="285" t="e">
        <f t="shared" si="2"/>
        <v>#REF!</v>
      </c>
      <c r="O20" s="209" t="str">
        <f>VLOOKUP(D20,'Google attandance April -26'!C:E,3,0)</f>
        <v xml:space="preserve">REWORK </v>
      </c>
      <c r="P20" s="270" t="s">
        <v>162</v>
      </c>
      <c r="Q20" s="271" t="s">
        <v>287</v>
      </c>
      <c r="R20" s="522"/>
      <c r="S20" s="512">
        <v>550</v>
      </c>
      <c r="T20" s="193"/>
      <c r="U20" s="27">
        <f>VLOOKUP(D20,'Google attandance April -26'!C:AM,37,0)</f>
        <v>246.42000000000007</v>
      </c>
      <c r="V20" s="27">
        <f>VLOOKUP(D20,'Google attandance April -26'!C:AM,34,0)</f>
        <v>22.5</v>
      </c>
      <c r="W20" s="288" t="e">
        <f>VLOOKUP(D20,'FINAL TANNAGE AMO.'!C:AI,33,0)</f>
        <v>#N/A</v>
      </c>
      <c r="X20" s="27" t="e">
        <f>VLOOKUP(D20,'FINAL TANNAGE AMO.'!C:AI,32,0)</f>
        <v>#N/A</v>
      </c>
      <c r="Y20" s="308">
        <v>246.42000000000007</v>
      </c>
      <c r="Z20" s="307">
        <v>22.5</v>
      </c>
      <c r="AA20" s="307"/>
      <c r="AB20" s="307"/>
      <c r="AC20" s="305"/>
      <c r="AD20" s="305">
        <f t="shared" si="3"/>
        <v>0</v>
      </c>
      <c r="AE20" s="305"/>
      <c r="AF20" s="307">
        <v>13924</v>
      </c>
      <c r="AG20" s="308"/>
      <c r="AH20" s="27"/>
      <c r="AI20" s="307">
        <v>1017</v>
      </c>
      <c r="AJ20" s="307">
        <v>200</v>
      </c>
      <c r="AK20" s="367">
        <v>105</v>
      </c>
      <c r="AL20" s="372"/>
      <c r="AM20" s="351">
        <v>10</v>
      </c>
      <c r="AN20" s="351">
        <f t="shared" si="4"/>
        <v>0</v>
      </c>
      <c r="AO20" s="351"/>
      <c r="AP20" s="351"/>
      <c r="AQ20" s="206"/>
    </row>
    <row r="21" spans="1:46">
      <c r="A21" s="193" t="b">
        <f t="shared" si="0"/>
        <v>1</v>
      </c>
      <c r="B21" s="285" t="s">
        <v>20126</v>
      </c>
      <c r="C21" s="645" t="s">
        <v>554</v>
      </c>
      <c r="D21" s="652">
        <v>100590315745</v>
      </c>
      <c r="E21" s="653">
        <v>3315291117</v>
      </c>
      <c r="F21" s="193" t="str">
        <f>VLOOKUP(D21,'Name Details'!A:C,3,0)</f>
        <v>Mr. DARGAPPA SHIVANAND ARWAT</v>
      </c>
      <c r="G21" s="296" t="str">
        <f>VLOOKUP(E21,'ESIC NAME'!B:I,8,0)</f>
        <v>DARGAPPA SHIVANAND ARWAT</v>
      </c>
      <c r="H21" s="193" t="s">
        <v>20604</v>
      </c>
      <c r="I21" s="285" t="e">
        <f>VLOOKUP(D21,'Google attandance April -26'!C:AK,40,0)</f>
        <v>#REF!</v>
      </c>
      <c r="J21" s="227">
        <v>100590315745</v>
      </c>
      <c r="K21" s="326">
        <v>3315291117</v>
      </c>
      <c r="L21" s="285" t="str">
        <f>VLOOKUP(D21,'Google attandance April -26'!C:E,3,0)</f>
        <v>AVG</v>
      </c>
      <c r="M21" s="318" t="b">
        <f t="shared" si="1"/>
        <v>1</v>
      </c>
      <c r="N21" s="285" t="e">
        <f t="shared" si="2"/>
        <v>#REF!</v>
      </c>
      <c r="O21" s="209" t="str">
        <f>VLOOKUP(D21,'Google attandance April -26'!C:E,3,0)</f>
        <v>AVG</v>
      </c>
      <c r="P21" s="270" t="s">
        <v>282</v>
      </c>
      <c r="Q21" s="271">
        <v>64000028558</v>
      </c>
      <c r="R21" s="522"/>
      <c r="S21" s="512">
        <v>550</v>
      </c>
      <c r="T21" s="193"/>
      <c r="U21" s="27">
        <f>VLOOKUP(D21,'Google attandance April -26'!C:AM,37,0)</f>
        <v>186.79000000000002</v>
      </c>
      <c r="V21" s="27">
        <f>VLOOKUP(D21,'Google attandance April -26'!C:AM,34,0)</f>
        <v>25</v>
      </c>
      <c r="W21" s="288" t="e">
        <f>VLOOKUP(D21,'FINAL TANNAGE AMO.'!C:AI,33,0)</f>
        <v>#N/A</v>
      </c>
      <c r="X21" s="27" t="e">
        <f>VLOOKUP(D21,'FINAL TANNAGE AMO.'!C:AI,32,0)</f>
        <v>#N/A</v>
      </c>
      <c r="Y21" s="308">
        <v>186.79000000000002</v>
      </c>
      <c r="Z21" s="307">
        <v>25</v>
      </c>
      <c r="AA21" s="307"/>
      <c r="AB21" s="307"/>
      <c r="AC21" s="305"/>
      <c r="AD21" s="305">
        <f t="shared" si="3"/>
        <v>0</v>
      </c>
      <c r="AE21" s="305"/>
      <c r="AF21" s="307"/>
      <c r="AG21" s="308"/>
      <c r="AH21" s="27"/>
      <c r="AI21" s="307">
        <v>1308</v>
      </c>
      <c r="AJ21" s="307">
        <v>200</v>
      </c>
      <c r="AK21" s="367">
        <v>119</v>
      </c>
      <c r="AL21" s="372">
        <v>10</v>
      </c>
      <c r="AM21" s="351">
        <v>10</v>
      </c>
      <c r="AN21" s="351">
        <f t="shared" si="4"/>
        <v>100</v>
      </c>
      <c r="AO21" s="351"/>
      <c r="AP21" s="351"/>
    </row>
    <row r="22" spans="1:46">
      <c r="A22" s="193" t="b">
        <f t="shared" si="0"/>
        <v>1</v>
      </c>
      <c r="B22" s="285" t="s">
        <v>20127</v>
      </c>
      <c r="C22" s="645" t="s">
        <v>518</v>
      </c>
      <c r="D22" s="652">
        <v>101391642731</v>
      </c>
      <c r="E22" s="653">
        <v>3310860091</v>
      </c>
      <c r="F22" s="193" t="str">
        <f>VLOOKUP(D22,'Name Details'!A:C,3,0)</f>
        <v>Mr. WAGHMODE DATTATRAY ASHOK</v>
      </c>
      <c r="G22" s="296" t="str">
        <f>VLOOKUP(E22,'ESIC NAME'!B:I,8,0)</f>
        <v>DATTATRAYWAGHMODE</v>
      </c>
      <c r="H22" s="193" t="s">
        <v>508</v>
      </c>
      <c r="I22" s="285" t="e">
        <f>VLOOKUP(D22,'Google attandance April -26'!C:AK,40,0)</f>
        <v>#REF!</v>
      </c>
      <c r="J22" s="227">
        <v>101391642731</v>
      </c>
      <c r="K22" s="326">
        <v>3310860091</v>
      </c>
      <c r="L22" s="285" t="str">
        <f>VLOOKUP(D22,'Google attandance April -26'!C:E,3,0)</f>
        <v xml:space="preserve">HE </v>
      </c>
      <c r="M22" s="318" t="b">
        <f t="shared" si="1"/>
        <v>1</v>
      </c>
      <c r="N22" s="285" t="e">
        <f t="shared" si="2"/>
        <v>#REF!</v>
      </c>
      <c r="O22" s="209" t="str">
        <f>VLOOKUP(D22,'Google attandance April -26'!C:E,3,0)</f>
        <v xml:space="preserve">HE </v>
      </c>
      <c r="P22" s="270" t="s">
        <v>164</v>
      </c>
      <c r="Q22" s="271" t="s">
        <v>305</v>
      </c>
      <c r="R22" s="522"/>
      <c r="S22" s="512">
        <v>550</v>
      </c>
      <c r="T22" s="193"/>
      <c r="U22" s="27">
        <f>VLOOKUP(D22,'Google attandance April -26'!C:AM,37,0)</f>
        <v>337.40999999999985</v>
      </c>
      <c r="V22" s="27">
        <f>VLOOKUP(D22,'Google attandance April -26'!C:AM,34,0)</f>
        <v>24.5</v>
      </c>
      <c r="W22" s="288">
        <f>VLOOKUP(D22,'FINAL TANNAGE AMO.'!C:AI,33,0)</f>
        <v>25</v>
      </c>
      <c r="X22" s="27">
        <f>VLOOKUP(D22,'FINAL TANNAGE AMO.'!C:AI,32,0)</f>
        <v>23220</v>
      </c>
      <c r="Y22" s="308">
        <v>337.40999999999985</v>
      </c>
      <c r="Z22" s="307">
        <v>24.5</v>
      </c>
      <c r="AA22" s="307">
        <v>25</v>
      </c>
      <c r="AB22" s="307">
        <v>23220</v>
      </c>
      <c r="AC22" s="305"/>
      <c r="AD22" s="305">
        <f t="shared" si="3"/>
        <v>0</v>
      </c>
      <c r="AE22" s="305"/>
      <c r="AF22" s="307"/>
      <c r="AG22" s="308"/>
      <c r="AH22" s="27"/>
      <c r="AI22" s="307">
        <v>1235</v>
      </c>
      <c r="AJ22" s="307">
        <v>200</v>
      </c>
      <c r="AK22" s="367">
        <v>114</v>
      </c>
      <c r="AL22" s="372"/>
      <c r="AM22" s="351">
        <v>10</v>
      </c>
      <c r="AN22" s="351">
        <f t="shared" si="4"/>
        <v>0</v>
      </c>
      <c r="AO22" s="351"/>
      <c r="AP22" s="351"/>
      <c r="AR22" s="20" t="b">
        <f>W22=AA22</f>
        <v>1</v>
      </c>
      <c r="AT22" s="20" t="s">
        <v>22109</v>
      </c>
    </row>
    <row r="23" spans="1:46">
      <c r="A23" s="193" t="b">
        <f t="shared" si="0"/>
        <v>1</v>
      </c>
      <c r="B23" s="285" t="s">
        <v>20128</v>
      </c>
      <c r="C23" s="645" t="s">
        <v>551</v>
      </c>
      <c r="D23" s="652">
        <v>101951607402</v>
      </c>
      <c r="E23" s="653">
        <v>3315195309</v>
      </c>
      <c r="F23" s="193" t="str">
        <f>VLOOKUP(D23,'Name Details'!A:C,3,0)</f>
        <v>Mr. DAVALSAB MATTU NADAF</v>
      </c>
      <c r="G23" s="296" t="str">
        <f>VLOOKUP(E23,'ESIC NAME'!B:I,8,0)</f>
        <v>DAVALSAB MATTU NADAF</v>
      </c>
      <c r="H23" s="193" t="s">
        <v>480</v>
      </c>
      <c r="I23" s="285" t="e">
        <f>VLOOKUP(D23,'Google attandance April -26'!C:AK,40,0)</f>
        <v>#REF!</v>
      </c>
      <c r="J23" s="227">
        <v>101951607402</v>
      </c>
      <c r="K23" s="326">
        <v>3315195309</v>
      </c>
      <c r="L23" s="285" t="str">
        <f>VLOOKUP(D23,'Google attandance April -26'!C:E,3,0)</f>
        <v>AVG</v>
      </c>
      <c r="M23" s="318" t="b">
        <f t="shared" si="1"/>
        <v>1</v>
      </c>
      <c r="N23" s="285" t="e">
        <f t="shared" si="2"/>
        <v>#REF!</v>
      </c>
      <c r="O23" s="209" t="str">
        <f>VLOOKUP(D23,'Google attandance April -26'!C:E,3,0)</f>
        <v>AVG</v>
      </c>
      <c r="P23" s="270" t="s">
        <v>154</v>
      </c>
      <c r="Q23" s="271" t="s">
        <v>281</v>
      </c>
      <c r="R23" s="522">
        <v>625</v>
      </c>
      <c r="S23" s="509">
        <v>650</v>
      </c>
      <c r="T23" s="193"/>
      <c r="U23" s="27">
        <f>VLOOKUP(D23,'Google attandance April -26'!C:AM,37,0)</f>
        <v>195.63000000000005</v>
      </c>
      <c r="V23" s="27">
        <f>VLOOKUP(D23,'Google attandance April -26'!C:AM,34,0)</f>
        <v>30</v>
      </c>
      <c r="W23" s="288" t="e">
        <f>VLOOKUP(D23,'FINAL TANNAGE AMO.'!C:AI,33,0)</f>
        <v>#N/A</v>
      </c>
      <c r="X23" s="27" t="e">
        <f>VLOOKUP(D23,'FINAL TANNAGE AMO.'!C:AI,32,0)</f>
        <v>#N/A</v>
      </c>
      <c r="Y23" s="308">
        <v>195.63000000000005</v>
      </c>
      <c r="Z23" s="307">
        <v>30</v>
      </c>
      <c r="AA23" s="307"/>
      <c r="AB23" s="307"/>
      <c r="AC23" s="305"/>
      <c r="AD23" s="305">
        <f t="shared" si="3"/>
        <v>0</v>
      </c>
      <c r="AE23" s="305"/>
      <c r="AF23" s="307"/>
      <c r="AG23" s="308"/>
      <c r="AH23" s="27"/>
      <c r="AI23" s="307">
        <v>1308</v>
      </c>
      <c r="AJ23" s="307">
        <v>200</v>
      </c>
      <c r="AK23" s="367">
        <v>119</v>
      </c>
      <c r="AL23" s="372">
        <v>15</v>
      </c>
      <c r="AM23" s="351">
        <v>10</v>
      </c>
      <c r="AN23" s="351">
        <f t="shared" si="4"/>
        <v>150</v>
      </c>
      <c r="AO23" s="351"/>
      <c r="AP23" s="351"/>
    </row>
    <row r="24" spans="1:46">
      <c r="A24" s="193" t="b">
        <f t="shared" si="0"/>
        <v>1</v>
      </c>
      <c r="B24" s="285" t="str">
        <f>L24</f>
        <v xml:space="preserve">HE </v>
      </c>
      <c r="C24" s="645">
        <v>0</v>
      </c>
      <c r="D24" s="652">
        <v>102053057886</v>
      </c>
      <c r="E24" s="653">
        <v>3316182475</v>
      </c>
      <c r="F24" s="193" t="str">
        <f>VLOOKUP(D24,'Name Details'!A:C,3,0)</f>
        <v>Mr. DINESH VASANT SALGAR</v>
      </c>
      <c r="G24" s="296" t="str">
        <f>VLOOKUP(E24,'ESIC NAME'!B:I,8,0)</f>
        <v>DINESH VASANT SALGAR</v>
      </c>
      <c r="H24" s="193" t="s">
        <v>455</v>
      </c>
      <c r="I24" s="285" t="e">
        <f>VLOOKUP(D24,'Google attandance April -26'!C:AK,40,0)</f>
        <v>#REF!</v>
      </c>
      <c r="J24" s="227">
        <v>102053057886</v>
      </c>
      <c r="K24" s="326">
        <v>3316182475</v>
      </c>
      <c r="L24" s="285" t="str">
        <f>VLOOKUP(D24,'Google attandance April -26'!C:E,3,0)</f>
        <v xml:space="preserve">HE </v>
      </c>
      <c r="M24" s="318" t="b">
        <f t="shared" si="1"/>
        <v>1</v>
      </c>
      <c r="N24" s="285" t="e">
        <f t="shared" si="2"/>
        <v>#REF!</v>
      </c>
      <c r="O24" s="209" t="str">
        <f>VLOOKUP(D24,'Google attandance April -26'!C:E,3,0)</f>
        <v xml:space="preserve">HE </v>
      </c>
      <c r="P24" s="270" t="s">
        <v>164</v>
      </c>
      <c r="Q24" s="271" t="s">
        <v>253</v>
      </c>
      <c r="R24" s="522"/>
      <c r="S24" s="517">
        <v>500</v>
      </c>
      <c r="T24" s="193"/>
      <c r="U24" s="27">
        <f>VLOOKUP(D24,'Google attandance April -26'!C:AM,37,0)</f>
        <v>0</v>
      </c>
      <c r="V24" s="27">
        <f>VLOOKUP(D24,'Google attandance April -26'!C:AM,34,0)</f>
        <v>26.5</v>
      </c>
      <c r="W24" s="288">
        <f>VLOOKUP(D24,'FINAL TANNAGE AMO.'!C:AI,33,0)</f>
        <v>27</v>
      </c>
      <c r="X24" s="27">
        <f>VLOOKUP(D24,'FINAL TANNAGE AMO.'!C:AI,32,0)</f>
        <v>22898</v>
      </c>
      <c r="Y24" s="308">
        <v>0</v>
      </c>
      <c r="Z24" s="307">
        <v>26.5</v>
      </c>
      <c r="AA24" s="307">
        <v>27</v>
      </c>
      <c r="AB24" s="307">
        <v>22898</v>
      </c>
      <c r="AC24" s="305"/>
      <c r="AD24" s="305">
        <f t="shared" si="3"/>
        <v>0</v>
      </c>
      <c r="AE24" s="305"/>
      <c r="AF24" s="307"/>
      <c r="AG24" s="308"/>
      <c r="AH24" s="27"/>
      <c r="AI24" s="307">
        <v>1308</v>
      </c>
      <c r="AJ24" s="307">
        <v>200</v>
      </c>
      <c r="AK24" s="367">
        <v>119</v>
      </c>
      <c r="AL24" s="372"/>
      <c r="AM24" s="351">
        <v>10</v>
      </c>
      <c r="AN24" s="351">
        <f t="shared" si="4"/>
        <v>0</v>
      </c>
      <c r="AO24" s="351"/>
      <c r="AP24" s="351"/>
      <c r="AR24" s="20" t="b">
        <f>W24=AA24</f>
        <v>1</v>
      </c>
    </row>
    <row r="25" spans="1:46">
      <c r="A25" s="193" t="b">
        <f t="shared" si="0"/>
        <v>1</v>
      </c>
      <c r="B25" s="285" t="str">
        <f>L25</f>
        <v xml:space="preserve">FINAL </v>
      </c>
      <c r="C25" s="645" t="s">
        <v>571</v>
      </c>
      <c r="D25" s="652">
        <v>102052667942</v>
      </c>
      <c r="E25" s="653">
        <v>3316185594</v>
      </c>
      <c r="F25" s="193" t="str">
        <f>VLOOKUP(D25,'Name Details'!A:C,3,0)</f>
        <v>Mr. DIPAK DATTATRAY KUMBHAR</v>
      </c>
      <c r="G25" s="296" t="str">
        <f>VLOOKUP(E25,'ESIC NAME'!B:I,8,0)</f>
        <v>DIPAK DATTATRAY KUMBHAR</v>
      </c>
      <c r="H25" s="193" t="s">
        <v>456</v>
      </c>
      <c r="I25" s="285" t="e">
        <f>VLOOKUP(D25,'Google attandance April -26'!C:AK,40,0)</f>
        <v>#REF!</v>
      </c>
      <c r="J25" s="227">
        <v>102052667942</v>
      </c>
      <c r="K25" s="326">
        <v>3316185594</v>
      </c>
      <c r="L25" s="285" t="str">
        <f>VLOOKUP(D25,'Google attandance April -26'!C:E,3,0)</f>
        <v xml:space="preserve">FINAL </v>
      </c>
      <c r="M25" s="318" t="b">
        <f t="shared" si="1"/>
        <v>1</v>
      </c>
      <c r="N25" s="285" t="e">
        <f t="shared" si="2"/>
        <v>#REF!</v>
      </c>
      <c r="O25" s="209" t="str">
        <f>VLOOKUP(D25,'Google attandance April -26'!C:E,3,0)</f>
        <v xml:space="preserve">FINAL </v>
      </c>
      <c r="P25" s="270" t="s">
        <v>251</v>
      </c>
      <c r="Q25" s="271" t="s">
        <v>252</v>
      </c>
      <c r="R25" s="522"/>
      <c r="S25" s="517">
        <v>500</v>
      </c>
      <c r="T25" s="193"/>
      <c r="U25" s="27">
        <f>VLOOKUP(D25,'Google attandance April -26'!C:AM,37,0)</f>
        <v>190.14000000000004</v>
      </c>
      <c r="V25" s="27">
        <f>VLOOKUP(D25,'Google attandance April -26'!C:AM,34,0)</f>
        <v>25</v>
      </c>
      <c r="W25" s="288">
        <f>VLOOKUP(D25,'FINAL TANNAGE AMO.'!C:AI,33,0)</f>
        <v>23</v>
      </c>
      <c r="X25" s="27">
        <f>VLOOKUP(D25,'FINAL TANNAGE AMO.'!C:AI,32,0)</f>
        <v>20134</v>
      </c>
      <c r="Y25" s="308">
        <v>190.14000000000004</v>
      </c>
      <c r="Z25" s="307">
        <v>25</v>
      </c>
      <c r="AA25" s="307">
        <v>23</v>
      </c>
      <c r="AB25" s="307">
        <v>20134</v>
      </c>
      <c r="AC25" s="305">
        <f t="shared" si="5"/>
        <v>2</v>
      </c>
      <c r="AD25" s="305">
        <f t="shared" si="3"/>
        <v>1000</v>
      </c>
      <c r="AE25" s="305"/>
      <c r="AF25" s="307"/>
      <c r="AG25" s="308"/>
      <c r="AH25" s="27"/>
      <c r="AI25" s="307">
        <v>1308</v>
      </c>
      <c r="AJ25" s="307">
        <v>200</v>
      </c>
      <c r="AK25" s="367">
        <v>119</v>
      </c>
      <c r="AL25" s="372"/>
      <c r="AM25" s="351">
        <v>10</v>
      </c>
      <c r="AN25" s="351">
        <f t="shared" si="4"/>
        <v>0</v>
      </c>
      <c r="AO25" s="351"/>
      <c r="AP25" s="351"/>
      <c r="AR25" s="20" t="b">
        <f>W25=AA25</f>
        <v>1</v>
      </c>
    </row>
    <row r="26" spans="1:46">
      <c r="A26" s="193" t="b">
        <f t="shared" si="0"/>
        <v>1</v>
      </c>
      <c r="B26" s="285" t="s">
        <v>20129</v>
      </c>
      <c r="C26" s="645" t="s">
        <v>560</v>
      </c>
      <c r="D26" s="652">
        <v>101976571122</v>
      </c>
      <c r="E26" s="653">
        <v>3315689420</v>
      </c>
      <c r="F26" s="193" t="str">
        <f>VLOOKUP(D26,'Name Details'!A:C,3,0)</f>
        <v>Mr. DNYANESHWAR BHAGAVANT WAGHAMARE</v>
      </c>
      <c r="G26" s="296" t="str">
        <f>VLOOKUP(E26,'ESIC NAME'!B:I,8,0)</f>
        <v>DNYANESHWAR BHAGAVANT WAGHAMARE</v>
      </c>
      <c r="H26" s="193" t="s">
        <v>468</v>
      </c>
      <c r="I26" s="285" t="e">
        <f>VLOOKUP(D26,'Google attandance April -26'!C:AK,40,0)</f>
        <v>#REF!</v>
      </c>
      <c r="J26" s="227">
        <v>101976571122</v>
      </c>
      <c r="K26" s="326">
        <v>3315689420</v>
      </c>
      <c r="L26" s="285" t="str">
        <f>VLOOKUP(D26,'Google attandance April -26'!C:E,3,0)</f>
        <v xml:space="preserve">SHOT BLAST </v>
      </c>
      <c r="M26" s="318" t="b">
        <f t="shared" si="1"/>
        <v>1</v>
      </c>
      <c r="N26" s="285" t="e">
        <f t="shared" si="2"/>
        <v>#REF!</v>
      </c>
      <c r="O26" s="209" t="str">
        <f>VLOOKUP(D26,'Google attandance April -26'!C:E,3,0)</f>
        <v xml:space="preserve">SHOT BLAST </v>
      </c>
      <c r="P26" s="275" t="s">
        <v>155</v>
      </c>
      <c r="Q26" s="275" t="s">
        <v>420</v>
      </c>
      <c r="R26" s="420"/>
      <c r="S26" s="509">
        <v>600</v>
      </c>
      <c r="T26" s="193"/>
      <c r="U26" s="27">
        <f>VLOOKUP(D26,'Google attandance April -26'!C:AM,37,0)</f>
        <v>244.72000000000008</v>
      </c>
      <c r="V26" s="27">
        <f>VLOOKUP(D26,'Google attandance April -26'!C:AM,34,0)</f>
        <v>21</v>
      </c>
      <c r="W26" s="288" t="e">
        <f>VLOOKUP(D26,'FINAL TANNAGE AMO.'!C:AI,33,0)</f>
        <v>#N/A</v>
      </c>
      <c r="X26" s="27" t="e">
        <f>VLOOKUP(D26,'FINAL TANNAGE AMO.'!C:AI,32,0)</f>
        <v>#N/A</v>
      </c>
      <c r="Y26" s="308">
        <v>244.72000000000008</v>
      </c>
      <c r="Z26" s="307">
        <v>21</v>
      </c>
      <c r="AA26" s="307"/>
      <c r="AB26" s="307"/>
      <c r="AC26" s="305"/>
      <c r="AD26" s="305">
        <f t="shared" si="3"/>
        <v>0</v>
      </c>
      <c r="AE26" s="305">
        <v>2000</v>
      </c>
      <c r="AF26" s="307"/>
      <c r="AG26" s="308"/>
      <c r="AH26" s="27"/>
      <c r="AI26" s="307">
        <v>945</v>
      </c>
      <c r="AJ26" s="307">
        <v>200</v>
      </c>
      <c r="AK26" s="367">
        <v>100</v>
      </c>
      <c r="AL26" s="372">
        <v>15</v>
      </c>
      <c r="AM26" s="351">
        <v>10</v>
      </c>
      <c r="AN26" s="351">
        <f t="shared" si="4"/>
        <v>150</v>
      </c>
      <c r="AO26" s="351"/>
      <c r="AP26" s="351"/>
    </row>
    <row r="27" spans="1:46">
      <c r="A27" s="193" t="b">
        <f t="shared" si="0"/>
        <v>1</v>
      </c>
      <c r="B27" s="285" t="s">
        <v>20158</v>
      </c>
      <c r="C27" s="645" t="s">
        <v>524</v>
      </c>
      <c r="D27" s="652">
        <v>102081665259</v>
      </c>
      <c r="E27" s="653">
        <v>3316492655</v>
      </c>
      <c r="F27" s="193" t="str">
        <f>VLOOKUP(D27,'Name Details'!A:C,3,0)</f>
        <v>Mr. SIDDHRAM MAHANINGAPPA DOMBE</v>
      </c>
      <c r="G27" s="296" t="str">
        <f>VLOOKUP(E27,'ESIC NAME'!B:I,8,0)</f>
        <v>SIDHRAM DOMBE</v>
      </c>
      <c r="H27" s="193" t="s">
        <v>447</v>
      </c>
      <c r="I27" s="285" t="e">
        <f>VLOOKUP(D27,'Google attandance April -26'!C:AK,40,0)</f>
        <v>#REF!</v>
      </c>
      <c r="J27" s="227">
        <v>102081665259</v>
      </c>
      <c r="K27" s="326">
        <v>3316492655</v>
      </c>
      <c r="L27" s="285" t="str">
        <f>VLOOKUP(D27,'Google attandance April -26'!C:E,3,0)</f>
        <v xml:space="preserve">REWORK </v>
      </c>
      <c r="M27" s="318" t="b">
        <f t="shared" si="1"/>
        <v>1</v>
      </c>
      <c r="N27" s="285" t="e">
        <f t="shared" si="2"/>
        <v>#REF!</v>
      </c>
      <c r="O27" s="209" t="str">
        <f>VLOOKUP(D27,'Google attandance April -26'!C:E,3,0)</f>
        <v xml:space="preserve">REWORK </v>
      </c>
      <c r="P27" s="270"/>
      <c r="Q27" s="271"/>
      <c r="R27" s="522"/>
      <c r="S27" s="512">
        <v>575</v>
      </c>
      <c r="T27" s="193"/>
      <c r="U27" s="27">
        <f>VLOOKUP(D27,'Google attandance April -26'!C:AM,37,0)</f>
        <v>324.54000000000002</v>
      </c>
      <c r="V27" s="27">
        <f>VLOOKUP(D27,'Google attandance April -26'!C:AM,34,0)</f>
        <v>18</v>
      </c>
      <c r="W27" s="288" t="e">
        <f>VLOOKUP(D27,'FINAL TANNAGE AMO.'!C:AI,33,0)</f>
        <v>#N/A</v>
      </c>
      <c r="X27" s="27" t="e">
        <f>VLOOKUP(D27,'FINAL TANNAGE AMO.'!C:AI,32,0)</f>
        <v>#N/A</v>
      </c>
      <c r="Y27" s="308">
        <v>324.54000000000002</v>
      </c>
      <c r="Z27" s="307">
        <v>18</v>
      </c>
      <c r="AA27" s="307"/>
      <c r="AB27" s="307"/>
      <c r="AC27" s="305"/>
      <c r="AD27" s="305">
        <f t="shared" si="3"/>
        <v>0</v>
      </c>
      <c r="AE27" s="305"/>
      <c r="AF27" s="307"/>
      <c r="AG27" s="308"/>
      <c r="AH27" s="27"/>
      <c r="AI27" s="307">
        <v>799</v>
      </c>
      <c r="AJ27" s="307">
        <v>200</v>
      </c>
      <c r="AK27" s="367">
        <v>91</v>
      </c>
      <c r="AL27" s="372"/>
      <c r="AM27" s="351">
        <v>10</v>
      </c>
      <c r="AN27" s="351">
        <f t="shared" si="4"/>
        <v>0</v>
      </c>
      <c r="AO27" s="351"/>
      <c r="AP27" s="351"/>
    </row>
    <row r="28" spans="1:46">
      <c r="A28" s="193" t="b">
        <f t="shared" ref="A28:A58" si="6">D28=J28</f>
        <v>1</v>
      </c>
      <c r="B28" s="285" t="str">
        <f>L28</f>
        <v xml:space="preserve">PAINTER </v>
      </c>
      <c r="C28" s="645" t="s">
        <v>545</v>
      </c>
      <c r="D28" s="652">
        <v>101678665637</v>
      </c>
      <c r="E28" s="653">
        <v>3317510655</v>
      </c>
      <c r="F28" s="193" t="str">
        <f>VLOOKUP(D28,'Name Details'!A:C,3,0)</f>
        <v>Mr. GHENSIDDHA AMASIDHDA VANAMANE</v>
      </c>
      <c r="G28" s="296" t="str">
        <f>VLOOKUP(E28,'ESIC NAME'!B:I,8,0)</f>
        <v>GHENSIDDHA AMASIDHDA VANAMANE</v>
      </c>
      <c r="H28" s="193" t="s">
        <v>656</v>
      </c>
      <c r="I28" s="285" t="e">
        <f>VLOOKUP(D28,'Google attandance April -26'!C:AK,40,0)</f>
        <v>#REF!</v>
      </c>
      <c r="J28" s="227">
        <v>101678665637</v>
      </c>
      <c r="K28" s="326">
        <v>3317510655</v>
      </c>
      <c r="L28" s="285" t="str">
        <f>VLOOKUP(D28,'Google attandance April -26'!C:E,3,0)</f>
        <v xml:space="preserve">PAINTER </v>
      </c>
      <c r="M28" s="318" t="b">
        <f t="shared" si="1"/>
        <v>1</v>
      </c>
      <c r="N28" s="285" t="e">
        <f t="shared" si="2"/>
        <v>#REF!</v>
      </c>
      <c r="O28" s="209" t="str">
        <f>VLOOKUP(D28,'Google attandance April -26'!C:E,3,0)</f>
        <v xml:space="preserve">PAINTER </v>
      </c>
      <c r="P28" s="271"/>
      <c r="Q28" s="271"/>
      <c r="R28" s="522">
        <v>500</v>
      </c>
      <c r="S28" s="517">
        <v>525</v>
      </c>
      <c r="T28" s="193"/>
      <c r="U28" s="27">
        <f>VLOOKUP(D28,'Google attandance April -26'!C:AM,37,0)</f>
        <v>49.089999999999996</v>
      </c>
      <c r="V28" s="27">
        <f>VLOOKUP(D28,'Google attandance April -26'!C:AM,34,0)</f>
        <v>19</v>
      </c>
      <c r="W28" s="288" t="e">
        <f>VLOOKUP(D28,'FINAL TANNAGE AMO.'!C:AI,33,0)</f>
        <v>#N/A</v>
      </c>
      <c r="X28" s="27" t="e">
        <f>VLOOKUP(D28,'FINAL TANNAGE AMO.'!C:AI,32,0)</f>
        <v>#N/A</v>
      </c>
      <c r="Y28" s="308">
        <v>49.089999999999996</v>
      </c>
      <c r="Z28" s="307">
        <v>19</v>
      </c>
      <c r="AA28" s="307"/>
      <c r="AB28" s="307"/>
      <c r="AC28" s="305"/>
      <c r="AD28" s="305">
        <f t="shared" si="3"/>
        <v>0</v>
      </c>
      <c r="AE28" s="305"/>
      <c r="AF28" s="307">
        <v>10948</v>
      </c>
      <c r="AG28" s="307"/>
      <c r="AH28" s="27"/>
      <c r="AI28" s="307">
        <v>799</v>
      </c>
      <c r="AJ28" s="307">
        <v>200</v>
      </c>
      <c r="AK28" s="367">
        <v>91</v>
      </c>
      <c r="AL28" s="373">
        <v>10</v>
      </c>
      <c r="AM28" s="351">
        <v>10</v>
      </c>
      <c r="AN28" s="351">
        <f t="shared" si="4"/>
        <v>100</v>
      </c>
      <c r="AO28" s="351"/>
      <c r="AP28" s="351"/>
    </row>
    <row r="29" spans="1:46">
      <c r="A29" s="193" t="b">
        <f t="shared" si="6"/>
        <v>1</v>
      </c>
      <c r="B29" s="285" t="s">
        <v>20147</v>
      </c>
      <c r="C29" s="645" t="s">
        <v>557</v>
      </c>
      <c r="D29" s="652">
        <v>100450352070</v>
      </c>
      <c r="E29" s="653">
        <v>3315397405</v>
      </c>
      <c r="F29" s="193" t="str">
        <f>VLOOKUP(D29,'Name Details'!A:C,3,0)</f>
        <v>Mr. SACHIN BHAGWAN GHANTE</v>
      </c>
      <c r="G29" s="296" t="str">
        <f>VLOOKUP(E29,'ESIC NAME'!B:I,8,0)</f>
        <v>SACHIN BHAGWAN GHANTE</v>
      </c>
      <c r="H29" s="193" t="s">
        <v>474</v>
      </c>
      <c r="I29" s="285" t="e">
        <f>VLOOKUP(D29,'Google attandance April -26'!C:AK,40,0)</f>
        <v>#REF!</v>
      </c>
      <c r="J29" s="227">
        <v>100450352070</v>
      </c>
      <c r="K29" s="326">
        <v>3315397405</v>
      </c>
      <c r="L29" s="285" t="str">
        <f>VLOOKUP(D29,'Google attandance April -26'!C:E,3,0)</f>
        <v xml:space="preserve">REWORK </v>
      </c>
      <c r="M29" s="318" t="b">
        <f t="shared" si="1"/>
        <v>1</v>
      </c>
      <c r="N29" s="285" t="e">
        <f t="shared" si="2"/>
        <v>#REF!</v>
      </c>
      <c r="O29" s="209" t="str">
        <f>VLOOKUP(D29,'Google attandance April -26'!C:E,3,0)</f>
        <v xml:space="preserve">REWORK </v>
      </c>
      <c r="P29" s="270" t="s">
        <v>162</v>
      </c>
      <c r="Q29" s="271" t="s">
        <v>288</v>
      </c>
      <c r="R29" s="522">
        <v>500</v>
      </c>
      <c r="S29" s="517">
        <v>550</v>
      </c>
      <c r="T29" s="193"/>
      <c r="U29" s="27">
        <f>VLOOKUP(D29,'Google attandance April -26'!C:AM,37,0)</f>
        <v>171.17000000000004</v>
      </c>
      <c r="V29" s="27">
        <f>VLOOKUP(D29,'Google attandance April -26'!C:AM,34,0)</f>
        <v>28</v>
      </c>
      <c r="W29" s="288" t="e">
        <f>VLOOKUP(D29,'FINAL TANNAGE AMO.'!C:AI,33,0)</f>
        <v>#N/A</v>
      </c>
      <c r="X29" s="27" t="e">
        <f>VLOOKUP(D29,'FINAL TANNAGE AMO.'!C:AI,32,0)</f>
        <v>#N/A</v>
      </c>
      <c r="Y29" s="308">
        <v>171.17000000000004</v>
      </c>
      <c r="Z29" s="307">
        <v>28</v>
      </c>
      <c r="AA29" s="307"/>
      <c r="AB29" s="307"/>
      <c r="AC29" s="305"/>
      <c r="AD29" s="305">
        <f t="shared" si="3"/>
        <v>0</v>
      </c>
      <c r="AE29" s="305"/>
      <c r="AF29" s="307">
        <v>17373</v>
      </c>
      <c r="AG29" s="308"/>
      <c r="AH29" s="27"/>
      <c r="AI29" s="307">
        <v>1308</v>
      </c>
      <c r="AJ29" s="307">
        <v>200</v>
      </c>
      <c r="AK29" s="367">
        <v>119</v>
      </c>
      <c r="AL29" s="372">
        <v>10</v>
      </c>
      <c r="AM29" s="351">
        <v>10</v>
      </c>
      <c r="AN29" s="351">
        <f t="shared" si="4"/>
        <v>100</v>
      </c>
      <c r="AO29" s="351"/>
      <c r="AP29" s="351"/>
    </row>
    <row r="30" spans="1:46">
      <c r="A30" s="193" t="b">
        <f t="shared" si="6"/>
        <v>1</v>
      </c>
      <c r="B30" s="285" t="s">
        <v>20130</v>
      </c>
      <c r="C30" s="645" t="s">
        <v>543</v>
      </c>
      <c r="D30" s="652">
        <v>101826609019</v>
      </c>
      <c r="E30" s="653">
        <v>3314020788</v>
      </c>
      <c r="F30" s="193" t="str">
        <f>VLOOKUP(D30,'Name Details'!A:C,3,0)</f>
        <v>Mr. GIRISH SIDDHARAM MADYAL</v>
      </c>
      <c r="G30" s="296" t="str">
        <f>VLOOKUP(E30,'ESIC NAME'!B:I,8,0)</f>
        <v>GIRISH SIDDHARAM MADYAL</v>
      </c>
      <c r="H30" s="193" t="s">
        <v>490</v>
      </c>
      <c r="I30" s="285" t="e">
        <f>VLOOKUP(D30,'Google attandance April -26'!C:AK,40,0)</f>
        <v>#REF!</v>
      </c>
      <c r="J30" s="227">
        <v>101826609019</v>
      </c>
      <c r="K30" s="326">
        <v>3314020788</v>
      </c>
      <c r="L30" s="285" t="str">
        <f>VLOOKUP(D30,'Google attandance April -26'!C:E,3,0)</f>
        <v xml:space="preserve">FINAL </v>
      </c>
      <c r="M30" s="318" t="b">
        <f t="shared" si="1"/>
        <v>1</v>
      </c>
      <c r="N30" s="285" t="e">
        <f t="shared" si="2"/>
        <v>#REF!</v>
      </c>
      <c r="O30" s="209" t="str">
        <f>VLOOKUP(D30,'Google attandance April -26'!C:E,3,0)</f>
        <v xml:space="preserve">FINAL </v>
      </c>
      <c r="P30" s="276" t="s">
        <v>166</v>
      </c>
      <c r="Q30" s="277" t="s">
        <v>167</v>
      </c>
      <c r="R30" s="533"/>
      <c r="S30" s="512">
        <v>550</v>
      </c>
      <c r="T30" s="211"/>
      <c r="U30" s="27">
        <f>VLOOKUP(D30,'Google attandance April -26'!C:AM,37,0)</f>
        <v>536.04999999999995</v>
      </c>
      <c r="V30" s="27">
        <f>VLOOKUP(D30,'Google attandance April -26'!C:AM,34,0)</f>
        <v>25</v>
      </c>
      <c r="W30" s="288">
        <f>VLOOKUP(D30,'FINAL TANNAGE AMO.'!C:AI,33,0)</f>
        <v>25</v>
      </c>
      <c r="X30" s="27">
        <f>VLOOKUP(D30,'FINAL TANNAGE AMO.'!C:AI,32,0)</f>
        <v>23877</v>
      </c>
      <c r="Y30" s="308">
        <v>536.04999999999995</v>
      </c>
      <c r="Z30" s="307">
        <v>25</v>
      </c>
      <c r="AA30" s="307">
        <v>25</v>
      </c>
      <c r="AB30" s="307">
        <v>23877</v>
      </c>
      <c r="AC30" s="305">
        <f t="shared" si="5"/>
        <v>0</v>
      </c>
      <c r="AD30" s="305">
        <f t="shared" si="3"/>
        <v>0</v>
      </c>
      <c r="AE30" s="305"/>
      <c r="AF30" s="307"/>
      <c r="AG30" s="308"/>
      <c r="AH30" s="27"/>
      <c r="AI30" s="307">
        <v>1308</v>
      </c>
      <c r="AJ30" s="307">
        <v>200</v>
      </c>
      <c r="AK30" s="367">
        <v>119</v>
      </c>
      <c r="AL30" s="372"/>
      <c r="AM30" s="351">
        <v>10</v>
      </c>
      <c r="AN30" s="351">
        <f t="shared" si="4"/>
        <v>0</v>
      </c>
      <c r="AO30" s="351"/>
      <c r="AP30" s="351"/>
      <c r="AR30" s="20" t="b">
        <f>W30=AA30</f>
        <v>1</v>
      </c>
    </row>
    <row r="31" spans="1:46">
      <c r="A31" s="193" t="b">
        <f t="shared" si="6"/>
        <v>1</v>
      </c>
      <c r="B31" s="285" t="str">
        <f>L31</f>
        <v xml:space="preserve">HE </v>
      </c>
      <c r="C31" s="646" t="s">
        <v>660</v>
      </c>
      <c r="D31" s="654">
        <v>102209140373</v>
      </c>
      <c r="E31" s="653">
        <v>3317686370</v>
      </c>
      <c r="F31" s="193" t="str">
        <f>VLOOKUP(D31,'Name Details'!A:C,3,0)</f>
        <v>Mr. HARUN BASHA MULLA</v>
      </c>
      <c r="G31" s="296" t="str">
        <f>VLOOKUP(E31,'ESIC NAME'!B:I,8,0)</f>
        <v>HARUN MULLA</v>
      </c>
      <c r="H31" s="193" t="s">
        <v>20923</v>
      </c>
      <c r="I31" s="285" t="e">
        <f>VLOOKUP(D31,'Google attandance April -26'!C:AK,40,0)</f>
        <v>#REF!</v>
      </c>
      <c r="J31" s="227">
        <v>102209140373</v>
      </c>
      <c r="K31" s="326">
        <v>3317686370</v>
      </c>
      <c r="L31" s="285" t="str">
        <f>VLOOKUP(D31,'Google attandance April -26'!C:E,3,0)</f>
        <v xml:space="preserve">HE </v>
      </c>
      <c r="M31" s="318" t="b">
        <f t="shared" si="1"/>
        <v>1</v>
      </c>
      <c r="N31" s="285" t="e">
        <f t="shared" si="2"/>
        <v>#REF!</v>
      </c>
      <c r="O31" s="209" t="str">
        <f>VLOOKUP(D31,'Google attandance April -26'!C:E,3,0)</f>
        <v xml:space="preserve">HE </v>
      </c>
      <c r="P31" s="271"/>
      <c r="Q31" s="271"/>
      <c r="R31" s="522">
        <v>500</v>
      </c>
      <c r="S31" s="517">
        <v>550</v>
      </c>
      <c r="T31" s="193"/>
      <c r="U31" s="27">
        <f>VLOOKUP(D31,'Google attandance April -26'!C:AM,37,0)</f>
        <v>414.58000000000004</v>
      </c>
      <c r="V31" s="27">
        <f>VLOOKUP(D31,'Google attandance April -26'!C:AM,34,0)</f>
        <v>24</v>
      </c>
      <c r="W31" s="288">
        <f>VLOOKUP(D31,'FINAL TANNAGE AMO.'!C:AI,33,0)</f>
        <v>14</v>
      </c>
      <c r="X31" s="27">
        <f>VLOOKUP(D31,'FINAL TANNAGE AMO.'!C:AI,32,0)</f>
        <v>7700</v>
      </c>
      <c r="Y31" s="308">
        <v>414.58000000000004</v>
      </c>
      <c r="Z31" s="307">
        <v>24</v>
      </c>
      <c r="AA31" s="307">
        <v>14</v>
      </c>
      <c r="AB31" s="307">
        <v>7700</v>
      </c>
      <c r="AC31" s="305">
        <f t="shared" si="5"/>
        <v>10</v>
      </c>
      <c r="AD31" s="305">
        <f t="shared" si="3"/>
        <v>5500</v>
      </c>
      <c r="AE31" s="305"/>
      <c r="AF31" s="307"/>
      <c r="AG31" s="307"/>
      <c r="AH31" s="27"/>
      <c r="AI31" s="307">
        <v>1235</v>
      </c>
      <c r="AJ31" s="307">
        <v>200</v>
      </c>
      <c r="AK31" s="367">
        <v>114</v>
      </c>
      <c r="AL31" s="373"/>
      <c r="AM31" s="351">
        <v>10</v>
      </c>
      <c r="AN31" s="351">
        <f t="shared" si="4"/>
        <v>0</v>
      </c>
      <c r="AO31" s="351"/>
      <c r="AP31" s="351"/>
      <c r="AR31" s="20" t="b">
        <f>W31=AA31</f>
        <v>1</v>
      </c>
    </row>
    <row r="32" spans="1:46">
      <c r="A32" s="193" t="b">
        <f t="shared" si="6"/>
        <v>1</v>
      </c>
      <c r="B32" s="285" t="s">
        <v>20131</v>
      </c>
      <c r="C32" s="645" t="s">
        <v>555</v>
      </c>
      <c r="D32" s="652">
        <v>101969547233</v>
      </c>
      <c r="E32" s="653">
        <v>3315368099</v>
      </c>
      <c r="F32" s="193" t="str">
        <f>VLOOKUP(D32,'Name Details'!A:C,3,0)</f>
        <v>Mr. NANDURE HEMANT ANAVIRAPPA</v>
      </c>
      <c r="G32" s="296" t="str">
        <f>VLOOKUP(E32,'ESIC NAME'!B:I,8,0)</f>
        <v>NANDURE HEMANT ANAVIRAPPA</v>
      </c>
      <c r="H32" s="193" t="s">
        <v>475</v>
      </c>
      <c r="I32" s="285" t="e">
        <f>VLOOKUP(D32,'Google attandance April -26'!C:AK,40,0)</f>
        <v>#REF!</v>
      </c>
      <c r="J32" s="227">
        <v>101969547233</v>
      </c>
      <c r="K32" s="326">
        <v>3315368099</v>
      </c>
      <c r="L32" s="285" t="str">
        <f>VLOOKUP(D32,'Google attandance April -26'!C:E,3,0)</f>
        <v>AVG</v>
      </c>
      <c r="M32" s="318" t="b">
        <f t="shared" si="1"/>
        <v>1</v>
      </c>
      <c r="N32" s="285" t="e">
        <f t="shared" si="2"/>
        <v>#REF!</v>
      </c>
      <c r="O32" s="209" t="str">
        <f>VLOOKUP(D32,'Google attandance April -26'!C:E,3,0)</f>
        <v>AVG</v>
      </c>
      <c r="P32" s="270" t="s">
        <v>186</v>
      </c>
      <c r="Q32" s="271" t="s">
        <v>283</v>
      </c>
      <c r="R32" s="522"/>
      <c r="S32" s="509">
        <v>600</v>
      </c>
      <c r="T32" s="193"/>
      <c r="U32" s="27">
        <f>VLOOKUP(D32,'Google attandance April -26'!C:AM,37,0)</f>
        <v>236.97000000000008</v>
      </c>
      <c r="V32" s="27">
        <f>VLOOKUP(D32,'Google attandance April -26'!C:AM,34,0)</f>
        <v>21.5</v>
      </c>
      <c r="W32" s="288" t="e">
        <f>VLOOKUP(D32,'FINAL TANNAGE AMO.'!C:AI,33,0)</f>
        <v>#N/A</v>
      </c>
      <c r="X32" s="27" t="e">
        <f>VLOOKUP(D32,'FINAL TANNAGE AMO.'!C:AI,32,0)</f>
        <v>#N/A</v>
      </c>
      <c r="Y32" s="308">
        <v>236.97000000000008</v>
      </c>
      <c r="Z32" s="307">
        <v>21.5</v>
      </c>
      <c r="AA32" s="307"/>
      <c r="AB32" s="307"/>
      <c r="AC32" s="305"/>
      <c r="AD32" s="305">
        <f t="shared" si="3"/>
        <v>0</v>
      </c>
      <c r="AE32" s="305"/>
      <c r="AF32" s="307"/>
      <c r="AG32" s="308"/>
      <c r="AH32" s="27"/>
      <c r="AI32" s="307">
        <v>945</v>
      </c>
      <c r="AJ32" s="307">
        <v>200</v>
      </c>
      <c r="AK32" s="367">
        <v>100</v>
      </c>
      <c r="AL32" s="372">
        <v>10</v>
      </c>
      <c r="AM32" s="351">
        <v>10</v>
      </c>
      <c r="AN32" s="351">
        <f t="shared" si="4"/>
        <v>100</v>
      </c>
      <c r="AO32" s="351"/>
      <c r="AP32" s="351"/>
    </row>
    <row r="33" spans="1:46">
      <c r="A33" s="193" t="b">
        <f t="shared" si="6"/>
        <v>1</v>
      </c>
      <c r="B33" s="285"/>
      <c r="C33" s="205" t="s">
        <v>21587</v>
      </c>
      <c r="D33" s="654">
        <v>102245251075</v>
      </c>
      <c r="E33" s="655">
        <v>3317981416</v>
      </c>
      <c r="F33" s="193" t="str">
        <f>VLOOKUP(D33,'Name Details'!A:C,3,0)</f>
        <v>Mr. MANIK GURULINGAYA HIREMATH</v>
      </c>
      <c r="G33" s="296" t="str">
        <f>VLOOKUP(E33,'ESIC NAME'!B:I,8,0)</f>
        <v>MANIK GURULINGAYA HIREMATH</v>
      </c>
      <c r="H33" s="193" t="s">
        <v>20700</v>
      </c>
      <c r="I33" s="285" t="e">
        <f>VLOOKUP(D33,'Google attandance April -26'!C:AK,40,0)</f>
        <v>#REF!</v>
      </c>
      <c r="J33" s="227">
        <v>102245251075</v>
      </c>
      <c r="K33" s="326">
        <v>3317981416</v>
      </c>
      <c r="L33" s="285" t="str">
        <f>VLOOKUP(D33,'Google attandance April -26'!C:E,3,0)</f>
        <v xml:space="preserve">REWORK </v>
      </c>
      <c r="M33" s="318" t="b">
        <f t="shared" si="1"/>
        <v>1</v>
      </c>
      <c r="N33" s="285" t="e">
        <f t="shared" si="2"/>
        <v>#REF!</v>
      </c>
      <c r="O33" s="209" t="str">
        <f>VLOOKUP(D33,'Google attandance April -26'!C:E,3,0)</f>
        <v xml:space="preserve">REWORK </v>
      </c>
      <c r="P33" s="271"/>
      <c r="Q33" s="271"/>
      <c r="R33" s="522">
        <v>500</v>
      </c>
      <c r="S33" s="517">
        <v>550</v>
      </c>
      <c r="T33" s="193"/>
      <c r="U33" s="27">
        <f>VLOOKUP(D33,'Google attandance April -26'!C:AM,37,0)</f>
        <v>382.42</v>
      </c>
      <c r="V33" s="27">
        <f>VLOOKUP(D33,'Google attandance April -26'!C:AM,34,0)</f>
        <v>25</v>
      </c>
      <c r="W33" s="288" t="e">
        <f>VLOOKUP(D33,'FINAL TANNAGE AMO.'!C:AI,33,0)</f>
        <v>#N/A</v>
      </c>
      <c r="X33" s="27" t="e">
        <f>VLOOKUP(D33,'FINAL TANNAGE AMO.'!C:AI,32,0)</f>
        <v>#N/A</v>
      </c>
      <c r="Y33" s="308">
        <v>382.42</v>
      </c>
      <c r="Z33" s="307">
        <v>25</v>
      </c>
      <c r="AA33" s="307"/>
      <c r="AB33" s="307"/>
      <c r="AC33" s="305"/>
      <c r="AD33" s="305">
        <f t="shared" si="3"/>
        <v>0</v>
      </c>
      <c r="AE33" s="305"/>
      <c r="AF33" s="307"/>
      <c r="AG33" s="307"/>
      <c r="AH33" s="27"/>
      <c r="AI33" s="307">
        <v>1308</v>
      </c>
      <c r="AJ33" s="307">
        <v>200</v>
      </c>
      <c r="AK33" s="367">
        <v>119</v>
      </c>
      <c r="AL33" s="373"/>
      <c r="AM33" s="351">
        <v>10</v>
      </c>
      <c r="AN33" s="351">
        <f t="shared" si="4"/>
        <v>0</v>
      </c>
      <c r="AO33" s="351"/>
      <c r="AP33" s="351"/>
    </row>
    <row r="34" spans="1:46">
      <c r="A34" s="193" t="b">
        <f t="shared" si="6"/>
        <v>1</v>
      </c>
      <c r="B34" s="285" t="str">
        <f>L34</f>
        <v xml:space="preserve">HE </v>
      </c>
      <c r="C34" s="646" t="s">
        <v>580</v>
      </c>
      <c r="D34" s="652">
        <v>102190249257</v>
      </c>
      <c r="E34" s="653">
        <v>3317510361</v>
      </c>
      <c r="F34" s="193" t="str">
        <f>VLOOKUP(D34,'Name Details'!A:C,3,0)</f>
        <v>Mr. YUVRAJ MALAKARI HIRKURE</v>
      </c>
      <c r="G34" s="296" t="str">
        <f>VLOOKUP(E34,'ESIC NAME'!B:I,8,0)</f>
        <v>YUVRAJ MALAKARI HIKKURE</v>
      </c>
      <c r="H34" s="193" t="s">
        <v>655</v>
      </c>
      <c r="I34" s="285" t="e">
        <f>VLOOKUP(D34,'Google attandance April -26'!C:AK,40,0)</f>
        <v>#REF!</v>
      </c>
      <c r="J34" s="227">
        <v>102190249257</v>
      </c>
      <c r="K34" s="326">
        <v>3317510361</v>
      </c>
      <c r="L34" s="285" t="str">
        <f>VLOOKUP(D34,'Google attandance April -26'!C:E,3,0)</f>
        <v xml:space="preserve">HE </v>
      </c>
      <c r="M34" s="318" t="b">
        <f t="shared" si="1"/>
        <v>1</v>
      </c>
      <c r="N34" s="285" t="e">
        <f t="shared" si="2"/>
        <v>#REF!</v>
      </c>
      <c r="O34" s="209" t="str">
        <f>VLOOKUP(D34,'Google attandance April -26'!C:E,3,0)</f>
        <v xml:space="preserve">HE </v>
      </c>
      <c r="P34" s="271"/>
      <c r="Q34" s="271"/>
      <c r="R34" s="522">
        <v>500</v>
      </c>
      <c r="S34" s="517">
        <v>550</v>
      </c>
      <c r="T34" s="193"/>
      <c r="U34" s="27">
        <f>VLOOKUP(D34,'Google attandance April -26'!C:AM,37,0)</f>
        <v>414.13999999999993</v>
      </c>
      <c r="V34" s="27">
        <f>VLOOKUP(D34,'Google attandance April -26'!C:AM,34,0)</f>
        <v>22.5</v>
      </c>
      <c r="W34" s="288">
        <f>VLOOKUP(D34,'FINAL TANNAGE AMO.'!C:AI,33,0)</f>
        <v>14</v>
      </c>
      <c r="X34" s="27">
        <f>VLOOKUP(D34,'FINAL TANNAGE AMO.'!C:AI,32,0)</f>
        <v>11958</v>
      </c>
      <c r="Y34" s="308">
        <v>414.13999999999993</v>
      </c>
      <c r="Z34" s="307">
        <v>22.5</v>
      </c>
      <c r="AA34" s="307">
        <v>14</v>
      </c>
      <c r="AB34" s="307">
        <v>11958</v>
      </c>
      <c r="AC34" s="305">
        <f t="shared" si="5"/>
        <v>8.5</v>
      </c>
      <c r="AD34" s="305">
        <f t="shared" si="3"/>
        <v>4675</v>
      </c>
      <c r="AE34" s="305"/>
      <c r="AF34" s="307"/>
      <c r="AG34" s="307"/>
      <c r="AH34" s="27"/>
      <c r="AI34" s="307">
        <v>1017</v>
      </c>
      <c r="AJ34" s="307">
        <v>200</v>
      </c>
      <c r="AK34" s="367">
        <v>105</v>
      </c>
      <c r="AL34" s="373">
        <v>25</v>
      </c>
      <c r="AM34" s="351">
        <v>10</v>
      </c>
      <c r="AN34" s="351">
        <f t="shared" si="4"/>
        <v>250</v>
      </c>
      <c r="AO34" s="351"/>
      <c r="AP34" s="351"/>
    </row>
    <row r="35" spans="1:46">
      <c r="A35" s="193" t="b">
        <f t="shared" si="6"/>
        <v>1</v>
      </c>
      <c r="B35" s="285"/>
      <c r="C35" s="646">
        <v>0</v>
      </c>
      <c r="D35" s="654">
        <v>101216844424</v>
      </c>
      <c r="E35" s="655">
        <v>3317732124</v>
      </c>
      <c r="F35" s="193" t="str">
        <f>VLOOKUP(D35,'Name Details'!A:C,3,0)</f>
        <v>Mr. HUSEN NADAF</v>
      </c>
      <c r="G35" s="296" t="str">
        <f>VLOOKUP(E35,'ESIC NAME'!B:I,8,0)</f>
        <v>HUSEN NADAF</v>
      </c>
      <c r="H35" s="193" t="s">
        <v>705</v>
      </c>
      <c r="I35" s="285" t="e">
        <f>VLOOKUP(D35,'Google attandance April -26'!C:AK,40,0)</f>
        <v>#REF!</v>
      </c>
      <c r="J35" s="227">
        <v>101216844424</v>
      </c>
      <c r="K35" s="326">
        <v>3317732124</v>
      </c>
      <c r="L35" s="285" t="str">
        <f>VLOOKUP(D35,'Google attandance April -26'!C:E,3,0)</f>
        <v>AVG</v>
      </c>
      <c r="M35" s="318" t="b">
        <f t="shared" si="1"/>
        <v>1</v>
      </c>
      <c r="N35" s="285" t="e">
        <f t="shared" si="2"/>
        <v>#REF!</v>
      </c>
      <c r="O35" s="209" t="str">
        <f>VLOOKUP(D35,'Google attandance April -26'!C:E,3,0)</f>
        <v>AVG</v>
      </c>
      <c r="P35" s="271"/>
      <c r="Q35" s="271"/>
      <c r="R35" s="522">
        <v>500</v>
      </c>
      <c r="S35" s="517">
        <v>525</v>
      </c>
      <c r="T35" s="193"/>
      <c r="U35" s="27">
        <f>VLOOKUP(D35,'Google attandance April -26'!C:AM,37,0)</f>
        <v>0</v>
      </c>
      <c r="V35" s="27">
        <f>VLOOKUP(D35,'Google attandance April -26'!C:AM,34,0)</f>
        <v>15</v>
      </c>
      <c r="W35" s="288" t="e">
        <f>VLOOKUP(D35,'FINAL TANNAGE AMO.'!C:AI,33,0)</f>
        <v>#N/A</v>
      </c>
      <c r="X35" s="27" t="e">
        <f>VLOOKUP(D35,'FINAL TANNAGE AMO.'!C:AI,32,0)</f>
        <v>#N/A</v>
      </c>
      <c r="Y35" s="308">
        <v>0</v>
      </c>
      <c r="Z35" s="307">
        <v>15</v>
      </c>
      <c r="AA35" s="307"/>
      <c r="AB35" s="307"/>
      <c r="AC35" s="305"/>
      <c r="AD35" s="305">
        <f t="shared" si="3"/>
        <v>0</v>
      </c>
      <c r="AE35" s="305"/>
      <c r="AF35" s="307"/>
      <c r="AG35" s="307"/>
      <c r="AH35" s="27"/>
      <c r="AI35" s="307">
        <v>654</v>
      </c>
      <c r="AJ35" s="307">
        <v>175</v>
      </c>
      <c r="AK35" s="367">
        <v>72</v>
      </c>
      <c r="AL35" s="373"/>
      <c r="AM35" s="351">
        <v>10</v>
      </c>
      <c r="AN35" s="351">
        <f t="shared" si="4"/>
        <v>0</v>
      </c>
      <c r="AO35" s="351"/>
      <c r="AP35" s="351"/>
    </row>
    <row r="36" spans="1:46">
      <c r="A36" s="193" t="b">
        <f t="shared" si="6"/>
        <v>1</v>
      </c>
      <c r="B36" s="285"/>
      <c r="C36" s="356" t="s">
        <v>20642</v>
      </c>
      <c r="D36" s="654">
        <v>101958132802</v>
      </c>
      <c r="E36" s="653">
        <v>3317906212</v>
      </c>
      <c r="F36" s="193" t="str">
        <f>VLOOKUP(D36,'Name Details'!A:C,3,0)</f>
        <v>Mr. IRANNA SIDDHARAM KANNI</v>
      </c>
      <c r="G36" s="296" t="str">
        <f>VLOOKUP(E36,'ESIC NAME'!B:I,8,0)</f>
        <v>IRANNA SIDDHARAM KANNI</v>
      </c>
      <c r="H36" s="193" t="s">
        <v>20255</v>
      </c>
      <c r="I36" s="285" t="e">
        <f>VLOOKUP(D36,'Google attandance April -26'!C:AK,40,0)</f>
        <v>#REF!</v>
      </c>
      <c r="J36" s="227">
        <v>101958132802</v>
      </c>
      <c r="K36" s="326">
        <v>3317906212</v>
      </c>
      <c r="L36" s="285" t="str">
        <f>VLOOKUP(D36,'Google attandance April -26'!C:E,3,0)</f>
        <v>AVG</v>
      </c>
      <c r="M36" s="318" t="b">
        <f t="shared" si="1"/>
        <v>1</v>
      </c>
      <c r="N36" s="285" t="e">
        <f t="shared" si="2"/>
        <v>#REF!</v>
      </c>
      <c r="O36" s="209" t="str">
        <f>VLOOKUP(D36,'Google attandance April -26'!C:E,3,0)</f>
        <v>AVG</v>
      </c>
      <c r="P36" s="194"/>
      <c r="Q36" s="194"/>
      <c r="R36" s="440">
        <v>500</v>
      </c>
      <c r="S36" s="517">
        <v>550</v>
      </c>
      <c r="T36" s="193"/>
      <c r="U36" s="27">
        <f>VLOOKUP(D36,'Google attandance April -26'!C:AM,37,0)</f>
        <v>183.05000000000004</v>
      </c>
      <c r="V36" s="27">
        <f>VLOOKUP(D36,'Google attandance April -26'!C:AM,34,0)</f>
        <v>22</v>
      </c>
      <c r="W36" s="288" t="e">
        <f>VLOOKUP(D36,'FINAL TANNAGE AMO.'!C:AI,33,0)</f>
        <v>#N/A</v>
      </c>
      <c r="X36" s="27" t="e">
        <f>VLOOKUP(D36,'FINAL TANNAGE AMO.'!C:AI,32,0)</f>
        <v>#N/A</v>
      </c>
      <c r="Y36" s="308">
        <v>183.05000000000004</v>
      </c>
      <c r="Z36" s="307">
        <v>22</v>
      </c>
      <c r="AA36" s="307"/>
      <c r="AB36" s="307"/>
      <c r="AC36" s="305"/>
      <c r="AD36" s="305">
        <f t="shared" si="3"/>
        <v>0</v>
      </c>
      <c r="AE36" s="305"/>
      <c r="AF36" s="307"/>
      <c r="AG36" s="307"/>
      <c r="AH36" s="27"/>
      <c r="AI36" s="307">
        <v>1017</v>
      </c>
      <c r="AJ36" s="307">
        <v>200</v>
      </c>
      <c r="AK36" s="367">
        <v>105</v>
      </c>
      <c r="AL36" s="373">
        <v>15</v>
      </c>
      <c r="AM36" s="351">
        <v>10</v>
      </c>
      <c r="AN36" s="351">
        <f t="shared" si="4"/>
        <v>150</v>
      </c>
      <c r="AO36" s="351"/>
      <c r="AP36" s="351"/>
    </row>
    <row r="37" spans="1:46">
      <c r="A37" s="193" t="b">
        <f t="shared" si="6"/>
        <v>1</v>
      </c>
      <c r="B37" s="285" t="str">
        <f>L37</f>
        <v xml:space="preserve">YANMAR LINE </v>
      </c>
      <c r="C37" s="647" t="s">
        <v>661</v>
      </c>
      <c r="D37" s="654">
        <v>102053057864</v>
      </c>
      <c r="E37" s="653">
        <v>3317629009</v>
      </c>
      <c r="F37" s="193" t="str">
        <f>VLOOKUP(D37,'Name Details'!A:C,3,0)</f>
        <v>Mr. JAVED AJMODDIN NADAF</v>
      </c>
      <c r="G37" s="296" t="str">
        <f>VLOOKUP(E37,'ESIC NAME'!B:I,8,0)</f>
        <v>JAVED AJMODDIN NADAF</v>
      </c>
      <c r="H37" s="193" t="s">
        <v>4207</v>
      </c>
      <c r="I37" s="285" t="e">
        <f>VLOOKUP(D37,'Google attandance April -26'!C:AK,40,0)</f>
        <v>#REF!</v>
      </c>
      <c r="J37" s="227">
        <v>102053057864</v>
      </c>
      <c r="K37" s="326">
        <v>3317629009</v>
      </c>
      <c r="L37" s="285" t="str">
        <f>VLOOKUP(D37,'Google attandance April -26'!C:E,3,0)</f>
        <v xml:space="preserve">YANMAR LINE </v>
      </c>
      <c r="M37" s="318" t="b">
        <f t="shared" si="1"/>
        <v>1</v>
      </c>
      <c r="N37" s="285" t="e">
        <f t="shared" si="2"/>
        <v>#REF!</v>
      </c>
      <c r="O37" s="209" t="str">
        <f>VLOOKUP(D37,'Google attandance April -26'!C:E,3,0)</f>
        <v xml:space="preserve">YANMAR LINE </v>
      </c>
      <c r="P37" s="271"/>
      <c r="Q37" s="271"/>
      <c r="R37" s="522"/>
      <c r="S37" s="512">
        <v>550</v>
      </c>
      <c r="T37" s="193"/>
      <c r="U37" s="27">
        <f>VLOOKUP(D37,'Google attandance April -26'!C:AM,37,0)</f>
        <v>342.29</v>
      </c>
      <c r="V37" s="27">
        <f>VLOOKUP(D37,'Google attandance April -26'!C:AM,34,0)</f>
        <v>19</v>
      </c>
      <c r="W37" s="288" t="e">
        <f>VLOOKUP(D37,'FINAL TANNAGE AMO.'!C:AI,33,0)</f>
        <v>#N/A</v>
      </c>
      <c r="X37" s="27" t="e">
        <f>VLOOKUP(D37,'FINAL TANNAGE AMO.'!C:AI,32,0)</f>
        <v>#N/A</v>
      </c>
      <c r="Y37" s="308">
        <v>342.29</v>
      </c>
      <c r="Z37" s="307">
        <v>19</v>
      </c>
      <c r="AA37" s="307"/>
      <c r="AB37" s="307"/>
      <c r="AC37" s="305"/>
      <c r="AD37" s="305">
        <f t="shared" si="3"/>
        <v>0</v>
      </c>
      <c r="AE37" s="305"/>
      <c r="AF37" s="207"/>
      <c r="AG37" s="307"/>
      <c r="AH37" s="27"/>
      <c r="AI37" s="307">
        <v>799</v>
      </c>
      <c r="AJ37" s="307">
        <v>200</v>
      </c>
      <c r="AK37" s="367">
        <v>91</v>
      </c>
      <c r="AL37" s="373"/>
      <c r="AM37" s="351">
        <v>10</v>
      </c>
      <c r="AN37" s="351">
        <f t="shared" si="4"/>
        <v>0</v>
      </c>
      <c r="AO37" s="351"/>
      <c r="AP37" s="351"/>
    </row>
    <row r="38" spans="1:46">
      <c r="A38" s="193" t="b">
        <f t="shared" si="6"/>
        <v>1</v>
      </c>
      <c r="B38" s="285" t="s">
        <v>20132</v>
      </c>
      <c r="C38" s="648" t="s">
        <v>544</v>
      </c>
      <c r="D38" s="652">
        <v>101603294918</v>
      </c>
      <c r="E38" s="653">
        <v>3312027406</v>
      </c>
      <c r="F38" s="193" t="str">
        <f>VLOOKUP(D38,'Name Details'!A:C,3,0)</f>
        <v>Mr. JITENDRA SIDRAM KOLI</v>
      </c>
      <c r="G38" s="296" t="str">
        <f>VLOOKUP(E38,'ESIC NAME'!B:I,8,0)</f>
        <v>Jitendra Sidram Koli</v>
      </c>
      <c r="H38" s="193" t="s">
        <v>492</v>
      </c>
      <c r="I38" s="285" t="e">
        <f>VLOOKUP(D38,'Google attandance April -26'!C:AK,40,0)</f>
        <v>#REF!</v>
      </c>
      <c r="J38" s="227">
        <v>101603294918</v>
      </c>
      <c r="K38" s="326">
        <v>3312027406</v>
      </c>
      <c r="L38" s="285" t="str">
        <f>VLOOKUP(D38,'Google attandance April -26'!C:E,3,0)</f>
        <v xml:space="preserve">FINAL </v>
      </c>
      <c r="M38" s="318" t="b">
        <f t="shared" si="1"/>
        <v>1</v>
      </c>
      <c r="N38" s="285" t="e">
        <f t="shared" si="2"/>
        <v>#REF!</v>
      </c>
      <c r="O38" s="209" t="str">
        <f>VLOOKUP(D38,'Google attandance April -26'!C:E,3,0)</f>
        <v xml:space="preserve">FINAL </v>
      </c>
      <c r="P38" s="270" t="s">
        <v>162</v>
      </c>
      <c r="Q38" s="271" t="s">
        <v>168</v>
      </c>
      <c r="R38" s="522"/>
      <c r="S38" s="512">
        <v>550</v>
      </c>
      <c r="T38" s="193"/>
      <c r="U38" s="27">
        <f>VLOOKUP(D38,'Google attandance April -26'!C:AM,37,0)</f>
        <v>417.54000000000008</v>
      </c>
      <c r="V38" s="27">
        <f>VLOOKUP(D38,'Google attandance April -26'!C:AM,34,0)</f>
        <v>24.5</v>
      </c>
      <c r="W38" s="288">
        <f>VLOOKUP(D38,'FINAL TANNAGE AMO.'!C:AI,33,0)</f>
        <v>24</v>
      </c>
      <c r="X38" s="27">
        <f>VLOOKUP(D38,'FINAL TANNAGE AMO.'!C:AI,32,0)</f>
        <v>21730</v>
      </c>
      <c r="Y38" s="308">
        <v>417.54000000000008</v>
      </c>
      <c r="Z38" s="307">
        <v>24.5</v>
      </c>
      <c r="AA38" s="307">
        <v>24</v>
      </c>
      <c r="AB38" s="307">
        <v>21730</v>
      </c>
      <c r="AC38" s="305"/>
      <c r="AD38" s="305">
        <f t="shared" si="3"/>
        <v>0</v>
      </c>
      <c r="AE38" s="305"/>
      <c r="AF38" s="307"/>
      <c r="AG38" s="308"/>
      <c r="AH38" s="27"/>
      <c r="AI38" s="307">
        <v>1235</v>
      </c>
      <c r="AJ38" s="307">
        <v>200</v>
      </c>
      <c r="AK38" s="367">
        <v>114</v>
      </c>
      <c r="AL38" s="372"/>
      <c r="AM38" s="351">
        <v>10</v>
      </c>
      <c r="AN38" s="351">
        <f t="shared" si="4"/>
        <v>0</v>
      </c>
      <c r="AO38" s="351"/>
      <c r="AP38" s="351"/>
      <c r="AR38" s="20" t="b">
        <f>W38=AA38</f>
        <v>1</v>
      </c>
    </row>
    <row r="39" spans="1:46">
      <c r="A39" s="193" t="b">
        <f t="shared" si="6"/>
        <v>1</v>
      </c>
      <c r="B39" s="285" t="s">
        <v>20133</v>
      </c>
      <c r="C39" s="648" t="s">
        <v>548</v>
      </c>
      <c r="D39" s="652">
        <v>101520450548</v>
      </c>
      <c r="E39" s="653">
        <v>3311362160</v>
      </c>
      <c r="F39" s="193" t="str">
        <f>VLOOKUP(D39,'Name Details'!A:C,3,0)</f>
        <v>Mr. KASHINATH ABHIMANYU PATIL</v>
      </c>
      <c r="G39" s="296" t="str">
        <f>VLOOKUP(E39,'ESIC NAME'!B:I,8,0)</f>
        <v>KASHINATH ABHIMANYU PATIL</v>
      </c>
      <c r="H39" s="193" t="s">
        <v>503</v>
      </c>
      <c r="I39" s="285" t="e">
        <f>VLOOKUP(D39,'Google attandance April -26'!C:AK,40,0)</f>
        <v>#REF!</v>
      </c>
      <c r="J39" s="227">
        <v>101520450548</v>
      </c>
      <c r="K39" s="326">
        <v>3311362160</v>
      </c>
      <c r="L39" s="285" t="str">
        <f>VLOOKUP(D39,'Google attandance April -26'!C:E,3,0)</f>
        <v xml:space="preserve">HE </v>
      </c>
      <c r="M39" s="318" t="b">
        <f t="shared" si="1"/>
        <v>1</v>
      </c>
      <c r="N39" s="285" t="e">
        <f t="shared" si="2"/>
        <v>#REF!</v>
      </c>
      <c r="O39" s="209" t="str">
        <f>VLOOKUP(D39,'Google attandance April -26'!C:E,3,0)</f>
        <v xml:space="preserve">HE </v>
      </c>
      <c r="P39" s="270" t="s">
        <v>171</v>
      </c>
      <c r="Q39" s="271">
        <v>31408814156</v>
      </c>
      <c r="R39" s="522"/>
      <c r="S39" s="512">
        <v>550</v>
      </c>
      <c r="T39" s="193"/>
      <c r="U39" s="27">
        <f>VLOOKUP(D39,'Google attandance April -26'!C:AM,37,0)</f>
        <v>214.77000000000004</v>
      </c>
      <c r="V39" s="27">
        <f>VLOOKUP(D39,'Google attandance April -26'!C:AM,34,0)</f>
        <v>27</v>
      </c>
      <c r="W39" s="288">
        <f>VLOOKUP(D39,'FINAL TANNAGE AMO.'!C:AI,33,0)</f>
        <v>27</v>
      </c>
      <c r="X39" s="27">
        <f>VLOOKUP(D39,'FINAL TANNAGE AMO.'!C:AI,32,0)</f>
        <v>25149</v>
      </c>
      <c r="Y39" s="308">
        <v>214.77000000000004</v>
      </c>
      <c r="Z39" s="307">
        <v>27</v>
      </c>
      <c r="AA39" s="307">
        <v>27</v>
      </c>
      <c r="AB39" s="307">
        <v>25149</v>
      </c>
      <c r="AC39" s="305"/>
      <c r="AD39" s="305">
        <f t="shared" si="3"/>
        <v>0</v>
      </c>
      <c r="AE39" s="305"/>
      <c r="AF39" s="307"/>
      <c r="AG39" s="308"/>
      <c r="AH39" s="27"/>
      <c r="AI39" s="307">
        <v>1308</v>
      </c>
      <c r="AJ39" s="307">
        <v>200</v>
      </c>
      <c r="AK39" s="367">
        <v>119</v>
      </c>
      <c r="AL39" s="372"/>
      <c r="AM39" s="351">
        <v>10</v>
      </c>
      <c r="AN39" s="351">
        <f t="shared" si="4"/>
        <v>0</v>
      </c>
      <c r="AO39" s="351"/>
      <c r="AP39" s="351"/>
      <c r="AR39" s="20" t="b">
        <f>W39=AA39</f>
        <v>1</v>
      </c>
      <c r="AT39" s="20" t="s">
        <v>22109</v>
      </c>
    </row>
    <row r="40" spans="1:46">
      <c r="A40" s="193" t="b">
        <f t="shared" si="6"/>
        <v>1</v>
      </c>
      <c r="B40" s="285" t="s">
        <v>20134</v>
      </c>
      <c r="C40" s="648" t="s">
        <v>542</v>
      </c>
      <c r="D40" s="652">
        <v>101818174092</v>
      </c>
      <c r="E40" s="653">
        <v>3313938725</v>
      </c>
      <c r="F40" s="193" t="str">
        <f>VLOOKUP(D40,'Name Details'!A:C,3,0)</f>
        <v>Mr. KASHINATH JAGANATH BIRJADAR</v>
      </c>
      <c r="G40" s="296" t="str">
        <f>VLOOKUP(E40,'ESIC NAME'!B:I,8,0)</f>
        <v>KASHINATH JAGANATH BIRJADAR</v>
      </c>
      <c r="H40" s="193" t="s">
        <v>495</v>
      </c>
      <c r="I40" s="285" t="e">
        <f>VLOOKUP(D40,'Google attandance April -26'!C:AK,40,0)</f>
        <v>#REF!</v>
      </c>
      <c r="J40" s="227">
        <v>101818174092</v>
      </c>
      <c r="K40" s="326">
        <v>3313938725</v>
      </c>
      <c r="L40" s="285" t="str">
        <f>VLOOKUP(D40,'Google attandance April -26'!C:E,3,0)</f>
        <v xml:space="preserve">FINAL </v>
      </c>
      <c r="M40" s="318" t="b">
        <f t="shared" si="1"/>
        <v>1</v>
      </c>
      <c r="N40" s="285" t="e">
        <f t="shared" si="2"/>
        <v>#REF!</v>
      </c>
      <c r="O40" s="209" t="str">
        <f>VLOOKUP(D40,'Google attandance April -26'!C:E,3,0)</f>
        <v xml:space="preserve">FINAL </v>
      </c>
      <c r="P40" s="270" t="s">
        <v>169</v>
      </c>
      <c r="Q40" s="271" t="s">
        <v>170</v>
      </c>
      <c r="R40" s="522"/>
      <c r="S40" s="512">
        <v>550</v>
      </c>
      <c r="T40" s="193"/>
      <c r="U40" s="27">
        <f>VLOOKUP(D40,'Google attandance April -26'!C:AM,37,0)</f>
        <v>203.28000000000006</v>
      </c>
      <c r="V40" s="27">
        <f>VLOOKUP(D40,'Google attandance April -26'!C:AM,34,0)</f>
        <v>24</v>
      </c>
      <c r="W40" s="288">
        <f>VLOOKUP(D40,'FINAL TANNAGE AMO.'!C:AI,33,0)</f>
        <v>24</v>
      </c>
      <c r="X40" s="27">
        <f>VLOOKUP(D40,'FINAL TANNAGE AMO.'!C:AI,32,0)</f>
        <v>21415</v>
      </c>
      <c r="Y40" s="308">
        <v>203.28000000000006</v>
      </c>
      <c r="Z40" s="307">
        <v>24</v>
      </c>
      <c r="AA40" s="307">
        <v>24</v>
      </c>
      <c r="AB40" s="307">
        <v>21415</v>
      </c>
      <c r="AC40" s="305"/>
      <c r="AD40" s="305">
        <f t="shared" si="3"/>
        <v>0</v>
      </c>
      <c r="AE40" s="305">
        <v>5000</v>
      </c>
      <c r="AF40" s="307"/>
      <c r="AG40" s="308"/>
      <c r="AH40" s="27"/>
      <c r="AI40" s="307">
        <v>1235</v>
      </c>
      <c r="AJ40" s="307">
        <v>200</v>
      </c>
      <c r="AK40" s="367">
        <v>114</v>
      </c>
      <c r="AL40" s="372"/>
      <c r="AM40" s="351">
        <v>10</v>
      </c>
      <c r="AN40" s="351">
        <f t="shared" si="4"/>
        <v>0</v>
      </c>
      <c r="AO40" s="351"/>
      <c r="AP40" s="351"/>
      <c r="AR40" s="20" t="b">
        <f>W40=AA40</f>
        <v>1</v>
      </c>
    </row>
    <row r="41" spans="1:46">
      <c r="A41" s="193" t="b">
        <f t="shared" si="6"/>
        <v>1</v>
      </c>
      <c r="B41" s="285" t="s">
        <v>20135</v>
      </c>
      <c r="C41" s="648" t="s">
        <v>529</v>
      </c>
      <c r="D41" s="652">
        <v>101373078654</v>
      </c>
      <c r="E41" s="653">
        <v>3311531000</v>
      </c>
      <c r="F41" s="193" t="str">
        <f>VLOOKUP(D41,'Name Details'!A:C,3,0)</f>
        <v>Mr. KHALID ILAI SHAIKH</v>
      </c>
      <c r="G41" s="296" t="str">
        <f>VLOOKUP(E41,'ESIC NAME'!B:I,8,0)</f>
        <v>KHALID ILAI SHAIKH</v>
      </c>
      <c r="H41" s="193" t="s">
        <v>501</v>
      </c>
      <c r="I41" s="285" t="e">
        <f>VLOOKUP(D41,'Google attandance April -26'!C:AK,40,0)</f>
        <v>#REF!</v>
      </c>
      <c r="J41" s="227">
        <v>101373078654</v>
      </c>
      <c r="K41" s="326">
        <v>3311531000</v>
      </c>
      <c r="L41" s="285" t="str">
        <f>VLOOKUP(D41,'Google attandance April -26'!C:E,3,0)</f>
        <v xml:space="preserve">HE </v>
      </c>
      <c r="M41" s="318" t="b">
        <f t="shared" si="1"/>
        <v>1</v>
      </c>
      <c r="N41" s="285" t="e">
        <f t="shared" si="2"/>
        <v>#REF!</v>
      </c>
      <c r="O41" s="209" t="str">
        <f>VLOOKUP(D41,'Google attandance April -26'!C:E,3,0)</f>
        <v xml:space="preserve">HE </v>
      </c>
      <c r="P41" s="270" t="s">
        <v>172</v>
      </c>
      <c r="Q41" s="271" t="s">
        <v>173</v>
      </c>
      <c r="R41" s="522"/>
      <c r="S41" s="512">
        <v>550</v>
      </c>
      <c r="T41" s="193"/>
      <c r="U41" s="27">
        <f>VLOOKUP(D41,'Google attandance April -26'!C:AM,37,0)</f>
        <v>63.93</v>
      </c>
      <c r="V41" s="27">
        <f>VLOOKUP(D41,'Google attandance April -26'!C:AM,34,0)</f>
        <v>25</v>
      </c>
      <c r="W41" s="288">
        <f>VLOOKUP(D41,'FINAL TANNAGE AMO.'!C:AI,33,0)</f>
        <v>25</v>
      </c>
      <c r="X41" s="27">
        <f>VLOOKUP(D41,'FINAL TANNAGE AMO.'!C:AI,32,0)</f>
        <v>23573</v>
      </c>
      <c r="Y41" s="27">
        <v>63.93</v>
      </c>
      <c r="Z41" s="307">
        <v>25</v>
      </c>
      <c r="AA41" s="307">
        <v>25</v>
      </c>
      <c r="AB41" s="307">
        <v>23573</v>
      </c>
      <c r="AC41" s="305"/>
      <c r="AD41" s="305">
        <f t="shared" si="3"/>
        <v>0</v>
      </c>
      <c r="AE41" s="305"/>
      <c r="AF41" s="307"/>
      <c r="AG41" s="308"/>
      <c r="AH41" s="27"/>
      <c r="AI41" s="307">
        <v>1308</v>
      </c>
      <c r="AJ41" s="307">
        <v>200</v>
      </c>
      <c r="AK41" s="367">
        <v>119</v>
      </c>
      <c r="AL41" s="372"/>
      <c r="AM41" s="351">
        <v>10</v>
      </c>
      <c r="AN41" s="351">
        <f t="shared" si="4"/>
        <v>0</v>
      </c>
      <c r="AO41" s="351"/>
      <c r="AP41" s="351"/>
      <c r="AR41" s="20" t="b">
        <f>W41=AA41</f>
        <v>1</v>
      </c>
    </row>
    <row r="42" spans="1:46">
      <c r="A42" s="193" t="b">
        <f t="shared" si="6"/>
        <v>1</v>
      </c>
      <c r="B42" s="285" t="s">
        <v>20152</v>
      </c>
      <c r="C42" s="648" t="s">
        <v>519</v>
      </c>
      <c r="D42" s="652">
        <v>102086533444</v>
      </c>
      <c r="E42" s="653">
        <v>3316550718</v>
      </c>
      <c r="F42" s="193" t="str">
        <f>VLOOKUP(D42,'Name Details'!A:C,3,0)</f>
        <v>Mr. SANDIP CHANDRAKANT KHATAL</v>
      </c>
      <c r="G42" s="296" t="str">
        <f>VLOOKUP(E42,'ESIC NAME'!B:I,8,0)</f>
        <v>SANDIP CHANDRAKANT KHATAL</v>
      </c>
      <c r="H42" s="193" t="s">
        <v>445</v>
      </c>
      <c r="I42" s="285" t="e">
        <f>VLOOKUP(D42,'Google attandance April -26'!C:AK,40,0)</f>
        <v>#REF!</v>
      </c>
      <c r="J42" s="227">
        <v>102086533444</v>
      </c>
      <c r="K42" s="326">
        <v>3316550718</v>
      </c>
      <c r="L42" s="285" t="str">
        <f>VLOOKUP(D42,'Google attandance April -26'!C:E,3,0)</f>
        <v xml:space="preserve">HE </v>
      </c>
      <c r="M42" s="318" t="b">
        <f t="shared" si="1"/>
        <v>1</v>
      </c>
      <c r="N42" s="285" t="e">
        <f t="shared" si="2"/>
        <v>#REF!</v>
      </c>
      <c r="O42" s="209" t="str">
        <f>VLOOKUP(D42,'Google attandance April -26'!C:E,3,0)</f>
        <v xml:space="preserve">HE </v>
      </c>
      <c r="P42" s="275" t="s">
        <v>172</v>
      </c>
      <c r="Q42" s="363" t="s">
        <v>422</v>
      </c>
      <c r="R42" s="534"/>
      <c r="S42" s="512">
        <v>550</v>
      </c>
      <c r="T42" s="193"/>
      <c r="U42" s="27">
        <f>VLOOKUP(D42,'Google attandance April -26'!C:AM,37,0)</f>
        <v>9.4</v>
      </c>
      <c r="V42" s="27">
        <f>VLOOKUP(D42,'Google attandance April -26'!C:AM,34,0)</f>
        <v>19</v>
      </c>
      <c r="W42" s="288" t="e">
        <f>VLOOKUP(D42,'FINAL TANNAGE AMO.'!C:AI,33,0)</f>
        <v>#N/A</v>
      </c>
      <c r="X42" s="27" t="e">
        <f>VLOOKUP(D42,'FINAL TANNAGE AMO.'!C:AI,32,0)</f>
        <v>#N/A</v>
      </c>
      <c r="Y42" s="27">
        <v>9.4</v>
      </c>
      <c r="Z42" s="307">
        <v>19</v>
      </c>
      <c r="AA42" s="307"/>
      <c r="AB42" s="307"/>
      <c r="AC42" s="305"/>
      <c r="AD42" s="305">
        <f t="shared" si="3"/>
        <v>0</v>
      </c>
      <c r="AE42" s="305"/>
      <c r="AF42" s="307"/>
      <c r="AG42" s="308"/>
      <c r="AH42" s="27"/>
      <c r="AI42" s="307">
        <v>799</v>
      </c>
      <c r="AJ42" s="307">
        <v>200</v>
      </c>
      <c r="AK42" s="367">
        <v>91</v>
      </c>
      <c r="AL42" s="372">
        <v>30</v>
      </c>
      <c r="AM42" s="351">
        <v>10</v>
      </c>
      <c r="AN42" s="351">
        <f t="shared" si="4"/>
        <v>300</v>
      </c>
      <c r="AO42" s="351"/>
      <c r="AP42" s="351"/>
    </row>
    <row r="43" spans="1:46">
      <c r="A43" s="193" t="b">
        <f t="shared" si="6"/>
        <v>1</v>
      </c>
      <c r="B43" s="285" t="s">
        <v>20136</v>
      </c>
      <c r="C43" s="648" t="s">
        <v>533</v>
      </c>
      <c r="D43" s="652">
        <v>102120964651</v>
      </c>
      <c r="E43" s="653">
        <v>3316853397</v>
      </c>
      <c r="F43" s="193" t="str">
        <f>VLOOKUP(D43,'Name Details'!A:C,3,0)</f>
        <v>Mr. KHAJASAHEB GULAB HIMONE</v>
      </c>
      <c r="G43" s="296" t="str">
        <f>VLOOKUP(E43,'ESIC NAME'!B:I,8,0)</f>
        <v>KHAJASAHEB GULAB HIMONE</v>
      </c>
      <c r="H43" s="193" t="s">
        <v>441</v>
      </c>
      <c r="I43" s="285" t="e">
        <f>VLOOKUP(D43,'Google attandance April -26'!C:AK,40,0)</f>
        <v>#REF!</v>
      </c>
      <c r="J43" s="227">
        <v>102120964651</v>
      </c>
      <c r="K43" s="326">
        <v>3316853397</v>
      </c>
      <c r="L43" s="285" t="str">
        <f>VLOOKUP(D43,'Google attandance April -26'!C:E,3,0)</f>
        <v xml:space="preserve">FINAL </v>
      </c>
      <c r="M43" s="318" t="b">
        <f t="shared" si="1"/>
        <v>1</v>
      </c>
      <c r="N43" s="285" t="e">
        <f t="shared" si="2"/>
        <v>#REF!</v>
      </c>
      <c r="O43" s="209" t="str">
        <f>VLOOKUP(D43,'Google attandance April -26'!C:E,3,0)</f>
        <v xml:space="preserve">FINAL </v>
      </c>
      <c r="P43" s="270"/>
      <c r="Q43" s="271"/>
      <c r="R43" s="522"/>
      <c r="S43" s="517">
        <v>500</v>
      </c>
      <c r="T43" s="193"/>
      <c r="U43" s="27">
        <f>VLOOKUP(D43,'Google attandance April -26'!C:AM,37,0)</f>
        <v>225.70000000000007</v>
      </c>
      <c r="V43" s="27">
        <f>VLOOKUP(D43,'Google attandance April -26'!C:AM,34,0)</f>
        <v>26</v>
      </c>
      <c r="W43" s="288">
        <f>VLOOKUP(D43,'FINAL TANNAGE AMO.'!C:AI,33,0)</f>
        <v>26</v>
      </c>
      <c r="X43" s="27">
        <f>VLOOKUP(D43,'FINAL TANNAGE AMO.'!C:AI,32,0)</f>
        <v>23230</v>
      </c>
      <c r="Y43" s="27">
        <v>225.70000000000007</v>
      </c>
      <c r="Z43" s="307">
        <v>26</v>
      </c>
      <c r="AA43" s="307">
        <v>26</v>
      </c>
      <c r="AB43" s="307">
        <v>23230</v>
      </c>
      <c r="AC43" s="305"/>
      <c r="AD43" s="305">
        <f t="shared" si="3"/>
        <v>0</v>
      </c>
      <c r="AE43" s="305"/>
      <c r="AF43" s="307"/>
      <c r="AG43" s="308"/>
      <c r="AH43" s="27"/>
      <c r="AI43" s="307">
        <v>1308</v>
      </c>
      <c r="AJ43" s="307">
        <v>200</v>
      </c>
      <c r="AK43" s="367">
        <v>119</v>
      </c>
      <c r="AL43" s="372"/>
      <c r="AM43" s="351">
        <v>10</v>
      </c>
      <c r="AN43" s="351">
        <f t="shared" si="4"/>
        <v>0</v>
      </c>
      <c r="AO43" s="351"/>
      <c r="AP43" s="351"/>
      <c r="AR43" s="20" t="b">
        <f>W43=AA43</f>
        <v>1</v>
      </c>
    </row>
    <row r="44" spans="1:46">
      <c r="A44" s="193" t="b">
        <f t="shared" si="6"/>
        <v>1</v>
      </c>
      <c r="B44" s="285" t="s">
        <v>20137</v>
      </c>
      <c r="C44" s="648" t="s">
        <v>552</v>
      </c>
      <c r="D44" s="652">
        <v>101428896909</v>
      </c>
      <c r="E44" s="653">
        <v>3315285176</v>
      </c>
      <c r="F44" s="193" t="str">
        <f>VLOOKUP(D44,'Name Details'!A:C,3,0)</f>
        <v>Mr. KISHOR JYOTIBA MORE</v>
      </c>
      <c r="G44" s="296" t="str">
        <f>VLOOKUP(E44,'ESIC NAME'!B:I,8,0)</f>
        <v>KISHOR JYOTIBA MORE</v>
      </c>
      <c r="H44" s="193" t="s">
        <v>477</v>
      </c>
      <c r="I44" s="285" t="e">
        <f>VLOOKUP(D44,'Google attandance April -26'!C:AK,40,0)</f>
        <v>#REF!</v>
      </c>
      <c r="J44" s="227">
        <v>101428896909</v>
      </c>
      <c r="K44" s="326">
        <v>3315285176</v>
      </c>
      <c r="L44" s="285" t="str">
        <f>VLOOKUP(D44,'Google attandance April -26'!C:E,3,0)</f>
        <v xml:space="preserve">SHOT BLAST </v>
      </c>
      <c r="M44" s="318" t="b">
        <f t="shared" si="1"/>
        <v>1</v>
      </c>
      <c r="N44" s="285" t="e">
        <f t="shared" si="2"/>
        <v>#REF!</v>
      </c>
      <c r="O44" s="209" t="str">
        <f>VLOOKUP(D44,'Google attandance April -26'!C:E,3,0)</f>
        <v xml:space="preserve">SHOT BLAST </v>
      </c>
      <c r="P44" s="270" t="s">
        <v>284</v>
      </c>
      <c r="Q44" s="271" t="s">
        <v>285</v>
      </c>
      <c r="R44" s="522"/>
      <c r="S44" s="506">
        <v>625</v>
      </c>
      <c r="T44" s="193"/>
      <c r="U44" s="27">
        <f>VLOOKUP(D44,'Google attandance April -26'!C:AM,37,0)</f>
        <v>135.44000000000003</v>
      </c>
      <c r="V44" s="27">
        <f>VLOOKUP(D44,'Google attandance April -26'!C:AM,34,0)</f>
        <v>21</v>
      </c>
      <c r="W44" s="288" t="e">
        <f>VLOOKUP(D44,'FINAL TANNAGE AMO.'!C:AI,33,0)</f>
        <v>#N/A</v>
      </c>
      <c r="X44" s="27" t="e">
        <f>VLOOKUP(D44,'FINAL TANNAGE AMO.'!C:AI,32,0)</f>
        <v>#N/A</v>
      </c>
      <c r="Y44" s="27">
        <v>135.44000000000003</v>
      </c>
      <c r="Z44" s="307">
        <v>21</v>
      </c>
      <c r="AA44" s="307"/>
      <c r="AB44" s="307"/>
      <c r="AC44" s="305"/>
      <c r="AD44" s="305">
        <f t="shared" si="3"/>
        <v>0</v>
      </c>
      <c r="AE44" s="305"/>
      <c r="AF44" s="307"/>
      <c r="AG44" s="308"/>
      <c r="AH44" s="27"/>
      <c r="AI44" s="307">
        <v>945</v>
      </c>
      <c r="AJ44" s="307">
        <v>200</v>
      </c>
      <c r="AK44" s="367">
        <v>100</v>
      </c>
      <c r="AL44" s="372"/>
      <c r="AM44" s="351">
        <v>10</v>
      </c>
      <c r="AN44" s="351">
        <f t="shared" si="4"/>
        <v>0</v>
      </c>
      <c r="AO44" s="351"/>
      <c r="AP44" s="351"/>
    </row>
    <row r="45" spans="1:46">
      <c r="A45" s="193" t="b">
        <f t="shared" si="6"/>
        <v>1</v>
      </c>
      <c r="B45" s="285" t="str">
        <f>L45</f>
        <v xml:space="preserve">PAINTER </v>
      </c>
      <c r="C45" s="647" t="s">
        <v>581</v>
      </c>
      <c r="D45" s="654">
        <v>102032852951</v>
      </c>
      <c r="E45" s="653">
        <v>3317057005</v>
      </c>
      <c r="F45" s="193" t="str">
        <f>VLOOKUP(D45,'Name Details'!A:C,3,0)</f>
        <v>Mr. PRAKASH</v>
      </c>
      <c r="G45" s="296" t="str">
        <f>VLOOKUP(E45,'ESIC NAME'!B:I,8,0)</f>
        <v>PRAKASH</v>
      </c>
      <c r="H45" s="193" t="s">
        <v>2146</v>
      </c>
      <c r="I45" s="285" t="e">
        <f>VLOOKUP(D45,'Google attandance April -26'!C:AK,40,0)</f>
        <v>#REF!</v>
      </c>
      <c r="J45" s="227">
        <v>102032852951</v>
      </c>
      <c r="K45" s="326">
        <v>3317057005</v>
      </c>
      <c r="L45" s="285" t="str">
        <f>VLOOKUP(D45,'Google attandance April -26'!C:E,3,0)</f>
        <v xml:space="preserve">PAINTER </v>
      </c>
      <c r="M45" s="318" t="b">
        <f t="shared" si="1"/>
        <v>1</v>
      </c>
      <c r="N45" s="285" t="e">
        <f t="shared" si="2"/>
        <v>#REF!</v>
      </c>
      <c r="O45" s="209" t="str">
        <f>VLOOKUP(D45,'Google attandance April -26'!C:E,3,0)</f>
        <v xml:space="preserve">PAINTER </v>
      </c>
      <c r="P45" s="271"/>
      <c r="Q45" s="271"/>
      <c r="R45" s="522"/>
      <c r="S45" s="516">
        <v>525</v>
      </c>
      <c r="T45" s="193"/>
      <c r="U45" s="27">
        <f>VLOOKUP(D45,'Google attandance April -26'!C:AM,37,0)</f>
        <v>449.21999999999997</v>
      </c>
      <c r="V45" s="27">
        <f>VLOOKUP(D45,'Google attandance April -26'!C:AM,34,0)</f>
        <v>24</v>
      </c>
      <c r="W45" s="288" t="e">
        <f>VLOOKUP(D45,'FINAL TANNAGE AMO.'!C:AI,33,0)</f>
        <v>#N/A</v>
      </c>
      <c r="X45" s="27" t="e">
        <f>VLOOKUP(D45,'FINAL TANNAGE AMO.'!C:AI,32,0)</f>
        <v>#N/A</v>
      </c>
      <c r="Y45" s="27">
        <v>449.21999999999997</v>
      </c>
      <c r="Z45" s="307">
        <v>24</v>
      </c>
      <c r="AA45" s="307"/>
      <c r="AB45" s="307"/>
      <c r="AC45" s="305"/>
      <c r="AD45" s="305">
        <f t="shared" si="3"/>
        <v>0</v>
      </c>
      <c r="AE45" s="305"/>
      <c r="AF45" s="307">
        <v>15005</v>
      </c>
      <c r="AG45" s="307"/>
      <c r="AH45" s="27"/>
      <c r="AI45" s="307">
        <v>1235</v>
      </c>
      <c r="AJ45" s="307">
        <v>200</v>
      </c>
      <c r="AK45" s="367">
        <v>114</v>
      </c>
      <c r="AL45" s="373"/>
      <c r="AM45" s="351">
        <v>10</v>
      </c>
      <c r="AN45" s="351">
        <f t="shared" si="4"/>
        <v>0</v>
      </c>
      <c r="AO45" s="351"/>
      <c r="AP45" s="351"/>
    </row>
    <row r="46" spans="1:46">
      <c r="A46" s="193" t="b">
        <f t="shared" si="6"/>
        <v>1</v>
      </c>
      <c r="B46" s="285" t="s">
        <v>20156</v>
      </c>
      <c r="C46" s="648" t="s">
        <v>549</v>
      </c>
      <c r="D46" s="652">
        <v>101951607397</v>
      </c>
      <c r="E46" s="653">
        <v>3315199534</v>
      </c>
      <c r="F46" s="193" t="str">
        <f>VLOOKUP(D46,'Name Details'!A:C,3,0)</f>
        <v>Mr. SHAVRSIDDHA KHANDAPPA LANDAGE</v>
      </c>
      <c r="G46" s="296" t="str">
        <f>VLOOKUP(E46,'ESIC NAME'!B:I,8,0)</f>
        <v>SHAVRSIDDHA KHANDAPP LANDAGE</v>
      </c>
      <c r="H46" s="193" t="s">
        <v>481</v>
      </c>
      <c r="I46" s="285" t="e">
        <f>VLOOKUP(D46,'Google attandance April -26'!C:AK,40,0)</f>
        <v>#REF!</v>
      </c>
      <c r="J46" s="227">
        <v>101951607397</v>
      </c>
      <c r="K46" s="326">
        <v>3315199534</v>
      </c>
      <c r="L46" s="285" t="str">
        <f>VLOOKUP(D46,'Google attandance April -26'!C:E,3,0)</f>
        <v xml:space="preserve">SHOT BLAST </v>
      </c>
      <c r="M46" s="318" t="b">
        <f t="shared" si="1"/>
        <v>1</v>
      </c>
      <c r="N46" s="285" t="e">
        <f t="shared" si="2"/>
        <v>#REF!</v>
      </c>
      <c r="O46" s="209" t="str">
        <f>VLOOKUP(D46,'Google attandance April -26'!C:E,3,0)</f>
        <v xml:space="preserve">SHOT BLAST </v>
      </c>
      <c r="P46" s="270" t="s">
        <v>162</v>
      </c>
      <c r="Q46" s="271" t="s">
        <v>188</v>
      </c>
      <c r="R46" s="522"/>
      <c r="S46" s="506">
        <v>625</v>
      </c>
      <c r="T46" s="193"/>
      <c r="U46" s="27">
        <f>VLOOKUP(D46,'Google attandance April -26'!C:AM,37,0)</f>
        <v>443</v>
      </c>
      <c r="V46" s="27">
        <f>VLOOKUP(D46,'Google attandance April -26'!C:AM,34,0)</f>
        <v>21</v>
      </c>
      <c r="W46" s="288">
        <f>VLOOKUP(D46,'FINAL TANNAGE AMO.'!C:AI,33,0)</f>
        <v>1</v>
      </c>
      <c r="X46" s="27">
        <f>VLOOKUP(D46,'FINAL TANNAGE AMO.'!C:AI,32,0)</f>
        <v>833</v>
      </c>
      <c r="Y46" s="27">
        <v>443</v>
      </c>
      <c r="Z46" s="307">
        <v>21</v>
      </c>
      <c r="AA46" s="307">
        <v>1</v>
      </c>
      <c r="AB46" s="307">
        <v>833</v>
      </c>
      <c r="AC46" s="305">
        <f t="shared" si="5"/>
        <v>20</v>
      </c>
      <c r="AD46" s="305">
        <f t="shared" si="3"/>
        <v>12500</v>
      </c>
      <c r="AE46" s="305"/>
      <c r="AF46" s="309"/>
      <c r="AG46" s="308"/>
      <c r="AH46" s="27"/>
      <c r="AI46" s="307">
        <v>945</v>
      </c>
      <c r="AJ46" s="307">
        <v>200</v>
      </c>
      <c r="AK46" s="367">
        <v>100</v>
      </c>
      <c r="AL46" s="372"/>
      <c r="AM46" s="351">
        <v>10</v>
      </c>
      <c r="AN46" s="351">
        <f t="shared" si="4"/>
        <v>0</v>
      </c>
      <c r="AO46" s="351"/>
      <c r="AP46" s="351"/>
      <c r="AR46" s="20" t="b">
        <f>W46=AA46</f>
        <v>1</v>
      </c>
    </row>
    <row r="47" spans="1:46">
      <c r="A47" s="193" t="b">
        <f t="shared" si="6"/>
        <v>1</v>
      </c>
      <c r="B47" s="285" t="s">
        <v>20138</v>
      </c>
      <c r="C47" s="648" t="s">
        <v>530</v>
      </c>
      <c r="D47" s="652">
        <v>102090872186</v>
      </c>
      <c r="E47" s="653">
        <v>3316481452</v>
      </c>
      <c r="F47" s="193" t="str">
        <f>VLOOKUP(D47,'Name Details'!A:C,3,0)</f>
        <v>Mr. MAHESH BABUSHA LANDAGE</v>
      </c>
      <c r="G47" s="296" t="str">
        <f>VLOOKUP(E47,'ESIC NAME'!B:I,8,0)</f>
        <v>MAHESH BABUSHA LANDAGE</v>
      </c>
      <c r="H47" s="193" t="s">
        <v>442</v>
      </c>
      <c r="I47" s="285" t="e">
        <f>VLOOKUP(D47,'Google attandance April -26'!C:AK,40,0)</f>
        <v>#REF!</v>
      </c>
      <c r="J47" s="227">
        <v>102090872186</v>
      </c>
      <c r="K47" s="326">
        <v>3316481452</v>
      </c>
      <c r="L47" s="285" t="str">
        <f>VLOOKUP(D47,'Google attandance April -26'!C:E,3,0)</f>
        <v>AVG</v>
      </c>
      <c r="M47" s="318" t="b">
        <f t="shared" si="1"/>
        <v>1</v>
      </c>
      <c r="N47" s="285" t="e">
        <f t="shared" si="2"/>
        <v>#REF!</v>
      </c>
      <c r="O47" s="209" t="str">
        <f>VLOOKUP(D47,'Google attandance April -26'!C:E,3,0)</f>
        <v>AVG</v>
      </c>
      <c r="P47" s="278" t="s">
        <v>191</v>
      </c>
      <c r="Q47" s="279" t="s">
        <v>421</v>
      </c>
      <c r="R47" s="535">
        <v>575</v>
      </c>
      <c r="S47" s="307">
        <v>625</v>
      </c>
      <c r="T47" s="193"/>
      <c r="U47" s="27">
        <f>VLOOKUP(D47,'Google attandance April -26'!C:AM,37,0)</f>
        <v>391.2600000000001</v>
      </c>
      <c r="V47" s="27">
        <f>VLOOKUP(D47,'Google attandance April -26'!C:AM,34,0)</f>
        <v>25</v>
      </c>
      <c r="W47" s="288" t="e">
        <f>VLOOKUP(D47,'FINAL TANNAGE AMO.'!C:AI,33,0)</f>
        <v>#N/A</v>
      </c>
      <c r="X47" s="27" t="e">
        <f>VLOOKUP(D47,'FINAL TANNAGE AMO.'!C:AI,32,0)</f>
        <v>#N/A</v>
      </c>
      <c r="Y47" s="27">
        <v>391.2600000000001</v>
      </c>
      <c r="Z47" s="307">
        <v>25</v>
      </c>
      <c r="AA47" s="307"/>
      <c r="AB47" s="307"/>
      <c r="AC47" s="305"/>
      <c r="AD47" s="305">
        <f t="shared" si="3"/>
        <v>0</v>
      </c>
      <c r="AE47" s="305"/>
      <c r="AF47" s="307"/>
      <c r="AG47" s="308"/>
      <c r="AH47" s="27"/>
      <c r="AI47" s="307">
        <v>1308</v>
      </c>
      <c r="AJ47" s="307">
        <v>200</v>
      </c>
      <c r="AK47" s="367">
        <v>119</v>
      </c>
      <c r="AL47" s="372"/>
      <c r="AM47" s="351">
        <v>10</v>
      </c>
      <c r="AN47" s="351">
        <f t="shared" si="4"/>
        <v>0</v>
      </c>
      <c r="AO47" s="351"/>
      <c r="AP47" s="351"/>
    </row>
    <row r="48" spans="1:46">
      <c r="A48" s="193" t="b">
        <f t="shared" si="6"/>
        <v>1</v>
      </c>
      <c r="B48" s="285" t="s">
        <v>20139</v>
      </c>
      <c r="C48" s="648" t="s">
        <v>534</v>
      </c>
      <c r="D48" s="652">
        <v>101522138160</v>
      </c>
      <c r="E48" s="653">
        <v>3311953721</v>
      </c>
      <c r="F48" s="193" t="str">
        <f>VLOOKUP(D48,'Name Details'!A:C,3,0)</f>
        <v>Mr. MALLINATH SHIVARAM VHANAKADE</v>
      </c>
      <c r="G48" s="296" t="str">
        <f>VLOOKUP(E48,'ESIC NAME'!B:I,8,0)</f>
        <v>MALLINATH SHIVARAM VHANAKADE</v>
      </c>
      <c r="H48" s="193" t="s">
        <v>498</v>
      </c>
      <c r="I48" s="285" t="e">
        <f>VLOOKUP(D48,'Google attandance April -26'!C:AK,40,0)</f>
        <v>#REF!</v>
      </c>
      <c r="J48" s="227">
        <v>101522138160</v>
      </c>
      <c r="K48" s="326">
        <v>3311953721</v>
      </c>
      <c r="L48" s="285" t="str">
        <f>VLOOKUP(D48,'Google attandance April -26'!C:E,3,0)</f>
        <v xml:space="preserve">HE </v>
      </c>
      <c r="M48" s="318" t="b">
        <f t="shared" si="1"/>
        <v>1</v>
      </c>
      <c r="N48" s="285" t="e">
        <f t="shared" si="2"/>
        <v>#REF!</v>
      </c>
      <c r="O48" s="209" t="str">
        <f>VLOOKUP(D48,'Google attandance April -26'!C:E,3,0)</f>
        <v xml:space="preserve">HE </v>
      </c>
      <c r="P48" s="270" t="s">
        <v>162</v>
      </c>
      <c r="Q48" s="271" t="s">
        <v>174</v>
      </c>
      <c r="R48" s="522"/>
      <c r="S48" s="512">
        <v>550</v>
      </c>
      <c r="T48" s="193"/>
      <c r="U48" s="27">
        <f>VLOOKUP(D48,'Google attandance April -26'!C:AM,37,0)</f>
        <v>74.72</v>
      </c>
      <c r="V48" s="27">
        <f>VLOOKUP(D48,'Google attandance April -26'!C:AM,34,0)</f>
        <v>18</v>
      </c>
      <c r="W48" s="288">
        <f>VLOOKUP(D48,'FINAL TANNAGE AMO.'!C:AI,33,0)</f>
        <v>18</v>
      </c>
      <c r="X48" s="27">
        <f>VLOOKUP(D48,'FINAL TANNAGE AMO.'!C:AI,32,0)</f>
        <v>15792</v>
      </c>
      <c r="Y48" s="27">
        <v>74.72</v>
      </c>
      <c r="Z48" s="307">
        <v>18</v>
      </c>
      <c r="AA48" s="307">
        <v>18</v>
      </c>
      <c r="AB48" s="307">
        <v>15792</v>
      </c>
      <c r="AC48" s="305"/>
      <c r="AD48" s="305">
        <f t="shared" si="3"/>
        <v>0</v>
      </c>
      <c r="AE48" s="305"/>
      <c r="AF48" s="307"/>
      <c r="AG48" s="308"/>
      <c r="AH48" s="27"/>
      <c r="AI48" s="307">
        <v>799</v>
      </c>
      <c r="AJ48" s="307">
        <v>200</v>
      </c>
      <c r="AK48" s="367">
        <v>91</v>
      </c>
      <c r="AL48" s="372"/>
      <c r="AM48" s="351">
        <v>10</v>
      </c>
      <c r="AN48" s="351">
        <f t="shared" si="4"/>
        <v>0</v>
      </c>
      <c r="AO48" s="351"/>
      <c r="AP48" s="351"/>
      <c r="AR48" s="20" t="b">
        <f>W48=AA48</f>
        <v>1</v>
      </c>
    </row>
    <row r="49" spans="1:44">
      <c r="A49" s="193" t="b">
        <f t="shared" si="6"/>
        <v>1</v>
      </c>
      <c r="B49" s="285" t="str">
        <f>L49</f>
        <v xml:space="preserve">HE </v>
      </c>
      <c r="C49" s="647" t="s">
        <v>582</v>
      </c>
      <c r="D49" s="652">
        <v>101084612898</v>
      </c>
      <c r="E49" s="653">
        <v>3317595184</v>
      </c>
      <c r="F49" s="193" t="str">
        <f>VLOOKUP(D49,'Name Details'!A:C,3,0)</f>
        <v>Mr. MANGESH NAVNATH ANKUSHRAO</v>
      </c>
      <c r="G49" s="296" t="str">
        <f>VLOOKUP(E49,'ESIC NAME'!B:I,8,0)</f>
        <v>MANGESH NAVNATH ANKUSHRAO</v>
      </c>
      <c r="H49" s="193" t="s">
        <v>652</v>
      </c>
      <c r="I49" s="285" t="e">
        <f>VLOOKUP(D49,'Google attandance April -26'!C:AK,40,0)</f>
        <v>#REF!</v>
      </c>
      <c r="J49" s="227">
        <v>101084612898</v>
      </c>
      <c r="K49" s="326">
        <v>3317595184</v>
      </c>
      <c r="L49" s="285" t="str">
        <f>VLOOKUP(D49,'Google attandance April -26'!C:E,3,0)</f>
        <v xml:space="preserve">HE </v>
      </c>
      <c r="M49" s="318" t="b">
        <f t="shared" si="1"/>
        <v>1</v>
      </c>
      <c r="N49" s="285" t="e">
        <f t="shared" si="2"/>
        <v>#REF!</v>
      </c>
      <c r="O49" s="209" t="str">
        <f>VLOOKUP(D49,'Google attandance April -26'!C:E,3,0)</f>
        <v xml:space="preserve">HE </v>
      </c>
      <c r="P49" s="271"/>
      <c r="Q49" s="271"/>
      <c r="R49" s="522">
        <v>500</v>
      </c>
      <c r="S49" s="517">
        <v>575</v>
      </c>
      <c r="T49" s="193"/>
      <c r="U49" s="27">
        <f>VLOOKUP(D49,'Google attandance April -26'!C:AM,37,0)</f>
        <v>209.94000000000008</v>
      </c>
      <c r="V49" s="27">
        <f>VLOOKUP(D49,'Google attandance April -26'!C:AM,34,0)</f>
        <v>21</v>
      </c>
      <c r="W49" s="288">
        <f>VLOOKUP(D49,'FINAL TANNAGE AMO.'!C:AI,33,0)</f>
        <v>11</v>
      </c>
      <c r="X49" s="27">
        <f>VLOOKUP(D49,'FINAL TANNAGE AMO.'!C:AI,32,0)</f>
        <v>10417</v>
      </c>
      <c r="Y49" s="27">
        <v>209.94000000000008</v>
      </c>
      <c r="Z49" s="307">
        <v>21</v>
      </c>
      <c r="AA49" s="307">
        <v>11</v>
      </c>
      <c r="AB49" s="307">
        <v>10417</v>
      </c>
      <c r="AC49" s="305">
        <f t="shared" si="5"/>
        <v>10</v>
      </c>
      <c r="AD49" s="305">
        <f t="shared" si="3"/>
        <v>5750</v>
      </c>
      <c r="AE49" s="305"/>
      <c r="AF49" s="307"/>
      <c r="AG49" s="307"/>
      <c r="AH49" s="27"/>
      <c r="AI49" s="307">
        <v>945</v>
      </c>
      <c r="AJ49" s="307">
        <v>200</v>
      </c>
      <c r="AK49" s="367">
        <v>100</v>
      </c>
      <c r="AL49" s="373">
        <v>10</v>
      </c>
      <c r="AM49" s="351">
        <v>10</v>
      </c>
      <c r="AN49" s="351">
        <f t="shared" si="4"/>
        <v>100</v>
      </c>
      <c r="AO49" s="351"/>
      <c r="AP49" s="351"/>
      <c r="AR49" s="20" t="b">
        <f>W49=AA49</f>
        <v>1</v>
      </c>
    </row>
    <row r="50" spans="1:44">
      <c r="A50" s="193" t="b">
        <f t="shared" si="6"/>
        <v>1</v>
      </c>
      <c r="B50" s="285" t="s">
        <v>20140</v>
      </c>
      <c r="C50" s="648" t="s">
        <v>570</v>
      </c>
      <c r="D50" s="652">
        <v>101732689727</v>
      </c>
      <c r="E50" s="653">
        <v>3316185376</v>
      </c>
      <c r="F50" s="193" t="str">
        <f>VLOOKUP(D50,'Name Details'!A:C,3,0)</f>
        <v>Mr. MOIN GULAB MULLA</v>
      </c>
      <c r="G50" s="296" t="str">
        <f>VLOOKUP(E50,'ESIC NAME'!B:I,8,0)</f>
        <v>MOIN GULAB MULLA</v>
      </c>
      <c r="H50" s="193" t="s">
        <v>454</v>
      </c>
      <c r="I50" s="285" t="e">
        <f>VLOOKUP(D50,'Google attandance April -26'!C:AK,40,0)</f>
        <v>#REF!</v>
      </c>
      <c r="J50" s="227">
        <v>101732689727</v>
      </c>
      <c r="K50" s="326">
        <v>3316185376</v>
      </c>
      <c r="L50" s="285" t="str">
        <f>VLOOKUP(D50,'Google attandance April -26'!C:E,3,0)</f>
        <v xml:space="preserve">HE </v>
      </c>
      <c r="M50" s="318" t="b">
        <f t="shared" si="1"/>
        <v>1</v>
      </c>
      <c r="N50" s="285" t="e">
        <f t="shared" si="2"/>
        <v>#REF!</v>
      </c>
      <c r="O50" s="209" t="str">
        <f>VLOOKUP(D50,'Google attandance April -26'!C:E,3,0)</f>
        <v xml:space="preserve">HE </v>
      </c>
      <c r="P50" s="270" t="s">
        <v>258</v>
      </c>
      <c r="Q50" s="271" t="s">
        <v>259</v>
      </c>
      <c r="R50" s="522"/>
      <c r="S50" s="517">
        <v>500</v>
      </c>
      <c r="T50" s="193"/>
      <c r="U50" s="27">
        <f>VLOOKUP(D50,'Google attandance April -26'!C:AM,37,0)</f>
        <v>0</v>
      </c>
      <c r="V50" s="27">
        <f>VLOOKUP(D50,'Google attandance April -26'!C:AM,34,0)</f>
        <v>0</v>
      </c>
      <c r="W50" s="288" t="e">
        <f>VLOOKUP(D50,'FINAL TANNAGE AMO.'!C:AI,33,0)</f>
        <v>#N/A</v>
      </c>
      <c r="X50" s="27" t="e">
        <f>VLOOKUP(D50,'FINAL TANNAGE AMO.'!C:AI,32,0)</f>
        <v>#N/A</v>
      </c>
      <c r="Y50" s="27">
        <v>0</v>
      </c>
      <c r="Z50" s="307">
        <v>0</v>
      </c>
      <c r="AA50" s="307"/>
      <c r="AB50" s="307"/>
      <c r="AC50" s="305"/>
      <c r="AD50" s="305">
        <f t="shared" si="3"/>
        <v>0</v>
      </c>
      <c r="AE50" s="305"/>
      <c r="AF50" s="307"/>
      <c r="AG50" s="308"/>
      <c r="AH50" s="27"/>
      <c r="AI50" s="307">
        <v>0</v>
      </c>
      <c r="AJ50" s="307">
        <v>0</v>
      </c>
      <c r="AK50" s="367">
        <v>0</v>
      </c>
      <c r="AL50" s="372"/>
      <c r="AM50" s="351">
        <v>10</v>
      </c>
      <c r="AN50" s="351">
        <f t="shared" si="4"/>
        <v>0</v>
      </c>
      <c r="AO50" s="351"/>
      <c r="AP50" s="351"/>
      <c r="AR50" s="20" t="e">
        <f>W50=AA50</f>
        <v>#N/A</v>
      </c>
    </row>
    <row r="51" spans="1:44" s="206" customFormat="1">
      <c r="A51" s="193" t="b">
        <f t="shared" si="6"/>
        <v>1</v>
      </c>
      <c r="B51" s="285" t="s">
        <v>20141</v>
      </c>
      <c r="C51" s="648" t="s">
        <v>558</v>
      </c>
      <c r="D51" s="652">
        <v>101902123648</v>
      </c>
      <c r="E51" s="653">
        <v>3315199679</v>
      </c>
      <c r="F51" s="193" t="str">
        <f>VLOOKUP(D51,'Name Details'!A:C,3,0)</f>
        <v>Mr. MUSHTAK RASHID SHAIKH</v>
      </c>
      <c r="G51" s="296" t="str">
        <f>VLOOKUP(E51,'ESIC NAME'!B:I,8,0)</f>
        <v>MUSHTAK RASHID SHAIKH</v>
      </c>
      <c r="H51" s="193" t="s">
        <v>482</v>
      </c>
      <c r="I51" s="285" t="e">
        <f>VLOOKUP(D51,'Google attandance April -26'!C:AK,40,0)</f>
        <v>#REF!</v>
      </c>
      <c r="J51" s="227">
        <v>101902123648</v>
      </c>
      <c r="K51" s="326">
        <v>3315199679</v>
      </c>
      <c r="L51" s="285" t="str">
        <f>VLOOKUP(D51,'Google attandance April -26'!C:E,3,0)</f>
        <v xml:space="preserve">REWORK </v>
      </c>
      <c r="M51" s="318" t="b">
        <f t="shared" si="1"/>
        <v>1</v>
      </c>
      <c r="N51" s="285" t="e">
        <f t="shared" si="2"/>
        <v>#REF!</v>
      </c>
      <c r="O51" s="209" t="str">
        <f>VLOOKUP(D51,'Google attandance April -26'!C:E,3,0)</f>
        <v xml:space="preserve">REWORK </v>
      </c>
      <c r="P51" s="270" t="s">
        <v>162</v>
      </c>
      <c r="Q51" s="271" t="s">
        <v>286</v>
      </c>
      <c r="R51" s="522">
        <v>500</v>
      </c>
      <c r="S51" s="517">
        <v>550</v>
      </c>
      <c r="T51" s="193"/>
      <c r="U51" s="27">
        <f>VLOOKUP(D51,'Google attandance April -26'!C:AM,37,0)</f>
        <v>393.13000000000005</v>
      </c>
      <c r="V51" s="27">
        <f>VLOOKUP(D51,'Google attandance April -26'!C:AM,34,0)</f>
        <v>22</v>
      </c>
      <c r="W51" s="288" t="e">
        <f>VLOOKUP(D51,'FINAL TANNAGE AMO.'!C:AI,33,0)</f>
        <v>#N/A</v>
      </c>
      <c r="X51" s="27" t="e">
        <f>VLOOKUP(D51,'FINAL TANNAGE AMO.'!C:AI,32,0)</f>
        <v>#N/A</v>
      </c>
      <c r="Y51" s="27">
        <v>393.13000000000005</v>
      </c>
      <c r="Z51" s="307">
        <v>22</v>
      </c>
      <c r="AA51" s="307"/>
      <c r="AB51" s="307"/>
      <c r="AC51" s="305"/>
      <c r="AD51" s="305">
        <f t="shared" si="3"/>
        <v>0</v>
      </c>
      <c r="AE51" s="305">
        <v>2000</v>
      </c>
      <c r="AF51" s="307"/>
      <c r="AG51" s="308"/>
      <c r="AH51" s="27"/>
      <c r="AI51" s="307">
        <v>1017</v>
      </c>
      <c r="AJ51" s="307">
        <v>200</v>
      </c>
      <c r="AK51" s="367">
        <v>105</v>
      </c>
      <c r="AL51" s="372"/>
      <c r="AM51" s="351">
        <v>10</v>
      </c>
      <c r="AN51" s="351">
        <f t="shared" si="4"/>
        <v>0</v>
      </c>
      <c r="AO51" s="351"/>
      <c r="AP51" s="351"/>
      <c r="AQ51" s="20"/>
      <c r="AR51" s="20"/>
    </row>
    <row r="52" spans="1:44" s="206" customFormat="1">
      <c r="A52" s="193" t="b">
        <f t="shared" si="6"/>
        <v>1</v>
      </c>
      <c r="B52" s="285" t="str">
        <f>L52</f>
        <v xml:space="preserve">YANMAR LINE </v>
      </c>
      <c r="C52" s="648" t="s">
        <v>515</v>
      </c>
      <c r="D52" s="652">
        <v>102062806876</v>
      </c>
      <c r="E52" s="653">
        <v>3316290554</v>
      </c>
      <c r="F52" s="193" t="str">
        <f>VLOOKUP(D52,'Name Details'!A:C,3,0)</f>
        <v>Mr. ARBAZ NADAF</v>
      </c>
      <c r="G52" s="296" t="str">
        <f>VLOOKUP(E52,'ESIC NAME'!B:I,8,0)</f>
        <v>ARBAJ NADAF</v>
      </c>
      <c r="H52" s="193" t="s">
        <v>451</v>
      </c>
      <c r="I52" s="285" t="e">
        <f>VLOOKUP(D52,'Google attandance April -26'!C:AK,40,0)</f>
        <v>#REF!</v>
      </c>
      <c r="J52" s="227">
        <v>102062806876</v>
      </c>
      <c r="K52" s="326">
        <v>3316290554</v>
      </c>
      <c r="L52" s="285" t="str">
        <f>VLOOKUP(D52,'Google attandance April -26'!C:E,3,0)</f>
        <v xml:space="preserve">YANMAR LINE </v>
      </c>
      <c r="M52" s="318" t="b">
        <f t="shared" si="1"/>
        <v>1</v>
      </c>
      <c r="N52" s="285" t="e">
        <f t="shared" si="2"/>
        <v>#REF!</v>
      </c>
      <c r="O52" s="209" t="str">
        <f>VLOOKUP(D52,'Google attandance April -26'!C:E,3,0)</f>
        <v xml:space="preserve">YANMAR LINE </v>
      </c>
      <c r="P52" s="270" t="s">
        <v>262</v>
      </c>
      <c r="Q52" s="271" t="s">
        <v>261</v>
      </c>
      <c r="R52" s="522"/>
      <c r="S52" s="517">
        <v>500</v>
      </c>
      <c r="T52" s="193"/>
      <c r="U52" s="27">
        <f>VLOOKUP(D52,'Google attandance April -26'!C:AM,37,0)</f>
        <v>619.4699999999998</v>
      </c>
      <c r="V52" s="27">
        <f>VLOOKUP(D52,'Google attandance April -26'!C:AM,34,0)</f>
        <v>26</v>
      </c>
      <c r="W52" s="288" t="e">
        <f>VLOOKUP(D52,'FINAL TANNAGE AMO.'!C:AI,33,0)</f>
        <v>#N/A</v>
      </c>
      <c r="X52" s="27" t="e">
        <f>VLOOKUP(D52,'FINAL TANNAGE AMO.'!C:AI,32,0)</f>
        <v>#N/A</v>
      </c>
      <c r="Y52" s="27">
        <v>619.4699999999998</v>
      </c>
      <c r="Z52" s="307">
        <v>26</v>
      </c>
      <c r="AA52" s="307"/>
      <c r="AB52" s="307"/>
      <c r="AC52" s="305"/>
      <c r="AD52" s="305">
        <f t="shared" si="3"/>
        <v>0</v>
      </c>
      <c r="AE52" s="305">
        <v>1000</v>
      </c>
      <c r="AF52" s="207">
        <v>14217</v>
      </c>
      <c r="AG52" s="308"/>
      <c r="AH52" s="27"/>
      <c r="AI52" s="307">
        <v>1308</v>
      </c>
      <c r="AJ52" s="307">
        <v>200</v>
      </c>
      <c r="AK52" s="367">
        <v>119</v>
      </c>
      <c r="AL52" s="372"/>
      <c r="AM52" s="351">
        <v>10</v>
      </c>
      <c r="AN52" s="351">
        <f t="shared" si="4"/>
        <v>0</v>
      </c>
      <c r="AO52" s="351"/>
      <c r="AP52" s="351"/>
      <c r="AQ52" s="20"/>
      <c r="AR52" s="20"/>
    </row>
    <row r="53" spans="1:44">
      <c r="A53" s="193" t="b">
        <f t="shared" si="6"/>
        <v>1</v>
      </c>
      <c r="B53" s="285" t="s">
        <v>20142</v>
      </c>
      <c r="C53" s="648" t="s">
        <v>517</v>
      </c>
      <c r="D53" s="652">
        <v>101407413648</v>
      </c>
      <c r="E53" s="653">
        <v>3310316931</v>
      </c>
      <c r="F53" s="193" t="str">
        <f>VLOOKUP(D53,'Name Details'!A:C,3,0)</f>
        <v>Mr. NAMDEV DURGAPPA BANDGAR</v>
      </c>
      <c r="G53" s="296" t="str">
        <f>VLOOKUP(E53,'ESIC NAME'!B:I,8,0)</f>
        <v>NAMDEV DURGAPPA BANDGAR</v>
      </c>
      <c r="H53" s="193" t="s">
        <v>509</v>
      </c>
      <c r="I53" s="285" t="e">
        <f>VLOOKUP(D53,'Google attandance April -26'!C:AK,40,0)</f>
        <v>#REF!</v>
      </c>
      <c r="J53" s="227">
        <v>101407413648</v>
      </c>
      <c r="K53" s="326">
        <v>3310316931</v>
      </c>
      <c r="L53" s="285" t="str">
        <f>VLOOKUP(D53,'Google attandance April -26'!C:E,3,0)</f>
        <v xml:space="preserve">HE </v>
      </c>
      <c r="M53" s="318" t="b">
        <f t="shared" si="1"/>
        <v>1</v>
      </c>
      <c r="N53" s="285" t="e">
        <f t="shared" si="2"/>
        <v>#REF!</v>
      </c>
      <c r="O53" s="209" t="str">
        <f>VLOOKUP(D53,'Google attandance April -26'!C:E,3,0)</f>
        <v xml:space="preserve">HE </v>
      </c>
      <c r="P53" s="270" t="s">
        <v>175</v>
      </c>
      <c r="Q53" s="271" t="s">
        <v>176</v>
      </c>
      <c r="R53" s="522"/>
      <c r="S53" s="512">
        <v>550</v>
      </c>
      <c r="T53" s="193"/>
      <c r="U53" s="27">
        <f>VLOOKUP(D53,'Google attandance April -26'!C:AM,37,0)</f>
        <v>494.82999999999993</v>
      </c>
      <c r="V53" s="27">
        <f>VLOOKUP(D53,'Google attandance April -26'!C:AM,34,0)</f>
        <v>23</v>
      </c>
      <c r="W53" s="288">
        <f>VLOOKUP(D53,'FINAL TANNAGE AMO.'!C:AI,33,0)</f>
        <v>23</v>
      </c>
      <c r="X53" s="27">
        <f>VLOOKUP(D53,'FINAL TANNAGE AMO.'!C:AI,32,0)</f>
        <v>20540</v>
      </c>
      <c r="Y53" s="27">
        <v>494.82999999999993</v>
      </c>
      <c r="Z53" s="307">
        <v>23</v>
      </c>
      <c r="AA53" s="307">
        <v>23</v>
      </c>
      <c r="AB53" s="307">
        <v>20540</v>
      </c>
      <c r="AC53" s="305"/>
      <c r="AD53" s="305">
        <f t="shared" si="3"/>
        <v>0</v>
      </c>
      <c r="AE53" s="305"/>
      <c r="AF53" s="307"/>
      <c r="AG53" s="308"/>
      <c r="AH53" s="27"/>
      <c r="AI53" s="307">
        <v>1090</v>
      </c>
      <c r="AJ53" s="307">
        <v>200</v>
      </c>
      <c r="AK53" s="367">
        <v>110</v>
      </c>
      <c r="AL53" s="372"/>
      <c r="AM53" s="351">
        <v>10</v>
      </c>
      <c r="AN53" s="351">
        <f t="shared" si="4"/>
        <v>0</v>
      </c>
      <c r="AO53" s="351"/>
      <c r="AP53" s="351"/>
      <c r="AR53" s="20" t="b">
        <f>W53=AA53</f>
        <v>1</v>
      </c>
    </row>
    <row r="54" spans="1:44">
      <c r="A54" s="193" t="b">
        <f t="shared" si="6"/>
        <v>1</v>
      </c>
      <c r="B54" s="285" t="str">
        <f>L54</f>
        <v xml:space="preserve">SHOT BLAST </v>
      </c>
      <c r="C54" s="648" t="s">
        <v>516</v>
      </c>
      <c r="D54" s="652">
        <v>101931400073</v>
      </c>
      <c r="E54" s="653">
        <v>3316313423</v>
      </c>
      <c r="F54" s="193" t="str">
        <f>VLOOKUP(D54,'Name Details'!A:C,3,0)</f>
        <v>Mr. SHAHANVAJ MURTUJ PATHAN</v>
      </c>
      <c r="G54" s="296" t="str">
        <f>VLOOKUP(E54,'ESIC NAME'!B:I,8,0)</f>
        <v>SHAHANVAJ MURTUJ PATHAN</v>
      </c>
      <c r="H54" s="193" t="s">
        <v>450</v>
      </c>
      <c r="I54" s="285" t="e">
        <f>VLOOKUP(D54,'Google attandance April -26'!C:AK,40,0)</f>
        <v>#REF!</v>
      </c>
      <c r="J54" s="227">
        <v>101931400073</v>
      </c>
      <c r="K54" s="326">
        <v>3316313423</v>
      </c>
      <c r="L54" s="285" t="str">
        <f>VLOOKUP(D54,'Google attandance April -26'!C:E,3,0)</f>
        <v xml:space="preserve">SHOT BLAST </v>
      </c>
      <c r="M54" s="318" t="b">
        <f t="shared" si="1"/>
        <v>1</v>
      </c>
      <c r="N54" s="285" t="e">
        <f t="shared" si="2"/>
        <v>#REF!</v>
      </c>
      <c r="O54" s="209" t="str">
        <f>VLOOKUP(D54,'Google attandance April -26'!C:E,3,0)</f>
        <v xml:space="preserve">SHOT BLAST </v>
      </c>
      <c r="P54" s="327" t="s">
        <v>177</v>
      </c>
      <c r="Q54" s="300" t="s">
        <v>263</v>
      </c>
      <c r="R54" s="522">
        <v>575</v>
      </c>
      <c r="S54" s="311">
        <v>600</v>
      </c>
      <c r="T54" s="296"/>
      <c r="U54" s="27">
        <f>VLOOKUP(D54,'Google attandance April -26'!C:AM,37,0)</f>
        <v>451.4</v>
      </c>
      <c r="V54" s="27">
        <f>VLOOKUP(D54,'Google attandance April -26'!C:AM,34,0)</f>
        <v>25</v>
      </c>
      <c r="W54" s="288" t="e">
        <f>VLOOKUP(D54,'FINAL TANNAGE AMO.'!C:AI,33,0)</f>
        <v>#N/A</v>
      </c>
      <c r="X54" s="27" t="e">
        <f>VLOOKUP(D54,'FINAL TANNAGE AMO.'!C:AI,32,0)</f>
        <v>#N/A</v>
      </c>
      <c r="Y54" s="27">
        <v>451.4</v>
      </c>
      <c r="Z54" s="311">
        <v>25</v>
      </c>
      <c r="AA54" s="311"/>
      <c r="AB54" s="311"/>
      <c r="AC54" s="305"/>
      <c r="AD54" s="305">
        <f t="shared" si="3"/>
        <v>0</v>
      </c>
      <c r="AE54" s="305"/>
      <c r="AF54" s="311"/>
      <c r="AG54" s="337"/>
      <c r="AH54" s="27"/>
      <c r="AI54" s="311">
        <v>1308</v>
      </c>
      <c r="AJ54" s="307">
        <v>200</v>
      </c>
      <c r="AK54" s="367">
        <v>119</v>
      </c>
      <c r="AL54" s="372"/>
      <c r="AM54" s="351">
        <v>10</v>
      </c>
      <c r="AN54" s="351">
        <f t="shared" si="4"/>
        <v>0</v>
      </c>
      <c r="AO54" s="351"/>
      <c r="AP54" s="351"/>
    </row>
    <row r="55" spans="1:44">
      <c r="A55" s="193" t="b">
        <f t="shared" si="6"/>
        <v>1</v>
      </c>
      <c r="B55" s="285" t="s">
        <v>20143</v>
      </c>
      <c r="C55" s="648" t="s">
        <v>540</v>
      </c>
      <c r="D55" s="652">
        <v>101805790352</v>
      </c>
      <c r="E55" s="653">
        <v>3313806736</v>
      </c>
      <c r="F55" s="193" t="str">
        <f>VLOOKUP(D55,'Name Details'!A:C,3,0)</f>
        <v>Mr. PRABHAKAR BIRAPPA NAYKUDE</v>
      </c>
      <c r="G55" s="296" t="str">
        <f>VLOOKUP(E55,'ESIC NAME'!B:I,8,0)</f>
        <v>Prabhakar Birappa Naykude</v>
      </c>
      <c r="H55" s="193" t="s">
        <v>659</v>
      </c>
      <c r="I55" s="285" t="e">
        <f>VLOOKUP(D55,'Google attandance April -26'!C:AK,40,0)</f>
        <v>#REF!</v>
      </c>
      <c r="J55" s="227">
        <v>101805790352</v>
      </c>
      <c r="K55" s="326">
        <v>3313806736</v>
      </c>
      <c r="L55" s="285" t="str">
        <f>VLOOKUP(D55,'Google attandance April -26'!C:E,3,0)</f>
        <v xml:space="preserve">HE </v>
      </c>
      <c r="M55" s="318" t="b">
        <f t="shared" si="1"/>
        <v>1</v>
      </c>
      <c r="N55" s="285" t="e">
        <f t="shared" si="2"/>
        <v>#REF!</v>
      </c>
      <c r="O55" s="209" t="str">
        <f>VLOOKUP(D55,'Google attandance April -26'!C:E,3,0)</f>
        <v xml:space="preserve">HE </v>
      </c>
      <c r="P55" s="328" t="s">
        <v>177</v>
      </c>
      <c r="Q55" s="280" t="s">
        <v>178</v>
      </c>
      <c r="R55" s="522"/>
      <c r="S55" s="513">
        <v>550</v>
      </c>
      <c r="T55" s="220"/>
      <c r="U55" s="27">
        <f>VLOOKUP(D55,'Google attandance April -26'!C:AM,37,0)</f>
        <v>9.4</v>
      </c>
      <c r="V55" s="27">
        <f>VLOOKUP(D55,'Google attandance April -26'!C:AM,34,0)</f>
        <v>23</v>
      </c>
      <c r="W55" s="288" t="e">
        <f>VLOOKUP(D55,'FINAL TANNAGE AMO.'!C:AI,33,0)</f>
        <v>#N/A</v>
      </c>
      <c r="X55" s="27" t="e">
        <f>VLOOKUP(D55,'FINAL TANNAGE AMO.'!C:AI,32,0)</f>
        <v>#N/A</v>
      </c>
      <c r="Y55" s="27">
        <v>9.4</v>
      </c>
      <c r="Z55" s="312">
        <v>23</v>
      </c>
      <c r="AA55" s="312"/>
      <c r="AB55" s="312"/>
      <c r="AC55" s="305"/>
      <c r="AD55" s="305">
        <f t="shared" si="3"/>
        <v>0</v>
      </c>
      <c r="AE55" s="305"/>
      <c r="AF55" s="312"/>
      <c r="AG55" s="339"/>
      <c r="AH55" s="27"/>
      <c r="AI55" s="312">
        <v>1090</v>
      </c>
      <c r="AJ55" s="307">
        <v>200</v>
      </c>
      <c r="AK55" s="367">
        <v>110</v>
      </c>
      <c r="AL55" s="372">
        <v>20</v>
      </c>
      <c r="AM55" s="351">
        <v>10</v>
      </c>
      <c r="AN55" s="351">
        <f t="shared" si="4"/>
        <v>200</v>
      </c>
      <c r="AO55" s="351"/>
      <c r="AP55" s="351"/>
    </row>
    <row r="56" spans="1:44">
      <c r="A56" s="193" t="b">
        <f t="shared" si="6"/>
        <v>1</v>
      </c>
      <c r="B56" s="285" t="s">
        <v>20144</v>
      </c>
      <c r="C56" s="357" t="s">
        <v>528</v>
      </c>
      <c r="D56" s="652">
        <v>101486099649</v>
      </c>
      <c r="E56" s="653">
        <v>3311361569</v>
      </c>
      <c r="F56" s="193" t="str">
        <f>VLOOKUP(D56,'Name Details'!A:C,3,0)</f>
        <v>Mr. PUNDALIK CHANDU JADHAV</v>
      </c>
      <c r="G56" s="296" t="str">
        <f>VLOOKUP(E56,'ESIC NAME'!B:I,8,0)</f>
        <v>PUNDALIK CHANDU JADHAV</v>
      </c>
      <c r="H56" s="193" t="s">
        <v>502</v>
      </c>
      <c r="I56" s="285" t="e">
        <f>VLOOKUP(D56,'Google attandance April -26'!C:AK,40,0)</f>
        <v>#REF!</v>
      </c>
      <c r="J56" s="227">
        <v>101486099649</v>
      </c>
      <c r="K56" s="326">
        <v>3311361569</v>
      </c>
      <c r="L56" s="285" t="str">
        <f>VLOOKUP(D56,'Google attandance April -26'!C:E,3,0)</f>
        <v xml:space="preserve">REWORK </v>
      </c>
      <c r="M56" s="318" t="b">
        <f t="shared" si="1"/>
        <v>1</v>
      </c>
      <c r="N56" s="285" t="e">
        <f t="shared" si="2"/>
        <v>#REF!</v>
      </c>
      <c r="O56" s="209" t="str">
        <f>VLOOKUP(D56,'Google attandance April -26'!C:E,3,0)</f>
        <v xml:space="preserve">REWORK </v>
      </c>
      <c r="P56" s="328" t="s">
        <v>179</v>
      </c>
      <c r="Q56" s="280" t="s">
        <v>180</v>
      </c>
      <c r="R56" s="522"/>
      <c r="S56" s="513">
        <v>600</v>
      </c>
      <c r="T56" s="220"/>
      <c r="U56" s="27">
        <f>VLOOKUP(D56,'Google attandance April -26'!C:AM,37,0)</f>
        <v>36.119999999999997</v>
      </c>
      <c r="V56" s="27">
        <f>VLOOKUP(D56,'Google attandance April -26'!C:AM,34,0)</f>
        <v>20.5</v>
      </c>
      <c r="W56" s="288">
        <f>VLOOKUP(D56,'FINAL TANNAGE AMO.'!C:AI,33,0)</f>
        <v>6</v>
      </c>
      <c r="X56" s="27">
        <f>VLOOKUP(D56,'FINAL TANNAGE AMO.'!C:AI,32,0)</f>
        <v>5316</v>
      </c>
      <c r="Y56" s="27">
        <v>36.119999999999997</v>
      </c>
      <c r="Z56" s="312">
        <v>20.5</v>
      </c>
      <c r="AA56" s="312">
        <v>6</v>
      </c>
      <c r="AB56" s="312">
        <v>5316</v>
      </c>
      <c r="AC56" s="305">
        <f t="shared" si="5"/>
        <v>14.5</v>
      </c>
      <c r="AD56" s="305">
        <f t="shared" si="3"/>
        <v>8700</v>
      </c>
      <c r="AE56" s="305"/>
      <c r="AF56" s="312"/>
      <c r="AG56" s="339"/>
      <c r="AH56" s="27"/>
      <c r="AI56" s="312">
        <v>872</v>
      </c>
      <c r="AJ56" s="307">
        <v>200</v>
      </c>
      <c r="AK56" s="367">
        <v>95</v>
      </c>
      <c r="AL56" s="372">
        <v>10</v>
      </c>
      <c r="AM56" s="351">
        <v>10</v>
      </c>
      <c r="AN56" s="351">
        <f t="shared" si="4"/>
        <v>100</v>
      </c>
      <c r="AO56" s="351"/>
      <c r="AP56" s="351"/>
      <c r="AR56" s="20" t="b">
        <f>W56=AA56</f>
        <v>1</v>
      </c>
    </row>
    <row r="57" spans="1:44">
      <c r="A57" s="193" t="b">
        <f t="shared" si="6"/>
        <v>1</v>
      </c>
      <c r="B57" s="285" t="s">
        <v>20113</v>
      </c>
      <c r="C57" s="645" t="s">
        <v>525</v>
      </c>
      <c r="D57" s="652">
        <v>102078951370</v>
      </c>
      <c r="E57" s="653">
        <v>3316473499</v>
      </c>
      <c r="F57" s="193" t="str">
        <f>VLOOKUP(D57,'Name Details'!A:C,3,0)</f>
        <v>Mr. ABHISHEK SUNIL RATHOD</v>
      </c>
      <c r="G57" s="296" t="str">
        <f>VLOOKUP(E57,'ESIC NAME'!B:I,8,0)</f>
        <v>ABHISHEK SUNIL RATHOD</v>
      </c>
      <c r="H57" s="193" t="s">
        <v>448</v>
      </c>
      <c r="I57" s="285" t="e">
        <f>VLOOKUP(D57,'Google attandance April -26'!C:AK,40,0)</f>
        <v>#REF!</v>
      </c>
      <c r="J57" s="227">
        <v>102078951370</v>
      </c>
      <c r="K57" s="326">
        <v>3316473499</v>
      </c>
      <c r="L57" s="285" t="str">
        <f>VLOOKUP(D57,'Google attandance April -26'!C:E,3,0)</f>
        <v xml:space="preserve">HE </v>
      </c>
      <c r="M57" s="318" t="b">
        <f t="shared" si="1"/>
        <v>1</v>
      </c>
      <c r="N57" s="285" t="e">
        <f t="shared" si="2"/>
        <v>#REF!</v>
      </c>
      <c r="O57" s="209" t="str">
        <f>VLOOKUP(D57,'Google attandance April -26'!C:E,3,0)</f>
        <v xml:space="preserve">HE </v>
      </c>
      <c r="P57" s="328"/>
      <c r="Q57" s="280"/>
      <c r="R57" s="522"/>
      <c r="S57" s="513">
        <v>550</v>
      </c>
      <c r="T57" s="220"/>
      <c r="U57" s="27">
        <f>VLOOKUP(D57,'Google attandance April -26'!C:AM,37,0)</f>
        <v>73.33</v>
      </c>
      <c r="V57" s="27">
        <f>VLOOKUP(D57,'Google attandance April -26'!C:AM,34,0)</f>
        <v>16.5</v>
      </c>
      <c r="W57" s="288">
        <f>VLOOKUP(D57,'FINAL TANNAGE AMO.'!C:AI,33,0)</f>
        <v>14</v>
      </c>
      <c r="X57" s="27">
        <f>VLOOKUP(D57,'FINAL TANNAGE AMO.'!C:AI,32,0)</f>
        <v>11766</v>
      </c>
      <c r="Y57" s="27">
        <v>73.33</v>
      </c>
      <c r="Z57" s="312">
        <v>16.5</v>
      </c>
      <c r="AA57" s="312">
        <v>14</v>
      </c>
      <c r="AB57" s="312">
        <v>11766</v>
      </c>
      <c r="AC57" s="305">
        <f t="shared" si="5"/>
        <v>2.5</v>
      </c>
      <c r="AD57" s="305">
        <f t="shared" si="3"/>
        <v>1375</v>
      </c>
      <c r="AE57" s="305"/>
      <c r="AF57" s="312"/>
      <c r="AG57" s="339"/>
      <c r="AH57" s="27"/>
      <c r="AI57" s="312">
        <v>654</v>
      </c>
      <c r="AJ57" s="312">
        <v>175</v>
      </c>
      <c r="AK57" s="367">
        <v>72</v>
      </c>
      <c r="AL57" s="372"/>
      <c r="AM57" s="351">
        <v>10</v>
      </c>
      <c r="AN57" s="351">
        <f t="shared" si="4"/>
        <v>0</v>
      </c>
      <c r="AO57" s="351"/>
      <c r="AP57" s="351"/>
      <c r="AR57" s="20" t="b">
        <f>W57=AA57</f>
        <v>1</v>
      </c>
    </row>
    <row r="58" spans="1:44">
      <c r="A58" s="193" t="b">
        <f t="shared" si="6"/>
        <v>1</v>
      </c>
      <c r="B58" s="285" t="s">
        <v>20145</v>
      </c>
      <c r="C58" s="645" t="s">
        <v>527</v>
      </c>
      <c r="D58" s="652">
        <v>101492178974</v>
      </c>
      <c r="E58" s="653">
        <v>3311090288</v>
      </c>
      <c r="F58" s="193" t="str">
        <f>VLOOKUP(D58,'Name Details'!A:C,3,0)</f>
        <v>Mr. REVANASIDDH SHIVAPPA ISHWARKATTI</v>
      </c>
      <c r="G58" s="296" t="str">
        <f>VLOOKUP(E58,'ESIC NAME'!B:I,8,0)</f>
        <v>REVANASIDDH SHIVAPPA ISHWARKATTI</v>
      </c>
      <c r="H58" s="193" t="s">
        <v>505</v>
      </c>
      <c r="I58" s="285" t="e">
        <f>VLOOKUP(D58,'Google attandance April -26'!C:AK,40,0)</f>
        <v>#REF!</v>
      </c>
      <c r="J58" s="227">
        <v>101492178974</v>
      </c>
      <c r="K58" s="326">
        <v>3311090288</v>
      </c>
      <c r="L58" s="285" t="str">
        <f>VLOOKUP(D58,'Google attandance April -26'!C:E,3,0)</f>
        <v xml:space="preserve">FINAL </v>
      </c>
      <c r="M58" s="318" t="b">
        <f t="shared" si="1"/>
        <v>1</v>
      </c>
      <c r="N58" s="285" t="e">
        <f t="shared" si="2"/>
        <v>#REF!</v>
      </c>
      <c r="O58" s="209" t="str">
        <f>VLOOKUP(D58,'Google attandance April -26'!C:E,3,0)</f>
        <v xml:space="preserve">FINAL </v>
      </c>
      <c r="P58" s="328" t="s">
        <v>155</v>
      </c>
      <c r="Q58" s="280" t="s">
        <v>183</v>
      </c>
      <c r="R58" s="522"/>
      <c r="S58" s="513">
        <v>550</v>
      </c>
      <c r="T58" s="220"/>
      <c r="U58" s="27">
        <f>VLOOKUP(D58,'Google attandance April -26'!C:AM,37,0)</f>
        <v>138.47999999999999</v>
      </c>
      <c r="V58" s="27">
        <f>VLOOKUP(D58,'Google attandance April -26'!C:AM,34,0)</f>
        <v>26</v>
      </c>
      <c r="W58" s="288">
        <f>VLOOKUP(D58,'FINAL TANNAGE AMO.'!C:AI,33,0)</f>
        <v>25</v>
      </c>
      <c r="X58" s="27">
        <f>VLOOKUP(D58,'FINAL TANNAGE AMO.'!C:AI,32,0)</f>
        <v>22479</v>
      </c>
      <c r="Y58" s="27">
        <v>138.47999999999999</v>
      </c>
      <c r="Z58" s="312">
        <v>26</v>
      </c>
      <c r="AA58" s="312">
        <v>25</v>
      </c>
      <c r="AB58" s="312">
        <v>22479</v>
      </c>
      <c r="AC58" s="305">
        <f t="shared" si="5"/>
        <v>1</v>
      </c>
      <c r="AD58" s="305">
        <f t="shared" si="3"/>
        <v>550</v>
      </c>
      <c r="AE58" s="305"/>
      <c r="AF58" s="312"/>
      <c r="AG58" s="339"/>
      <c r="AH58" s="27"/>
      <c r="AI58" s="312">
        <v>1308</v>
      </c>
      <c r="AJ58" s="307">
        <v>200</v>
      </c>
      <c r="AK58" s="367">
        <v>119</v>
      </c>
      <c r="AL58" s="372"/>
      <c r="AM58" s="351">
        <v>10</v>
      </c>
      <c r="AN58" s="351">
        <f t="shared" si="4"/>
        <v>0</v>
      </c>
      <c r="AO58" s="351"/>
      <c r="AP58" s="351"/>
      <c r="AQ58" s="206"/>
      <c r="AR58" s="20" t="b">
        <f>W58=AA58</f>
        <v>1</v>
      </c>
    </row>
    <row r="59" spans="1:44">
      <c r="A59" s="193" t="b">
        <f t="shared" ref="A59:A93" si="7">D59=J59</f>
        <v>1</v>
      </c>
      <c r="B59" s="285" t="s">
        <v>20149</v>
      </c>
      <c r="C59" s="649" t="s">
        <v>569</v>
      </c>
      <c r="D59" s="652">
        <v>102043325341</v>
      </c>
      <c r="E59" s="653">
        <v>3316063261</v>
      </c>
      <c r="F59" s="193" t="str">
        <f>VLOOKUP(D59,'Name Details'!A:C,3,0)</f>
        <v>Mr. SAGAR CHANDRASHEKHAR PATIL</v>
      </c>
      <c r="G59" s="296" t="str">
        <f>VLOOKUP(E59,'ESIC NAME'!B:I,8,0)</f>
        <v>SAGAR CHANDRASHEKHAR PATIL</v>
      </c>
      <c r="H59" s="193" t="s">
        <v>458</v>
      </c>
      <c r="I59" s="285" t="e">
        <f>VLOOKUP(D59,'Google attandance April -26'!C:AK,40,0)</f>
        <v>#REF!</v>
      </c>
      <c r="J59" s="227">
        <v>102043325341</v>
      </c>
      <c r="K59" s="326">
        <v>3316063261</v>
      </c>
      <c r="L59" s="285" t="str">
        <f>VLOOKUP(D59,'Google attandance April -26'!C:E,3,0)</f>
        <v>AVG</v>
      </c>
      <c r="M59" s="318" t="b">
        <f t="shared" si="1"/>
        <v>1</v>
      </c>
      <c r="N59" s="285" t="e">
        <f t="shared" si="2"/>
        <v>#REF!</v>
      </c>
      <c r="O59" s="209" t="str">
        <f>VLOOKUP(D59,'Google attandance April -26'!C:E,3,0)</f>
        <v>AVG</v>
      </c>
      <c r="P59" s="361" t="s">
        <v>275</v>
      </c>
      <c r="Q59" s="364" t="s">
        <v>289</v>
      </c>
      <c r="R59" s="364" t="s">
        <v>21581</v>
      </c>
      <c r="S59" s="305">
        <v>600</v>
      </c>
      <c r="T59" s="27"/>
      <c r="U59" s="27">
        <f>VLOOKUP(D59,'Google attandance April -26'!C:AM,37,0)</f>
        <v>13.36</v>
      </c>
      <c r="V59" s="27">
        <f>VLOOKUP(D59,'Google attandance April -26'!C:AM,34,0)</f>
        <v>28</v>
      </c>
      <c r="W59" s="288" t="e">
        <f>VLOOKUP(D59,'FINAL TANNAGE AMO.'!C:AI,33,0)</f>
        <v>#N/A</v>
      </c>
      <c r="X59" s="27" t="e">
        <f>VLOOKUP(D59,'FINAL TANNAGE AMO.'!C:AI,32,0)</f>
        <v>#N/A</v>
      </c>
      <c r="Y59" s="27">
        <v>13.36</v>
      </c>
      <c r="Z59" s="305">
        <v>28</v>
      </c>
      <c r="AA59" s="311"/>
      <c r="AB59" s="311"/>
      <c r="AC59" s="305"/>
      <c r="AD59" s="305">
        <f t="shared" si="3"/>
        <v>0</v>
      </c>
      <c r="AE59" s="305"/>
      <c r="AF59" s="305"/>
      <c r="AG59" s="306"/>
      <c r="AH59" s="27"/>
      <c r="AI59" s="305">
        <v>1308</v>
      </c>
      <c r="AJ59" s="307">
        <v>200</v>
      </c>
      <c r="AK59" s="368">
        <v>119</v>
      </c>
      <c r="AL59" s="372">
        <v>10</v>
      </c>
      <c r="AM59" s="351">
        <v>10</v>
      </c>
      <c r="AN59" s="351">
        <f t="shared" si="4"/>
        <v>100</v>
      </c>
      <c r="AO59" s="351"/>
      <c r="AP59" s="351"/>
    </row>
    <row r="60" spans="1:44">
      <c r="A60" s="193" t="b">
        <f t="shared" si="7"/>
        <v>1</v>
      </c>
      <c r="B60" s="285" t="s">
        <v>20148</v>
      </c>
      <c r="C60" s="650" t="s">
        <v>541</v>
      </c>
      <c r="D60" s="652">
        <v>101821692693</v>
      </c>
      <c r="E60" s="653">
        <v>3313965630</v>
      </c>
      <c r="F60" s="193" t="str">
        <f>VLOOKUP(D60,'Name Details'!A:C,3,0)</f>
        <v>Mr. SAGAR BASAVRAJ ARJUN</v>
      </c>
      <c r="G60" s="296" t="str">
        <f>VLOOKUP(E60,'ESIC NAME'!B:I,8,0)</f>
        <v>SAGAR BASAVRAJ ARJUN</v>
      </c>
      <c r="H60" s="193" t="s">
        <v>493</v>
      </c>
      <c r="I60" s="285" t="e">
        <f>VLOOKUP(D60,'Google attandance April -26'!C:AK,40,0)</f>
        <v>#REF!</v>
      </c>
      <c r="J60" s="227">
        <v>101821692693</v>
      </c>
      <c r="K60" s="326">
        <v>3313965630</v>
      </c>
      <c r="L60" s="285" t="str">
        <f>VLOOKUP(D60,'Google attandance April -26'!C:E,3,0)</f>
        <v xml:space="preserve">REWORK </v>
      </c>
      <c r="M60" s="318" t="b">
        <f t="shared" si="1"/>
        <v>1</v>
      </c>
      <c r="N60" s="285" t="e">
        <f t="shared" si="2"/>
        <v>#REF!</v>
      </c>
      <c r="O60" s="209" t="str">
        <f>VLOOKUP(D60,'Google attandance April -26'!C:E,3,0)</f>
        <v xml:space="preserve">REWORK </v>
      </c>
      <c r="P60" s="330" t="s">
        <v>172</v>
      </c>
      <c r="Q60" s="284" t="s">
        <v>190</v>
      </c>
      <c r="R60" s="536"/>
      <c r="S60" s="514">
        <v>550</v>
      </c>
      <c r="T60" s="281"/>
      <c r="U60" s="27">
        <f>VLOOKUP(D60,'Google attandance April -26'!C:AM,37,0)</f>
        <v>0</v>
      </c>
      <c r="V60" s="27">
        <f>VLOOKUP(D60,'Google attandance April -26'!C:AM,34,0)</f>
        <v>10</v>
      </c>
      <c r="W60" s="288" t="e">
        <f>VLOOKUP(D60,'FINAL TANNAGE AMO.'!C:AI,33,0)</f>
        <v>#N/A</v>
      </c>
      <c r="X60" s="27" t="e">
        <f>VLOOKUP(D60,'FINAL TANNAGE AMO.'!C:AI,32,0)</f>
        <v>#N/A</v>
      </c>
      <c r="Y60" s="27">
        <v>0</v>
      </c>
      <c r="Z60" s="310">
        <v>10</v>
      </c>
      <c r="AA60" s="310"/>
      <c r="AB60" s="310"/>
      <c r="AC60" s="305"/>
      <c r="AD60" s="305">
        <f t="shared" si="3"/>
        <v>0</v>
      </c>
      <c r="AE60" s="305"/>
      <c r="AF60" s="310"/>
      <c r="AG60" s="340"/>
      <c r="AH60" s="27"/>
      <c r="AI60" s="310">
        <v>509</v>
      </c>
      <c r="AJ60" s="310">
        <v>0</v>
      </c>
      <c r="AK60" s="369">
        <v>48</v>
      </c>
      <c r="AL60" s="372"/>
      <c r="AM60" s="351">
        <v>10</v>
      </c>
      <c r="AN60" s="351">
        <f t="shared" ref="AN60:AN87" si="8">AL60*AM60</f>
        <v>0</v>
      </c>
      <c r="AO60" s="351"/>
      <c r="AP60" s="351"/>
    </row>
    <row r="61" spans="1:44">
      <c r="A61" s="193" t="b">
        <f t="shared" si="7"/>
        <v>1</v>
      </c>
      <c r="B61" s="285" t="s">
        <v>20150</v>
      </c>
      <c r="C61" s="356" t="s">
        <v>19992</v>
      </c>
      <c r="D61" s="652">
        <v>101591620411</v>
      </c>
      <c r="E61" s="653">
        <v>3313948482</v>
      </c>
      <c r="F61" s="193" t="str">
        <f>VLOOKUP(D61,'Name Details'!A:C,3,0)</f>
        <v>Mr. SAGAR MALAKARI KOLI</v>
      </c>
      <c r="G61" s="296" t="str">
        <f>VLOOKUP(E61,'ESIC NAME'!B:I,8,0)</f>
        <v>SAGAR MALAKARI KOLI</v>
      </c>
      <c r="H61" s="193" t="s">
        <v>494</v>
      </c>
      <c r="I61" s="285" t="e">
        <f>VLOOKUP(D61,'Google attandance April -26'!C:AK,40,0)</f>
        <v>#REF!</v>
      </c>
      <c r="J61" s="227">
        <v>101591620411</v>
      </c>
      <c r="K61" s="326">
        <v>3313948482</v>
      </c>
      <c r="L61" s="285" t="str">
        <f>VLOOKUP(D61,'Google attandance April -26'!C:E,3,0)</f>
        <v xml:space="preserve">HE </v>
      </c>
      <c r="M61" s="318" t="b">
        <f t="shared" si="1"/>
        <v>1</v>
      </c>
      <c r="N61" s="285" t="e">
        <f t="shared" si="2"/>
        <v>#REF!</v>
      </c>
      <c r="O61" s="209" t="str">
        <f>VLOOKUP(D61,'Google attandance April -26'!C:E,3,0)</f>
        <v xml:space="preserve">HE </v>
      </c>
      <c r="P61" s="328" t="s">
        <v>184</v>
      </c>
      <c r="Q61" s="280" t="s">
        <v>185</v>
      </c>
      <c r="R61" s="522"/>
      <c r="S61" s="513">
        <v>550</v>
      </c>
      <c r="T61" s="220"/>
      <c r="U61" s="27">
        <f>VLOOKUP(D61,'Google attandance April -26'!C:AM,37,0)</f>
        <v>0</v>
      </c>
      <c r="V61" s="27">
        <f>VLOOKUP(D61,'Google attandance April -26'!C:AM,34,0)</f>
        <v>0</v>
      </c>
      <c r="W61" s="288" t="e">
        <f>VLOOKUP(D61,'FINAL TANNAGE AMO.'!C:AI,33,0)</f>
        <v>#N/A</v>
      </c>
      <c r="X61" s="27" t="e">
        <f>VLOOKUP(D61,'FINAL TANNAGE AMO.'!C:AI,32,0)</f>
        <v>#N/A</v>
      </c>
      <c r="Y61" s="27">
        <v>0</v>
      </c>
      <c r="Z61" s="312">
        <v>0</v>
      </c>
      <c r="AA61" s="312"/>
      <c r="AB61" s="312"/>
      <c r="AC61" s="305"/>
      <c r="AD61" s="305">
        <f t="shared" si="3"/>
        <v>0</v>
      </c>
      <c r="AE61" s="305"/>
      <c r="AF61" s="312"/>
      <c r="AG61" s="339"/>
      <c r="AH61" s="27"/>
      <c r="AI61" s="312">
        <v>0</v>
      </c>
      <c r="AJ61" s="312">
        <v>0</v>
      </c>
      <c r="AK61" s="367">
        <v>0</v>
      </c>
      <c r="AL61" s="372"/>
      <c r="AM61" s="351">
        <v>10</v>
      </c>
      <c r="AN61" s="351">
        <f t="shared" si="8"/>
        <v>0</v>
      </c>
      <c r="AO61" s="351"/>
      <c r="AP61" s="351"/>
      <c r="AR61" s="20" t="e">
        <f>W61=AA61</f>
        <v>#N/A</v>
      </c>
    </row>
    <row r="62" spans="1:44">
      <c r="A62" s="193" t="b">
        <f t="shared" si="7"/>
        <v>1</v>
      </c>
      <c r="B62" s="285"/>
      <c r="C62" s="646" t="s">
        <v>20643</v>
      </c>
      <c r="D62" s="654">
        <v>102235752061</v>
      </c>
      <c r="E62" s="653">
        <v>3317906217</v>
      </c>
      <c r="F62" s="193" t="str">
        <f>VLOOKUP(D62,'Name Details'!A:C,3,0)</f>
        <v>Mr. SAISAMARTH VITTHAL ZAMPALE</v>
      </c>
      <c r="G62" s="296" t="str">
        <f>VLOOKUP(E62,'ESIC NAME'!B:I,8,0)</f>
        <v>SAISAMARTH VITTHAL ZAMPALE</v>
      </c>
      <c r="H62" s="193" t="s">
        <v>20231</v>
      </c>
      <c r="I62" s="285" t="e">
        <f>VLOOKUP(D62,'Google attandance April -26'!C:AK,40,0)</f>
        <v>#REF!</v>
      </c>
      <c r="J62" s="227">
        <v>102235752061</v>
      </c>
      <c r="K62" s="326">
        <v>3317906217</v>
      </c>
      <c r="L62" s="285" t="str">
        <f>VLOOKUP(D62,'Google attandance April -26'!C:E,3,0)</f>
        <v xml:space="preserve">HE </v>
      </c>
      <c r="M62" s="318" t="b">
        <f t="shared" si="1"/>
        <v>1</v>
      </c>
      <c r="N62" s="285" t="e">
        <f t="shared" si="2"/>
        <v>#REF!</v>
      </c>
      <c r="O62" s="209" t="str">
        <f>VLOOKUP(D62,'Google attandance April -26'!C:E,3,0)</f>
        <v xml:space="preserve">HE </v>
      </c>
      <c r="P62" s="333"/>
      <c r="Q62" s="333"/>
      <c r="R62" s="440">
        <v>500</v>
      </c>
      <c r="S62" s="518">
        <v>550</v>
      </c>
      <c r="T62" s="220"/>
      <c r="U62" s="27">
        <f>VLOOKUP(D62,'Google attandance April -26'!C:AM,37,0)</f>
        <v>9.4</v>
      </c>
      <c r="V62" s="27">
        <f>VLOOKUP(D62,'Google attandance April -26'!C:AM,34,0)</f>
        <v>24</v>
      </c>
      <c r="W62" s="288" t="e">
        <f>VLOOKUP(D62,'FINAL TANNAGE AMO.'!C:AI,33,0)</f>
        <v>#N/A</v>
      </c>
      <c r="X62" s="27" t="e">
        <f>VLOOKUP(D62,'FINAL TANNAGE AMO.'!C:AI,32,0)</f>
        <v>#N/A</v>
      </c>
      <c r="Y62" s="27">
        <v>9.4</v>
      </c>
      <c r="Z62" s="312">
        <v>24</v>
      </c>
      <c r="AA62" s="312"/>
      <c r="AB62" s="312"/>
      <c r="AC62" s="305"/>
      <c r="AD62" s="305">
        <f t="shared" si="3"/>
        <v>0</v>
      </c>
      <c r="AE62" s="305"/>
      <c r="AF62" s="312"/>
      <c r="AG62" s="312"/>
      <c r="AH62" s="27"/>
      <c r="AI62" s="312">
        <v>1235</v>
      </c>
      <c r="AJ62" s="307">
        <v>200</v>
      </c>
      <c r="AK62" s="367">
        <v>114</v>
      </c>
      <c r="AL62" s="373">
        <v>20</v>
      </c>
      <c r="AM62" s="351">
        <v>10</v>
      </c>
      <c r="AN62" s="351">
        <f t="shared" si="8"/>
        <v>200</v>
      </c>
      <c r="AO62" s="351"/>
      <c r="AP62" s="351"/>
    </row>
    <row r="63" spans="1:44">
      <c r="A63" s="193" t="b">
        <f t="shared" si="7"/>
        <v>1</v>
      </c>
      <c r="B63" s="285" t="s">
        <v>20151</v>
      </c>
      <c r="C63" s="357" t="s">
        <v>538</v>
      </c>
      <c r="D63" s="652">
        <v>101960331774</v>
      </c>
      <c r="E63" s="653">
        <v>3315285018</v>
      </c>
      <c r="F63" s="193" t="str">
        <f>VLOOKUP(D63,'Name Details'!A:C,3,0)</f>
        <v>Mr. SAMARTH IRANNA DHAVANE</v>
      </c>
      <c r="G63" s="296" t="str">
        <f>VLOOKUP(E63,'ESIC NAME'!B:I,8,0)</f>
        <v>SAMARTH IRANNA DHAVANE</v>
      </c>
      <c r="H63" s="193" t="s">
        <v>478</v>
      </c>
      <c r="I63" s="285" t="e">
        <f>VLOOKUP(D63,'Google attandance April -26'!C:AK,40,0)</f>
        <v>#REF!</v>
      </c>
      <c r="J63" s="227">
        <v>101960331774</v>
      </c>
      <c r="K63" s="326">
        <v>3315285018</v>
      </c>
      <c r="L63" s="285" t="str">
        <f>VLOOKUP(D63,'Google attandance April -26'!C:E,3,0)</f>
        <v>AVG</v>
      </c>
      <c r="M63" s="318" t="b">
        <f t="shared" si="1"/>
        <v>1</v>
      </c>
      <c r="N63" s="285" t="e">
        <f t="shared" si="2"/>
        <v>#REF!</v>
      </c>
      <c r="O63" s="209" t="str">
        <f>VLOOKUP(D63,'Google attandance April -26'!C:E,3,0)</f>
        <v>AVG</v>
      </c>
      <c r="P63" s="332" t="s">
        <v>166</v>
      </c>
      <c r="Q63" s="332" t="s">
        <v>290</v>
      </c>
      <c r="R63" s="537"/>
      <c r="S63" s="507">
        <v>625</v>
      </c>
      <c r="T63" s="220"/>
      <c r="U63" s="27">
        <f>VLOOKUP(D63,'Google attandance April -26'!C:AM,37,0)</f>
        <v>154.24000000000004</v>
      </c>
      <c r="V63" s="27">
        <f>VLOOKUP(D63,'Google attandance April -26'!C:AM,34,0)</f>
        <v>25.5</v>
      </c>
      <c r="W63" s="288" t="e">
        <f>VLOOKUP(D63,'FINAL TANNAGE AMO.'!C:AI,33,0)</f>
        <v>#N/A</v>
      </c>
      <c r="X63" s="27" t="e">
        <f>VLOOKUP(D63,'FINAL TANNAGE AMO.'!C:AI,32,0)</f>
        <v>#N/A</v>
      </c>
      <c r="Y63" s="27">
        <v>154.24000000000004</v>
      </c>
      <c r="Z63" s="312">
        <v>25.5</v>
      </c>
      <c r="AA63" s="312"/>
      <c r="AB63" s="312"/>
      <c r="AC63" s="305"/>
      <c r="AD63" s="305">
        <f t="shared" si="3"/>
        <v>0</v>
      </c>
      <c r="AE63" s="305"/>
      <c r="AF63" s="312"/>
      <c r="AG63" s="339"/>
      <c r="AH63" s="27"/>
      <c r="AI63" s="312">
        <v>1308</v>
      </c>
      <c r="AJ63" s="307">
        <v>200</v>
      </c>
      <c r="AK63" s="367">
        <v>119</v>
      </c>
      <c r="AL63" s="372">
        <v>20</v>
      </c>
      <c r="AM63" s="351">
        <v>10</v>
      </c>
      <c r="AN63" s="351">
        <f t="shared" si="8"/>
        <v>200</v>
      </c>
      <c r="AO63" s="351"/>
      <c r="AP63" s="351"/>
    </row>
    <row r="64" spans="1:44">
      <c r="A64" s="193" t="b">
        <f t="shared" si="7"/>
        <v>1</v>
      </c>
      <c r="B64" s="285" t="s">
        <v>20153</v>
      </c>
      <c r="C64" s="357" t="s">
        <v>532</v>
      </c>
      <c r="D64" s="652">
        <v>101540070377</v>
      </c>
      <c r="E64" s="653">
        <v>3311838965</v>
      </c>
      <c r="F64" s="193" t="str">
        <f>VLOOKUP(D64,'Name Details'!A:C,3,0)</f>
        <v>Mr. SANTOSH LAXMAN KOLI</v>
      </c>
      <c r="G64" s="296" t="str">
        <f>VLOOKUP(E64,'ESIC NAME'!B:I,8,0)</f>
        <v>SANTOSH LAXMAN KOLI</v>
      </c>
      <c r="H64" s="193" t="s">
        <v>499</v>
      </c>
      <c r="I64" s="285" t="e">
        <f>VLOOKUP(D64,'Google attandance April -26'!C:AK,40,0)</f>
        <v>#REF!</v>
      </c>
      <c r="J64" s="227">
        <v>101540070377</v>
      </c>
      <c r="K64" s="326">
        <v>3311838965</v>
      </c>
      <c r="L64" s="285" t="str">
        <f>VLOOKUP(D64,'Google attandance April -26'!C:E,3,0)</f>
        <v>AVG</v>
      </c>
      <c r="M64" s="318" t="b">
        <f t="shared" si="1"/>
        <v>1</v>
      </c>
      <c r="N64" s="285" t="e">
        <f t="shared" ref="N64:N91" si="9">I64=C64</f>
        <v>#REF!</v>
      </c>
      <c r="O64" s="209" t="str">
        <f>VLOOKUP(D64,'Google attandance April -26'!C:E,3,0)</f>
        <v>AVG</v>
      </c>
      <c r="P64" s="327" t="s">
        <v>156</v>
      </c>
      <c r="Q64" s="300" t="s">
        <v>196</v>
      </c>
      <c r="R64" s="522"/>
      <c r="S64" s="510">
        <v>600</v>
      </c>
      <c r="T64" s="296"/>
      <c r="U64" s="27">
        <f>VLOOKUP(D64,'Google attandance April -26'!C:AM,37,0)</f>
        <v>0</v>
      </c>
      <c r="V64" s="27">
        <f>VLOOKUP(D64,'Google attandance April -26'!C:AM,34,0)</f>
        <v>18</v>
      </c>
      <c r="W64" s="288" t="e">
        <f>VLOOKUP(D64,'FINAL TANNAGE AMO.'!C:AI,33,0)</f>
        <v>#N/A</v>
      </c>
      <c r="X64" s="27" t="e">
        <f>VLOOKUP(D64,'FINAL TANNAGE AMO.'!C:AI,32,0)</f>
        <v>#N/A</v>
      </c>
      <c r="Y64" s="27">
        <v>0</v>
      </c>
      <c r="Z64" s="311">
        <v>18</v>
      </c>
      <c r="AA64" s="311"/>
      <c r="AB64" s="311"/>
      <c r="AC64" s="305"/>
      <c r="AD64" s="305">
        <f t="shared" si="3"/>
        <v>0</v>
      </c>
      <c r="AE64" s="305"/>
      <c r="AF64" s="311">
        <v>17562</v>
      </c>
      <c r="AG64" s="337"/>
      <c r="AH64" s="27"/>
      <c r="AI64" s="311">
        <v>799</v>
      </c>
      <c r="AJ64" s="307">
        <v>200</v>
      </c>
      <c r="AK64" s="367">
        <v>91</v>
      </c>
      <c r="AL64" s="372"/>
      <c r="AM64" s="351">
        <v>10</v>
      </c>
      <c r="AN64" s="351">
        <f t="shared" si="8"/>
        <v>0</v>
      </c>
      <c r="AO64" s="351"/>
      <c r="AP64" s="351"/>
    </row>
    <row r="65" spans="1:46">
      <c r="A65" s="193" t="b">
        <f t="shared" si="7"/>
        <v>1</v>
      </c>
      <c r="B65" s="285" t="s">
        <v>20154</v>
      </c>
      <c r="C65" s="648" t="s">
        <v>523</v>
      </c>
      <c r="D65" s="652">
        <v>101475170616</v>
      </c>
      <c r="E65" s="653">
        <v>3310906192</v>
      </c>
      <c r="F65" s="193" t="str">
        <f>VLOOKUP(D65,'Name Details'!A:C,3,0)</f>
        <v>Mr. SATISH SHIVAJI SHINDE</v>
      </c>
      <c r="G65" s="296" t="str">
        <f>VLOOKUP(E65,'ESIC NAME'!B:I,8,0)</f>
        <v>SATISH SHIVAJI SHINDE</v>
      </c>
      <c r="H65" s="193" t="s">
        <v>507</v>
      </c>
      <c r="I65" s="285" t="e">
        <f>VLOOKUP(D65,'Google attandance April -26'!C:AK,40,0)</f>
        <v>#REF!</v>
      </c>
      <c r="J65" s="227">
        <v>101475170616</v>
      </c>
      <c r="K65" s="326">
        <v>3310906192</v>
      </c>
      <c r="L65" s="285" t="str">
        <f>VLOOKUP(D65,'Google attandance April -26'!C:E,3,0)</f>
        <v xml:space="preserve">HE </v>
      </c>
      <c r="M65" s="318" t="b">
        <f t="shared" ref="M65:M107" si="10">D65=J65</f>
        <v>1</v>
      </c>
      <c r="N65" s="285" t="e">
        <f t="shared" si="9"/>
        <v>#REF!</v>
      </c>
      <c r="O65" s="209" t="str">
        <f>VLOOKUP(D65,'Google attandance April -26'!C:E,3,0)</f>
        <v xml:space="preserve">HE </v>
      </c>
      <c r="P65" s="327" t="s">
        <v>186</v>
      </c>
      <c r="Q65" s="300" t="s">
        <v>187</v>
      </c>
      <c r="R65" s="522"/>
      <c r="S65" s="515">
        <v>550</v>
      </c>
      <c r="T65" s="296"/>
      <c r="U65" s="27">
        <f>VLOOKUP(D65,'Google attandance April -26'!C:AM,37,0)</f>
        <v>570.29999999999984</v>
      </c>
      <c r="V65" s="27">
        <f>VLOOKUP(D65,'Google attandance April -26'!C:AM,34,0)</f>
        <v>26</v>
      </c>
      <c r="W65" s="288">
        <f>VLOOKUP(D65,'FINAL TANNAGE AMO.'!C:AI,33,0)</f>
        <v>26</v>
      </c>
      <c r="X65" s="27">
        <f>VLOOKUP(D65,'FINAL TANNAGE AMO.'!C:AI,32,0)</f>
        <v>24587</v>
      </c>
      <c r="Y65" s="27">
        <v>570.29999999999984</v>
      </c>
      <c r="Z65" s="311">
        <v>26</v>
      </c>
      <c r="AA65" s="311">
        <v>26</v>
      </c>
      <c r="AB65" s="311">
        <v>24587</v>
      </c>
      <c r="AC65" s="305"/>
      <c r="AD65" s="305">
        <f t="shared" si="3"/>
        <v>0</v>
      </c>
      <c r="AE65" s="305"/>
      <c r="AF65" s="311"/>
      <c r="AG65" s="337"/>
      <c r="AH65" s="27"/>
      <c r="AI65" s="311">
        <v>1308</v>
      </c>
      <c r="AJ65" s="307">
        <v>200</v>
      </c>
      <c r="AK65" s="367">
        <v>119</v>
      </c>
      <c r="AL65" s="372"/>
      <c r="AM65" s="351">
        <v>10</v>
      </c>
      <c r="AN65" s="351">
        <f t="shared" si="8"/>
        <v>0</v>
      </c>
      <c r="AO65" s="351"/>
      <c r="AP65" s="351"/>
      <c r="AR65" s="20" t="b">
        <f>W65=AA65</f>
        <v>1</v>
      </c>
      <c r="AT65" s="20" t="s">
        <v>22109</v>
      </c>
    </row>
    <row r="66" spans="1:46">
      <c r="A66" s="193" t="b">
        <f t="shared" si="7"/>
        <v>1</v>
      </c>
      <c r="B66" s="285" t="s">
        <v>20155</v>
      </c>
      <c r="C66" s="648" t="s">
        <v>562</v>
      </c>
      <c r="D66" s="652">
        <v>101396804599</v>
      </c>
      <c r="E66" s="653">
        <v>3315708668</v>
      </c>
      <c r="F66" s="193" t="str">
        <f>VLOOKUP(D66,'Name Details'!A:C,3,0)</f>
        <v>Mr. SHARANAPPA KHEDAGIKAR</v>
      </c>
      <c r="G66" s="296" t="str">
        <f>VLOOKUP(E66,'ESIC NAME'!B:I,8,0)</f>
        <v>SHARANAPPA KHEDAGIKAR</v>
      </c>
      <c r="H66" s="193" t="s">
        <v>467</v>
      </c>
      <c r="I66" s="285" t="e">
        <f>VLOOKUP(D66,'Google attandance April -26'!C:AK,40,0)</f>
        <v>#REF!</v>
      </c>
      <c r="J66" s="227">
        <v>101396804599</v>
      </c>
      <c r="K66" s="326">
        <v>3315708668</v>
      </c>
      <c r="L66" s="285" t="str">
        <f>VLOOKUP(D66,'Google attandance April -26'!C:E,3,0)</f>
        <v xml:space="preserve">PAINTER </v>
      </c>
      <c r="M66" s="318" t="b">
        <f t="shared" si="10"/>
        <v>1</v>
      </c>
      <c r="N66" s="285" t="e">
        <f t="shared" si="9"/>
        <v>#REF!</v>
      </c>
      <c r="O66" s="209" t="str">
        <f>VLOOKUP(D66,'Google attandance April -26'!C:E,3,0)</f>
        <v xml:space="preserve">PAINTER </v>
      </c>
      <c r="P66" s="329" t="s">
        <v>189</v>
      </c>
      <c r="Q66" s="331" t="s">
        <v>291</v>
      </c>
      <c r="R66" s="522"/>
      <c r="S66" s="311">
        <v>575</v>
      </c>
      <c r="T66" s="316"/>
      <c r="U66" s="27">
        <f>VLOOKUP(D66,'Google attandance April -26'!C:AM,37,0)</f>
        <v>315.96000000000004</v>
      </c>
      <c r="V66" s="27">
        <f>VLOOKUP(D66,'Google attandance April -26'!C:AM,34,0)</f>
        <v>26</v>
      </c>
      <c r="W66" s="288" t="e">
        <f>VLOOKUP(D66,'FINAL TANNAGE AMO.'!C:AI,33,0)</f>
        <v>#N/A</v>
      </c>
      <c r="X66" s="27" t="e">
        <f>VLOOKUP(D66,'FINAL TANNAGE AMO.'!C:AI,32,0)</f>
        <v>#N/A</v>
      </c>
      <c r="Y66" s="27">
        <v>315.96000000000004</v>
      </c>
      <c r="Z66" s="320">
        <v>26</v>
      </c>
      <c r="AA66" s="320"/>
      <c r="AB66" s="320"/>
      <c r="AC66" s="305"/>
      <c r="AD66" s="305">
        <f t="shared" si="3"/>
        <v>0</v>
      </c>
      <c r="AE66" s="305"/>
      <c r="AF66" s="320">
        <v>16088</v>
      </c>
      <c r="AG66" s="338"/>
      <c r="AH66" s="27"/>
      <c r="AI66" s="320">
        <v>1308</v>
      </c>
      <c r="AJ66" s="307">
        <v>200</v>
      </c>
      <c r="AK66" s="367">
        <v>119</v>
      </c>
      <c r="AL66" s="372"/>
      <c r="AM66" s="351">
        <v>10</v>
      </c>
      <c r="AN66" s="351">
        <f t="shared" si="8"/>
        <v>0</v>
      </c>
      <c r="AO66" s="351"/>
      <c r="AP66" s="351"/>
    </row>
    <row r="67" spans="1:46">
      <c r="A67" s="193" t="b">
        <f t="shared" si="7"/>
        <v>1</v>
      </c>
      <c r="B67" s="285" t="s">
        <v>20157</v>
      </c>
      <c r="C67" s="648" t="s">
        <v>567</v>
      </c>
      <c r="D67" s="652">
        <v>101817173110</v>
      </c>
      <c r="E67" s="653">
        <v>3315929520</v>
      </c>
      <c r="F67" s="193" t="str">
        <f>VLOOKUP(D67,'Name Details'!A:C,3,0)</f>
        <v>Mr. SHIVANAND KANTAPPA KOSHTI</v>
      </c>
      <c r="G67" s="296" t="str">
        <f>VLOOKUP(E67,'ESIC NAME'!B:I,8,0)</f>
        <v>SHIVANAND KANTAPPA KOSHTI</v>
      </c>
      <c r="H67" s="193" t="s">
        <v>461</v>
      </c>
      <c r="I67" s="285" t="e">
        <f>VLOOKUP(D67,'Google attandance April -26'!C:AK,40,0)</f>
        <v>#REF!</v>
      </c>
      <c r="J67" s="227">
        <v>101817173110</v>
      </c>
      <c r="K67" s="326">
        <v>3315929520</v>
      </c>
      <c r="L67" s="285" t="str">
        <f>VLOOKUP(D67,'Google attandance April -26'!C:E,3,0)</f>
        <v xml:space="preserve">FINAL </v>
      </c>
      <c r="M67" s="318" t="b">
        <f t="shared" si="10"/>
        <v>1</v>
      </c>
      <c r="N67" s="285" t="e">
        <f t="shared" si="9"/>
        <v>#REF!</v>
      </c>
      <c r="O67" s="209" t="str">
        <f>VLOOKUP(D67,'Google attandance April -26'!C:E,3,0)</f>
        <v xml:space="preserve">FINAL </v>
      </c>
      <c r="P67" s="329" t="s">
        <v>193</v>
      </c>
      <c r="Q67" s="331" t="s">
        <v>255</v>
      </c>
      <c r="R67" s="522"/>
      <c r="S67" s="515">
        <v>550</v>
      </c>
      <c r="T67" s="316"/>
      <c r="U67" s="27">
        <f>VLOOKUP(D67,'Google attandance April -26'!C:AM,37,0)</f>
        <v>400.66000000000008</v>
      </c>
      <c r="V67" s="27">
        <f>VLOOKUP(D67,'Google attandance April -26'!C:AM,34,0)</f>
        <v>23.5</v>
      </c>
      <c r="W67" s="288">
        <f>VLOOKUP(D67,'FINAL TANNAGE AMO.'!C:AI,33,0)</f>
        <v>24</v>
      </c>
      <c r="X67" s="27">
        <f>VLOOKUP(D67,'FINAL TANNAGE AMO.'!C:AI,32,0)</f>
        <v>21030</v>
      </c>
      <c r="Y67" s="27">
        <v>400.66000000000008</v>
      </c>
      <c r="Z67" s="320">
        <v>23.5</v>
      </c>
      <c r="AA67" s="320">
        <v>24</v>
      </c>
      <c r="AB67" s="320">
        <v>21030</v>
      </c>
      <c r="AC67" s="305"/>
      <c r="AD67" s="305">
        <f t="shared" ref="AD67:AD110" si="11">AC67*S67</f>
        <v>0</v>
      </c>
      <c r="AE67" s="305"/>
      <c r="AF67" s="320"/>
      <c r="AG67" s="338"/>
      <c r="AH67" s="27"/>
      <c r="AI67" s="320">
        <v>1090</v>
      </c>
      <c r="AJ67" s="307">
        <v>200</v>
      </c>
      <c r="AK67" s="367">
        <v>110</v>
      </c>
      <c r="AL67" s="372"/>
      <c r="AM67" s="351">
        <v>10</v>
      </c>
      <c r="AN67" s="351">
        <f t="shared" si="8"/>
        <v>0</v>
      </c>
      <c r="AO67" s="351"/>
      <c r="AP67" s="351"/>
      <c r="AR67" s="20" t="b">
        <f>W67=AA67</f>
        <v>1</v>
      </c>
    </row>
    <row r="68" spans="1:46">
      <c r="A68" s="193" t="b">
        <f t="shared" si="7"/>
        <v>1</v>
      </c>
      <c r="B68" s="285" t="s">
        <v>20165</v>
      </c>
      <c r="C68" s="648" t="s">
        <v>550</v>
      </c>
      <c r="D68" s="652">
        <v>101909060608</v>
      </c>
      <c r="E68" s="653">
        <v>3314771015</v>
      </c>
      <c r="F68" s="193" t="str">
        <f>VLOOKUP(D68,'Name Details'!A:C,3,0)</f>
        <v>Mr. SOHEL SAHEBLAL JAMADAR</v>
      </c>
      <c r="G68" s="296" t="str">
        <f>VLOOKUP(E68,'ESIC NAME'!B:I,8,0)</f>
        <v>SOHEL SAHEBLAL JAMADAR</v>
      </c>
      <c r="H68" s="193" t="s">
        <v>479</v>
      </c>
      <c r="I68" s="285" t="e">
        <f>VLOOKUP(D68,'Google attandance April -26'!C:AK,40,0)</f>
        <v>#REF!</v>
      </c>
      <c r="J68" s="227">
        <v>101909060608</v>
      </c>
      <c r="K68" s="326">
        <v>3314771015</v>
      </c>
      <c r="L68" s="285" t="str">
        <f>VLOOKUP(D68,'Google attandance April -26'!C:E,3,0)</f>
        <v xml:space="preserve">REWORK </v>
      </c>
      <c r="M68" s="318" t="b">
        <f t="shared" si="10"/>
        <v>1</v>
      </c>
      <c r="N68" s="285" t="e">
        <f t="shared" si="9"/>
        <v>#REF!</v>
      </c>
      <c r="O68" s="209" t="str">
        <f>VLOOKUP(D68,'Google attandance April -26'!C:E,3,0)</f>
        <v xml:space="preserve">REWORK </v>
      </c>
      <c r="P68" s="331"/>
      <c r="Q68" s="331"/>
      <c r="R68" s="522">
        <v>500</v>
      </c>
      <c r="S68" s="519">
        <v>550</v>
      </c>
      <c r="T68" s="316"/>
      <c r="U68" s="27">
        <f>VLOOKUP(D68,'Google attandance April -26'!C:AM,37,0)</f>
        <v>287.81000000000006</v>
      </c>
      <c r="V68" s="27">
        <f>VLOOKUP(D68,'Google attandance April -26'!C:AM,34,0)</f>
        <v>22</v>
      </c>
      <c r="W68" s="288" t="e">
        <f>VLOOKUP(D68,'FINAL TANNAGE AMO.'!C:AI,33,0)</f>
        <v>#N/A</v>
      </c>
      <c r="X68" s="27" t="e">
        <f>VLOOKUP(D68,'FINAL TANNAGE AMO.'!C:AI,32,0)</f>
        <v>#N/A</v>
      </c>
      <c r="Y68" s="27">
        <v>287.81000000000006</v>
      </c>
      <c r="Z68" s="320">
        <v>22</v>
      </c>
      <c r="AA68" s="320"/>
      <c r="AB68" s="320"/>
      <c r="AC68" s="305"/>
      <c r="AD68" s="305">
        <f t="shared" si="11"/>
        <v>0</v>
      </c>
      <c r="AE68" s="305"/>
      <c r="AF68" s="320">
        <v>13761</v>
      </c>
      <c r="AG68" s="320"/>
      <c r="AH68" s="27"/>
      <c r="AI68" s="320">
        <v>1017</v>
      </c>
      <c r="AJ68" s="307">
        <v>200</v>
      </c>
      <c r="AK68" s="367">
        <v>105</v>
      </c>
      <c r="AL68" s="373"/>
      <c r="AM68" s="351">
        <v>10</v>
      </c>
      <c r="AN68" s="351">
        <f t="shared" si="8"/>
        <v>0</v>
      </c>
      <c r="AO68" s="351"/>
      <c r="AP68" s="351"/>
    </row>
    <row r="69" spans="1:46">
      <c r="A69" s="193" t="b">
        <f t="shared" si="7"/>
        <v>1</v>
      </c>
      <c r="B69" s="285" t="s">
        <v>20159</v>
      </c>
      <c r="C69" s="648" t="s">
        <v>520</v>
      </c>
      <c r="D69" s="652">
        <v>102086487131</v>
      </c>
      <c r="E69" s="653">
        <v>3316548526</v>
      </c>
      <c r="F69" s="193" t="str">
        <f>VLOOKUP(D69,'Name Details'!A:C,3,0)</f>
        <v>Mr. SUDHAKAR BHIMASHANKAR KOGANURE</v>
      </c>
      <c r="G69" s="296" t="str">
        <f>VLOOKUP(E69,'ESIC NAME'!B:I,8,0)</f>
        <v>SUDHAKAR BHIMASHANKAR KOGANURE</v>
      </c>
      <c r="H69" s="193" t="s">
        <v>446</v>
      </c>
      <c r="I69" s="285" t="e">
        <f>VLOOKUP(D69,'Google attandance April -26'!C:AK,40,0)</f>
        <v>#REF!</v>
      </c>
      <c r="J69" s="227">
        <v>102086487131</v>
      </c>
      <c r="K69" s="326">
        <v>3316548526</v>
      </c>
      <c r="L69" s="285" t="str">
        <f>VLOOKUP(D69,'Google attandance April -26'!C:E,3,0)</f>
        <v xml:space="preserve">PAINTER </v>
      </c>
      <c r="M69" s="318" t="b">
        <f t="shared" si="10"/>
        <v>1</v>
      </c>
      <c r="N69" s="285" t="e">
        <f t="shared" si="9"/>
        <v>#REF!</v>
      </c>
      <c r="O69" s="209" t="str">
        <f>VLOOKUP(D69,'Google attandance April -26'!C:E,3,0)</f>
        <v xml:space="preserve">PAINTER </v>
      </c>
      <c r="P69" s="329" t="s">
        <v>311</v>
      </c>
      <c r="Q69" s="335">
        <v>70918210008287</v>
      </c>
      <c r="R69" s="538"/>
      <c r="S69" s="519">
        <v>500</v>
      </c>
      <c r="T69" s="316"/>
      <c r="U69" s="27">
        <f>VLOOKUP(D69,'Google attandance April -26'!C:AM,37,0)</f>
        <v>402.38999999999987</v>
      </c>
      <c r="V69" s="27">
        <f>VLOOKUP(D69,'Google attandance April -26'!C:AM,34,0)</f>
        <v>21</v>
      </c>
      <c r="W69" s="288" t="e">
        <f>VLOOKUP(D69,'FINAL TANNAGE AMO.'!C:AI,33,0)</f>
        <v>#N/A</v>
      </c>
      <c r="X69" s="27" t="e">
        <f>VLOOKUP(D69,'FINAL TANNAGE AMO.'!C:AI,32,0)</f>
        <v>#N/A</v>
      </c>
      <c r="Y69" s="27">
        <v>402.38999999999987</v>
      </c>
      <c r="Z69" s="320">
        <v>21</v>
      </c>
      <c r="AA69" s="320"/>
      <c r="AB69" s="320"/>
      <c r="AC69" s="305"/>
      <c r="AD69" s="305">
        <f t="shared" si="11"/>
        <v>0</v>
      </c>
      <c r="AE69" s="305"/>
      <c r="AF69" s="320">
        <v>13965</v>
      </c>
      <c r="AG69" s="338"/>
      <c r="AH69" s="27"/>
      <c r="AI69" s="320">
        <v>945</v>
      </c>
      <c r="AJ69" s="307">
        <v>200</v>
      </c>
      <c r="AK69" s="367">
        <v>100</v>
      </c>
      <c r="AL69" s="372"/>
      <c r="AM69" s="351">
        <v>10</v>
      </c>
      <c r="AN69" s="351">
        <f t="shared" si="8"/>
        <v>0</v>
      </c>
      <c r="AO69" s="351"/>
      <c r="AP69" s="351"/>
      <c r="AT69" s="20" t="s">
        <v>22109</v>
      </c>
    </row>
    <row r="70" spans="1:46">
      <c r="A70" s="193" t="b">
        <f t="shared" si="7"/>
        <v>1</v>
      </c>
      <c r="B70" s="285" t="s">
        <v>20160</v>
      </c>
      <c r="C70" s="648" t="s">
        <v>535</v>
      </c>
      <c r="D70" s="652">
        <v>102125816854</v>
      </c>
      <c r="E70" s="653">
        <v>3316906128</v>
      </c>
      <c r="F70" s="193" t="str">
        <f>VLOOKUP(D70,'Name Details'!A:C,3,0)</f>
        <v>Mr. SUFIYAN SHEKULAL FULARI</v>
      </c>
      <c r="G70" s="296" t="str">
        <f>VLOOKUP(E70,'ESIC NAME'!B:I,8,0)</f>
        <v>SUFIYAN SHEKULAL FULARI</v>
      </c>
      <c r="H70" s="193" t="s">
        <v>439</v>
      </c>
      <c r="I70" s="285" t="e">
        <f>VLOOKUP(D70,'Google attandance April -26'!C:AK,40,0)</f>
        <v>#REF!</v>
      </c>
      <c r="J70" s="227">
        <v>102125816854</v>
      </c>
      <c r="K70" s="326">
        <v>3316906128</v>
      </c>
      <c r="L70" s="285" t="str">
        <f>VLOOKUP(D70,'Google attandance April -26'!C:E,3,0)</f>
        <v xml:space="preserve">SHOT BLAST </v>
      </c>
      <c r="M70" s="318" t="b">
        <f t="shared" si="10"/>
        <v>1</v>
      </c>
      <c r="N70" s="285" t="e">
        <f t="shared" si="9"/>
        <v>#REF!</v>
      </c>
      <c r="O70" s="209" t="str">
        <f>VLOOKUP(D70,'Google attandance April -26'!C:E,3,0)</f>
        <v xml:space="preserve">SHOT BLAST </v>
      </c>
      <c r="P70" s="334" t="s">
        <v>162</v>
      </c>
      <c r="Q70" s="336" t="s">
        <v>424</v>
      </c>
      <c r="R70" s="539">
        <v>550</v>
      </c>
      <c r="S70" s="515">
        <v>575</v>
      </c>
      <c r="T70" s="316"/>
      <c r="U70" s="27">
        <f>VLOOKUP(D70,'Google attandance April -26'!C:AM,37,0)</f>
        <v>35.730000000000004</v>
      </c>
      <c r="V70" s="27">
        <f>VLOOKUP(D70,'Google attandance April -26'!C:AM,34,0)</f>
        <v>25.5</v>
      </c>
      <c r="W70" s="288">
        <f>VLOOKUP(D70,'FINAL TANNAGE AMO.'!C:AI,33,0)</f>
        <v>1</v>
      </c>
      <c r="X70" s="27">
        <f>VLOOKUP(D70,'FINAL TANNAGE AMO.'!C:AI,32,0)</f>
        <v>550</v>
      </c>
      <c r="Y70" s="27">
        <v>35.730000000000004</v>
      </c>
      <c r="Z70" s="320">
        <v>25.5</v>
      </c>
      <c r="AA70" s="320">
        <v>1</v>
      </c>
      <c r="AB70" s="320">
        <v>550</v>
      </c>
      <c r="AC70" s="305">
        <f t="shared" ref="AC70:AC97" si="12">Z70-AA70</f>
        <v>24.5</v>
      </c>
      <c r="AD70" s="305">
        <f t="shared" si="11"/>
        <v>14087.5</v>
      </c>
      <c r="AE70" s="305"/>
      <c r="AF70" s="320"/>
      <c r="AG70" s="338"/>
      <c r="AH70" s="27"/>
      <c r="AI70" s="320">
        <v>1308</v>
      </c>
      <c r="AJ70" s="307">
        <v>200</v>
      </c>
      <c r="AK70" s="367">
        <v>119</v>
      </c>
      <c r="AL70" s="372">
        <v>10</v>
      </c>
      <c r="AM70" s="351">
        <v>10</v>
      </c>
      <c r="AN70" s="351">
        <f t="shared" si="8"/>
        <v>100</v>
      </c>
      <c r="AO70" s="351"/>
      <c r="AP70" s="351"/>
    </row>
    <row r="71" spans="1:46">
      <c r="A71" s="193" t="b">
        <f t="shared" si="7"/>
        <v>1</v>
      </c>
      <c r="B71" s="285" t="s">
        <v>20161</v>
      </c>
      <c r="C71" s="648" t="s">
        <v>565</v>
      </c>
      <c r="D71" s="652">
        <v>101944505682</v>
      </c>
      <c r="E71" s="653">
        <v>3315530821</v>
      </c>
      <c r="F71" s="193" t="str">
        <f>VLOOKUP(D71,'Name Details'!A:C,3,0)</f>
        <v>Mr. VIJAY BHARLE</v>
      </c>
      <c r="G71" s="296" t="str">
        <f>VLOOKUP(E71,'ESIC NAME'!B:I,8,0)</f>
        <v>VIJAY BHARLE</v>
      </c>
      <c r="H71" s="193" t="s">
        <v>472</v>
      </c>
      <c r="I71" s="285" t="e">
        <f>VLOOKUP(D71,'Google attandance April -26'!C:AK,40,0)</f>
        <v>#REF!</v>
      </c>
      <c r="J71" s="227">
        <v>101944505682</v>
      </c>
      <c r="K71" s="326">
        <v>3315530821</v>
      </c>
      <c r="L71" s="285" t="str">
        <f>VLOOKUP(D71,'Google attandance April -26'!C:E,3,0)</f>
        <v xml:space="preserve">FINAL </v>
      </c>
      <c r="M71" s="318" t="b">
        <f t="shared" si="10"/>
        <v>1</v>
      </c>
      <c r="N71" s="285" t="e">
        <f t="shared" si="9"/>
        <v>#REF!</v>
      </c>
      <c r="O71" s="209" t="str">
        <f>VLOOKUP(D71,'Google attandance April -26'!C:E,3,0)</f>
        <v xml:space="preserve">FINAL </v>
      </c>
      <c r="P71" s="360" t="s">
        <v>189</v>
      </c>
      <c r="Q71" s="341" t="s">
        <v>312</v>
      </c>
      <c r="R71" s="522"/>
      <c r="S71" s="519">
        <v>500</v>
      </c>
      <c r="T71" s="221"/>
      <c r="U71" s="27">
        <f>VLOOKUP(D71,'Google attandance April -26'!C:AM,37,0)</f>
        <v>234.57000000000008</v>
      </c>
      <c r="V71" s="27">
        <f>VLOOKUP(D71,'Google attandance April -26'!C:AM,34,0)</f>
        <v>20</v>
      </c>
      <c r="W71" s="288">
        <f>VLOOKUP(D71,'FINAL TANNAGE AMO.'!C:AI,33,0)</f>
        <v>20</v>
      </c>
      <c r="X71" s="27">
        <f>VLOOKUP(D71,'FINAL TANNAGE AMO.'!C:AI,32,0)</f>
        <v>17358</v>
      </c>
      <c r="Y71" s="27">
        <v>234.57000000000008</v>
      </c>
      <c r="Z71" s="342">
        <v>20</v>
      </c>
      <c r="AA71" s="342">
        <v>20</v>
      </c>
      <c r="AB71" s="342">
        <v>17358</v>
      </c>
      <c r="AC71" s="305"/>
      <c r="AD71" s="305">
        <f t="shared" si="11"/>
        <v>0</v>
      </c>
      <c r="AE71" s="305"/>
      <c r="AF71" s="342"/>
      <c r="AG71" s="365"/>
      <c r="AH71" s="27"/>
      <c r="AI71" s="342">
        <v>872</v>
      </c>
      <c r="AJ71" s="307">
        <v>200</v>
      </c>
      <c r="AK71" s="367">
        <v>95</v>
      </c>
      <c r="AL71" s="372"/>
      <c r="AM71" s="351">
        <v>10</v>
      </c>
      <c r="AN71" s="351">
        <f t="shared" si="8"/>
        <v>0</v>
      </c>
      <c r="AO71" s="351"/>
      <c r="AP71" s="351"/>
      <c r="AR71" s="20" t="b">
        <f>W71=AA71</f>
        <v>1</v>
      </c>
    </row>
    <row r="72" spans="1:46">
      <c r="A72" s="193" t="b">
        <f t="shared" si="7"/>
        <v>1</v>
      </c>
      <c r="B72" s="285" t="s">
        <v>20162</v>
      </c>
      <c r="C72" s="648" t="s">
        <v>531</v>
      </c>
      <c r="D72" s="652">
        <v>101424675655</v>
      </c>
      <c r="E72" s="653">
        <v>3311838973</v>
      </c>
      <c r="F72" s="193" t="str">
        <f>VLOOKUP(D72,'Name Details'!A:C,3,0)</f>
        <v>Mr. VIJAY MANE</v>
      </c>
      <c r="G72" s="296" t="str">
        <f>VLOOKUP(E72,'ESIC NAME'!B:I,8,0)</f>
        <v>VIJAY MANE</v>
      </c>
      <c r="H72" s="193" t="s">
        <v>500</v>
      </c>
      <c r="I72" s="285" t="e">
        <f>VLOOKUP(D72,'Google attandance April -26'!C:AK,40,0)</f>
        <v>#REF!</v>
      </c>
      <c r="J72" s="227">
        <v>101424675655</v>
      </c>
      <c r="K72" s="326">
        <v>3311838973</v>
      </c>
      <c r="L72" s="285" t="str">
        <f>VLOOKUP(D72,'Google attandance April -26'!C:E,3,0)</f>
        <v>AVG</v>
      </c>
      <c r="M72" s="318" t="b">
        <f t="shared" si="10"/>
        <v>1</v>
      </c>
      <c r="N72" s="285" t="e">
        <f t="shared" si="9"/>
        <v>#REF!</v>
      </c>
      <c r="O72" s="209" t="str">
        <f>VLOOKUP(D72,'Google attandance April -26'!C:E,3,0)</f>
        <v>AVG</v>
      </c>
      <c r="P72" s="360" t="s">
        <v>162</v>
      </c>
      <c r="Q72" s="341" t="s">
        <v>195</v>
      </c>
      <c r="R72" s="522"/>
      <c r="S72" s="519">
        <v>600</v>
      </c>
      <c r="T72" s="221"/>
      <c r="U72" s="27">
        <f>VLOOKUP(D72,'Google attandance April -26'!C:AM,37,0)</f>
        <v>487.18000000000012</v>
      </c>
      <c r="V72" s="27">
        <f>VLOOKUP(D72,'Google attandance April -26'!C:AM,34,0)</f>
        <v>26</v>
      </c>
      <c r="W72" s="288" t="e">
        <f>VLOOKUP(D72,'FINAL TANNAGE AMO.'!C:AI,33,0)</f>
        <v>#N/A</v>
      </c>
      <c r="X72" s="27" t="e">
        <f>VLOOKUP(D72,'FINAL TANNAGE AMO.'!C:AI,32,0)</f>
        <v>#N/A</v>
      </c>
      <c r="Y72" s="27">
        <v>487.18000000000012</v>
      </c>
      <c r="Z72" s="342">
        <v>26</v>
      </c>
      <c r="AA72" s="342"/>
      <c r="AB72" s="342"/>
      <c r="AC72" s="305"/>
      <c r="AD72" s="305">
        <f t="shared" si="11"/>
        <v>0</v>
      </c>
      <c r="AE72" s="305"/>
      <c r="AF72" s="342">
        <v>21605</v>
      </c>
      <c r="AG72" s="365"/>
      <c r="AH72" s="27"/>
      <c r="AI72" s="342">
        <v>1308</v>
      </c>
      <c r="AJ72" s="307">
        <v>200</v>
      </c>
      <c r="AK72" s="367">
        <v>119</v>
      </c>
      <c r="AL72" s="372"/>
      <c r="AM72" s="351">
        <v>10</v>
      </c>
      <c r="AN72" s="351">
        <f t="shared" si="8"/>
        <v>0</v>
      </c>
      <c r="AO72" s="351"/>
      <c r="AP72" s="351"/>
    </row>
    <row r="73" spans="1:46">
      <c r="A73" s="193" t="b">
        <f t="shared" si="7"/>
        <v>1</v>
      </c>
      <c r="B73" s="285" t="s">
        <v>20163</v>
      </c>
      <c r="C73" s="648" t="s">
        <v>563</v>
      </c>
      <c r="D73" s="652">
        <v>101235372414</v>
      </c>
      <c r="E73" s="653">
        <v>3315883972</v>
      </c>
      <c r="F73" s="193" t="str">
        <f>VLOOKUP(D73,'Name Details'!A:C,3,0)</f>
        <v>Mr. VISHAL MOHAN MANE</v>
      </c>
      <c r="G73" s="296" t="str">
        <f>VLOOKUP(E73,'ESIC NAME'!B:I,8,0)</f>
        <v>VISHAL MOHAN MANE</v>
      </c>
      <c r="H73" s="193" t="s">
        <v>464</v>
      </c>
      <c r="I73" s="285" t="e">
        <f>VLOOKUP(D73,'Google attandance April -26'!C:AK,40,0)</f>
        <v>#REF!</v>
      </c>
      <c r="J73" s="227">
        <v>101235372414</v>
      </c>
      <c r="K73" s="326">
        <v>3315883972</v>
      </c>
      <c r="L73" s="285" t="str">
        <f>VLOOKUP(D73,'Google attandance April -26'!C:E,3,0)</f>
        <v xml:space="preserve">REWORK </v>
      </c>
      <c r="M73" s="318" t="b">
        <f t="shared" si="10"/>
        <v>1</v>
      </c>
      <c r="N73" s="285" t="e">
        <f t="shared" si="9"/>
        <v>#REF!</v>
      </c>
      <c r="O73" s="209" t="str">
        <f>VLOOKUP(D73,'Google attandance April -26'!C:E,3,0)</f>
        <v xml:space="preserve">REWORK </v>
      </c>
      <c r="P73" s="360" t="s">
        <v>271</v>
      </c>
      <c r="Q73" s="341" t="s">
        <v>313</v>
      </c>
      <c r="R73" s="522"/>
      <c r="S73" s="515">
        <v>550</v>
      </c>
      <c r="T73" s="221"/>
      <c r="U73" s="27">
        <f>VLOOKUP(D73,'Google attandance April -26'!C:AM,37,0)</f>
        <v>152.54000000000002</v>
      </c>
      <c r="V73" s="27">
        <f>VLOOKUP(D73,'Google attandance April -26'!C:AM,34,0)</f>
        <v>13.5</v>
      </c>
      <c r="W73" s="288" t="e">
        <f>VLOOKUP(D73,'FINAL TANNAGE AMO.'!C:AI,33,0)</f>
        <v>#N/A</v>
      </c>
      <c r="X73" s="27" t="e">
        <f>VLOOKUP(D73,'FINAL TANNAGE AMO.'!C:AI,32,0)</f>
        <v>#N/A</v>
      </c>
      <c r="Y73" s="27">
        <v>152.54000000000002</v>
      </c>
      <c r="Z73" s="342">
        <v>13.5</v>
      </c>
      <c r="AA73" s="342"/>
      <c r="AB73" s="342"/>
      <c r="AC73" s="305"/>
      <c r="AD73" s="305">
        <f t="shared" si="11"/>
        <v>0</v>
      </c>
      <c r="AE73" s="305"/>
      <c r="AF73" s="342"/>
      <c r="AG73" s="365"/>
      <c r="AH73" s="27"/>
      <c r="AI73" s="342">
        <v>654</v>
      </c>
      <c r="AJ73" s="342">
        <v>175</v>
      </c>
      <c r="AK73" s="367">
        <v>72</v>
      </c>
      <c r="AL73" s="372"/>
      <c r="AM73" s="351">
        <v>10</v>
      </c>
      <c r="AN73" s="351">
        <f t="shared" si="8"/>
        <v>0</v>
      </c>
      <c r="AO73" s="351"/>
      <c r="AP73" s="351"/>
    </row>
    <row r="74" spans="1:46">
      <c r="A74" s="193" t="b">
        <f t="shared" si="7"/>
        <v>1</v>
      </c>
      <c r="B74" s="285" t="s">
        <v>20164</v>
      </c>
      <c r="C74" s="648" t="s">
        <v>522</v>
      </c>
      <c r="D74" s="652">
        <v>101432431093</v>
      </c>
      <c r="E74" s="653">
        <v>3316592493</v>
      </c>
      <c r="F74" s="193" t="str">
        <f>VLOOKUP(D74,'Name Details'!A:C,3,0)</f>
        <v>Mr. VISHAL SURESH MANE</v>
      </c>
      <c r="G74" s="296" t="str">
        <f>VLOOKUP(E74,'ESIC NAME'!B:I,8,0)</f>
        <v>VISHAL SURESH MANE</v>
      </c>
      <c r="H74" s="193" t="s">
        <v>444</v>
      </c>
      <c r="I74" s="285" t="e">
        <f>VLOOKUP(D74,'Google attandance April -26'!C:AK,40,0)</f>
        <v>#REF!</v>
      </c>
      <c r="J74" s="227">
        <v>101432431093</v>
      </c>
      <c r="K74" s="326">
        <v>3316592493</v>
      </c>
      <c r="L74" s="285" t="str">
        <f>VLOOKUP(D74,'Google attandance April -26'!C:E,3,0)</f>
        <v xml:space="preserve">FINAL </v>
      </c>
      <c r="M74" s="318" t="b">
        <f t="shared" si="10"/>
        <v>1</v>
      </c>
      <c r="N74" s="285" t="e">
        <f t="shared" si="9"/>
        <v>#REF!</v>
      </c>
      <c r="O74" s="209" t="str">
        <f>VLOOKUP(D74,'Google attandance April -26'!C:E,3,0)</f>
        <v xml:space="preserve">FINAL </v>
      </c>
      <c r="P74" s="359" t="s">
        <v>271</v>
      </c>
      <c r="Q74" s="362" t="s">
        <v>313</v>
      </c>
      <c r="R74" s="540"/>
      <c r="S74" s="508">
        <v>625</v>
      </c>
      <c r="T74" s="221"/>
      <c r="U74" s="27">
        <f>VLOOKUP(D74,'Google attandance April -26'!C:AM,37,0)</f>
        <v>498.91999999999985</v>
      </c>
      <c r="V74" s="27">
        <f>VLOOKUP(D74,'Google attandance April -26'!C:AM,34,0)</f>
        <v>24</v>
      </c>
      <c r="W74" s="288">
        <f>VLOOKUP(D74,'FINAL TANNAGE AMO.'!C:AI,33,0)</f>
        <v>24</v>
      </c>
      <c r="X74" s="27">
        <f>VLOOKUP(D74,'FINAL TANNAGE AMO.'!C:AI,32,0)</f>
        <v>21354</v>
      </c>
      <c r="Y74" s="27">
        <v>498.91999999999985</v>
      </c>
      <c r="Z74" s="342">
        <v>24</v>
      </c>
      <c r="AA74" s="342">
        <v>24</v>
      </c>
      <c r="AB74" s="342">
        <v>21354</v>
      </c>
      <c r="AC74" s="305"/>
      <c r="AD74" s="305">
        <f t="shared" si="11"/>
        <v>0</v>
      </c>
      <c r="AE74" s="305"/>
      <c r="AF74" s="342"/>
      <c r="AG74" s="365"/>
      <c r="AH74" s="27"/>
      <c r="AI74" s="342">
        <v>1235</v>
      </c>
      <c r="AJ74" s="307">
        <v>200</v>
      </c>
      <c r="AK74" s="367">
        <v>114</v>
      </c>
      <c r="AL74" s="372">
        <v>10</v>
      </c>
      <c r="AM74" s="351">
        <v>10</v>
      </c>
      <c r="AN74" s="351">
        <f t="shared" si="8"/>
        <v>100</v>
      </c>
      <c r="AO74" s="351"/>
      <c r="AP74" s="351"/>
      <c r="AR74" s="20" t="b">
        <f>W74=AA74</f>
        <v>1</v>
      </c>
    </row>
    <row r="75" spans="1:46">
      <c r="A75" s="281" t="b">
        <f t="shared" si="7"/>
        <v>1</v>
      </c>
      <c r="B75" s="357"/>
      <c r="C75" s="356" t="s">
        <v>20648</v>
      </c>
      <c r="D75" s="652">
        <v>102219962850</v>
      </c>
      <c r="E75" s="653">
        <v>3317919359</v>
      </c>
      <c r="F75" s="193" t="str">
        <f>VLOOKUP(D75,'Name Details'!A:C,3,0)</f>
        <v>Mr. GANGADHAR TUKARAM WAGHULE</v>
      </c>
      <c r="G75" s="296" t="str">
        <f>VLOOKUP(E75,'ESIC NAME'!B:I,8,0)</f>
        <v>GANGADHAR TUKARAM WAGHULE</v>
      </c>
      <c r="H75" s="193" t="s">
        <v>20217</v>
      </c>
      <c r="I75" s="285" t="e">
        <f>VLOOKUP(D75,'Google attandance April -26'!C:AK,40,0)</f>
        <v>#REF!</v>
      </c>
      <c r="J75" s="227">
        <v>102219962850</v>
      </c>
      <c r="K75" s="326">
        <v>3317919359</v>
      </c>
      <c r="L75" s="285" t="str">
        <f>VLOOKUP(D75,'Google attandance April -26'!C:E,3,0)</f>
        <v xml:space="preserve">FD SUP </v>
      </c>
      <c r="M75" s="318" t="b">
        <f t="shared" si="10"/>
        <v>1</v>
      </c>
      <c r="N75" s="285" t="e">
        <f t="shared" si="9"/>
        <v>#REF!</v>
      </c>
      <c r="O75" s="209" t="str">
        <f>VLOOKUP(D75,'Google attandance April -26'!C:E,3,0)</f>
        <v xml:space="preserve">FD SUP </v>
      </c>
      <c r="P75" s="284"/>
      <c r="Q75" s="284"/>
      <c r="R75" s="536">
        <v>550</v>
      </c>
      <c r="S75" s="514">
        <v>575</v>
      </c>
      <c r="T75" s="281"/>
      <c r="U75" s="27">
        <f>VLOOKUP(D75,'Google attandance April -26'!C:AM,37,0)</f>
        <v>312.66000000000008</v>
      </c>
      <c r="V75" s="27">
        <f>VLOOKUP(D75,'Google attandance April -26'!C:AM,34,0)</f>
        <v>28.5</v>
      </c>
      <c r="W75" s="288" t="e">
        <f>VLOOKUP(D75,'FINAL TANNAGE AMO.'!C:AI,33,0)</f>
        <v>#N/A</v>
      </c>
      <c r="X75" s="27" t="e">
        <f>VLOOKUP(D75,'FINAL TANNAGE AMO.'!C:AI,32,0)</f>
        <v>#N/A</v>
      </c>
      <c r="Y75" s="27">
        <v>312.66000000000008</v>
      </c>
      <c r="Z75" s="310">
        <v>28.5</v>
      </c>
      <c r="AA75" s="310"/>
      <c r="AB75" s="310"/>
      <c r="AC75" s="305"/>
      <c r="AD75" s="305">
        <f t="shared" si="11"/>
        <v>0</v>
      </c>
      <c r="AE75" s="305"/>
      <c r="AF75" s="310"/>
      <c r="AG75" s="310"/>
      <c r="AH75" s="383"/>
      <c r="AI75" s="310">
        <v>1308</v>
      </c>
      <c r="AJ75" s="307">
        <v>200</v>
      </c>
      <c r="AK75" s="369">
        <v>119</v>
      </c>
      <c r="AL75" s="384"/>
      <c r="AM75" s="351">
        <v>10</v>
      </c>
      <c r="AN75" s="351">
        <f t="shared" si="8"/>
        <v>0</v>
      </c>
      <c r="AO75" s="281"/>
      <c r="AP75" s="281"/>
    </row>
    <row r="76" spans="1:46">
      <c r="A76" s="281" t="b">
        <f t="shared" si="7"/>
        <v>1</v>
      </c>
      <c r="B76" s="385"/>
      <c r="C76" s="647" t="s">
        <v>20966</v>
      </c>
      <c r="D76" s="652">
        <v>102267132379</v>
      </c>
      <c r="E76" s="653">
        <v>3318143312</v>
      </c>
      <c r="F76" s="193" t="str">
        <f>VLOOKUP(D76,'Name Details'!A:C,3,0)</f>
        <v>Mr. VISHAL RAJKUMAR KOLI</v>
      </c>
      <c r="G76" s="296" t="str">
        <f>VLOOKUP(E76,'ESIC NAME'!B:I,8,0)</f>
        <v>VISHAL KOLI</v>
      </c>
      <c r="H76" s="193" t="s">
        <v>21074</v>
      </c>
      <c r="I76" s="285" t="e">
        <f>VLOOKUP(D76,'Google attandance April -26'!C:AK,40,0)</f>
        <v>#REF!</v>
      </c>
      <c r="J76" s="227">
        <v>102267132379</v>
      </c>
      <c r="K76" s="326">
        <v>3318143312</v>
      </c>
      <c r="L76" s="285" t="str">
        <f>VLOOKUP(D76,'Google attandance April -26'!C:E,3,0)</f>
        <v>AVG</v>
      </c>
      <c r="M76" s="318" t="b">
        <f t="shared" si="10"/>
        <v>1</v>
      </c>
      <c r="N76" s="285" t="e">
        <f t="shared" si="9"/>
        <v>#REF!</v>
      </c>
      <c r="O76" s="209" t="str">
        <f>VLOOKUP(D76,'Google attandance April -26'!C:E,3,0)</f>
        <v>AVG</v>
      </c>
      <c r="P76" s="380"/>
      <c r="Q76" s="380"/>
      <c r="R76" s="522">
        <v>500</v>
      </c>
      <c r="S76" s="520">
        <v>550</v>
      </c>
      <c r="T76" s="351"/>
      <c r="U76" s="27">
        <f>VLOOKUP(D76,'Google attandance April -26'!C:AM,37,0)</f>
        <v>448.66</v>
      </c>
      <c r="V76" s="27">
        <f>VLOOKUP(D76,'Google attandance April -26'!C:AM,34,0)</f>
        <v>23.5</v>
      </c>
      <c r="W76" s="288" t="e">
        <f>VLOOKUP(D76,'FINAL TANNAGE AMO.'!C:AI,33,0)</f>
        <v>#N/A</v>
      </c>
      <c r="X76" s="27" t="e">
        <f>VLOOKUP(D76,'FINAL TANNAGE AMO.'!C:AI,32,0)</f>
        <v>#N/A</v>
      </c>
      <c r="Y76" s="27">
        <v>448.66</v>
      </c>
      <c r="Z76" s="381">
        <v>23.5</v>
      </c>
      <c r="AA76" s="381"/>
      <c r="AB76" s="381"/>
      <c r="AC76" s="305"/>
      <c r="AD76" s="305">
        <f t="shared" si="11"/>
        <v>0</v>
      </c>
      <c r="AE76" s="305"/>
      <c r="AF76" s="381"/>
      <c r="AG76" s="381"/>
      <c r="AH76" s="351"/>
      <c r="AI76" s="381">
        <v>1090</v>
      </c>
      <c r="AJ76" s="307">
        <v>200</v>
      </c>
      <c r="AK76" s="381">
        <v>110</v>
      </c>
      <c r="AL76" s="373"/>
      <c r="AM76" s="351">
        <v>10</v>
      </c>
      <c r="AN76" s="351">
        <f t="shared" si="8"/>
        <v>0</v>
      </c>
      <c r="AO76" s="351"/>
      <c r="AP76" s="351"/>
    </row>
    <row r="77" spans="1:46">
      <c r="A77" s="281" t="b">
        <f>D77=J77</f>
        <v>1</v>
      </c>
      <c r="B77" s="385"/>
      <c r="C77" s="647" t="s">
        <v>20968</v>
      </c>
      <c r="D77" s="652">
        <v>102261619396</v>
      </c>
      <c r="E77" s="653">
        <v>3318097817</v>
      </c>
      <c r="F77" s="193" t="str">
        <f>VLOOKUP(D77,'Name Details'!A:C,3,0)</f>
        <v>Mr. KASHINATH SIDHARAM TOLANURE</v>
      </c>
      <c r="G77" s="296" t="str">
        <f>VLOOKUP(E77,'ESIC NAME'!B:I,8,0)</f>
        <v>KASHINATH SIDHARAM TOLANURE</v>
      </c>
      <c r="H77" s="193" t="s">
        <v>20844</v>
      </c>
      <c r="I77" s="285" t="e">
        <f>VLOOKUP(D77,'Google attandance April -26'!C:AK,40,0)</f>
        <v>#REF!</v>
      </c>
      <c r="J77" s="227">
        <v>102261619396</v>
      </c>
      <c r="K77" s="326">
        <v>3318097817</v>
      </c>
      <c r="L77" s="285" t="str">
        <f>VLOOKUP(D77,'Google attandance April -26'!C:E,3,0)</f>
        <v xml:space="preserve">PAINTER </v>
      </c>
      <c r="M77" s="318" t="b">
        <f t="shared" si="10"/>
        <v>1</v>
      </c>
      <c r="N77" s="285" t="e">
        <f t="shared" si="9"/>
        <v>#REF!</v>
      </c>
      <c r="O77" s="209" t="str">
        <f>VLOOKUP(D77,'Google attandance April -26'!C:E,3,0)</f>
        <v xml:space="preserve">PAINTER </v>
      </c>
      <c r="P77" s="380"/>
      <c r="Q77" s="380"/>
      <c r="R77" s="522"/>
      <c r="S77" s="520">
        <v>500</v>
      </c>
      <c r="T77" s="351"/>
      <c r="U77" s="27">
        <f>VLOOKUP(D77,'Google attandance April -26'!C:AM,37,0)</f>
        <v>441.68999999999994</v>
      </c>
      <c r="V77" s="27">
        <f>VLOOKUP(D77,'Google attandance April -26'!C:AM,34,0)</f>
        <v>22</v>
      </c>
      <c r="W77" s="288" t="e">
        <f>VLOOKUP(D77,'FINAL TANNAGE AMO.'!C:AI,33,0)</f>
        <v>#N/A</v>
      </c>
      <c r="X77" s="27" t="e">
        <f>VLOOKUP(D77,'FINAL TANNAGE AMO.'!C:AI,32,0)</f>
        <v>#N/A</v>
      </c>
      <c r="Y77" s="27">
        <v>441.68999999999994</v>
      </c>
      <c r="Z77" s="381">
        <v>22</v>
      </c>
      <c r="AA77" s="381"/>
      <c r="AB77" s="381"/>
      <c r="AC77" s="305"/>
      <c r="AD77" s="305">
        <f t="shared" si="11"/>
        <v>0</v>
      </c>
      <c r="AE77" s="305"/>
      <c r="AF77" s="381">
        <v>14935</v>
      </c>
      <c r="AG77" s="381"/>
      <c r="AH77" s="351"/>
      <c r="AI77" s="381">
        <v>1017</v>
      </c>
      <c r="AJ77" s="307">
        <v>200</v>
      </c>
      <c r="AK77" s="381">
        <v>105</v>
      </c>
      <c r="AL77" s="373">
        <v>10</v>
      </c>
      <c r="AM77" s="351">
        <v>10</v>
      </c>
      <c r="AN77" s="351">
        <f t="shared" si="8"/>
        <v>100</v>
      </c>
      <c r="AO77" s="351"/>
      <c r="AP77" s="351"/>
    </row>
    <row r="78" spans="1:46">
      <c r="A78" s="281" t="b">
        <f t="shared" si="7"/>
        <v>1</v>
      </c>
      <c r="B78" s="385"/>
      <c r="C78" s="647" t="s">
        <v>20834</v>
      </c>
      <c r="D78" s="652">
        <v>102260241245</v>
      </c>
      <c r="E78" s="655">
        <v>3318077821</v>
      </c>
      <c r="F78" s="193" t="str">
        <f>VLOOKUP(D78,'Name Details'!A:C,3,0)</f>
        <v>Mr. DHANRAJ DATTATRAY SHINDE</v>
      </c>
      <c r="G78" s="296" t="str">
        <f>VLOOKUP(E78,'ESIC NAME'!B:I,8,0)</f>
        <v>DHANRAJ DATTATRAY SHINDE</v>
      </c>
      <c r="H78" s="193" t="s">
        <v>20877</v>
      </c>
      <c r="I78" s="285" t="e">
        <f>VLOOKUP(D78,'Google attandance April -26'!C:AK,40,0)</f>
        <v>#REF!</v>
      </c>
      <c r="J78" s="227">
        <v>102260241245</v>
      </c>
      <c r="K78" s="326">
        <v>0</v>
      </c>
      <c r="L78" s="285" t="str">
        <f>VLOOKUP(D78,'Google attandance April -26'!C:E,3,0)</f>
        <v xml:space="preserve">GENERAL </v>
      </c>
      <c r="M78" s="318" t="b">
        <f t="shared" si="10"/>
        <v>1</v>
      </c>
      <c r="N78" s="285" t="e">
        <f t="shared" si="9"/>
        <v>#REF!</v>
      </c>
      <c r="O78" s="209" t="str">
        <f>VLOOKUP(D78,'Google attandance April -26'!C:E,3,0)</f>
        <v xml:space="preserve">GENERAL </v>
      </c>
      <c r="P78" s="380"/>
      <c r="Q78" s="380"/>
      <c r="R78" s="522"/>
      <c r="S78" s="520">
        <v>550</v>
      </c>
      <c r="T78" s="351"/>
      <c r="U78" s="27">
        <f>VLOOKUP(D78,'Google attandance April -26'!C:AM,37,0)</f>
        <v>549.96999999999991</v>
      </c>
      <c r="V78" s="27">
        <f>VLOOKUP(D78,'Google attandance April -26'!C:AM,34,0)</f>
        <v>21</v>
      </c>
      <c r="W78" s="288">
        <f>VLOOKUP(D78,'FINAL TANNAGE AMO.'!C:AI,33,0)</f>
        <v>1</v>
      </c>
      <c r="X78" s="27">
        <f>VLOOKUP(D78,'FINAL TANNAGE AMO.'!C:AI,32,0)</f>
        <v>550</v>
      </c>
      <c r="Y78" s="27">
        <v>549.96999999999991</v>
      </c>
      <c r="Z78" s="381">
        <v>21</v>
      </c>
      <c r="AA78" s="381">
        <v>1</v>
      </c>
      <c r="AB78" s="381">
        <v>550</v>
      </c>
      <c r="AC78" s="305">
        <f t="shared" si="12"/>
        <v>20</v>
      </c>
      <c r="AD78" s="305">
        <f t="shared" si="11"/>
        <v>11000</v>
      </c>
      <c r="AE78" s="305"/>
      <c r="AF78" s="381"/>
      <c r="AG78" s="381"/>
      <c r="AH78" s="351"/>
      <c r="AI78" s="381">
        <v>945</v>
      </c>
      <c r="AJ78" s="307">
        <v>200</v>
      </c>
      <c r="AK78" s="381">
        <v>100</v>
      </c>
      <c r="AL78" s="373"/>
      <c r="AM78" s="351">
        <v>10</v>
      </c>
      <c r="AN78" s="351">
        <f t="shared" si="8"/>
        <v>0</v>
      </c>
      <c r="AO78" s="351"/>
      <c r="AP78" s="351"/>
    </row>
    <row r="79" spans="1:46">
      <c r="A79" s="281" t="b">
        <f t="shared" si="7"/>
        <v>1</v>
      </c>
      <c r="B79" s="385"/>
      <c r="C79" s="205" t="s">
        <v>21586</v>
      </c>
      <c r="D79" s="652">
        <v>102192447029</v>
      </c>
      <c r="E79" s="653">
        <v>3318084503</v>
      </c>
      <c r="F79" s="193" t="str">
        <f>VLOOKUP(D79,'Name Details'!A:C,3,0)</f>
        <v>Mr. GURURAJ MAHANTESH PAGA</v>
      </c>
      <c r="G79" s="296" t="str">
        <f>VLOOKUP(E79,'ESIC NAME'!B:I,8,0)</f>
        <v>GURURAJ MAHANTESH PAGA</v>
      </c>
      <c r="H79" s="193" t="s">
        <v>20889</v>
      </c>
      <c r="I79" s="285" t="e">
        <f>VLOOKUP(D79,'Google attandance April -26'!C:AK,40,0)</f>
        <v>#REF!</v>
      </c>
      <c r="J79" s="227">
        <v>102192447029</v>
      </c>
      <c r="K79" s="326">
        <v>3318084503</v>
      </c>
      <c r="L79" s="285" t="str">
        <f>VLOOKUP(D79,'Google attandance April -26'!C:E,3,0)</f>
        <v>AVG</v>
      </c>
      <c r="M79" s="318" t="b">
        <f t="shared" si="10"/>
        <v>1</v>
      </c>
      <c r="N79" s="285" t="e">
        <f t="shared" si="9"/>
        <v>#REF!</v>
      </c>
      <c r="O79" s="209" t="str">
        <f>VLOOKUP(D79,'Google attandance April -26'!C:E,3,0)</f>
        <v>AVG</v>
      </c>
      <c r="P79" s="380"/>
      <c r="Q79" s="380"/>
      <c r="R79" s="522"/>
      <c r="S79" s="520">
        <v>550</v>
      </c>
      <c r="T79" s="351"/>
      <c r="U79" s="27">
        <f>VLOOKUP(D79,'Google attandance April -26'!C:AM,37,0)</f>
        <v>389.73</v>
      </c>
      <c r="V79" s="27">
        <f>VLOOKUP(D79,'Google attandance April -26'!C:AM,34,0)</f>
        <v>24</v>
      </c>
      <c r="W79" s="288" t="e">
        <f>VLOOKUP(D79,'FINAL TANNAGE AMO.'!C:AI,33,0)</f>
        <v>#N/A</v>
      </c>
      <c r="X79" s="27" t="e">
        <f>VLOOKUP(D79,'FINAL TANNAGE AMO.'!C:AI,32,0)</f>
        <v>#N/A</v>
      </c>
      <c r="Y79" s="27">
        <v>389.73</v>
      </c>
      <c r="Z79" s="381">
        <v>24</v>
      </c>
      <c r="AA79" s="381"/>
      <c r="AB79" s="381"/>
      <c r="AC79" s="305"/>
      <c r="AD79" s="305">
        <f t="shared" si="11"/>
        <v>0</v>
      </c>
      <c r="AE79" s="305"/>
      <c r="AF79" s="381"/>
      <c r="AG79" s="381"/>
      <c r="AH79" s="351"/>
      <c r="AI79" s="381">
        <v>1235</v>
      </c>
      <c r="AJ79" s="307">
        <v>200</v>
      </c>
      <c r="AK79" s="381">
        <v>114</v>
      </c>
      <c r="AL79" s="373">
        <v>15</v>
      </c>
      <c r="AM79" s="351">
        <v>10</v>
      </c>
      <c r="AN79" s="351">
        <f t="shared" si="8"/>
        <v>150</v>
      </c>
      <c r="AO79" s="351"/>
      <c r="AP79" s="351"/>
    </row>
    <row r="80" spans="1:46">
      <c r="A80" s="281" t="b">
        <f t="shared" si="7"/>
        <v>1</v>
      </c>
      <c r="B80" s="385"/>
      <c r="C80" s="647" t="s">
        <v>20835</v>
      </c>
      <c r="D80" s="652">
        <v>102259643488</v>
      </c>
      <c r="E80" s="655">
        <v>3318084644</v>
      </c>
      <c r="F80" s="193" t="str">
        <f>VLOOKUP(D80,'Name Details'!A:C,3,0)</f>
        <v>Mr. SAI MAHESH KATKAR</v>
      </c>
      <c r="G80" s="296" t="str">
        <f>VLOOKUP(E80,'ESIC NAME'!B:I,8,0)</f>
        <v>SAI MAHESH KATAKR</v>
      </c>
      <c r="H80" s="193" t="s">
        <v>20895</v>
      </c>
      <c r="I80" s="285" t="e">
        <f>VLOOKUP(D80,'Google attandance April -26'!C:AK,40,0)</f>
        <v>#REF!</v>
      </c>
      <c r="J80" s="227">
        <v>102259643488</v>
      </c>
      <c r="K80" s="326">
        <v>0</v>
      </c>
      <c r="L80" s="285" t="str">
        <f>VLOOKUP(D80,'Google attandance April -26'!C:E,3,0)</f>
        <v xml:space="preserve">GENERAL </v>
      </c>
      <c r="M80" s="318" t="b">
        <f t="shared" si="10"/>
        <v>1</v>
      </c>
      <c r="N80" s="285" t="e">
        <f t="shared" si="9"/>
        <v>#REF!</v>
      </c>
      <c r="O80" s="209" t="str">
        <f>VLOOKUP(D80,'Google attandance April -26'!C:E,3,0)</f>
        <v xml:space="preserve">GENERAL </v>
      </c>
      <c r="P80" s="388"/>
      <c r="Q80" s="388"/>
      <c r="R80" s="440"/>
      <c r="S80" s="520">
        <v>500</v>
      </c>
      <c r="T80" s="351"/>
      <c r="U80" s="27">
        <f>VLOOKUP(D80,'Google attandance April -26'!C:AM,37,0)</f>
        <v>551.66999999999985</v>
      </c>
      <c r="V80" s="27">
        <f>VLOOKUP(D80,'Google attandance April -26'!C:AM,34,0)</f>
        <v>24</v>
      </c>
      <c r="W80" s="288" t="e">
        <f>VLOOKUP(D80,'FINAL TANNAGE AMO.'!C:AI,33,0)</f>
        <v>#N/A</v>
      </c>
      <c r="X80" s="27" t="e">
        <f>VLOOKUP(D80,'FINAL TANNAGE AMO.'!C:AI,32,0)</f>
        <v>#N/A</v>
      </c>
      <c r="Y80" s="27">
        <v>551.66999999999985</v>
      </c>
      <c r="Z80" s="381">
        <v>24</v>
      </c>
      <c r="AA80" s="381"/>
      <c r="AB80" s="381"/>
      <c r="AC80" s="305"/>
      <c r="AD80" s="305">
        <f t="shared" si="11"/>
        <v>0</v>
      </c>
      <c r="AE80" s="305"/>
      <c r="AF80" s="381"/>
      <c r="AG80" s="381"/>
      <c r="AH80" s="389"/>
      <c r="AI80" s="381">
        <v>1235</v>
      </c>
      <c r="AJ80" s="307">
        <v>200</v>
      </c>
      <c r="AK80" s="381">
        <v>114</v>
      </c>
      <c r="AL80" s="373"/>
      <c r="AM80" s="351">
        <v>10</v>
      </c>
      <c r="AN80" s="351">
        <f t="shared" si="8"/>
        <v>0</v>
      </c>
      <c r="AO80" s="351"/>
      <c r="AP80" s="351"/>
    </row>
    <row r="81" spans="1:44">
      <c r="A81" s="281" t="b">
        <f t="shared" si="7"/>
        <v>1</v>
      </c>
      <c r="B81" s="437"/>
      <c r="C81" s="651" t="s">
        <v>21246</v>
      </c>
      <c r="D81" s="652">
        <v>101424676055</v>
      </c>
      <c r="E81" s="653">
        <v>3318058546</v>
      </c>
      <c r="F81" s="193" t="str">
        <f>VLOOKUP(D81,'Name Details'!A:C,3,0)</f>
        <v>Mr. ROHAN BABURAV PANDIT</v>
      </c>
      <c r="G81" s="296" t="str">
        <f>VLOOKUP(E81,'ESIC NAME'!B:I,8,0)</f>
        <v>ROHAN BABURAV PANDIT</v>
      </c>
      <c r="H81" s="427" t="s">
        <v>20651</v>
      </c>
      <c r="I81" s="285" t="e">
        <f>VLOOKUP(D81,'Google attandance April -26'!C:AK,40,0)</f>
        <v>#REF!</v>
      </c>
      <c r="J81" s="439">
        <v>101424676055</v>
      </c>
      <c r="K81" s="438">
        <v>3318058546</v>
      </c>
      <c r="L81" s="285" t="str">
        <f>VLOOKUP(D81,'Google attandance April -26'!C:E,3,0)</f>
        <v xml:space="preserve">HE </v>
      </c>
      <c r="M81" s="318" t="b">
        <f t="shared" si="10"/>
        <v>1</v>
      </c>
      <c r="N81" s="285" t="e">
        <f t="shared" si="9"/>
        <v>#REF!</v>
      </c>
      <c r="O81" s="209" t="str">
        <f>VLOOKUP(D81,'Google attandance April -26'!C:E,3,0)</f>
        <v xml:space="preserve">HE </v>
      </c>
      <c r="P81" s="440"/>
      <c r="Q81" s="440"/>
      <c r="R81" s="440">
        <v>500</v>
      </c>
      <c r="S81" s="521">
        <v>550</v>
      </c>
      <c r="T81" s="427"/>
      <c r="U81" s="27">
        <f>VLOOKUP(D81,'Google attandance April -26'!C:AM,37,0)</f>
        <v>35.729999999999997</v>
      </c>
      <c r="V81" s="27">
        <f>VLOOKUP(D81,'Google attandance April -26'!C:AM,34,0)</f>
        <v>21.5</v>
      </c>
      <c r="W81" s="288">
        <f>VLOOKUP(D81,'FINAL TANNAGE AMO.'!C:AI,33,0)</f>
        <v>21</v>
      </c>
      <c r="X81" s="27">
        <f>VLOOKUP(D81,'FINAL TANNAGE AMO.'!C:AI,32,0)</f>
        <v>17403</v>
      </c>
      <c r="Y81" s="27">
        <v>35.729999999999997</v>
      </c>
      <c r="Z81" s="429">
        <v>21.5</v>
      </c>
      <c r="AA81" s="429">
        <v>21</v>
      </c>
      <c r="AB81" s="429">
        <v>17403</v>
      </c>
      <c r="AC81" s="305">
        <f t="shared" si="12"/>
        <v>0.5</v>
      </c>
      <c r="AD81" s="305">
        <f t="shared" si="11"/>
        <v>275</v>
      </c>
      <c r="AE81" s="429"/>
      <c r="AF81" s="429"/>
      <c r="AG81" s="429"/>
      <c r="AH81" s="441"/>
      <c r="AI81" s="429">
        <v>945</v>
      </c>
      <c r="AJ81" s="307">
        <v>200</v>
      </c>
      <c r="AK81" s="429">
        <v>100</v>
      </c>
      <c r="AL81" s="430"/>
      <c r="AM81" s="427">
        <v>10</v>
      </c>
      <c r="AN81" s="351">
        <f t="shared" si="8"/>
        <v>0</v>
      </c>
      <c r="AO81" s="427"/>
      <c r="AP81" s="427"/>
      <c r="AR81" s="20" t="b">
        <f>W81=AA81</f>
        <v>1</v>
      </c>
    </row>
    <row r="82" spans="1:44">
      <c r="A82" s="281" t="b">
        <f t="shared" si="7"/>
        <v>1</v>
      </c>
      <c r="B82" s="437"/>
      <c r="C82" s="651" t="s">
        <v>21244</v>
      </c>
      <c r="D82" s="654">
        <v>101281737627</v>
      </c>
      <c r="E82" s="655">
        <v>3315008810</v>
      </c>
      <c r="F82" s="193" t="str">
        <f>VLOOKUP(D82,'Name Details'!A:C,3,0)</f>
        <v>Mr. AVINASH NILKANTH PATANGE</v>
      </c>
      <c r="G82" s="296" t="str">
        <f>VLOOKUP(E82,'ESIC NAME'!B:I,8,0)</f>
        <v>AVINASH NILKANTH PATANGE</v>
      </c>
      <c r="H82" s="426" t="s">
        <v>602</v>
      </c>
      <c r="I82" s="285" t="e">
        <f>VLOOKUP(D82,'Google attandance April -26'!C:AK,40,0)</f>
        <v>#REF!</v>
      </c>
      <c r="J82" s="439">
        <v>101281737627</v>
      </c>
      <c r="K82" s="438">
        <v>3315008810</v>
      </c>
      <c r="L82" s="285" t="str">
        <f>VLOOKUP(D82,'Google attandance April -26'!C:E,3,0)</f>
        <v>AVG</v>
      </c>
      <c r="M82" s="318" t="b">
        <f t="shared" si="10"/>
        <v>1</v>
      </c>
      <c r="N82" s="285" t="e">
        <f t="shared" si="9"/>
        <v>#REF!</v>
      </c>
      <c r="O82" s="209" t="str">
        <f>VLOOKUP(D82,'Google attandance April -26'!C:E,3,0)</f>
        <v>AVG</v>
      </c>
      <c r="P82" s="440"/>
      <c r="Q82" s="440"/>
      <c r="R82" s="440">
        <v>575</v>
      </c>
      <c r="S82" s="556">
        <v>600</v>
      </c>
      <c r="T82" s="427"/>
      <c r="U82" s="27">
        <f>VLOOKUP(D82,'Google attandance April -26'!C:AM,37,0)</f>
        <v>146.71000000000004</v>
      </c>
      <c r="V82" s="27">
        <f>VLOOKUP(D82,'Google attandance April -26'!C:AM,34,0)</f>
        <v>16</v>
      </c>
      <c r="W82" s="288" t="e">
        <f>VLOOKUP(D82,'FINAL TANNAGE AMO.'!C:AI,33,0)</f>
        <v>#N/A</v>
      </c>
      <c r="X82" s="27" t="e">
        <f>VLOOKUP(D82,'FINAL TANNAGE AMO.'!C:AI,32,0)</f>
        <v>#N/A</v>
      </c>
      <c r="Y82" s="27">
        <v>146.71000000000004</v>
      </c>
      <c r="Z82" s="429">
        <v>16</v>
      </c>
      <c r="AA82" s="429"/>
      <c r="AB82" s="429"/>
      <c r="AC82" s="305"/>
      <c r="AD82" s="305">
        <f t="shared" si="11"/>
        <v>0</v>
      </c>
      <c r="AE82" s="429"/>
      <c r="AF82" s="429"/>
      <c r="AG82" s="429"/>
      <c r="AH82" s="441"/>
      <c r="AI82" s="429">
        <v>654</v>
      </c>
      <c r="AJ82" s="429">
        <v>175</v>
      </c>
      <c r="AK82" s="429">
        <v>72</v>
      </c>
      <c r="AL82" s="430"/>
      <c r="AM82" s="427">
        <v>10</v>
      </c>
      <c r="AN82" s="351">
        <f t="shared" si="8"/>
        <v>0</v>
      </c>
      <c r="AO82" s="427"/>
      <c r="AP82" s="427"/>
    </row>
    <row r="83" spans="1:44">
      <c r="A83" s="281" t="b">
        <f t="shared" si="7"/>
        <v>1</v>
      </c>
      <c r="B83" s="437"/>
      <c r="C83" s="651">
        <v>0</v>
      </c>
      <c r="D83" s="654">
        <v>101591620448</v>
      </c>
      <c r="E83" s="655">
        <v>3311921178</v>
      </c>
      <c r="F83" s="193" t="str">
        <f>VLOOKUP(D83,'Name Details'!A:C,3,0)</f>
        <v>Mr. RAJSHEKHAR ANDODGI</v>
      </c>
      <c r="G83" s="296" t="str">
        <f>VLOOKUP(E83,'ESIC NAME'!B:I,8,0)</f>
        <v>Rajshekhar Andodgi</v>
      </c>
      <c r="H83" s="426" t="s">
        <v>21234</v>
      </c>
      <c r="I83" s="285" t="e">
        <f>VLOOKUP(D83,'Google attandance April -26'!C:AK,40,0)</f>
        <v>#REF!</v>
      </c>
      <c r="J83" s="439">
        <v>101591620448</v>
      </c>
      <c r="K83" s="438">
        <v>3311921178</v>
      </c>
      <c r="L83" s="285" t="str">
        <f>VLOOKUP(D83,'Google attandance April -26'!C:E,3,0)</f>
        <v xml:space="preserve">HE </v>
      </c>
      <c r="M83" s="318" t="b">
        <f t="shared" si="10"/>
        <v>1</v>
      </c>
      <c r="N83" s="285" t="e">
        <f t="shared" si="9"/>
        <v>#REF!</v>
      </c>
      <c r="O83" s="209" t="str">
        <f>VLOOKUP(D83,'Google attandance April -26'!C:E,3,0)</f>
        <v xml:space="preserve">HE </v>
      </c>
      <c r="P83" s="440"/>
      <c r="Q83" s="440"/>
      <c r="R83" s="440"/>
      <c r="S83" s="511">
        <v>600</v>
      </c>
      <c r="T83" s="427"/>
      <c r="U83" s="27">
        <f>VLOOKUP(D83,'Google attandance April -26'!C:AM,37,0)</f>
        <v>0</v>
      </c>
      <c r="V83" s="27">
        <f>VLOOKUP(D83,'Google attandance April -26'!C:AM,34,0)</f>
        <v>22</v>
      </c>
      <c r="W83" s="288">
        <f>VLOOKUP(D83,'FINAL TANNAGE AMO.'!C:AI,33,0)</f>
        <v>21</v>
      </c>
      <c r="X83" s="27">
        <f>VLOOKUP(D83,'FINAL TANNAGE AMO.'!C:AI,32,0)</f>
        <v>18394</v>
      </c>
      <c r="Y83" s="27">
        <v>0</v>
      </c>
      <c r="Z83" s="429">
        <v>22</v>
      </c>
      <c r="AA83" s="429">
        <v>21</v>
      </c>
      <c r="AB83" s="429">
        <v>18394</v>
      </c>
      <c r="AC83" s="305">
        <f t="shared" si="12"/>
        <v>1</v>
      </c>
      <c r="AD83" s="305">
        <f t="shared" si="11"/>
        <v>600</v>
      </c>
      <c r="AE83" s="429"/>
      <c r="AF83" s="429"/>
      <c r="AG83" s="429"/>
      <c r="AH83" s="441"/>
      <c r="AI83" s="429">
        <v>1017</v>
      </c>
      <c r="AJ83" s="307">
        <v>200</v>
      </c>
      <c r="AK83" s="429">
        <v>105</v>
      </c>
      <c r="AL83" s="430"/>
      <c r="AM83" s="427">
        <v>10</v>
      </c>
      <c r="AN83" s="351">
        <f t="shared" si="8"/>
        <v>0</v>
      </c>
      <c r="AO83" s="427"/>
      <c r="AP83" s="427"/>
      <c r="AR83" s="20" t="b">
        <f>W83=AA83</f>
        <v>1</v>
      </c>
    </row>
    <row r="84" spans="1:44">
      <c r="A84" s="281" t="b">
        <f t="shared" si="7"/>
        <v>1</v>
      </c>
      <c r="B84" s="437"/>
      <c r="C84" s="205" t="s">
        <v>21249</v>
      </c>
      <c r="D84" s="654">
        <v>101807758862</v>
      </c>
      <c r="E84" s="655">
        <v>3313837818</v>
      </c>
      <c r="F84" s="193" t="str">
        <f>VLOOKUP(D84,'Name Details'!A:C,3,0)</f>
        <v>Mr. RAKESH ASHOK RAUT</v>
      </c>
      <c r="G84" s="296" t="str">
        <f>VLOOKUP(E84,'ESIC NAME'!B:I,8,0)</f>
        <v>RAKESH ASHOK RAUT</v>
      </c>
      <c r="H84" s="426" t="s">
        <v>21235</v>
      </c>
      <c r="I84" s="285" t="e">
        <f>VLOOKUP(D84,'Google attandance April -26'!C:AK,40,0)</f>
        <v>#REF!</v>
      </c>
      <c r="J84" s="439">
        <v>101807758862</v>
      </c>
      <c r="K84" s="438">
        <v>3313837818</v>
      </c>
      <c r="L84" s="285" t="str">
        <f>VLOOKUP(D84,'Google attandance April -26'!C:E,3,0)</f>
        <v xml:space="preserve">HE </v>
      </c>
      <c r="M84" s="318" t="b">
        <f t="shared" si="10"/>
        <v>1</v>
      </c>
      <c r="N84" s="285" t="e">
        <f t="shared" si="9"/>
        <v>#REF!</v>
      </c>
      <c r="O84" s="209" t="str">
        <f>VLOOKUP(D84,'Google attandance April -26'!C:E,3,0)</f>
        <v xml:space="preserve">HE </v>
      </c>
      <c r="P84" s="440"/>
      <c r="Q84" s="440"/>
      <c r="R84" s="440"/>
      <c r="S84" s="521">
        <v>500</v>
      </c>
      <c r="T84" s="427"/>
      <c r="U84" s="27">
        <f>VLOOKUP(D84,'Google attandance April -26'!C:AM,37,0)</f>
        <v>0</v>
      </c>
      <c r="V84" s="27">
        <f>VLOOKUP(D84,'Google attandance April -26'!C:AM,34,0)</f>
        <v>22</v>
      </c>
      <c r="W84" s="288" t="e">
        <f>VLOOKUP(D84,'FINAL TANNAGE AMO.'!C:AI,33,0)</f>
        <v>#N/A</v>
      </c>
      <c r="X84" s="27" t="e">
        <f>VLOOKUP(D84,'FINAL TANNAGE AMO.'!C:AI,32,0)</f>
        <v>#N/A</v>
      </c>
      <c r="Y84" s="27">
        <v>0</v>
      </c>
      <c r="Z84" s="429">
        <v>22</v>
      </c>
      <c r="AA84" s="429"/>
      <c r="AB84" s="429"/>
      <c r="AC84" s="305"/>
      <c r="AD84" s="305">
        <f t="shared" si="11"/>
        <v>0</v>
      </c>
      <c r="AE84" s="429"/>
      <c r="AF84" s="429"/>
      <c r="AG84" s="429"/>
      <c r="AH84" s="441"/>
      <c r="AI84" s="429">
        <v>1017</v>
      </c>
      <c r="AJ84" s="307">
        <v>200</v>
      </c>
      <c r="AK84" s="429">
        <v>105</v>
      </c>
      <c r="AL84" s="430"/>
      <c r="AM84" s="427">
        <v>10</v>
      </c>
      <c r="AN84" s="351">
        <f t="shared" si="8"/>
        <v>0</v>
      </c>
      <c r="AO84" s="427"/>
      <c r="AP84" s="427"/>
    </row>
    <row r="85" spans="1:44">
      <c r="A85" s="281" t="b">
        <f t="shared" si="7"/>
        <v>1</v>
      </c>
      <c r="B85" s="205"/>
      <c r="C85" s="205" t="s">
        <v>21585</v>
      </c>
      <c r="D85" s="654">
        <v>102146549923</v>
      </c>
      <c r="E85" s="655">
        <v>3317096013</v>
      </c>
      <c r="F85" s="193" t="str">
        <f>VLOOKUP(D85,'Name Details'!A:C,3,0)</f>
        <v>Mr. PRASHANT RAJU KOLI</v>
      </c>
      <c r="G85" s="296" t="str">
        <f>VLOOKUP(E85,'ESIC NAME'!B:I,8,0)</f>
        <v>PRASHANT RAJU KOLI</v>
      </c>
      <c r="H85" s="426" t="s">
        <v>21242</v>
      </c>
      <c r="I85" s="285" t="e">
        <f>VLOOKUP(D85,'Google attandance April -26'!C:AK,40,0)</f>
        <v>#REF!</v>
      </c>
      <c r="J85" s="439">
        <v>102146549923</v>
      </c>
      <c r="K85" s="438">
        <v>3317096013</v>
      </c>
      <c r="L85" s="285" t="str">
        <f>VLOOKUP(D85,'Google attandance April -26'!C:E,3,0)</f>
        <v xml:space="preserve">YANMAR LINE </v>
      </c>
      <c r="M85" s="318" t="b">
        <f t="shared" si="10"/>
        <v>1</v>
      </c>
      <c r="N85" s="285" t="e">
        <f t="shared" si="9"/>
        <v>#REF!</v>
      </c>
      <c r="O85" s="209" t="str">
        <f>VLOOKUP(D85,'Google attandance April -26'!C:E,3,0)</f>
        <v xml:space="preserve">YANMAR LINE </v>
      </c>
      <c r="P85" s="440"/>
      <c r="Q85" s="440"/>
      <c r="R85" s="440">
        <v>500</v>
      </c>
      <c r="S85" s="521">
        <v>550</v>
      </c>
      <c r="T85" s="427"/>
      <c r="U85" s="27">
        <f>VLOOKUP(D85,'Google attandance April -26'!C:AM,37,0)</f>
        <v>506.15000000000003</v>
      </c>
      <c r="V85" s="27">
        <f>VLOOKUP(D85,'Google attandance April -26'!C:AM,34,0)</f>
        <v>27</v>
      </c>
      <c r="W85" s="288" t="e">
        <f>VLOOKUP(D85,'FINAL TANNAGE AMO.'!C:AI,33,0)</f>
        <v>#N/A</v>
      </c>
      <c r="X85" s="27" t="e">
        <f>VLOOKUP(D85,'FINAL TANNAGE AMO.'!C:AI,32,0)</f>
        <v>#N/A</v>
      </c>
      <c r="Y85" s="27">
        <v>506.15000000000003</v>
      </c>
      <c r="Z85" s="429">
        <v>27</v>
      </c>
      <c r="AA85" s="429"/>
      <c r="AB85" s="429"/>
      <c r="AC85" s="305"/>
      <c r="AD85" s="305">
        <f t="shared" si="11"/>
        <v>0</v>
      </c>
      <c r="AE85" s="429">
        <v>5000</v>
      </c>
      <c r="AF85" s="429"/>
      <c r="AG85" s="429"/>
      <c r="AH85" s="441"/>
      <c r="AI85" s="429">
        <v>1308</v>
      </c>
      <c r="AJ85" s="307">
        <v>200</v>
      </c>
      <c r="AK85" s="429">
        <v>119</v>
      </c>
      <c r="AL85" s="430"/>
      <c r="AM85" s="427">
        <v>10</v>
      </c>
      <c r="AN85" s="351">
        <f t="shared" si="8"/>
        <v>0</v>
      </c>
      <c r="AO85" s="427"/>
      <c r="AP85" s="427"/>
    </row>
    <row r="86" spans="1:44">
      <c r="A86" s="281" t="b">
        <f t="shared" si="7"/>
        <v>1</v>
      </c>
      <c r="B86" s="437"/>
      <c r="C86" s="651" t="s">
        <v>21247</v>
      </c>
      <c r="D86" s="654">
        <v>102146553230</v>
      </c>
      <c r="E86" s="655">
        <v>3317715395</v>
      </c>
      <c r="F86" s="193" t="str">
        <f>VLOOKUP(D86,'Name Details'!A:C,3,0)</f>
        <v>Mr. KUNDAN SANJAY GAIKWAD</v>
      </c>
      <c r="G86" s="296" t="str">
        <f>VLOOKUP(E86,'ESIC NAME'!B:I,8,0)</f>
        <v>KUNDAN SANJAY GAIKWAD</v>
      </c>
      <c r="H86" s="426" t="s">
        <v>21243</v>
      </c>
      <c r="I86" s="285" t="e">
        <f>VLOOKUP(D86,'Google attandance April -26'!C:AK,40,0)</f>
        <v>#REF!</v>
      </c>
      <c r="J86" s="439">
        <v>102146553230</v>
      </c>
      <c r="K86" s="438">
        <v>3317715395</v>
      </c>
      <c r="L86" s="285" t="str">
        <f>VLOOKUP(D86,'Google attandance April -26'!C:E,3,0)</f>
        <v xml:space="preserve">YANMAR LINE </v>
      </c>
      <c r="M86" s="318" t="b">
        <f t="shared" si="10"/>
        <v>1</v>
      </c>
      <c r="N86" s="285" t="e">
        <f t="shared" si="9"/>
        <v>#REF!</v>
      </c>
      <c r="O86" s="209" t="str">
        <f>VLOOKUP(D86,'Google attandance April -26'!C:E,3,0)</f>
        <v xml:space="preserve">YANMAR LINE </v>
      </c>
      <c r="P86" s="440"/>
      <c r="Q86" s="440"/>
      <c r="R86" s="440">
        <v>500</v>
      </c>
      <c r="S86" s="521">
        <v>550</v>
      </c>
      <c r="T86" s="427"/>
      <c r="U86" s="27">
        <f>VLOOKUP(D86,'Google attandance April -26'!C:AM,37,0)</f>
        <v>368.78999999999996</v>
      </c>
      <c r="V86" s="27">
        <f>VLOOKUP(D86,'Google attandance April -26'!C:AM,34,0)</f>
        <v>25</v>
      </c>
      <c r="W86" s="288" t="e">
        <f>VLOOKUP(D86,'FINAL TANNAGE AMO.'!C:AI,33,0)</f>
        <v>#N/A</v>
      </c>
      <c r="X86" s="27" t="e">
        <f>VLOOKUP(D86,'FINAL TANNAGE AMO.'!C:AI,32,0)</f>
        <v>#N/A</v>
      </c>
      <c r="Y86" s="27">
        <v>368.78999999999996</v>
      </c>
      <c r="Z86" s="429">
        <v>25</v>
      </c>
      <c r="AA86" s="429"/>
      <c r="AB86" s="429"/>
      <c r="AC86" s="305"/>
      <c r="AD86" s="305">
        <f t="shared" si="11"/>
        <v>0</v>
      </c>
      <c r="AE86" s="429">
        <v>2000</v>
      </c>
      <c r="AF86" s="429"/>
      <c r="AG86" s="429"/>
      <c r="AH86" s="441"/>
      <c r="AI86" s="429">
        <v>1308</v>
      </c>
      <c r="AJ86" s="307">
        <v>200</v>
      </c>
      <c r="AK86" s="429">
        <v>119</v>
      </c>
      <c r="AL86" s="430"/>
      <c r="AM86" s="427">
        <v>10</v>
      </c>
      <c r="AN86" s="351">
        <f t="shared" si="8"/>
        <v>0</v>
      </c>
      <c r="AO86" s="427"/>
      <c r="AP86" s="427"/>
    </row>
    <row r="87" spans="1:44">
      <c r="A87" s="281" t="b">
        <f t="shared" si="7"/>
        <v>1</v>
      </c>
      <c r="B87" s="437"/>
      <c r="C87" s="651" t="s">
        <v>21245</v>
      </c>
      <c r="D87" s="654">
        <v>101241926666</v>
      </c>
      <c r="E87" s="655">
        <v>3315479975</v>
      </c>
      <c r="F87" s="193" t="str">
        <f>VLOOKUP(D87,'Name Details'!A:C,3,0)</f>
        <v>Mr. ANIL KUMAR RAWAT</v>
      </c>
      <c r="G87" s="296" t="str">
        <f>VLOOKUP(E87,'ESIC NAME'!B:I,8,0)</f>
        <v>ANIL KUMAR RAWAT</v>
      </c>
      <c r="H87" s="426" t="s">
        <v>21236</v>
      </c>
      <c r="I87" s="285" t="e">
        <f>VLOOKUP(D87,'Google attandance April -26'!C:AK,40,0)</f>
        <v>#REF!</v>
      </c>
      <c r="J87" s="439">
        <v>101241926666</v>
      </c>
      <c r="K87" s="438">
        <v>3315479975</v>
      </c>
      <c r="L87" s="285" t="str">
        <f>VLOOKUP(D87,'Google attandance April -26'!C:E,3,0)</f>
        <v xml:space="preserve">HE </v>
      </c>
      <c r="M87" s="318" t="b">
        <f t="shared" si="10"/>
        <v>1</v>
      </c>
      <c r="N87" s="285" t="e">
        <f t="shared" si="9"/>
        <v>#REF!</v>
      </c>
      <c r="O87" s="209" t="str">
        <f>VLOOKUP(D87,'Google attandance April -26'!C:E,3,0)</f>
        <v xml:space="preserve">HE </v>
      </c>
      <c r="P87" s="440"/>
      <c r="Q87" s="440"/>
      <c r="R87" s="440"/>
      <c r="S87" s="504">
        <v>700</v>
      </c>
      <c r="T87" s="427"/>
      <c r="U87" s="27">
        <f>VLOOKUP(D87,'Google attandance April -26'!C:AM,37,0)</f>
        <v>355.70000000000005</v>
      </c>
      <c r="V87" s="27">
        <f>VLOOKUP(D87,'Google attandance April -26'!C:AM,34,0)</f>
        <v>20.5</v>
      </c>
      <c r="W87" s="288">
        <f>VLOOKUP(D87,'FINAL TANNAGE AMO.'!C:AI,33,0)</f>
        <v>21</v>
      </c>
      <c r="X87" s="27">
        <f>VLOOKUP(D87,'FINAL TANNAGE AMO.'!C:AI,32,0)</f>
        <v>17144</v>
      </c>
      <c r="Y87" s="27">
        <v>355.70000000000005</v>
      </c>
      <c r="Z87" s="427">
        <v>20.5</v>
      </c>
      <c r="AA87" s="427">
        <v>21</v>
      </c>
      <c r="AB87" s="427">
        <v>17144</v>
      </c>
      <c r="AC87" s="305"/>
      <c r="AD87" s="305">
        <f t="shared" si="11"/>
        <v>0</v>
      </c>
      <c r="AE87" s="429"/>
      <c r="AF87" s="427"/>
      <c r="AG87" s="427"/>
      <c r="AH87" s="427"/>
      <c r="AI87" s="427">
        <v>872</v>
      </c>
      <c r="AJ87" s="307">
        <v>200</v>
      </c>
      <c r="AK87" s="427">
        <v>95</v>
      </c>
      <c r="AL87" s="427"/>
      <c r="AM87" s="427">
        <v>10</v>
      </c>
      <c r="AN87" s="351">
        <f t="shared" si="8"/>
        <v>0</v>
      </c>
      <c r="AO87" s="427"/>
      <c r="AP87" s="427"/>
      <c r="AR87" s="20" t="b">
        <f>W87=AA87</f>
        <v>1</v>
      </c>
    </row>
    <row r="88" spans="1:44">
      <c r="A88" s="281" t="b">
        <f t="shared" si="7"/>
        <v>0</v>
      </c>
      <c r="B88" s="437"/>
      <c r="C88" s="647" t="s">
        <v>21535</v>
      </c>
      <c r="D88" s="654">
        <v>101154454730</v>
      </c>
      <c r="E88" s="655">
        <v>3308695163</v>
      </c>
      <c r="F88" s="193" t="str">
        <f>VLOOKUP(D88,'Name Details'!A:C,3,0)</f>
        <v>Mr. SAGAR RAMESH GHARSANGI</v>
      </c>
      <c r="G88" s="296" t="str">
        <f>VLOOKUP(E88,'ESIC NAME'!B:I,8,0)</f>
        <v>Sagar Ramesh Gharsangi</v>
      </c>
      <c r="H88" s="426" t="s">
        <v>21528</v>
      </c>
      <c r="I88" s="285" t="e">
        <f>VLOOKUP(D88,'Google attandance April -26'!C:AK,40,0)</f>
        <v>#REF!</v>
      </c>
      <c r="J88" s="439">
        <v>101934615110</v>
      </c>
      <c r="K88" s="438">
        <v>0</v>
      </c>
      <c r="L88" s="285" t="str">
        <f>VLOOKUP(D88,'Google attandance April -26'!C:E,3,0)</f>
        <v xml:space="preserve">HE </v>
      </c>
      <c r="M88" s="318" t="b">
        <f t="shared" si="10"/>
        <v>0</v>
      </c>
      <c r="N88" s="285" t="e">
        <f t="shared" si="9"/>
        <v>#REF!</v>
      </c>
      <c r="O88" s="209" t="str">
        <f>VLOOKUP(D88,'Google attandance April -26'!C:E,3,0)</f>
        <v xml:space="preserve">HE </v>
      </c>
      <c r="P88" s="440"/>
      <c r="Q88" s="440"/>
      <c r="R88" s="440"/>
      <c r="S88" s="511">
        <v>500</v>
      </c>
      <c r="T88" s="427"/>
      <c r="U88" s="27">
        <f>VLOOKUP(D88,'Google attandance April -26'!C:AM,37,0)</f>
        <v>69.59</v>
      </c>
      <c r="V88" s="27">
        <f>VLOOKUP(D88,'Google attandance April -26'!C:AM,34,0)</f>
        <v>10.5</v>
      </c>
      <c r="W88" s="288">
        <f>VLOOKUP(D88,'FINAL TANNAGE AMO.'!C:AI,33,0)</f>
        <v>11</v>
      </c>
      <c r="X88" s="27">
        <f>VLOOKUP(D88,'FINAL TANNAGE AMO.'!C:AI,32,0)</f>
        <v>9682</v>
      </c>
      <c r="Y88" s="27">
        <v>69.59</v>
      </c>
      <c r="Z88" s="429">
        <v>10.5</v>
      </c>
      <c r="AA88" s="429">
        <v>11</v>
      </c>
      <c r="AB88" s="429">
        <v>9682</v>
      </c>
      <c r="AC88" s="305"/>
      <c r="AD88" s="305">
        <f t="shared" si="11"/>
        <v>0</v>
      </c>
      <c r="AE88" s="429"/>
      <c r="AF88" s="429"/>
      <c r="AG88" s="429"/>
      <c r="AH88" s="441"/>
      <c r="AI88" s="429">
        <v>509</v>
      </c>
      <c r="AJ88" s="429">
        <v>0</v>
      </c>
      <c r="AK88" s="429">
        <v>48</v>
      </c>
      <c r="AL88" s="430"/>
      <c r="AM88" s="428">
        <v>10</v>
      </c>
      <c r="AN88" s="428">
        <f t="shared" ref="AN88:AN107" si="13">AL88*AM88</f>
        <v>0</v>
      </c>
      <c r="AO88" s="427"/>
      <c r="AP88" s="427"/>
      <c r="AR88" s="20" t="b">
        <f>W88=AA88</f>
        <v>1</v>
      </c>
    </row>
    <row r="89" spans="1:44">
      <c r="A89" s="281" t="b">
        <f t="shared" si="7"/>
        <v>1</v>
      </c>
      <c r="B89" s="437"/>
      <c r="C89" s="647" t="s">
        <v>21529</v>
      </c>
      <c r="D89" s="654">
        <v>102067179570</v>
      </c>
      <c r="E89" s="655">
        <v>3316330556</v>
      </c>
      <c r="F89" s="193" t="str">
        <f>VLOOKUP(D89,'Name Details'!A:C,3,0)</f>
        <v>Mr. NAGANATH KASHINATH SONWANE</v>
      </c>
      <c r="G89" s="296" t="str">
        <f>VLOOKUP(E89,'ESIC NAME'!B:I,8,0)</f>
        <v>NAGANATH KASHINATH SONWANE</v>
      </c>
      <c r="H89" s="426" t="s">
        <v>637</v>
      </c>
      <c r="I89" s="285" t="e">
        <f>VLOOKUP(D89,'Google attandance April -26'!C:AK,40,0)</f>
        <v>#REF!</v>
      </c>
      <c r="J89" s="439">
        <v>102067179570</v>
      </c>
      <c r="K89" s="438">
        <v>0</v>
      </c>
      <c r="L89" s="285" t="str">
        <f>VLOOKUP(D89,'Google attandance April -26'!C:E,3,0)</f>
        <v xml:space="preserve">PAINTER </v>
      </c>
      <c r="M89" s="318" t="b">
        <f t="shared" si="10"/>
        <v>1</v>
      </c>
      <c r="N89" s="285" t="e">
        <f t="shared" si="9"/>
        <v>#REF!</v>
      </c>
      <c r="O89" s="209" t="str">
        <f>VLOOKUP(D89,'Google attandance April -26'!C:E,3,0)</f>
        <v xml:space="preserve">PAINTER </v>
      </c>
      <c r="P89" s="440"/>
      <c r="Q89" s="440"/>
      <c r="R89" s="440"/>
      <c r="S89" s="511">
        <v>575</v>
      </c>
      <c r="T89" s="427"/>
      <c r="U89" s="27">
        <f>VLOOKUP(D89,'Google attandance April -26'!C:AM,37,0)</f>
        <v>450.60999999999979</v>
      </c>
      <c r="V89" s="27">
        <f>VLOOKUP(D89,'Google attandance April -26'!C:AM,34,0)</f>
        <v>28</v>
      </c>
      <c r="W89" s="288" t="e">
        <f>VLOOKUP(D89,'FINAL TANNAGE AMO.'!C:AI,33,0)</f>
        <v>#N/A</v>
      </c>
      <c r="X89" s="27" t="e">
        <f>VLOOKUP(D89,'FINAL TANNAGE AMO.'!C:AI,32,0)</f>
        <v>#N/A</v>
      </c>
      <c r="Y89" s="27">
        <v>450.60999999999979</v>
      </c>
      <c r="Z89" s="429">
        <v>28</v>
      </c>
      <c r="AA89" s="429"/>
      <c r="AB89" s="429"/>
      <c r="AC89" s="305"/>
      <c r="AD89" s="305">
        <f t="shared" si="11"/>
        <v>0</v>
      </c>
      <c r="AE89" s="429"/>
      <c r="AF89" s="429">
        <v>16957</v>
      </c>
      <c r="AG89" s="429"/>
      <c r="AH89" s="441"/>
      <c r="AI89" s="429">
        <v>1308</v>
      </c>
      <c r="AJ89" s="307">
        <v>200</v>
      </c>
      <c r="AK89" s="429">
        <v>119</v>
      </c>
      <c r="AL89" s="430"/>
      <c r="AM89" s="428">
        <v>10</v>
      </c>
      <c r="AN89" s="428">
        <f t="shared" si="13"/>
        <v>0</v>
      </c>
      <c r="AO89" s="427"/>
      <c r="AP89" s="427"/>
    </row>
    <row r="90" spans="1:44">
      <c r="A90" s="281" t="b">
        <f t="shared" si="7"/>
        <v>1</v>
      </c>
      <c r="B90" s="437"/>
      <c r="C90" s="647" t="s">
        <v>21536</v>
      </c>
      <c r="D90" s="355" t="s">
        <v>21532</v>
      </c>
      <c r="E90" s="655">
        <v>3318330920</v>
      </c>
      <c r="F90" s="426" t="s">
        <v>21532</v>
      </c>
      <c r="G90" s="296" t="str">
        <f>VLOOKUP(E90,'ESIC NAME'!B:I,8,0)</f>
        <v>AJAY SHRINIVAS PENTA</v>
      </c>
      <c r="H90" s="426" t="s">
        <v>21532</v>
      </c>
      <c r="I90" s="285" t="e">
        <f>VLOOKUP(D90,'Google attandance April -26'!C:AK,40,0)</f>
        <v>#REF!</v>
      </c>
      <c r="J90" s="439" t="s">
        <v>21532</v>
      </c>
      <c r="K90" s="438">
        <v>0</v>
      </c>
      <c r="L90" s="285" t="str">
        <f>VLOOKUP(D90,'Google attandance April -26'!C:E,3,0)</f>
        <v xml:space="preserve">HE </v>
      </c>
      <c r="M90" s="318" t="b">
        <f t="shared" si="10"/>
        <v>1</v>
      </c>
      <c r="N90" s="285" t="e">
        <f t="shared" si="9"/>
        <v>#REF!</v>
      </c>
      <c r="O90" s="209" t="str">
        <f>VLOOKUP(D90,'Google attandance April -26'!C:E,3,0)</f>
        <v xml:space="preserve">HE </v>
      </c>
      <c r="P90" s="440"/>
      <c r="Q90" s="440"/>
      <c r="R90" s="440"/>
      <c r="S90" s="511">
        <v>550</v>
      </c>
      <c r="T90" s="427"/>
      <c r="U90" s="27">
        <f>VLOOKUP(D90,'Google attandance April -26'!C:AM,37,0)</f>
        <v>406.88000000000011</v>
      </c>
      <c r="V90" s="27">
        <f>VLOOKUP(D90,'Google attandance April -26'!C:AM,34,0)</f>
        <v>20</v>
      </c>
      <c r="W90" s="288">
        <f>VLOOKUP(D90,'FINAL TANNAGE AMO.'!C:AI,33,0)</f>
        <v>20</v>
      </c>
      <c r="X90" s="27">
        <f>VLOOKUP(D90,'FINAL TANNAGE AMO.'!C:AI,32,0)</f>
        <v>11000</v>
      </c>
      <c r="Y90" s="27">
        <v>406.88000000000011</v>
      </c>
      <c r="Z90" s="429">
        <v>20</v>
      </c>
      <c r="AA90" s="429">
        <v>20</v>
      </c>
      <c r="AB90" s="429">
        <v>11000</v>
      </c>
      <c r="AC90" s="305"/>
      <c r="AD90" s="305">
        <f t="shared" si="11"/>
        <v>0</v>
      </c>
      <c r="AE90" s="429"/>
      <c r="AF90" s="429"/>
      <c r="AG90" s="429"/>
      <c r="AH90" s="441"/>
      <c r="AI90" s="429">
        <v>872</v>
      </c>
      <c r="AJ90" s="307">
        <v>200</v>
      </c>
      <c r="AK90" s="429">
        <v>95</v>
      </c>
      <c r="AL90" s="430"/>
      <c r="AM90" s="428">
        <v>10</v>
      </c>
      <c r="AN90" s="428">
        <f t="shared" si="13"/>
        <v>0</v>
      </c>
      <c r="AO90" s="427"/>
      <c r="AP90" s="427"/>
      <c r="AR90" s="20" t="b">
        <f>W90=AA90</f>
        <v>1</v>
      </c>
    </row>
    <row r="91" spans="1:44">
      <c r="A91" s="281" t="b">
        <f t="shared" si="7"/>
        <v>1</v>
      </c>
      <c r="B91" s="437"/>
      <c r="C91" s="647" t="s">
        <v>21560</v>
      </c>
      <c r="D91" s="355" t="s">
        <v>21534</v>
      </c>
      <c r="E91" s="655">
        <v>3313170656</v>
      </c>
      <c r="F91" s="426" t="s">
        <v>21534</v>
      </c>
      <c r="G91" s="296" t="str">
        <f>VLOOKUP(E91,'ESIC NAME'!B:I,8,0)</f>
        <v>JYOTINATH DEVGAN</v>
      </c>
      <c r="H91" s="426" t="s">
        <v>21534</v>
      </c>
      <c r="I91" s="285" t="e">
        <f>VLOOKUP(D91,'Google attandance April -26'!C:AK,40,0)</f>
        <v>#REF!</v>
      </c>
      <c r="J91" s="439" t="s">
        <v>21534</v>
      </c>
      <c r="K91" s="438">
        <v>0</v>
      </c>
      <c r="L91" s="285" t="str">
        <f>VLOOKUP(D91,'Google attandance April -26'!C:E,3,0)</f>
        <v xml:space="preserve">FD SUP </v>
      </c>
      <c r="M91" s="318" t="b">
        <f t="shared" si="10"/>
        <v>1</v>
      </c>
      <c r="N91" s="285" t="e">
        <f t="shared" si="9"/>
        <v>#REF!</v>
      </c>
      <c r="O91" s="209" t="str">
        <f>VLOOKUP(D91,'Google attandance April -26'!C:E,3,0)</f>
        <v xml:space="preserve">FD SUP </v>
      </c>
      <c r="P91" s="440"/>
      <c r="Q91" s="440"/>
      <c r="R91" s="440"/>
      <c r="S91" s="511">
        <v>500</v>
      </c>
      <c r="T91" s="427"/>
      <c r="U91" s="27">
        <f>VLOOKUP(D91,'Google attandance April -26'!C:AM,37,0)</f>
        <v>0</v>
      </c>
      <c r="V91" s="27">
        <f>VLOOKUP(D91,'Google attandance April -26'!C:AM,34,0)</f>
        <v>4</v>
      </c>
      <c r="W91" s="288" t="e">
        <f>VLOOKUP(D91,'FINAL TANNAGE AMO.'!C:AI,33,0)</f>
        <v>#N/A</v>
      </c>
      <c r="X91" s="27" t="e">
        <f>VLOOKUP(D91,'FINAL TANNAGE AMO.'!C:AI,32,0)</f>
        <v>#N/A</v>
      </c>
      <c r="Y91" s="27">
        <v>0</v>
      </c>
      <c r="Z91" s="429">
        <v>4</v>
      </c>
      <c r="AA91" s="429"/>
      <c r="AB91" s="429"/>
      <c r="AC91" s="305"/>
      <c r="AD91" s="305">
        <f t="shared" si="11"/>
        <v>0</v>
      </c>
      <c r="AE91" s="429"/>
      <c r="AF91" s="429"/>
      <c r="AG91" s="429"/>
      <c r="AH91" s="441"/>
      <c r="AI91" s="429">
        <v>145</v>
      </c>
      <c r="AJ91" s="429">
        <v>0</v>
      </c>
      <c r="AK91" s="429">
        <v>19</v>
      </c>
      <c r="AL91" s="430"/>
      <c r="AM91" s="428">
        <v>10</v>
      </c>
      <c r="AN91" s="428">
        <f t="shared" si="13"/>
        <v>0</v>
      </c>
      <c r="AO91" s="427"/>
      <c r="AP91" s="427"/>
    </row>
    <row r="92" spans="1:44">
      <c r="A92" s="281" t="b">
        <f t="shared" si="7"/>
        <v>1</v>
      </c>
      <c r="B92" s="437"/>
      <c r="C92" s="647"/>
      <c r="D92" s="355" t="s">
        <v>21552</v>
      </c>
      <c r="E92" s="655">
        <v>3318419564</v>
      </c>
      <c r="F92" s="426" t="s">
        <v>21552</v>
      </c>
      <c r="G92" s="296" t="str">
        <f>VLOOKUP(E92,'ESIC NAME'!B:I,8,0)</f>
        <v>SAMARTH MANJUNATH SIRSAT</v>
      </c>
      <c r="H92" s="426" t="s">
        <v>21552</v>
      </c>
      <c r="I92" s="285" t="e">
        <f>VLOOKUP(D92,'Google attandance April -26'!C:AK,40,0)</f>
        <v>#REF!</v>
      </c>
      <c r="J92" s="426" t="s">
        <v>21552</v>
      </c>
      <c r="K92" s="438"/>
      <c r="L92" s="285" t="str">
        <f>VLOOKUP(D92,'Google attandance April -26'!C:E,3,0)</f>
        <v>AVG</v>
      </c>
      <c r="M92" s="318" t="b">
        <f t="shared" si="10"/>
        <v>1</v>
      </c>
      <c r="N92" s="285" t="e">
        <f t="shared" ref="N92:N107" si="14">I92=C92</f>
        <v>#REF!</v>
      </c>
      <c r="O92" s="209" t="str">
        <f>VLOOKUP(D92,'Google attandance April -26'!C:E,3,0)</f>
        <v>AVG</v>
      </c>
      <c r="P92" s="440"/>
      <c r="Q92" s="440"/>
      <c r="R92" s="440"/>
      <c r="S92" s="511">
        <v>500</v>
      </c>
      <c r="T92" s="427"/>
      <c r="U92" s="27">
        <f>VLOOKUP(D92,'Google attandance April -26'!C:AM,37,0)</f>
        <v>0</v>
      </c>
      <c r="V92" s="27">
        <f>VLOOKUP(D92,'Google attandance April -26'!C:AM,34,0)</f>
        <v>22</v>
      </c>
      <c r="W92" s="288" t="e">
        <f>VLOOKUP(D92,'FINAL TANNAGE AMO.'!C:AI,33,0)</f>
        <v>#N/A</v>
      </c>
      <c r="X92" s="27" t="e">
        <f>VLOOKUP(D92,'FINAL TANNAGE AMO.'!C:AI,32,0)</f>
        <v>#N/A</v>
      </c>
      <c r="Y92" s="27">
        <v>0</v>
      </c>
      <c r="Z92" s="429">
        <v>22</v>
      </c>
      <c r="AA92" s="429"/>
      <c r="AB92" s="429"/>
      <c r="AC92" s="305"/>
      <c r="AD92" s="305">
        <f t="shared" si="11"/>
        <v>0</v>
      </c>
      <c r="AE92" s="429"/>
      <c r="AF92" s="429"/>
      <c r="AG92" s="429"/>
      <c r="AH92" s="441"/>
      <c r="AI92" s="429">
        <v>1017</v>
      </c>
      <c r="AJ92" s="307">
        <v>200</v>
      </c>
      <c r="AK92" s="429">
        <v>105</v>
      </c>
      <c r="AL92" s="430">
        <v>10</v>
      </c>
      <c r="AM92" s="428">
        <v>10</v>
      </c>
      <c r="AN92" s="428">
        <f>AL92*AM92</f>
        <v>100</v>
      </c>
      <c r="AO92" s="427"/>
      <c r="AP92" s="427"/>
    </row>
    <row r="93" spans="1:44">
      <c r="A93" s="428" t="b">
        <f t="shared" si="7"/>
        <v>1</v>
      </c>
      <c r="B93" s="431"/>
      <c r="C93" s="205" t="s">
        <v>21559</v>
      </c>
      <c r="D93" s="355" t="s">
        <v>21556</v>
      </c>
      <c r="E93" s="655">
        <v>3318432596</v>
      </c>
      <c r="F93" s="432" t="s">
        <v>21556</v>
      </c>
      <c r="G93" s="428" t="str">
        <f>VLOOKUP(E93,'ESIC NAME'!B:I,8,0)</f>
        <v>RAHUL BALU CHAVAN</v>
      </c>
      <c r="H93" s="432" t="s">
        <v>21556</v>
      </c>
      <c r="I93" s="285" t="e">
        <f>VLOOKUP(D93,'Google attandance April -26'!C:AK,40,0)</f>
        <v>#REF!</v>
      </c>
      <c r="J93" s="432" t="s">
        <v>21556</v>
      </c>
      <c r="K93" s="570"/>
      <c r="L93" s="285" t="str">
        <f>VLOOKUP(D93,'Google attandance April -26'!C:E,3,0)</f>
        <v xml:space="preserve">GENERAL </v>
      </c>
      <c r="M93" s="318" t="b">
        <f t="shared" si="10"/>
        <v>1</v>
      </c>
      <c r="N93" s="382" t="e">
        <f t="shared" si="14"/>
        <v>#REF!</v>
      </c>
      <c r="O93" s="209" t="str">
        <f>VLOOKUP(D93,'Google attandance April -26'!C:E,3,0)</f>
        <v xml:space="preserve">GENERAL </v>
      </c>
      <c r="P93" s="433"/>
      <c r="Q93" s="433"/>
      <c r="R93" s="433"/>
      <c r="S93" s="525">
        <v>500</v>
      </c>
      <c r="T93" s="428"/>
      <c r="U93" s="27">
        <f>VLOOKUP(D93,'Google attandance April -26'!C:AM,37,0)</f>
        <v>221.96000000000006</v>
      </c>
      <c r="V93" s="27">
        <f>VLOOKUP(D93,'Google attandance April -26'!C:AM,34,0)</f>
        <v>21</v>
      </c>
      <c r="W93" s="288" t="e">
        <f>VLOOKUP(D93,'FINAL TANNAGE AMO.'!C:AI,33,0)</f>
        <v>#N/A</v>
      </c>
      <c r="X93" s="27" t="e">
        <f>VLOOKUP(D93,'FINAL TANNAGE AMO.'!C:AI,32,0)</f>
        <v>#N/A</v>
      </c>
      <c r="Y93" s="27">
        <v>221.96000000000006</v>
      </c>
      <c r="Z93" s="434">
        <v>21</v>
      </c>
      <c r="AA93" s="434"/>
      <c r="AB93" s="434"/>
      <c r="AC93" s="305"/>
      <c r="AD93" s="305">
        <f t="shared" si="11"/>
        <v>0</v>
      </c>
      <c r="AE93" s="434"/>
      <c r="AF93" s="434"/>
      <c r="AG93" s="434"/>
      <c r="AH93" s="435"/>
      <c r="AI93" s="434">
        <v>945</v>
      </c>
      <c r="AJ93" s="307">
        <v>200</v>
      </c>
      <c r="AK93" s="434">
        <v>100</v>
      </c>
      <c r="AL93" s="436">
        <v>10</v>
      </c>
      <c r="AM93" s="428">
        <v>10</v>
      </c>
      <c r="AN93" s="428">
        <f t="shared" si="13"/>
        <v>100</v>
      </c>
      <c r="AO93" s="428"/>
      <c r="AP93" s="428"/>
      <c r="AR93" s="20" t="e">
        <f>W93=AA93</f>
        <v>#N/A</v>
      </c>
    </row>
    <row r="94" spans="1:44">
      <c r="A94" s="427"/>
      <c r="B94" s="437"/>
      <c r="C94" s="651"/>
      <c r="D94" s="355" t="s">
        <v>21852</v>
      </c>
      <c r="E94" s="655">
        <v>3318521292</v>
      </c>
      <c r="F94" s="426" t="s">
        <v>21852</v>
      </c>
      <c r="G94" s="427" t="str">
        <f>VLOOKUP(E94,'ESIC NAME'!B:I,8,0)</f>
        <v>PARSHURAM MARUTI TURBE</v>
      </c>
      <c r="H94" s="426" t="s">
        <v>21852</v>
      </c>
      <c r="I94" s="285" t="e">
        <f>VLOOKUP(D94,'Google attandance April -26'!C:AK,40,0)</f>
        <v>#REF!</v>
      </c>
      <c r="J94" s="426" t="s">
        <v>21852</v>
      </c>
      <c r="K94" s="438">
        <v>0</v>
      </c>
      <c r="L94" s="285" t="str">
        <f>VLOOKUP(D94,'Google attandance April -26'!C:E,3,0)</f>
        <v>AVG</v>
      </c>
      <c r="M94" s="318" t="b">
        <f t="shared" si="10"/>
        <v>1</v>
      </c>
      <c r="N94" s="568" t="e">
        <f t="shared" si="14"/>
        <v>#REF!</v>
      </c>
      <c r="O94" s="209" t="str">
        <f>VLOOKUP(D94,'Google attandance April -26'!C:E,3,0)</f>
        <v>AVG</v>
      </c>
      <c r="P94" s="440"/>
      <c r="Q94" s="440"/>
      <c r="R94" s="440"/>
      <c r="S94" s="511">
        <v>550</v>
      </c>
      <c r="T94" s="427"/>
      <c r="U94" s="27">
        <f>VLOOKUP(D94,'Google attandance April -26'!C:AM,37,0)</f>
        <v>337.15</v>
      </c>
      <c r="V94" s="27">
        <f>VLOOKUP(D94,'Google attandance April -26'!C:AM,34,0)</f>
        <v>16</v>
      </c>
      <c r="W94" s="288" t="e">
        <f>VLOOKUP(D94,'FINAL TANNAGE AMO.'!C:AI,33,0)</f>
        <v>#N/A</v>
      </c>
      <c r="X94" s="27" t="e">
        <f>VLOOKUP(D94,'FINAL TANNAGE AMO.'!C:AI,32,0)</f>
        <v>#N/A</v>
      </c>
      <c r="Y94" s="27">
        <v>337.15</v>
      </c>
      <c r="Z94" s="427">
        <v>16</v>
      </c>
      <c r="AA94" s="427"/>
      <c r="AB94" s="427"/>
      <c r="AC94" s="305"/>
      <c r="AD94" s="305">
        <f t="shared" si="11"/>
        <v>0</v>
      </c>
      <c r="AE94" s="427"/>
      <c r="AF94" s="427"/>
      <c r="AG94" s="427"/>
      <c r="AH94" s="427"/>
      <c r="AI94" s="427">
        <v>654</v>
      </c>
      <c r="AJ94" s="427">
        <v>175</v>
      </c>
      <c r="AK94" s="427">
        <v>72</v>
      </c>
      <c r="AL94" s="427"/>
      <c r="AM94" s="427">
        <v>10</v>
      </c>
      <c r="AN94" s="427">
        <f t="shared" si="13"/>
        <v>0</v>
      </c>
      <c r="AO94" s="427"/>
      <c r="AP94" s="427"/>
    </row>
    <row r="95" spans="1:44">
      <c r="A95" s="427"/>
      <c r="B95" s="437"/>
      <c r="C95" s="651"/>
      <c r="D95" s="355" t="s">
        <v>21853</v>
      </c>
      <c r="E95" s="655">
        <v>3318460591</v>
      </c>
      <c r="F95" s="426" t="s">
        <v>21853</v>
      </c>
      <c r="G95" s="427" t="str">
        <f>VLOOKUP(E95,'ESIC NAME'!B:I,8,0)</f>
        <v>DHANANJAY KIRAN AMBURE</v>
      </c>
      <c r="H95" s="426" t="s">
        <v>21853</v>
      </c>
      <c r="I95" s="285" t="e">
        <f>VLOOKUP(D95,'Google attandance April -26'!C:AK,40,0)</f>
        <v>#REF!</v>
      </c>
      <c r="J95" s="426" t="s">
        <v>21853</v>
      </c>
      <c r="K95" s="438"/>
      <c r="L95" s="285" t="str">
        <f>VLOOKUP(D95,'Google attandance April -26'!C:E,3,0)</f>
        <v xml:space="preserve">FINAL </v>
      </c>
      <c r="M95" s="318" t="b">
        <f t="shared" si="10"/>
        <v>1</v>
      </c>
      <c r="N95" s="568" t="e">
        <f t="shared" si="14"/>
        <v>#REF!</v>
      </c>
      <c r="O95" s="209" t="str">
        <f>VLOOKUP(D95,'Google attandance April -26'!C:E,3,0)</f>
        <v xml:space="preserve">FINAL </v>
      </c>
      <c r="P95" s="440"/>
      <c r="Q95" s="440"/>
      <c r="R95" s="440"/>
      <c r="S95" s="511">
        <v>500</v>
      </c>
      <c r="T95" s="427"/>
      <c r="U95" s="27">
        <f>VLOOKUP(D95,'Google attandance April -26'!C:AM,37,0)</f>
        <v>0</v>
      </c>
      <c r="V95" s="27">
        <f>VLOOKUP(D95,'Google attandance April -26'!C:AM,34,0)</f>
        <v>16</v>
      </c>
      <c r="W95" s="288">
        <f>VLOOKUP(D95,'FINAL TANNAGE AMO.'!C:AI,33,0)</f>
        <v>16</v>
      </c>
      <c r="X95" s="27">
        <f>VLOOKUP(D95,'FINAL TANNAGE AMO.'!C:AI,32,0)</f>
        <v>12489</v>
      </c>
      <c r="Y95" s="27">
        <v>0</v>
      </c>
      <c r="Z95" s="429">
        <v>16</v>
      </c>
      <c r="AA95" s="429">
        <v>16</v>
      </c>
      <c r="AB95" s="429">
        <v>12489</v>
      </c>
      <c r="AC95" s="305"/>
      <c r="AD95" s="305">
        <f t="shared" si="11"/>
        <v>0</v>
      </c>
      <c r="AE95" s="429"/>
      <c r="AF95" s="429"/>
      <c r="AG95" s="429"/>
      <c r="AH95" s="441"/>
      <c r="AI95" s="429">
        <v>654</v>
      </c>
      <c r="AJ95" s="429">
        <v>175</v>
      </c>
      <c r="AK95" s="429">
        <v>72</v>
      </c>
      <c r="AL95" s="430"/>
      <c r="AM95" s="427">
        <v>10</v>
      </c>
      <c r="AN95" s="427">
        <f t="shared" si="13"/>
        <v>0</v>
      </c>
      <c r="AO95" s="427"/>
      <c r="AP95" s="427"/>
      <c r="AR95" s="20" t="b">
        <f>W95=AA95</f>
        <v>1</v>
      </c>
    </row>
    <row r="96" spans="1:44">
      <c r="A96" s="427"/>
      <c r="B96" s="437"/>
      <c r="C96" s="651"/>
      <c r="D96" s="355" t="s">
        <v>21823</v>
      </c>
      <c r="E96" s="655">
        <v>3318468493</v>
      </c>
      <c r="F96" s="426" t="s">
        <v>21823</v>
      </c>
      <c r="G96" s="427" t="str">
        <f>VLOOKUP(E96,'ESIC NAME'!B:I,8,0)</f>
        <v>ARJUN HIRACHAND BANDAGAR</v>
      </c>
      <c r="H96" s="426" t="s">
        <v>21823</v>
      </c>
      <c r="I96" s="285" t="e">
        <f>VLOOKUP(D96,'Google attandance April -26'!C:AK,40,0)</f>
        <v>#REF!</v>
      </c>
      <c r="J96" s="426" t="s">
        <v>21823</v>
      </c>
      <c r="K96" s="438"/>
      <c r="L96" s="285" t="str">
        <f>VLOOKUP(D96,'Google attandance April -26'!C:E,3,0)</f>
        <v xml:space="preserve">HE </v>
      </c>
      <c r="M96" s="318" t="b">
        <f t="shared" si="10"/>
        <v>1</v>
      </c>
      <c r="N96" s="568" t="e">
        <f t="shared" si="14"/>
        <v>#REF!</v>
      </c>
      <c r="O96" s="209" t="str">
        <f>VLOOKUP(D96,'Google attandance April -26'!C:E,3,0)</f>
        <v xml:space="preserve">HE </v>
      </c>
      <c r="P96" s="440"/>
      <c r="Q96" s="440"/>
      <c r="R96" s="440"/>
      <c r="S96" s="511">
        <v>500</v>
      </c>
      <c r="T96" s="427"/>
      <c r="U96" s="27">
        <f>VLOOKUP(D96,'Google attandance April -26'!C:AM,37,0)</f>
        <v>282.10000000000002</v>
      </c>
      <c r="V96" s="27">
        <f>VLOOKUP(D96,'Google attandance April -26'!C:AM,34,0)</f>
        <v>17</v>
      </c>
      <c r="W96" s="288" t="e">
        <f>VLOOKUP(D96,'FINAL TANNAGE AMO.'!C:AI,33,0)</f>
        <v>#N/A</v>
      </c>
      <c r="X96" s="27" t="e">
        <f>VLOOKUP(D96,'FINAL TANNAGE AMO.'!C:AI,32,0)</f>
        <v>#N/A</v>
      </c>
      <c r="Y96" s="27">
        <v>282.10000000000002</v>
      </c>
      <c r="Z96" s="429">
        <v>17</v>
      </c>
      <c r="AA96" s="429"/>
      <c r="AB96" s="429"/>
      <c r="AC96" s="305"/>
      <c r="AD96" s="305">
        <f t="shared" si="11"/>
        <v>0</v>
      </c>
      <c r="AE96" s="429"/>
      <c r="AF96" s="429"/>
      <c r="AG96" s="429"/>
      <c r="AH96" s="441"/>
      <c r="AI96" s="429">
        <v>799</v>
      </c>
      <c r="AJ96" s="307">
        <v>200</v>
      </c>
      <c r="AK96" s="429">
        <v>91</v>
      </c>
      <c r="AL96" s="430">
        <v>10</v>
      </c>
      <c r="AM96" s="427">
        <v>10</v>
      </c>
      <c r="AN96" s="427">
        <f t="shared" si="13"/>
        <v>100</v>
      </c>
      <c r="AO96" s="427"/>
      <c r="AP96" s="427"/>
    </row>
    <row r="97" spans="1:42">
      <c r="A97" s="427"/>
      <c r="B97" s="437"/>
      <c r="C97" s="651"/>
      <c r="D97" s="355" t="s">
        <v>21822</v>
      </c>
      <c r="E97" s="655">
        <v>3318468570</v>
      </c>
      <c r="F97" s="426" t="s">
        <v>21822</v>
      </c>
      <c r="G97" s="427" t="str">
        <f>VLOOKUP(E97,'ESIC NAME'!B:I,8,0)</f>
        <v>SANJAY GOPINATH BANDGAR</v>
      </c>
      <c r="H97" s="426" t="s">
        <v>21822</v>
      </c>
      <c r="I97" s="285" t="e">
        <f>VLOOKUP(D97,'Google attandance April -26'!C:AK,40,0)</f>
        <v>#REF!</v>
      </c>
      <c r="J97" s="426" t="s">
        <v>21822</v>
      </c>
      <c r="K97" s="438"/>
      <c r="L97" s="285" t="str">
        <f>VLOOKUP(D97,'Google attandance April -26'!C:E,3,0)</f>
        <v xml:space="preserve">HE </v>
      </c>
      <c r="M97" s="318" t="b">
        <f t="shared" si="10"/>
        <v>1</v>
      </c>
      <c r="N97" s="568" t="e">
        <f t="shared" si="14"/>
        <v>#REF!</v>
      </c>
      <c r="O97" s="209" t="str">
        <f>VLOOKUP(D97,'Google attandance April -26'!C:E,3,0)</f>
        <v xml:space="preserve">HE </v>
      </c>
      <c r="P97" s="440"/>
      <c r="Q97" s="440"/>
      <c r="R97" s="440"/>
      <c r="S97" s="511">
        <v>500</v>
      </c>
      <c r="T97" s="427"/>
      <c r="U97" s="27">
        <f>VLOOKUP(D97,'Google attandance April -26'!C:AM,37,0)</f>
        <v>244.50000000000009</v>
      </c>
      <c r="V97" s="27">
        <f>VLOOKUP(D97,'Google attandance April -26'!C:AM,34,0)</f>
        <v>20</v>
      </c>
      <c r="W97" s="288">
        <f>VLOOKUP(D97,'FINAL TANNAGE AMO.'!C:AI,33,0)</f>
        <v>1</v>
      </c>
      <c r="X97" s="27">
        <f>VLOOKUP(D97,'FINAL TANNAGE AMO.'!C:AI,32,0)</f>
        <v>500</v>
      </c>
      <c r="Y97" s="27">
        <v>244.50000000000009</v>
      </c>
      <c r="Z97" s="429">
        <v>20</v>
      </c>
      <c r="AA97" s="429">
        <v>1</v>
      </c>
      <c r="AB97" s="429">
        <v>500</v>
      </c>
      <c r="AC97" s="305">
        <f t="shared" si="12"/>
        <v>19</v>
      </c>
      <c r="AD97" s="305">
        <f t="shared" si="11"/>
        <v>9500</v>
      </c>
      <c r="AE97" s="429"/>
      <c r="AF97" s="429"/>
      <c r="AG97" s="429"/>
      <c r="AH97" s="441"/>
      <c r="AI97" s="429">
        <v>872</v>
      </c>
      <c r="AJ97" s="307">
        <v>200</v>
      </c>
      <c r="AK97" s="429">
        <v>95</v>
      </c>
      <c r="AL97" s="430">
        <v>10</v>
      </c>
      <c r="AM97" s="427">
        <v>10</v>
      </c>
      <c r="AN97" s="427">
        <f t="shared" si="13"/>
        <v>100</v>
      </c>
      <c r="AO97" s="427"/>
      <c r="AP97" s="427"/>
    </row>
    <row r="98" spans="1:42">
      <c r="A98" s="427"/>
      <c r="B98" s="437"/>
      <c r="C98" s="651"/>
      <c r="D98" s="355" t="s">
        <v>21857</v>
      </c>
      <c r="E98" s="655">
        <v>3318521941</v>
      </c>
      <c r="F98" s="426" t="s">
        <v>21857</v>
      </c>
      <c r="G98" s="427" t="str">
        <f>VLOOKUP(E98,'ESIC NAME'!B:I,8,0)</f>
        <v>NAGESH REVANSIDDHA BIRAJDAR</v>
      </c>
      <c r="H98" s="426" t="s">
        <v>21857</v>
      </c>
      <c r="I98" s="285" t="e">
        <f>VLOOKUP(D98,'Google attandance April -26'!C:AK,40,0)</f>
        <v>#REF!</v>
      </c>
      <c r="J98" s="426" t="s">
        <v>21857</v>
      </c>
      <c r="K98" s="438"/>
      <c r="L98" s="285" t="str">
        <f>VLOOKUP(D98,'Google attandance April -26'!C:E,3,0)</f>
        <v xml:space="preserve">GENERAL </v>
      </c>
      <c r="M98" s="318" t="b">
        <f t="shared" si="10"/>
        <v>1</v>
      </c>
      <c r="N98" s="568" t="e">
        <f t="shared" si="14"/>
        <v>#REF!</v>
      </c>
      <c r="O98" s="209" t="str">
        <f>VLOOKUP(D98,'Google attandance April -26'!C:E,3,0)</f>
        <v xml:space="preserve">GENERAL </v>
      </c>
      <c r="P98" s="440"/>
      <c r="Q98" s="440"/>
      <c r="R98" s="440"/>
      <c r="S98" s="511">
        <v>500</v>
      </c>
      <c r="T98" s="427"/>
      <c r="U98" s="27">
        <f>VLOOKUP(D98,'Google attandance April -26'!C:AM,37,0)</f>
        <v>84</v>
      </c>
      <c r="V98" s="27">
        <f>VLOOKUP(D98,'Google attandance April -26'!C:AM,34,0)</f>
        <v>21</v>
      </c>
      <c r="W98" s="288" t="e">
        <f>VLOOKUP(D98,'FINAL TANNAGE AMO.'!C:AI,33,0)</f>
        <v>#N/A</v>
      </c>
      <c r="X98" s="27" t="e">
        <f>VLOOKUP(D98,'FINAL TANNAGE AMO.'!C:AI,32,0)</f>
        <v>#N/A</v>
      </c>
      <c r="Y98" s="27">
        <v>84</v>
      </c>
      <c r="Z98" s="429">
        <v>21</v>
      </c>
      <c r="AA98" s="429"/>
      <c r="AB98" s="429"/>
      <c r="AC98" s="305"/>
      <c r="AD98" s="305">
        <f t="shared" si="11"/>
        <v>0</v>
      </c>
      <c r="AE98" s="429"/>
      <c r="AF98" s="429"/>
      <c r="AG98" s="429"/>
      <c r="AH98" s="441"/>
      <c r="AI98" s="429">
        <v>945</v>
      </c>
      <c r="AJ98" s="307">
        <v>200</v>
      </c>
      <c r="AK98" s="429">
        <v>100</v>
      </c>
      <c r="AL98" s="430">
        <v>10</v>
      </c>
      <c r="AM98" s="427">
        <v>10</v>
      </c>
      <c r="AN98" s="427">
        <f t="shared" si="13"/>
        <v>100</v>
      </c>
      <c r="AO98" s="427"/>
      <c r="AP98" s="427"/>
    </row>
    <row r="99" spans="1:42">
      <c r="A99" s="427"/>
      <c r="B99" s="437"/>
      <c r="C99" s="651"/>
      <c r="D99" s="426" t="s">
        <v>21858</v>
      </c>
      <c r="E99" s="655">
        <v>3318522002</v>
      </c>
      <c r="F99" s="426" t="s">
        <v>21858</v>
      </c>
      <c r="G99" s="427" t="str">
        <f>VLOOKUP(E99,'ESIC NAME'!B:I,8,0)</f>
        <v>SHANKAR GIRMAL MALI</v>
      </c>
      <c r="H99" s="426" t="s">
        <v>21858</v>
      </c>
      <c r="I99" s="285" t="e">
        <f>VLOOKUP(D99,'Google attandance April -26'!C:AK,40,0)</f>
        <v>#REF!</v>
      </c>
      <c r="J99" s="423">
        <v>101660669647</v>
      </c>
      <c r="K99" s="438"/>
      <c r="L99" s="285" t="str">
        <f>VLOOKUP(D99,'Google attandance April -26'!C:E,3,0)</f>
        <v xml:space="preserve">GENERAL </v>
      </c>
      <c r="M99" s="318" t="b">
        <f t="shared" si="10"/>
        <v>0</v>
      </c>
      <c r="N99" s="568" t="e">
        <f t="shared" si="14"/>
        <v>#REF!</v>
      </c>
      <c r="O99" s="209" t="str">
        <f>VLOOKUP(D99,'Google attandance April -26'!C:E,3,0)</f>
        <v xml:space="preserve">GENERAL </v>
      </c>
      <c r="P99" s="440"/>
      <c r="Q99" s="440"/>
      <c r="R99" s="440"/>
      <c r="S99" s="511">
        <v>500</v>
      </c>
      <c r="T99" s="427"/>
      <c r="U99" s="27">
        <f>VLOOKUP(D99,'Google attandance April -26'!C:AM,37,0)</f>
        <v>296.29000000000002</v>
      </c>
      <c r="V99" s="27">
        <f>VLOOKUP(D99,'Google attandance April -26'!C:AM,34,0)</f>
        <v>19</v>
      </c>
      <c r="W99" s="288" t="e">
        <f>VLOOKUP(D99,'FINAL TANNAGE AMO.'!C:AI,33,0)</f>
        <v>#N/A</v>
      </c>
      <c r="X99" s="27" t="e">
        <f>VLOOKUP(D99,'FINAL TANNAGE AMO.'!C:AI,32,0)</f>
        <v>#N/A</v>
      </c>
      <c r="Y99" s="27">
        <v>296.29000000000002</v>
      </c>
      <c r="Z99" s="429">
        <v>19</v>
      </c>
      <c r="AA99" s="429"/>
      <c r="AB99" s="429"/>
      <c r="AC99" s="305"/>
      <c r="AD99" s="305">
        <f t="shared" si="11"/>
        <v>0</v>
      </c>
      <c r="AE99" s="429"/>
      <c r="AF99" s="429"/>
      <c r="AG99" s="429"/>
      <c r="AH99" s="441"/>
      <c r="AI99" s="429">
        <v>799</v>
      </c>
      <c r="AJ99" s="307">
        <v>200</v>
      </c>
      <c r="AK99" s="429">
        <v>91</v>
      </c>
      <c r="AL99" s="430"/>
      <c r="AM99" s="427">
        <v>10</v>
      </c>
      <c r="AN99" s="427">
        <f t="shared" si="13"/>
        <v>0</v>
      </c>
      <c r="AO99" s="427"/>
      <c r="AP99" s="427"/>
    </row>
    <row r="100" spans="1:42">
      <c r="A100" s="427"/>
      <c r="B100" s="437"/>
      <c r="C100" s="426" t="s">
        <v>21932</v>
      </c>
      <c r="D100" s="654">
        <v>102004403215</v>
      </c>
      <c r="E100" s="355">
        <v>3318522916</v>
      </c>
      <c r="F100" s="426" t="s">
        <v>21861</v>
      </c>
      <c r="G100" s="427" t="str">
        <f>VLOOKUP(E100,'ESIC NAME'!B:I,8,0)</f>
        <v>KUSHAL PRASAD</v>
      </c>
      <c r="H100" s="426" t="s">
        <v>21861</v>
      </c>
      <c r="I100" s="285" t="e">
        <f>VLOOKUP(D100,'Google attandance April -26'!C:AK,40,0)</f>
        <v>#REF!</v>
      </c>
      <c r="J100" s="423">
        <v>102004403215</v>
      </c>
      <c r="K100" s="438"/>
      <c r="L100" s="285" t="str">
        <f>VLOOKUP(D100,'Google attandance April -26'!C:E,3,0)</f>
        <v xml:space="preserve">GENERAL </v>
      </c>
      <c r="M100" s="318" t="b">
        <f t="shared" si="10"/>
        <v>1</v>
      </c>
      <c r="N100" s="568" t="e">
        <f t="shared" si="14"/>
        <v>#REF!</v>
      </c>
      <c r="O100" s="209" t="str">
        <f>VLOOKUP(D100,'Google attandance April -26'!C:E,3,0)</f>
        <v xml:space="preserve">GENERAL </v>
      </c>
      <c r="P100" s="440"/>
      <c r="Q100" s="440"/>
      <c r="R100" s="440"/>
      <c r="S100" s="511">
        <v>500</v>
      </c>
      <c r="T100" s="427"/>
      <c r="U100" s="27">
        <f>VLOOKUP(D100,'Google attandance April -26'!C:AM,37,0)</f>
        <v>107.80000000000001</v>
      </c>
      <c r="V100" s="27">
        <f>VLOOKUP(D100,'Google attandance April -26'!C:AM,34,0)</f>
        <v>6</v>
      </c>
      <c r="W100" s="288" t="e">
        <f>VLOOKUP(D100,'FINAL TANNAGE AMO.'!C:AI,33,0)</f>
        <v>#N/A</v>
      </c>
      <c r="X100" s="27" t="e">
        <f>VLOOKUP(D100,'FINAL TANNAGE AMO.'!C:AI,32,0)</f>
        <v>#N/A</v>
      </c>
      <c r="Y100" s="27">
        <v>107.80000000000001</v>
      </c>
      <c r="Z100" s="429">
        <v>6</v>
      </c>
      <c r="AA100" s="429"/>
      <c r="AB100" s="429"/>
      <c r="AC100" s="305"/>
      <c r="AD100" s="305">
        <f t="shared" si="11"/>
        <v>0</v>
      </c>
      <c r="AE100" s="429"/>
      <c r="AF100" s="429"/>
      <c r="AG100" s="429"/>
      <c r="AH100" s="441"/>
      <c r="AI100" s="429">
        <v>145</v>
      </c>
      <c r="AJ100" s="429">
        <v>0</v>
      </c>
      <c r="AK100" s="429">
        <v>29</v>
      </c>
      <c r="AL100" s="430"/>
      <c r="AM100" s="427">
        <v>10</v>
      </c>
      <c r="AN100" s="427">
        <f t="shared" si="13"/>
        <v>0</v>
      </c>
      <c r="AO100" s="427"/>
      <c r="AP100" s="427"/>
    </row>
    <row r="101" spans="1:42">
      <c r="A101" s="427"/>
      <c r="B101" s="437"/>
      <c r="C101" s="426" t="s">
        <v>21934</v>
      </c>
      <c r="D101" s="654">
        <v>102315753105</v>
      </c>
      <c r="E101" s="355">
        <v>3318530489</v>
      </c>
      <c r="F101" s="426" t="s">
        <v>21862</v>
      </c>
      <c r="G101" s="427" t="str">
        <f>VLOOKUP(E101,'ESIC NAME'!B:I,8,0)</f>
        <v>CHANDRABHAN SINGH</v>
      </c>
      <c r="H101" s="426" t="s">
        <v>21862</v>
      </c>
      <c r="I101" s="285" t="e">
        <f>VLOOKUP(D101,'Google attandance April -26'!C:AK,40,0)</f>
        <v>#REF!</v>
      </c>
      <c r="J101" s="423">
        <v>102315753105</v>
      </c>
      <c r="K101" s="438"/>
      <c r="L101" s="285" t="str">
        <f>VLOOKUP(D101,'Google attandance April -26'!C:E,3,0)</f>
        <v xml:space="preserve">GENERAL </v>
      </c>
      <c r="M101" s="318" t="b">
        <f t="shared" si="10"/>
        <v>1</v>
      </c>
      <c r="N101" s="568" t="e">
        <f t="shared" si="14"/>
        <v>#REF!</v>
      </c>
      <c r="O101" s="209" t="str">
        <f>VLOOKUP(D101,'Google attandance April -26'!C:E,3,0)</f>
        <v xml:space="preserve">GENERAL </v>
      </c>
      <c r="P101" s="440"/>
      <c r="Q101" s="440"/>
      <c r="R101" s="440"/>
      <c r="S101" s="511">
        <v>500</v>
      </c>
      <c r="T101" s="427"/>
      <c r="U101" s="27">
        <f>VLOOKUP(D101,'Google attandance April -26'!C:AM,37,0)</f>
        <v>150.67000000000002</v>
      </c>
      <c r="V101" s="27">
        <f>VLOOKUP(D101,'Google attandance April -26'!C:AM,34,0)</f>
        <v>7</v>
      </c>
      <c r="W101" s="288" t="e">
        <f>VLOOKUP(D101,'FINAL TANNAGE AMO.'!C:AI,33,0)</f>
        <v>#N/A</v>
      </c>
      <c r="X101" s="27" t="e">
        <f>VLOOKUP(D101,'FINAL TANNAGE AMO.'!C:AI,32,0)</f>
        <v>#N/A</v>
      </c>
      <c r="Y101" s="27">
        <v>150.67000000000002</v>
      </c>
      <c r="Z101" s="429">
        <v>7</v>
      </c>
      <c r="AA101" s="429"/>
      <c r="AB101" s="429"/>
      <c r="AC101" s="305"/>
      <c r="AD101" s="305">
        <f t="shared" si="11"/>
        <v>0</v>
      </c>
      <c r="AE101" s="429"/>
      <c r="AF101" s="429"/>
      <c r="AG101" s="429"/>
      <c r="AH101" s="441"/>
      <c r="AI101" s="429">
        <v>291</v>
      </c>
      <c r="AJ101" s="429">
        <v>0</v>
      </c>
      <c r="AK101" s="429">
        <v>33</v>
      </c>
      <c r="AL101" s="430"/>
      <c r="AM101" s="427">
        <v>10</v>
      </c>
      <c r="AN101" s="427">
        <f t="shared" si="13"/>
        <v>0</v>
      </c>
      <c r="AO101" s="427"/>
      <c r="AP101" s="427"/>
    </row>
    <row r="102" spans="1:42">
      <c r="A102" s="427"/>
      <c r="B102" s="437"/>
      <c r="C102" s="651"/>
      <c r="D102" s="654">
        <v>101811097763</v>
      </c>
      <c r="E102" s="355">
        <v>3318529726</v>
      </c>
      <c r="F102" s="426" t="s">
        <v>21863</v>
      </c>
      <c r="G102" s="427" t="str">
        <f>VLOOKUP(E102,'ESIC NAME'!B:I,8,0)</f>
        <v>YUPENDRA KUMAR SANT</v>
      </c>
      <c r="H102" s="426" t="s">
        <v>21863</v>
      </c>
      <c r="I102" s="285" t="e">
        <f>VLOOKUP(D102,'Google attandance April -26'!C:AK,40,0)</f>
        <v>#REF!</v>
      </c>
      <c r="J102" s="423">
        <v>101811097763</v>
      </c>
      <c r="K102" s="438"/>
      <c r="L102" s="285" t="str">
        <f>VLOOKUP(D102,'Google attandance April -26'!C:E,3,0)</f>
        <v xml:space="preserve">GENERAL </v>
      </c>
      <c r="M102" s="318" t="b">
        <f t="shared" si="10"/>
        <v>1</v>
      </c>
      <c r="N102" s="568" t="e">
        <f t="shared" si="14"/>
        <v>#REF!</v>
      </c>
      <c r="O102" s="209" t="str">
        <f>VLOOKUP(D102,'Google attandance April -26'!C:E,3,0)</f>
        <v xml:space="preserve">GENERAL </v>
      </c>
      <c r="P102" s="440"/>
      <c r="Q102" s="440"/>
      <c r="R102" s="440"/>
      <c r="S102" s="511">
        <v>500</v>
      </c>
      <c r="T102" s="427"/>
      <c r="U102" s="27">
        <f>VLOOKUP(D102,'Google attandance April -26'!C:AM,37,0)</f>
        <v>718.25999999999954</v>
      </c>
      <c r="V102" s="27">
        <f>VLOOKUP(D102,'Google attandance April -26'!C:AM,34,0)</f>
        <v>27</v>
      </c>
      <c r="W102" s="288" t="e">
        <f>VLOOKUP(D102,'FINAL TANNAGE AMO.'!C:AI,33,0)</f>
        <v>#N/A</v>
      </c>
      <c r="X102" s="27" t="e">
        <f>VLOOKUP(D102,'FINAL TANNAGE AMO.'!C:AI,32,0)</f>
        <v>#N/A</v>
      </c>
      <c r="Y102" s="27">
        <v>718.25999999999954</v>
      </c>
      <c r="Z102" s="429">
        <v>27</v>
      </c>
      <c r="AA102" s="429"/>
      <c r="AB102" s="429"/>
      <c r="AC102" s="305"/>
      <c r="AD102" s="305">
        <f t="shared" si="11"/>
        <v>0</v>
      </c>
      <c r="AE102" s="429"/>
      <c r="AF102" s="429"/>
      <c r="AG102" s="429"/>
      <c r="AH102" s="441"/>
      <c r="AI102" s="429">
        <v>1308</v>
      </c>
      <c r="AJ102" s="307">
        <v>200</v>
      </c>
      <c r="AK102" s="429">
        <v>119</v>
      </c>
      <c r="AL102" s="430"/>
      <c r="AM102" s="427">
        <v>10</v>
      </c>
      <c r="AN102" s="427">
        <f t="shared" si="13"/>
        <v>0</v>
      </c>
      <c r="AO102" s="427"/>
      <c r="AP102" s="427"/>
    </row>
    <row r="103" spans="1:42">
      <c r="A103" s="427"/>
      <c r="B103" s="437"/>
      <c r="C103" s="651"/>
      <c r="D103" s="654">
        <v>102315785207</v>
      </c>
      <c r="E103" s="355">
        <v>3318530725</v>
      </c>
      <c r="F103" s="426" t="s">
        <v>21864</v>
      </c>
      <c r="G103" s="427" t="str">
        <f>VLOOKUP(E103,'ESIC NAME'!B:I,8,0)</f>
        <v>KHELAVAN SINGH</v>
      </c>
      <c r="H103" s="426" t="s">
        <v>21864</v>
      </c>
      <c r="I103" s="285" t="e">
        <f>VLOOKUP(D103,'Google attandance April -26'!C:AK,40,0)</f>
        <v>#REF!</v>
      </c>
      <c r="J103" s="423">
        <v>102315785207</v>
      </c>
      <c r="K103" s="438"/>
      <c r="L103" s="285" t="str">
        <f>VLOOKUP(D103,'Google attandance April -26'!C:E,3,0)</f>
        <v xml:space="preserve">GENERAL </v>
      </c>
      <c r="M103" s="318" t="b">
        <f t="shared" si="10"/>
        <v>1</v>
      </c>
      <c r="N103" s="568" t="e">
        <f t="shared" si="14"/>
        <v>#REF!</v>
      </c>
      <c r="O103" s="209" t="str">
        <f>VLOOKUP(D103,'Google attandance April -26'!C:E,3,0)</f>
        <v xml:space="preserve">GENERAL </v>
      </c>
      <c r="P103" s="440"/>
      <c r="Q103" s="440"/>
      <c r="R103" s="440"/>
      <c r="S103" s="511">
        <v>500</v>
      </c>
      <c r="T103" s="427"/>
      <c r="U103" s="27">
        <f>VLOOKUP(D103,'Google attandance April -26'!C:AM,37,0)</f>
        <v>0</v>
      </c>
      <c r="V103" s="27">
        <f>VLOOKUP(D103,'Google attandance April -26'!C:AM,34,0)</f>
        <v>6</v>
      </c>
      <c r="W103" s="288" t="e">
        <f>VLOOKUP(D103,'FINAL TANNAGE AMO.'!C:AI,33,0)</f>
        <v>#N/A</v>
      </c>
      <c r="X103" s="27" t="e">
        <f>VLOOKUP(D103,'FINAL TANNAGE AMO.'!C:AI,32,0)</f>
        <v>#N/A</v>
      </c>
      <c r="Y103" s="27">
        <v>0</v>
      </c>
      <c r="Z103" s="429">
        <v>6</v>
      </c>
      <c r="AA103" s="429"/>
      <c r="AB103" s="429"/>
      <c r="AC103" s="305"/>
      <c r="AD103" s="305">
        <f t="shared" si="11"/>
        <v>0</v>
      </c>
      <c r="AE103" s="429"/>
      <c r="AF103" s="429"/>
      <c r="AG103" s="429"/>
      <c r="AH103" s="441"/>
      <c r="AI103" s="429">
        <v>145</v>
      </c>
      <c r="AJ103" s="429">
        <v>0</v>
      </c>
      <c r="AK103" s="429">
        <v>29</v>
      </c>
      <c r="AL103" s="430"/>
      <c r="AM103" s="427">
        <v>10</v>
      </c>
      <c r="AN103" s="427">
        <f t="shared" si="13"/>
        <v>0</v>
      </c>
      <c r="AO103" s="427"/>
      <c r="AP103" s="427"/>
    </row>
    <row r="104" spans="1:42">
      <c r="A104" s="427"/>
      <c r="B104" s="437"/>
      <c r="C104" s="651"/>
      <c r="D104" s="654">
        <v>102315791438</v>
      </c>
      <c r="E104" s="355">
        <v>3318530681</v>
      </c>
      <c r="F104" s="426" t="s">
        <v>21865</v>
      </c>
      <c r="G104" s="427" t="str">
        <f>VLOOKUP(E104,'ESIC NAME'!B:I,8,0)</f>
        <v>RAGHVENDRA SINGH</v>
      </c>
      <c r="H104" s="426" t="s">
        <v>21865</v>
      </c>
      <c r="I104" s="285" t="e">
        <f>VLOOKUP(D104,'Google attandance April -26'!C:AK,40,0)</f>
        <v>#REF!</v>
      </c>
      <c r="J104" s="423">
        <v>102315791438</v>
      </c>
      <c r="K104" s="438"/>
      <c r="L104" s="285" t="str">
        <f>VLOOKUP(D104,'Google attandance April -26'!C:E,3,0)</f>
        <v xml:space="preserve">GENERAL </v>
      </c>
      <c r="M104" s="318" t="b">
        <f t="shared" si="10"/>
        <v>1</v>
      </c>
      <c r="N104" s="568" t="e">
        <f t="shared" si="14"/>
        <v>#REF!</v>
      </c>
      <c r="O104" s="209" t="str">
        <f>VLOOKUP(D104,'Google attandance April -26'!C:E,3,0)</f>
        <v xml:space="preserve">GENERAL </v>
      </c>
      <c r="P104" s="440"/>
      <c r="Q104" s="440"/>
      <c r="R104" s="440"/>
      <c r="S104" s="511">
        <v>500</v>
      </c>
      <c r="T104" s="427"/>
      <c r="U104" s="27">
        <f>VLOOKUP(D104,'Google attandance April -26'!C:AM,37,0)</f>
        <v>107.41</v>
      </c>
      <c r="V104" s="27">
        <f>VLOOKUP(D104,'Google attandance April -26'!C:AM,34,0)</f>
        <v>9</v>
      </c>
      <c r="W104" s="288" t="e">
        <f>VLOOKUP(D104,'FINAL TANNAGE AMO.'!C:AI,33,0)</f>
        <v>#N/A</v>
      </c>
      <c r="X104" s="27" t="e">
        <f>VLOOKUP(D104,'FINAL TANNAGE AMO.'!C:AI,32,0)</f>
        <v>#N/A</v>
      </c>
      <c r="Y104" s="27">
        <v>107.41</v>
      </c>
      <c r="Z104" s="429">
        <v>9</v>
      </c>
      <c r="AA104" s="429"/>
      <c r="AB104" s="429"/>
      <c r="AC104" s="305"/>
      <c r="AD104" s="305">
        <f t="shared" si="11"/>
        <v>0</v>
      </c>
      <c r="AE104" s="429"/>
      <c r="AF104" s="429"/>
      <c r="AG104" s="429"/>
      <c r="AH104" s="441"/>
      <c r="AI104" s="429">
        <v>291</v>
      </c>
      <c r="AJ104" s="429">
        <v>0</v>
      </c>
      <c r="AK104" s="429">
        <v>43</v>
      </c>
      <c r="AL104" s="430"/>
      <c r="AM104" s="427">
        <v>10</v>
      </c>
      <c r="AN104" s="427">
        <f t="shared" si="13"/>
        <v>0</v>
      </c>
      <c r="AO104" s="427"/>
      <c r="AP104" s="427"/>
    </row>
    <row r="105" spans="1:42">
      <c r="A105" s="427"/>
      <c r="B105" s="437"/>
      <c r="C105" s="651"/>
      <c r="D105" s="654">
        <v>101938681040</v>
      </c>
      <c r="E105" s="355">
        <v>3318529891</v>
      </c>
      <c r="F105" s="426" t="s">
        <v>21866</v>
      </c>
      <c r="G105" s="427" t="str">
        <f>VLOOKUP(E105,'ESIC NAME'!B:I,8,0)</f>
        <v>CHAIN SINGH</v>
      </c>
      <c r="H105" s="426" t="s">
        <v>21866</v>
      </c>
      <c r="I105" s="285" t="e">
        <f>VLOOKUP(D105,'Google attandance April -26'!C:AK,40,0)</f>
        <v>#REF!</v>
      </c>
      <c r="J105" s="423">
        <v>101938681040</v>
      </c>
      <c r="K105" s="438"/>
      <c r="L105" s="285" t="str">
        <f>VLOOKUP(D105,'Google attandance April -26'!C:E,3,0)</f>
        <v xml:space="preserve">GENERAL </v>
      </c>
      <c r="M105" s="318" t="b">
        <f t="shared" si="10"/>
        <v>1</v>
      </c>
      <c r="N105" s="568" t="e">
        <f t="shared" si="14"/>
        <v>#REF!</v>
      </c>
      <c r="O105" s="209" t="str">
        <f>VLOOKUP(D105,'Google attandance April -26'!C:E,3,0)</f>
        <v xml:space="preserve">GENERAL </v>
      </c>
      <c r="P105" s="440"/>
      <c r="Q105" s="440"/>
      <c r="R105" s="440"/>
      <c r="S105" s="511">
        <v>500</v>
      </c>
      <c r="T105" s="427"/>
      <c r="U105" s="27">
        <f>VLOOKUP(D105,'Google attandance April -26'!C:AM,37,0)</f>
        <v>43.26</v>
      </c>
      <c r="V105" s="27">
        <f>VLOOKUP(D105,'Google attandance April -26'!C:AM,34,0)</f>
        <v>6</v>
      </c>
      <c r="W105" s="288" t="e">
        <f>VLOOKUP(D105,'FINAL TANNAGE AMO.'!C:AI,33,0)</f>
        <v>#N/A</v>
      </c>
      <c r="X105" s="27" t="e">
        <f>VLOOKUP(D105,'FINAL TANNAGE AMO.'!C:AI,32,0)</f>
        <v>#N/A</v>
      </c>
      <c r="Y105" s="27">
        <v>43.26</v>
      </c>
      <c r="Z105" s="429">
        <v>6</v>
      </c>
      <c r="AA105" s="429"/>
      <c r="AB105" s="429"/>
      <c r="AC105" s="305"/>
      <c r="AD105" s="305">
        <f t="shared" si="11"/>
        <v>0</v>
      </c>
      <c r="AE105" s="429"/>
      <c r="AF105" s="429"/>
      <c r="AG105" s="429"/>
      <c r="AH105" s="441"/>
      <c r="AI105" s="429">
        <v>145</v>
      </c>
      <c r="AJ105" s="429">
        <v>0</v>
      </c>
      <c r="AK105" s="429">
        <v>29</v>
      </c>
      <c r="AL105" s="430"/>
      <c r="AM105" s="427">
        <v>10</v>
      </c>
      <c r="AN105" s="427">
        <f t="shared" si="13"/>
        <v>0</v>
      </c>
      <c r="AO105" s="427"/>
      <c r="AP105" s="427"/>
    </row>
    <row r="106" spans="1:42">
      <c r="A106" s="427"/>
      <c r="B106" s="437"/>
      <c r="C106" s="651"/>
      <c r="D106" s="355" t="s">
        <v>21870</v>
      </c>
      <c r="E106" s="655">
        <v>3318459745</v>
      </c>
      <c r="F106" s="426" t="s">
        <v>21870</v>
      </c>
      <c r="G106" s="427" t="str">
        <f>VLOOKUP(E106,'ESIC NAME'!B:I,8,0)</f>
        <v>ABDULAZIZ MUBIN MALLABADKAR</v>
      </c>
      <c r="H106" s="426" t="s">
        <v>21870</v>
      </c>
      <c r="I106" s="285" t="e">
        <f>VLOOKUP(D106,'Google attandance April -26'!C:AK,40,0)</f>
        <v>#REF!</v>
      </c>
      <c r="J106" s="426" t="s">
        <v>21870</v>
      </c>
      <c r="K106" s="438"/>
      <c r="L106" s="285" t="str">
        <f>VLOOKUP(D106,'Google attandance April -26'!C:E,3,0)</f>
        <v xml:space="preserve">FD SUP </v>
      </c>
      <c r="M106" s="318" t="b">
        <f t="shared" si="10"/>
        <v>1</v>
      </c>
      <c r="N106" s="568" t="e">
        <f t="shared" si="14"/>
        <v>#REF!</v>
      </c>
      <c r="O106" s="209" t="str">
        <f>VLOOKUP(D106,'Google attandance April -26'!C:E,3,0)</f>
        <v xml:space="preserve">FD SUP </v>
      </c>
      <c r="P106" s="440"/>
      <c r="Q106" s="440"/>
      <c r="R106" s="440"/>
      <c r="S106" s="511">
        <v>500</v>
      </c>
      <c r="T106" s="427"/>
      <c r="U106" s="27">
        <f>VLOOKUP(D106,'Google attandance April -26'!C:AM,37,0)</f>
        <v>0</v>
      </c>
      <c r="V106" s="27">
        <f>VLOOKUP(D106,'Google attandance April -26'!C:AM,34,0)</f>
        <v>9</v>
      </c>
      <c r="W106" s="288" t="e">
        <f>VLOOKUP(D106,'FINAL TANNAGE AMO.'!C:AI,33,0)</f>
        <v>#N/A</v>
      </c>
      <c r="X106" s="27" t="e">
        <f>VLOOKUP(D106,'FINAL TANNAGE AMO.'!C:AI,32,0)</f>
        <v>#N/A</v>
      </c>
      <c r="Y106" s="27">
        <v>0</v>
      </c>
      <c r="Z106" s="429">
        <v>9</v>
      </c>
      <c r="AA106" s="429"/>
      <c r="AB106" s="429"/>
      <c r="AC106" s="305"/>
      <c r="AD106" s="305">
        <f t="shared" si="11"/>
        <v>0</v>
      </c>
      <c r="AE106" s="429"/>
      <c r="AF106" s="429"/>
      <c r="AG106" s="429"/>
      <c r="AH106" s="441"/>
      <c r="AI106" s="429">
        <v>291</v>
      </c>
      <c r="AJ106" s="429">
        <v>0</v>
      </c>
      <c r="AK106" s="429">
        <v>43</v>
      </c>
      <c r="AL106" s="430"/>
      <c r="AM106" s="427">
        <v>10</v>
      </c>
      <c r="AN106" s="427">
        <f t="shared" si="13"/>
        <v>0</v>
      </c>
      <c r="AO106" s="427"/>
      <c r="AP106" s="427"/>
    </row>
    <row r="107" spans="1:42">
      <c r="A107" s="427"/>
      <c r="B107" s="437"/>
      <c r="C107" s="651"/>
      <c r="D107" s="355" t="s">
        <v>21871</v>
      </c>
      <c r="E107" s="655">
        <v>3318522025</v>
      </c>
      <c r="F107" s="426" t="s">
        <v>21871</v>
      </c>
      <c r="G107" s="427" t="str">
        <f>VLOOKUP(E107,'ESIC NAME'!B:I,8,0)</f>
        <v>YASH LAVHU KUMBHAR</v>
      </c>
      <c r="H107" s="426" t="s">
        <v>21871</v>
      </c>
      <c r="I107" s="285" t="e">
        <f>VLOOKUP(D107,'Google attandance April -26'!C:AK,40,0)</f>
        <v>#REF!</v>
      </c>
      <c r="J107" s="426" t="s">
        <v>21871</v>
      </c>
      <c r="K107" s="438"/>
      <c r="L107" s="285" t="str">
        <f>VLOOKUP(D107,'Google attandance April -26'!C:E,3,0)</f>
        <v xml:space="preserve">FD SUP </v>
      </c>
      <c r="M107" s="318" t="b">
        <f t="shared" si="10"/>
        <v>1</v>
      </c>
      <c r="N107" s="568" t="e">
        <f t="shared" si="14"/>
        <v>#REF!</v>
      </c>
      <c r="O107" s="209" t="str">
        <f>VLOOKUP(D107,'Google attandance April -26'!C:E,3,0)</f>
        <v xml:space="preserve">FD SUP </v>
      </c>
      <c r="P107" s="440"/>
      <c r="Q107" s="440"/>
      <c r="R107" s="440"/>
      <c r="S107" s="511">
        <v>500</v>
      </c>
      <c r="T107" s="427"/>
      <c r="U107" s="27">
        <f>VLOOKUP(D107,'Google attandance April -26'!C:AM,37,0)</f>
        <v>26.33</v>
      </c>
      <c r="V107" s="27">
        <f>VLOOKUP(D107,'Google attandance April -26'!C:AM,34,0)</f>
        <v>7</v>
      </c>
      <c r="W107" s="288" t="e">
        <f>VLOOKUP(D107,'FINAL TANNAGE AMO.'!C:AI,33,0)</f>
        <v>#N/A</v>
      </c>
      <c r="X107" s="27" t="e">
        <f>VLOOKUP(D107,'FINAL TANNAGE AMO.'!C:AI,32,0)</f>
        <v>#N/A</v>
      </c>
      <c r="Y107" s="27">
        <v>26.33</v>
      </c>
      <c r="Z107" s="429">
        <v>7</v>
      </c>
      <c r="AA107" s="429"/>
      <c r="AB107" s="429"/>
      <c r="AC107" s="305"/>
      <c r="AD107" s="305">
        <f t="shared" si="11"/>
        <v>0</v>
      </c>
      <c r="AE107" s="429"/>
      <c r="AF107" s="429"/>
      <c r="AG107" s="429"/>
      <c r="AH107" s="441"/>
      <c r="AI107" s="429">
        <v>291</v>
      </c>
      <c r="AJ107" s="429">
        <v>0</v>
      </c>
      <c r="AK107" s="429">
        <v>33</v>
      </c>
      <c r="AL107" s="430"/>
      <c r="AM107" s="427">
        <v>10</v>
      </c>
      <c r="AN107" s="427">
        <f t="shared" si="13"/>
        <v>0</v>
      </c>
      <c r="AO107" s="427"/>
      <c r="AP107" s="427"/>
    </row>
    <row r="108" spans="1:42">
      <c r="A108" s="427"/>
      <c r="B108" s="437"/>
      <c r="C108" s="426" t="e">
        <v>#N/A</v>
      </c>
      <c r="D108" s="423" t="s">
        <v>22125</v>
      </c>
      <c r="E108" s="495"/>
      <c r="F108" s="426" t="s">
        <v>22125</v>
      </c>
      <c r="G108" s="427"/>
      <c r="H108" s="426"/>
      <c r="I108" s="285"/>
      <c r="J108" s="426"/>
      <c r="K108" s="438"/>
      <c r="L108" s="285"/>
      <c r="M108" s="318"/>
      <c r="N108" s="568"/>
      <c r="O108" s="209" t="str">
        <f>VLOOKUP(D108,'Google attandance April -26'!C:E,3,0)</f>
        <v>AVG</v>
      </c>
      <c r="P108" s="440"/>
      <c r="Q108" s="440"/>
      <c r="R108" s="440"/>
      <c r="S108" s="511">
        <v>550</v>
      </c>
      <c r="T108" s="427"/>
      <c r="U108" s="27">
        <f>VLOOKUP(D108,'Google attandance April -26'!C:AM,37,0)</f>
        <v>423</v>
      </c>
      <c r="V108" s="27">
        <f>VLOOKUP(D108,'Google attandance April -26'!C:AM,34,0)</f>
        <v>26.5</v>
      </c>
      <c r="W108" s="288" t="e">
        <f>VLOOKUP(D108,'FINAL TANNAGE AMO.'!C:AI,33,0)</f>
        <v>#N/A</v>
      </c>
      <c r="X108" s="27" t="e">
        <f>VLOOKUP(D108,'FINAL TANNAGE AMO.'!C:AI,32,0)</f>
        <v>#N/A</v>
      </c>
      <c r="Y108" s="27">
        <v>423</v>
      </c>
      <c r="Z108" s="429">
        <v>26.5</v>
      </c>
      <c r="AA108" s="429"/>
      <c r="AB108" s="429"/>
      <c r="AC108" s="305"/>
      <c r="AD108" s="305">
        <f t="shared" si="11"/>
        <v>0</v>
      </c>
      <c r="AE108" s="429"/>
      <c r="AF108" s="429"/>
      <c r="AG108" s="429"/>
      <c r="AH108" s="441"/>
      <c r="AI108" s="429">
        <v>1308</v>
      </c>
      <c r="AJ108" s="307">
        <v>200</v>
      </c>
      <c r="AK108" s="429">
        <v>119</v>
      </c>
      <c r="AL108" s="430"/>
      <c r="AM108" s="427"/>
      <c r="AN108" s="427"/>
      <c r="AO108" s="427"/>
      <c r="AP108" s="427"/>
    </row>
    <row r="109" spans="1:42">
      <c r="A109" s="427"/>
      <c r="B109" s="437"/>
      <c r="C109" s="794"/>
      <c r="D109" s="794" t="s">
        <v>22128</v>
      </c>
      <c r="E109" s="495"/>
      <c r="F109" s="794" t="s">
        <v>22128</v>
      </c>
      <c r="G109" s="427"/>
      <c r="H109" s="426"/>
      <c r="I109" s="285"/>
      <c r="J109" s="426"/>
      <c r="K109" s="438"/>
      <c r="L109" s="285"/>
      <c r="M109" s="318"/>
      <c r="N109" s="568"/>
      <c r="O109" s="209" t="str">
        <f>VLOOKUP(D109,'Google attandance April -26'!C:E,3,0)</f>
        <v xml:space="preserve">HE </v>
      </c>
      <c r="P109" s="440"/>
      <c r="Q109" s="440"/>
      <c r="R109" s="440"/>
      <c r="S109" s="511">
        <v>500</v>
      </c>
      <c r="T109" s="427"/>
      <c r="U109" s="27">
        <f>VLOOKUP(D109,'Google attandance April -26'!C:AM,37,0)</f>
        <v>43</v>
      </c>
      <c r="V109" s="27">
        <f>VLOOKUP(D109,'Google attandance April -26'!C:AM,34,0)</f>
        <v>1</v>
      </c>
      <c r="W109" s="288" t="e">
        <f>VLOOKUP(D109,'FINAL TANNAGE AMO.'!C:AI,33,0)</f>
        <v>#N/A</v>
      </c>
      <c r="X109" s="27" t="e">
        <f>VLOOKUP(D109,'FINAL TANNAGE AMO.'!C:AI,32,0)</f>
        <v>#N/A</v>
      </c>
      <c r="Y109" s="27">
        <v>43</v>
      </c>
      <c r="Z109" s="429">
        <v>1</v>
      </c>
      <c r="AA109" s="429"/>
      <c r="AB109" s="429"/>
      <c r="AC109" s="305"/>
      <c r="AD109" s="305">
        <f t="shared" si="11"/>
        <v>0</v>
      </c>
      <c r="AE109" s="429"/>
      <c r="AF109" s="429"/>
      <c r="AG109" s="429"/>
      <c r="AH109" s="441"/>
      <c r="AI109" s="429">
        <v>0</v>
      </c>
      <c r="AJ109" s="429">
        <v>0</v>
      </c>
      <c r="AK109" s="429">
        <v>0</v>
      </c>
      <c r="AL109" s="430"/>
      <c r="AM109" s="427"/>
      <c r="AN109" s="427"/>
      <c r="AO109" s="427"/>
      <c r="AP109" s="427"/>
    </row>
    <row r="110" spans="1:42">
      <c r="A110" s="427"/>
      <c r="B110" s="437"/>
      <c r="C110" s="426" t="e">
        <v>#N/A</v>
      </c>
      <c r="D110" s="423" t="s">
        <v>22136</v>
      </c>
      <c r="E110" s="495"/>
      <c r="F110" s="426" t="s">
        <v>22136</v>
      </c>
      <c r="G110" s="427"/>
      <c r="H110" s="426"/>
      <c r="I110" s="285"/>
      <c r="J110" s="426"/>
      <c r="K110" s="438"/>
      <c r="L110" s="285"/>
      <c r="M110" s="318"/>
      <c r="N110" s="568"/>
      <c r="O110" s="209" t="str">
        <f>VLOOKUP(D110,'Google attandance April -26'!C:E,3,0)</f>
        <v xml:space="preserve">FD SUP </v>
      </c>
      <c r="P110" s="440"/>
      <c r="Q110" s="440"/>
      <c r="R110" s="440"/>
      <c r="S110" s="511">
        <v>500</v>
      </c>
      <c r="T110" s="427"/>
      <c r="U110" s="27">
        <f>VLOOKUP(D110,'Google attandance April -26'!C:AM,37,0)</f>
        <v>0</v>
      </c>
      <c r="V110" s="27">
        <f>VLOOKUP(D110,'Google attandance April -26'!C:AM,34,0)</f>
        <v>2</v>
      </c>
      <c r="W110" s="288" t="e">
        <f>VLOOKUP(D110,'FINAL TANNAGE AMO.'!C:AI,33,0)</f>
        <v>#N/A</v>
      </c>
      <c r="X110" s="27" t="e">
        <f>VLOOKUP(D110,'FINAL TANNAGE AMO.'!C:AI,32,0)</f>
        <v>#N/A</v>
      </c>
      <c r="Y110" s="27">
        <v>0</v>
      </c>
      <c r="Z110" s="429">
        <v>2</v>
      </c>
      <c r="AA110" s="429"/>
      <c r="AB110" s="429"/>
      <c r="AC110" s="305"/>
      <c r="AD110" s="305">
        <f t="shared" si="11"/>
        <v>0</v>
      </c>
      <c r="AE110" s="429"/>
      <c r="AF110" s="429"/>
      <c r="AG110" s="429"/>
      <c r="AH110" s="441"/>
      <c r="AI110" s="429">
        <v>73</v>
      </c>
      <c r="AJ110" s="429">
        <v>0</v>
      </c>
      <c r="AK110" s="429">
        <v>10</v>
      </c>
      <c r="AL110" s="430"/>
      <c r="AM110" s="427"/>
      <c r="AN110" s="427"/>
      <c r="AO110" s="427"/>
      <c r="AP110" s="427"/>
    </row>
    <row r="111" spans="1:42">
      <c r="A111" s="427"/>
      <c r="B111" s="437"/>
      <c r="C111" s="437"/>
      <c r="D111" s="437"/>
      <c r="E111" s="438"/>
      <c r="F111" s="427"/>
      <c r="G111" s="427"/>
      <c r="H111" s="427"/>
      <c r="I111" s="437"/>
      <c r="J111" s="437"/>
      <c r="K111" s="438"/>
      <c r="L111" s="285"/>
      <c r="M111" s="569"/>
      <c r="N111" s="568"/>
      <c r="O111" s="437"/>
      <c r="P111" s="440"/>
      <c r="Q111" s="440"/>
      <c r="R111" s="440"/>
      <c r="S111" s="511">
        <f>SUM(S2:S110)</f>
        <v>60125</v>
      </c>
      <c r="T111" s="511">
        <f>SUM(T2:T107)</f>
        <v>0</v>
      </c>
      <c r="U111" s="511">
        <f>SUM(U2:U107)</f>
        <v>25487.259999999995</v>
      </c>
      <c r="V111" s="511">
        <f>SUM(V2:V110)</f>
        <v>2207</v>
      </c>
      <c r="W111" s="511" t="e">
        <f>SUM(W2:W107)</f>
        <v>#N/A</v>
      </c>
      <c r="X111" s="511" t="e">
        <f>SUM(X2:X107)</f>
        <v>#N/A</v>
      </c>
      <c r="Y111" s="800">
        <f>SUM(Y2:Y110)</f>
        <v>25953.259999999995</v>
      </c>
      <c r="Z111" s="511">
        <f t="shared" ref="Z111:AP111" si="15">SUM(Z2:Z107)</f>
        <v>2177.5</v>
      </c>
      <c r="AA111" s="511">
        <f>SUM(AA2:AA110)</f>
        <v>675</v>
      </c>
      <c r="AB111" s="511">
        <f>SUM(AB2:AB110)</f>
        <v>585629</v>
      </c>
      <c r="AC111" s="511">
        <f t="shared" si="15"/>
        <v>163</v>
      </c>
      <c r="AD111" s="511">
        <f t="shared" si="15"/>
        <v>93537.5</v>
      </c>
      <c r="AE111" s="511">
        <f t="shared" si="15"/>
        <v>20000</v>
      </c>
      <c r="AF111" s="511">
        <f t="shared" si="15"/>
        <v>236759</v>
      </c>
      <c r="AG111" s="511">
        <f t="shared" si="15"/>
        <v>0</v>
      </c>
      <c r="AH111" s="511">
        <f t="shared" si="15"/>
        <v>0</v>
      </c>
      <c r="AI111" s="511">
        <f t="shared" si="15"/>
        <v>102601</v>
      </c>
      <c r="AJ111" s="511">
        <f t="shared" si="15"/>
        <v>18200</v>
      </c>
      <c r="AK111" s="511">
        <f t="shared" si="15"/>
        <v>10147</v>
      </c>
      <c r="AL111" s="571">
        <f t="shared" si="15"/>
        <v>380</v>
      </c>
      <c r="AM111" s="511">
        <f t="shared" si="15"/>
        <v>1060</v>
      </c>
      <c r="AN111" s="511">
        <f t="shared" si="15"/>
        <v>3800</v>
      </c>
      <c r="AO111" s="511">
        <f t="shared" si="15"/>
        <v>0</v>
      </c>
      <c r="AP111" s="511">
        <f t="shared" si="15"/>
        <v>0</v>
      </c>
    </row>
    <row r="112" spans="1:42">
      <c r="Y112" s="20"/>
      <c r="AA112" s="314">
        <v>1104</v>
      </c>
    </row>
    <row r="113" spans="25:27">
      <c r="Y113" s="20"/>
      <c r="AA113" s="314">
        <v>1150</v>
      </c>
    </row>
    <row r="114" spans="25:27">
      <c r="Y114" s="20"/>
      <c r="AA114" s="314">
        <v>1050</v>
      </c>
    </row>
    <row r="115" spans="25:27">
      <c r="Y115" s="20"/>
      <c r="AA115" s="314">
        <f>SUM(AA112:AA114)</f>
        <v>3304</v>
      </c>
    </row>
    <row r="116" spans="25:27">
      <c r="Y116" s="20"/>
      <c r="AA116" s="314">
        <f>AA111+AA115</f>
        <v>3979</v>
      </c>
    </row>
    <row r="117" spans="25:27">
      <c r="Y117" s="20"/>
    </row>
    <row r="118" spans="25:27">
      <c r="Y118" s="20"/>
    </row>
    <row r="119" spans="25:27">
      <c r="Y119" s="20"/>
    </row>
    <row r="120" spans="25:27">
      <c r="Y120" s="20"/>
    </row>
    <row r="121" spans="25:27">
      <c r="Y121" s="20"/>
    </row>
    <row r="122" spans="25:27">
      <c r="Y122" s="20"/>
    </row>
    <row r="123" spans="25:27">
      <c r="Y123" s="20"/>
    </row>
    <row r="124" spans="25:27">
      <c r="Y124" s="20"/>
    </row>
    <row r="125" spans="25:27">
      <c r="Y125" s="20"/>
    </row>
    <row r="126" spans="25:27">
      <c r="Y126" s="20"/>
    </row>
    <row r="127" spans="25:27">
      <c r="Y127" s="20"/>
    </row>
    <row r="128" spans="25:27">
      <c r="Y128" s="20"/>
    </row>
    <row r="129" spans="25:25">
      <c r="Y129" s="20"/>
    </row>
    <row r="130" spans="25:25">
      <c r="Y130" s="20"/>
    </row>
    <row r="131" spans="25:25">
      <c r="Y131" s="20"/>
    </row>
    <row r="132" spans="25:25">
      <c r="Y132" s="20"/>
    </row>
    <row r="133" spans="25:25">
      <c r="Y133" s="20"/>
    </row>
    <row r="134" spans="25:25">
      <c r="Y134" s="20"/>
    </row>
    <row r="135" spans="25:25">
      <c r="Y135" s="20"/>
    </row>
    <row r="136" spans="25:25">
      <c r="Y136" s="20"/>
    </row>
    <row r="137" spans="25:25">
      <c r="Y137" s="20"/>
    </row>
    <row r="138" spans="25:25">
      <c r="Y138" s="20"/>
    </row>
    <row r="139" spans="25:25">
      <c r="Y139" s="20"/>
    </row>
    <row r="140" spans="25:25">
      <c r="Y140" s="20"/>
    </row>
    <row r="141" spans="25:25">
      <c r="Y141" s="20"/>
    </row>
    <row r="142" spans="25:25">
      <c r="Y142" s="20"/>
    </row>
    <row r="143" spans="25:25">
      <c r="Y143" s="20"/>
    </row>
    <row r="144" spans="25:25">
      <c r="Y144" s="20"/>
    </row>
    <row r="145" spans="25:25">
      <c r="Y145" s="20"/>
    </row>
    <row r="146" spans="25:25">
      <c r="Y146" s="20"/>
    </row>
    <row r="147" spans="25:25">
      <c r="Y147" s="20"/>
    </row>
    <row r="148" spans="25:25">
      <c r="Y148" s="20"/>
    </row>
    <row r="149" spans="25:25">
      <c r="Y149" s="20"/>
    </row>
    <row r="150" spans="25:25">
      <c r="Y150" s="20"/>
    </row>
  </sheetData>
  <autoFilter ref="A1:AR111" xr:uid="{00000000-0009-0000-0000-000008000000}"/>
  <conditionalFormatting sqref="B8">
    <cfRule type="duplicateValues" dxfId="3024" priority="46"/>
  </conditionalFormatting>
  <conditionalFormatting sqref="B9:B74 B2:B7">
    <cfRule type="duplicateValues" dxfId="3023" priority="58587"/>
  </conditionalFormatting>
  <conditionalFormatting sqref="B75">
    <cfRule type="duplicateValues" dxfId="3022" priority="20"/>
  </conditionalFormatting>
  <conditionalFormatting sqref="B85">
    <cfRule type="duplicateValues" dxfId="3021" priority="9"/>
  </conditionalFormatting>
  <conditionalFormatting sqref="C33">
    <cfRule type="duplicateValues" dxfId="3020" priority="6"/>
  </conditionalFormatting>
  <conditionalFormatting sqref="C36">
    <cfRule type="duplicateValues" dxfId="3019" priority="73" stopIfTrue="1"/>
  </conditionalFormatting>
  <conditionalFormatting sqref="C37:C54 C2:C32 C34:C35">
    <cfRule type="duplicateValues" dxfId="3018" priority="53425"/>
  </conditionalFormatting>
  <conditionalFormatting sqref="C55">
    <cfRule type="duplicateValues" dxfId="3017" priority="45296"/>
  </conditionalFormatting>
  <conditionalFormatting sqref="C56">
    <cfRule type="duplicateValues" dxfId="3016" priority="74" stopIfTrue="1"/>
  </conditionalFormatting>
  <conditionalFormatting sqref="C57">
    <cfRule type="duplicateValues" dxfId="3015" priority="94" stopIfTrue="1"/>
  </conditionalFormatting>
  <conditionalFormatting sqref="C58">
    <cfRule type="duplicateValues" dxfId="3014" priority="90" stopIfTrue="1"/>
  </conditionalFormatting>
  <conditionalFormatting sqref="C59">
    <cfRule type="duplicateValues" dxfId="3013" priority="86" stopIfTrue="1"/>
  </conditionalFormatting>
  <conditionalFormatting sqref="C60">
    <cfRule type="duplicateValues" dxfId="3012" priority="92" stopIfTrue="1"/>
  </conditionalFormatting>
  <conditionalFormatting sqref="C61">
    <cfRule type="duplicateValues" dxfId="3011" priority="76" stopIfTrue="1"/>
  </conditionalFormatting>
  <conditionalFormatting sqref="C62">
    <cfRule type="duplicateValues" dxfId="3010" priority="87" stopIfTrue="1"/>
  </conditionalFormatting>
  <conditionalFormatting sqref="C63">
    <cfRule type="duplicateValues" dxfId="3009" priority="77" stopIfTrue="1"/>
  </conditionalFormatting>
  <conditionalFormatting sqref="C75">
    <cfRule type="duplicateValues" dxfId="3008" priority="19"/>
  </conditionalFormatting>
  <conditionalFormatting sqref="C79">
    <cfRule type="duplicateValues" dxfId="3007" priority="7"/>
  </conditionalFormatting>
  <conditionalFormatting sqref="C85">
    <cfRule type="duplicateValues" dxfId="3006" priority="8"/>
  </conditionalFormatting>
  <conditionalFormatting sqref="C108:C109">
    <cfRule type="duplicateValues" dxfId="3005" priority="58755"/>
  </conditionalFormatting>
  <conditionalFormatting sqref="C110:C1048576 C81:C84 C1:C32 C86:C87 C34:C74 C94:C107">
    <cfRule type="duplicateValues" dxfId="3004" priority="52713"/>
  </conditionalFormatting>
  <conditionalFormatting sqref="D1:D1048576">
    <cfRule type="duplicateValues" dxfId="3003" priority="1"/>
  </conditionalFormatting>
  <conditionalFormatting sqref="D2:D53">
    <cfRule type="duplicateValues" dxfId="3002" priority="57678"/>
    <cfRule type="duplicateValues" dxfId="3001" priority="57679"/>
    <cfRule type="duplicateValues" dxfId="3000" priority="57680"/>
  </conditionalFormatting>
  <conditionalFormatting sqref="D2:D63">
    <cfRule type="duplicateValues" dxfId="2999" priority="58579"/>
    <cfRule type="duplicateValues" dxfId="2998" priority="58580"/>
    <cfRule type="duplicateValues" dxfId="2997" priority="58581"/>
  </conditionalFormatting>
  <conditionalFormatting sqref="D66:D81">
    <cfRule type="duplicateValues" dxfId="2996" priority="58555"/>
  </conditionalFormatting>
  <conditionalFormatting sqref="D111:D1048576 D1:D65">
    <cfRule type="duplicateValues" dxfId="2995" priority="52752"/>
  </conditionalFormatting>
  <conditionalFormatting sqref="E2:E46">
    <cfRule type="duplicateValues" dxfId="2994" priority="57684"/>
  </conditionalFormatting>
  <conditionalFormatting sqref="E79">
    <cfRule type="duplicateValues" dxfId="2993" priority="13"/>
  </conditionalFormatting>
  <conditionalFormatting sqref="E80:E81 E47:E78">
    <cfRule type="duplicateValues" dxfId="2992" priority="58524"/>
  </conditionalFormatting>
  <conditionalFormatting sqref="E82">
    <cfRule type="duplicateValues" dxfId="2991" priority="11"/>
  </conditionalFormatting>
  <conditionalFormatting sqref="E83:E86">
    <cfRule type="duplicateValues" dxfId="2990" priority="57508"/>
  </conditionalFormatting>
  <conditionalFormatting sqref="I108:I109">
    <cfRule type="duplicateValues" dxfId="2989" priority="58761"/>
  </conditionalFormatting>
  <conditionalFormatting sqref="I110 I2:I107">
    <cfRule type="duplicateValues" dxfId="2988" priority="58864"/>
  </conditionalFormatting>
  <conditionalFormatting sqref="J2:J91">
    <cfRule type="duplicateValues" dxfId="2987" priority="58591"/>
    <cfRule type="duplicateValues" dxfId="2986" priority="58592"/>
    <cfRule type="duplicateValues" dxfId="2985" priority="58590"/>
  </conditionalFormatting>
  <conditionalFormatting sqref="J111:J1048576 J1:J91">
    <cfRule type="duplicateValues" dxfId="2984" priority="52717"/>
  </conditionalFormatting>
  <conditionalFormatting sqref="K2:K94">
    <cfRule type="duplicateValues" dxfId="2983" priority="58596"/>
  </conditionalFormatting>
  <conditionalFormatting sqref="L108:M109">
    <cfRule type="duplicateValues" dxfId="2982" priority="58757"/>
  </conditionalFormatting>
  <conditionalFormatting sqref="L110:M111 L2:M107">
    <cfRule type="duplicateValues" dxfId="2981" priority="58858"/>
  </conditionalFormatting>
  <conditionalFormatting sqref="N108:N109">
    <cfRule type="duplicateValues" dxfId="2980" priority="58759"/>
  </conditionalFormatting>
  <conditionalFormatting sqref="N110:N111 N2:N107">
    <cfRule type="duplicateValues" dxfId="2979" priority="58861"/>
  </conditionalFormatting>
  <pageMargins left="0.11811023622047245" right="0.31496062992125984" top="0.27559055118110237" bottom="0.23622047244094491" header="0.15748031496062992" footer="0.19685039370078741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R134"/>
  <sheetViews>
    <sheetView tabSelected="1" zoomScale="104" zoomScaleNormal="130" workbookViewId="0">
      <pane xSplit="4" ySplit="11" topLeftCell="K12" activePane="bottomRight" state="frozen"/>
      <selection pane="topRight" activeCell="E1" sqref="E1"/>
      <selection pane="bottomLeft" activeCell="A12" sqref="A12"/>
      <selection pane="bottomRight" activeCell="O12" sqref="O12"/>
    </sheetView>
  </sheetViews>
  <sheetFormatPr defaultColWidth="10.6640625" defaultRowHeight="13.8"/>
  <cols>
    <col min="1" max="1" width="7.109375" style="75" customWidth="1"/>
    <col min="2" max="2" width="15.6640625" style="158" bestFit="1" customWidth="1"/>
    <col min="3" max="3" width="20.77734375" style="75" bestFit="1" customWidth="1"/>
    <col min="4" max="4" width="48" style="75" customWidth="1"/>
    <col min="5" max="5" width="7.44140625" style="75" customWidth="1"/>
    <col min="6" max="6" width="10.109375" style="90" bestFit="1" customWidth="1"/>
    <col min="7" max="7" width="9.109375" style="90" bestFit="1" customWidth="1"/>
    <col min="8" max="8" width="8" style="90" customWidth="1"/>
    <col min="9" max="9" width="10.6640625" style="90" customWidth="1"/>
    <col min="10" max="10" width="9.77734375" style="75" customWidth="1"/>
    <col min="11" max="11" width="10" style="75" customWidth="1"/>
    <col min="12" max="12" width="12.44140625" style="151" customWidth="1"/>
    <col min="13" max="13" width="9.6640625" style="152" customWidth="1"/>
    <col min="14" max="14" width="7" style="153" customWidth="1"/>
    <col min="15" max="15" width="10.33203125" style="152" customWidth="1"/>
    <col min="16" max="16" width="9.6640625" style="152" customWidth="1"/>
    <col min="17" max="17" width="12.109375" style="90" customWidth="1"/>
    <col min="18" max="24" width="9.6640625" style="90" customWidth="1"/>
    <col min="25" max="25" width="9.6640625" style="154" customWidth="1"/>
    <col min="26" max="26" width="9.6640625" style="155" customWidth="1"/>
    <col min="27" max="27" width="7" style="156" customWidth="1"/>
    <col min="28" max="28" width="10" style="155" customWidth="1"/>
    <col min="29" max="29" width="9.33203125" style="75" hidden="1" customWidth="1"/>
    <col min="30" max="30" width="0" style="75" hidden="1" customWidth="1"/>
    <col min="31" max="31" width="36" style="75" hidden="1" customWidth="1"/>
    <col min="32" max="33" width="9.33203125" style="75" hidden="1" customWidth="1"/>
    <col min="34" max="34" width="10.6640625" style="75"/>
    <col min="35" max="35" width="45.77734375" style="75" bestFit="1" customWidth="1"/>
    <col min="36" max="40" width="10.6640625" style="75"/>
    <col min="41" max="41" width="13.109375" style="75" bestFit="1" customWidth="1"/>
    <col min="42" max="16384" width="10.6640625" style="75"/>
  </cols>
  <sheetData>
    <row r="1" spans="1:44" s="42" customFormat="1">
      <c r="B1" s="158"/>
      <c r="L1" s="44"/>
      <c r="Q1" s="45"/>
      <c r="R1" s="45"/>
      <c r="S1" s="45"/>
      <c r="T1" s="45"/>
      <c r="U1" s="45"/>
      <c r="V1" s="45"/>
      <c r="W1" s="45"/>
      <c r="X1" s="45"/>
      <c r="Y1" s="46"/>
      <c r="Z1" s="47"/>
      <c r="AA1" s="43"/>
      <c r="AB1" s="47"/>
    </row>
    <row r="2" spans="1:44" s="42" customFormat="1">
      <c r="A2" s="42" t="s">
        <v>66</v>
      </c>
      <c r="B2" s="158"/>
      <c r="L2" s="44"/>
      <c r="Q2" s="45"/>
      <c r="R2" s="45"/>
      <c r="S2" s="45"/>
      <c r="T2" s="45"/>
      <c r="U2" s="45"/>
      <c r="V2" s="45"/>
      <c r="W2" s="45"/>
      <c r="X2" s="45"/>
      <c r="Y2" s="46"/>
      <c r="Z2" s="47"/>
      <c r="AA2" s="43"/>
      <c r="AB2" s="47"/>
    </row>
    <row r="3" spans="1:44" s="42" customFormat="1" ht="32.4">
      <c r="A3" s="48"/>
      <c r="B3" s="159"/>
      <c r="C3" s="65"/>
      <c r="D3" s="45">
        <f>16+11</f>
        <v>27</v>
      </c>
      <c r="E3" s="45"/>
      <c r="F3" s="48"/>
      <c r="G3" s="48"/>
      <c r="H3" s="48"/>
      <c r="I3" s="48"/>
      <c r="J3" s="48"/>
      <c r="K3" s="48"/>
      <c r="L3" s="49"/>
      <c r="M3" s="50">
        <f>14010+1736</f>
        <v>15746</v>
      </c>
      <c r="N3" s="51">
        <f>+M3*5%</f>
        <v>787.30000000000007</v>
      </c>
      <c r="O3" s="51">
        <v>0</v>
      </c>
      <c r="P3" s="51">
        <f>SUM(M3:O3)</f>
        <v>16533.3</v>
      </c>
      <c r="Q3" s="52"/>
      <c r="R3" s="53">
        <f>14010+775</f>
        <v>14785</v>
      </c>
      <c r="S3" s="52"/>
      <c r="T3" s="52"/>
      <c r="U3" s="52"/>
      <c r="V3" s="52"/>
      <c r="W3" s="52"/>
      <c r="X3" s="52"/>
      <c r="Y3" s="54"/>
      <c r="Z3" s="55"/>
      <c r="AA3" s="43"/>
      <c r="AB3" s="55"/>
    </row>
    <row r="4" spans="1:44" s="42" customFormat="1">
      <c r="A4" s="48"/>
      <c r="B4" s="159"/>
      <c r="C4" s="65"/>
      <c r="G4" s="48"/>
      <c r="H4" s="48"/>
      <c r="I4" s="48"/>
      <c r="J4" s="48"/>
      <c r="K4" s="48"/>
      <c r="L4" s="49"/>
      <c r="M4" s="56">
        <v>550</v>
      </c>
      <c r="N4" s="57">
        <f>+N3/26</f>
        <v>30.280769230769234</v>
      </c>
      <c r="O4" s="51"/>
      <c r="P4" s="57">
        <f>+P3/26</f>
        <v>635.89615384615377</v>
      </c>
      <c r="Q4" s="52"/>
      <c r="R4" s="56">
        <f>+R3/26</f>
        <v>568.65384615384619</v>
      </c>
      <c r="S4" s="52"/>
      <c r="T4" s="52"/>
      <c r="U4" s="52"/>
      <c r="V4" s="52"/>
      <c r="W4" s="52"/>
      <c r="X4" s="52"/>
      <c r="Y4" s="54"/>
      <c r="Z4" s="55"/>
      <c r="AA4" s="43"/>
      <c r="AB4" s="55"/>
    </row>
    <row r="5" spans="1:44" s="42" customFormat="1">
      <c r="A5" s="58" t="s">
        <v>22280</v>
      </c>
      <c r="B5" s="160"/>
      <c r="C5" s="58"/>
      <c r="D5" s="58"/>
      <c r="E5" s="58"/>
      <c r="F5" s="58" t="s">
        <v>66</v>
      </c>
      <c r="G5" s="58"/>
      <c r="H5" s="58"/>
      <c r="I5" s="58"/>
      <c r="J5" s="58"/>
      <c r="K5" s="58"/>
      <c r="L5" s="58"/>
      <c r="M5" s="50">
        <f>14010+1736</f>
        <v>15746</v>
      </c>
      <c r="N5" s="51">
        <f>+M5*5%</f>
        <v>787.30000000000007</v>
      </c>
      <c r="O5" s="51">
        <v>0</v>
      </c>
      <c r="P5" s="51">
        <f>SUM(M5:O5)</f>
        <v>16533.3</v>
      </c>
      <c r="Q5" s="59">
        <f>Q6-P53</f>
        <v>-2.5961538461560849</v>
      </c>
      <c r="R5" s="58"/>
      <c r="S5" s="58"/>
      <c r="T5" s="58"/>
      <c r="U5" s="58"/>
      <c r="V5" s="58"/>
      <c r="W5" s="58"/>
      <c r="X5" s="58"/>
      <c r="Y5" s="58"/>
      <c r="Z5" s="58"/>
      <c r="AA5" s="43"/>
    </row>
    <row r="6" spans="1:44" s="42" customFormat="1">
      <c r="A6" s="60"/>
      <c r="B6" s="162"/>
      <c r="C6" s="496"/>
      <c r="D6" s="61"/>
      <c r="E6" s="61"/>
      <c r="F6" s="60"/>
      <c r="G6" s="60"/>
      <c r="H6" s="60"/>
      <c r="I6" s="60"/>
      <c r="J6" s="60"/>
      <c r="K6" s="60"/>
      <c r="L6" s="62">
        <f>M6*I53</f>
        <v>15140.384615384615</v>
      </c>
      <c r="M6" s="56">
        <f>+M5/26</f>
        <v>605.61538461538464</v>
      </c>
      <c r="N6" s="57">
        <f>+N5/26</f>
        <v>30.280769230769234</v>
      </c>
      <c r="O6" s="51"/>
      <c r="P6" s="57">
        <f>+P5/26</f>
        <v>635.89615384615377</v>
      </c>
      <c r="Q6" s="62">
        <f>P6*I53</f>
        <v>15897.403846153844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spans="1:44" s="65" customFormat="1">
      <c r="A7" s="969" t="s">
        <v>67</v>
      </c>
      <c r="B7" s="970" t="s">
        <v>68</v>
      </c>
      <c r="C7" s="971" t="s">
        <v>69</v>
      </c>
      <c r="D7" s="969" t="s">
        <v>70</v>
      </c>
      <c r="E7" s="63"/>
      <c r="F7" s="969" t="s">
        <v>71</v>
      </c>
      <c r="G7" s="969" t="s">
        <v>72</v>
      </c>
      <c r="H7" s="969" t="s">
        <v>73</v>
      </c>
      <c r="I7" s="969" t="s">
        <v>74</v>
      </c>
      <c r="J7" s="969" t="s">
        <v>75</v>
      </c>
      <c r="K7" s="969" t="s">
        <v>76</v>
      </c>
      <c r="L7" s="972" t="s">
        <v>77</v>
      </c>
      <c r="M7" s="968" t="s">
        <v>78</v>
      </c>
      <c r="N7" s="973" t="s">
        <v>79</v>
      </c>
      <c r="O7" s="973" t="s">
        <v>80</v>
      </c>
      <c r="P7" s="973" t="s">
        <v>81</v>
      </c>
      <c r="Q7" s="969" t="s">
        <v>82</v>
      </c>
      <c r="R7" s="969"/>
      <c r="S7" s="969"/>
      <c r="T7" s="969"/>
      <c r="U7" s="969"/>
      <c r="V7" s="969"/>
      <c r="W7" s="969"/>
      <c r="X7" s="969"/>
      <c r="Y7" s="969"/>
      <c r="Z7" s="974" t="s">
        <v>83</v>
      </c>
      <c r="AA7" s="969" t="s">
        <v>84</v>
      </c>
      <c r="AB7" s="974" t="s">
        <v>85</v>
      </c>
      <c r="AC7" s="64"/>
    </row>
    <row r="8" spans="1:44" s="65" customFormat="1">
      <c r="A8" s="969"/>
      <c r="B8" s="970"/>
      <c r="C8" s="971"/>
      <c r="D8" s="969"/>
      <c r="E8" s="63"/>
      <c r="F8" s="969"/>
      <c r="G8" s="969"/>
      <c r="H8" s="969"/>
      <c r="I8" s="969"/>
      <c r="J8" s="969"/>
      <c r="K8" s="969"/>
      <c r="L8" s="972"/>
      <c r="M8" s="968"/>
      <c r="N8" s="973"/>
      <c r="O8" s="973"/>
      <c r="P8" s="973"/>
      <c r="Q8" s="975" t="s">
        <v>86</v>
      </c>
      <c r="R8" s="975" t="s">
        <v>42</v>
      </c>
      <c r="S8" s="975" t="s">
        <v>43</v>
      </c>
      <c r="T8" s="975" t="s">
        <v>87</v>
      </c>
      <c r="U8" s="975" t="s">
        <v>88</v>
      </c>
      <c r="V8" s="975" t="s">
        <v>89</v>
      </c>
      <c r="W8" s="975" t="s">
        <v>372</v>
      </c>
      <c r="X8" s="975" t="s">
        <v>90</v>
      </c>
      <c r="Y8" s="975" t="s">
        <v>91</v>
      </c>
      <c r="Z8" s="974"/>
      <c r="AA8" s="969"/>
      <c r="AB8" s="974"/>
      <c r="AC8" s="64"/>
    </row>
    <row r="9" spans="1:44" s="65" customFormat="1" ht="27.6">
      <c r="A9" s="969"/>
      <c r="B9" s="970"/>
      <c r="C9" s="971"/>
      <c r="D9" s="969"/>
      <c r="E9" s="63"/>
      <c r="F9" s="969"/>
      <c r="G9" s="969"/>
      <c r="H9" s="969"/>
      <c r="I9" s="969"/>
      <c r="J9" s="969"/>
      <c r="K9" s="969"/>
      <c r="L9" s="972"/>
      <c r="M9" s="968"/>
      <c r="N9" s="973"/>
      <c r="O9" s="973"/>
      <c r="P9" s="973"/>
      <c r="Q9" s="975"/>
      <c r="R9" s="975"/>
      <c r="S9" s="975"/>
      <c r="T9" s="975"/>
      <c r="U9" s="975"/>
      <c r="V9" s="975"/>
      <c r="W9" s="975"/>
      <c r="X9" s="975"/>
      <c r="Y9" s="975"/>
      <c r="Z9" s="974"/>
      <c r="AA9" s="969"/>
      <c r="AB9" s="974"/>
      <c r="AC9" s="64"/>
      <c r="AF9" s="65" t="s">
        <v>92</v>
      </c>
    </row>
    <row r="10" spans="1:44" s="65" customFormat="1">
      <c r="A10" s="969"/>
      <c r="B10" s="970"/>
      <c r="C10" s="971"/>
      <c r="D10" s="969"/>
      <c r="E10" s="63"/>
      <c r="F10" s="969"/>
      <c r="G10" s="969"/>
      <c r="H10" s="969"/>
      <c r="I10" s="969"/>
      <c r="J10" s="969"/>
      <c r="K10" s="969"/>
      <c r="L10" s="972"/>
      <c r="M10" s="968"/>
      <c r="N10" s="973"/>
      <c r="O10" s="973"/>
      <c r="P10" s="973"/>
      <c r="Q10" s="975"/>
      <c r="R10" s="975"/>
      <c r="S10" s="975"/>
      <c r="T10" s="975"/>
      <c r="U10" s="975"/>
      <c r="V10" s="975"/>
      <c r="W10" s="975"/>
      <c r="X10" s="975"/>
      <c r="Y10" s="975"/>
      <c r="Z10" s="974"/>
      <c r="AA10" s="969"/>
      <c r="AB10" s="974"/>
      <c r="AC10" s="64"/>
    </row>
    <row r="11" spans="1:44" s="65" customFormat="1">
      <c r="A11" s="969"/>
      <c r="B11" s="970"/>
      <c r="C11" s="971"/>
      <c r="D11" s="969"/>
      <c r="E11" s="63"/>
      <c r="F11" s="969"/>
      <c r="G11" s="969"/>
      <c r="H11" s="969"/>
      <c r="I11" s="969"/>
      <c r="J11" s="969"/>
      <c r="K11" s="969"/>
      <c r="L11" s="972"/>
      <c r="M11" s="968"/>
      <c r="N11" s="973"/>
      <c r="O11" s="973"/>
      <c r="P11" s="973"/>
      <c r="Q11" s="975"/>
      <c r="R11" s="975"/>
      <c r="S11" s="975"/>
      <c r="T11" s="975"/>
      <c r="U11" s="975"/>
      <c r="V11" s="975"/>
      <c r="W11" s="975"/>
      <c r="X11" s="975"/>
      <c r="Y11" s="975"/>
      <c r="Z11" s="974"/>
      <c r="AA11" s="969"/>
      <c r="AB11" s="974"/>
      <c r="AC11" s="64"/>
    </row>
    <row r="12" spans="1:44">
      <c r="A12" s="66">
        <v>1</v>
      </c>
      <c r="B12" s="225">
        <v>101447270865</v>
      </c>
      <c r="C12" s="326">
        <v>3314278646</v>
      </c>
      <c r="D12" s="193" t="s">
        <v>489</v>
      </c>
      <c r="E12" s="34"/>
      <c r="F12" s="69">
        <v>636</v>
      </c>
      <c r="G12" s="305">
        <v>18</v>
      </c>
      <c r="H12" s="39">
        <v>7</v>
      </c>
      <c r="I12" s="70">
        <f t="shared" ref="I12:I42" si="0">+G12+H12</f>
        <v>25</v>
      </c>
      <c r="J12" s="71">
        <f>ROUND(G12*F12,0)</f>
        <v>11448</v>
      </c>
      <c r="K12" s="71">
        <f>ROUND(F12*H12,0)</f>
        <v>4452</v>
      </c>
      <c r="L12" s="71">
        <f>J12+K12</f>
        <v>15900</v>
      </c>
      <c r="M12" s="71">
        <f>ROUND($M$4*G12,0)</f>
        <v>9900</v>
      </c>
      <c r="N12" s="72">
        <f>ROUND($M12*5%,0)</f>
        <v>495</v>
      </c>
      <c r="O12" s="71">
        <f>L12-M12-N12</f>
        <v>5505</v>
      </c>
      <c r="P12" s="71">
        <f>O12+N12+M12</f>
        <v>15900</v>
      </c>
      <c r="Q12" s="72">
        <f t="shared" ref="Q12:Q42" si="1">ROUND(M12*12%,0)</f>
        <v>1188</v>
      </c>
      <c r="R12" s="72">
        <f>IF(P12&lt;=7500,0,IF(P12&lt;=10000,175,200))</f>
        <v>200</v>
      </c>
      <c r="S12" s="72">
        <f>ROUND(P12*0.75%,0)</f>
        <v>119</v>
      </c>
      <c r="T12" s="72"/>
      <c r="U12" s="34"/>
      <c r="V12" s="26"/>
      <c r="W12" s="36"/>
      <c r="X12" s="21"/>
      <c r="Y12" s="72">
        <f t="shared" ref="Y12:Y42" si="2">SUM(Q12:X12)</f>
        <v>1507</v>
      </c>
      <c r="Z12" s="73">
        <f t="shared" ref="Z12:Z42" si="3">P12-Y12</f>
        <v>14393</v>
      </c>
      <c r="AA12" s="40">
        <v>500</v>
      </c>
      <c r="AB12" s="73">
        <f>Z12-AA12</f>
        <v>13893</v>
      </c>
      <c r="AC12" s="74">
        <f t="shared" ref="AC12:AC42" si="4">E12-AB12</f>
        <v>-13893</v>
      </c>
      <c r="AD12" s="75" t="e">
        <f>VLOOKUP(D12,#REF!,3,0)</f>
        <v>#REF!</v>
      </c>
      <c r="AE12" s="75" t="s">
        <v>15</v>
      </c>
      <c r="AF12" s="75">
        <v>3143.4</v>
      </c>
      <c r="AG12" s="76">
        <f t="shared" ref="AG12:AG42" si="5">AF12-AB12</f>
        <v>-10749.6</v>
      </c>
      <c r="AI12" s="27" t="s">
        <v>217</v>
      </c>
      <c r="AJ12" s="75" t="b">
        <f t="shared" ref="AJ12:AJ57" si="6">D12=AI12</f>
        <v>0</v>
      </c>
      <c r="AK12" s="27">
        <v>260</v>
      </c>
      <c r="AL12" s="27"/>
      <c r="AM12" s="27">
        <v>5000</v>
      </c>
      <c r="AO12" s="195">
        <v>3314278646</v>
      </c>
      <c r="AP12" s="75" t="b">
        <f>AO12=C12</f>
        <v>1</v>
      </c>
      <c r="AR12" s="75">
        <f>ROUNDUP(G12,0)</f>
        <v>18</v>
      </c>
    </row>
    <row r="13" spans="1:44">
      <c r="A13" s="66">
        <v>2</v>
      </c>
      <c r="B13" s="225">
        <v>101747190938</v>
      </c>
      <c r="C13" s="326">
        <v>3313290894</v>
      </c>
      <c r="D13" s="193" t="s">
        <v>496</v>
      </c>
      <c r="E13" s="34"/>
      <c r="F13" s="69">
        <v>636</v>
      </c>
      <c r="G13" s="307">
        <v>7</v>
      </c>
      <c r="H13" s="39">
        <v>4</v>
      </c>
      <c r="I13" s="70">
        <f t="shared" si="0"/>
        <v>11</v>
      </c>
      <c r="J13" s="71">
        <f t="shared" ref="J13:J42" si="7">ROUND(G13*F13,0)</f>
        <v>4452</v>
      </c>
      <c r="K13" s="71">
        <f t="shared" ref="K13:K42" si="8">ROUND(F13*H13,0)</f>
        <v>2544</v>
      </c>
      <c r="L13" s="71">
        <f t="shared" ref="L13:L75" si="9">J13+K13</f>
        <v>6996</v>
      </c>
      <c r="M13" s="71">
        <f t="shared" ref="M13:M42" si="10">ROUND($M$4*G13,0)</f>
        <v>3850</v>
      </c>
      <c r="N13" s="72">
        <f t="shared" ref="N13:N42" si="11">ROUND($M13*5%,0)</f>
        <v>193</v>
      </c>
      <c r="O13" s="71">
        <f t="shared" ref="O13:O42" si="12">L13-M13-N13</f>
        <v>2953</v>
      </c>
      <c r="P13" s="71">
        <f>O13+N13+M13</f>
        <v>6996</v>
      </c>
      <c r="Q13" s="72">
        <f t="shared" si="1"/>
        <v>462</v>
      </c>
      <c r="R13" s="72">
        <f t="shared" ref="R13:R76" si="13">IF(P13&lt;=7500,0,IF(P13&lt;=10000,175,200))</f>
        <v>0</v>
      </c>
      <c r="S13" s="72">
        <f t="shared" ref="S13:S42" si="14">ROUND(P13*0.75%,0)</f>
        <v>52</v>
      </c>
      <c r="T13" s="72"/>
      <c r="U13" s="34"/>
      <c r="V13" s="26"/>
      <c r="W13" s="36"/>
      <c r="X13" s="21"/>
      <c r="Y13" s="72">
        <f t="shared" si="2"/>
        <v>514</v>
      </c>
      <c r="Z13" s="73">
        <f t="shared" si="3"/>
        <v>6482</v>
      </c>
      <c r="AA13" s="40">
        <v>500</v>
      </c>
      <c r="AB13" s="73">
        <f t="shared" ref="AB13:AB42" si="15">Z13-AA13</f>
        <v>5982</v>
      </c>
      <c r="AC13" s="74">
        <f t="shared" si="4"/>
        <v>-5982</v>
      </c>
      <c r="AD13" s="75" t="e">
        <f>VLOOKUP(D13,#REF!,3,0)</f>
        <v>#REF!</v>
      </c>
      <c r="AE13" s="75" t="s">
        <v>93</v>
      </c>
      <c r="AF13" s="75">
        <v>6928.1</v>
      </c>
      <c r="AG13" s="76">
        <f t="shared" si="5"/>
        <v>946.10000000000036</v>
      </c>
      <c r="AI13" s="34" t="s">
        <v>299</v>
      </c>
      <c r="AJ13" s="75" t="b">
        <f t="shared" si="6"/>
        <v>0</v>
      </c>
      <c r="AK13" s="34">
        <v>16</v>
      </c>
      <c r="AL13" s="34"/>
      <c r="AM13" s="34"/>
      <c r="AO13" s="195">
        <v>3316473499</v>
      </c>
      <c r="AP13" s="75" t="b">
        <f t="shared" ref="AP13:AP75" si="16">AO13=C13</f>
        <v>0</v>
      </c>
      <c r="AR13" s="75">
        <f t="shared" ref="AR13:AR75" si="17">ROUNDUP(G13,0)</f>
        <v>7</v>
      </c>
    </row>
    <row r="14" spans="1:44">
      <c r="A14" s="66">
        <v>4</v>
      </c>
      <c r="B14" s="225">
        <v>102043325356</v>
      </c>
      <c r="C14" s="326">
        <v>3316016132</v>
      </c>
      <c r="D14" s="193" t="s">
        <v>457</v>
      </c>
      <c r="E14" s="34"/>
      <c r="F14" s="69">
        <v>636</v>
      </c>
      <c r="G14" s="305">
        <v>18</v>
      </c>
      <c r="H14" s="39">
        <v>7</v>
      </c>
      <c r="I14" s="70">
        <f t="shared" si="0"/>
        <v>25</v>
      </c>
      <c r="J14" s="71">
        <f t="shared" si="7"/>
        <v>11448</v>
      </c>
      <c r="K14" s="71">
        <f t="shared" si="8"/>
        <v>4452</v>
      </c>
      <c r="L14" s="71">
        <f t="shared" si="9"/>
        <v>15900</v>
      </c>
      <c r="M14" s="71">
        <f t="shared" si="10"/>
        <v>9900</v>
      </c>
      <c r="N14" s="72">
        <f t="shared" si="11"/>
        <v>495</v>
      </c>
      <c r="O14" s="71">
        <f t="shared" si="12"/>
        <v>5505</v>
      </c>
      <c r="P14" s="71">
        <f t="shared" ref="P14:P42" si="18">O14+N14+M14</f>
        <v>15900</v>
      </c>
      <c r="Q14" s="72">
        <f t="shared" si="1"/>
        <v>1188</v>
      </c>
      <c r="R14" s="72">
        <f t="shared" si="13"/>
        <v>200</v>
      </c>
      <c r="S14" s="72">
        <f t="shared" si="14"/>
        <v>119</v>
      </c>
      <c r="T14" s="72"/>
      <c r="U14" s="34"/>
      <c r="V14" s="26"/>
      <c r="W14" s="36"/>
      <c r="X14" s="21"/>
      <c r="Y14" s="72">
        <f t="shared" si="2"/>
        <v>1507</v>
      </c>
      <c r="Z14" s="73">
        <f t="shared" si="3"/>
        <v>14393</v>
      </c>
      <c r="AA14" s="40">
        <v>500</v>
      </c>
      <c r="AB14" s="73">
        <f t="shared" si="15"/>
        <v>13893</v>
      </c>
      <c r="AC14" s="74">
        <f t="shared" si="4"/>
        <v>-13893</v>
      </c>
      <c r="AD14" s="75" t="e">
        <f>VLOOKUP(D14,#REF!,3,0)</f>
        <v>#REF!</v>
      </c>
      <c r="AF14" s="75">
        <v>10280.4</v>
      </c>
      <c r="AG14" s="76">
        <f t="shared" si="5"/>
        <v>-3612.6000000000004</v>
      </c>
      <c r="AI14" s="34" t="s">
        <v>34</v>
      </c>
      <c r="AJ14" s="75" t="b">
        <f t="shared" si="6"/>
        <v>0</v>
      </c>
      <c r="AK14" s="34">
        <v>531</v>
      </c>
      <c r="AL14" s="34"/>
      <c r="AM14" s="34">
        <v>5000</v>
      </c>
      <c r="AO14" s="195">
        <v>3314505091</v>
      </c>
      <c r="AP14" s="75" t="b">
        <f t="shared" si="16"/>
        <v>0</v>
      </c>
      <c r="AR14" s="75">
        <f t="shared" si="17"/>
        <v>18</v>
      </c>
    </row>
    <row r="15" spans="1:44">
      <c r="A15" s="66">
        <v>5</v>
      </c>
      <c r="B15" s="225">
        <v>101509952020</v>
      </c>
      <c r="C15" s="326">
        <v>3311275186</v>
      </c>
      <c r="D15" s="193" t="s">
        <v>504</v>
      </c>
      <c r="E15" s="34"/>
      <c r="F15" s="69">
        <v>636</v>
      </c>
      <c r="G15" s="305">
        <v>15</v>
      </c>
      <c r="H15" s="39">
        <v>8</v>
      </c>
      <c r="I15" s="70">
        <f t="shared" si="0"/>
        <v>23</v>
      </c>
      <c r="J15" s="71">
        <f t="shared" si="7"/>
        <v>9540</v>
      </c>
      <c r="K15" s="71">
        <f t="shared" si="8"/>
        <v>5088</v>
      </c>
      <c r="L15" s="71">
        <f t="shared" si="9"/>
        <v>14628</v>
      </c>
      <c r="M15" s="71">
        <f t="shared" si="10"/>
        <v>8250</v>
      </c>
      <c r="N15" s="72">
        <f t="shared" si="11"/>
        <v>413</v>
      </c>
      <c r="O15" s="71">
        <f t="shared" si="12"/>
        <v>5965</v>
      </c>
      <c r="P15" s="71">
        <f t="shared" si="18"/>
        <v>14628</v>
      </c>
      <c r="Q15" s="72">
        <f t="shared" si="1"/>
        <v>990</v>
      </c>
      <c r="R15" s="72">
        <f t="shared" si="13"/>
        <v>200</v>
      </c>
      <c r="S15" s="72">
        <f t="shared" si="14"/>
        <v>110</v>
      </c>
      <c r="T15" s="72"/>
      <c r="U15" s="34"/>
      <c r="V15" s="26"/>
      <c r="W15" s="36"/>
      <c r="X15" s="21"/>
      <c r="Y15" s="72">
        <f t="shared" si="2"/>
        <v>1300</v>
      </c>
      <c r="Z15" s="73">
        <f t="shared" si="3"/>
        <v>13328</v>
      </c>
      <c r="AA15" s="40">
        <v>500</v>
      </c>
      <c r="AB15" s="73">
        <f t="shared" si="15"/>
        <v>12828</v>
      </c>
      <c r="AC15" s="74">
        <f t="shared" si="4"/>
        <v>-12828</v>
      </c>
      <c r="AD15" s="75" t="e">
        <f>VLOOKUP(D15,#REF!,3,0)</f>
        <v>#REF!</v>
      </c>
      <c r="AF15" s="75">
        <v>7013</v>
      </c>
      <c r="AG15" s="76">
        <f t="shared" si="5"/>
        <v>-5815</v>
      </c>
      <c r="AI15" s="34" t="s">
        <v>0</v>
      </c>
      <c r="AJ15" s="75" t="b">
        <f t="shared" si="6"/>
        <v>0</v>
      </c>
      <c r="AK15" s="34">
        <v>638</v>
      </c>
      <c r="AL15" s="34"/>
      <c r="AM15" s="34"/>
      <c r="AO15" s="195">
        <v>3316016132</v>
      </c>
      <c r="AP15" s="75" t="b">
        <f t="shared" si="16"/>
        <v>0</v>
      </c>
      <c r="AR15" s="75">
        <f t="shared" si="17"/>
        <v>15</v>
      </c>
    </row>
    <row r="16" spans="1:44">
      <c r="A16" s="66">
        <v>6</v>
      </c>
      <c r="B16" s="225">
        <v>102056969235</v>
      </c>
      <c r="C16" s="326">
        <v>3316230356</v>
      </c>
      <c r="D16" s="193" t="s">
        <v>453</v>
      </c>
      <c r="E16" s="34"/>
      <c r="F16" s="69">
        <v>636</v>
      </c>
      <c r="G16" s="305">
        <v>13</v>
      </c>
      <c r="H16" s="39">
        <v>8</v>
      </c>
      <c r="I16" s="70">
        <f t="shared" si="0"/>
        <v>21</v>
      </c>
      <c r="J16" s="71">
        <f t="shared" si="7"/>
        <v>8268</v>
      </c>
      <c r="K16" s="71">
        <f t="shared" si="8"/>
        <v>5088</v>
      </c>
      <c r="L16" s="71">
        <f t="shared" si="9"/>
        <v>13356</v>
      </c>
      <c r="M16" s="71">
        <f t="shared" si="10"/>
        <v>7150</v>
      </c>
      <c r="N16" s="72">
        <f t="shared" si="11"/>
        <v>358</v>
      </c>
      <c r="O16" s="71">
        <f t="shared" si="12"/>
        <v>5848</v>
      </c>
      <c r="P16" s="71">
        <f t="shared" si="18"/>
        <v>13356</v>
      </c>
      <c r="Q16" s="72">
        <f t="shared" si="1"/>
        <v>858</v>
      </c>
      <c r="R16" s="72">
        <f t="shared" si="13"/>
        <v>200</v>
      </c>
      <c r="S16" s="72">
        <f t="shared" si="14"/>
        <v>100</v>
      </c>
      <c r="T16" s="72"/>
      <c r="U16" s="34"/>
      <c r="V16" s="26"/>
      <c r="W16" s="36"/>
      <c r="X16" s="21"/>
      <c r="Y16" s="72">
        <f t="shared" si="2"/>
        <v>1158</v>
      </c>
      <c r="Z16" s="73">
        <f t="shared" si="3"/>
        <v>12198</v>
      </c>
      <c r="AA16" s="40">
        <v>500</v>
      </c>
      <c r="AB16" s="73">
        <f t="shared" si="15"/>
        <v>11698</v>
      </c>
      <c r="AC16" s="74">
        <f t="shared" si="4"/>
        <v>-11698</v>
      </c>
      <c r="AD16" s="75" t="e">
        <f>VLOOKUP(D16,#REF!,3,0)</f>
        <v>#REF!</v>
      </c>
      <c r="AE16" s="75" t="s">
        <v>44</v>
      </c>
      <c r="AF16" s="75">
        <v>1890</v>
      </c>
      <c r="AG16" s="76">
        <f t="shared" si="5"/>
        <v>-9808</v>
      </c>
      <c r="AI16" s="77" t="s">
        <v>44</v>
      </c>
      <c r="AJ16" s="75" t="b">
        <f t="shared" si="6"/>
        <v>0</v>
      </c>
      <c r="AK16" s="34">
        <v>349</v>
      </c>
      <c r="AL16" s="34"/>
      <c r="AM16" s="34">
        <v>5000</v>
      </c>
      <c r="AO16" s="195">
        <v>3312776193</v>
      </c>
      <c r="AP16" s="75" t="b">
        <f t="shared" si="16"/>
        <v>0</v>
      </c>
      <c r="AR16" s="75">
        <f t="shared" si="17"/>
        <v>13</v>
      </c>
    </row>
    <row r="17" spans="1:44">
      <c r="A17" s="66">
        <v>7</v>
      </c>
      <c r="B17" s="225">
        <v>101475240602</v>
      </c>
      <c r="C17" s="326">
        <v>3310877479</v>
      </c>
      <c r="D17" s="193" t="s">
        <v>506</v>
      </c>
      <c r="E17" s="34"/>
      <c r="F17" s="69">
        <v>636</v>
      </c>
      <c r="G17" s="307">
        <v>12</v>
      </c>
      <c r="H17" s="39">
        <v>8</v>
      </c>
      <c r="I17" s="70">
        <f t="shared" si="0"/>
        <v>20</v>
      </c>
      <c r="J17" s="71">
        <f t="shared" si="7"/>
        <v>7632</v>
      </c>
      <c r="K17" s="71">
        <f t="shared" si="8"/>
        <v>5088</v>
      </c>
      <c r="L17" s="71">
        <f t="shared" si="9"/>
        <v>12720</v>
      </c>
      <c r="M17" s="71">
        <f t="shared" si="10"/>
        <v>6600</v>
      </c>
      <c r="N17" s="72">
        <f t="shared" si="11"/>
        <v>330</v>
      </c>
      <c r="O17" s="71">
        <f t="shared" si="12"/>
        <v>5790</v>
      </c>
      <c r="P17" s="71">
        <f t="shared" si="18"/>
        <v>12720</v>
      </c>
      <c r="Q17" s="72">
        <f t="shared" si="1"/>
        <v>792</v>
      </c>
      <c r="R17" s="72">
        <f t="shared" si="13"/>
        <v>200</v>
      </c>
      <c r="S17" s="72">
        <f t="shared" si="14"/>
        <v>95</v>
      </c>
      <c r="T17" s="72"/>
      <c r="U17" s="34"/>
      <c r="V17" s="26"/>
      <c r="W17" s="36"/>
      <c r="X17" s="21"/>
      <c r="Y17" s="72">
        <f t="shared" si="2"/>
        <v>1087</v>
      </c>
      <c r="Z17" s="73">
        <f t="shared" si="3"/>
        <v>11633</v>
      </c>
      <c r="AA17" s="40">
        <v>500</v>
      </c>
      <c r="AB17" s="73">
        <f t="shared" si="15"/>
        <v>11133</v>
      </c>
      <c r="AC17" s="74">
        <f t="shared" si="4"/>
        <v>-11133</v>
      </c>
      <c r="AD17" s="75" t="e">
        <f>VLOOKUP(D17,#REF!,3,0)</f>
        <v>#REF!</v>
      </c>
      <c r="AF17" s="75">
        <v>11377</v>
      </c>
      <c r="AG17" s="76">
        <f t="shared" si="5"/>
        <v>244</v>
      </c>
      <c r="AI17" s="34" t="s">
        <v>212</v>
      </c>
      <c r="AJ17" s="75" t="b">
        <f t="shared" si="6"/>
        <v>0</v>
      </c>
      <c r="AK17" s="34">
        <v>33</v>
      </c>
      <c r="AL17" s="34"/>
      <c r="AM17" s="34"/>
      <c r="AO17" s="195">
        <v>3311275186</v>
      </c>
      <c r="AP17" s="75" t="b">
        <f t="shared" si="16"/>
        <v>0</v>
      </c>
      <c r="AR17" s="75">
        <f t="shared" si="17"/>
        <v>12</v>
      </c>
    </row>
    <row r="18" spans="1:44">
      <c r="A18" s="66">
        <v>8</v>
      </c>
      <c r="B18" s="225">
        <v>101835374035</v>
      </c>
      <c r="C18" s="326">
        <v>3315576432</v>
      </c>
      <c r="D18" s="193" t="s">
        <v>488</v>
      </c>
      <c r="E18" s="34"/>
      <c r="F18" s="69">
        <v>636</v>
      </c>
      <c r="G18" s="305">
        <v>13</v>
      </c>
      <c r="H18" s="39">
        <v>8</v>
      </c>
      <c r="I18" s="70">
        <f t="shared" si="0"/>
        <v>21</v>
      </c>
      <c r="J18" s="71">
        <f t="shared" si="7"/>
        <v>8268</v>
      </c>
      <c r="K18" s="71">
        <f t="shared" si="8"/>
        <v>5088</v>
      </c>
      <c r="L18" s="71">
        <f t="shared" si="9"/>
        <v>13356</v>
      </c>
      <c r="M18" s="71">
        <f t="shared" si="10"/>
        <v>7150</v>
      </c>
      <c r="N18" s="72">
        <f t="shared" si="11"/>
        <v>358</v>
      </c>
      <c r="O18" s="71">
        <f t="shared" si="12"/>
        <v>5848</v>
      </c>
      <c r="P18" s="71">
        <f t="shared" si="18"/>
        <v>13356</v>
      </c>
      <c r="Q18" s="72">
        <f t="shared" si="1"/>
        <v>858</v>
      </c>
      <c r="R18" s="72">
        <f t="shared" si="13"/>
        <v>200</v>
      </c>
      <c r="S18" s="72">
        <f t="shared" si="14"/>
        <v>100</v>
      </c>
      <c r="T18" s="72"/>
      <c r="U18" s="34"/>
      <c r="V18" s="26"/>
      <c r="W18" s="36"/>
      <c r="X18" s="21"/>
      <c r="Y18" s="72">
        <f t="shared" si="2"/>
        <v>1158</v>
      </c>
      <c r="Z18" s="73">
        <f t="shared" si="3"/>
        <v>12198</v>
      </c>
      <c r="AA18" s="40">
        <v>500</v>
      </c>
      <c r="AB18" s="73">
        <f t="shared" si="15"/>
        <v>11698</v>
      </c>
      <c r="AC18" s="74">
        <f t="shared" si="4"/>
        <v>-11698</v>
      </c>
      <c r="AD18" s="75" t="e">
        <f>VLOOKUP(D18,#REF!,2,0)</f>
        <v>#REF!</v>
      </c>
      <c r="AF18" s="75">
        <v>7392.4</v>
      </c>
      <c r="AG18" s="76">
        <f t="shared" si="5"/>
        <v>-4305.6000000000004</v>
      </c>
      <c r="AI18" s="34" t="s">
        <v>224</v>
      </c>
      <c r="AJ18" s="75" t="b">
        <f t="shared" si="6"/>
        <v>0</v>
      </c>
      <c r="AK18" s="34">
        <v>161</v>
      </c>
      <c r="AL18" s="34"/>
      <c r="AM18" s="34"/>
      <c r="AO18" s="195">
        <v>3316230356</v>
      </c>
      <c r="AP18" s="75" t="b">
        <f t="shared" si="16"/>
        <v>0</v>
      </c>
      <c r="AR18" s="75">
        <f t="shared" si="17"/>
        <v>13</v>
      </c>
    </row>
    <row r="19" spans="1:44">
      <c r="A19" s="66">
        <v>9</v>
      </c>
      <c r="B19" s="225">
        <v>102025154331</v>
      </c>
      <c r="C19" s="326">
        <v>3315898061</v>
      </c>
      <c r="D19" s="193" t="s">
        <v>463</v>
      </c>
      <c r="E19" s="34"/>
      <c r="F19" s="69">
        <v>636</v>
      </c>
      <c r="G19" s="305">
        <v>14</v>
      </c>
      <c r="H19" s="39">
        <v>8</v>
      </c>
      <c r="I19" s="70">
        <f t="shared" si="0"/>
        <v>22</v>
      </c>
      <c r="J19" s="71">
        <f t="shared" si="7"/>
        <v>8904</v>
      </c>
      <c r="K19" s="71">
        <f t="shared" si="8"/>
        <v>5088</v>
      </c>
      <c r="L19" s="71">
        <f t="shared" si="9"/>
        <v>13992</v>
      </c>
      <c r="M19" s="71">
        <f t="shared" si="10"/>
        <v>7700</v>
      </c>
      <c r="N19" s="72">
        <f t="shared" si="11"/>
        <v>385</v>
      </c>
      <c r="O19" s="71">
        <f t="shared" si="12"/>
        <v>5907</v>
      </c>
      <c r="P19" s="71">
        <f t="shared" si="18"/>
        <v>13992</v>
      </c>
      <c r="Q19" s="72">
        <f t="shared" si="1"/>
        <v>924</v>
      </c>
      <c r="R19" s="72">
        <f t="shared" si="13"/>
        <v>200</v>
      </c>
      <c r="S19" s="72">
        <f t="shared" si="14"/>
        <v>105</v>
      </c>
      <c r="T19" s="72"/>
      <c r="U19" s="34"/>
      <c r="V19" s="26"/>
      <c r="W19" s="36"/>
      <c r="X19" s="21"/>
      <c r="Y19" s="72">
        <f t="shared" si="2"/>
        <v>1229</v>
      </c>
      <c r="Z19" s="73">
        <f t="shared" si="3"/>
        <v>12763</v>
      </c>
      <c r="AA19" s="40">
        <v>500</v>
      </c>
      <c r="AB19" s="73">
        <f t="shared" si="15"/>
        <v>12263</v>
      </c>
      <c r="AC19" s="74">
        <f t="shared" si="4"/>
        <v>-12263</v>
      </c>
      <c r="AD19" s="75" t="e">
        <f>VLOOKUP(D19,#REF!,2,0)</f>
        <v>#REF!</v>
      </c>
      <c r="AE19" s="75" t="s">
        <v>11</v>
      </c>
      <c r="AF19" s="75">
        <v>9742.1</v>
      </c>
      <c r="AG19" s="76">
        <f t="shared" si="5"/>
        <v>-2520.8999999999996</v>
      </c>
      <c r="AI19" s="34" t="s">
        <v>35</v>
      </c>
      <c r="AJ19" s="75" t="b">
        <f t="shared" si="6"/>
        <v>0</v>
      </c>
      <c r="AK19" s="34"/>
      <c r="AL19" s="34"/>
      <c r="AM19" s="34"/>
      <c r="AO19" s="195">
        <v>3310877479</v>
      </c>
      <c r="AP19" s="75" t="b">
        <f t="shared" si="16"/>
        <v>0</v>
      </c>
      <c r="AR19" s="75">
        <f t="shared" si="17"/>
        <v>14</v>
      </c>
    </row>
    <row r="20" spans="1:44">
      <c r="A20" s="66">
        <v>10</v>
      </c>
      <c r="B20" s="325">
        <v>102232142117</v>
      </c>
      <c r="C20" s="326">
        <v>3317899290</v>
      </c>
      <c r="D20" s="193" t="s">
        <v>20252</v>
      </c>
      <c r="E20" s="34"/>
      <c r="F20" s="69">
        <v>636</v>
      </c>
      <c r="G20" s="307">
        <v>0</v>
      </c>
      <c r="H20" s="39"/>
      <c r="I20" s="70">
        <f t="shared" si="0"/>
        <v>0</v>
      </c>
      <c r="J20" s="71">
        <f t="shared" si="7"/>
        <v>0</v>
      </c>
      <c r="K20" s="71">
        <f t="shared" si="8"/>
        <v>0</v>
      </c>
      <c r="L20" s="71">
        <f t="shared" si="9"/>
        <v>0</v>
      </c>
      <c r="M20" s="71">
        <f t="shared" si="10"/>
        <v>0</v>
      </c>
      <c r="N20" s="72">
        <f t="shared" si="11"/>
        <v>0</v>
      </c>
      <c r="O20" s="71">
        <f t="shared" si="12"/>
        <v>0</v>
      </c>
      <c r="P20" s="71">
        <f t="shared" si="18"/>
        <v>0</v>
      </c>
      <c r="Q20" s="72">
        <f t="shared" si="1"/>
        <v>0</v>
      </c>
      <c r="R20" s="72">
        <f t="shared" si="13"/>
        <v>0</v>
      </c>
      <c r="S20" s="72">
        <f t="shared" si="14"/>
        <v>0</v>
      </c>
      <c r="T20" s="72"/>
      <c r="U20" s="34"/>
      <c r="V20" s="26"/>
      <c r="W20" s="36"/>
      <c r="X20" s="21"/>
      <c r="Y20" s="72">
        <f t="shared" si="2"/>
        <v>0</v>
      </c>
      <c r="Z20" s="73">
        <f t="shared" si="3"/>
        <v>0</v>
      </c>
      <c r="AA20" s="40">
        <v>500</v>
      </c>
      <c r="AB20" s="73">
        <f t="shared" si="15"/>
        <v>-500</v>
      </c>
      <c r="AC20" s="74">
        <f t="shared" si="4"/>
        <v>500</v>
      </c>
      <c r="AD20" s="75" t="e">
        <f>VLOOKUP(D20,#REF!,2,0)</f>
        <v>#REF!</v>
      </c>
      <c r="AF20" s="75">
        <v>13528</v>
      </c>
      <c r="AG20" s="76">
        <f t="shared" si="5"/>
        <v>14028</v>
      </c>
      <c r="AI20" s="34" t="s">
        <v>36</v>
      </c>
      <c r="AJ20" s="75" t="b">
        <f t="shared" si="6"/>
        <v>0</v>
      </c>
      <c r="AK20" s="34">
        <v>98</v>
      </c>
      <c r="AL20" s="34"/>
      <c r="AM20" s="34"/>
      <c r="AO20" s="195">
        <v>3315576432</v>
      </c>
      <c r="AP20" s="75" t="b">
        <f t="shared" si="16"/>
        <v>0</v>
      </c>
      <c r="AR20" s="75">
        <f t="shared" si="17"/>
        <v>0</v>
      </c>
    </row>
    <row r="21" spans="1:44">
      <c r="A21" s="66">
        <v>11</v>
      </c>
      <c r="B21" s="225">
        <v>102143026061</v>
      </c>
      <c r="C21" s="326">
        <v>3317026055</v>
      </c>
      <c r="D21" s="193" t="s">
        <v>436</v>
      </c>
      <c r="E21" s="34"/>
      <c r="F21" s="69">
        <v>636</v>
      </c>
      <c r="G21" s="305">
        <v>9</v>
      </c>
      <c r="H21" s="39">
        <v>6</v>
      </c>
      <c r="I21" s="70">
        <f t="shared" si="0"/>
        <v>15</v>
      </c>
      <c r="J21" s="71">
        <f t="shared" si="7"/>
        <v>5724</v>
      </c>
      <c r="K21" s="71">
        <f t="shared" si="8"/>
        <v>3816</v>
      </c>
      <c r="L21" s="71">
        <f t="shared" si="9"/>
        <v>9540</v>
      </c>
      <c r="M21" s="71">
        <f t="shared" si="10"/>
        <v>4950</v>
      </c>
      <c r="N21" s="72">
        <f t="shared" si="11"/>
        <v>248</v>
      </c>
      <c r="O21" s="71">
        <f t="shared" si="12"/>
        <v>4342</v>
      </c>
      <c r="P21" s="71">
        <f t="shared" si="18"/>
        <v>9540</v>
      </c>
      <c r="Q21" s="72">
        <f t="shared" si="1"/>
        <v>594</v>
      </c>
      <c r="R21" s="72">
        <f t="shared" si="13"/>
        <v>175</v>
      </c>
      <c r="S21" s="72">
        <f t="shared" si="14"/>
        <v>72</v>
      </c>
      <c r="T21" s="72"/>
      <c r="U21" s="34"/>
      <c r="V21" s="26"/>
      <c r="W21" s="36"/>
      <c r="X21" s="21"/>
      <c r="Y21" s="72">
        <f t="shared" si="2"/>
        <v>841</v>
      </c>
      <c r="Z21" s="73">
        <f t="shared" si="3"/>
        <v>8699</v>
      </c>
      <c r="AA21" s="40">
        <v>500</v>
      </c>
      <c r="AB21" s="73">
        <f t="shared" si="15"/>
        <v>8199</v>
      </c>
      <c r="AC21" s="74">
        <f t="shared" si="4"/>
        <v>-8199</v>
      </c>
      <c r="AD21" s="75" t="e">
        <f>VLOOKUP(D21,#REF!,2,0)</f>
        <v>#REF!</v>
      </c>
      <c r="AF21" s="75">
        <v>12346</v>
      </c>
      <c r="AG21" s="76">
        <f t="shared" si="5"/>
        <v>4147</v>
      </c>
      <c r="AI21" s="34" t="s">
        <v>194</v>
      </c>
      <c r="AJ21" s="75" t="b">
        <f t="shared" si="6"/>
        <v>0</v>
      </c>
      <c r="AK21" s="34">
        <v>368</v>
      </c>
      <c r="AL21" s="34"/>
      <c r="AM21" s="34">
        <v>5000</v>
      </c>
      <c r="AO21" s="195">
        <v>3315898061</v>
      </c>
      <c r="AP21" s="75" t="b">
        <f t="shared" si="16"/>
        <v>0</v>
      </c>
      <c r="AR21" s="75">
        <f t="shared" si="17"/>
        <v>9</v>
      </c>
    </row>
    <row r="22" spans="1:44">
      <c r="A22" s="66">
        <v>12</v>
      </c>
      <c r="B22" s="225">
        <v>101623086404</v>
      </c>
      <c r="C22" s="326">
        <v>3316938981</v>
      </c>
      <c r="D22" s="193" t="s">
        <v>438</v>
      </c>
      <c r="E22" s="34"/>
      <c r="F22" s="69">
        <v>636</v>
      </c>
      <c r="G22" s="307">
        <v>17</v>
      </c>
      <c r="H22" s="39">
        <v>7</v>
      </c>
      <c r="I22" s="70">
        <f t="shared" si="0"/>
        <v>24</v>
      </c>
      <c r="J22" s="71">
        <f t="shared" si="7"/>
        <v>10812</v>
      </c>
      <c r="K22" s="71">
        <f t="shared" si="8"/>
        <v>4452</v>
      </c>
      <c r="L22" s="71">
        <f t="shared" si="9"/>
        <v>15264</v>
      </c>
      <c r="M22" s="71">
        <f t="shared" si="10"/>
        <v>9350</v>
      </c>
      <c r="N22" s="72">
        <f t="shared" si="11"/>
        <v>468</v>
      </c>
      <c r="O22" s="71">
        <f t="shared" si="12"/>
        <v>5446</v>
      </c>
      <c r="P22" s="71">
        <f t="shared" si="18"/>
        <v>15264</v>
      </c>
      <c r="Q22" s="72">
        <f t="shared" si="1"/>
        <v>1122</v>
      </c>
      <c r="R22" s="72">
        <f t="shared" si="13"/>
        <v>200</v>
      </c>
      <c r="S22" s="72">
        <f t="shared" si="14"/>
        <v>114</v>
      </c>
      <c r="T22" s="72"/>
      <c r="U22" s="34"/>
      <c r="V22" s="26"/>
      <c r="W22" s="36"/>
      <c r="X22" s="21"/>
      <c r="Y22" s="72">
        <f t="shared" si="2"/>
        <v>1436</v>
      </c>
      <c r="Z22" s="73">
        <f t="shared" si="3"/>
        <v>13828</v>
      </c>
      <c r="AA22" s="40">
        <v>500</v>
      </c>
      <c r="AB22" s="73">
        <f t="shared" si="15"/>
        <v>13328</v>
      </c>
      <c r="AC22" s="74">
        <f t="shared" si="4"/>
        <v>-13328</v>
      </c>
      <c r="AD22" s="75" t="e">
        <f>VLOOKUP(D22,#REF!,2,0)</f>
        <v>#REF!</v>
      </c>
      <c r="AE22" s="75" t="s">
        <v>29</v>
      </c>
      <c r="AF22" s="75">
        <v>7303.4</v>
      </c>
      <c r="AG22" s="76">
        <f t="shared" si="5"/>
        <v>-6024.6</v>
      </c>
      <c r="AI22" s="34" t="s">
        <v>46</v>
      </c>
      <c r="AJ22" s="75" t="b">
        <f t="shared" si="6"/>
        <v>0</v>
      </c>
      <c r="AK22" s="34">
        <v>325</v>
      </c>
      <c r="AL22" s="34">
        <v>100.08</v>
      </c>
      <c r="AM22" s="34"/>
      <c r="AO22" s="203">
        <v>3316290554</v>
      </c>
      <c r="AP22" s="75" t="b">
        <f t="shared" si="16"/>
        <v>0</v>
      </c>
      <c r="AR22" s="75">
        <f t="shared" si="17"/>
        <v>17</v>
      </c>
    </row>
    <row r="23" spans="1:44">
      <c r="A23" s="66">
        <v>13</v>
      </c>
      <c r="B23" s="225">
        <v>102028098436</v>
      </c>
      <c r="C23" s="326">
        <v>3315926963</v>
      </c>
      <c r="D23" s="193" t="s">
        <v>459</v>
      </c>
      <c r="E23" s="34"/>
      <c r="F23" s="69">
        <v>636</v>
      </c>
      <c r="G23" s="305">
        <v>18</v>
      </c>
      <c r="H23" s="39">
        <v>7</v>
      </c>
      <c r="I23" s="70">
        <f t="shared" si="0"/>
        <v>25</v>
      </c>
      <c r="J23" s="71">
        <f t="shared" si="7"/>
        <v>11448</v>
      </c>
      <c r="K23" s="71">
        <f t="shared" si="8"/>
        <v>4452</v>
      </c>
      <c r="L23" s="71">
        <f t="shared" si="9"/>
        <v>15900</v>
      </c>
      <c r="M23" s="71">
        <f t="shared" si="10"/>
        <v>9900</v>
      </c>
      <c r="N23" s="72">
        <f t="shared" si="11"/>
        <v>495</v>
      </c>
      <c r="O23" s="71">
        <f t="shared" si="12"/>
        <v>5505</v>
      </c>
      <c r="P23" s="71">
        <f t="shared" si="18"/>
        <v>15900</v>
      </c>
      <c r="Q23" s="72">
        <f t="shared" si="1"/>
        <v>1188</v>
      </c>
      <c r="R23" s="72">
        <f t="shared" si="13"/>
        <v>200</v>
      </c>
      <c r="S23" s="72">
        <f t="shared" si="14"/>
        <v>119</v>
      </c>
      <c r="T23" s="72"/>
      <c r="U23" s="34"/>
      <c r="V23" s="26"/>
      <c r="W23" s="36"/>
      <c r="X23" s="21"/>
      <c r="Y23" s="72">
        <f t="shared" si="2"/>
        <v>1507</v>
      </c>
      <c r="Z23" s="73">
        <f t="shared" si="3"/>
        <v>14393</v>
      </c>
      <c r="AA23" s="40">
        <v>500</v>
      </c>
      <c r="AB23" s="73">
        <f t="shared" si="15"/>
        <v>13893</v>
      </c>
      <c r="AC23" s="74">
        <f t="shared" si="4"/>
        <v>-13893</v>
      </c>
      <c r="AD23" s="75" t="e">
        <f>VLOOKUP(D23,#REF!,2,0)</f>
        <v>#REF!</v>
      </c>
      <c r="AF23" s="75">
        <v>3141.75</v>
      </c>
      <c r="AG23" s="76">
        <f t="shared" si="5"/>
        <v>-10751.25</v>
      </c>
      <c r="AI23" s="34" t="s">
        <v>204</v>
      </c>
      <c r="AJ23" s="75" t="b">
        <f t="shared" si="6"/>
        <v>0</v>
      </c>
      <c r="AK23" s="34">
        <v>286</v>
      </c>
      <c r="AL23" s="34">
        <v>16.8</v>
      </c>
      <c r="AM23" s="34"/>
      <c r="AO23" s="195">
        <v>3317055514</v>
      </c>
      <c r="AP23" s="75" t="b">
        <f t="shared" si="16"/>
        <v>0</v>
      </c>
      <c r="AR23" s="75">
        <f t="shared" si="17"/>
        <v>18</v>
      </c>
    </row>
    <row r="24" spans="1:44">
      <c r="A24" s="66">
        <v>14</v>
      </c>
      <c r="B24" s="225">
        <v>102062761038</v>
      </c>
      <c r="C24" s="326">
        <v>3316249185</v>
      </c>
      <c r="D24" s="193" t="s">
        <v>452</v>
      </c>
      <c r="E24" s="34"/>
      <c r="F24" s="69">
        <v>636</v>
      </c>
      <c r="G24" s="305">
        <v>18</v>
      </c>
      <c r="H24" s="39">
        <v>7</v>
      </c>
      <c r="I24" s="70">
        <f t="shared" si="0"/>
        <v>25</v>
      </c>
      <c r="J24" s="71">
        <f t="shared" si="7"/>
        <v>11448</v>
      </c>
      <c r="K24" s="71">
        <f t="shared" si="8"/>
        <v>4452</v>
      </c>
      <c r="L24" s="71">
        <f t="shared" si="9"/>
        <v>15900</v>
      </c>
      <c r="M24" s="71">
        <f t="shared" si="10"/>
        <v>9900</v>
      </c>
      <c r="N24" s="72">
        <f t="shared" si="11"/>
        <v>495</v>
      </c>
      <c r="O24" s="71">
        <f t="shared" si="12"/>
        <v>5505</v>
      </c>
      <c r="P24" s="71">
        <f t="shared" si="18"/>
        <v>15900</v>
      </c>
      <c r="Q24" s="72">
        <f t="shared" si="1"/>
        <v>1188</v>
      </c>
      <c r="R24" s="72">
        <f t="shared" si="13"/>
        <v>200</v>
      </c>
      <c r="S24" s="72">
        <f t="shared" si="14"/>
        <v>119</v>
      </c>
      <c r="T24" s="72"/>
      <c r="U24" s="34"/>
      <c r="V24" s="26"/>
      <c r="W24" s="36"/>
      <c r="X24" s="21"/>
      <c r="Y24" s="72">
        <f t="shared" si="2"/>
        <v>1507</v>
      </c>
      <c r="Z24" s="73">
        <f t="shared" si="3"/>
        <v>14393</v>
      </c>
      <c r="AA24" s="40">
        <v>500</v>
      </c>
      <c r="AB24" s="73">
        <f t="shared" si="15"/>
        <v>13893</v>
      </c>
      <c r="AC24" s="74">
        <f t="shared" si="4"/>
        <v>-13893</v>
      </c>
      <c r="AD24" s="75" t="e">
        <f>VLOOKUP(D24,#REF!,2,0)</f>
        <v>#REF!</v>
      </c>
      <c r="AF24" s="75">
        <v>9836.4</v>
      </c>
      <c r="AG24" s="76">
        <f t="shared" si="5"/>
        <v>-4056.6000000000004</v>
      </c>
      <c r="AI24" s="34" t="s">
        <v>300</v>
      </c>
      <c r="AJ24" s="75" t="b">
        <f t="shared" si="6"/>
        <v>0</v>
      </c>
      <c r="AK24" s="34"/>
      <c r="AL24" s="34"/>
      <c r="AM24" s="34"/>
      <c r="AO24" s="195">
        <v>3316938981</v>
      </c>
      <c r="AP24" s="75" t="b">
        <f t="shared" si="16"/>
        <v>0</v>
      </c>
      <c r="AR24" s="75">
        <f t="shared" si="17"/>
        <v>18</v>
      </c>
    </row>
    <row r="25" spans="1:44">
      <c r="A25" s="66">
        <v>15</v>
      </c>
      <c r="B25" s="225">
        <v>101966176359</v>
      </c>
      <c r="C25" s="326">
        <v>3315359696</v>
      </c>
      <c r="D25" s="193" t="s">
        <v>476</v>
      </c>
      <c r="E25" s="34"/>
      <c r="F25" s="69">
        <v>636</v>
      </c>
      <c r="G25" s="305">
        <v>18</v>
      </c>
      <c r="H25" s="39">
        <v>7</v>
      </c>
      <c r="I25" s="70">
        <f t="shared" si="0"/>
        <v>25</v>
      </c>
      <c r="J25" s="71">
        <f t="shared" si="7"/>
        <v>11448</v>
      </c>
      <c r="K25" s="71">
        <f t="shared" si="8"/>
        <v>4452</v>
      </c>
      <c r="L25" s="71">
        <f t="shared" si="9"/>
        <v>15900</v>
      </c>
      <c r="M25" s="71">
        <f t="shared" si="10"/>
        <v>9900</v>
      </c>
      <c r="N25" s="72">
        <f t="shared" si="11"/>
        <v>495</v>
      </c>
      <c r="O25" s="71">
        <f t="shared" si="12"/>
        <v>5505</v>
      </c>
      <c r="P25" s="71">
        <f t="shared" si="18"/>
        <v>15900</v>
      </c>
      <c r="Q25" s="72">
        <f t="shared" si="1"/>
        <v>1188</v>
      </c>
      <c r="R25" s="72">
        <f t="shared" si="13"/>
        <v>200</v>
      </c>
      <c r="S25" s="72">
        <f t="shared" si="14"/>
        <v>119</v>
      </c>
      <c r="T25" s="72"/>
      <c r="U25" s="34"/>
      <c r="V25" s="26"/>
      <c r="W25" s="36"/>
      <c r="X25" s="21"/>
      <c r="Y25" s="72">
        <f t="shared" si="2"/>
        <v>1507</v>
      </c>
      <c r="Z25" s="73">
        <f t="shared" si="3"/>
        <v>14393</v>
      </c>
      <c r="AA25" s="40">
        <v>500</v>
      </c>
      <c r="AB25" s="73">
        <f t="shared" si="15"/>
        <v>13893</v>
      </c>
      <c r="AC25" s="74">
        <f t="shared" si="4"/>
        <v>-13893</v>
      </c>
      <c r="AD25" s="75" t="e">
        <f>VLOOKUP(D25,#REF!,2,0)</f>
        <v>#REF!</v>
      </c>
      <c r="AE25" s="75" t="s">
        <v>94</v>
      </c>
      <c r="AF25" s="75">
        <v>7474.4</v>
      </c>
      <c r="AG25" s="76">
        <f t="shared" si="5"/>
        <v>-6418.6</v>
      </c>
      <c r="AI25" s="34" t="s">
        <v>219</v>
      </c>
      <c r="AJ25" s="75" t="b">
        <f t="shared" si="6"/>
        <v>0</v>
      </c>
      <c r="AK25" s="34"/>
      <c r="AL25" s="34"/>
      <c r="AM25" s="34"/>
      <c r="AO25" s="203">
        <v>3316249185</v>
      </c>
      <c r="AP25" s="75" t="b">
        <f t="shared" si="16"/>
        <v>0</v>
      </c>
      <c r="AR25" s="75">
        <f t="shared" si="17"/>
        <v>18</v>
      </c>
    </row>
    <row r="26" spans="1:44">
      <c r="A26" s="66">
        <v>16</v>
      </c>
      <c r="B26" s="325">
        <v>101868848739</v>
      </c>
      <c r="C26" s="326">
        <v>3317632048</v>
      </c>
      <c r="D26" s="193" t="s">
        <v>4665</v>
      </c>
      <c r="E26" s="34"/>
      <c r="F26" s="69">
        <v>636</v>
      </c>
      <c r="G26" s="305">
        <v>18</v>
      </c>
      <c r="H26" s="39">
        <v>7</v>
      </c>
      <c r="I26" s="70">
        <f t="shared" si="0"/>
        <v>25</v>
      </c>
      <c r="J26" s="71">
        <f t="shared" si="7"/>
        <v>11448</v>
      </c>
      <c r="K26" s="71">
        <f t="shared" si="8"/>
        <v>4452</v>
      </c>
      <c r="L26" s="71">
        <f t="shared" si="9"/>
        <v>15900</v>
      </c>
      <c r="M26" s="71">
        <f t="shared" si="10"/>
        <v>9900</v>
      </c>
      <c r="N26" s="72">
        <f t="shared" si="11"/>
        <v>495</v>
      </c>
      <c r="O26" s="71">
        <f t="shared" si="12"/>
        <v>5505</v>
      </c>
      <c r="P26" s="71">
        <f t="shared" si="18"/>
        <v>15900</v>
      </c>
      <c r="Q26" s="72">
        <f t="shared" si="1"/>
        <v>1188</v>
      </c>
      <c r="R26" s="72">
        <f t="shared" si="13"/>
        <v>200</v>
      </c>
      <c r="S26" s="72">
        <f t="shared" si="14"/>
        <v>119</v>
      </c>
      <c r="T26" s="72"/>
      <c r="U26" s="34"/>
      <c r="V26" s="26"/>
      <c r="W26" s="36"/>
      <c r="X26" s="21"/>
      <c r="Y26" s="72">
        <f t="shared" si="2"/>
        <v>1507</v>
      </c>
      <c r="Z26" s="73">
        <f t="shared" si="3"/>
        <v>14393</v>
      </c>
      <c r="AA26" s="40">
        <v>500</v>
      </c>
      <c r="AB26" s="73">
        <f t="shared" si="15"/>
        <v>13893</v>
      </c>
      <c r="AC26" s="74">
        <f t="shared" si="4"/>
        <v>-13893</v>
      </c>
      <c r="AD26" s="75" t="e">
        <f>VLOOKUP(D26,#REF!,2,0)</f>
        <v>#REF!</v>
      </c>
      <c r="AE26" s="75" t="s">
        <v>46</v>
      </c>
      <c r="AF26" s="75">
        <v>8807.1</v>
      </c>
      <c r="AG26" s="76">
        <f t="shared" si="5"/>
        <v>-5085.8999999999996</v>
      </c>
      <c r="AI26" s="34" t="s">
        <v>247</v>
      </c>
      <c r="AJ26" s="75" t="b">
        <f t="shared" si="6"/>
        <v>0</v>
      </c>
      <c r="AK26" s="34">
        <v>392</v>
      </c>
      <c r="AL26" s="34"/>
      <c r="AM26" s="34"/>
      <c r="AO26" s="195">
        <v>3315359696</v>
      </c>
      <c r="AP26" s="75" t="b">
        <f t="shared" si="16"/>
        <v>0</v>
      </c>
      <c r="AR26" s="75">
        <f t="shared" si="17"/>
        <v>18</v>
      </c>
    </row>
    <row r="27" spans="1:44">
      <c r="A27" s="66">
        <v>17</v>
      </c>
      <c r="B27" s="225">
        <v>101972731570</v>
      </c>
      <c r="C27" s="326">
        <v>3315397620</v>
      </c>
      <c r="D27" s="193" t="s">
        <v>473</v>
      </c>
      <c r="E27" s="34"/>
      <c r="F27" s="69">
        <v>636</v>
      </c>
      <c r="G27" s="305">
        <v>18</v>
      </c>
      <c r="H27" s="39">
        <v>7</v>
      </c>
      <c r="I27" s="70">
        <f t="shared" si="0"/>
        <v>25</v>
      </c>
      <c r="J27" s="71">
        <f t="shared" si="7"/>
        <v>11448</v>
      </c>
      <c r="K27" s="71">
        <f t="shared" si="8"/>
        <v>4452</v>
      </c>
      <c r="L27" s="71">
        <f t="shared" si="9"/>
        <v>15900</v>
      </c>
      <c r="M27" s="71">
        <f t="shared" si="10"/>
        <v>9900</v>
      </c>
      <c r="N27" s="72">
        <f t="shared" si="11"/>
        <v>495</v>
      </c>
      <c r="O27" s="71">
        <f t="shared" si="12"/>
        <v>5505</v>
      </c>
      <c r="P27" s="71">
        <f t="shared" si="18"/>
        <v>15900</v>
      </c>
      <c r="Q27" s="72">
        <f t="shared" si="1"/>
        <v>1188</v>
      </c>
      <c r="R27" s="72">
        <f t="shared" si="13"/>
        <v>200</v>
      </c>
      <c r="S27" s="72">
        <f t="shared" si="14"/>
        <v>119</v>
      </c>
      <c r="T27" s="72"/>
      <c r="U27" s="34"/>
      <c r="V27" s="26"/>
      <c r="W27" s="36"/>
      <c r="X27" s="21"/>
      <c r="Y27" s="72">
        <f t="shared" si="2"/>
        <v>1507</v>
      </c>
      <c r="Z27" s="73">
        <f t="shared" si="3"/>
        <v>14393</v>
      </c>
      <c r="AA27" s="40">
        <v>500</v>
      </c>
      <c r="AB27" s="73">
        <f t="shared" si="15"/>
        <v>13893</v>
      </c>
      <c r="AC27" s="74">
        <f t="shared" si="4"/>
        <v>-13893</v>
      </c>
      <c r="AD27" s="75" t="e">
        <f>VLOOKUP(D27,#REF!,2,0)</f>
        <v>#REF!</v>
      </c>
      <c r="AF27" s="75">
        <v>10195</v>
      </c>
      <c r="AG27" s="76">
        <f t="shared" si="5"/>
        <v>-3698</v>
      </c>
      <c r="AI27" s="34" t="s">
        <v>246</v>
      </c>
      <c r="AJ27" s="75" t="b">
        <f t="shared" si="6"/>
        <v>0</v>
      </c>
      <c r="AK27" s="34">
        <v>367</v>
      </c>
      <c r="AL27" s="34">
        <v>84</v>
      </c>
      <c r="AM27" s="34"/>
      <c r="AO27" s="195">
        <v>3315397620</v>
      </c>
      <c r="AP27" s="75" t="b">
        <f t="shared" si="16"/>
        <v>1</v>
      </c>
      <c r="AR27" s="75">
        <f t="shared" si="17"/>
        <v>18</v>
      </c>
    </row>
    <row r="28" spans="1:44">
      <c r="A28" s="66">
        <v>18</v>
      </c>
      <c r="B28" s="225">
        <v>102004077854</v>
      </c>
      <c r="C28" s="326">
        <v>3315667432</v>
      </c>
      <c r="D28" s="193" t="s">
        <v>469</v>
      </c>
      <c r="E28" s="34"/>
      <c r="F28" s="69">
        <v>636</v>
      </c>
      <c r="G28" s="305">
        <v>18</v>
      </c>
      <c r="H28" s="39">
        <v>7</v>
      </c>
      <c r="I28" s="70">
        <f t="shared" si="0"/>
        <v>25</v>
      </c>
      <c r="J28" s="71">
        <f t="shared" si="7"/>
        <v>11448</v>
      </c>
      <c r="K28" s="71">
        <f t="shared" si="8"/>
        <v>4452</v>
      </c>
      <c r="L28" s="71">
        <f t="shared" si="9"/>
        <v>15900</v>
      </c>
      <c r="M28" s="71">
        <f t="shared" si="10"/>
        <v>9900</v>
      </c>
      <c r="N28" s="72">
        <f t="shared" si="11"/>
        <v>495</v>
      </c>
      <c r="O28" s="71">
        <f t="shared" si="12"/>
        <v>5505</v>
      </c>
      <c r="P28" s="71">
        <f t="shared" si="18"/>
        <v>15900</v>
      </c>
      <c r="Q28" s="72">
        <f t="shared" si="1"/>
        <v>1188</v>
      </c>
      <c r="R28" s="72">
        <f t="shared" si="13"/>
        <v>200</v>
      </c>
      <c r="S28" s="72">
        <f t="shared" si="14"/>
        <v>119</v>
      </c>
      <c r="T28" s="72"/>
      <c r="U28" s="34"/>
      <c r="V28" s="26"/>
      <c r="W28" s="36"/>
      <c r="X28" s="21"/>
      <c r="Y28" s="72">
        <f t="shared" si="2"/>
        <v>1507</v>
      </c>
      <c r="Z28" s="73">
        <f t="shared" si="3"/>
        <v>14393</v>
      </c>
      <c r="AA28" s="40">
        <v>500</v>
      </c>
      <c r="AB28" s="73">
        <f t="shared" si="15"/>
        <v>13893</v>
      </c>
      <c r="AC28" s="74">
        <f t="shared" si="4"/>
        <v>-13893</v>
      </c>
      <c r="AD28" s="75" t="e">
        <f>VLOOKUP(D28,#REF!,2,0)</f>
        <v>#REF!</v>
      </c>
      <c r="AE28" s="75" t="s">
        <v>30</v>
      </c>
      <c r="AF28" s="75">
        <v>8592.0499999999993</v>
      </c>
      <c r="AG28" s="76">
        <f t="shared" si="5"/>
        <v>-5300.9500000000007</v>
      </c>
      <c r="AI28" s="34" t="s">
        <v>245</v>
      </c>
      <c r="AJ28" s="75" t="b">
        <f t="shared" si="6"/>
        <v>0</v>
      </c>
      <c r="AK28" s="34">
        <v>245</v>
      </c>
      <c r="AL28" s="34">
        <v>50</v>
      </c>
      <c r="AM28" s="34"/>
      <c r="AO28" s="195">
        <v>3315667432</v>
      </c>
      <c r="AP28" s="75" t="b">
        <f t="shared" si="16"/>
        <v>1</v>
      </c>
      <c r="AR28" s="75">
        <f t="shared" si="17"/>
        <v>18</v>
      </c>
    </row>
    <row r="29" spans="1:44">
      <c r="A29" s="66">
        <v>19</v>
      </c>
      <c r="B29" s="225">
        <v>101410043453</v>
      </c>
      <c r="C29" s="326">
        <v>3314106884</v>
      </c>
      <c r="D29" s="193" t="s">
        <v>487</v>
      </c>
      <c r="E29" s="34"/>
      <c r="F29" s="69">
        <v>636</v>
      </c>
      <c r="G29" s="307">
        <v>9</v>
      </c>
      <c r="H29" s="39">
        <v>6</v>
      </c>
      <c r="I29" s="70">
        <f t="shared" si="0"/>
        <v>15</v>
      </c>
      <c r="J29" s="71">
        <f t="shared" si="7"/>
        <v>5724</v>
      </c>
      <c r="K29" s="71">
        <f t="shared" si="8"/>
        <v>3816</v>
      </c>
      <c r="L29" s="71">
        <f t="shared" si="9"/>
        <v>9540</v>
      </c>
      <c r="M29" s="71">
        <f t="shared" si="10"/>
        <v>4950</v>
      </c>
      <c r="N29" s="72">
        <f t="shared" si="11"/>
        <v>248</v>
      </c>
      <c r="O29" s="71">
        <f t="shared" si="12"/>
        <v>4342</v>
      </c>
      <c r="P29" s="71">
        <f t="shared" si="18"/>
        <v>9540</v>
      </c>
      <c r="Q29" s="72">
        <f t="shared" si="1"/>
        <v>594</v>
      </c>
      <c r="R29" s="72">
        <f t="shared" si="13"/>
        <v>175</v>
      </c>
      <c r="S29" s="72">
        <f t="shared" si="14"/>
        <v>72</v>
      </c>
      <c r="T29" s="72"/>
      <c r="U29" s="34"/>
      <c r="V29" s="26"/>
      <c r="W29" s="36"/>
      <c r="X29" s="21"/>
      <c r="Y29" s="72">
        <f t="shared" si="2"/>
        <v>841</v>
      </c>
      <c r="Z29" s="73">
        <f t="shared" si="3"/>
        <v>8699</v>
      </c>
      <c r="AA29" s="40">
        <v>500</v>
      </c>
      <c r="AB29" s="73">
        <f t="shared" si="15"/>
        <v>8199</v>
      </c>
      <c r="AC29" s="74">
        <f t="shared" si="4"/>
        <v>-8199</v>
      </c>
      <c r="AD29" s="75" t="e">
        <f>VLOOKUP(D29,#REF!,2,0)</f>
        <v>#REF!</v>
      </c>
      <c r="AE29" s="75" t="s">
        <v>47</v>
      </c>
      <c r="AF29" s="75">
        <v>7890.75</v>
      </c>
      <c r="AG29" s="76">
        <f t="shared" si="5"/>
        <v>-308.25</v>
      </c>
      <c r="AI29" s="34" t="s">
        <v>209</v>
      </c>
      <c r="AJ29" s="75" t="b">
        <f t="shared" si="6"/>
        <v>0</v>
      </c>
      <c r="AK29" s="34">
        <v>497</v>
      </c>
      <c r="AL29" s="34"/>
      <c r="AM29" s="34"/>
      <c r="AO29" s="195">
        <v>3315926963</v>
      </c>
      <c r="AP29" s="75" t="b">
        <f t="shared" si="16"/>
        <v>0</v>
      </c>
      <c r="AR29" s="75">
        <f t="shared" si="17"/>
        <v>9</v>
      </c>
    </row>
    <row r="30" spans="1:44">
      <c r="A30" s="66">
        <v>20</v>
      </c>
      <c r="B30" s="225">
        <v>101388345766</v>
      </c>
      <c r="C30" s="326">
        <v>3310279715</v>
      </c>
      <c r="D30" s="193" t="s">
        <v>486</v>
      </c>
      <c r="E30" s="34"/>
      <c r="F30" s="69">
        <v>636</v>
      </c>
      <c r="G30" s="307">
        <v>14</v>
      </c>
      <c r="H30" s="39">
        <v>8</v>
      </c>
      <c r="I30" s="70">
        <f t="shared" si="0"/>
        <v>22</v>
      </c>
      <c r="J30" s="71">
        <f t="shared" si="7"/>
        <v>8904</v>
      </c>
      <c r="K30" s="71">
        <f t="shared" si="8"/>
        <v>5088</v>
      </c>
      <c r="L30" s="71">
        <f t="shared" si="9"/>
        <v>13992</v>
      </c>
      <c r="M30" s="71">
        <f t="shared" si="10"/>
        <v>7700</v>
      </c>
      <c r="N30" s="72">
        <f t="shared" si="11"/>
        <v>385</v>
      </c>
      <c r="O30" s="71">
        <f t="shared" si="12"/>
        <v>5907</v>
      </c>
      <c r="P30" s="71">
        <f t="shared" si="18"/>
        <v>13992</v>
      </c>
      <c r="Q30" s="72">
        <f t="shared" si="1"/>
        <v>924</v>
      </c>
      <c r="R30" s="72">
        <f t="shared" si="13"/>
        <v>200</v>
      </c>
      <c r="S30" s="72">
        <f t="shared" si="14"/>
        <v>105</v>
      </c>
      <c r="T30" s="72"/>
      <c r="U30" s="34"/>
      <c r="V30" s="26"/>
      <c r="W30" s="36"/>
      <c r="X30" s="21"/>
      <c r="Y30" s="72">
        <f t="shared" si="2"/>
        <v>1229</v>
      </c>
      <c r="Z30" s="73">
        <f t="shared" si="3"/>
        <v>12763</v>
      </c>
      <c r="AA30" s="40">
        <v>500</v>
      </c>
      <c r="AB30" s="73">
        <f t="shared" si="15"/>
        <v>12263</v>
      </c>
      <c r="AC30" s="74">
        <f t="shared" si="4"/>
        <v>-12263</v>
      </c>
      <c r="AD30" s="75" t="e">
        <f>VLOOKUP(D30,#REF!,2,0)</f>
        <v>#REF!</v>
      </c>
      <c r="AE30" s="75" t="s">
        <v>12</v>
      </c>
      <c r="AF30" s="75">
        <v>10616.1</v>
      </c>
      <c r="AG30" s="76">
        <f t="shared" si="5"/>
        <v>-1646.8999999999996</v>
      </c>
      <c r="AI30" s="34" t="s">
        <v>248</v>
      </c>
      <c r="AJ30" s="75" t="b">
        <f t="shared" si="6"/>
        <v>0</v>
      </c>
      <c r="AK30" s="34">
        <v>433</v>
      </c>
      <c r="AL30" s="34">
        <v>50</v>
      </c>
      <c r="AM30" s="34"/>
      <c r="AO30" s="195">
        <v>3314106884</v>
      </c>
      <c r="AP30" s="75" t="b">
        <f t="shared" si="16"/>
        <v>0</v>
      </c>
      <c r="AR30" s="75">
        <f t="shared" si="17"/>
        <v>14</v>
      </c>
    </row>
    <row r="31" spans="1:44">
      <c r="A31" s="66">
        <v>21</v>
      </c>
      <c r="B31" s="225">
        <v>100590315745</v>
      </c>
      <c r="C31" s="326">
        <v>3315291117</v>
      </c>
      <c r="D31" s="193" t="s">
        <v>20604</v>
      </c>
      <c r="E31" s="34"/>
      <c r="F31" s="69">
        <v>636</v>
      </c>
      <c r="G31" s="305">
        <v>18</v>
      </c>
      <c r="H31" s="39">
        <v>7</v>
      </c>
      <c r="I31" s="70">
        <f t="shared" si="0"/>
        <v>25</v>
      </c>
      <c r="J31" s="71">
        <f t="shared" si="7"/>
        <v>11448</v>
      </c>
      <c r="K31" s="71">
        <f t="shared" si="8"/>
        <v>4452</v>
      </c>
      <c r="L31" s="71">
        <f t="shared" si="9"/>
        <v>15900</v>
      </c>
      <c r="M31" s="71">
        <f t="shared" si="10"/>
        <v>9900</v>
      </c>
      <c r="N31" s="72">
        <f t="shared" si="11"/>
        <v>495</v>
      </c>
      <c r="O31" s="71">
        <f t="shared" si="12"/>
        <v>5505</v>
      </c>
      <c r="P31" s="71">
        <f t="shared" si="18"/>
        <v>15900</v>
      </c>
      <c r="Q31" s="72">
        <f t="shared" si="1"/>
        <v>1188</v>
      </c>
      <c r="R31" s="72">
        <f t="shared" si="13"/>
        <v>200</v>
      </c>
      <c r="S31" s="72">
        <f t="shared" si="14"/>
        <v>119</v>
      </c>
      <c r="T31" s="72"/>
      <c r="U31" s="34"/>
      <c r="V31" s="26"/>
      <c r="W31" s="36"/>
      <c r="X31" s="21"/>
      <c r="Y31" s="72">
        <f t="shared" si="2"/>
        <v>1507</v>
      </c>
      <c r="Z31" s="73">
        <f t="shared" si="3"/>
        <v>14393</v>
      </c>
      <c r="AA31" s="40">
        <v>500</v>
      </c>
      <c r="AB31" s="73">
        <f t="shared" si="15"/>
        <v>13893</v>
      </c>
      <c r="AC31" s="74">
        <f t="shared" si="4"/>
        <v>-13893</v>
      </c>
      <c r="AD31" s="75" t="e">
        <f>VLOOKUP(D31,#REF!,2,0)</f>
        <v>#REF!</v>
      </c>
      <c r="AE31" s="75" t="s">
        <v>16</v>
      </c>
      <c r="AF31" s="75">
        <v>10818.8</v>
      </c>
      <c r="AG31" s="76">
        <f t="shared" si="5"/>
        <v>-3074.2000000000007</v>
      </c>
      <c r="AI31" s="34" t="s">
        <v>222</v>
      </c>
      <c r="AJ31" s="75" t="b">
        <f t="shared" si="6"/>
        <v>0</v>
      </c>
      <c r="AK31" s="34">
        <v>424</v>
      </c>
      <c r="AL31" s="34">
        <v>92</v>
      </c>
      <c r="AM31" s="34"/>
      <c r="AO31" s="195">
        <v>3315291117</v>
      </c>
      <c r="AP31" s="75" t="b">
        <f t="shared" si="16"/>
        <v>1</v>
      </c>
      <c r="AR31" s="75">
        <f t="shared" si="17"/>
        <v>18</v>
      </c>
    </row>
    <row r="32" spans="1:44">
      <c r="A32" s="66">
        <v>22</v>
      </c>
      <c r="B32" s="225">
        <v>101391642731</v>
      </c>
      <c r="C32" s="326">
        <v>3310860091</v>
      </c>
      <c r="D32" s="193" t="s">
        <v>508</v>
      </c>
      <c r="E32" s="34"/>
      <c r="F32" s="69">
        <v>636</v>
      </c>
      <c r="G32" s="305">
        <v>17</v>
      </c>
      <c r="H32" s="39">
        <v>7</v>
      </c>
      <c r="I32" s="70">
        <f t="shared" si="0"/>
        <v>24</v>
      </c>
      <c r="J32" s="71">
        <f t="shared" si="7"/>
        <v>10812</v>
      </c>
      <c r="K32" s="71">
        <f t="shared" si="8"/>
        <v>4452</v>
      </c>
      <c r="L32" s="71">
        <f t="shared" si="9"/>
        <v>15264</v>
      </c>
      <c r="M32" s="71">
        <f t="shared" si="10"/>
        <v>9350</v>
      </c>
      <c r="N32" s="72">
        <f t="shared" si="11"/>
        <v>468</v>
      </c>
      <c r="O32" s="71">
        <f t="shared" si="12"/>
        <v>5446</v>
      </c>
      <c r="P32" s="71">
        <f t="shared" si="18"/>
        <v>15264</v>
      </c>
      <c r="Q32" s="72">
        <f t="shared" si="1"/>
        <v>1122</v>
      </c>
      <c r="R32" s="72">
        <f t="shared" si="13"/>
        <v>200</v>
      </c>
      <c r="S32" s="72">
        <f t="shared" si="14"/>
        <v>114</v>
      </c>
      <c r="T32" s="72"/>
      <c r="U32" s="34"/>
      <c r="V32" s="26"/>
      <c r="W32" s="36"/>
      <c r="X32" s="21"/>
      <c r="Y32" s="72">
        <f t="shared" si="2"/>
        <v>1436</v>
      </c>
      <c r="Z32" s="73">
        <f t="shared" si="3"/>
        <v>13828</v>
      </c>
      <c r="AA32" s="40">
        <v>500</v>
      </c>
      <c r="AB32" s="73">
        <f t="shared" si="15"/>
        <v>13328</v>
      </c>
      <c r="AC32" s="74">
        <f t="shared" si="4"/>
        <v>-13328</v>
      </c>
      <c r="AD32" s="75" t="e">
        <f>VLOOKUP(D32,#REF!,2,0)</f>
        <v>#REF!</v>
      </c>
      <c r="AE32" s="75" t="s">
        <v>22</v>
      </c>
      <c r="AF32" s="75">
        <v>11975.7</v>
      </c>
      <c r="AG32" s="76">
        <f t="shared" si="5"/>
        <v>-1352.2999999999993</v>
      </c>
      <c r="AI32" s="34" t="s">
        <v>231</v>
      </c>
      <c r="AJ32" s="75" t="b">
        <f t="shared" si="6"/>
        <v>0</v>
      </c>
      <c r="AK32" s="34">
        <v>220</v>
      </c>
      <c r="AL32" s="34">
        <v>84</v>
      </c>
      <c r="AM32" s="34"/>
      <c r="AO32" s="195">
        <v>3310860091</v>
      </c>
      <c r="AP32" s="75" t="b">
        <f t="shared" si="16"/>
        <v>1</v>
      </c>
      <c r="AR32" s="75">
        <f t="shared" si="17"/>
        <v>17</v>
      </c>
    </row>
    <row r="33" spans="1:44">
      <c r="A33" s="66">
        <v>23</v>
      </c>
      <c r="B33" s="225">
        <v>101951607402</v>
      </c>
      <c r="C33" s="326">
        <v>3315195309</v>
      </c>
      <c r="D33" s="193" t="s">
        <v>480</v>
      </c>
      <c r="E33" s="34"/>
      <c r="F33" s="69">
        <v>636</v>
      </c>
      <c r="G33" s="305">
        <v>18</v>
      </c>
      <c r="H33" s="39">
        <v>7</v>
      </c>
      <c r="I33" s="70">
        <f t="shared" si="0"/>
        <v>25</v>
      </c>
      <c r="J33" s="71">
        <f t="shared" si="7"/>
        <v>11448</v>
      </c>
      <c r="K33" s="71">
        <f t="shared" si="8"/>
        <v>4452</v>
      </c>
      <c r="L33" s="71">
        <f t="shared" si="9"/>
        <v>15900</v>
      </c>
      <c r="M33" s="71">
        <f t="shared" si="10"/>
        <v>9900</v>
      </c>
      <c r="N33" s="72">
        <f t="shared" si="11"/>
        <v>495</v>
      </c>
      <c r="O33" s="71">
        <f t="shared" si="12"/>
        <v>5505</v>
      </c>
      <c r="P33" s="71">
        <f t="shared" si="18"/>
        <v>15900</v>
      </c>
      <c r="Q33" s="72">
        <f t="shared" si="1"/>
        <v>1188</v>
      </c>
      <c r="R33" s="72">
        <f t="shared" si="13"/>
        <v>200</v>
      </c>
      <c r="S33" s="72">
        <f t="shared" si="14"/>
        <v>119</v>
      </c>
      <c r="T33" s="72"/>
      <c r="U33" s="34"/>
      <c r="V33" s="26"/>
      <c r="W33" s="36"/>
      <c r="X33" s="21"/>
      <c r="Y33" s="72">
        <f t="shared" si="2"/>
        <v>1507</v>
      </c>
      <c r="Z33" s="73">
        <f t="shared" si="3"/>
        <v>14393</v>
      </c>
      <c r="AA33" s="40">
        <v>500</v>
      </c>
      <c r="AB33" s="73">
        <f t="shared" si="15"/>
        <v>13893</v>
      </c>
      <c r="AC33" s="74">
        <f t="shared" si="4"/>
        <v>-13893</v>
      </c>
      <c r="AD33" s="75" t="e">
        <f>VLOOKUP(D33,#REF!,2,0)</f>
        <v>#REF!</v>
      </c>
      <c r="AE33" s="75" t="s">
        <v>23</v>
      </c>
      <c r="AF33" s="75">
        <v>10122.4</v>
      </c>
      <c r="AG33" s="76">
        <f t="shared" si="5"/>
        <v>-3770.6000000000004</v>
      </c>
      <c r="AI33" s="34" t="s">
        <v>249</v>
      </c>
      <c r="AJ33" s="75" t="b">
        <f t="shared" si="6"/>
        <v>0</v>
      </c>
      <c r="AK33" s="34">
        <v>243</v>
      </c>
      <c r="AL33" s="34"/>
      <c r="AM33" s="34"/>
      <c r="AO33" s="195">
        <v>3315195309</v>
      </c>
      <c r="AP33" s="75" t="b">
        <f t="shared" si="16"/>
        <v>1</v>
      </c>
      <c r="AR33" s="75">
        <f t="shared" si="17"/>
        <v>18</v>
      </c>
    </row>
    <row r="34" spans="1:44">
      <c r="A34" s="66">
        <v>24</v>
      </c>
      <c r="B34" s="225">
        <v>102053057886</v>
      </c>
      <c r="C34" s="326">
        <v>3316182475</v>
      </c>
      <c r="D34" s="193" t="s">
        <v>455</v>
      </c>
      <c r="E34" s="34"/>
      <c r="F34" s="69">
        <v>636</v>
      </c>
      <c r="G34" s="305">
        <v>18</v>
      </c>
      <c r="H34" s="39">
        <v>7</v>
      </c>
      <c r="I34" s="70">
        <f t="shared" si="0"/>
        <v>25</v>
      </c>
      <c r="J34" s="71">
        <f t="shared" si="7"/>
        <v>11448</v>
      </c>
      <c r="K34" s="71">
        <f t="shared" si="8"/>
        <v>4452</v>
      </c>
      <c r="L34" s="71">
        <f t="shared" si="9"/>
        <v>15900</v>
      </c>
      <c r="M34" s="71">
        <f t="shared" si="10"/>
        <v>9900</v>
      </c>
      <c r="N34" s="72">
        <f t="shared" si="11"/>
        <v>495</v>
      </c>
      <c r="O34" s="71">
        <f t="shared" si="12"/>
        <v>5505</v>
      </c>
      <c r="P34" s="71">
        <f t="shared" si="18"/>
        <v>15900</v>
      </c>
      <c r="Q34" s="72">
        <f t="shared" si="1"/>
        <v>1188</v>
      </c>
      <c r="R34" s="72">
        <f t="shared" si="13"/>
        <v>200</v>
      </c>
      <c r="S34" s="72">
        <f t="shared" si="14"/>
        <v>119</v>
      </c>
      <c r="T34" s="72"/>
      <c r="U34" s="34"/>
      <c r="V34" s="26"/>
      <c r="W34" s="36"/>
      <c r="X34" s="21"/>
      <c r="Y34" s="72">
        <f t="shared" si="2"/>
        <v>1507</v>
      </c>
      <c r="Z34" s="73">
        <f t="shared" si="3"/>
        <v>14393</v>
      </c>
      <c r="AA34" s="40">
        <v>500</v>
      </c>
      <c r="AB34" s="73">
        <f t="shared" si="15"/>
        <v>13893</v>
      </c>
      <c r="AC34" s="74">
        <f t="shared" si="4"/>
        <v>-13893</v>
      </c>
      <c r="AD34" s="75" t="e">
        <f>VLOOKUP(D34,#REF!,2,0)</f>
        <v>#REF!</v>
      </c>
      <c r="AF34" s="75">
        <v>11970.4</v>
      </c>
      <c r="AG34" s="76">
        <f t="shared" si="5"/>
        <v>-1922.6000000000004</v>
      </c>
      <c r="AI34" s="34" t="s">
        <v>234</v>
      </c>
      <c r="AJ34" s="75" t="b">
        <f t="shared" si="6"/>
        <v>0</v>
      </c>
      <c r="AK34" s="34">
        <v>190</v>
      </c>
      <c r="AL34" s="34"/>
      <c r="AM34" s="34"/>
      <c r="AO34" s="195">
        <v>3316182475</v>
      </c>
      <c r="AP34" s="75" t="b">
        <f t="shared" si="16"/>
        <v>1</v>
      </c>
      <c r="AR34" s="75">
        <f t="shared" si="17"/>
        <v>18</v>
      </c>
    </row>
    <row r="35" spans="1:44">
      <c r="A35" s="66">
        <v>25</v>
      </c>
      <c r="B35" s="225">
        <v>102052667942</v>
      </c>
      <c r="C35" s="326">
        <v>3316185594</v>
      </c>
      <c r="D35" s="193" t="s">
        <v>456</v>
      </c>
      <c r="E35" s="34"/>
      <c r="F35" s="69">
        <v>636</v>
      </c>
      <c r="G35" s="305">
        <v>18</v>
      </c>
      <c r="H35" s="39">
        <v>7</v>
      </c>
      <c r="I35" s="70">
        <f t="shared" si="0"/>
        <v>25</v>
      </c>
      <c r="J35" s="71">
        <f t="shared" si="7"/>
        <v>11448</v>
      </c>
      <c r="K35" s="71">
        <f t="shared" si="8"/>
        <v>4452</v>
      </c>
      <c r="L35" s="71">
        <f t="shared" si="9"/>
        <v>15900</v>
      </c>
      <c r="M35" s="71">
        <f t="shared" si="10"/>
        <v>9900</v>
      </c>
      <c r="N35" s="72">
        <f t="shared" si="11"/>
        <v>495</v>
      </c>
      <c r="O35" s="71">
        <f t="shared" si="12"/>
        <v>5505</v>
      </c>
      <c r="P35" s="71">
        <f t="shared" si="18"/>
        <v>15900</v>
      </c>
      <c r="Q35" s="72">
        <f t="shared" si="1"/>
        <v>1188</v>
      </c>
      <c r="R35" s="72">
        <f t="shared" si="13"/>
        <v>200</v>
      </c>
      <c r="S35" s="72">
        <f t="shared" si="14"/>
        <v>119</v>
      </c>
      <c r="T35" s="72"/>
      <c r="U35" s="34"/>
      <c r="V35" s="26"/>
      <c r="W35" s="36"/>
      <c r="X35" s="21"/>
      <c r="Y35" s="72">
        <f t="shared" si="2"/>
        <v>1507</v>
      </c>
      <c r="Z35" s="73">
        <f t="shared" si="3"/>
        <v>14393</v>
      </c>
      <c r="AA35" s="40">
        <v>500</v>
      </c>
      <c r="AB35" s="73">
        <f t="shared" si="15"/>
        <v>13893</v>
      </c>
      <c r="AC35" s="74">
        <f t="shared" si="4"/>
        <v>-13893</v>
      </c>
      <c r="AD35" s="75" t="e">
        <f>VLOOKUP(D35,#REF!,2,0)</f>
        <v>#REF!</v>
      </c>
      <c r="AF35" s="75">
        <v>14803.1</v>
      </c>
      <c r="AG35" s="76">
        <f t="shared" si="5"/>
        <v>910.10000000000036</v>
      </c>
      <c r="AI35" s="34" t="s">
        <v>242</v>
      </c>
      <c r="AJ35" s="75" t="b">
        <f t="shared" si="6"/>
        <v>0</v>
      </c>
      <c r="AK35" s="34">
        <v>284</v>
      </c>
      <c r="AL35" s="34"/>
      <c r="AM35" s="34">
        <v>5000</v>
      </c>
      <c r="AO35" s="195">
        <v>3316185594</v>
      </c>
      <c r="AP35" s="75" t="b">
        <f t="shared" si="16"/>
        <v>1</v>
      </c>
      <c r="AR35" s="75">
        <f t="shared" si="17"/>
        <v>18</v>
      </c>
    </row>
    <row r="36" spans="1:44">
      <c r="A36" s="66">
        <v>26</v>
      </c>
      <c r="B36" s="225">
        <v>101976571122</v>
      </c>
      <c r="C36" s="326">
        <v>3315689420</v>
      </c>
      <c r="D36" s="193" t="s">
        <v>468</v>
      </c>
      <c r="E36" s="34"/>
      <c r="F36" s="69">
        <v>636</v>
      </c>
      <c r="G36" s="305">
        <v>13</v>
      </c>
      <c r="H36" s="39">
        <v>8</v>
      </c>
      <c r="I36" s="70">
        <f t="shared" si="0"/>
        <v>21</v>
      </c>
      <c r="J36" s="71">
        <f t="shared" si="7"/>
        <v>8268</v>
      </c>
      <c r="K36" s="71">
        <f t="shared" si="8"/>
        <v>5088</v>
      </c>
      <c r="L36" s="71">
        <f t="shared" si="9"/>
        <v>13356</v>
      </c>
      <c r="M36" s="71">
        <f t="shared" si="10"/>
        <v>7150</v>
      </c>
      <c r="N36" s="72">
        <f t="shared" si="11"/>
        <v>358</v>
      </c>
      <c r="O36" s="71">
        <f t="shared" si="12"/>
        <v>5848</v>
      </c>
      <c r="P36" s="71">
        <f t="shared" si="18"/>
        <v>13356</v>
      </c>
      <c r="Q36" s="72">
        <f t="shared" si="1"/>
        <v>858</v>
      </c>
      <c r="R36" s="72">
        <f t="shared" si="13"/>
        <v>200</v>
      </c>
      <c r="S36" s="72">
        <f t="shared" si="14"/>
        <v>100</v>
      </c>
      <c r="T36" s="72"/>
      <c r="U36" s="34"/>
      <c r="V36" s="26"/>
      <c r="W36" s="36"/>
      <c r="X36" s="21"/>
      <c r="Y36" s="72">
        <f t="shared" si="2"/>
        <v>1158</v>
      </c>
      <c r="Z36" s="73">
        <f t="shared" si="3"/>
        <v>12198</v>
      </c>
      <c r="AA36" s="40">
        <v>500</v>
      </c>
      <c r="AB36" s="73">
        <f t="shared" si="15"/>
        <v>11698</v>
      </c>
      <c r="AC36" s="74">
        <f t="shared" si="4"/>
        <v>-11698</v>
      </c>
      <c r="AD36" s="75" t="e">
        <f>VLOOKUP(D36,#REF!,2,0)</f>
        <v>#REF!</v>
      </c>
      <c r="AE36" s="75" t="s">
        <v>24</v>
      </c>
      <c r="AF36" s="75">
        <v>10191.799999999999</v>
      </c>
      <c r="AG36" s="76">
        <f t="shared" si="5"/>
        <v>-1506.2000000000007</v>
      </c>
      <c r="AI36" s="34" t="s">
        <v>221</v>
      </c>
      <c r="AJ36" s="75" t="b">
        <f t="shared" si="6"/>
        <v>0</v>
      </c>
      <c r="AK36" s="34">
        <v>82</v>
      </c>
      <c r="AL36" s="34"/>
      <c r="AM36" s="34"/>
      <c r="AO36" s="195">
        <v>3315689420</v>
      </c>
      <c r="AP36" s="75" t="b">
        <f t="shared" si="16"/>
        <v>1</v>
      </c>
      <c r="AR36" s="75">
        <f t="shared" si="17"/>
        <v>13</v>
      </c>
    </row>
    <row r="37" spans="1:44">
      <c r="A37" s="66">
        <v>27</v>
      </c>
      <c r="B37" s="225">
        <v>102081665259</v>
      </c>
      <c r="C37" s="326">
        <v>3316492655</v>
      </c>
      <c r="D37" s="193" t="s">
        <v>447</v>
      </c>
      <c r="E37" s="34"/>
      <c r="F37" s="69">
        <v>636</v>
      </c>
      <c r="G37" s="307">
        <v>11</v>
      </c>
      <c r="H37" s="39">
        <v>8</v>
      </c>
      <c r="I37" s="70">
        <f t="shared" si="0"/>
        <v>19</v>
      </c>
      <c r="J37" s="71">
        <f t="shared" si="7"/>
        <v>6996</v>
      </c>
      <c r="K37" s="71">
        <f t="shared" si="8"/>
        <v>5088</v>
      </c>
      <c r="L37" s="71">
        <f t="shared" si="9"/>
        <v>12084</v>
      </c>
      <c r="M37" s="71">
        <f t="shared" si="10"/>
        <v>6050</v>
      </c>
      <c r="N37" s="72">
        <f t="shared" si="11"/>
        <v>303</v>
      </c>
      <c r="O37" s="71">
        <f t="shared" si="12"/>
        <v>5731</v>
      </c>
      <c r="P37" s="71">
        <f t="shared" si="18"/>
        <v>12084</v>
      </c>
      <c r="Q37" s="72">
        <f t="shared" si="1"/>
        <v>726</v>
      </c>
      <c r="R37" s="72">
        <f t="shared" si="13"/>
        <v>200</v>
      </c>
      <c r="S37" s="72">
        <f t="shared" si="14"/>
        <v>91</v>
      </c>
      <c r="T37" s="72"/>
      <c r="U37" s="34"/>
      <c r="V37" s="26"/>
      <c r="W37" s="36"/>
      <c r="X37" s="21"/>
      <c r="Y37" s="72">
        <f t="shared" si="2"/>
        <v>1017</v>
      </c>
      <c r="Z37" s="73">
        <f t="shared" si="3"/>
        <v>11067</v>
      </c>
      <c r="AA37" s="40">
        <v>500</v>
      </c>
      <c r="AB37" s="73">
        <f t="shared" si="15"/>
        <v>10567</v>
      </c>
      <c r="AC37" s="74">
        <f t="shared" si="4"/>
        <v>-10567</v>
      </c>
      <c r="AD37" s="75" t="e">
        <f>VLOOKUP(D37,#REF!,2,0)</f>
        <v>#REF!</v>
      </c>
      <c r="AF37" s="75">
        <v>15313.4</v>
      </c>
      <c r="AG37" s="76">
        <f t="shared" si="5"/>
        <v>4746.3999999999996</v>
      </c>
      <c r="AI37" s="34" t="s">
        <v>141</v>
      </c>
      <c r="AJ37" s="75" t="b">
        <f t="shared" si="6"/>
        <v>0</v>
      </c>
      <c r="AK37" s="34">
        <v>0</v>
      </c>
      <c r="AL37" s="34"/>
      <c r="AM37" s="34">
        <v>6000</v>
      </c>
      <c r="AO37" s="195">
        <v>3315929412</v>
      </c>
      <c r="AP37" s="75" t="b">
        <f t="shared" si="16"/>
        <v>0</v>
      </c>
      <c r="AR37" s="75">
        <f t="shared" si="17"/>
        <v>11</v>
      </c>
    </row>
    <row r="38" spans="1:44">
      <c r="A38" s="66">
        <v>28</v>
      </c>
      <c r="B38" s="225">
        <v>101678665637</v>
      </c>
      <c r="C38" s="326">
        <v>3317510655</v>
      </c>
      <c r="D38" s="193" t="s">
        <v>656</v>
      </c>
      <c r="E38" s="34"/>
      <c r="F38" s="69">
        <v>636</v>
      </c>
      <c r="G38" s="305">
        <v>11</v>
      </c>
      <c r="H38" s="39">
        <v>8</v>
      </c>
      <c r="I38" s="70">
        <f t="shared" si="0"/>
        <v>19</v>
      </c>
      <c r="J38" s="71">
        <f t="shared" si="7"/>
        <v>6996</v>
      </c>
      <c r="K38" s="71">
        <f t="shared" si="8"/>
        <v>5088</v>
      </c>
      <c r="L38" s="71">
        <f t="shared" si="9"/>
        <v>12084</v>
      </c>
      <c r="M38" s="71">
        <f t="shared" si="10"/>
        <v>6050</v>
      </c>
      <c r="N38" s="72">
        <f t="shared" si="11"/>
        <v>303</v>
      </c>
      <c r="O38" s="71">
        <f t="shared" si="12"/>
        <v>5731</v>
      </c>
      <c r="P38" s="71">
        <f t="shared" si="18"/>
        <v>12084</v>
      </c>
      <c r="Q38" s="72">
        <f t="shared" si="1"/>
        <v>726</v>
      </c>
      <c r="R38" s="72">
        <f t="shared" si="13"/>
        <v>200</v>
      </c>
      <c r="S38" s="72">
        <f t="shared" si="14"/>
        <v>91</v>
      </c>
      <c r="T38" s="72"/>
      <c r="U38" s="34"/>
      <c r="V38" s="26"/>
      <c r="W38" s="36"/>
      <c r="X38" s="21"/>
      <c r="Y38" s="72">
        <f t="shared" si="2"/>
        <v>1017</v>
      </c>
      <c r="Z38" s="73">
        <f t="shared" si="3"/>
        <v>11067</v>
      </c>
      <c r="AA38" s="40">
        <v>500</v>
      </c>
      <c r="AB38" s="73">
        <f t="shared" si="15"/>
        <v>10567</v>
      </c>
      <c r="AC38" s="74">
        <f t="shared" si="4"/>
        <v>-10567</v>
      </c>
      <c r="AD38" s="75" t="e">
        <f>VLOOKUP(D38,#REF!,2,0)</f>
        <v>#REF!</v>
      </c>
      <c r="AE38" s="75" t="s">
        <v>5</v>
      </c>
      <c r="AF38" s="75">
        <v>14672.75</v>
      </c>
      <c r="AG38" s="76">
        <f t="shared" si="5"/>
        <v>4105.75</v>
      </c>
      <c r="AI38" s="34" t="s">
        <v>95</v>
      </c>
      <c r="AJ38" s="75" t="b">
        <f t="shared" si="6"/>
        <v>0</v>
      </c>
      <c r="AK38" s="34">
        <v>17</v>
      </c>
      <c r="AL38" s="34"/>
      <c r="AM38" s="34"/>
      <c r="AO38" s="195">
        <v>3314020788</v>
      </c>
      <c r="AP38" s="75" t="b">
        <f t="shared" si="16"/>
        <v>0</v>
      </c>
      <c r="AR38" s="75">
        <f t="shared" si="17"/>
        <v>11</v>
      </c>
    </row>
    <row r="39" spans="1:44">
      <c r="A39" s="66">
        <v>29</v>
      </c>
      <c r="B39" s="225">
        <v>100450352070</v>
      </c>
      <c r="C39" s="326">
        <v>3315397405</v>
      </c>
      <c r="D39" s="193" t="s">
        <v>474</v>
      </c>
      <c r="E39" s="34"/>
      <c r="F39" s="69">
        <v>636</v>
      </c>
      <c r="G39" s="305">
        <v>18</v>
      </c>
      <c r="H39" s="39">
        <v>7</v>
      </c>
      <c r="I39" s="70">
        <f t="shared" si="0"/>
        <v>25</v>
      </c>
      <c r="J39" s="71">
        <f t="shared" si="7"/>
        <v>11448</v>
      </c>
      <c r="K39" s="71">
        <f t="shared" si="8"/>
        <v>4452</v>
      </c>
      <c r="L39" s="71">
        <f t="shared" si="9"/>
        <v>15900</v>
      </c>
      <c r="M39" s="71">
        <f t="shared" si="10"/>
        <v>9900</v>
      </c>
      <c r="N39" s="72">
        <f t="shared" si="11"/>
        <v>495</v>
      </c>
      <c r="O39" s="71">
        <f t="shared" si="12"/>
        <v>5505</v>
      </c>
      <c r="P39" s="71">
        <f t="shared" si="18"/>
        <v>15900</v>
      </c>
      <c r="Q39" s="72">
        <f t="shared" si="1"/>
        <v>1188</v>
      </c>
      <c r="R39" s="72">
        <f t="shared" si="13"/>
        <v>200</v>
      </c>
      <c r="S39" s="72">
        <f t="shared" si="14"/>
        <v>119</v>
      </c>
      <c r="T39" s="72"/>
      <c r="U39" s="34"/>
      <c r="V39" s="26"/>
      <c r="W39" s="36"/>
      <c r="X39" s="21"/>
      <c r="Y39" s="72">
        <f t="shared" si="2"/>
        <v>1507</v>
      </c>
      <c r="Z39" s="73">
        <f t="shared" si="3"/>
        <v>14393</v>
      </c>
      <c r="AA39" s="40">
        <v>500</v>
      </c>
      <c r="AB39" s="73">
        <f t="shared" si="15"/>
        <v>13893</v>
      </c>
      <c r="AC39" s="74">
        <f t="shared" si="4"/>
        <v>-13893</v>
      </c>
      <c r="AD39" s="75" t="e">
        <f>VLOOKUP(D39,#REF!,2,0)</f>
        <v>#REF!</v>
      </c>
      <c r="AE39" s="75" t="s">
        <v>20</v>
      </c>
      <c r="AF39" s="75">
        <v>12639.4</v>
      </c>
      <c r="AG39" s="76">
        <f t="shared" si="5"/>
        <v>-1253.6000000000004</v>
      </c>
      <c r="AI39" s="34" t="s">
        <v>200</v>
      </c>
      <c r="AJ39" s="75" t="b">
        <f t="shared" si="6"/>
        <v>0</v>
      </c>
      <c r="AK39" s="34"/>
      <c r="AL39" s="34"/>
      <c r="AM39" s="34"/>
      <c r="AO39" s="195">
        <v>3317142495</v>
      </c>
      <c r="AP39" s="75" t="b">
        <f t="shared" si="16"/>
        <v>0</v>
      </c>
      <c r="AR39" s="75">
        <f t="shared" si="17"/>
        <v>18</v>
      </c>
    </row>
    <row r="40" spans="1:44">
      <c r="A40" s="66">
        <v>30</v>
      </c>
      <c r="B40" s="225">
        <v>101826609019</v>
      </c>
      <c r="C40" s="326">
        <v>3314020788</v>
      </c>
      <c r="D40" s="193" t="s">
        <v>490</v>
      </c>
      <c r="E40" s="34"/>
      <c r="F40" s="69">
        <v>636</v>
      </c>
      <c r="G40" s="305">
        <v>18</v>
      </c>
      <c r="H40" s="39">
        <v>7</v>
      </c>
      <c r="I40" s="70">
        <f t="shared" si="0"/>
        <v>25</v>
      </c>
      <c r="J40" s="71">
        <f t="shared" si="7"/>
        <v>11448</v>
      </c>
      <c r="K40" s="71">
        <f t="shared" si="8"/>
        <v>4452</v>
      </c>
      <c r="L40" s="71">
        <f t="shared" si="9"/>
        <v>15900</v>
      </c>
      <c r="M40" s="71">
        <f t="shared" si="10"/>
        <v>9900</v>
      </c>
      <c r="N40" s="72">
        <f t="shared" si="11"/>
        <v>495</v>
      </c>
      <c r="O40" s="71">
        <f t="shared" si="12"/>
        <v>5505</v>
      </c>
      <c r="P40" s="71">
        <f t="shared" si="18"/>
        <v>15900</v>
      </c>
      <c r="Q40" s="72">
        <f t="shared" si="1"/>
        <v>1188</v>
      </c>
      <c r="R40" s="72">
        <f t="shared" si="13"/>
        <v>200</v>
      </c>
      <c r="S40" s="72">
        <f t="shared" si="14"/>
        <v>119</v>
      </c>
      <c r="T40" s="72"/>
      <c r="U40" s="34"/>
      <c r="V40" s="26"/>
      <c r="W40" s="36"/>
      <c r="X40" s="21"/>
      <c r="Y40" s="72">
        <f t="shared" si="2"/>
        <v>1507</v>
      </c>
      <c r="Z40" s="73">
        <f t="shared" si="3"/>
        <v>14393</v>
      </c>
      <c r="AA40" s="40">
        <v>500</v>
      </c>
      <c r="AB40" s="73">
        <f t="shared" si="15"/>
        <v>13893</v>
      </c>
      <c r="AC40" s="74">
        <f t="shared" si="4"/>
        <v>-13893</v>
      </c>
      <c r="AD40" s="75" t="e">
        <f>VLOOKUP(D40,#REF!,2,0)</f>
        <v>#REF!</v>
      </c>
      <c r="AF40" s="75">
        <v>13318</v>
      </c>
      <c r="AG40" s="76">
        <f t="shared" si="5"/>
        <v>-575</v>
      </c>
      <c r="AI40" s="34" t="s">
        <v>201</v>
      </c>
      <c r="AJ40" s="75" t="b">
        <f t="shared" si="6"/>
        <v>0</v>
      </c>
      <c r="AK40" s="34">
        <v>614</v>
      </c>
      <c r="AL40" s="34"/>
      <c r="AM40" s="34"/>
      <c r="AO40" s="195">
        <v>3315008939</v>
      </c>
      <c r="AP40" s="75" t="b">
        <f t="shared" si="16"/>
        <v>0</v>
      </c>
      <c r="AR40" s="75">
        <f t="shared" si="17"/>
        <v>18</v>
      </c>
    </row>
    <row r="41" spans="1:44">
      <c r="A41" s="66">
        <v>31</v>
      </c>
      <c r="B41" s="325">
        <v>102209140373</v>
      </c>
      <c r="C41" s="326">
        <v>3317686370</v>
      </c>
      <c r="D41" s="193" t="s">
        <v>20923</v>
      </c>
      <c r="E41" s="34"/>
      <c r="F41" s="69">
        <v>636</v>
      </c>
      <c r="G41" s="307">
        <v>17</v>
      </c>
      <c r="H41" s="39">
        <v>7</v>
      </c>
      <c r="I41" s="70">
        <f t="shared" si="0"/>
        <v>24</v>
      </c>
      <c r="J41" s="71">
        <f t="shared" si="7"/>
        <v>10812</v>
      </c>
      <c r="K41" s="71">
        <f t="shared" si="8"/>
        <v>4452</v>
      </c>
      <c r="L41" s="71">
        <f t="shared" si="9"/>
        <v>15264</v>
      </c>
      <c r="M41" s="71">
        <f t="shared" si="10"/>
        <v>9350</v>
      </c>
      <c r="N41" s="72">
        <f t="shared" si="11"/>
        <v>468</v>
      </c>
      <c r="O41" s="71">
        <f t="shared" si="12"/>
        <v>5446</v>
      </c>
      <c r="P41" s="71">
        <f t="shared" si="18"/>
        <v>15264</v>
      </c>
      <c r="Q41" s="72">
        <f t="shared" si="1"/>
        <v>1122</v>
      </c>
      <c r="R41" s="72">
        <f t="shared" si="13"/>
        <v>200</v>
      </c>
      <c r="S41" s="72">
        <f t="shared" si="14"/>
        <v>114</v>
      </c>
      <c r="T41" s="72"/>
      <c r="U41" s="34"/>
      <c r="V41" s="26"/>
      <c r="W41" s="36"/>
      <c r="X41" s="21"/>
      <c r="Y41" s="72">
        <f t="shared" si="2"/>
        <v>1436</v>
      </c>
      <c r="Z41" s="73">
        <f t="shared" si="3"/>
        <v>13828</v>
      </c>
      <c r="AA41" s="40">
        <v>500</v>
      </c>
      <c r="AB41" s="73">
        <f t="shared" si="15"/>
        <v>13328</v>
      </c>
      <c r="AC41" s="74">
        <f t="shared" si="4"/>
        <v>-13328</v>
      </c>
      <c r="AD41" s="75" t="e">
        <f>VLOOKUP(D41,#REF!,2,0)</f>
        <v>#REF!</v>
      </c>
      <c r="AE41" s="75" t="s">
        <v>9</v>
      </c>
      <c r="AF41" s="75">
        <v>8451.4</v>
      </c>
      <c r="AG41" s="76">
        <f t="shared" si="5"/>
        <v>-4876.6000000000004</v>
      </c>
      <c r="AI41" s="34" t="s">
        <v>239</v>
      </c>
      <c r="AJ41" s="75" t="b">
        <f t="shared" si="6"/>
        <v>0</v>
      </c>
      <c r="AK41" s="34">
        <v>219</v>
      </c>
      <c r="AL41" s="34">
        <v>84</v>
      </c>
      <c r="AM41" s="34"/>
      <c r="AO41" s="195">
        <v>3315368099</v>
      </c>
      <c r="AP41" s="75" t="b">
        <f t="shared" si="16"/>
        <v>0</v>
      </c>
      <c r="AR41" s="75">
        <f t="shared" si="17"/>
        <v>17</v>
      </c>
    </row>
    <row r="42" spans="1:44">
      <c r="A42" s="66">
        <v>32</v>
      </c>
      <c r="B42" s="225">
        <v>101969547233</v>
      </c>
      <c r="C42" s="326">
        <v>3315368099</v>
      </c>
      <c r="D42" s="193" t="s">
        <v>475</v>
      </c>
      <c r="E42" s="34"/>
      <c r="F42" s="69">
        <v>636</v>
      </c>
      <c r="G42" s="305">
        <v>13</v>
      </c>
      <c r="H42" s="39">
        <v>8</v>
      </c>
      <c r="I42" s="70">
        <f t="shared" si="0"/>
        <v>21</v>
      </c>
      <c r="J42" s="71">
        <f t="shared" si="7"/>
        <v>8268</v>
      </c>
      <c r="K42" s="71">
        <f t="shared" si="8"/>
        <v>5088</v>
      </c>
      <c r="L42" s="71">
        <f t="shared" si="9"/>
        <v>13356</v>
      </c>
      <c r="M42" s="71">
        <f t="shared" si="10"/>
        <v>7150</v>
      </c>
      <c r="N42" s="72">
        <f t="shared" si="11"/>
        <v>358</v>
      </c>
      <c r="O42" s="71">
        <f t="shared" si="12"/>
        <v>5848</v>
      </c>
      <c r="P42" s="71">
        <f t="shared" si="18"/>
        <v>13356</v>
      </c>
      <c r="Q42" s="72">
        <f t="shared" si="1"/>
        <v>858</v>
      </c>
      <c r="R42" s="72">
        <f t="shared" si="13"/>
        <v>200</v>
      </c>
      <c r="S42" s="72">
        <f t="shared" si="14"/>
        <v>100</v>
      </c>
      <c r="T42" s="72"/>
      <c r="U42" s="34"/>
      <c r="V42" s="26"/>
      <c r="W42" s="36"/>
      <c r="X42" s="21"/>
      <c r="Y42" s="72">
        <f t="shared" si="2"/>
        <v>1158</v>
      </c>
      <c r="Z42" s="73">
        <f t="shared" si="3"/>
        <v>12198</v>
      </c>
      <c r="AA42" s="40">
        <v>500</v>
      </c>
      <c r="AB42" s="73">
        <f t="shared" si="15"/>
        <v>11698</v>
      </c>
      <c r="AC42" s="74">
        <f t="shared" si="4"/>
        <v>-11698</v>
      </c>
      <c r="AD42" s="75" t="e">
        <f>VLOOKUP(D42,#REF!,2,0)</f>
        <v>#REF!</v>
      </c>
      <c r="AE42" s="75" t="s">
        <v>50</v>
      </c>
      <c r="AF42" s="75">
        <v>9058.75</v>
      </c>
      <c r="AG42" s="76">
        <f t="shared" si="5"/>
        <v>-2639.25</v>
      </c>
      <c r="AI42" s="34" t="s">
        <v>208</v>
      </c>
      <c r="AJ42" s="75" t="b">
        <f t="shared" si="6"/>
        <v>0</v>
      </c>
      <c r="AK42" s="34">
        <v>349</v>
      </c>
      <c r="AL42" s="34"/>
      <c r="AM42" s="34"/>
      <c r="AO42" s="195">
        <v>3312027406</v>
      </c>
      <c r="AP42" s="75" t="b">
        <f t="shared" si="16"/>
        <v>0</v>
      </c>
      <c r="AR42" s="75">
        <f t="shared" si="17"/>
        <v>13</v>
      </c>
    </row>
    <row r="43" spans="1:44">
      <c r="A43" s="66">
        <v>33</v>
      </c>
      <c r="B43" s="325">
        <v>102245251075</v>
      </c>
      <c r="C43" s="358">
        <v>3317981416</v>
      </c>
      <c r="D43" s="193" t="s">
        <v>20700</v>
      </c>
      <c r="E43" s="34"/>
      <c r="F43" s="69">
        <v>636</v>
      </c>
      <c r="G43" s="305">
        <v>18</v>
      </c>
      <c r="H43" s="39">
        <v>7</v>
      </c>
      <c r="I43" s="70">
        <f t="shared" ref="I43:I73" si="19">+G43+H43</f>
        <v>25</v>
      </c>
      <c r="J43" s="71">
        <f t="shared" ref="J43:J73" si="20">ROUND(G43*F43,0)</f>
        <v>11448</v>
      </c>
      <c r="K43" s="71">
        <f t="shared" ref="K43:K73" si="21">ROUND(F43*H43,0)</f>
        <v>4452</v>
      </c>
      <c r="L43" s="71">
        <f t="shared" si="9"/>
        <v>15900</v>
      </c>
      <c r="M43" s="71">
        <f t="shared" ref="M43:M73" si="22">ROUND($M$4*G43,0)</f>
        <v>9900</v>
      </c>
      <c r="N43" s="72">
        <f t="shared" ref="N43:N73" si="23">ROUND($M43*5%,0)</f>
        <v>495</v>
      </c>
      <c r="O43" s="71">
        <f t="shared" ref="O43:O73" si="24">L43-M43-N43</f>
        <v>5505</v>
      </c>
      <c r="P43" s="71">
        <f t="shared" ref="P43:P73" si="25">O43+N43+M43</f>
        <v>15900</v>
      </c>
      <c r="Q43" s="72">
        <f t="shared" ref="Q43:Q73" si="26">ROUND(M43*12%,0)</f>
        <v>1188</v>
      </c>
      <c r="R43" s="72">
        <f t="shared" si="13"/>
        <v>200</v>
      </c>
      <c r="S43" s="72">
        <f t="shared" ref="S43:S73" si="27">ROUND(P43*0.75%,0)</f>
        <v>119</v>
      </c>
      <c r="T43" s="72"/>
      <c r="U43" s="34"/>
      <c r="V43" s="26"/>
      <c r="W43" s="36"/>
      <c r="X43" s="21"/>
      <c r="Y43" s="72">
        <f t="shared" ref="Y43:Y73" si="28">SUM(Q43:X43)</f>
        <v>1507</v>
      </c>
      <c r="Z43" s="73">
        <f t="shared" ref="Z43:Z73" si="29">P43-Y43</f>
        <v>14393</v>
      </c>
      <c r="AA43" s="40">
        <v>500</v>
      </c>
      <c r="AB43" s="73">
        <f t="shared" ref="AB43:AB73" si="30">Z43-AA43</f>
        <v>13893</v>
      </c>
      <c r="AC43" s="74">
        <f t="shared" ref="AC43:AC73" si="31">E43-AB43</f>
        <v>-13893</v>
      </c>
      <c r="AD43" s="75" t="e">
        <f>VLOOKUP(D43,#REF!,2,0)</f>
        <v>#REF!</v>
      </c>
      <c r="AF43" s="75">
        <v>15594.45</v>
      </c>
      <c r="AG43" s="76">
        <f t="shared" ref="AG43:AG73" si="32">AF43-AB43</f>
        <v>1701.4500000000007</v>
      </c>
      <c r="AI43" s="34" t="s">
        <v>229</v>
      </c>
      <c r="AJ43" s="75" t="b">
        <f t="shared" si="6"/>
        <v>0</v>
      </c>
      <c r="AK43" s="34">
        <v>546</v>
      </c>
      <c r="AL43" s="34"/>
      <c r="AM43" s="34"/>
      <c r="AO43" s="195">
        <v>3311362160</v>
      </c>
      <c r="AP43" s="75" t="b">
        <f t="shared" si="16"/>
        <v>0</v>
      </c>
      <c r="AR43" s="75">
        <f t="shared" si="17"/>
        <v>18</v>
      </c>
    </row>
    <row r="44" spans="1:44">
      <c r="A44" s="66">
        <v>34</v>
      </c>
      <c r="B44" s="225">
        <v>102190249257</v>
      </c>
      <c r="C44" s="326">
        <v>3317510361</v>
      </c>
      <c r="D44" s="193" t="s">
        <v>655</v>
      </c>
      <c r="E44" s="34"/>
      <c r="F44" s="69">
        <v>636</v>
      </c>
      <c r="G44" s="305">
        <v>14</v>
      </c>
      <c r="H44" s="39">
        <v>8</v>
      </c>
      <c r="I44" s="70">
        <f t="shared" si="19"/>
        <v>22</v>
      </c>
      <c r="J44" s="71">
        <f t="shared" si="20"/>
        <v>8904</v>
      </c>
      <c r="K44" s="71">
        <f t="shared" si="21"/>
        <v>5088</v>
      </c>
      <c r="L44" s="71">
        <f t="shared" si="9"/>
        <v>13992</v>
      </c>
      <c r="M44" s="71">
        <f t="shared" si="22"/>
        <v>7700</v>
      </c>
      <c r="N44" s="72">
        <f t="shared" si="23"/>
        <v>385</v>
      </c>
      <c r="O44" s="71">
        <f t="shared" si="24"/>
        <v>5907</v>
      </c>
      <c r="P44" s="71">
        <f t="shared" si="25"/>
        <v>13992</v>
      </c>
      <c r="Q44" s="72">
        <f t="shared" si="26"/>
        <v>924</v>
      </c>
      <c r="R44" s="72">
        <f t="shared" si="13"/>
        <v>200</v>
      </c>
      <c r="S44" s="72">
        <f t="shared" si="27"/>
        <v>105</v>
      </c>
      <c r="T44" s="72"/>
      <c r="U44" s="34"/>
      <c r="V44" s="26"/>
      <c r="W44" s="36"/>
      <c r="X44" s="21"/>
      <c r="Y44" s="72">
        <f t="shared" si="28"/>
        <v>1229</v>
      </c>
      <c r="Z44" s="73">
        <f t="shared" si="29"/>
        <v>12763</v>
      </c>
      <c r="AA44" s="40">
        <v>500</v>
      </c>
      <c r="AB44" s="73">
        <f t="shared" si="30"/>
        <v>12263</v>
      </c>
      <c r="AC44" s="74">
        <f t="shared" si="31"/>
        <v>-12263</v>
      </c>
      <c r="AD44" s="75" t="e">
        <f>VLOOKUP(D44,#REF!,2,0)</f>
        <v>#REF!</v>
      </c>
      <c r="AE44" s="75" t="s">
        <v>17</v>
      </c>
      <c r="AF44" s="75">
        <v>8210</v>
      </c>
      <c r="AG44" s="76">
        <f t="shared" si="32"/>
        <v>-4053</v>
      </c>
      <c r="AI44" s="34" t="s">
        <v>215</v>
      </c>
      <c r="AJ44" s="75" t="b">
        <f t="shared" si="6"/>
        <v>0</v>
      </c>
      <c r="AK44" s="34">
        <v>490</v>
      </c>
      <c r="AL44" s="34"/>
      <c r="AM44" s="34"/>
      <c r="AO44" s="195">
        <v>3313938725</v>
      </c>
      <c r="AP44" s="75" t="b">
        <f t="shared" si="16"/>
        <v>0</v>
      </c>
      <c r="AR44" s="75">
        <f t="shared" si="17"/>
        <v>14</v>
      </c>
    </row>
    <row r="45" spans="1:44">
      <c r="A45" s="66">
        <v>35</v>
      </c>
      <c r="B45" s="325">
        <v>101216844424</v>
      </c>
      <c r="C45" s="358">
        <v>3317732124</v>
      </c>
      <c r="D45" s="193" t="s">
        <v>705</v>
      </c>
      <c r="E45" s="34"/>
      <c r="F45" s="69">
        <v>636</v>
      </c>
      <c r="G45" s="305">
        <v>9</v>
      </c>
      <c r="H45" s="39">
        <v>6</v>
      </c>
      <c r="I45" s="70">
        <f t="shared" si="19"/>
        <v>15</v>
      </c>
      <c r="J45" s="71">
        <f t="shared" si="20"/>
        <v>5724</v>
      </c>
      <c r="K45" s="71">
        <f t="shared" si="21"/>
        <v>3816</v>
      </c>
      <c r="L45" s="71">
        <f t="shared" si="9"/>
        <v>9540</v>
      </c>
      <c r="M45" s="71">
        <f t="shared" si="22"/>
        <v>4950</v>
      </c>
      <c r="N45" s="72">
        <f t="shared" si="23"/>
        <v>248</v>
      </c>
      <c r="O45" s="71">
        <f t="shared" si="24"/>
        <v>4342</v>
      </c>
      <c r="P45" s="71">
        <f t="shared" si="25"/>
        <v>9540</v>
      </c>
      <c r="Q45" s="72">
        <f t="shared" si="26"/>
        <v>594</v>
      </c>
      <c r="R45" s="72">
        <f t="shared" si="13"/>
        <v>175</v>
      </c>
      <c r="S45" s="72">
        <f t="shared" si="27"/>
        <v>72</v>
      </c>
      <c r="T45" s="72"/>
      <c r="U45" s="34"/>
      <c r="V45" s="26"/>
      <c r="W45" s="36"/>
      <c r="X45" s="21"/>
      <c r="Y45" s="72">
        <f t="shared" si="28"/>
        <v>841</v>
      </c>
      <c r="Z45" s="73">
        <f t="shared" si="29"/>
        <v>8699</v>
      </c>
      <c r="AA45" s="40">
        <v>500</v>
      </c>
      <c r="AB45" s="73">
        <f t="shared" si="30"/>
        <v>8199</v>
      </c>
      <c r="AC45" s="74">
        <f t="shared" si="31"/>
        <v>-8199</v>
      </c>
      <c r="AD45" s="75" t="e">
        <f>VLOOKUP(D45,#REF!,2,0)</f>
        <v>#REF!</v>
      </c>
      <c r="AE45" s="75" t="s">
        <v>3</v>
      </c>
      <c r="AF45" s="75">
        <v>11242</v>
      </c>
      <c r="AG45" s="76">
        <f t="shared" si="32"/>
        <v>3043</v>
      </c>
      <c r="AI45" s="78" t="s">
        <v>303</v>
      </c>
      <c r="AJ45" s="75" t="b">
        <f t="shared" si="6"/>
        <v>0</v>
      </c>
      <c r="AK45" s="34">
        <v>452</v>
      </c>
      <c r="AL45" s="34">
        <v>50</v>
      </c>
      <c r="AM45" s="34"/>
      <c r="AO45" s="195">
        <v>3311531000</v>
      </c>
      <c r="AP45" s="75" t="b">
        <f t="shared" si="16"/>
        <v>0</v>
      </c>
      <c r="AR45" s="75">
        <f t="shared" si="17"/>
        <v>9</v>
      </c>
    </row>
    <row r="46" spans="1:44">
      <c r="A46" s="66">
        <v>36</v>
      </c>
      <c r="B46" s="325">
        <v>101958132802</v>
      </c>
      <c r="C46" s="326">
        <v>3317906212</v>
      </c>
      <c r="D46" s="193" t="s">
        <v>20255</v>
      </c>
      <c r="E46" s="34"/>
      <c r="F46" s="69">
        <v>636</v>
      </c>
      <c r="G46" s="307">
        <v>14</v>
      </c>
      <c r="H46" s="39">
        <v>8</v>
      </c>
      <c r="I46" s="70">
        <f t="shared" si="19"/>
        <v>22</v>
      </c>
      <c r="J46" s="71">
        <f t="shared" si="20"/>
        <v>8904</v>
      </c>
      <c r="K46" s="71">
        <f t="shared" si="21"/>
        <v>5088</v>
      </c>
      <c r="L46" s="71">
        <f t="shared" si="9"/>
        <v>13992</v>
      </c>
      <c r="M46" s="71">
        <f t="shared" si="22"/>
        <v>7700</v>
      </c>
      <c r="N46" s="72">
        <f t="shared" si="23"/>
        <v>385</v>
      </c>
      <c r="O46" s="71">
        <f t="shared" si="24"/>
        <v>5907</v>
      </c>
      <c r="P46" s="71">
        <f t="shared" si="25"/>
        <v>13992</v>
      </c>
      <c r="Q46" s="72">
        <f t="shared" si="26"/>
        <v>924</v>
      </c>
      <c r="R46" s="72">
        <f t="shared" si="13"/>
        <v>200</v>
      </c>
      <c r="S46" s="72">
        <f t="shared" si="27"/>
        <v>105</v>
      </c>
      <c r="T46" s="72"/>
      <c r="U46" s="34"/>
      <c r="V46" s="26"/>
      <c r="W46" s="36"/>
      <c r="X46" s="21"/>
      <c r="Y46" s="72">
        <f t="shared" si="28"/>
        <v>1229</v>
      </c>
      <c r="Z46" s="73">
        <f t="shared" si="29"/>
        <v>12763</v>
      </c>
      <c r="AA46" s="40">
        <v>500</v>
      </c>
      <c r="AB46" s="73">
        <f t="shared" si="30"/>
        <v>12263</v>
      </c>
      <c r="AC46" s="74">
        <f t="shared" si="31"/>
        <v>-12263</v>
      </c>
      <c r="AD46" s="75" t="e">
        <f>VLOOKUP(D46,#REF!,2,0)</f>
        <v>#REF!</v>
      </c>
      <c r="AE46" s="75" t="s">
        <v>51</v>
      </c>
      <c r="AF46" s="75">
        <v>7972.75</v>
      </c>
      <c r="AG46" s="76">
        <f t="shared" si="32"/>
        <v>-4290.25</v>
      </c>
      <c r="AI46" s="34" t="s">
        <v>225</v>
      </c>
      <c r="AJ46" s="75" t="b">
        <f t="shared" si="6"/>
        <v>0</v>
      </c>
      <c r="AK46" s="34">
        <v>132</v>
      </c>
      <c r="AL46" s="34">
        <v>50</v>
      </c>
      <c r="AM46" s="34"/>
      <c r="AO46" s="195">
        <v>3315640897</v>
      </c>
      <c r="AP46" s="75" t="b">
        <f t="shared" si="16"/>
        <v>0</v>
      </c>
      <c r="AR46" s="75">
        <f t="shared" si="17"/>
        <v>14</v>
      </c>
    </row>
    <row r="47" spans="1:44">
      <c r="A47" s="66">
        <v>37</v>
      </c>
      <c r="B47" s="325">
        <v>102053057864</v>
      </c>
      <c r="C47" s="326">
        <v>3317629009</v>
      </c>
      <c r="D47" s="193" t="s">
        <v>4207</v>
      </c>
      <c r="E47" s="34"/>
      <c r="F47" s="69">
        <v>636</v>
      </c>
      <c r="G47" s="307">
        <v>11</v>
      </c>
      <c r="H47" s="39">
        <v>8</v>
      </c>
      <c r="I47" s="70">
        <f t="shared" si="19"/>
        <v>19</v>
      </c>
      <c r="J47" s="71">
        <f t="shared" si="20"/>
        <v>6996</v>
      </c>
      <c r="K47" s="71">
        <f t="shared" si="21"/>
        <v>5088</v>
      </c>
      <c r="L47" s="71">
        <f t="shared" si="9"/>
        <v>12084</v>
      </c>
      <c r="M47" s="71">
        <f t="shared" si="22"/>
        <v>6050</v>
      </c>
      <c r="N47" s="72">
        <f t="shared" si="23"/>
        <v>303</v>
      </c>
      <c r="O47" s="71">
        <f t="shared" si="24"/>
        <v>5731</v>
      </c>
      <c r="P47" s="71">
        <f t="shared" si="25"/>
        <v>12084</v>
      </c>
      <c r="Q47" s="72">
        <f t="shared" si="26"/>
        <v>726</v>
      </c>
      <c r="R47" s="72">
        <f t="shared" si="13"/>
        <v>200</v>
      </c>
      <c r="S47" s="72">
        <f t="shared" si="27"/>
        <v>91</v>
      </c>
      <c r="T47" s="72"/>
      <c r="U47" s="34"/>
      <c r="V47" s="26"/>
      <c r="W47" s="36"/>
      <c r="X47" s="21"/>
      <c r="Y47" s="72">
        <f t="shared" si="28"/>
        <v>1017</v>
      </c>
      <c r="Z47" s="73">
        <f t="shared" si="29"/>
        <v>11067</v>
      </c>
      <c r="AA47" s="40">
        <v>500</v>
      </c>
      <c r="AB47" s="73">
        <f t="shared" si="30"/>
        <v>10567</v>
      </c>
      <c r="AC47" s="74">
        <f t="shared" si="31"/>
        <v>-10567</v>
      </c>
      <c r="AD47" s="75" t="e">
        <f>VLOOKUP(D47,#REF!,2,0)</f>
        <v>#REF!</v>
      </c>
      <c r="AF47" s="75">
        <v>17005.75</v>
      </c>
      <c r="AG47" s="76">
        <f t="shared" si="32"/>
        <v>6438.75</v>
      </c>
      <c r="AI47" s="34" t="s">
        <v>230</v>
      </c>
      <c r="AJ47" s="75" t="b">
        <f t="shared" si="6"/>
        <v>0</v>
      </c>
      <c r="AK47" s="34">
        <v>213</v>
      </c>
      <c r="AL47" s="34"/>
      <c r="AM47" s="34"/>
      <c r="AO47" s="195">
        <v>3316853397</v>
      </c>
      <c r="AP47" s="75" t="b">
        <f t="shared" si="16"/>
        <v>0</v>
      </c>
      <c r="AR47" s="75">
        <f t="shared" si="17"/>
        <v>11</v>
      </c>
    </row>
    <row r="48" spans="1:44">
      <c r="A48" s="66">
        <v>38</v>
      </c>
      <c r="B48" s="225">
        <v>101603294918</v>
      </c>
      <c r="C48" s="326">
        <v>3312027406</v>
      </c>
      <c r="D48" s="193" t="s">
        <v>492</v>
      </c>
      <c r="E48" s="34"/>
      <c r="F48" s="69">
        <v>636</v>
      </c>
      <c r="G48" s="305">
        <v>17</v>
      </c>
      <c r="H48" s="39">
        <v>7</v>
      </c>
      <c r="I48" s="70">
        <f t="shared" si="19"/>
        <v>24</v>
      </c>
      <c r="J48" s="71">
        <f t="shared" si="20"/>
        <v>10812</v>
      </c>
      <c r="K48" s="71">
        <f t="shared" si="21"/>
        <v>4452</v>
      </c>
      <c r="L48" s="71">
        <f t="shared" si="9"/>
        <v>15264</v>
      </c>
      <c r="M48" s="71">
        <f t="shared" si="22"/>
        <v>9350</v>
      </c>
      <c r="N48" s="72">
        <f t="shared" si="23"/>
        <v>468</v>
      </c>
      <c r="O48" s="71">
        <f t="shared" si="24"/>
        <v>5446</v>
      </c>
      <c r="P48" s="71">
        <f t="shared" si="25"/>
        <v>15264</v>
      </c>
      <c r="Q48" s="72">
        <f t="shared" si="26"/>
        <v>1122</v>
      </c>
      <c r="R48" s="72">
        <f t="shared" si="13"/>
        <v>200</v>
      </c>
      <c r="S48" s="72">
        <f t="shared" si="27"/>
        <v>114</v>
      </c>
      <c r="T48" s="72"/>
      <c r="U48" s="34"/>
      <c r="V48" s="26"/>
      <c r="W48" s="36"/>
      <c r="X48" s="21"/>
      <c r="Y48" s="72">
        <f t="shared" si="28"/>
        <v>1436</v>
      </c>
      <c r="Z48" s="73">
        <f t="shared" si="29"/>
        <v>13828</v>
      </c>
      <c r="AA48" s="40">
        <v>500</v>
      </c>
      <c r="AB48" s="73">
        <f t="shared" si="30"/>
        <v>13328</v>
      </c>
      <c r="AC48" s="74">
        <f t="shared" si="31"/>
        <v>-13328</v>
      </c>
      <c r="AD48" s="75" t="e">
        <f>VLOOKUP(D48,#REF!,2,0)</f>
        <v>#REF!</v>
      </c>
      <c r="AF48" s="75">
        <v>14412.8</v>
      </c>
      <c r="AG48" s="76">
        <f t="shared" si="32"/>
        <v>1084.7999999999993</v>
      </c>
      <c r="AI48" s="34" t="s">
        <v>220</v>
      </c>
      <c r="AJ48" s="75" t="b">
        <f t="shared" si="6"/>
        <v>0</v>
      </c>
      <c r="AK48" s="34">
        <v>16</v>
      </c>
      <c r="AL48" s="34"/>
      <c r="AM48" s="34"/>
      <c r="AO48" s="203">
        <v>3315285176</v>
      </c>
      <c r="AP48" s="75" t="b">
        <f>AO48=C48</f>
        <v>0</v>
      </c>
      <c r="AR48" s="75">
        <f t="shared" si="17"/>
        <v>17</v>
      </c>
    </row>
    <row r="49" spans="1:44" s="58" customFormat="1">
      <c r="A49" s="66">
        <v>39</v>
      </c>
      <c r="B49" s="225">
        <v>101520450548</v>
      </c>
      <c r="C49" s="326">
        <v>3311362160</v>
      </c>
      <c r="D49" s="193" t="s">
        <v>21913</v>
      </c>
      <c r="E49" s="34"/>
      <c r="F49" s="69">
        <v>636</v>
      </c>
      <c r="G49" s="305">
        <v>18</v>
      </c>
      <c r="H49" s="39">
        <v>7</v>
      </c>
      <c r="I49" s="70">
        <f t="shared" si="19"/>
        <v>25</v>
      </c>
      <c r="J49" s="71">
        <f t="shared" si="20"/>
        <v>11448</v>
      </c>
      <c r="K49" s="71">
        <f t="shared" si="21"/>
        <v>4452</v>
      </c>
      <c r="L49" s="71">
        <f t="shared" si="9"/>
        <v>15900</v>
      </c>
      <c r="M49" s="71">
        <f t="shared" si="22"/>
        <v>9900</v>
      </c>
      <c r="N49" s="72">
        <f t="shared" si="23"/>
        <v>495</v>
      </c>
      <c r="O49" s="71">
        <f t="shared" si="24"/>
        <v>5505</v>
      </c>
      <c r="P49" s="71">
        <f t="shared" si="25"/>
        <v>15900</v>
      </c>
      <c r="Q49" s="72">
        <f t="shared" si="26"/>
        <v>1188</v>
      </c>
      <c r="R49" s="72">
        <f t="shared" si="13"/>
        <v>200</v>
      </c>
      <c r="S49" s="72">
        <f t="shared" si="27"/>
        <v>119</v>
      </c>
      <c r="T49" s="72"/>
      <c r="U49" s="34"/>
      <c r="V49" s="26"/>
      <c r="W49" s="36"/>
      <c r="X49" s="21"/>
      <c r="Y49" s="72">
        <f t="shared" si="28"/>
        <v>1507</v>
      </c>
      <c r="Z49" s="73">
        <f t="shared" si="29"/>
        <v>14393</v>
      </c>
      <c r="AA49" s="40">
        <v>500</v>
      </c>
      <c r="AB49" s="73">
        <f t="shared" si="30"/>
        <v>13893</v>
      </c>
      <c r="AC49" s="74">
        <f t="shared" si="31"/>
        <v>-13893</v>
      </c>
      <c r="AD49" s="75" t="e">
        <f>VLOOKUP(D49,#REF!,2,0)</f>
        <v>#REF!</v>
      </c>
      <c r="AE49" s="75"/>
      <c r="AF49" s="75">
        <v>13978.4</v>
      </c>
      <c r="AG49" s="76">
        <f t="shared" si="32"/>
        <v>85.399999999999636</v>
      </c>
      <c r="AI49" s="27" t="s">
        <v>37</v>
      </c>
      <c r="AJ49" s="75" t="b">
        <f t="shared" si="6"/>
        <v>0</v>
      </c>
      <c r="AK49" s="27">
        <v>261</v>
      </c>
      <c r="AL49" s="27"/>
      <c r="AM49" s="27"/>
      <c r="AO49" s="195">
        <v>3316481452</v>
      </c>
      <c r="AP49" s="75" t="b">
        <f t="shared" si="16"/>
        <v>0</v>
      </c>
      <c r="AR49" s="75">
        <f t="shared" si="17"/>
        <v>18</v>
      </c>
    </row>
    <row r="50" spans="1:44">
      <c r="A50" s="66">
        <v>40</v>
      </c>
      <c r="B50" s="225">
        <v>101818174092</v>
      </c>
      <c r="C50" s="326">
        <v>3313938725</v>
      </c>
      <c r="D50" s="193" t="s">
        <v>495</v>
      </c>
      <c r="E50" s="34"/>
      <c r="F50" s="69">
        <v>636</v>
      </c>
      <c r="G50" s="307">
        <v>17</v>
      </c>
      <c r="H50" s="39">
        <v>7</v>
      </c>
      <c r="I50" s="70">
        <f t="shared" si="19"/>
        <v>24</v>
      </c>
      <c r="J50" s="71">
        <f t="shared" si="20"/>
        <v>10812</v>
      </c>
      <c r="K50" s="71">
        <f t="shared" si="21"/>
        <v>4452</v>
      </c>
      <c r="L50" s="71">
        <f t="shared" si="9"/>
        <v>15264</v>
      </c>
      <c r="M50" s="71">
        <f t="shared" si="22"/>
        <v>9350</v>
      </c>
      <c r="N50" s="72">
        <f t="shared" si="23"/>
        <v>468</v>
      </c>
      <c r="O50" s="71">
        <f t="shared" si="24"/>
        <v>5446</v>
      </c>
      <c r="P50" s="71">
        <f t="shared" si="25"/>
        <v>15264</v>
      </c>
      <c r="Q50" s="72">
        <f t="shared" si="26"/>
        <v>1122</v>
      </c>
      <c r="R50" s="72">
        <f t="shared" si="13"/>
        <v>200</v>
      </c>
      <c r="S50" s="72">
        <f t="shared" si="27"/>
        <v>114</v>
      </c>
      <c r="T50" s="72"/>
      <c r="U50" s="34"/>
      <c r="V50" s="26"/>
      <c r="W50" s="36"/>
      <c r="X50" s="21"/>
      <c r="Y50" s="72">
        <f t="shared" si="28"/>
        <v>1436</v>
      </c>
      <c r="Z50" s="73">
        <f t="shared" si="29"/>
        <v>13828</v>
      </c>
      <c r="AA50" s="40">
        <v>500</v>
      </c>
      <c r="AB50" s="73">
        <f t="shared" si="30"/>
        <v>13328</v>
      </c>
      <c r="AC50" s="74">
        <f t="shared" si="31"/>
        <v>-13328</v>
      </c>
      <c r="AD50" s="75" t="e">
        <f>VLOOKUP(D50,#REF!,2,0)</f>
        <v>#REF!</v>
      </c>
      <c r="AF50" s="75">
        <v>12469.7</v>
      </c>
      <c r="AG50" s="76">
        <f t="shared" si="32"/>
        <v>-858.29999999999927</v>
      </c>
      <c r="AI50" s="34" t="s">
        <v>207</v>
      </c>
      <c r="AJ50" s="75" t="b">
        <f t="shared" si="6"/>
        <v>0</v>
      </c>
      <c r="AK50" s="34">
        <v>374</v>
      </c>
      <c r="AL50" s="34"/>
      <c r="AM50" s="34"/>
      <c r="AO50" s="195">
        <v>3311953721</v>
      </c>
      <c r="AP50" s="75" t="b">
        <f t="shared" si="16"/>
        <v>0</v>
      </c>
      <c r="AR50" s="75">
        <f t="shared" si="17"/>
        <v>17</v>
      </c>
    </row>
    <row r="51" spans="1:44">
      <c r="A51" s="66">
        <v>41</v>
      </c>
      <c r="B51" s="225">
        <v>101373078654</v>
      </c>
      <c r="C51" s="326">
        <v>3311531000</v>
      </c>
      <c r="D51" s="193" t="s">
        <v>501</v>
      </c>
      <c r="E51" s="34"/>
      <c r="F51" s="69">
        <v>636</v>
      </c>
      <c r="G51" s="305">
        <v>18</v>
      </c>
      <c r="H51" s="39">
        <v>7</v>
      </c>
      <c r="I51" s="70">
        <f t="shared" si="19"/>
        <v>25</v>
      </c>
      <c r="J51" s="71">
        <f t="shared" si="20"/>
        <v>11448</v>
      </c>
      <c r="K51" s="71">
        <f t="shared" si="21"/>
        <v>4452</v>
      </c>
      <c r="L51" s="71">
        <f t="shared" si="9"/>
        <v>15900</v>
      </c>
      <c r="M51" s="71">
        <f t="shared" si="22"/>
        <v>9900</v>
      </c>
      <c r="N51" s="72">
        <f t="shared" si="23"/>
        <v>495</v>
      </c>
      <c r="O51" s="71">
        <f t="shared" si="24"/>
        <v>5505</v>
      </c>
      <c r="P51" s="71">
        <f t="shared" si="25"/>
        <v>15900</v>
      </c>
      <c r="Q51" s="72">
        <f t="shared" si="26"/>
        <v>1188</v>
      </c>
      <c r="R51" s="72">
        <f t="shared" si="13"/>
        <v>200</v>
      </c>
      <c r="S51" s="72">
        <f t="shared" si="27"/>
        <v>119</v>
      </c>
      <c r="T51" s="72"/>
      <c r="U51" s="34"/>
      <c r="V51" s="26"/>
      <c r="W51" s="36"/>
      <c r="X51" s="21"/>
      <c r="Y51" s="72">
        <f t="shared" si="28"/>
        <v>1507</v>
      </c>
      <c r="Z51" s="73">
        <f t="shared" si="29"/>
        <v>14393</v>
      </c>
      <c r="AA51" s="40">
        <v>500</v>
      </c>
      <c r="AB51" s="73">
        <f t="shared" si="30"/>
        <v>13893</v>
      </c>
      <c r="AC51" s="74">
        <f t="shared" si="31"/>
        <v>-13893</v>
      </c>
      <c r="AD51" s="75" t="e">
        <f>VLOOKUP(D51,#REF!,2,0)</f>
        <v>#REF!</v>
      </c>
      <c r="AE51" s="75" t="s">
        <v>18</v>
      </c>
      <c r="AF51" s="75">
        <v>6342.05</v>
      </c>
      <c r="AG51" s="76">
        <f t="shared" si="32"/>
        <v>-7550.95</v>
      </c>
      <c r="AI51" s="34" t="s">
        <v>235</v>
      </c>
      <c r="AJ51" s="75" t="b">
        <f t="shared" si="6"/>
        <v>0</v>
      </c>
      <c r="AK51" s="34">
        <v>196</v>
      </c>
      <c r="AL51" s="34"/>
      <c r="AM51" s="34"/>
      <c r="AO51" s="195">
        <v>3316185376</v>
      </c>
      <c r="AP51" s="75" t="b">
        <f t="shared" si="16"/>
        <v>0</v>
      </c>
      <c r="AR51" s="75">
        <f t="shared" si="17"/>
        <v>18</v>
      </c>
    </row>
    <row r="52" spans="1:44">
      <c r="A52" s="66">
        <v>42</v>
      </c>
      <c r="B52" s="225">
        <v>102086533444</v>
      </c>
      <c r="C52" s="326">
        <v>3316550718</v>
      </c>
      <c r="D52" s="193" t="s">
        <v>445</v>
      </c>
      <c r="E52" s="34"/>
      <c r="F52" s="69">
        <v>636</v>
      </c>
      <c r="G52" s="305">
        <v>11</v>
      </c>
      <c r="H52" s="39">
        <v>8</v>
      </c>
      <c r="I52" s="70">
        <f t="shared" si="19"/>
        <v>19</v>
      </c>
      <c r="J52" s="71">
        <f t="shared" si="20"/>
        <v>6996</v>
      </c>
      <c r="K52" s="71">
        <f t="shared" si="21"/>
        <v>5088</v>
      </c>
      <c r="L52" s="71">
        <f t="shared" si="9"/>
        <v>12084</v>
      </c>
      <c r="M52" s="71">
        <f t="shared" si="22"/>
        <v>6050</v>
      </c>
      <c r="N52" s="72">
        <f t="shared" si="23"/>
        <v>303</v>
      </c>
      <c r="O52" s="71">
        <f t="shared" si="24"/>
        <v>5731</v>
      </c>
      <c r="P52" s="71">
        <f t="shared" si="25"/>
        <v>12084</v>
      </c>
      <c r="Q52" s="72">
        <f t="shared" si="26"/>
        <v>726</v>
      </c>
      <c r="R52" s="72">
        <f t="shared" si="13"/>
        <v>200</v>
      </c>
      <c r="S52" s="72">
        <f t="shared" si="27"/>
        <v>91</v>
      </c>
      <c r="T52" s="72"/>
      <c r="U52" s="34"/>
      <c r="V52" s="26"/>
      <c r="W52" s="36"/>
      <c r="X52" s="21"/>
      <c r="Y52" s="72">
        <f t="shared" si="28"/>
        <v>1017</v>
      </c>
      <c r="Z52" s="73">
        <f t="shared" si="29"/>
        <v>11067</v>
      </c>
      <c r="AA52" s="40">
        <v>500</v>
      </c>
      <c r="AB52" s="73">
        <f t="shared" si="30"/>
        <v>10567</v>
      </c>
      <c r="AC52" s="74">
        <f t="shared" si="31"/>
        <v>-10567</v>
      </c>
      <c r="AD52" s="75" t="e">
        <f>VLOOKUP(D52,#REF!,2,0)</f>
        <v>#REF!</v>
      </c>
      <c r="AF52" s="75">
        <v>14061.7</v>
      </c>
      <c r="AG52" s="76">
        <f t="shared" si="32"/>
        <v>3494.7000000000007</v>
      </c>
      <c r="AI52" s="34" t="s">
        <v>238</v>
      </c>
      <c r="AJ52" s="75" t="b">
        <f t="shared" si="6"/>
        <v>0</v>
      </c>
      <c r="AK52" s="34">
        <v>276</v>
      </c>
      <c r="AL52" s="34"/>
      <c r="AM52" s="34">
        <v>4000</v>
      </c>
      <c r="AO52" s="195">
        <v>3315199679</v>
      </c>
      <c r="AP52" s="75" t="b">
        <f t="shared" si="16"/>
        <v>0</v>
      </c>
      <c r="AR52" s="75">
        <f t="shared" si="17"/>
        <v>11</v>
      </c>
    </row>
    <row r="53" spans="1:44">
      <c r="A53" s="66">
        <v>43</v>
      </c>
      <c r="B53" s="225">
        <v>102120964651</v>
      </c>
      <c r="C53" s="326">
        <v>3316853397</v>
      </c>
      <c r="D53" s="193" t="s">
        <v>441</v>
      </c>
      <c r="E53" s="34"/>
      <c r="F53" s="69">
        <v>636</v>
      </c>
      <c r="G53" s="305">
        <v>18</v>
      </c>
      <c r="H53" s="39">
        <v>7</v>
      </c>
      <c r="I53" s="70">
        <f t="shared" si="19"/>
        <v>25</v>
      </c>
      <c r="J53" s="71">
        <f t="shared" si="20"/>
        <v>11448</v>
      </c>
      <c r="K53" s="71">
        <f t="shared" si="21"/>
        <v>4452</v>
      </c>
      <c r="L53" s="71">
        <f t="shared" si="9"/>
        <v>15900</v>
      </c>
      <c r="M53" s="71">
        <f t="shared" si="22"/>
        <v>9900</v>
      </c>
      <c r="N53" s="72">
        <f t="shared" si="23"/>
        <v>495</v>
      </c>
      <c r="O53" s="71">
        <f t="shared" si="24"/>
        <v>5505</v>
      </c>
      <c r="P53" s="71">
        <f t="shared" si="25"/>
        <v>15900</v>
      </c>
      <c r="Q53" s="72">
        <f t="shared" si="26"/>
        <v>1188</v>
      </c>
      <c r="R53" s="72">
        <f t="shared" si="13"/>
        <v>200</v>
      </c>
      <c r="S53" s="72">
        <f t="shared" si="27"/>
        <v>119</v>
      </c>
      <c r="T53" s="72"/>
      <c r="U53" s="34"/>
      <c r="V53" s="26"/>
      <c r="W53" s="36"/>
      <c r="X53" s="21"/>
      <c r="Y53" s="72">
        <f t="shared" si="28"/>
        <v>1507</v>
      </c>
      <c r="Z53" s="73">
        <f t="shared" si="29"/>
        <v>14393</v>
      </c>
      <c r="AA53" s="40">
        <v>500</v>
      </c>
      <c r="AB53" s="73">
        <f t="shared" si="30"/>
        <v>13893</v>
      </c>
      <c r="AC53" s="74">
        <f t="shared" si="31"/>
        <v>-13893</v>
      </c>
      <c r="AD53" s="75" t="e">
        <f>VLOOKUP(D53,#REF!,2,0)</f>
        <v>#REF!</v>
      </c>
      <c r="AE53" s="75" t="s">
        <v>96</v>
      </c>
      <c r="AF53" s="75">
        <v>11889.4</v>
      </c>
      <c r="AG53" s="76">
        <f t="shared" si="32"/>
        <v>-2003.6000000000004</v>
      </c>
      <c r="AI53" s="34" t="s">
        <v>205</v>
      </c>
      <c r="AJ53" s="75" t="b">
        <f t="shared" si="6"/>
        <v>0</v>
      </c>
      <c r="AK53" s="34">
        <v>284</v>
      </c>
      <c r="AL53" s="34"/>
      <c r="AM53" s="34"/>
      <c r="AO53" s="195">
        <v>3316330556</v>
      </c>
      <c r="AP53" s="75" t="b">
        <f t="shared" si="16"/>
        <v>0</v>
      </c>
      <c r="AR53" s="75">
        <f t="shared" si="17"/>
        <v>18</v>
      </c>
    </row>
    <row r="54" spans="1:44">
      <c r="A54" s="66">
        <v>44</v>
      </c>
      <c r="B54" s="225">
        <v>101428896909</v>
      </c>
      <c r="C54" s="326">
        <v>3315285176</v>
      </c>
      <c r="D54" s="193" t="s">
        <v>477</v>
      </c>
      <c r="E54" s="34"/>
      <c r="F54" s="69">
        <v>636</v>
      </c>
      <c r="G54" s="305">
        <v>13</v>
      </c>
      <c r="H54" s="39">
        <v>8</v>
      </c>
      <c r="I54" s="70">
        <f t="shared" si="19"/>
        <v>21</v>
      </c>
      <c r="J54" s="71">
        <f t="shared" si="20"/>
        <v>8268</v>
      </c>
      <c r="K54" s="71">
        <f t="shared" si="21"/>
        <v>5088</v>
      </c>
      <c r="L54" s="71">
        <f t="shared" si="9"/>
        <v>13356</v>
      </c>
      <c r="M54" s="71">
        <f t="shared" si="22"/>
        <v>7150</v>
      </c>
      <c r="N54" s="72">
        <f t="shared" si="23"/>
        <v>358</v>
      </c>
      <c r="O54" s="71">
        <f t="shared" si="24"/>
        <v>5848</v>
      </c>
      <c r="P54" s="71">
        <f t="shared" si="25"/>
        <v>13356</v>
      </c>
      <c r="Q54" s="72">
        <f t="shared" si="26"/>
        <v>858</v>
      </c>
      <c r="R54" s="72">
        <f t="shared" si="13"/>
        <v>200</v>
      </c>
      <c r="S54" s="72">
        <f t="shared" si="27"/>
        <v>100</v>
      </c>
      <c r="T54" s="72"/>
      <c r="U54" s="34"/>
      <c r="V54" s="26"/>
      <c r="W54" s="36"/>
      <c r="X54" s="21"/>
      <c r="Y54" s="72">
        <f t="shared" si="28"/>
        <v>1158</v>
      </c>
      <c r="Z54" s="73">
        <f t="shared" si="29"/>
        <v>12198</v>
      </c>
      <c r="AA54" s="40">
        <v>500</v>
      </c>
      <c r="AB54" s="73">
        <f t="shared" si="30"/>
        <v>11698</v>
      </c>
      <c r="AC54" s="74">
        <f t="shared" si="31"/>
        <v>-11698</v>
      </c>
      <c r="AD54" s="75" t="e">
        <f>VLOOKUP(D54,#REF!,2,0)</f>
        <v>#REF!</v>
      </c>
      <c r="AE54" s="75" t="s">
        <v>19</v>
      </c>
      <c r="AF54" s="75">
        <v>9930.4</v>
      </c>
      <c r="AG54" s="76">
        <f t="shared" si="32"/>
        <v>-1767.6000000000004</v>
      </c>
      <c r="AI54" s="34" t="s">
        <v>202</v>
      </c>
      <c r="AJ54" s="75" t="b">
        <f t="shared" si="6"/>
        <v>0</v>
      </c>
      <c r="AK54" s="34">
        <v>310</v>
      </c>
      <c r="AL54" s="34">
        <v>84</v>
      </c>
      <c r="AM54" s="34"/>
      <c r="AO54" s="195">
        <v>3310316931</v>
      </c>
      <c r="AP54" s="75" t="b">
        <f t="shared" si="16"/>
        <v>0</v>
      </c>
      <c r="AR54" s="75">
        <f t="shared" si="17"/>
        <v>13</v>
      </c>
    </row>
    <row r="55" spans="1:44" s="58" customFormat="1">
      <c r="A55" s="66">
        <v>45</v>
      </c>
      <c r="B55" s="325">
        <v>102032852951</v>
      </c>
      <c r="C55" s="326">
        <v>3317057005</v>
      </c>
      <c r="D55" s="193" t="s">
        <v>2146</v>
      </c>
      <c r="E55" s="34"/>
      <c r="F55" s="69">
        <v>636</v>
      </c>
      <c r="G55" s="307">
        <v>17</v>
      </c>
      <c r="H55" s="39">
        <v>7</v>
      </c>
      <c r="I55" s="70">
        <f t="shared" si="19"/>
        <v>24</v>
      </c>
      <c r="J55" s="71">
        <f t="shared" si="20"/>
        <v>10812</v>
      </c>
      <c r="K55" s="71">
        <f t="shared" si="21"/>
        <v>4452</v>
      </c>
      <c r="L55" s="71">
        <f t="shared" si="9"/>
        <v>15264</v>
      </c>
      <c r="M55" s="71">
        <f t="shared" si="22"/>
        <v>9350</v>
      </c>
      <c r="N55" s="72">
        <f t="shared" si="23"/>
        <v>468</v>
      </c>
      <c r="O55" s="71">
        <f t="shared" si="24"/>
        <v>5446</v>
      </c>
      <c r="P55" s="71">
        <f t="shared" si="25"/>
        <v>15264</v>
      </c>
      <c r="Q55" s="72">
        <f t="shared" si="26"/>
        <v>1122</v>
      </c>
      <c r="R55" s="72">
        <f t="shared" si="13"/>
        <v>200</v>
      </c>
      <c r="S55" s="72">
        <f t="shared" si="27"/>
        <v>114</v>
      </c>
      <c r="T55" s="72"/>
      <c r="U55" s="34"/>
      <c r="V55" s="26"/>
      <c r="W55" s="36"/>
      <c r="X55" s="21"/>
      <c r="Y55" s="72">
        <f t="shared" si="28"/>
        <v>1436</v>
      </c>
      <c r="Z55" s="73">
        <f t="shared" si="29"/>
        <v>13828</v>
      </c>
      <c r="AA55" s="40">
        <v>500</v>
      </c>
      <c r="AB55" s="73">
        <f t="shared" si="30"/>
        <v>13328</v>
      </c>
      <c r="AC55" s="74">
        <f t="shared" si="31"/>
        <v>-13328</v>
      </c>
      <c r="AD55" s="75" t="e">
        <f>VLOOKUP(D55,#REF!,2,0)</f>
        <v>#REF!</v>
      </c>
      <c r="AE55" s="75"/>
      <c r="AF55" s="75">
        <v>14242.1</v>
      </c>
      <c r="AG55" s="76">
        <f t="shared" si="32"/>
        <v>914.10000000000036</v>
      </c>
      <c r="AI55" s="34" t="s">
        <v>237</v>
      </c>
      <c r="AJ55" s="75" t="b">
        <f t="shared" si="6"/>
        <v>0</v>
      </c>
      <c r="AK55" s="34">
        <v>25</v>
      </c>
      <c r="AL55" s="34"/>
      <c r="AM55" s="34"/>
      <c r="AO55" s="195">
        <v>3313806736</v>
      </c>
      <c r="AP55" s="75" t="b">
        <f t="shared" si="16"/>
        <v>0</v>
      </c>
      <c r="AR55" s="75">
        <f t="shared" si="17"/>
        <v>17</v>
      </c>
    </row>
    <row r="56" spans="1:44" s="58" customFormat="1">
      <c r="A56" s="66">
        <v>46</v>
      </c>
      <c r="B56" s="225">
        <v>101951607397</v>
      </c>
      <c r="C56" s="326">
        <v>3315199534</v>
      </c>
      <c r="D56" s="193" t="s">
        <v>481</v>
      </c>
      <c r="E56" s="34"/>
      <c r="F56" s="69">
        <v>636</v>
      </c>
      <c r="G56" s="305">
        <v>13</v>
      </c>
      <c r="H56" s="39">
        <v>8</v>
      </c>
      <c r="I56" s="70">
        <f t="shared" si="19"/>
        <v>21</v>
      </c>
      <c r="J56" s="71">
        <f t="shared" si="20"/>
        <v>8268</v>
      </c>
      <c r="K56" s="71">
        <f t="shared" si="21"/>
        <v>5088</v>
      </c>
      <c r="L56" s="71">
        <f t="shared" si="9"/>
        <v>13356</v>
      </c>
      <c r="M56" s="71">
        <f t="shared" si="22"/>
        <v>7150</v>
      </c>
      <c r="N56" s="72">
        <f t="shared" si="23"/>
        <v>358</v>
      </c>
      <c r="O56" s="71">
        <f t="shared" si="24"/>
        <v>5848</v>
      </c>
      <c r="P56" s="71">
        <f t="shared" si="25"/>
        <v>13356</v>
      </c>
      <c r="Q56" s="72">
        <f t="shared" si="26"/>
        <v>858</v>
      </c>
      <c r="R56" s="72">
        <f t="shared" si="13"/>
        <v>200</v>
      </c>
      <c r="S56" s="72">
        <f t="shared" si="27"/>
        <v>100</v>
      </c>
      <c r="T56" s="72"/>
      <c r="U56" s="34"/>
      <c r="V56" s="26"/>
      <c r="W56" s="36"/>
      <c r="X56" s="21"/>
      <c r="Y56" s="72">
        <f t="shared" si="28"/>
        <v>1158</v>
      </c>
      <c r="Z56" s="73">
        <f t="shared" si="29"/>
        <v>12198</v>
      </c>
      <c r="AA56" s="40">
        <v>500</v>
      </c>
      <c r="AB56" s="73">
        <f t="shared" si="30"/>
        <v>11698</v>
      </c>
      <c r="AC56" s="74">
        <f t="shared" si="31"/>
        <v>-11698</v>
      </c>
      <c r="AD56" s="75" t="e">
        <f>VLOOKUP(D56,#REF!,2,0)</f>
        <v>#REF!</v>
      </c>
      <c r="AE56" s="75" t="s">
        <v>53</v>
      </c>
      <c r="AF56" s="75">
        <v>17917</v>
      </c>
      <c r="AG56" s="76">
        <f t="shared" si="32"/>
        <v>6219</v>
      </c>
      <c r="AI56" s="34" t="s">
        <v>97</v>
      </c>
      <c r="AJ56" s="75" t="b">
        <f t="shared" si="6"/>
        <v>0</v>
      </c>
      <c r="AK56" s="34">
        <v>497</v>
      </c>
      <c r="AL56" s="34"/>
      <c r="AM56" s="34"/>
      <c r="AO56" s="195">
        <v>3311114147</v>
      </c>
      <c r="AP56" s="75" t="b">
        <f t="shared" si="16"/>
        <v>0</v>
      </c>
      <c r="AR56" s="75">
        <f t="shared" si="17"/>
        <v>13</v>
      </c>
    </row>
    <row r="57" spans="1:44" s="58" customFormat="1">
      <c r="A57" s="66">
        <v>47</v>
      </c>
      <c r="B57" s="225">
        <v>102090872186</v>
      </c>
      <c r="C57" s="326">
        <v>3316481452</v>
      </c>
      <c r="D57" s="193" t="s">
        <v>442</v>
      </c>
      <c r="E57" s="34"/>
      <c r="F57" s="69">
        <v>636</v>
      </c>
      <c r="G57" s="305">
        <v>18</v>
      </c>
      <c r="H57" s="39">
        <v>7</v>
      </c>
      <c r="I57" s="70">
        <f t="shared" si="19"/>
        <v>25</v>
      </c>
      <c r="J57" s="71">
        <f t="shared" si="20"/>
        <v>11448</v>
      </c>
      <c r="K57" s="71">
        <f t="shared" si="21"/>
        <v>4452</v>
      </c>
      <c r="L57" s="71">
        <f t="shared" si="9"/>
        <v>15900</v>
      </c>
      <c r="M57" s="71">
        <f t="shared" si="22"/>
        <v>9900</v>
      </c>
      <c r="N57" s="72">
        <f t="shared" si="23"/>
        <v>495</v>
      </c>
      <c r="O57" s="71">
        <f t="shared" si="24"/>
        <v>5505</v>
      </c>
      <c r="P57" s="71">
        <f t="shared" si="25"/>
        <v>15900</v>
      </c>
      <c r="Q57" s="72">
        <f t="shared" si="26"/>
        <v>1188</v>
      </c>
      <c r="R57" s="72">
        <f t="shared" si="13"/>
        <v>200</v>
      </c>
      <c r="S57" s="72">
        <f t="shared" si="27"/>
        <v>119</v>
      </c>
      <c r="T57" s="72"/>
      <c r="U57" s="34"/>
      <c r="V57" s="26"/>
      <c r="W57" s="36"/>
      <c r="X57" s="21"/>
      <c r="Y57" s="72">
        <f t="shared" si="28"/>
        <v>1507</v>
      </c>
      <c r="Z57" s="73">
        <f t="shared" si="29"/>
        <v>14393</v>
      </c>
      <c r="AA57" s="40">
        <v>500</v>
      </c>
      <c r="AB57" s="73">
        <f t="shared" si="30"/>
        <v>13893</v>
      </c>
      <c r="AC57" s="74">
        <f t="shared" si="31"/>
        <v>-13893</v>
      </c>
      <c r="AD57" s="75" t="e">
        <f>VLOOKUP(D57,#REF!,2,0)</f>
        <v>#REF!</v>
      </c>
      <c r="AE57" s="75" t="s">
        <v>6</v>
      </c>
      <c r="AF57" s="75">
        <v>12413.05</v>
      </c>
      <c r="AG57" s="76">
        <f t="shared" si="32"/>
        <v>-1479.9500000000007</v>
      </c>
      <c r="AI57" s="34" t="s">
        <v>244</v>
      </c>
      <c r="AJ57" s="75" t="b">
        <f t="shared" si="6"/>
        <v>0</v>
      </c>
      <c r="AK57" s="34">
        <v>334</v>
      </c>
      <c r="AL57" s="34">
        <v>50</v>
      </c>
      <c r="AM57" s="34"/>
      <c r="AO57" s="201">
        <v>3311361569</v>
      </c>
      <c r="AP57" s="75" t="b">
        <f t="shared" si="16"/>
        <v>0</v>
      </c>
      <c r="AR57" s="75">
        <f t="shared" si="17"/>
        <v>18</v>
      </c>
    </row>
    <row r="58" spans="1:44" s="58" customFormat="1">
      <c r="A58" s="66">
        <v>48</v>
      </c>
      <c r="B58" s="225">
        <v>101522138160</v>
      </c>
      <c r="C58" s="326">
        <v>3311953721</v>
      </c>
      <c r="D58" s="193" t="s">
        <v>498</v>
      </c>
      <c r="E58" s="34"/>
      <c r="F58" s="69">
        <v>636</v>
      </c>
      <c r="G58" s="305">
        <v>11</v>
      </c>
      <c r="H58" s="39">
        <v>8</v>
      </c>
      <c r="I58" s="70">
        <f t="shared" si="19"/>
        <v>19</v>
      </c>
      <c r="J58" s="71">
        <f t="shared" si="20"/>
        <v>6996</v>
      </c>
      <c r="K58" s="71">
        <f t="shared" si="21"/>
        <v>5088</v>
      </c>
      <c r="L58" s="71">
        <f t="shared" si="9"/>
        <v>12084</v>
      </c>
      <c r="M58" s="71">
        <f t="shared" si="22"/>
        <v>6050</v>
      </c>
      <c r="N58" s="72">
        <f t="shared" si="23"/>
        <v>303</v>
      </c>
      <c r="O58" s="71">
        <f t="shared" si="24"/>
        <v>5731</v>
      </c>
      <c r="P58" s="71">
        <f t="shared" si="25"/>
        <v>12084</v>
      </c>
      <c r="Q58" s="72">
        <f t="shared" si="26"/>
        <v>726</v>
      </c>
      <c r="R58" s="72">
        <f t="shared" si="13"/>
        <v>200</v>
      </c>
      <c r="S58" s="72">
        <f t="shared" si="27"/>
        <v>91</v>
      </c>
      <c r="T58" s="72"/>
      <c r="U58" s="34"/>
      <c r="V58" s="26"/>
      <c r="W58" s="36"/>
      <c r="X58" s="21"/>
      <c r="Y58" s="72">
        <f t="shared" si="28"/>
        <v>1017</v>
      </c>
      <c r="Z58" s="73">
        <f t="shared" si="29"/>
        <v>11067</v>
      </c>
      <c r="AA58" s="40">
        <v>500</v>
      </c>
      <c r="AB58" s="73">
        <f t="shared" si="30"/>
        <v>10567</v>
      </c>
      <c r="AC58" s="74">
        <f t="shared" si="31"/>
        <v>-10567</v>
      </c>
      <c r="AD58" s="75" t="e">
        <f>VLOOKUP(D58,#REF!,2,0)</f>
        <v>#REF!</v>
      </c>
      <c r="AE58" s="75"/>
      <c r="AF58" s="75">
        <v>14621</v>
      </c>
      <c r="AG58" s="76">
        <f t="shared" si="32"/>
        <v>4054</v>
      </c>
      <c r="AI58" s="34"/>
      <c r="AJ58" s="75"/>
      <c r="AK58" s="34"/>
      <c r="AL58" s="34"/>
      <c r="AM58" s="34"/>
      <c r="AO58" s="195">
        <v>3314013802</v>
      </c>
      <c r="AP58" s="75" t="b">
        <f t="shared" si="16"/>
        <v>0</v>
      </c>
      <c r="AR58" s="75">
        <f t="shared" si="17"/>
        <v>11</v>
      </c>
    </row>
    <row r="59" spans="1:44" s="58" customFormat="1">
      <c r="A59" s="66">
        <v>49</v>
      </c>
      <c r="B59" s="225">
        <v>101084612898</v>
      </c>
      <c r="C59" s="326">
        <v>3317595184</v>
      </c>
      <c r="D59" s="193" t="s">
        <v>652</v>
      </c>
      <c r="E59" s="34"/>
      <c r="F59" s="69">
        <v>636</v>
      </c>
      <c r="G59" s="305">
        <v>13</v>
      </c>
      <c r="H59" s="39">
        <v>8</v>
      </c>
      <c r="I59" s="70">
        <f t="shared" si="19"/>
        <v>21</v>
      </c>
      <c r="J59" s="71">
        <f t="shared" si="20"/>
        <v>8268</v>
      </c>
      <c r="K59" s="71">
        <f t="shared" si="21"/>
        <v>5088</v>
      </c>
      <c r="L59" s="71">
        <f t="shared" si="9"/>
        <v>13356</v>
      </c>
      <c r="M59" s="71">
        <f t="shared" si="22"/>
        <v>7150</v>
      </c>
      <c r="N59" s="72">
        <f t="shared" si="23"/>
        <v>358</v>
      </c>
      <c r="O59" s="71">
        <f t="shared" si="24"/>
        <v>5848</v>
      </c>
      <c r="P59" s="71">
        <f t="shared" si="25"/>
        <v>13356</v>
      </c>
      <c r="Q59" s="72">
        <f t="shared" si="26"/>
        <v>858</v>
      </c>
      <c r="R59" s="72">
        <f t="shared" si="13"/>
        <v>200</v>
      </c>
      <c r="S59" s="72">
        <f t="shared" si="27"/>
        <v>100</v>
      </c>
      <c r="T59" s="72"/>
      <c r="U59" s="34"/>
      <c r="V59" s="26"/>
      <c r="W59" s="36"/>
      <c r="X59" s="21"/>
      <c r="Y59" s="72">
        <f t="shared" si="28"/>
        <v>1158</v>
      </c>
      <c r="Z59" s="73">
        <f t="shared" si="29"/>
        <v>12198</v>
      </c>
      <c r="AA59" s="40">
        <v>500</v>
      </c>
      <c r="AB59" s="73">
        <f t="shared" si="30"/>
        <v>11698</v>
      </c>
      <c r="AC59" s="74">
        <f t="shared" si="31"/>
        <v>-11698</v>
      </c>
      <c r="AD59" s="75" t="e">
        <f>VLOOKUP(D59,#REF!,2,0)</f>
        <v>#REF!</v>
      </c>
      <c r="AE59" s="75"/>
      <c r="AF59" s="75">
        <v>14900</v>
      </c>
      <c r="AG59" s="76">
        <f t="shared" si="32"/>
        <v>3202</v>
      </c>
      <c r="AI59" s="34" t="s">
        <v>1</v>
      </c>
      <c r="AJ59" s="75" t="b">
        <f t="shared" ref="AJ59:AJ96" si="33">D59=AI59</f>
        <v>0</v>
      </c>
      <c r="AK59" s="34">
        <v>572</v>
      </c>
      <c r="AL59" s="34"/>
      <c r="AM59" s="34"/>
      <c r="AO59" s="195">
        <v>3317026055</v>
      </c>
      <c r="AP59" s="75" t="b">
        <f t="shared" si="16"/>
        <v>0</v>
      </c>
      <c r="AR59" s="75">
        <f t="shared" si="17"/>
        <v>13</v>
      </c>
    </row>
    <row r="60" spans="1:44" s="58" customFormat="1">
      <c r="A60" s="66">
        <v>50</v>
      </c>
      <c r="B60" s="225">
        <v>101732689727</v>
      </c>
      <c r="C60" s="326">
        <v>3316185376</v>
      </c>
      <c r="D60" s="193" t="s">
        <v>454</v>
      </c>
      <c r="E60" s="34"/>
      <c r="F60" s="69">
        <v>636</v>
      </c>
      <c r="G60" s="305">
        <v>0</v>
      </c>
      <c r="H60" s="39"/>
      <c r="I60" s="70">
        <f t="shared" si="19"/>
        <v>0</v>
      </c>
      <c r="J60" s="71">
        <f t="shared" si="20"/>
        <v>0</v>
      </c>
      <c r="K60" s="71">
        <f t="shared" si="21"/>
        <v>0</v>
      </c>
      <c r="L60" s="71">
        <f t="shared" si="9"/>
        <v>0</v>
      </c>
      <c r="M60" s="71">
        <f t="shared" si="22"/>
        <v>0</v>
      </c>
      <c r="N60" s="72">
        <f t="shared" si="23"/>
        <v>0</v>
      </c>
      <c r="O60" s="71">
        <f t="shared" si="24"/>
        <v>0</v>
      </c>
      <c r="P60" s="71">
        <f t="shared" si="25"/>
        <v>0</v>
      </c>
      <c r="Q60" s="72">
        <f t="shared" si="26"/>
        <v>0</v>
      </c>
      <c r="R60" s="72">
        <f t="shared" si="13"/>
        <v>0</v>
      </c>
      <c r="S60" s="72">
        <f t="shared" si="27"/>
        <v>0</v>
      </c>
      <c r="T60" s="72"/>
      <c r="U60" s="34"/>
      <c r="V60" s="26"/>
      <c r="W60" s="36"/>
      <c r="X60" s="21"/>
      <c r="Y60" s="72">
        <f t="shared" si="28"/>
        <v>0</v>
      </c>
      <c r="Z60" s="73">
        <f t="shared" si="29"/>
        <v>0</v>
      </c>
      <c r="AA60" s="40">
        <v>500</v>
      </c>
      <c r="AB60" s="73">
        <f t="shared" si="30"/>
        <v>-500</v>
      </c>
      <c r="AC60" s="74">
        <f t="shared" si="31"/>
        <v>500</v>
      </c>
      <c r="AD60" s="75" t="e">
        <f>VLOOKUP(D60,#REF!,2,0)</f>
        <v>#REF!</v>
      </c>
      <c r="AE60" s="75" t="s">
        <v>98</v>
      </c>
      <c r="AF60" s="75">
        <v>1340</v>
      </c>
      <c r="AG60" s="76">
        <f t="shared" si="32"/>
        <v>1840</v>
      </c>
      <c r="AI60" s="34" t="s">
        <v>214</v>
      </c>
      <c r="AJ60" s="75" t="b">
        <f t="shared" si="33"/>
        <v>0</v>
      </c>
      <c r="AK60" s="34">
        <v>41</v>
      </c>
      <c r="AL60" s="34"/>
      <c r="AM60" s="34">
        <v>5000</v>
      </c>
      <c r="AO60" s="195">
        <v>3311090288</v>
      </c>
      <c r="AP60" s="75" t="b">
        <f t="shared" si="16"/>
        <v>0</v>
      </c>
      <c r="AR60" s="75">
        <f t="shared" si="17"/>
        <v>0</v>
      </c>
    </row>
    <row r="61" spans="1:44" s="79" customFormat="1">
      <c r="A61" s="66">
        <v>51</v>
      </c>
      <c r="B61" s="225">
        <v>101902123648</v>
      </c>
      <c r="C61" s="326">
        <v>3315199679</v>
      </c>
      <c r="D61" s="193" t="s">
        <v>482</v>
      </c>
      <c r="E61" s="34"/>
      <c r="F61" s="69">
        <v>636</v>
      </c>
      <c r="G61" s="305">
        <v>14</v>
      </c>
      <c r="H61" s="39">
        <v>8</v>
      </c>
      <c r="I61" s="70">
        <f t="shared" si="19"/>
        <v>22</v>
      </c>
      <c r="J61" s="71">
        <f t="shared" si="20"/>
        <v>8904</v>
      </c>
      <c r="K61" s="71">
        <f t="shared" si="21"/>
        <v>5088</v>
      </c>
      <c r="L61" s="71">
        <f t="shared" si="9"/>
        <v>13992</v>
      </c>
      <c r="M61" s="71">
        <f t="shared" si="22"/>
        <v>7700</v>
      </c>
      <c r="N61" s="72">
        <f t="shared" si="23"/>
        <v>385</v>
      </c>
      <c r="O61" s="71">
        <f t="shared" si="24"/>
        <v>5907</v>
      </c>
      <c r="P61" s="71">
        <f t="shared" si="25"/>
        <v>13992</v>
      </c>
      <c r="Q61" s="72">
        <f t="shared" si="26"/>
        <v>924</v>
      </c>
      <c r="R61" s="72">
        <f t="shared" si="13"/>
        <v>200</v>
      </c>
      <c r="S61" s="72">
        <f t="shared" si="27"/>
        <v>105</v>
      </c>
      <c r="T61" s="72"/>
      <c r="U61" s="34"/>
      <c r="V61" s="26"/>
      <c r="W61" s="36"/>
      <c r="X61" s="21"/>
      <c r="Y61" s="72">
        <f t="shared" si="28"/>
        <v>1229</v>
      </c>
      <c r="Z61" s="73">
        <f t="shared" si="29"/>
        <v>12763</v>
      </c>
      <c r="AA61" s="40">
        <v>500</v>
      </c>
      <c r="AB61" s="73">
        <f t="shared" si="30"/>
        <v>12263</v>
      </c>
      <c r="AC61" s="74">
        <f t="shared" si="31"/>
        <v>-12263</v>
      </c>
      <c r="AD61" s="75" t="e">
        <f>VLOOKUP(D61,#REF!,2,0)</f>
        <v>#REF!</v>
      </c>
      <c r="AE61" s="75"/>
      <c r="AF61" s="75">
        <v>12542.4</v>
      </c>
      <c r="AG61" s="76">
        <f t="shared" si="32"/>
        <v>279.39999999999964</v>
      </c>
      <c r="AI61" s="34" t="s">
        <v>54</v>
      </c>
      <c r="AJ61" s="75" t="b">
        <f t="shared" si="33"/>
        <v>0</v>
      </c>
      <c r="AK61" s="34">
        <v>293</v>
      </c>
      <c r="AL61" s="34"/>
      <c r="AM61" s="34"/>
      <c r="AO61" s="195">
        <v>3310279715</v>
      </c>
      <c r="AP61" s="75" t="b">
        <f t="shared" si="16"/>
        <v>0</v>
      </c>
      <c r="AR61" s="75">
        <f t="shared" si="17"/>
        <v>14</v>
      </c>
    </row>
    <row r="62" spans="1:44" s="79" customFormat="1">
      <c r="A62" s="66">
        <v>52</v>
      </c>
      <c r="B62" s="225">
        <v>102062806876</v>
      </c>
      <c r="C62" s="326">
        <v>3316290554</v>
      </c>
      <c r="D62" s="193" t="s">
        <v>451</v>
      </c>
      <c r="E62" s="34"/>
      <c r="F62" s="69">
        <v>636</v>
      </c>
      <c r="G62" s="305">
        <v>18</v>
      </c>
      <c r="H62" s="39">
        <v>7</v>
      </c>
      <c r="I62" s="70">
        <f t="shared" si="19"/>
        <v>25</v>
      </c>
      <c r="J62" s="71">
        <f t="shared" si="20"/>
        <v>11448</v>
      </c>
      <c r="K62" s="71">
        <f t="shared" si="21"/>
        <v>4452</v>
      </c>
      <c r="L62" s="71">
        <f t="shared" si="9"/>
        <v>15900</v>
      </c>
      <c r="M62" s="71">
        <f t="shared" si="22"/>
        <v>9900</v>
      </c>
      <c r="N62" s="72">
        <f t="shared" si="23"/>
        <v>495</v>
      </c>
      <c r="O62" s="71">
        <f t="shared" si="24"/>
        <v>5505</v>
      </c>
      <c r="P62" s="71">
        <f>O62+N62+M62</f>
        <v>15900</v>
      </c>
      <c r="Q62" s="72">
        <f t="shared" si="26"/>
        <v>1188</v>
      </c>
      <c r="R62" s="72">
        <f t="shared" si="13"/>
        <v>200</v>
      </c>
      <c r="S62" s="72">
        <f t="shared" si="27"/>
        <v>119</v>
      </c>
      <c r="T62" s="72"/>
      <c r="U62" s="34"/>
      <c r="V62" s="26"/>
      <c r="W62" s="36"/>
      <c r="X62" s="21"/>
      <c r="Y62" s="72">
        <f t="shared" si="28"/>
        <v>1507</v>
      </c>
      <c r="Z62" s="73">
        <f t="shared" si="29"/>
        <v>14393</v>
      </c>
      <c r="AA62" s="40">
        <v>500</v>
      </c>
      <c r="AB62" s="73">
        <f t="shared" si="30"/>
        <v>13893</v>
      </c>
      <c r="AC62" s="74">
        <f t="shared" si="31"/>
        <v>-13893</v>
      </c>
      <c r="AD62" s="75" t="e">
        <f>VLOOKUP(D62,#REF!,2,0)</f>
        <v>#REF!</v>
      </c>
      <c r="AE62" s="75" t="s">
        <v>55</v>
      </c>
      <c r="AF62" s="75">
        <v>1432</v>
      </c>
      <c r="AG62" s="76">
        <f t="shared" si="32"/>
        <v>-12461</v>
      </c>
      <c r="AI62" s="34" t="s">
        <v>211</v>
      </c>
      <c r="AJ62" s="75" t="b">
        <f t="shared" si="33"/>
        <v>0</v>
      </c>
      <c r="AK62" s="34"/>
      <c r="AL62" s="34"/>
      <c r="AM62" s="34">
        <v>4000</v>
      </c>
      <c r="AO62" s="195">
        <v>3315397405</v>
      </c>
      <c r="AP62" s="75" t="b">
        <f t="shared" si="16"/>
        <v>0</v>
      </c>
      <c r="AR62" s="75">
        <f t="shared" si="17"/>
        <v>18</v>
      </c>
    </row>
    <row r="63" spans="1:44" s="79" customFormat="1">
      <c r="A63" s="66">
        <v>53</v>
      </c>
      <c r="B63" s="225">
        <v>101407413648</v>
      </c>
      <c r="C63" s="326">
        <v>3310316931</v>
      </c>
      <c r="D63" s="193" t="s">
        <v>509</v>
      </c>
      <c r="E63" s="34"/>
      <c r="F63" s="69">
        <v>636</v>
      </c>
      <c r="G63" s="305">
        <v>15</v>
      </c>
      <c r="H63" s="39">
        <v>8</v>
      </c>
      <c r="I63" s="70">
        <f t="shared" si="19"/>
        <v>23</v>
      </c>
      <c r="J63" s="71">
        <f t="shared" si="20"/>
        <v>9540</v>
      </c>
      <c r="K63" s="71">
        <f t="shared" si="21"/>
        <v>5088</v>
      </c>
      <c r="L63" s="71">
        <f t="shared" si="9"/>
        <v>14628</v>
      </c>
      <c r="M63" s="71">
        <f t="shared" si="22"/>
        <v>8250</v>
      </c>
      <c r="N63" s="72">
        <f t="shared" si="23"/>
        <v>413</v>
      </c>
      <c r="O63" s="71">
        <f t="shared" si="24"/>
        <v>5965</v>
      </c>
      <c r="P63" s="71">
        <f t="shared" si="25"/>
        <v>14628</v>
      </c>
      <c r="Q63" s="72">
        <f t="shared" si="26"/>
        <v>990</v>
      </c>
      <c r="R63" s="72">
        <f t="shared" si="13"/>
        <v>200</v>
      </c>
      <c r="S63" s="72">
        <f t="shared" si="27"/>
        <v>110</v>
      </c>
      <c r="T63" s="72"/>
      <c r="U63" s="34"/>
      <c r="V63" s="26"/>
      <c r="W63" s="36"/>
      <c r="X63" s="21"/>
      <c r="Y63" s="72">
        <f t="shared" si="28"/>
        <v>1300</v>
      </c>
      <c r="Z63" s="73">
        <f t="shared" si="29"/>
        <v>13328</v>
      </c>
      <c r="AA63" s="40">
        <v>500</v>
      </c>
      <c r="AB63" s="73">
        <f t="shared" si="30"/>
        <v>12828</v>
      </c>
      <c r="AC63" s="74">
        <f t="shared" si="31"/>
        <v>-12828</v>
      </c>
      <c r="AD63" s="75" t="e">
        <f>VLOOKUP(D63,#REF!,2,0)</f>
        <v>#REF!</v>
      </c>
      <c r="AE63" s="75" t="s">
        <v>31</v>
      </c>
      <c r="AF63" s="75">
        <v>6073.4</v>
      </c>
      <c r="AG63" s="76">
        <f t="shared" si="32"/>
        <v>-6754.6</v>
      </c>
      <c r="AI63" s="34" t="s">
        <v>206</v>
      </c>
      <c r="AJ63" s="75" t="b">
        <f t="shared" si="33"/>
        <v>0</v>
      </c>
      <c r="AK63" s="34">
        <v>50</v>
      </c>
      <c r="AL63" s="34"/>
      <c r="AM63" s="34">
        <v>5000</v>
      </c>
      <c r="AO63" s="195">
        <v>3313965630</v>
      </c>
      <c r="AP63" s="75" t="b">
        <f t="shared" si="16"/>
        <v>0</v>
      </c>
      <c r="AR63" s="75">
        <f t="shared" si="17"/>
        <v>15</v>
      </c>
    </row>
    <row r="64" spans="1:44" s="79" customFormat="1">
      <c r="A64" s="66">
        <v>54</v>
      </c>
      <c r="B64" s="297">
        <v>101931400073</v>
      </c>
      <c r="C64" s="326">
        <v>3316313423</v>
      </c>
      <c r="D64" s="193" t="s">
        <v>450</v>
      </c>
      <c r="E64" s="34"/>
      <c r="F64" s="69">
        <v>636</v>
      </c>
      <c r="G64" s="305">
        <v>18</v>
      </c>
      <c r="H64" s="39">
        <v>7</v>
      </c>
      <c r="I64" s="70">
        <f t="shared" si="19"/>
        <v>25</v>
      </c>
      <c r="J64" s="71">
        <f t="shared" si="20"/>
        <v>11448</v>
      </c>
      <c r="K64" s="71">
        <f t="shared" si="21"/>
        <v>4452</v>
      </c>
      <c r="L64" s="71">
        <f t="shared" si="9"/>
        <v>15900</v>
      </c>
      <c r="M64" s="71">
        <f t="shared" si="22"/>
        <v>9900</v>
      </c>
      <c r="N64" s="72">
        <f t="shared" si="23"/>
        <v>495</v>
      </c>
      <c r="O64" s="71">
        <f t="shared" si="24"/>
        <v>5505</v>
      </c>
      <c r="P64" s="71">
        <f t="shared" si="25"/>
        <v>15900</v>
      </c>
      <c r="Q64" s="72">
        <f t="shared" si="26"/>
        <v>1188</v>
      </c>
      <c r="R64" s="72">
        <f t="shared" si="13"/>
        <v>200</v>
      </c>
      <c r="S64" s="72">
        <f t="shared" si="27"/>
        <v>119</v>
      </c>
      <c r="T64" s="72"/>
      <c r="U64" s="34"/>
      <c r="V64" s="26"/>
      <c r="W64" s="36"/>
      <c r="X64" s="21"/>
      <c r="Y64" s="72">
        <f t="shared" si="28"/>
        <v>1507</v>
      </c>
      <c r="Z64" s="73">
        <f t="shared" si="29"/>
        <v>14393</v>
      </c>
      <c r="AA64" s="40">
        <v>500</v>
      </c>
      <c r="AB64" s="73">
        <f t="shared" si="30"/>
        <v>13893</v>
      </c>
      <c r="AC64" s="74">
        <f t="shared" si="31"/>
        <v>-13893</v>
      </c>
      <c r="AD64" s="75" t="e">
        <f>VLOOKUP(D64,#REF!,2,0)</f>
        <v>#REF!</v>
      </c>
      <c r="AE64" s="75"/>
      <c r="AF64" s="75">
        <v>17194.400000000001</v>
      </c>
      <c r="AG64" s="76">
        <f t="shared" si="32"/>
        <v>3301.4000000000015</v>
      </c>
      <c r="AI64" s="34" t="s">
        <v>296</v>
      </c>
      <c r="AJ64" s="75" t="b">
        <f t="shared" si="33"/>
        <v>0</v>
      </c>
      <c r="AK64" s="34">
        <v>221</v>
      </c>
      <c r="AL64" s="34"/>
      <c r="AM64" s="34"/>
      <c r="AO64" s="195">
        <v>3316063261</v>
      </c>
      <c r="AP64" s="75" t="b">
        <f t="shared" si="16"/>
        <v>0</v>
      </c>
      <c r="AR64" s="75">
        <f t="shared" si="17"/>
        <v>18</v>
      </c>
    </row>
    <row r="65" spans="1:44" s="79" customFormat="1">
      <c r="A65" s="66">
        <v>55</v>
      </c>
      <c r="B65" s="226">
        <v>101805790352</v>
      </c>
      <c r="C65" s="326">
        <v>3313806736</v>
      </c>
      <c r="D65" s="193" t="s">
        <v>659</v>
      </c>
      <c r="E65" s="34"/>
      <c r="F65" s="69">
        <v>636</v>
      </c>
      <c r="G65" s="307">
        <v>15</v>
      </c>
      <c r="H65" s="39">
        <v>8</v>
      </c>
      <c r="I65" s="70">
        <f t="shared" si="19"/>
        <v>23</v>
      </c>
      <c r="J65" s="71">
        <f t="shared" si="20"/>
        <v>9540</v>
      </c>
      <c r="K65" s="71">
        <f t="shared" si="21"/>
        <v>5088</v>
      </c>
      <c r="L65" s="71">
        <f t="shared" si="9"/>
        <v>14628</v>
      </c>
      <c r="M65" s="71">
        <f t="shared" si="22"/>
        <v>8250</v>
      </c>
      <c r="N65" s="72">
        <f t="shared" si="23"/>
        <v>413</v>
      </c>
      <c r="O65" s="71">
        <f t="shared" si="24"/>
        <v>5965</v>
      </c>
      <c r="P65" s="71">
        <f t="shared" si="25"/>
        <v>14628</v>
      </c>
      <c r="Q65" s="72">
        <f t="shared" si="26"/>
        <v>990</v>
      </c>
      <c r="R65" s="72">
        <f t="shared" si="13"/>
        <v>200</v>
      </c>
      <c r="S65" s="72">
        <f t="shared" si="27"/>
        <v>110</v>
      </c>
      <c r="T65" s="72"/>
      <c r="U65" s="34"/>
      <c r="V65" s="26"/>
      <c r="W65" s="36"/>
      <c r="X65" s="21"/>
      <c r="Y65" s="72">
        <f t="shared" si="28"/>
        <v>1300</v>
      </c>
      <c r="Z65" s="73">
        <f t="shared" si="29"/>
        <v>13328</v>
      </c>
      <c r="AA65" s="40">
        <v>500</v>
      </c>
      <c r="AB65" s="73">
        <f t="shared" si="30"/>
        <v>12828</v>
      </c>
      <c r="AC65" s="74">
        <f t="shared" si="31"/>
        <v>-12828</v>
      </c>
      <c r="AD65" s="75" t="e">
        <f>VLOOKUP(D65,#REF!,2,0)</f>
        <v>#REF!</v>
      </c>
      <c r="AE65" s="75"/>
      <c r="AF65" s="75">
        <v>10329.049999999999</v>
      </c>
      <c r="AG65" s="76">
        <f t="shared" si="32"/>
        <v>-2498.9500000000007</v>
      </c>
      <c r="AI65" s="34" t="s">
        <v>228</v>
      </c>
      <c r="AJ65" s="75" t="b">
        <f t="shared" si="33"/>
        <v>0</v>
      </c>
      <c r="AK65" s="34">
        <v>163</v>
      </c>
      <c r="AL65" s="34">
        <v>16.8</v>
      </c>
      <c r="AM65" s="34"/>
      <c r="AO65" s="195">
        <v>3313948482</v>
      </c>
      <c r="AP65" s="75" t="b">
        <f t="shared" si="16"/>
        <v>0</v>
      </c>
      <c r="AR65" s="75">
        <f t="shared" si="17"/>
        <v>15</v>
      </c>
    </row>
    <row r="66" spans="1:44" s="79" customFormat="1">
      <c r="A66" s="66">
        <v>56</v>
      </c>
      <c r="B66" s="324">
        <v>101486099649</v>
      </c>
      <c r="C66" s="326">
        <v>3311361569</v>
      </c>
      <c r="D66" s="193" t="s">
        <v>502</v>
      </c>
      <c r="E66" s="34"/>
      <c r="F66" s="69">
        <v>636</v>
      </c>
      <c r="G66" s="305">
        <v>12</v>
      </c>
      <c r="H66" s="39">
        <v>8</v>
      </c>
      <c r="I66" s="70">
        <f t="shared" si="19"/>
        <v>20</v>
      </c>
      <c r="J66" s="71">
        <f t="shared" si="20"/>
        <v>7632</v>
      </c>
      <c r="K66" s="71">
        <f t="shared" si="21"/>
        <v>5088</v>
      </c>
      <c r="L66" s="71">
        <f t="shared" si="9"/>
        <v>12720</v>
      </c>
      <c r="M66" s="71">
        <f t="shared" si="22"/>
        <v>6600</v>
      </c>
      <c r="N66" s="72">
        <f t="shared" si="23"/>
        <v>330</v>
      </c>
      <c r="O66" s="71">
        <f t="shared" si="24"/>
        <v>5790</v>
      </c>
      <c r="P66" s="71">
        <f t="shared" si="25"/>
        <v>12720</v>
      </c>
      <c r="Q66" s="72">
        <f t="shared" si="26"/>
        <v>792</v>
      </c>
      <c r="R66" s="72">
        <f t="shared" si="13"/>
        <v>200</v>
      </c>
      <c r="S66" s="72">
        <f t="shared" si="27"/>
        <v>95</v>
      </c>
      <c r="T66" s="72"/>
      <c r="U66" s="34"/>
      <c r="V66" s="26"/>
      <c r="W66" s="36"/>
      <c r="X66" s="21"/>
      <c r="Y66" s="72">
        <f t="shared" si="28"/>
        <v>1087</v>
      </c>
      <c r="Z66" s="73">
        <f t="shared" si="29"/>
        <v>11633</v>
      </c>
      <c r="AA66" s="40">
        <v>500</v>
      </c>
      <c r="AB66" s="73">
        <f t="shared" si="30"/>
        <v>11133</v>
      </c>
      <c r="AC66" s="74">
        <f t="shared" si="31"/>
        <v>-11133</v>
      </c>
      <c r="AD66" s="75" t="e">
        <f>VLOOKUP(D66,#REF!,2,0)</f>
        <v>#REF!</v>
      </c>
      <c r="AE66" s="75" t="s">
        <v>21</v>
      </c>
      <c r="AF66" s="75">
        <v>9714</v>
      </c>
      <c r="AG66" s="76">
        <f t="shared" si="32"/>
        <v>-1419</v>
      </c>
      <c r="AI66" s="34" t="s">
        <v>223</v>
      </c>
      <c r="AJ66" s="75" t="b">
        <f t="shared" si="33"/>
        <v>0</v>
      </c>
      <c r="AK66" s="34"/>
      <c r="AL66" s="34">
        <v>16.8</v>
      </c>
      <c r="AM66" s="34"/>
      <c r="AO66" s="203">
        <v>3315359456</v>
      </c>
      <c r="AP66" s="75" t="b">
        <f t="shared" si="16"/>
        <v>0</v>
      </c>
      <c r="AR66" s="75">
        <f t="shared" si="17"/>
        <v>12</v>
      </c>
    </row>
    <row r="67" spans="1:44" s="79" customFormat="1">
      <c r="A67" s="66">
        <v>57</v>
      </c>
      <c r="B67" s="324">
        <v>102078951370</v>
      </c>
      <c r="C67" s="326">
        <v>3316473499</v>
      </c>
      <c r="D67" s="193" t="s">
        <v>448</v>
      </c>
      <c r="E67" s="34"/>
      <c r="F67" s="69">
        <v>636</v>
      </c>
      <c r="G67" s="305">
        <v>9</v>
      </c>
      <c r="H67" s="39">
        <v>6</v>
      </c>
      <c r="I67" s="70">
        <f t="shared" si="19"/>
        <v>15</v>
      </c>
      <c r="J67" s="71">
        <f t="shared" si="20"/>
        <v>5724</v>
      </c>
      <c r="K67" s="71">
        <f t="shared" si="21"/>
        <v>3816</v>
      </c>
      <c r="L67" s="71">
        <f t="shared" si="9"/>
        <v>9540</v>
      </c>
      <c r="M67" s="71">
        <f t="shared" si="22"/>
        <v>4950</v>
      </c>
      <c r="N67" s="72">
        <f t="shared" si="23"/>
        <v>248</v>
      </c>
      <c r="O67" s="71">
        <f t="shared" si="24"/>
        <v>4342</v>
      </c>
      <c r="P67" s="71">
        <f t="shared" si="25"/>
        <v>9540</v>
      </c>
      <c r="Q67" s="72">
        <f t="shared" si="26"/>
        <v>594</v>
      </c>
      <c r="R67" s="72">
        <f t="shared" si="13"/>
        <v>175</v>
      </c>
      <c r="S67" s="72">
        <f t="shared" si="27"/>
        <v>72</v>
      </c>
      <c r="T67" s="72"/>
      <c r="U67" s="34"/>
      <c r="V67" s="26"/>
      <c r="W67" s="36"/>
      <c r="X67" s="21"/>
      <c r="Y67" s="72">
        <f t="shared" si="28"/>
        <v>841</v>
      </c>
      <c r="Z67" s="73">
        <f t="shared" si="29"/>
        <v>8699</v>
      </c>
      <c r="AA67" s="40">
        <v>500</v>
      </c>
      <c r="AB67" s="73">
        <f t="shared" si="30"/>
        <v>8199</v>
      </c>
      <c r="AC67" s="74">
        <f t="shared" si="31"/>
        <v>-8199</v>
      </c>
      <c r="AD67" s="75" t="e">
        <f>VLOOKUP(D67,#REF!,2,0)</f>
        <v>#REF!</v>
      </c>
      <c r="AE67" s="75" t="s">
        <v>56</v>
      </c>
      <c r="AF67" s="75">
        <v>2162</v>
      </c>
      <c r="AG67" s="76">
        <f t="shared" si="32"/>
        <v>-6037</v>
      </c>
      <c r="AI67" s="34" t="s">
        <v>269</v>
      </c>
      <c r="AJ67" s="75" t="b">
        <f t="shared" si="33"/>
        <v>0</v>
      </c>
      <c r="AK67" s="34">
        <v>308</v>
      </c>
      <c r="AL67" s="34"/>
      <c r="AM67" s="34"/>
      <c r="AO67" s="195">
        <v>3308695163</v>
      </c>
      <c r="AP67" s="75" t="b">
        <f t="shared" si="16"/>
        <v>0</v>
      </c>
      <c r="AR67" s="75">
        <f t="shared" si="17"/>
        <v>9</v>
      </c>
    </row>
    <row r="68" spans="1:44" s="79" customFormat="1">
      <c r="A68" s="66">
        <v>58</v>
      </c>
      <c r="B68" s="324">
        <v>101492178974</v>
      </c>
      <c r="C68" s="326">
        <v>3311090288</v>
      </c>
      <c r="D68" s="193" t="s">
        <v>505</v>
      </c>
      <c r="E68" s="34"/>
      <c r="F68" s="69">
        <v>636</v>
      </c>
      <c r="G68" s="305">
        <v>18</v>
      </c>
      <c r="H68" s="39">
        <v>7</v>
      </c>
      <c r="I68" s="70">
        <f t="shared" si="19"/>
        <v>25</v>
      </c>
      <c r="J68" s="71">
        <f t="shared" si="20"/>
        <v>11448</v>
      </c>
      <c r="K68" s="71">
        <f t="shared" si="21"/>
        <v>4452</v>
      </c>
      <c r="L68" s="71">
        <f t="shared" si="9"/>
        <v>15900</v>
      </c>
      <c r="M68" s="71">
        <f t="shared" si="22"/>
        <v>9900</v>
      </c>
      <c r="N68" s="72">
        <f t="shared" si="23"/>
        <v>495</v>
      </c>
      <c r="O68" s="71">
        <f t="shared" si="24"/>
        <v>5505</v>
      </c>
      <c r="P68" s="71">
        <f t="shared" si="25"/>
        <v>15900</v>
      </c>
      <c r="Q68" s="72">
        <f t="shared" si="26"/>
        <v>1188</v>
      </c>
      <c r="R68" s="72">
        <f t="shared" si="13"/>
        <v>200</v>
      </c>
      <c r="S68" s="72">
        <f t="shared" si="27"/>
        <v>119</v>
      </c>
      <c r="T68" s="72"/>
      <c r="U68" s="34"/>
      <c r="V68" s="26"/>
      <c r="W68" s="36"/>
      <c r="X68" s="21"/>
      <c r="Y68" s="72">
        <f t="shared" si="28"/>
        <v>1507</v>
      </c>
      <c r="Z68" s="73">
        <f t="shared" si="29"/>
        <v>14393</v>
      </c>
      <c r="AA68" s="40">
        <v>500</v>
      </c>
      <c r="AB68" s="73">
        <f t="shared" si="30"/>
        <v>13893</v>
      </c>
      <c r="AC68" s="74">
        <f t="shared" si="31"/>
        <v>-13893</v>
      </c>
      <c r="AD68" s="75" t="e">
        <f>VLOOKUP(D68,#REF!,2,0)</f>
        <v>#REF!</v>
      </c>
      <c r="AE68" s="75" t="s">
        <v>32</v>
      </c>
      <c r="AF68" s="75">
        <v>8596.4</v>
      </c>
      <c r="AG68" s="76">
        <f t="shared" si="32"/>
        <v>-5296.6</v>
      </c>
      <c r="AI68" s="34" t="s">
        <v>99</v>
      </c>
      <c r="AJ68" s="75" t="b">
        <f t="shared" si="33"/>
        <v>0</v>
      </c>
      <c r="AK68" s="34">
        <v>210</v>
      </c>
      <c r="AL68" s="34">
        <v>16.8</v>
      </c>
      <c r="AM68" s="34">
        <v>5000</v>
      </c>
      <c r="AO68" s="195">
        <v>3315707279</v>
      </c>
      <c r="AP68" s="75" t="b">
        <f t="shared" si="16"/>
        <v>0</v>
      </c>
      <c r="AR68" s="75">
        <f t="shared" si="17"/>
        <v>18</v>
      </c>
    </row>
    <row r="69" spans="1:44" s="79" customFormat="1">
      <c r="A69" s="66">
        <v>59</v>
      </c>
      <c r="B69" s="324">
        <v>102043325341</v>
      </c>
      <c r="C69" s="326">
        <v>3316063261</v>
      </c>
      <c r="D69" s="193" t="s">
        <v>458</v>
      </c>
      <c r="E69" s="34"/>
      <c r="F69" s="69">
        <v>636</v>
      </c>
      <c r="G69" s="305">
        <v>18</v>
      </c>
      <c r="H69" s="39">
        <v>7</v>
      </c>
      <c r="I69" s="70">
        <f t="shared" si="19"/>
        <v>25</v>
      </c>
      <c r="J69" s="71">
        <f t="shared" si="20"/>
        <v>11448</v>
      </c>
      <c r="K69" s="71">
        <f t="shared" si="21"/>
        <v>4452</v>
      </c>
      <c r="L69" s="71">
        <f t="shared" si="9"/>
        <v>15900</v>
      </c>
      <c r="M69" s="71">
        <f t="shared" si="22"/>
        <v>9900</v>
      </c>
      <c r="N69" s="72">
        <f t="shared" si="23"/>
        <v>495</v>
      </c>
      <c r="O69" s="71">
        <f t="shared" si="24"/>
        <v>5505</v>
      </c>
      <c r="P69" s="71">
        <f t="shared" si="25"/>
        <v>15900</v>
      </c>
      <c r="Q69" s="72">
        <f t="shared" si="26"/>
        <v>1188</v>
      </c>
      <c r="R69" s="72">
        <f t="shared" si="13"/>
        <v>200</v>
      </c>
      <c r="S69" s="72">
        <f t="shared" si="27"/>
        <v>119</v>
      </c>
      <c r="T69" s="72"/>
      <c r="U69" s="34"/>
      <c r="V69" s="26"/>
      <c r="W69" s="36"/>
      <c r="X69" s="21"/>
      <c r="Y69" s="72">
        <f t="shared" si="28"/>
        <v>1507</v>
      </c>
      <c r="Z69" s="73">
        <f t="shared" si="29"/>
        <v>14393</v>
      </c>
      <c r="AA69" s="40">
        <v>500</v>
      </c>
      <c r="AB69" s="73">
        <f t="shared" si="30"/>
        <v>13893</v>
      </c>
      <c r="AC69" s="74">
        <f t="shared" si="31"/>
        <v>-13893</v>
      </c>
      <c r="AD69" s="75" t="e">
        <f>VLOOKUP(D69,#REF!,2,0)</f>
        <v>#REF!</v>
      </c>
      <c r="AE69" s="75" t="s">
        <v>13</v>
      </c>
      <c r="AF69" s="75">
        <v>8010.7</v>
      </c>
      <c r="AG69" s="76">
        <f t="shared" si="32"/>
        <v>-5882.3</v>
      </c>
      <c r="AI69" s="34" t="s">
        <v>241</v>
      </c>
      <c r="AJ69" s="75" t="b">
        <f t="shared" si="33"/>
        <v>0</v>
      </c>
      <c r="AK69" s="34">
        <v>261</v>
      </c>
      <c r="AL69" s="34"/>
      <c r="AM69" s="34"/>
      <c r="AO69" s="203">
        <v>3315285018</v>
      </c>
      <c r="AP69" s="75" t="b">
        <f t="shared" si="16"/>
        <v>0</v>
      </c>
      <c r="AR69" s="75">
        <f t="shared" si="17"/>
        <v>18</v>
      </c>
    </row>
    <row r="70" spans="1:44" s="79" customFormat="1">
      <c r="A70" s="66">
        <v>60</v>
      </c>
      <c r="B70" s="324">
        <v>101821692693</v>
      </c>
      <c r="C70" s="326">
        <v>3313965630</v>
      </c>
      <c r="D70" s="193" t="s">
        <v>493</v>
      </c>
      <c r="E70" s="34"/>
      <c r="F70" s="69">
        <v>636</v>
      </c>
      <c r="G70" s="307">
        <v>7</v>
      </c>
      <c r="H70" s="39">
        <v>3</v>
      </c>
      <c r="I70" s="70">
        <f t="shared" si="19"/>
        <v>10</v>
      </c>
      <c r="J70" s="71">
        <f t="shared" si="20"/>
        <v>4452</v>
      </c>
      <c r="K70" s="71">
        <f t="shared" si="21"/>
        <v>1908</v>
      </c>
      <c r="L70" s="71">
        <f t="shared" si="9"/>
        <v>6360</v>
      </c>
      <c r="M70" s="71">
        <f t="shared" si="22"/>
        <v>3850</v>
      </c>
      <c r="N70" s="72">
        <f t="shared" si="23"/>
        <v>193</v>
      </c>
      <c r="O70" s="71">
        <f t="shared" si="24"/>
        <v>2317</v>
      </c>
      <c r="P70" s="71">
        <f t="shared" si="25"/>
        <v>6360</v>
      </c>
      <c r="Q70" s="72">
        <f t="shared" si="26"/>
        <v>462</v>
      </c>
      <c r="R70" s="72">
        <f t="shared" si="13"/>
        <v>0</v>
      </c>
      <c r="S70" s="72">
        <f t="shared" si="27"/>
        <v>48</v>
      </c>
      <c r="T70" s="72"/>
      <c r="U70" s="34"/>
      <c r="V70" s="26"/>
      <c r="W70" s="36"/>
      <c r="X70" s="21"/>
      <c r="Y70" s="72">
        <f t="shared" si="28"/>
        <v>510</v>
      </c>
      <c r="Z70" s="73">
        <f t="shared" si="29"/>
        <v>5850</v>
      </c>
      <c r="AA70" s="40">
        <v>500</v>
      </c>
      <c r="AB70" s="73">
        <f t="shared" si="30"/>
        <v>5350</v>
      </c>
      <c r="AC70" s="74">
        <f t="shared" si="31"/>
        <v>-5350</v>
      </c>
      <c r="AD70" s="75" t="e">
        <f>VLOOKUP(D70,#REF!,2,0)</f>
        <v>#REF!</v>
      </c>
      <c r="AE70" s="75" t="s">
        <v>7</v>
      </c>
      <c r="AF70" s="75">
        <v>9816.75</v>
      </c>
      <c r="AG70" s="76">
        <f t="shared" si="32"/>
        <v>4466.75</v>
      </c>
      <c r="AI70" s="34" t="s">
        <v>240</v>
      </c>
      <c r="AJ70" s="75" t="b">
        <f t="shared" si="33"/>
        <v>0</v>
      </c>
      <c r="AK70" s="34">
        <v>145</v>
      </c>
      <c r="AL70" s="34"/>
      <c r="AM70" s="34"/>
      <c r="AO70" s="195">
        <v>3316906032</v>
      </c>
      <c r="AP70" s="75" t="b">
        <f t="shared" si="16"/>
        <v>0</v>
      </c>
      <c r="AR70" s="75">
        <f t="shared" si="17"/>
        <v>7</v>
      </c>
    </row>
    <row r="71" spans="1:44" s="79" customFormat="1">
      <c r="A71" s="66">
        <v>61</v>
      </c>
      <c r="B71" s="324">
        <v>101591620411</v>
      </c>
      <c r="C71" s="326">
        <v>3313948482</v>
      </c>
      <c r="D71" s="193" t="s">
        <v>494</v>
      </c>
      <c r="E71" s="34"/>
      <c r="F71" s="69">
        <v>636</v>
      </c>
      <c r="G71" s="305">
        <v>0</v>
      </c>
      <c r="H71" s="39"/>
      <c r="I71" s="70">
        <f t="shared" si="19"/>
        <v>0</v>
      </c>
      <c r="J71" s="71">
        <f t="shared" si="20"/>
        <v>0</v>
      </c>
      <c r="K71" s="71">
        <f t="shared" si="21"/>
        <v>0</v>
      </c>
      <c r="L71" s="71">
        <f t="shared" si="9"/>
        <v>0</v>
      </c>
      <c r="M71" s="71">
        <f t="shared" si="22"/>
        <v>0</v>
      </c>
      <c r="N71" s="72">
        <f t="shared" si="23"/>
        <v>0</v>
      </c>
      <c r="O71" s="71">
        <f t="shared" si="24"/>
        <v>0</v>
      </c>
      <c r="P71" s="71">
        <f t="shared" si="25"/>
        <v>0</v>
      </c>
      <c r="Q71" s="72">
        <f t="shared" si="26"/>
        <v>0</v>
      </c>
      <c r="R71" s="72">
        <f t="shared" si="13"/>
        <v>0</v>
      </c>
      <c r="S71" s="72">
        <f t="shared" si="27"/>
        <v>0</v>
      </c>
      <c r="T71" s="72"/>
      <c r="U71" s="34"/>
      <c r="V71" s="26"/>
      <c r="W71" s="36"/>
      <c r="X71" s="21"/>
      <c r="Y71" s="72">
        <f t="shared" si="28"/>
        <v>0</v>
      </c>
      <c r="Z71" s="73">
        <f t="shared" si="29"/>
        <v>0</v>
      </c>
      <c r="AA71" s="40">
        <v>500</v>
      </c>
      <c r="AB71" s="73">
        <f t="shared" si="30"/>
        <v>-500</v>
      </c>
      <c r="AC71" s="74">
        <f t="shared" si="31"/>
        <v>500</v>
      </c>
      <c r="AD71" s="75" t="e">
        <f>VLOOKUP(D71,#REF!,2,0)</f>
        <v>#REF!</v>
      </c>
      <c r="AE71" s="75"/>
      <c r="AF71" s="75">
        <v>13276.1</v>
      </c>
      <c r="AG71" s="76">
        <f t="shared" si="32"/>
        <v>13776.1</v>
      </c>
      <c r="AI71" s="34" t="s">
        <v>216</v>
      </c>
      <c r="AJ71" s="75" t="b">
        <f t="shared" si="33"/>
        <v>0</v>
      </c>
      <c r="AK71" s="34"/>
      <c r="AL71" s="34"/>
      <c r="AM71" s="34"/>
      <c r="AO71" s="195">
        <v>3316550718</v>
      </c>
      <c r="AP71" s="75" t="b">
        <f t="shared" si="16"/>
        <v>0</v>
      </c>
      <c r="AR71" s="75">
        <f t="shared" si="17"/>
        <v>0</v>
      </c>
    </row>
    <row r="72" spans="1:44" s="79" customFormat="1">
      <c r="A72" s="66">
        <v>62</v>
      </c>
      <c r="B72" s="324">
        <v>102235752061</v>
      </c>
      <c r="C72" s="326">
        <v>3317906217</v>
      </c>
      <c r="D72" s="193" t="s">
        <v>20231</v>
      </c>
      <c r="E72" s="34"/>
      <c r="F72" s="69">
        <v>636</v>
      </c>
      <c r="G72" s="305">
        <v>17</v>
      </c>
      <c r="H72" s="39">
        <v>7</v>
      </c>
      <c r="I72" s="70">
        <f t="shared" si="19"/>
        <v>24</v>
      </c>
      <c r="J72" s="71">
        <f t="shared" si="20"/>
        <v>10812</v>
      </c>
      <c r="K72" s="71">
        <f t="shared" si="21"/>
        <v>4452</v>
      </c>
      <c r="L72" s="71">
        <f t="shared" si="9"/>
        <v>15264</v>
      </c>
      <c r="M72" s="71">
        <f t="shared" si="22"/>
        <v>9350</v>
      </c>
      <c r="N72" s="72">
        <f t="shared" si="23"/>
        <v>468</v>
      </c>
      <c r="O72" s="71">
        <f t="shared" si="24"/>
        <v>5446</v>
      </c>
      <c r="P72" s="71">
        <f t="shared" si="25"/>
        <v>15264</v>
      </c>
      <c r="Q72" s="72">
        <f t="shared" si="26"/>
        <v>1122</v>
      </c>
      <c r="R72" s="72">
        <f t="shared" si="13"/>
        <v>200</v>
      </c>
      <c r="S72" s="72">
        <f t="shared" si="27"/>
        <v>114</v>
      </c>
      <c r="T72" s="72"/>
      <c r="U72" s="34"/>
      <c r="V72" s="26"/>
      <c r="W72" s="36"/>
      <c r="X72" s="21"/>
      <c r="Y72" s="72">
        <f t="shared" si="28"/>
        <v>1436</v>
      </c>
      <c r="Z72" s="73">
        <f t="shared" si="29"/>
        <v>13828</v>
      </c>
      <c r="AA72" s="40">
        <v>500</v>
      </c>
      <c r="AB72" s="73">
        <f t="shared" si="30"/>
        <v>13328</v>
      </c>
      <c r="AC72" s="74">
        <f t="shared" si="31"/>
        <v>-13328</v>
      </c>
      <c r="AD72" s="75" t="e">
        <f>VLOOKUP(D72,#REF!,2,0)</f>
        <v>#REF!</v>
      </c>
      <c r="AE72" s="75"/>
      <c r="AF72" s="75">
        <v>6160.8</v>
      </c>
      <c r="AG72" s="76">
        <f t="shared" si="32"/>
        <v>-7167.2</v>
      </c>
      <c r="AI72" s="34" t="s">
        <v>26</v>
      </c>
      <c r="AJ72" s="75" t="b">
        <f t="shared" si="33"/>
        <v>0</v>
      </c>
      <c r="AK72" s="34">
        <v>16</v>
      </c>
      <c r="AL72" s="34">
        <v>33.6</v>
      </c>
      <c r="AM72" s="34"/>
      <c r="AO72" s="195">
        <v>3311838965</v>
      </c>
      <c r="AP72" s="75" t="b">
        <f t="shared" si="16"/>
        <v>0</v>
      </c>
      <c r="AR72" s="75">
        <f t="shared" si="17"/>
        <v>17</v>
      </c>
    </row>
    <row r="73" spans="1:44" s="79" customFormat="1">
      <c r="A73" s="66">
        <v>63</v>
      </c>
      <c r="B73" s="204">
        <v>101960331774</v>
      </c>
      <c r="C73" s="326">
        <v>3315285018</v>
      </c>
      <c r="D73" s="193" t="s">
        <v>478</v>
      </c>
      <c r="E73" s="34"/>
      <c r="F73" s="69">
        <v>636</v>
      </c>
      <c r="G73" s="305">
        <v>18</v>
      </c>
      <c r="H73" s="39">
        <v>7</v>
      </c>
      <c r="I73" s="70">
        <f t="shared" si="19"/>
        <v>25</v>
      </c>
      <c r="J73" s="71">
        <f t="shared" si="20"/>
        <v>11448</v>
      </c>
      <c r="K73" s="71">
        <f t="shared" si="21"/>
        <v>4452</v>
      </c>
      <c r="L73" s="71">
        <f t="shared" si="9"/>
        <v>15900</v>
      </c>
      <c r="M73" s="71">
        <f t="shared" si="22"/>
        <v>9900</v>
      </c>
      <c r="N73" s="72">
        <f t="shared" si="23"/>
        <v>495</v>
      </c>
      <c r="O73" s="71">
        <f t="shared" si="24"/>
        <v>5505</v>
      </c>
      <c r="P73" s="71">
        <f t="shared" si="25"/>
        <v>15900</v>
      </c>
      <c r="Q73" s="72">
        <f t="shared" si="26"/>
        <v>1188</v>
      </c>
      <c r="R73" s="72">
        <f t="shared" si="13"/>
        <v>200</v>
      </c>
      <c r="S73" s="72">
        <f t="shared" si="27"/>
        <v>119</v>
      </c>
      <c r="T73" s="72"/>
      <c r="U73" s="34"/>
      <c r="V73" s="26"/>
      <c r="W73" s="36"/>
      <c r="X73" s="21"/>
      <c r="Y73" s="72">
        <f t="shared" si="28"/>
        <v>1507</v>
      </c>
      <c r="Z73" s="73">
        <f t="shared" si="29"/>
        <v>14393</v>
      </c>
      <c r="AA73" s="40">
        <v>500</v>
      </c>
      <c r="AB73" s="73">
        <f t="shared" si="30"/>
        <v>13893</v>
      </c>
      <c r="AC73" s="74">
        <f t="shared" si="31"/>
        <v>-13893</v>
      </c>
      <c r="AD73" s="75" t="e">
        <f>VLOOKUP(D73,#REF!,2,0)</f>
        <v>#REF!</v>
      </c>
      <c r="AE73" s="75" t="s">
        <v>4</v>
      </c>
      <c r="AF73" s="75">
        <v>9055.4</v>
      </c>
      <c r="AG73" s="76">
        <f t="shared" si="32"/>
        <v>-4837.6000000000004</v>
      </c>
      <c r="AI73" s="34" t="s">
        <v>233</v>
      </c>
      <c r="AJ73" s="75" t="b">
        <f t="shared" si="33"/>
        <v>0</v>
      </c>
      <c r="AK73" s="34">
        <v>172</v>
      </c>
      <c r="AL73" s="34"/>
      <c r="AM73" s="34"/>
      <c r="AO73" s="202">
        <v>3310906192</v>
      </c>
      <c r="AP73" s="75" t="b">
        <f t="shared" si="16"/>
        <v>0</v>
      </c>
      <c r="AR73" s="75">
        <f t="shared" si="17"/>
        <v>18</v>
      </c>
    </row>
    <row r="74" spans="1:44" s="79" customFormat="1">
      <c r="A74" s="66">
        <v>64</v>
      </c>
      <c r="B74" s="324">
        <v>101540070377</v>
      </c>
      <c r="C74" s="326">
        <v>3311838965</v>
      </c>
      <c r="D74" s="193" t="s">
        <v>499</v>
      </c>
      <c r="E74" s="34"/>
      <c r="F74" s="69">
        <v>636</v>
      </c>
      <c r="G74" s="305">
        <v>11</v>
      </c>
      <c r="H74" s="39">
        <v>8</v>
      </c>
      <c r="I74" s="70">
        <f t="shared" ref="I74:I103" si="34">+G74+H74</f>
        <v>19</v>
      </c>
      <c r="J74" s="71">
        <f t="shared" ref="J74:J103" si="35">ROUND(G74*F74,0)</f>
        <v>6996</v>
      </c>
      <c r="K74" s="71">
        <f t="shared" ref="K74:K103" si="36">ROUND(F74*H74,0)</f>
        <v>5088</v>
      </c>
      <c r="L74" s="71">
        <f t="shared" si="9"/>
        <v>12084</v>
      </c>
      <c r="M74" s="71">
        <f t="shared" ref="M74:M103" si="37">ROUND($M$4*G74,0)</f>
        <v>6050</v>
      </c>
      <c r="N74" s="72">
        <f t="shared" ref="N74:N121" si="38">ROUND($M74*5%,0)</f>
        <v>303</v>
      </c>
      <c r="O74" s="71">
        <f t="shared" ref="O74:O103" si="39">L74-M74-N74</f>
        <v>5731</v>
      </c>
      <c r="P74" s="71">
        <f t="shared" ref="P74:P103" si="40">O74+N74+M74</f>
        <v>12084</v>
      </c>
      <c r="Q74" s="72">
        <f t="shared" ref="Q74:Q103" si="41">ROUND(M74*12%,0)</f>
        <v>726</v>
      </c>
      <c r="R74" s="72">
        <f t="shared" si="13"/>
        <v>200</v>
      </c>
      <c r="S74" s="72">
        <f t="shared" ref="S74:S103" si="42">ROUND(P74*0.75%,0)</f>
        <v>91</v>
      </c>
      <c r="T74" s="72"/>
      <c r="U74" s="34"/>
      <c r="V74" s="26"/>
      <c r="W74" s="36"/>
      <c r="X74" s="21"/>
      <c r="Y74" s="72">
        <f t="shared" ref="Y74:Y103" si="43">SUM(Q74:X74)</f>
        <v>1017</v>
      </c>
      <c r="Z74" s="73">
        <f t="shared" ref="Z74:Z103" si="44">P74-Y74</f>
        <v>11067</v>
      </c>
      <c r="AA74" s="40">
        <v>500</v>
      </c>
      <c r="AB74" s="73">
        <f t="shared" ref="AB74:AB103" si="45">Z74-AA74</f>
        <v>10567</v>
      </c>
      <c r="AC74" s="74">
        <f t="shared" ref="AC74:AC96" si="46">E74-AB74</f>
        <v>-10567</v>
      </c>
      <c r="AD74" s="75" t="e">
        <f>VLOOKUP(D74,#REF!,2,0)</f>
        <v>#REF!</v>
      </c>
      <c r="AE74" s="58" t="s">
        <v>10</v>
      </c>
      <c r="AF74" s="58">
        <v>11166.1</v>
      </c>
      <c r="AG74" s="76">
        <f t="shared" ref="AG74:AG92" si="47">AF74-AB74</f>
        <v>599.10000000000036</v>
      </c>
      <c r="AI74" s="34" t="s">
        <v>227</v>
      </c>
      <c r="AJ74" s="75" t="b">
        <f t="shared" si="33"/>
        <v>0</v>
      </c>
      <c r="AK74" s="34">
        <v>234</v>
      </c>
      <c r="AL74" s="34">
        <v>8</v>
      </c>
      <c r="AM74" s="34">
        <v>5000</v>
      </c>
      <c r="AO74" s="202">
        <v>3316313423</v>
      </c>
      <c r="AP74" s="75" t="b">
        <f t="shared" si="16"/>
        <v>0</v>
      </c>
      <c r="AR74" s="75">
        <f t="shared" si="17"/>
        <v>11</v>
      </c>
    </row>
    <row r="75" spans="1:44" s="669" customFormat="1">
      <c r="A75" s="656">
        <v>65</v>
      </c>
      <c r="B75" s="657">
        <v>101475170616</v>
      </c>
      <c r="C75" s="658">
        <v>3310906192</v>
      </c>
      <c r="D75" s="193" t="s">
        <v>507</v>
      </c>
      <c r="E75" s="659"/>
      <c r="F75" s="660">
        <v>636</v>
      </c>
      <c r="G75" s="305">
        <v>18</v>
      </c>
      <c r="H75" s="39">
        <v>7</v>
      </c>
      <c r="I75" s="661">
        <f t="shared" si="34"/>
        <v>25</v>
      </c>
      <c r="J75" s="662">
        <f t="shared" si="35"/>
        <v>11448</v>
      </c>
      <c r="K75" s="662">
        <f t="shared" si="36"/>
        <v>4452</v>
      </c>
      <c r="L75" s="662">
        <f t="shared" si="9"/>
        <v>15900</v>
      </c>
      <c r="M75" s="662">
        <f t="shared" si="37"/>
        <v>9900</v>
      </c>
      <c r="N75" s="663">
        <f t="shared" si="38"/>
        <v>495</v>
      </c>
      <c r="O75" s="662">
        <f t="shared" si="39"/>
        <v>5505</v>
      </c>
      <c r="P75" s="662">
        <f t="shared" si="40"/>
        <v>15900</v>
      </c>
      <c r="Q75" s="663">
        <f t="shared" si="41"/>
        <v>1188</v>
      </c>
      <c r="R75" s="72">
        <f t="shared" si="13"/>
        <v>200</v>
      </c>
      <c r="S75" s="663">
        <f t="shared" si="42"/>
        <v>119</v>
      </c>
      <c r="T75" s="663"/>
      <c r="U75" s="659"/>
      <c r="V75" s="664"/>
      <c r="W75" s="665"/>
      <c r="X75" s="666"/>
      <c r="Y75" s="663">
        <f t="shared" si="43"/>
        <v>1507</v>
      </c>
      <c r="Z75" s="667">
        <f t="shared" si="44"/>
        <v>14393</v>
      </c>
      <c r="AA75" s="668">
        <v>500</v>
      </c>
      <c r="AB75" s="667">
        <f t="shared" si="45"/>
        <v>13893</v>
      </c>
      <c r="AC75" s="74">
        <f t="shared" si="46"/>
        <v>-13893</v>
      </c>
      <c r="AD75" s="75" t="e">
        <f>VLOOKUP(D75,#REF!,2,0)</f>
        <v>#REF!</v>
      </c>
      <c r="AE75" s="75" t="s">
        <v>25</v>
      </c>
      <c r="AF75" s="75">
        <v>3959.7</v>
      </c>
      <c r="AG75" s="76">
        <f t="shared" si="47"/>
        <v>-9933.2999999999993</v>
      </c>
      <c r="AI75" s="670" t="s">
        <v>310</v>
      </c>
      <c r="AJ75" s="669" t="b">
        <f t="shared" si="33"/>
        <v>0</v>
      </c>
      <c r="AK75" s="659">
        <v>294</v>
      </c>
      <c r="AL75" s="659">
        <v>84</v>
      </c>
      <c r="AM75" s="659"/>
      <c r="AO75" s="671">
        <v>3316711072</v>
      </c>
      <c r="AP75" s="669" t="b">
        <f t="shared" si="16"/>
        <v>0</v>
      </c>
      <c r="AR75" s="669">
        <f t="shared" si="17"/>
        <v>18</v>
      </c>
    </row>
    <row r="76" spans="1:44" s="79" customFormat="1">
      <c r="A76" s="66">
        <v>66</v>
      </c>
      <c r="B76" s="324">
        <v>101396804599</v>
      </c>
      <c r="C76" s="326">
        <v>3315708668</v>
      </c>
      <c r="D76" s="193" t="s">
        <v>467</v>
      </c>
      <c r="E76" s="34"/>
      <c r="F76" s="69">
        <v>636</v>
      </c>
      <c r="G76" s="305">
        <v>18</v>
      </c>
      <c r="H76" s="39">
        <v>7</v>
      </c>
      <c r="I76" s="70">
        <f t="shared" si="34"/>
        <v>25</v>
      </c>
      <c r="J76" s="71">
        <f t="shared" si="35"/>
        <v>11448</v>
      </c>
      <c r="K76" s="71">
        <f t="shared" si="36"/>
        <v>4452</v>
      </c>
      <c r="L76" s="71">
        <f t="shared" ref="L76:L113" si="48">J76+K76</f>
        <v>15900</v>
      </c>
      <c r="M76" s="71">
        <f t="shared" si="37"/>
        <v>9900</v>
      </c>
      <c r="N76" s="72">
        <f t="shared" si="38"/>
        <v>495</v>
      </c>
      <c r="O76" s="71">
        <f t="shared" si="39"/>
        <v>5505</v>
      </c>
      <c r="P76" s="71">
        <f t="shared" si="40"/>
        <v>15900</v>
      </c>
      <c r="Q76" s="72">
        <f t="shared" si="41"/>
        <v>1188</v>
      </c>
      <c r="R76" s="72">
        <f t="shared" si="13"/>
        <v>200</v>
      </c>
      <c r="S76" s="72">
        <f t="shared" si="42"/>
        <v>119</v>
      </c>
      <c r="T76" s="72"/>
      <c r="U76" s="34"/>
      <c r="V76" s="26"/>
      <c r="W76" s="36"/>
      <c r="X76" s="21"/>
      <c r="Y76" s="72">
        <f t="shared" si="43"/>
        <v>1507</v>
      </c>
      <c r="Z76" s="73">
        <f t="shared" si="44"/>
        <v>14393</v>
      </c>
      <c r="AA76" s="40"/>
      <c r="AB76" s="73">
        <f t="shared" si="45"/>
        <v>14393</v>
      </c>
      <c r="AC76" s="74">
        <f t="shared" si="46"/>
        <v>-14393</v>
      </c>
      <c r="AD76" s="75" t="e">
        <f>VLOOKUP(D76,#REF!,2,0)</f>
        <v>#REF!</v>
      </c>
      <c r="AE76" s="75"/>
      <c r="AF76" s="75">
        <v>14356.75</v>
      </c>
      <c r="AG76" s="76">
        <f t="shared" si="47"/>
        <v>-36.25</v>
      </c>
      <c r="AI76" s="34" t="s">
        <v>218</v>
      </c>
      <c r="AJ76" s="75" t="b">
        <f t="shared" si="33"/>
        <v>0</v>
      </c>
      <c r="AK76" s="34">
        <v>8</v>
      </c>
      <c r="AL76" s="34"/>
      <c r="AM76" s="34">
        <v>4000</v>
      </c>
      <c r="AO76" s="196">
        <v>3315708668</v>
      </c>
      <c r="AP76" s="75" t="b">
        <f t="shared" ref="AP76:AP96" si="49">AO76=C76</f>
        <v>1</v>
      </c>
      <c r="AR76" s="75">
        <f t="shared" ref="AR76:AR98" si="50">ROUNDUP(G76,0)</f>
        <v>18</v>
      </c>
    </row>
    <row r="77" spans="1:44" s="79" customFormat="1">
      <c r="A77" s="66">
        <v>67</v>
      </c>
      <c r="B77" s="324">
        <v>101817173110</v>
      </c>
      <c r="C77" s="326">
        <v>3315929520</v>
      </c>
      <c r="D77" s="193" t="s">
        <v>461</v>
      </c>
      <c r="E77" s="34"/>
      <c r="F77" s="69">
        <v>636</v>
      </c>
      <c r="G77" s="305">
        <v>15</v>
      </c>
      <c r="H77" s="39">
        <v>8</v>
      </c>
      <c r="I77" s="70">
        <f t="shared" si="34"/>
        <v>23</v>
      </c>
      <c r="J77" s="71">
        <f t="shared" si="35"/>
        <v>9540</v>
      </c>
      <c r="K77" s="71">
        <f t="shared" si="36"/>
        <v>5088</v>
      </c>
      <c r="L77" s="71">
        <f t="shared" si="48"/>
        <v>14628</v>
      </c>
      <c r="M77" s="71">
        <f t="shared" si="37"/>
        <v>8250</v>
      </c>
      <c r="N77" s="72">
        <f t="shared" si="38"/>
        <v>413</v>
      </c>
      <c r="O77" s="71">
        <f t="shared" si="39"/>
        <v>5965</v>
      </c>
      <c r="P77" s="71">
        <f t="shared" si="40"/>
        <v>14628</v>
      </c>
      <c r="Q77" s="72">
        <f t="shared" si="41"/>
        <v>990</v>
      </c>
      <c r="R77" s="72">
        <f t="shared" ref="R77:R121" si="51">IF(P77&lt;=7500,0,IF(P77&lt;=10000,175,200))</f>
        <v>200</v>
      </c>
      <c r="S77" s="72">
        <f t="shared" si="42"/>
        <v>110</v>
      </c>
      <c r="T77" s="72"/>
      <c r="U77" s="34"/>
      <c r="V77" s="26"/>
      <c r="W77" s="36"/>
      <c r="X77" s="21"/>
      <c r="Y77" s="72">
        <f t="shared" si="43"/>
        <v>1300</v>
      </c>
      <c r="Z77" s="73">
        <f t="shared" si="44"/>
        <v>13328</v>
      </c>
      <c r="AA77" s="40">
        <v>500</v>
      </c>
      <c r="AB77" s="73">
        <f t="shared" si="45"/>
        <v>12828</v>
      </c>
      <c r="AC77" s="74">
        <f t="shared" si="46"/>
        <v>-12828</v>
      </c>
      <c r="AD77" s="75" t="e">
        <f>VLOOKUP(D77,#REF!,2,0)</f>
        <v>#REF!</v>
      </c>
      <c r="AE77" s="58" t="s">
        <v>28</v>
      </c>
      <c r="AF77" s="58">
        <v>11975.7</v>
      </c>
      <c r="AG77" s="76">
        <f t="shared" si="47"/>
        <v>-852.29999999999927</v>
      </c>
      <c r="AI77" s="34" t="s">
        <v>38</v>
      </c>
      <c r="AJ77" s="75" t="b">
        <f t="shared" si="33"/>
        <v>0</v>
      </c>
      <c r="AK77" s="34">
        <v>447</v>
      </c>
      <c r="AL77" s="34"/>
      <c r="AM77" s="34"/>
      <c r="AO77" s="196">
        <v>3315199534</v>
      </c>
      <c r="AP77" s="75" t="b">
        <f t="shared" si="49"/>
        <v>0</v>
      </c>
      <c r="AR77" s="75">
        <f t="shared" si="50"/>
        <v>15</v>
      </c>
    </row>
    <row r="78" spans="1:44" s="79" customFormat="1">
      <c r="A78" s="66">
        <v>68</v>
      </c>
      <c r="B78" s="324">
        <v>101909060608</v>
      </c>
      <c r="C78" s="326">
        <v>3314771015</v>
      </c>
      <c r="D78" s="193" t="s">
        <v>479</v>
      </c>
      <c r="E78" s="34"/>
      <c r="F78" s="69">
        <v>636</v>
      </c>
      <c r="G78" s="305">
        <v>14</v>
      </c>
      <c r="H78" s="39">
        <v>8</v>
      </c>
      <c r="I78" s="70">
        <f t="shared" si="34"/>
        <v>22</v>
      </c>
      <c r="J78" s="71">
        <f t="shared" si="35"/>
        <v>8904</v>
      </c>
      <c r="K78" s="71">
        <f t="shared" si="36"/>
        <v>5088</v>
      </c>
      <c r="L78" s="71">
        <f t="shared" si="48"/>
        <v>13992</v>
      </c>
      <c r="M78" s="71">
        <f t="shared" si="37"/>
        <v>7700</v>
      </c>
      <c r="N78" s="72">
        <f t="shared" si="38"/>
        <v>385</v>
      </c>
      <c r="O78" s="71">
        <f t="shared" si="39"/>
        <v>5907</v>
      </c>
      <c r="P78" s="71">
        <f t="shared" si="40"/>
        <v>13992</v>
      </c>
      <c r="Q78" s="72">
        <f t="shared" si="41"/>
        <v>924</v>
      </c>
      <c r="R78" s="72">
        <f t="shared" si="51"/>
        <v>200</v>
      </c>
      <c r="S78" s="72">
        <f t="shared" si="42"/>
        <v>105</v>
      </c>
      <c r="T78" s="72"/>
      <c r="U78" s="34"/>
      <c r="V78" s="26"/>
      <c r="W78" s="36"/>
      <c r="X78" s="21"/>
      <c r="Y78" s="72">
        <f t="shared" si="43"/>
        <v>1229</v>
      </c>
      <c r="Z78" s="73">
        <f t="shared" si="44"/>
        <v>12763</v>
      </c>
      <c r="AA78" s="40">
        <v>500</v>
      </c>
      <c r="AB78" s="73">
        <f t="shared" si="45"/>
        <v>12263</v>
      </c>
      <c r="AC78" s="74">
        <f t="shared" si="46"/>
        <v>-12263</v>
      </c>
      <c r="AD78" s="75" t="e">
        <f>VLOOKUP(D78,#REF!,2,0)</f>
        <v>#REF!</v>
      </c>
      <c r="AE78" s="58"/>
      <c r="AF78" s="58">
        <v>13331.05</v>
      </c>
      <c r="AG78" s="76">
        <f t="shared" si="47"/>
        <v>1068.0499999999993</v>
      </c>
      <c r="AI78" s="34" t="s">
        <v>213</v>
      </c>
      <c r="AJ78" s="75" t="b">
        <f t="shared" si="33"/>
        <v>0</v>
      </c>
      <c r="AK78" s="34">
        <v>275</v>
      </c>
      <c r="AL78" s="34">
        <v>75</v>
      </c>
      <c r="AM78" s="34"/>
      <c r="AO78" s="196">
        <v>3315929520</v>
      </c>
      <c r="AP78" s="75" t="b">
        <f t="shared" si="49"/>
        <v>0</v>
      </c>
      <c r="AR78" s="75">
        <f t="shared" si="50"/>
        <v>14</v>
      </c>
    </row>
    <row r="79" spans="1:44" s="79" customFormat="1">
      <c r="A79" s="66">
        <v>69</v>
      </c>
      <c r="B79" s="324">
        <v>102086487131</v>
      </c>
      <c r="C79" s="326">
        <v>3316548526</v>
      </c>
      <c r="D79" s="193" t="s">
        <v>446</v>
      </c>
      <c r="E79" s="34"/>
      <c r="F79" s="69">
        <v>636</v>
      </c>
      <c r="G79" s="305">
        <v>13</v>
      </c>
      <c r="H79" s="39">
        <v>8</v>
      </c>
      <c r="I79" s="70">
        <f t="shared" si="34"/>
        <v>21</v>
      </c>
      <c r="J79" s="71">
        <f t="shared" si="35"/>
        <v>8268</v>
      </c>
      <c r="K79" s="71">
        <f t="shared" si="36"/>
        <v>5088</v>
      </c>
      <c r="L79" s="71">
        <f t="shared" si="48"/>
        <v>13356</v>
      </c>
      <c r="M79" s="71">
        <f t="shared" si="37"/>
        <v>7150</v>
      </c>
      <c r="N79" s="72">
        <f t="shared" si="38"/>
        <v>358</v>
      </c>
      <c r="O79" s="71">
        <f t="shared" si="39"/>
        <v>5848</v>
      </c>
      <c r="P79" s="71">
        <f t="shared" si="40"/>
        <v>13356</v>
      </c>
      <c r="Q79" s="72">
        <f t="shared" si="41"/>
        <v>858</v>
      </c>
      <c r="R79" s="72">
        <f t="shared" si="51"/>
        <v>200</v>
      </c>
      <c r="S79" s="72">
        <f t="shared" si="42"/>
        <v>100</v>
      </c>
      <c r="T79" s="72"/>
      <c r="U79" s="34"/>
      <c r="V79" s="26"/>
      <c r="W79" s="36"/>
      <c r="X79" s="23"/>
      <c r="Y79" s="72">
        <f t="shared" si="43"/>
        <v>1158</v>
      </c>
      <c r="Z79" s="73">
        <f t="shared" si="44"/>
        <v>12198</v>
      </c>
      <c r="AA79" s="40">
        <v>500</v>
      </c>
      <c r="AB79" s="73">
        <f t="shared" si="45"/>
        <v>11698</v>
      </c>
      <c r="AC79" s="74">
        <f t="shared" si="46"/>
        <v>-11698</v>
      </c>
      <c r="AD79" s="75" t="e">
        <f>VLOOKUP(D79,#REF!,2,0)</f>
        <v>#REF!</v>
      </c>
      <c r="AE79" s="75" t="s">
        <v>8</v>
      </c>
      <c r="AF79" s="75">
        <v>7110.7</v>
      </c>
      <c r="AG79" s="76">
        <f t="shared" si="47"/>
        <v>-4587.3</v>
      </c>
      <c r="AI79" s="34" t="s">
        <v>302</v>
      </c>
      <c r="AJ79" s="75" t="b">
        <f t="shared" si="33"/>
        <v>0</v>
      </c>
      <c r="AK79" s="34"/>
      <c r="AL79" s="34"/>
      <c r="AM79" s="34"/>
      <c r="AO79" s="195">
        <v>3315746691</v>
      </c>
      <c r="AP79" s="75" t="b">
        <f t="shared" si="49"/>
        <v>0</v>
      </c>
      <c r="AR79" s="75">
        <f t="shared" si="50"/>
        <v>13</v>
      </c>
    </row>
    <row r="80" spans="1:44" s="79" customFormat="1">
      <c r="A80" s="66">
        <v>70</v>
      </c>
      <c r="B80" s="324">
        <v>102125816854</v>
      </c>
      <c r="C80" s="326">
        <v>3316906128</v>
      </c>
      <c r="D80" s="193" t="s">
        <v>439</v>
      </c>
      <c r="E80" s="34"/>
      <c r="F80" s="69">
        <v>636</v>
      </c>
      <c r="G80" s="305">
        <v>18</v>
      </c>
      <c r="H80" s="39">
        <v>7</v>
      </c>
      <c r="I80" s="70">
        <f t="shared" si="34"/>
        <v>25</v>
      </c>
      <c r="J80" s="71">
        <f t="shared" si="35"/>
        <v>11448</v>
      </c>
      <c r="K80" s="71">
        <f t="shared" si="36"/>
        <v>4452</v>
      </c>
      <c r="L80" s="71">
        <f t="shared" si="48"/>
        <v>15900</v>
      </c>
      <c r="M80" s="71">
        <f t="shared" si="37"/>
        <v>9900</v>
      </c>
      <c r="N80" s="72">
        <f t="shared" si="38"/>
        <v>495</v>
      </c>
      <c r="O80" s="71">
        <f t="shared" si="39"/>
        <v>5505</v>
      </c>
      <c r="P80" s="71">
        <f t="shared" si="40"/>
        <v>15900</v>
      </c>
      <c r="Q80" s="72">
        <f t="shared" si="41"/>
        <v>1188</v>
      </c>
      <c r="R80" s="72">
        <f t="shared" si="51"/>
        <v>200</v>
      </c>
      <c r="S80" s="72">
        <f t="shared" si="42"/>
        <v>119</v>
      </c>
      <c r="T80" s="72"/>
      <c r="U80" s="34"/>
      <c r="V80" s="26"/>
      <c r="W80" s="36"/>
      <c r="X80" s="21"/>
      <c r="Y80" s="72">
        <f t="shared" si="43"/>
        <v>1507</v>
      </c>
      <c r="Z80" s="73">
        <f t="shared" si="44"/>
        <v>14393</v>
      </c>
      <c r="AA80" s="40">
        <v>500</v>
      </c>
      <c r="AB80" s="73">
        <f t="shared" si="45"/>
        <v>13893</v>
      </c>
      <c r="AC80" s="74">
        <f t="shared" si="46"/>
        <v>-13893</v>
      </c>
      <c r="AD80" s="75" t="e">
        <f>VLOOKUP(D80,#REF!,2,0)</f>
        <v>#REF!</v>
      </c>
      <c r="AE80" s="75" t="s">
        <v>14</v>
      </c>
      <c r="AF80" s="75">
        <v>7513.4</v>
      </c>
      <c r="AG80" s="76">
        <f t="shared" si="47"/>
        <v>-6379.6</v>
      </c>
      <c r="AI80" s="34" t="s">
        <v>39</v>
      </c>
      <c r="AJ80" s="75" t="b">
        <f t="shared" si="33"/>
        <v>0</v>
      </c>
      <c r="AK80" s="34">
        <v>487</v>
      </c>
      <c r="AL80" s="34"/>
      <c r="AM80" s="34"/>
      <c r="AO80" s="201">
        <v>3315529289</v>
      </c>
      <c r="AP80" s="75" t="b">
        <f t="shared" si="49"/>
        <v>0</v>
      </c>
      <c r="AR80" s="75">
        <f t="shared" si="50"/>
        <v>18</v>
      </c>
    </row>
    <row r="81" spans="1:44" s="79" customFormat="1">
      <c r="A81" s="66">
        <v>71</v>
      </c>
      <c r="B81" s="324">
        <v>101944505682</v>
      </c>
      <c r="C81" s="326">
        <v>3315530821</v>
      </c>
      <c r="D81" s="193" t="s">
        <v>472</v>
      </c>
      <c r="E81" s="34"/>
      <c r="F81" s="69">
        <v>636</v>
      </c>
      <c r="G81" s="305">
        <v>12</v>
      </c>
      <c r="H81" s="39">
        <v>8</v>
      </c>
      <c r="I81" s="70">
        <f t="shared" si="34"/>
        <v>20</v>
      </c>
      <c r="J81" s="71">
        <f t="shared" si="35"/>
        <v>7632</v>
      </c>
      <c r="K81" s="71">
        <f t="shared" si="36"/>
        <v>5088</v>
      </c>
      <c r="L81" s="71">
        <f t="shared" si="48"/>
        <v>12720</v>
      </c>
      <c r="M81" s="71">
        <f t="shared" si="37"/>
        <v>6600</v>
      </c>
      <c r="N81" s="72">
        <f t="shared" si="38"/>
        <v>330</v>
      </c>
      <c r="O81" s="71">
        <f t="shared" si="39"/>
        <v>5790</v>
      </c>
      <c r="P81" s="71">
        <f t="shared" si="40"/>
        <v>12720</v>
      </c>
      <c r="Q81" s="72">
        <f t="shared" si="41"/>
        <v>792</v>
      </c>
      <c r="R81" s="72">
        <f t="shared" si="51"/>
        <v>200</v>
      </c>
      <c r="S81" s="72">
        <f t="shared" si="42"/>
        <v>95</v>
      </c>
      <c r="T81" s="72"/>
      <c r="U81" s="34"/>
      <c r="V81" s="26"/>
      <c r="W81" s="36"/>
      <c r="X81" s="21"/>
      <c r="Y81" s="72">
        <f t="shared" si="43"/>
        <v>1087</v>
      </c>
      <c r="Z81" s="73">
        <f t="shared" si="44"/>
        <v>11633</v>
      </c>
      <c r="AA81" s="40">
        <v>500</v>
      </c>
      <c r="AB81" s="73">
        <f t="shared" si="45"/>
        <v>11133</v>
      </c>
      <c r="AC81" s="74">
        <f t="shared" si="46"/>
        <v>-11133</v>
      </c>
      <c r="AD81" s="75" t="e">
        <f>VLOOKUP(D81,#REF!,2,0)</f>
        <v>#REF!</v>
      </c>
      <c r="AE81" s="75" t="s">
        <v>59</v>
      </c>
      <c r="AF81" s="75">
        <v>7887.4</v>
      </c>
      <c r="AG81" s="76">
        <f t="shared" si="47"/>
        <v>-3245.6000000000004</v>
      </c>
      <c r="AI81" s="34" t="s">
        <v>203</v>
      </c>
      <c r="AJ81" s="75" t="b">
        <f t="shared" si="33"/>
        <v>0</v>
      </c>
      <c r="AK81" s="34">
        <v>522</v>
      </c>
      <c r="AL81" s="34">
        <v>16.8</v>
      </c>
      <c r="AM81" s="34"/>
      <c r="AO81" s="201">
        <v>3315747749</v>
      </c>
      <c r="AP81" s="75" t="b">
        <f t="shared" si="49"/>
        <v>0</v>
      </c>
      <c r="AR81" s="75">
        <f t="shared" si="50"/>
        <v>12</v>
      </c>
    </row>
    <row r="82" spans="1:44">
      <c r="A82" s="66">
        <v>72</v>
      </c>
      <c r="B82" s="324">
        <v>101424675655</v>
      </c>
      <c r="C82" s="326">
        <v>3311838973</v>
      </c>
      <c r="D82" s="193" t="s">
        <v>500</v>
      </c>
      <c r="E82" s="34"/>
      <c r="F82" s="69">
        <v>636</v>
      </c>
      <c r="G82" s="305">
        <v>18</v>
      </c>
      <c r="H82" s="39">
        <v>7</v>
      </c>
      <c r="I82" s="70">
        <f t="shared" si="34"/>
        <v>25</v>
      </c>
      <c r="J82" s="71">
        <f t="shared" si="35"/>
        <v>11448</v>
      </c>
      <c r="K82" s="71">
        <f t="shared" si="36"/>
        <v>4452</v>
      </c>
      <c r="L82" s="71">
        <f t="shared" si="48"/>
        <v>15900</v>
      </c>
      <c r="M82" s="71">
        <f t="shared" si="37"/>
        <v>9900</v>
      </c>
      <c r="N82" s="72">
        <f t="shared" si="38"/>
        <v>495</v>
      </c>
      <c r="O82" s="71">
        <f t="shared" si="39"/>
        <v>5505</v>
      </c>
      <c r="P82" s="71">
        <f t="shared" si="40"/>
        <v>15900</v>
      </c>
      <c r="Q82" s="72">
        <f t="shared" si="41"/>
        <v>1188</v>
      </c>
      <c r="R82" s="72">
        <f t="shared" si="51"/>
        <v>200</v>
      </c>
      <c r="S82" s="72">
        <f t="shared" si="42"/>
        <v>119</v>
      </c>
      <c r="T82" s="72"/>
      <c r="U82" s="34"/>
      <c r="V82" s="26"/>
      <c r="W82" s="36"/>
      <c r="X82" s="21"/>
      <c r="Y82" s="72">
        <f t="shared" si="43"/>
        <v>1507</v>
      </c>
      <c r="Z82" s="73">
        <f t="shared" si="44"/>
        <v>14393</v>
      </c>
      <c r="AA82" s="40">
        <v>500</v>
      </c>
      <c r="AB82" s="73">
        <f t="shared" si="45"/>
        <v>13893</v>
      </c>
      <c r="AC82" s="74">
        <f t="shared" si="46"/>
        <v>-13893</v>
      </c>
      <c r="AD82" s="75" t="e">
        <f>VLOOKUP(D82,#REF!,2,0)</f>
        <v>#REF!</v>
      </c>
      <c r="AE82" s="75" t="s">
        <v>61</v>
      </c>
      <c r="AF82" s="75">
        <v>9055.4</v>
      </c>
      <c r="AG82" s="76">
        <f t="shared" si="47"/>
        <v>-4837.6000000000004</v>
      </c>
      <c r="AI82" s="34" t="s">
        <v>59</v>
      </c>
      <c r="AJ82" s="75" t="b">
        <f t="shared" si="33"/>
        <v>0</v>
      </c>
      <c r="AK82" s="34">
        <v>472</v>
      </c>
      <c r="AL82" s="34"/>
      <c r="AM82" s="34"/>
      <c r="AO82" s="201">
        <v>3316492655</v>
      </c>
      <c r="AP82" s="75" t="b">
        <f t="shared" si="49"/>
        <v>0</v>
      </c>
      <c r="AR82" s="75">
        <f t="shared" si="50"/>
        <v>18</v>
      </c>
    </row>
    <row r="83" spans="1:44">
      <c r="A83" s="66">
        <v>73</v>
      </c>
      <c r="B83" s="324">
        <v>101235372414</v>
      </c>
      <c r="C83" s="326">
        <v>3315883972</v>
      </c>
      <c r="D83" s="193" t="s">
        <v>464</v>
      </c>
      <c r="E83" s="34"/>
      <c r="F83" s="69">
        <v>636</v>
      </c>
      <c r="G83" s="305">
        <v>9</v>
      </c>
      <c r="H83" s="39">
        <v>6</v>
      </c>
      <c r="I83" s="70">
        <f t="shared" si="34"/>
        <v>15</v>
      </c>
      <c r="J83" s="71">
        <f t="shared" si="35"/>
        <v>5724</v>
      </c>
      <c r="K83" s="71">
        <f t="shared" si="36"/>
        <v>3816</v>
      </c>
      <c r="L83" s="71">
        <f t="shared" si="48"/>
        <v>9540</v>
      </c>
      <c r="M83" s="71">
        <f t="shared" si="37"/>
        <v>4950</v>
      </c>
      <c r="N83" s="72">
        <f t="shared" si="38"/>
        <v>248</v>
      </c>
      <c r="O83" s="71">
        <f t="shared" si="39"/>
        <v>4342</v>
      </c>
      <c r="P83" s="71">
        <f t="shared" si="40"/>
        <v>9540</v>
      </c>
      <c r="Q83" s="72">
        <f t="shared" si="41"/>
        <v>594</v>
      </c>
      <c r="R83" s="72">
        <f t="shared" si="51"/>
        <v>175</v>
      </c>
      <c r="S83" s="72">
        <f t="shared" si="42"/>
        <v>72</v>
      </c>
      <c r="T83" s="72"/>
      <c r="U83" s="34"/>
      <c r="V83" s="26"/>
      <c r="W83" s="36"/>
      <c r="X83" s="21"/>
      <c r="Y83" s="72">
        <f t="shared" si="43"/>
        <v>841</v>
      </c>
      <c r="Z83" s="73">
        <f t="shared" si="44"/>
        <v>8699</v>
      </c>
      <c r="AA83" s="40">
        <v>500</v>
      </c>
      <c r="AB83" s="73">
        <f t="shared" si="45"/>
        <v>8199</v>
      </c>
      <c r="AC83" s="74">
        <f t="shared" si="46"/>
        <v>-8199</v>
      </c>
      <c r="AD83" s="75" t="e">
        <f>VLOOKUP(D83,#REF!,2,0)</f>
        <v>#REF!</v>
      </c>
      <c r="AE83" s="58" t="s">
        <v>62</v>
      </c>
      <c r="AF83" s="58">
        <v>2460</v>
      </c>
      <c r="AG83" s="76">
        <f t="shared" si="47"/>
        <v>-5739</v>
      </c>
      <c r="AI83" s="34" t="s">
        <v>232</v>
      </c>
      <c r="AJ83" s="75" t="b">
        <f t="shared" si="33"/>
        <v>0</v>
      </c>
      <c r="AK83" s="34">
        <v>73</v>
      </c>
      <c r="AL83" s="34">
        <v>193.2</v>
      </c>
      <c r="AM83" s="34"/>
      <c r="AO83" s="201">
        <v>3314771015</v>
      </c>
      <c r="AP83" s="75" t="b">
        <f t="shared" si="49"/>
        <v>0</v>
      </c>
      <c r="AR83" s="75">
        <f t="shared" si="50"/>
        <v>9</v>
      </c>
    </row>
    <row r="84" spans="1:44">
      <c r="A84" s="66">
        <v>74</v>
      </c>
      <c r="B84" s="324">
        <v>101432431093</v>
      </c>
      <c r="C84" s="326">
        <v>3316592493</v>
      </c>
      <c r="D84" s="193" t="s">
        <v>444</v>
      </c>
      <c r="E84" s="34"/>
      <c r="F84" s="69">
        <v>636</v>
      </c>
      <c r="G84" s="305">
        <v>17</v>
      </c>
      <c r="H84" s="39">
        <v>7</v>
      </c>
      <c r="I84" s="70">
        <f t="shared" si="34"/>
        <v>24</v>
      </c>
      <c r="J84" s="71">
        <f t="shared" si="35"/>
        <v>10812</v>
      </c>
      <c r="K84" s="71">
        <f t="shared" si="36"/>
        <v>4452</v>
      </c>
      <c r="L84" s="71">
        <f t="shared" si="48"/>
        <v>15264</v>
      </c>
      <c r="M84" s="71">
        <f t="shared" si="37"/>
        <v>9350</v>
      </c>
      <c r="N84" s="72">
        <f t="shared" si="38"/>
        <v>468</v>
      </c>
      <c r="O84" s="71">
        <f t="shared" si="39"/>
        <v>5446</v>
      </c>
      <c r="P84" s="71">
        <f t="shared" si="40"/>
        <v>15264</v>
      </c>
      <c r="Q84" s="72">
        <f t="shared" si="41"/>
        <v>1122</v>
      </c>
      <c r="R84" s="72">
        <f t="shared" si="51"/>
        <v>200</v>
      </c>
      <c r="S84" s="72">
        <f t="shared" si="42"/>
        <v>114</v>
      </c>
      <c r="T84" s="72"/>
      <c r="U84" s="34"/>
      <c r="V84" s="26"/>
      <c r="W84" s="36"/>
      <c r="X84" s="21"/>
      <c r="Y84" s="72">
        <f t="shared" si="43"/>
        <v>1436</v>
      </c>
      <c r="Z84" s="73">
        <f t="shared" si="44"/>
        <v>13828</v>
      </c>
      <c r="AA84" s="40">
        <v>500</v>
      </c>
      <c r="AB84" s="73">
        <f t="shared" si="45"/>
        <v>13328</v>
      </c>
      <c r="AC84" s="74">
        <f t="shared" si="46"/>
        <v>-13328</v>
      </c>
      <c r="AD84" s="75" t="e">
        <f>VLOOKUP(D84,#REF!,2,0)</f>
        <v>#REF!</v>
      </c>
      <c r="AE84" s="58" t="s">
        <v>63</v>
      </c>
      <c r="AF84" s="58">
        <v>8332.0499999999993</v>
      </c>
      <c r="AG84" s="76">
        <f t="shared" si="47"/>
        <v>-4995.9500000000007</v>
      </c>
      <c r="AI84" s="34" t="s">
        <v>226</v>
      </c>
      <c r="AJ84" s="75" t="b">
        <f t="shared" si="33"/>
        <v>0</v>
      </c>
      <c r="AK84" s="34">
        <v>148</v>
      </c>
      <c r="AL84" s="34"/>
      <c r="AM84" s="34">
        <v>5000</v>
      </c>
      <c r="AO84" s="201">
        <v>3316548526</v>
      </c>
      <c r="AP84" s="75" t="b">
        <f t="shared" si="49"/>
        <v>0</v>
      </c>
      <c r="AR84" s="75">
        <f t="shared" si="50"/>
        <v>17</v>
      </c>
    </row>
    <row r="85" spans="1:44">
      <c r="A85" s="66">
        <v>75</v>
      </c>
      <c r="B85" s="324">
        <v>102219962850</v>
      </c>
      <c r="C85" s="326">
        <v>3317919359</v>
      </c>
      <c r="D85" s="193" t="s">
        <v>20217</v>
      </c>
      <c r="E85" s="34"/>
      <c r="F85" s="69">
        <v>636</v>
      </c>
      <c r="G85" s="305">
        <v>18</v>
      </c>
      <c r="H85" s="39">
        <v>7</v>
      </c>
      <c r="I85" s="70">
        <f t="shared" si="34"/>
        <v>25</v>
      </c>
      <c r="J85" s="71">
        <f t="shared" si="35"/>
        <v>11448</v>
      </c>
      <c r="K85" s="71">
        <f t="shared" si="36"/>
        <v>4452</v>
      </c>
      <c r="L85" s="71">
        <f t="shared" si="48"/>
        <v>15900</v>
      </c>
      <c r="M85" s="71">
        <f t="shared" si="37"/>
        <v>9900</v>
      </c>
      <c r="N85" s="72">
        <f t="shared" si="38"/>
        <v>495</v>
      </c>
      <c r="O85" s="71">
        <f t="shared" si="39"/>
        <v>5505</v>
      </c>
      <c r="P85" s="71">
        <f t="shared" si="40"/>
        <v>15900</v>
      </c>
      <c r="Q85" s="72">
        <f t="shared" si="41"/>
        <v>1188</v>
      </c>
      <c r="R85" s="72">
        <f t="shared" si="51"/>
        <v>200</v>
      </c>
      <c r="S85" s="72">
        <f t="shared" si="42"/>
        <v>119</v>
      </c>
      <c r="T85" s="72"/>
      <c r="U85" s="34"/>
      <c r="V85" s="26"/>
      <c r="W85" s="36"/>
      <c r="X85" s="21"/>
      <c r="Y85" s="72">
        <f t="shared" si="43"/>
        <v>1507</v>
      </c>
      <c r="Z85" s="73">
        <f t="shared" si="44"/>
        <v>14393</v>
      </c>
      <c r="AA85" s="40">
        <v>500</v>
      </c>
      <c r="AB85" s="73">
        <f t="shared" si="45"/>
        <v>13893</v>
      </c>
      <c r="AC85" s="74">
        <f t="shared" si="46"/>
        <v>-13893</v>
      </c>
      <c r="AD85" s="75" t="e">
        <f>VLOOKUP(D85,#REF!,2,0)</f>
        <v>#REF!</v>
      </c>
      <c r="AE85" s="58" t="s">
        <v>65</v>
      </c>
      <c r="AF85" s="58">
        <v>7784.05</v>
      </c>
      <c r="AG85" s="76">
        <f t="shared" si="47"/>
        <v>-6108.95</v>
      </c>
      <c r="AI85" s="34" t="s">
        <v>243</v>
      </c>
      <c r="AJ85" s="75" t="b">
        <f t="shared" si="33"/>
        <v>0</v>
      </c>
      <c r="AK85" s="34">
        <v>323</v>
      </c>
      <c r="AL85" s="34">
        <v>84</v>
      </c>
      <c r="AM85" s="34"/>
      <c r="AO85" s="201">
        <v>3316906128</v>
      </c>
      <c r="AP85" s="75" t="b">
        <f t="shared" si="49"/>
        <v>0</v>
      </c>
      <c r="AR85" s="75">
        <f t="shared" si="50"/>
        <v>18</v>
      </c>
    </row>
    <row r="86" spans="1:44">
      <c r="A86" s="66">
        <v>76</v>
      </c>
      <c r="B86" s="324">
        <v>102267132379</v>
      </c>
      <c r="C86" s="326">
        <v>3318143312</v>
      </c>
      <c r="D86" s="193" t="s">
        <v>21074</v>
      </c>
      <c r="E86" s="34"/>
      <c r="F86" s="69">
        <v>636</v>
      </c>
      <c r="G86" s="307">
        <v>15</v>
      </c>
      <c r="H86" s="39">
        <v>8</v>
      </c>
      <c r="I86" s="70">
        <f t="shared" si="34"/>
        <v>23</v>
      </c>
      <c r="J86" s="71">
        <f t="shared" si="35"/>
        <v>9540</v>
      </c>
      <c r="K86" s="71">
        <f t="shared" si="36"/>
        <v>5088</v>
      </c>
      <c r="L86" s="71">
        <f t="shared" si="48"/>
        <v>14628</v>
      </c>
      <c r="M86" s="71">
        <f t="shared" si="37"/>
        <v>8250</v>
      </c>
      <c r="N86" s="72">
        <f t="shared" si="38"/>
        <v>413</v>
      </c>
      <c r="O86" s="71">
        <f t="shared" si="39"/>
        <v>5965</v>
      </c>
      <c r="P86" s="71">
        <f t="shared" si="40"/>
        <v>14628</v>
      </c>
      <c r="Q86" s="72">
        <f t="shared" si="41"/>
        <v>990</v>
      </c>
      <c r="R86" s="72">
        <f t="shared" si="51"/>
        <v>200</v>
      </c>
      <c r="S86" s="72">
        <f t="shared" si="42"/>
        <v>110</v>
      </c>
      <c r="T86" s="72"/>
      <c r="U86" s="34"/>
      <c r="V86" s="26"/>
      <c r="W86" s="36"/>
      <c r="X86" s="21"/>
      <c r="Y86" s="72">
        <f t="shared" si="43"/>
        <v>1300</v>
      </c>
      <c r="Z86" s="73">
        <f t="shared" si="44"/>
        <v>13328</v>
      </c>
      <c r="AA86" s="40">
        <v>500</v>
      </c>
      <c r="AB86" s="73">
        <f t="shared" si="45"/>
        <v>12828</v>
      </c>
      <c r="AC86" s="74">
        <f t="shared" si="46"/>
        <v>-12828</v>
      </c>
      <c r="AD86" s="75" t="e">
        <f>VLOOKUP(D86,#REF!,2,0)</f>
        <v>#REF!</v>
      </c>
      <c r="AE86" s="58" t="s">
        <v>2</v>
      </c>
      <c r="AF86" s="58">
        <v>-884.6</v>
      </c>
      <c r="AG86" s="76">
        <f t="shared" si="47"/>
        <v>-13712.6</v>
      </c>
      <c r="AI86" s="81" t="s">
        <v>304</v>
      </c>
      <c r="AJ86" s="75" t="b">
        <f t="shared" si="33"/>
        <v>0</v>
      </c>
      <c r="AK86" s="34">
        <v>255</v>
      </c>
      <c r="AL86" s="34">
        <v>84</v>
      </c>
      <c r="AM86" s="34"/>
      <c r="AO86" s="201">
        <v>3315530821</v>
      </c>
      <c r="AP86" s="75" t="b">
        <f t="shared" si="49"/>
        <v>0</v>
      </c>
      <c r="AR86" s="75">
        <f t="shared" si="50"/>
        <v>15</v>
      </c>
    </row>
    <row r="87" spans="1:44">
      <c r="A87" s="66">
        <v>77</v>
      </c>
      <c r="B87" s="324">
        <v>102261619396</v>
      </c>
      <c r="C87" s="326">
        <v>3318097817</v>
      </c>
      <c r="D87" s="193" t="s">
        <v>20844</v>
      </c>
      <c r="E87" s="34"/>
      <c r="F87" s="69">
        <v>636</v>
      </c>
      <c r="G87" s="307">
        <v>14</v>
      </c>
      <c r="H87" s="39">
        <v>8</v>
      </c>
      <c r="I87" s="70">
        <f t="shared" si="34"/>
        <v>22</v>
      </c>
      <c r="J87" s="71">
        <f t="shared" si="35"/>
        <v>8904</v>
      </c>
      <c r="K87" s="71">
        <f t="shared" si="36"/>
        <v>5088</v>
      </c>
      <c r="L87" s="71">
        <f t="shared" si="48"/>
        <v>13992</v>
      </c>
      <c r="M87" s="71">
        <f t="shared" si="37"/>
        <v>7700</v>
      </c>
      <c r="N87" s="72">
        <f t="shared" si="38"/>
        <v>385</v>
      </c>
      <c r="O87" s="71">
        <f t="shared" si="39"/>
        <v>5907</v>
      </c>
      <c r="P87" s="71">
        <f t="shared" si="40"/>
        <v>13992</v>
      </c>
      <c r="Q87" s="72">
        <f t="shared" si="41"/>
        <v>924</v>
      </c>
      <c r="R87" s="72">
        <f t="shared" si="51"/>
        <v>200</v>
      </c>
      <c r="S87" s="72">
        <f t="shared" si="42"/>
        <v>105</v>
      </c>
      <c r="T87" s="72"/>
      <c r="U87" s="34"/>
      <c r="V87" s="26"/>
      <c r="W87" s="36"/>
      <c r="X87" s="21"/>
      <c r="Y87" s="72">
        <f t="shared" si="43"/>
        <v>1229</v>
      </c>
      <c r="Z87" s="73">
        <f t="shared" si="44"/>
        <v>12763</v>
      </c>
      <c r="AA87" s="40">
        <v>500</v>
      </c>
      <c r="AB87" s="73">
        <f t="shared" si="45"/>
        <v>12263</v>
      </c>
      <c r="AC87" s="74">
        <f t="shared" si="46"/>
        <v>-12263</v>
      </c>
      <c r="AD87" s="75" t="e">
        <f>VLOOKUP(D87,#REF!,2,0)</f>
        <v>#REF!</v>
      </c>
      <c r="AE87" s="58" t="s">
        <v>33</v>
      </c>
      <c r="AF87" s="58">
        <v>5892.1</v>
      </c>
      <c r="AG87" s="76">
        <f t="shared" si="47"/>
        <v>-6370.9</v>
      </c>
      <c r="AI87" s="34" t="s">
        <v>63</v>
      </c>
      <c r="AJ87" s="75" t="b">
        <f t="shared" si="33"/>
        <v>0</v>
      </c>
      <c r="AK87" s="34">
        <v>360</v>
      </c>
      <c r="AL87" s="34"/>
      <c r="AM87" s="34"/>
      <c r="AO87" s="201">
        <v>3311838973</v>
      </c>
      <c r="AP87" s="75" t="b">
        <f t="shared" si="49"/>
        <v>0</v>
      </c>
      <c r="AR87" s="75">
        <f t="shared" si="50"/>
        <v>14</v>
      </c>
    </row>
    <row r="88" spans="1:44">
      <c r="A88" s="66">
        <v>78</v>
      </c>
      <c r="B88" s="324">
        <v>102260241245</v>
      </c>
      <c r="C88" s="326">
        <v>3318077821</v>
      </c>
      <c r="D88" s="193" t="s">
        <v>20877</v>
      </c>
      <c r="E88" s="34"/>
      <c r="F88" s="69">
        <v>636</v>
      </c>
      <c r="G88" s="305">
        <v>13</v>
      </c>
      <c r="H88" s="39">
        <v>8</v>
      </c>
      <c r="I88" s="70">
        <f t="shared" si="34"/>
        <v>21</v>
      </c>
      <c r="J88" s="71">
        <f t="shared" si="35"/>
        <v>8268</v>
      </c>
      <c r="K88" s="71">
        <f t="shared" si="36"/>
        <v>5088</v>
      </c>
      <c r="L88" s="71">
        <f t="shared" si="48"/>
        <v>13356</v>
      </c>
      <c r="M88" s="71">
        <f t="shared" si="37"/>
        <v>7150</v>
      </c>
      <c r="N88" s="72">
        <f t="shared" si="38"/>
        <v>358</v>
      </c>
      <c r="O88" s="71">
        <f t="shared" si="39"/>
        <v>5848</v>
      </c>
      <c r="P88" s="71">
        <f t="shared" si="40"/>
        <v>13356</v>
      </c>
      <c r="Q88" s="72">
        <f t="shared" si="41"/>
        <v>858</v>
      </c>
      <c r="R88" s="72">
        <f t="shared" si="51"/>
        <v>200</v>
      </c>
      <c r="S88" s="72">
        <f t="shared" si="42"/>
        <v>100</v>
      </c>
      <c r="T88" s="72"/>
      <c r="U88" s="34"/>
      <c r="V88" s="26"/>
      <c r="W88" s="36"/>
      <c r="X88" s="21"/>
      <c r="Y88" s="72">
        <f t="shared" si="43"/>
        <v>1158</v>
      </c>
      <c r="Z88" s="73">
        <f t="shared" si="44"/>
        <v>12198</v>
      </c>
      <c r="AA88" s="40">
        <v>500</v>
      </c>
      <c r="AB88" s="73">
        <f t="shared" si="45"/>
        <v>11698</v>
      </c>
      <c r="AC88" s="74">
        <f t="shared" si="46"/>
        <v>-11698</v>
      </c>
      <c r="AD88" s="75" t="e">
        <f>VLOOKUP(D88,#REF!,2,0)</f>
        <v>#REF!</v>
      </c>
      <c r="AE88" s="58" t="s">
        <v>27</v>
      </c>
      <c r="AF88" s="58">
        <v>13396.1</v>
      </c>
      <c r="AG88" s="76">
        <f t="shared" si="47"/>
        <v>1698.1000000000004</v>
      </c>
      <c r="AI88" s="34" t="s">
        <v>40</v>
      </c>
      <c r="AJ88" s="75" t="b">
        <f t="shared" si="33"/>
        <v>0</v>
      </c>
      <c r="AK88" s="34">
        <v>529</v>
      </c>
      <c r="AL88" s="34"/>
      <c r="AM88" s="34">
        <v>5000</v>
      </c>
      <c r="AO88" s="201">
        <v>3315883972</v>
      </c>
      <c r="AP88" s="75" t="b">
        <f t="shared" si="49"/>
        <v>0</v>
      </c>
      <c r="AR88" s="75">
        <f t="shared" si="50"/>
        <v>13</v>
      </c>
    </row>
    <row r="89" spans="1:44">
      <c r="A89" s="66">
        <v>79</v>
      </c>
      <c r="B89" s="324">
        <v>102192447029</v>
      </c>
      <c r="C89" s="326">
        <v>3318084503</v>
      </c>
      <c r="D89" s="193" t="s">
        <v>20889</v>
      </c>
      <c r="E89" s="34"/>
      <c r="F89" s="69">
        <v>636</v>
      </c>
      <c r="G89" s="305">
        <v>17</v>
      </c>
      <c r="H89" s="39">
        <v>7</v>
      </c>
      <c r="I89" s="70">
        <f t="shared" si="34"/>
        <v>24</v>
      </c>
      <c r="J89" s="71">
        <f t="shared" si="35"/>
        <v>10812</v>
      </c>
      <c r="K89" s="71">
        <f t="shared" si="36"/>
        <v>4452</v>
      </c>
      <c r="L89" s="71">
        <f t="shared" si="48"/>
        <v>15264</v>
      </c>
      <c r="M89" s="71">
        <f t="shared" si="37"/>
        <v>9350</v>
      </c>
      <c r="N89" s="72">
        <f t="shared" si="38"/>
        <v>468</v>
      </c>
      <c r="O89" s="71">
        <f t="shared" si="39"/>
        <v>5446</v>
      </c>
      <c r="P89" s="71">
        <f t="shared" si="40"/>
        <v>15264</v>
      </c>
      <c r="Q89" s="72">
        <f t="shared" si="41"/>
        <v>1122</v>
      </c>
      <c r="R89" s="72">
        <f t="shared" si="51"/>
        <v>200</v>
      </c>
      <c r="S89" s="72">
        <f t="shared" si="42"/>
        <v>114</v>
      </c>
      <c r="T89" s="72"/>
      <c r="U89" s="34"/>
      <c r="V89" s="26"/>
      <c r="W89" s="37"/>
      <c r="X89" s="21"/>
      <c r="Y89" s="72">
        <f t="shared" si="43"/>
        <v>1436</v>
      </c>
      <c r="Z89" s="73">
        <f t="shared" si="44"/>
        <v>13828</v>
      </c>
      <c r="AA89" s="40">
        <v>500</v>
      </c>
      <c r="AB89" s="73">
        <f t="shared" si="45"/>
        <v>13328</v>
      </c>
      <c r="AC89" s="74">
        <f t="shared" si="46"/>
        <v>-13328</v>
      </c>
      <c r="AD89" s="75" t="e">
        <f>VLOOKUP(D89,#REF!,2,0)</f>
        <v>#REF!</v>
      </c>
      <c r="AE89" s="58" t="s">
        <v>100</v>
      </c>
      <c r="AF89" s="58">
        <v>8227</v>
      </c>
      <c r="AG89" s="76">
        <f t="shared" si="47"/>
        <v>-5101</v>
      </c>
      <c r="AI89" s="34" t="s">
        <v>41</v>
      </c>
      <c r="AJ89" s="75" t="b">
        <f t="shared" si="33"/>
        <v>0</v>
      </c>
      <c r="AK89" s="34">
        <v>436</v>
      </c>
      <c r="AL89" s="34"/>
      <c r="AM89" s="34"/>
      <c r="AO89" s="201">
        <v>3316592493</v>
      </c>
      <c r="AP89" s="75" t="b">
        <f t="shared" si="49"/>
        <v>0</v>
      </c>
      <c r="AR89" s="75">
        <f t="shared" si="50"/>
        <v>17</v>
      </c>
    </row>
    <row r="90" spans="1:44">
      <c r="A90" s="66">
        <v>80</v>
      </c>
      <c r="B90" s="324">
        <v>102259643488</v>
      </c>
      <c r="C90" s="201">
        <v>3318084644</v>
      </c>
      <c r="D90" s="193" t="s">
        <v>20895</v>
      </c>
      <c r="E90" s="34"/>
      <c r="F90" s="69">
        <v>636</v>
      </c>
      <c r="G90" s="307">
        <v>17</v>
      </c>
      <c r="H90" s="39">
        <v>7</v>
      </c>
      <c r="I90" s="70">
        <f t="shared" si="34"/>
        <v>24</v>
      </c>
      <c r="J90" s="71">
        <f t="shared" si="35"/>
        <v>10812</v>
      </c>
      <c r="K90" s="71">
        <f t="shared" si="36"/>
        <v>4452</v>
      </c>
      <c r="L90" s="71">
        <f t="shared" si="48"/>
        <v>15264</v>
      </c>
      <c r="M90" s="71">
        <f t="shared" si="37"/>
        <v>9350</v>
      </c>
      <c r="N90" s="72">
        <f t="shared" si="38"/>
        <v>468</v>
      </c>
      <c r="O90" s="71">
        <f t="shared" si="39"/>
        <v>5446</v>
      </c>
      <c r="P90" s="71">
        <f t="shared" si="40"/>
        <v>15264</v>
      </c>
      <c r="Q90" s="72">
        <f t="shared" si="41"/>
        <v>1122</v>
      </c>
      <c r="R90" s="72">
        <f t="shared" si="51"/>
        <v>200</v>
      </c>
      <c r="S90" s="72">
        <f t="shared" si="42"/>
        <v>114</v>
      </c>
      <c r="T90" s="72"/>
      <c r="U90" s="34"/>
      <c r="V90" s="26"/>
      <c r="W90" s="37"/>
      <c r="X90" s="21"/>
      <c r="Y90" s="72">
        <f t="shared" si="43"/>
        <v>1436</v>
      </c>
      <c r="Z90" s="73">
        <f t="shared" si="44"/>
        <v>13828</v>
      </c>
      <c r="AA90" s="40">
        <v>500</v>
      </c>
      <c r="AB90" s="73">
        <f t="shared" si="45"/>
        <v>13328</v>
      </c>
      <c r="AC90" s="74">
        <f t="shared" si="46"/>
        <v>-13328</v>
      </c>
      <c r="AD90" s="75" t="e">
        <f>VLOOKUP(D90,#REF!,2,0)</f>
        <v>#REF!</v>
      </c>
      <c r="AE90" s="58"/>
      <c r="AF90" s="58">
        <f>12116+5729</f>
        <v>17845</v>
      </c>
      <c r="AG90" s="76">
        <f t="shared" si="47"/>
        <v>4517</v>
      </c>
      <c r="AI90" s="34" t="s">
        <v>100</v>
      </c>
      <c r="AJ90" s="75" t="b">
        <f t="shared" si="33"/>
        <v>0</v>
      </c>
      <c r="AK90" s="34">
        <v>310</v>
      </c>
      <c r="AL90" s="34">
        <v>126</v>
      </c>
      <c r="AM90" s="34"/>
      <c r="AO90" s="201">
        <v>3317308461</v>
      </c>
      <c r="AP90" s="75" t="b">
        <f t="shared" si="49"/>
        <v>0</v>
      </c>
      <c r="AR90" s="75">
        <f t="shared" si="50"/>
        <v>17</v>
      </c>
    </row>
    <row r="91" spans="1:44">
      <c r="A91" s="66">
        <v>81</v>
      </c>
      <c r="B91" s="324">
        <v>101424676055</v>
      </c>
      <c r="C91" s="326">
        <v>3318058546</v>
      </c>
      <c r="D91" s="193" t="s">
        <v>20651</v>
      </c>
      <c r="E91" s="34"/>
      <c r="F91" s="69">
        <v>636</v>
      </c>
      <c r="G91" s="305">
        <v>13</v>
      </c>
      <c r="H91" s="39">
        <v>8</v>
      </c>
      <c r="I91" s="70">
        <f t="shared" si="34"/>
        <v>21</v>
      </c>
      <c r="J91" s="71">
        <f t="shared" si="35"/>
        <v>8268</v>
      </c>
      <c r="K91" s="71">
        <f t="shared" si="36"/>
        <v>5088</v>
      </c>
      <c r="L91" s="71">
        <f t="shared" si="48"/>
        <v>13356</v>
      </c>
      <c r="M91" s="71">
        <f t="shared" si="37"/>
        <v>7150</v>
      </c>
      <c r="N91" s="72">
        <f t="shared" si="38"/>
        <v>358</v>
      </c>
      <c r="O91" s="71">
        <f t="shared" si="39"/>
        <v>5848</v>
      </c>
      <c r="P91" s="71">
        <f t="shared" si="40"/>
        <v>13356</v>
      </c>
      <c r="Q91" s="72">
        <f t="shared" si="41"/>
        <v>858</v>
      </c>
      <c r="R91" s="72">
        <f t="shared" si="51"/>
        <v>200</v>
      </c>
      <c r="S91" s="72">
        <f t="shared" si="42"/>
        <v>100</v>
      </c>
      <c r="T91" s="72"/>
      <c r="U91" s="34"/>
      <c r="V91" s="36"/>
      <c r="W91" s="37"/>
      <c r="X91" s="34"/>
      <c r="Y91" s="72">
        <f t="shared" si="43"/>
        <v>1158</v>
      </c>
      <c r="Z91" s="73">
        <f t="shared" si="44"/>
        <v>12198</v>
      </c>
      <c r="AA91" s="40">
        <v>500</v>
      </c>
      <c r="AB91" s="73">
        <f t="shared" si="45"/>
        <v>11698</v>
      </c>
      <c r="AC91" s="74">
        <f t="shared" si="46"/>
        <v>-11698</v>
      </c>
      <c r="AD91" s="75" t="e">
        <f>VLOOKUP(D91,#REF!,2,0)</f>
        <v>#REF!</v>
      </c>
      <c r="AE91" s="79" t="s">
        <v>99</v>
      </c>
      <c r="AF91" s="79">
        <v>7147.4</v>
      </c>
      <c r="AG91" s="76">
        <f t="shared" si="47"/>
        <v>-4550.6000000000004</v>
      </c>
      <c r="AI91" s="34" t="s">
        <v>332</v>
      </c>
      <c r="AJ91" s="75" t="b">
        <f t="shared" si="33"/>
        <v>0</v>
      </c>
      <c r="AK91" s="34"/>
      <c r="AL91" s="34"/>
      <c r="AM91" s="34"/>
      <c r="AO91" s="201">
        <v>3317308570</v>
      </c>
      <c r="AP91" s="75" t="b">
        <f t="shared" si="49"/>
        <v>0</v>
      </c>
      <c r="AR91" s="75">
        <f t="shared" si="50"/>
        <v>13</v>
      </c>
    </row>
    <row r="92" spans="1:44">
      <c r="A92" s="66">
        <v>82</v>
      </c>
      <c r="B92" s="324">
        <v>101281737627</v>
      </c>
      <c r="C92" s="201">
        <v>3315008810</v>
      </c>
      <c r="D92" s="193" t="s">
        <v>484</v>
      </c>
      <c r="E92" s="34"/>
      <c r="F92" s="69">
        <v>636</v>
      </c>
      <c r="G92" s="305">
        <v>9</v>
      </c>
      <c r="H92" s="39">
        <v>6</v>
      </c>
      <c r="I92" s="70">
        <f t="shared" si="34"/>
        <v>15</v>
      </c>
      <c r="J92" s="71">
        <f t="shared" si="35"/>
        <v>5724</v>
      </c>
      <c r="K92" s="71">
        <f t="shared" si="36"/>
        <v>3816</v>
      </c>
      <c r="L92" s="71">
        <f t="shared" si="48"/>
        <v>9540</v>
      </c>
      <c r="M92" s="71">
        <f t="shared" si="37"/>
        <v>4950</v>
      </c>
      <c r="N92" s="72">
        <f t="shared" si="38"/>
        <v>248</v>
      </c>
      <c r="O92" s="71">
        <f t="shared" si="39"/>
        <v>4342</v>
      </c>
      <c r="P92" s="71">
        <f t="shared" si="40"/>
        <v>9540</v>
      </c>
      <c r="Q92" s="72">
        <f t="shared" si="41"/>
        <v>594</v>
      </c>
      <c r="R92" s="72">
        <f t="shared" si="51"/>
        <v>175</v>
      </c>
      <c r="S92" s="72">
        <f t="shared" si="42"/>
        <v>72</v>
      </c>
      <c r="T92" s="72"/>
      <c r="U92" s="34"/>
      <c r="V92" s="37"/>
      <c r="W92" s="37"/>
      <c r="X92" s="34"/>
      <c r="Y92" s="72">
        <f t="shared" si="43"/>
        <v>841</v>
      </c>
      <c r="Z92" s="73">
        <f t="shared" si="44"/>
        <v>8699</v>
      </c>
      <c r="AA92" s="40">
        <v>500</v>
      </c>
      <c r="AB92" s="73">
        <f t="shared" si="45"/>
        <v>8199</v>
      </c>
      <c r="AC92" s="74">
        <f t="shared" si="46"/>
        <v>-8199</v>
      </c>
      <c r="AD92" s="75" t="e">
        <f>VLOOKUP(D92,#REF!,2,0)</f>
        <v>#REF!</v>
      </c>
      <c r="AE92" s="79" t="s">
        <v>101</v>
      </c>
      <c r="AF92" s="79">
        <v>2175</v>
      </c>
      <c r="AG92" s="76">
        <f t="shared" si="47"/>
        <v>-6024</v>
      </c>
      <c r="AI92" s="34" t="s">
        <v>328</v>
      </c>
      <c r="AJ92" s="75" t="b">
        <f t="shared" si="33"/>
        <v>0</v>
      </c>
      <c r="AK92" s="34">
        <v>203</v>
      </c>
      <c r="AL92" s="34">
        <v>210</v>
      </c>
      <c r="AM92" s="34"/>
      <c r="AO92" s="201">
        <v>3317208223</v>
      </c>
      <c r="AP92" s="75" t="b">
        <f t="shared" si="49"/>
        <v>0</v>
      </c>
      <c r="AR92" s="75">
        <f t="shared" si="50"/>
        <v>9</v>
      </c>
    </row>
    <row r="93" spans="1:44">
      <c r="A93" s="66">
        <v>83</v>
      </c>
      <c r="B93" s="324">
        <v>101591620448</v>
      </c>
      <c r="C93" s="326">
        <v>3311921178</v>
      </c>
      <c r="D93" s="193" t="s">
        <v>21377</v>
      </c>
      <c r="E93" s="34"/>
      <c r="F93" s="69">
        <v>636</v>
      </c>
      <c r="G93" s="307">
        <v>14</v>
      </c>
      <c r="H93" s="39">
        <v>8</v>
      </c>
      <c r="I93" s="70">
        <f t="shared" si="34"/>
        <v>22</v>
      </c>
      <c r="J93" s="71">
        <f t="shared" si="35"/>
        <v>8904</v>
      </c>
      <c r="K93" s="71">
        <f t="shared" si="36"/>
        <v>5088</v>
      </c>
      <c r="L93" s="71">
        <f t="shared" si="48"/>
        <v>13992</v>
      </c>
      <c r="M93" s="71">
        <f t="shared" si="37"/>
        <v>7700</v>
      </c>
      <c r="N93" s="72">
        <f t="shared" si="38"/>
        <v>385</v>
      </c>
      <c r="O93" s="71">
        <f t="shared" si="39"/>
        <v>5907</v>
      </c>
      <c r="P93" s="71">
        <f t="shared" si="40"/>
        <v>13992</v>
      </c>
      <c r="Q93" s="72">
        <f t="shared" si="41"/>
        <v>924</v>
      </c>
      <c r="R93" s="72">
        <f t="shared" si="51"/>
        <v>200</v>
      </c>
      <c r="S93" s="72">
        <f t="shared" si="42"/>
        <v>105</v>
      </c>
      <c r="T93" s="72"/>
      <c r="U93" s="34"/>
      <c r="V93" s="37"/>
      <c r="W93" s="37"/>
      <c r="X93" s="34"/>
      <c r="Y93" s="72">
        <f t="shared" si="43"/>
        <v>1229</v>
      </c>
      <c r="Z93" s="73">
        <f t="shared" si="44"/>
        <v>12763</v>
      </c>
      <c r="AA93" s="40">
        <v>500</v>
      </c>
      <c r="AB93" s="73">
        <f t="shared" si="45"/>
        <v>12263</v>
      </c>
      <c r="AC93" s="74">
        <f t="shared" si="46"/>
        <v>-12263</v>
      </c>
      <c r="AD93" s="75" t="e">
        <f>VLOOKUP(D93,#REF!,2,0)</f>
        <v>#REF!</v>
      </c>
      <c r="AE93" s="79"/>
      <c r="AF93" s="79"/>
      <c r="AI93" s="34" t="s">
        <v>331</v>
      </c>
      <c r="AJ93" s="75" t="b">
        <f t="shared" si="33"/>
        <v>0</v>
      </c>
      <c r="AK93" s="34"/>
      <c r="AL93" s="34"/>
      <c r="AM93" s="34"/>
      <c r="AO93" s="201">
        <v>3317113283</v>
      </c>
      <c r="AP93" s="75" t="b">
        <f t="shared" si="49"/>
        <v>0</v>
      </c>
      <c r="AR93" s="75">
        <f t="shared" si="50"/>
        <v>14</v>
      </c>
    </row>
    <row r="94" spans="1:44">
      <c r="A94" s="66">
        <v>84</v>
      </c>
      <c r="B94" s="400">
        <v>101807758862</v>
      </c>
      <c r="C94" s="438">
        <v>3313837818</v>
      </c>
      <c r="D94" s="193" t="s">
        <v>21330</v>
      </c>
      <c r="E94" s="34"/>
      <c r="F94" s="69">
        <v>636</v>
      </c>
      <c r="G94" s="305">
        <v>14</v>
      </c>
      <c r="H94" s="39">
        <v>8</v>
      </c>
      <c r="I94" s="70">
        <f t="shared" si="34"/>
        <v>22</v>
      </c>
      <c r="J94" s="71">
        <f t="shared" si="35"/>
        <v>8904</v>
      </c>
      <c r="K94" s="71">
        <f t="shared" si="36"/>
        <v>5088</v>
      </c>
      <c r="L94" s="71">
        <f t="shared" si="48"/>
        <v>13992</v>
      </c>
      <c r="M94" s="71">
        <f t="shared" si="37"/>
        <v>7700</v>
      </c>
      <c r="N94" s="72">
        <f t="shared" si="38"/>
        <v>385</v>
      </c>
      <c r="O94" s="71">
        <f t="shared" si="39"/>
        <v>5907</v>
      </c>
      <c r="P94" s="71">
        <f t="shared" si="40"/>
        <v>13992</v>
      </c>
      <c r="Q94" s="72">
        <f t="shared" si="41"/>
        <v>924</v>
      </c>
      <c r="R94" s="72">
        <f t="shared" si="51"/>
        <v>200</v>
      </c>
      <c r="S94" s="72">
        <f t="shared" si="42"/>
        <v>105</v>
      </c>
      <c r="T94" s="72"/>
      <c r="U94" s="34"/>
      <c r="V94" s="37"/>
      <c r="W94" s="37"/>
      <c r="X94" s="34"/>
      <c r="Y94" s="72">
        <f t="shared" si="43"/>
        <v>1229</v>
      </c>
      <c r="Z94" s="73">
        <f t="shared" si="44"/>
        <v>12763</v>
      </c>
      <c r="AA94" s="40">
        <v>500</v>
      </c>
      <c r="AB94" s="73">
        <f t="shared" si="45"/>
        <v>12263</v>
      </c>
      <c r="AC94" s="74">
        <f t="shared" si="46"/>
        <v>-12263</v>
      </c>
      <c r="AD94" s="75" t="e">
        <f>VLOOKUP(D94,#REF!,2,0)</f>
        <v>#REF!</v>
      </c>
      <c r="AE94" s="79"/>
      <c r="AF94" s="79"/>
      <c r="AI94" s="34" t="s">
        <v>330</v>
      </c>
      <c r="AJ94" s="75" t="b">
        <f t="shared" si="33"/>
        <v>0</v>
      </c>
      <c r="AK94" s="34"/>
      <c r="AL94" s="34"/>
      <c r="AM94" s="34"/>
      <c r="AO94" s="201">
        <v>3317141751</v>
      </c>
      <c r="AP94" s="75" t="b">
        <f t="shared" si="49"/>
        <v>0</v>
      </c>
      <c r="AR94" s="75">
        <f t="shared" si="50"/>
        <v>14</v>
      </c>
    </row>
    <row r="95" spans="1:44">
      <c r="A95" s="66">
        <v>85</v>
      </c>
      <c r="B95" s="204">
        <v>102146549923</v>
      </c>
      <c r="C95" s="201">
        <v>3317096013</v>
      </c>
      <c r="D95" s="193" t="s">
        <v>2050</v>
      </c>
      <c r="E95" s="34"/>
      <c r="F95" s="69">
        <v>636</v>
      </c>
      <c r="G95" s="305">
        <v>18</v>
      </c>
      <c r="H95" s="39">
        <v>7</v>
      </c>
      <c r="I95" s="70">
        <f t="shared" si="34"/>
        <v>25</v>
      </c>
      <c r="J95" s="71">
        <f t="shared" si="35"/>
        <v>11448</v>
      </c>
      <c r="K95" s="71">
        <f t="shared" si="36"/>
        <v>4452</v>
      </c>
      <c r="L95" s="71">
        <f t="shared" si="48"/>
        <v>15900</v>
      </c>
      <c r="M95" s="71">
        <f t="shared" si="37"/>
        <v>9900</v>
      </c>
      <c r="N95" s="72">
        <f t="shared" si="38"/>
        <v>495</v>
      </c>
      <c r="O95" s="71">
        <f t="shared" si="39"/>
        <v>5505</v>
      </c>
      <c r="P95" s="71">
        <f t="shared" si="40"/>
        <v>15900</v>
      </c>
      <c r="Q95" s="72">
        <f t="shared" si="41"/>
        <v>1188</v>
      </c>
      <c r="R95" s="72">
        <f t="shared" si="51"/>
        <v>200</v>
      </c>
      <c r="S95" s="72">
        <f t="shared" si="42"/>
        <v>119</v>
      </c>
      <c r="T95" s="72"/>
      <c r="U95" s="34"/>
      <c r="V95" s="37"/>
      <c r="W95" s="37"/>
      <c r="X95" s="34"/>
      <c r="Y95" s="72">
        <f t="shared" si="43"/>
        <v>1507</v>
      </c>
      <c r="Z95" s="73">
        <f t="shared" si="44"/>
        <v>14393</v>
      </c>
      <c r="AA95" s="40">
        <v>500</v>
      </c>
      <c r="AB95" s="73">
        <f t="shared" si="45"/>
        <v>13893</v>
      </c>
      <c r="AC95" s="74">
        <f t="shared" si="46"/>
        <v>-13893</v>
      </c>
      <c r="AD95" s="75" t="e">
        <f>VLOOKUP(D95,#REF!,2,0)</f>
        <v>#REF!</v>
      </c>
      <c r="AE95" s="79"/>
      <c r="AF95" s="79"/>
      <c r="AI95" s="27" t="s">
        <v>333</v>
      </c>
      <c r="AJ95" s="75" t="b">
        <f t="shared" si="33"/>
        <v>0</v>
      </c>
      <c r="AK95" s="27">
        <v>114</v>
      </c>
      <c r="AL95" s="27">
        <v>50</v>
      </c>
      <c r="AM95" s="27"/>
      <c r="AO95" s="195">
        <v>3317308284</v>
      </c>
      <c r="AP95" s="75" t="b">
        <f t="shared" si="49"/>
        <v>0</v>
      </c>
      <c r="AR95" s="75">
        <f t="shared" si="50"/>
        <v>18</v>
      </c>
    </row>
    <row r="96" spans="1:44">
      <c r="A96" s="66">
        <v>86</v>
      </c>
      <c r="B96" s="204">
        <v>102146553230</v>
      </c>
      <c r="C96" s="201">
        <v>3317715395</v>
      </c>
      <c r="D96" s="193" t="s">
        <v>2059</v>
      </c>
      <c r="E96" s="34"/>
      <c r="F96" s="69">
        <v>636</v>
      </c>
      <c r="G96" s="305">
        <v>18</v>
      </c>
      <c r="H96" s="39">
        <v>7</v>
      </c>
      <c r="I96" s="70">
        <f t="shared" si="34"/>
        <v>25</v>
      </c>
      <c r="J96" s="71">
        <f t="shared" si="35"/>
        <v>11448</v>
      </c>
      <c r="K96" s="71">
        <f t="shared" si="36"/>
        <v>4452</v>
      </c>
      <c r="L96" s="71">
        <f t="shared" si="48"/>
        <v>15900</v>
      </c>
      <c r="M96" s="71">
        <f t="shared" si="37"/>
        <v>9900</v>
      </c>
      <c r="N96" s="72">
        <f t="shared" si="38"/>
        <v>495</v>
      </c>
      <c r="O96" s="71">
        <f t="shared" si="39"/>
        <v>5505</v>
      </c>
      <c r="P96" s="71">
        <f t="shared" si="40"/>
        <v>15900</v>
      </c>
      <c r="Q96" s="72">
        <f t="shared" si="41"/>
        <v>1188</v>
      </c>
      <c r="R96" s="72">
        <f t="shared" si="51"/>
        <v>200</v>
      </c>
      <c r="S96" s="72">
        <f t="shared" si="42"/>
        <v>119</v>
      </c>
      <c r="T96" s="72"/>
      <c r="U96" s="34"/>
      <c r="V96" s="37"/>
      <c r="W96" s="37"/>
      <c r="X96" s="34"/>
      <c r="Y96" s="72">
        <f t="shared" si="43"/>
        <v>1507</v>
      </c>
      <c r="Z96" s="73">
        <f t="shared" si="44"/>
        <v>14393</v>
      </c>
      <c r="AA96" s="40">
        <v>500</v>
      </c>
      <c r="AB96" s="73">
        <f t="shared" si="45"/>
        <v>13893</v>
      </c>
      <c r="AC96" s="83">
        <f t="shared" si="46"/>
        <v>-13893</v>
      </c>
      <c r="AD96" s="75" t="e">
        <f>VLOOKUP(D96,#REF!,2,0)</f>
        <v>#REF!</v>
      </c>
      <c r="AE96" s="79"/>
      <c r="AF96" s="79"/>
      <c r="AI96" s="34" t="s">
        <v>329</v>
      </c>
      <c r="AJ96" s="75" t="b">
        <f t="shared" si="33"/>
        <v>0</v>
      </c>
      <c r="AK96" s="34">
        <v>172</v>
      </c>
      <c r="AL96" s="34">
        <v>84</v>
      </c>
      <c r="AM96" s="34"/>
      <c r="AO96" s="175">
        <v>3315008810</v>
      </c>
      <c r="AP96" s="75" t="b">
        <f t="shared" si="49"/>
        <v>0</v>
      </c>
      <c r="AR96" s="75">
        <f t="shared" si="50"/>
        <v>18</v>
      </c>
    </row>
    <row r="97" spans="1:44">
      <c r="A97" s="66">
        <v>87</v>
      </c>
      <c r="B97" s="204">
        <v>101241926666</v>
      </c>
      <c r="C97" s="201">
        <v>3315479975</v>
      </c>
      <c r="D97" s="193" t="s">
        <v>7318</v>
      </c>
      <c r="E97" s="34"/>
      <c r="F97" s="69">
        <v>636</v>
      </c>
      <c r="G97" s="305">
        <v>12</v>
      </c>
      <c r="H97" s="39">
        <v>8</v>
      </c>
      <c r="I97" s="70">
        <f>+G97+H97</f>
        <v>20</v>
      </c>
      <c r="J97" s="71">
        <f>ROUND(G97*F97,0)</f>
        <v>7632</v>
      </c>
      <c r="K97" s="71">
        <f>ROUND(F97*H97,0)</f>
        <v>5088</v>
      </c>
      <c r="L97" s="71">
        <f t="shared" si="48"/>
        <v>12720</v>
      </c>
      <c r="M97" s="71">
        <f>ROUND($M$4*G97,0)</f>
        <v>6600</v>
      </c>
      <c r="N97" s="72">
        <f t="shared" si="38"/>
        <v>330</v>
      </c>
      <c r="O97" s="71">
        <f>L97-M97-N97</f>
        <v>5790</v>
      </c>
      <c r="P97" s="71">
        <f>O97+N97+M97</f>
        <v>12720</v>
      </c>
      <c r="Q97" s="72">
        <f>ROUND(M97*12%,0)</f>
        <v>792</v>
      </c>
      <c r="R97" s="72">
        <f t="shared" si="51"/>
        <v>200</v>
      </c>
      <c r="S97" s="72">
        <f>ROUND(P97*0.75%,0)</f>
        <v>95</v>
      </c>
      <c r="T97" s="72"/>
      <c r="U97" s="34"/>
      <c r="V97" s="37"/>
      <c r="W97" s="37"/>
      <c r="X97" s="34"/>
      <c r="Y97" s="72">
        <f>SUM(Q97:X97)</f>
        <v>1087</v>
      </c>
      <c r="Z97" s="73">
        <f>P97-Y97</f>
        <v>11633</v>
      </c>
      <c r="AA97" s="40">
        <v>500</v>
      </c>
      <c r="AB97" s="73">
        <f>Z97-AA97</f>
        <v>11133</v>
      </c>
      <c r="AC97" s="76"/>
      <c r="AE97" s="79"/>
      <c r="AF97" s="79"/>
      <c r="AI97" s="20"/>
      <c r="AK97" s="20"/>
      <c r="AL97" s="20"/>
      <c r="AM97" s="20"/>
      <c r="AO97" s="199"/>
      <c r="AR97" s="75">
        <f t="shared" si="50"/>
        <v>12</v>
      </c>
    </row>
    <row r="98" spans="1:44">
      <c r="A98" s="66">
        <v>88</v>
      </c>
      <c r="B98" s="204">
        <v>101154454730</v>
      </c>
      <c r="C98" s="201">
        <v>3308695163</v>
      </c>
      <c r="D98" s="193" t="s">
        <v>497</v>
      </c>
      <c r="E98" s="34"/>
      <c r="F98" s="69">
        <v>636</v>
      </c>
      <c r="G98" s="305">
        <v>7</v>
      </c>
      <c r="H98" s="39">
        <v>3</v>
      </c>
      <c r="I98" s="70">
        <f t="shared" si="34"/>
        <v>10</v>
      </c>
      <c r="J98" s="71">
        <f t="shared" si="35"/>
        <v>4452</v>
      </c>
      <c r="K98" s="71">
        <f t="shared" si="36"/>
        <v>1908</v>
      </c>
      <c r="L98" s="71">
        <f t="shared" si="48"/>
        <v>6360</v>
      </c>
      <c r="M98" s="71">
        <f t="shared" si="37"/>
        <v>3850</v>
      </c>
      <c r="N98" s="72">
        <f t="shared" si="38"/>
        <v>193</v>
      </c>
      <c r="O98" s="71">
        <f t="shared" si="39"/>
        <v>2317</v>
      </c>
      <c r="P98" s="71">
        <f t="shared" si="40"/>
        <v>6360</v>
      </c>
      <c r="Q98" s="72">
        <f t="shared" si="41"/>
        <v>462</v>
      </c>
      <c r="R98" s="72">
        <f t="shared" si="51"/>
        <v>0</v>
      </c>
      <c r="S98" s="72">
        <f t="shared" si="42"/>
        <v>48</v>
      </c>
      <c r="T98" s="72"/>
      <c r="U98" s="34"/>
      <c r="V98" s="37"/>
      <c r="W98" s="34"/>
      <c r="X98" s="34"/>
      <c r="Y98" s="72">
        <f t="shared" si="43"/>
        <v>510</v>
      </c>
      <c r="Z98" s="73">
        <f t="shared" si="44"/>
        <v>5850</v>
      </c>
      <c r="AA98" s="40">
        <v>500</v>
      </c>
      <c r="AB98" s="73">
        <f t="shared" si="45"/>
        <v>5350</v>
      </c>
      <c r="AE98" s="79"/>
      <c r="AF98" s="79"/>
      <c r="AI98" s="84"/>
      <c r="AJ98" s="84"/>
      <c r="AK98" s="84"/>
      <c r="AL98" s="84"/>
      <c r="AM98" s="84"/>
      <c r="AO98" s="197"/>
      <c r="AR98" s="75">
        <f t="shared" si="50"/>
        <v>7</v>
      </c>
    </row>
    <row r="99" spans="1:44">
      <c r="A99" s="66">
        <v>89</v>
      </c>
      <c r="B99" s="204">
        <v>102067179570</v>
      </c>
      <c r="C99" s="201">
        <v>3316330556</v>
      </c>
      <c r="D99" s="193" t="s">
        <v>449</v>
      </c>
      <c r="E99" s="34"/>
      <c r="F99" s="69">
        <v>636</v>
      </c>
      <c r="G99" s="305">
        <v>18</v>
      </c>
      <c r="H99" s="39">
        <v>7</v>
      </c>
      <c r="I99" s="70">
        <f t="shared" si="34"/>
        <v>25</v>
      </c>
      <c r="J99" s="71">
        <f t="shared" si="35"/>
        <v>11448</v>
      </c>
      <c r="K99" s="71">
        <f t="shared" si="36"/>
        <v>4452</v>
      </c>
      <c r="L99" s="71">
        <f t="shared" si="48"/>
        <v>15900</v>
      </c>
      <c r="M99" s="71">
        <f t="shared" si="37"/>
        <v>9900</v>
      </c>
      <c r="N99" s="72">
        <f t="shared" si="38"/>
        <v>495</v>
      </c>
      <c r="O99" s="71">
        <f t="shared" si="39"/>
        <v>5505</v>
      </c>
      <c r="P99" s="71">
        <f t="shared" si="40"/>
        <v>15900</v>
      </c>
      <c r="Q99" s="72">
        <f t="shared" si="41"/>
        <v>1188</v>
      </c>
      <c r="R99" s="72">
        <f t="shared" si="51"/>
        <v>200</v>
      </c>
      <c r="S99" s="72">
        <f t="shared" si="42"/>
        <v>119</v>
      </c>
      <c r="T99" s="72"/>
      <c r="U99" s="34"/>
      <c r="V99" s="37"/>
      <c r="W99" s="37"/>
      <c r="X99" s="34"/>
      <c r="Y99" s="72">
        <f t="shared" si="43"/>
        <v>1507</v>
      </c>
      <c r="Z99" s="73">
        <f t="shared" si="44"/>
        <v>14393</v>
      </c>
      <c r="AA99" s="40">
        <v>500</v>
      </c>
      <c r="AB99" s="73">
        <f t="shared" si="45"/>
        <v>13893</v>
      </c>
      <c r="AC99" s="74">
        <f>E99-AB99</f>
        <v>-13893</v>
      </c>
      <c r="AD99" s="75" t="e">
        <f>VLOOKUP(D99,#REF!,2,0)</f>
        <v>#REF!</v>
      </c>
      <c r="AE99" s="79"/>
      <c r="AF99" s="79"/>
      <c r="AI99" s="34" t="s">
        <v>330</v>
      </c>
      <c r="AJ99" s="75" t="b">
        <f>D99=AI99</f>
        <v>0</v>
      </c>
      <c r="AK99" s="34"/>
      <c r="AL99" s="34"/>
      <c r="AM99" s="34"/>
      <c r="AO99" s="201">
        <v>3317141751</v>
      </c>
      <c r="AP99" s="75" t="b">
        <f>AO99=C99</f>
        <v>0</v>
      </c>
      <c r="AR99" s="75">
        <f t="shared" ref="AR99:AR106" si="52">ROUNDUP(G99,0)</f>
        <v>18</v>
      </c>
    </row>
    <row r="100" spans="1:44">
      <c r="A100" s="66">
        <v>90</v>
      </c>
      <c r="B100" s="423" t="s">
        <v>21532</v>
      </c>
      <c r="C100" s="201">
        <v>3318330920</v>
      </c>
      <c r="D100" s="426" t="s">
        <v>21532</v>
      </c>
      <c r="E100" s="34"/>
      <c r="F100" s="69">
        <v>636</v>
      </c>
      <c r="G100" s="305">
        <v>12</v>
      </c>
      <c r="H100" s="39">
        <v>8</v>
      </c>
      <c r="I100" s="70">
        <f t="shared" si="34"/>
        <v>20</v>
      </c>
      <c r="J100" s="71">
        <f t="shared" si="35"/>
        <v>7632</v>
      </c>
      <c r="K100" s="71">
        <f t="shared" si="36"/>
        <v>5088</v>
      </c>
      <c r="L100" s="71">
        <f t="shared" si="48"/>
        <v>12720</v>
      </c>
      <c r="M100" s="71">
        <f t="shared" si="37"/>
        <v>6600</v>
      </c>
      <c r="N100" s="72">
        <f t="shared" si="38"/>
        <v>330</v>
      </c>
      <c r="O100" s="71">
        <f t="shared" si="39"/>
        <v>5790</v>
      </c>
      <c r="P100" s="71">
        <f t="shared" si="40"/>
        <v>12720</v>
      </c>
      <c r="Q100" s="72">
        <f t="shared" si="41"/>
        <v>792</v>
      </c>
      <c r="R100" s="72">
        <f t="shared" si="51"/>
        <v>200</v>
      </c>
      <c r="S100" s="72">
        <f t="shared" si="42"/>
        <v>95</v>
      </c>
      <c r="T100" s="72"/>
      <c r="U100" s="34"/>
      <c r="V100" s="37"/>
      <c r="W100" s="37"/>
      <c r="X100" s="34"/>
      <c r="Y100" s="72">
        <f t="shared" si="43"/>
        <v>1087</v>
      </c>
      <c r="Z100" s="73">
        <f t="shared" si="44"/>
        <v>11633</v>
      </c>
      <c r="AA100" s="40">
        <v>500</v>
      </c>
      <c r="AB100" s="73">
        <f t="shared" si="45"/>
        <v>11133</v>
      </c>
      <c r="AC100" s="74">
        <f>E100-AB100</f>
        <v>-11133</v>
      </c>
      <c r="AD100" s="75" t="e">
        <f>VLOOKUP(D100,#REF!,2,0)</f>
        <v>#REF!</v>
      </c>
      <c r="AE100" s="79"/>
      <c r="AF100" s="79"/>
      <c r="AI100" s="27" t="s">
        <v>333</v>
      </c>
      <c r="AJ100" s="75" t="b">
        <f>D100=AI100</f>
        <v>0</v>
      </c>
      <c r="AK100" s="27">
        <v>114</v>
      </c>
      <c r="AL100" s="27">
        <v>50</v>
      </c>
      <c r="AM100" s="27"/>
      <c r="AO100" s="195">
        <v>3317308284</v>
      </c>
      <c r="AP100" s="75" t="b">
        <f>AO100=C100</f>
        <v>0</v>
      </c>
      <c r="AR100" s="75">
        <f t="shared" si="52"/>
        <v>12</v>
      </c>
    </row>
    <row r="101" spans="1:44">
      <c r="A101" s="66">
        <v>91</v>
      </c>
      <c r="B101" s="523" t="s">
        <v>21534</v>
      </c>
      <c r="C101" s="524">
        <v>3313170656</v>
      </c>
      <c r="D101" s="426" t="s">
        <v>21534</v>
      </c>
      <c r="E101" s="34"/>
      <c r="F101" s="69">
        <v>636</v>
      </c>
      <c r="G101" s="305">
        <v>2</v>
      </c>
      <c r="H101" s="39">
        <v>2</v>
      </c>
      <c r="I101" s="70">
        <f t="shared" si="34"/>
        <v>4</v>
      </c>
      <c r="J101" s="71">
        <f t="shared" si="35"/>
        <v>1272</v>
      </c>
      <c r="K101" s="71">
        <f t="shared" si="36"/>
        <v>1272</v>
      </c>
      <c r="L101" s="71">
        <f t="shared" si="48"/>
        <v>2544</v>
      </c>
      <c r="M101" s="71">
        <f t="shared" si="37"/>
        <v>1100</v>
      </c>
      <c r="N101" s="72">
        <f t="shared" si="38"/>
        <v>55</v>
      </c>
      <c r="O101" s="71">
        <f t="shared" si="39"/>
        <v>1389</v>
      </c>
      <c r="P101" s="71">
        <f t="shared" si="40"/>
        <v>2544</v>
      </c>
      <c r="Q101" s="72">
        <f t="shared" si="41"/>
        <v>132</v>
      </c>
      <c r="R101" s="72">
        <f t="shared" si="51"/>
        <v>0</v>
      </c>
      <c r="S101" s="72">
        <f t="shared" si="42"/>
        <v>19</v>
      </c>
      <c r="T101" s="72"/>
      <c r="U101" s="34"/>
      <c r="V101" s="37"/>
      <c r="W101" s="37"/>
      <c r="X101" s="34"/>
      <c r="Y101" s="72">
        <f t="shared" si="43"/>
        <v>151</v>
      </c>
      <c r="Z101" s="73">
        <f t="shared" si="44"/>
        <v>2393</v>
      </c>
      <c r="AA101" s="40">
        <v>500</v>
      </c>
      <c r="AB101" s="73">
        <f t="shared" si="45"/>
        <v>1893</v>
      </c>
      <c r="AC101" s="83">
        <f>E101-AB101</f>
        <v>-1893</v>
      </c>
      <c r="AD101" s="75" t="e">
        <f>VLOOKUP(D101,#REF!,2,0)</f>
        <v>#REF!</v>
      </c>
      <c r="AE101" s="79"/>
      <c r="AF101" s="79"/>
      <c r="AI101" s="34" t="s">
        <v>329</v>
      </c>
      <c r="AJ101" s="75" t="b">
        <f>D101=AI101</f>
        <v>0</v>
      </c>
      <c r="AK101" s="34">
        <v>172</v>
      </c>
      <c r="AL101" s="34">
        <v>84</v>
      </c>
      <c r="AM101" s="34"/>
      <c r="AO101" s="175">
        <v>3315008810</v>
      </c>
      <c r="AP101" s="75" t="b">
        <f>AO101=C101</f>
        <v>0</v>
      </c>
      <c r="AR101" s="75">
        <f t="shared" si="52"/>
        <v>2</v>
      </c>
    </row>
    <row r="102" spans="1:44" ht="14.4">
      <c r="A102" s="66">
        <v>92</v>
      </c>
      <c r="B102" s="558" t="s">
        <v>21552</v>
      </c>
      <c r="C102" s="423">
        <v>3318419564</v>
      </c>
      <c r="D102" s="426" t="s">
        <v>21552</v>
      </c>
      <c r="E102" s="34"/>
      <c r="F102" s="69">
        <v>636</v>
      </c>
      <c r="G102" s="305">
        <v>14</v>
      </c>
      <c r="H102" s="39">
        <v>8</v>
      </c>
      <c r="I102" s="70">
        <f t="shared" si="34"/>
        <v>22</v>
      </c>
      <c r="J102" s="71">
        <f t="shared" si="35"/>
        <v>8904</v>
      </c>
      <c r="K102" s="71">
        <f t="shared" si="36"/>
        <v>5088</v>
      </c>
      <c r="L102" s="71">
        <f t="shared" si="48"/>
        <v>13992</v>
      </c>
      <c r="M102" s="71">
        <f t="shared" si="37"/>
        <v>7700</v>
      </c>
      <c r="N102" s="72">
        <f t="shared" si="38"/>
        <v>385</v>
      </c>
      <c r="O102" s="71">
        <f t="shared" si="39"/>
        <v>5907</v>
      </c>
      <c r="P102" s="71">
        <f t="shared" si="40"/>
        <v>13992</v>
      </c>
      <c r="Q102" s="72">
        <f t="shared" si="41"/>
        <v>924</v>
      </c>
      <c r="R102" s="72">
        <f t="shared" si="51"/>
        <v>200</v>
      </c>
      <c r="S102" s="72">
        <f t="shared" si="42"/>
        <v>105</v>
      </c>
      <c r="T102" s="72"/>
      <c r="U102" s="34"/>
      <c r="V102" s="37"/>
      <c r="W102" s="37"/>
      <c r="X102" s="34"/>
      <c r="Y102" s="72">
        <f t="shared" si="43"/>
        <v>1229</v>
      </c>
      <c r="Z102" s="73">
        <f t="shared" si="44"/>
        <v>12763</v>
      </c>
      <c r="AA102" s="40">
        <v>500</v>
      </c>
      <c r="AB102" s="73">
        <f t="shared" si="45"/>
        <v>12263</v>
      </c>
      <c r="AC102" s="76"/>
      <c r="AE102" s="79"/>
      <c r="AF102" s="79"/>
      <c r="AI102" s="20"/>
      <c r="AK102" s="20"/>
      <c r="AL102" s="20"/>
      <c r="AM102" s="20"/>
      <c r="AO102" s="199"/>
      <c r="AR102" s="75">
        <f t="shared" si="52"/>
        <v>14</v>
      </c>
    </row>
    <row r="103" spans="1:44">
      <c r="A103" s="66">
        <v>93</v>
      </c>
      <c r="B103" s="423" t="s">
        <v>21556</v>
      </c>
      <c r="C103" s="423">
        <v>3318432596</v>
      </c>
      <c r="D103" s="432" t="s">
        <v>21556</v>
      </c>
      <c r="E103" s="34"/>
      <c r="F103" s="69">
        <v>636</v>
      </c>
      <c r="G103" s="305">
        <v>13</v>
      </c>
      <c r="H103" s="39">
        <v>8</v>
      </c>
      <c r="I103" s="70">
        <f t="shared" si="34"/>
        <v>21</v>
      </c>
      <c r="J103" s="71">
        <f t="shared" si="35"/>
        <v>8268</v>
      </c>
      <c r="K103" s="71">
        <f t="shared" si="36"/>
        <v>5088</v>
      </c>
      <c r="L103" s="71">
        <f t="shared" si="48"/>
        <v>13356</v>
      </c>
      <c r="M103" s="71">
        <f t="shared" si="37"/>
        <v>7150</v>
      </c>
      <c r="N103" s="72">
        <f t="shared" si="38"/>
        <v>358</v>
      </c>
      <c r="O103" s="71">
        <f t="shared" si="39"/>
        <v>5848</v>
      </c>
      <c r="P103" s="71">
        <f t="shared" si="40"/>
        <v>13356</v>
      </c>
      <c r="Q103" s="72">
        <f t="shared" si="41"/>
        <v>858</v>
      </c>
      <c r="R103" s="72">
        <f t="shared" si="51"/>
        <v>200</v>
      </c>
      <c r="S103" s="72">
        <f t="shared" si="42"/>
        <v>100</v>
      </c>
      <c r="T103" s="72"/>
      <c r="U103" s="34"/>
      <c r="V103" s="37"/>
      <c r="W103" s="34"/>
      <c r="X103" s="34"/>
      <c r="Y103" s="72">
        <f t="shared" si="43"/>
        <v>1158</v>
      </c>
      <c r="Z103" s="73">
        <f t="shared" si="44"/>
        <v>12198</v>
      </c>
      <c r="AA103" s="40">
        <v>500</v>
      </c>
      <c r="AB103" s="73">
        <f t="shared" si="45"/>
        <v>11698</v>
      </c>
      <c r="AE103" s="79"/>
      <c r="AF103" s="79"/>
      <c r="AI103" s="84"/>
      <c r="AJ103" s="84"/>
      <c r="AK103" s="84"/>
      <c r="AL103" s="84"/>
      <c r="AM103" s="84"/>
      <c r="AO103" s="197"/>
      <c r="AR103" s="75">
        <f t="shared" si="52"/>
        <v>13</v>
      </c>
    </row>
    <row r="104" spans="1:44">
      <c r="A104" s="66">
        <v>94</v>
      </c>
      <c r="B104" s="573" t="s">
        <v>21852</v>
      </c>
      <c r="C104" s="201">
        <v>3318521292</v>
      </c>
      <c r="D104" s="426" t="s">
        <v>21852</v>
      </c>
      <c r="E104" s="34"/>
      <c r="F104" s="69">
        <v>636</v>
      </c>
      <c r="G104" s="305">
        <v>9</v>
      </c>
      <c r="H104" s="39">
        <v>6</v>
      </c>
      <c r="I104" s="70">
        <f>+G104+H104</f>
        <v>15</v>
      </c>
      <c r="J104" s="71">
        <f>ROUND(G104*F104,0)</f>
        <v>5724</v>
      </c>
      <c r="K104" s="71">
        <f>ROUND(F104*H104,0)</f>
        <v>3816</v>
      </c>
      <c r="L104" s="71">
        <f t="shared" si="48"/>
        <v>9540</v>
      </c>
      <c r="M104" s="71">
        <f>ROUND($M$4*G104,0)</f>
        <v>4950</v>
      </c>
      <c r="N104" s="72">
        <f t="shared" si="38"/>
        <v>248</v>
      </c>
      <c r="O104" s="71">
        <f>L104-M104-N104</f>
        <v>4342</v>
      </c>
      <c r="P104" s="71">
        <f>O104+N104+M104</f>
        <v>9540</v>
      </c>
      <c r="Q104" s="72">
        <f>ROUND(M104*12%,0)</f>
        <v>594</v>
      </c>
      <c r="R104" s="72">
        <f t="shared" si="51"/>
        <v>175</v>
      </c>
      <c r="S104" s="72">
        <f>ROUND(P104*0.75%,0)</f>
        <v>72</v>
      </c>
      <c r="T104" s="72"/>
      <c r="U104" s="34"/>
      <c r="V104" s="37"/>
      <c r="W104" s="37"/>
      <c r="X104" s="34"/>
      <c r="Y104" s="72">
        <f>SUM(Q104:X104)</f>
        <v>841</v>
      </c>
      <c r="Z104" s="73">
        <f>P104-Y104</f>
        <v>8699</v>
      </c>
      <c r="AA104" s="40">
        <v>500</v>
      </c>
      <c r="AB104" s="73">
        <f>Z104-AA104</f>
        <v>8199</v>
      </c>
      <c r="AC104" s="74">
        <f>E104-AB104</f>
        <v>-8199</v>
      </c>
      <c r="AD104" s="75" t="e">
        <f>VLOOKUP(D104,#REF!,2,0)</f>
        <v>#REF!</v>
      </c>
      <c r="AE104" s="79"/>
      <c r="AF104" s="79"/>
      <c r="AI104" s="27" t="s">
        <v>333</v>
      </c>
      <c r="AJ104" s="75" t="b">
        <f>D104=AI104</f>
        <v>0</v>
      </c>
      <c r="AK104" s="27">
        <v>114</v>
      </c>
      <c r="AL104" s="27">
        <v>50</v>
      </c>
      <c r="AM104" s="27"/>
      <c r="AO104" s="195">
        <v>3317308284</v>
      </c>
      <c r="AP104" s="75" t="b">
        <f>AO104=C104</f>
        <v>0</v>
      </c>
      <c r="AR104" s="75">
        <f t="shared" si="52"/>
        <v>9</v>
      </c>
    </row>
    <row r="105" spans="1:44">
      <c r="A105" s="66">
        <v>95</v>
      </c>
      <c r="B105" s="573" t="s">
        <v>21853</v>
      </c>
      <c r="C105" s="201">
        <v>3318460591</v>
      </c>
      <c r="D105" s="426" t="s">
        <v>21853</v>
      </c>
      <c r="E105" s="34"/>
      <c r="F105" s="69">
        <v>636</v>
      </c>
      <c r="G105" s="305">
        <v>9</v>
      </c>
      <c r="H105" s="39">
        <v>6</v>
      </c>
      <c r="I105" s="70">
        <f>+G105+H105</f>
        <v>15</v>
      </c>
      <c r="J105" s="71">
        <f>ROUND(G105*F105,0)</f>
        <v>5724</v>
      </c>
      <c r="K105" s="71">
        <f>ROUND(F105*H105,0)</f>
        <v>3816</v>
      </c>
      <c r="L105" s="71">
        <f t="shared" si="48"/>
        <v>9540</v>
      </c>
      <c r="M105" s="71">
        <f>ROUND($M$4*G105,0)</f>
        <v>4950</v>
      </c>
      <c r="N105" s="72">
        <f t="shared" si="38"/>
        <v>248</v>
      </c>
      <c r="O105" s="71">
        <f>L105-M105-N105</f>
        <v>4342</v>
      </c>
      <c r="P105" s="71">
        <f>O105+N105+M105</f>
        <v>9540</v>
      </c>
      <c r="Q105" s="72">
        <f>ROUND(M105*12%,0)</f>
        <v>594</v>
      </c>
      <c r="R105" s="72">
        <f t="shared" si="51"/>
        <v>175</v>
      </c>
      <c r="S105" s="72">
        <f>ROUND(P105*0.75%,0)</f>
        <v>72</v>
      </c>
      <c r="T105" s="72"/>
      <c r="U105" s="34"/>
      <c r="V105" s="37"/>
      <c r="W105" s="37"/>
      <c r="X105" s="34"/>
      <c r="Y105" s="72">
        <f>SUM(Q105:X105)</f>
        <v>841</v>
      </c>
      <c r="Z105" s="73">
        <f>P105-Y105</f>
        <v>8699</v>
      </c>
      <c r="AA105" s="40">
        <v>500</v>
      </c>
      <c r="AB105" s="73">
        <f>Z105-AA105</f>
        <v>8199</v>
      </c>
      <c r="AC105" s="83">
        <f>E105-AB105</f>
        <v>-8199</v>
      </c>
      <c r="AD105" s="75" t="e">
        <f>VLOOKUP(D105,#REF!,2,0)</f>
        <v>#REF!</v>
      </c>
      <c r="AE105" s="79"/>
      <c r="AF105" s="79"/>
      <c r="AI105" s="34" t="s">
        <v>329</v>
      </c>
      <c r="AJ105" s="75" t="b">
        <f>D105=AI105</f>
        <v>0</v>
      </c>
      <c r="AK105" s="34">
        <v>172</v>
      </c>
      <c r="AL105" s="34">
        <v>84</v>
      </c>
      <c r="AM105" s="34"/>
      <c r="AO105" s="175">
        <v>3315008810</v>
      </c>
      <c r="AP105" s="75" t="b">
        <f>AO105=C105</f>
        <v>0</v>
      </c>
      <c r="AR105" s="75">
        <f t="shared" si="52"/>
        <v>9</v>
      </c>
    </row>
    <row r="106" spans="1:44">
      <c r="A106" s="66">
        <v>96</v>
      </c>
      <c r="B106" s="573" t="s">
        <v>21823</v>
      </c>
      <c r="C106" s="201">
        <v>3318468493</v>
      </c>
      <c r="D106" s="426" t="s">
        <v>21823</v>
      </c>
      <c r="E106" s="34"/>
      <c r="F106" s="69">
        <v>636</v>
      </c>
      <c r="G106" s="307">
        <v>11</v>
      </c>
      <c r="H106" s="39">
        <v>8</v>
      </c>
      <c r="I106" s="70">
        <f>+G106+H106</f>
        <v>19</v>
      </c>
      <c r="J106" s="71">
        <f>ROUND(G106*F106,0)</f>
        <v>6996</v>
      </c>
      <c r="K106" s="71">
        <f>ROUND(F106*H106,0)</f>
        <v>5088</v>
      </c>
      <c r="L106" s="71">
        <f t="shared" si="48"/>
        <v>12084</v>
      </c>
      <c r="M106" s="71">
        <f>ROUND($M$4*G106,0)</f>
        <v>6050</v>
      </c>
      <c r="N106" s="72">
        <f t="shared" si="38"/>
        <v>303</v>
      </c>
      <c r="O106" s="71">
        <f>L106-M106-N106</f>
        <v>5731</v>
      </c>
      <c r="P106" s="71">
        <f>O106+N106+M106</f>
        <v>12084</v>
      </c>
      <c r="Q106" s="72">
        <f>ROUND(M106*12%,0)</f>
        <v>726</v>
      </c>
      <c r="R106" s="72">
        <f t="shared" si="51"/>
        <v>200</v>
      </c>
      <c r="S106" s="72">
        <f>ROUND(P106*0.75%,0)</f>
        <v>91</v>
      </c>
      <c r="T106" s="72"/>
      <c r="U106" s="34"/>
      <c r="V106" s="37"/>
      <c r="W106" s="37"/>
      <c r="X106" s="34"/>
      <c r="Y106" s="72">
        <f>SUM(Q106:X106)</f>
        <v>1017</v>
      </c>
      <c r="Z106" s="73">
        <f>P106-Y106</f>
        <v>11067</v>
      </c>
      <c r="AA106" s="40">
        <v>500</v>
      </c>
      <c r="AB106" s="73">
        <f>Z106-AA106</f>
        <v>10567</v>
      </c>
      <c r="AC106" s="76"/>
      <c r="AE106" s="79"/>
      <c r="AF106" s="79"/>
      <c r="AI106" s="20"/>
      <c r="AK106" s="20"/>
      <c r="AL106" s="20"/>
      <c r="AM106" s="20"/>
      <c r="AO106" s="199"/>
      <c r="AR106" s="75">
        <f t="shared" si="52"/>
        <v>11</v>
      </c>
    </row>
    <row r="107" spans="1:44">
      <c r="A107" s="66">
        <v>97</v>
      </c>
      <c r="B107" s="573" t="s">
        <v>21822</v>
      </c>
      <c r="C107" s="201">
        <v>3318468570</v>
      </c>
      <c r="D107" s="426" t="s">
        <v>21822</v>
      </c>
      <c r="E107" s="34"/>
      <c r="F107" s="69">
        <v>636</v>
      </c>
      <c r="G107" s="305">
        <v>12</v>
      </c>
      <c r="H107" s="39">
        <v>8</v>
      </c>
      <c r="I107" s="70">
        <f t="shared" ref="I107:I121" si="53">+G107+H107</f>
        <v>20</v>
      </c>
      <c r="J107" s="71">
        <f t="shared" ref="J107:J121" si="54">ROUND(G107*F107,0)</f>
        <v>7632</v>
      </c>
      <c r="K107" s="71">
        <f t="shared" ref="K107:K121" si="55">ROUND(F107*H107,0)</f>
        <v>5088</v>
      </c>
      <c r="L107" s="71">
        <f t="shared" si="48"/>
        <v>12720</v>
      </c>
      <c r="M107" s="71">
        <f t="shared" ref="M107:M121" si="56">ROUND($M$4*G107,0)</f>
        <v>6600</v>
      </c>
      <c r="N107" s="72">
        <f t="shared" si="38"/>
        <v>330</v>
      </c>
      <c r="O107" s="71">
        <f t="shared" ref="O107:O121" si="57">L107-M107-N107</f>
        <v>5790</v>
      </c>
      <c r="P107" s="71">
        <f t="shared" ref="P107:P121" si="58">O107+N107+M107</f>
        <v>12720</v>
      </c>
      <c r="Q107" s="72">
        <f t="shared" ref="Q107:Q121" si="59">ROUND(M107*12%,0)</f>
        <v>792</v>
      </c>
      <c r="R107" s="72">
        <f t="shared" si="51"/>
        <v>200</v>
      </c>
      <c r="S107" s="72">
        <f t="shared" ref="S107:S121" si="60">ROUND(P107*0.75%,0)</f>
        <v>95</v>
      </c>
      <c r="T107" s="72"/>
      <c r="U107" s="34"/>
      <c r="V107" s="37"/>
      <c r="W107" s="34"/>
      <c r="X107" s="34"/>
      <c r="Y107" s="72">
        <f t="shared" ref="Y107:Y121" si="61">SUM(Q107:X107)</f>
        <v>1087</v>
      </c>
      <c r="Z107" s="73">
        <f t="shared" ref="Z107:Z121" si="62">P107-Y107</f>
        <v>11633</v>
      </c>
      <c r="AA107" s="40">
        <v>500</v>
      </c>
      <c r="AB107" s="73">
        <f t="shared" ref="AB107:AB121" si="63">Z107-AA107</f>
        <v>11133</v>
      </c>
      <c r="AE107" s="79"/>
      <c r="AF107" s="79"/>
      <c r="AI107" s="84"/>
      <c r="AJ107" s="84"/>
      <c r="AK107" s="84"/>
      <c r="AL107" s="84"/>
      <c r="AM107" s="84"/>
      <c r="AO107" s="197"/>
      <c r="AR107" s="75">
        <f t="shared" ref="AR107:AR121" si="64">ROUNDUP(G107,0)</f>
        <v>12</v>
      </c>
    </row>
    <row r="108" spans="1:44">
      <c r="A108" s="66">
        <v>99</v>
      </c>
      <c r="B108" s="574" t="s">
        <v>21857</v>
      </c>
      <c r="C108" s="524">
        <v>3318521941</v>
      </c>
      <c r="D108" s="426" t="s">
        <v>21857</v>
      </c>
      <c r="E108" s="34"/>
      <c r="F108" s="69">
        <v>636</v>
      </c>
      <c r="G108" s="305">
        <v>13</v>
      </c>
      <c r="H108" s="39">
        <v>8</v>
      </c>
      <c r="I108" s="70">
        <f t="shared" si="53"/>
        <v>21</v>
      </c>
      <c r="J108" s="71">
        <f t="shared" si="54"/>
        <v>8268</v>
      </c>
      <c r="K108" s="71">
        <f t="shared" si="55"/>
        <v>5088</v>
      </c>
      <c r="L108" s="71">
        <f t="shared" si="48"/>
        <v>13356</v>
      </c>
      <c r="M108" s="71">
        <f t="shared" si="56"/>
        <v>7150</v>
      </c>
      <c r="N108" s="72">
        <f t="shared" si="38"/>
        <v>358</v>
      </c>
      <c r="O108" s="71">
        <f t="shared" si="57"/>
        <v>5848</v>
      </c>
      <c r="P108" s="71">
        <f t="shared" si="58"/>
        <v>13356</v>
      </c>
      <c r="Q108" s="72">
        <f t="shared" si="59"/>
        <v>858</v>
      </c>
      <c r="R108" s="72">
        <f t="shared" si="51"/>
        <v>200</v>
      </c>
      <c r="S108" s="72">
        <f t="shared" si="60"/>
        <v>100</v>
      </c>
      <c r="T108" s="72"/>
      <c r="U108" s="34"/>
      <c r="V108" s="37"/>
      <c r="W108" s="37"/>
      <c r="X108" s="34"/>
      <c r="Y108" s="72">
        <f t="shared" si="61"/>
        <v>1158</v>
      </c>
      <c r="Z108" s="73">
        <f t="shared" si="62"/>
        <v>12198</v>
      </c>
      <c r="AA108" s="40">
        <v>500</v>
      </c>
      <c r="AB108" s="73">
        <f t="shared" si="63"/>
        <v>11698</v>
      </c>
      <c r="AC108" s="74">
        <f>E108-AB108</f>
        <v>-11698</v>
      </c>
      <c r="AD108" s="75" t="e">
        <f>VLOOKUP(D108,#REF!,2,0)</f>
        <v>#REF!</v>
      </c>
      <c r="AE108" s="79"/>
      <c r="AF108" s="79"/>
      <c r="AI108" s="27" t="s">
        <v>333</v>
      </c>
      <c r="AJ108" s="75" t="b">
        <f>D108=AI108</f>
        <v>0</v>
      </c>
      <c r="AK108" s="27">
        <v>114</v>
      </c>
      <c r="AL108" s="27">
        <v>50</v>
      </c>
      <c r="AM108" s="27"/>
      <c r="AO108" s="195">
        <v>3317308284</v>
      </c>
      <c r="AP108" s="75" t="b">
        <f>AO108=C108</f>
        <v>0</v>
      </c>
      <c r="AR108" s="75">
        <f t="shared" si="64"/>
        <v>13</v>
      </c>
    </row>
    <row r="109" spans="1:44">
      <c r="A109" s="66">
        <v>100</v>
      </c>
      <c r="B109" s="573" t="s">
        <v>21858</v>
      </c>
      <c r="C109" s="495">
        <v>3318522002</v>
      </c>
      <c r="D109" s="426" t="s">
        <v>21858</v>
      </c>
      <c r="E109" s="34"/>
      <c r="F109" s="69">
        <v>636</v>
      </c>
      <c r="G109" s="307">
        <v>11</v>
      </c>
      <c r="H109" s="39">
        <v>8</v>
      </c>
      <c r="I109" s="70">
        <f t="shared" si="53"/>
        <v>19</v>
      </c>
      <c r="J109" s="71">
        <f t="shared" si="54"/>
        <v>6996</v>
      </c>
      <c r="K109" s="71">
        <f t="shared" si="55"/>
        <v>5088</v>
      </c>
      <c r="L109" s="71">
        <f t="shared" si="48"/>
        <v>12084</v>
      </c>
      <c r="M109" s="71">
        <f t="shared" si="56"/>
        <v>6050</v>
      </c>
      <c r="N109" s="72">
        <f t="shared" si="38"/>
        <v>303</v>
      </c>
      <c r="O109" s="71">
        <f t="shared" si="57"/>
        <v>5731</v>
      </c>
      <c r="P109" s="71">
        <f t="shared" si="58"/>
        <v>12084</v>
      </c>
      <c r="Q109" s="72">
        <f t="shared" si="59"/>
        <v>726</v>
      </c>
      <c r="R109" s="72">
        <f t="shared" si="51"/>
        <v>200</v>
      </c>
      <c r="S109" s="72">
        <f t="shared" si="60"/>
        <v>91</v>
      </c>
      <c r="T109" s="72"/>
      <c r="U109" s="34"/>
      <c r="V109" s="37"/>
      <c r="W109" s="37"/>
      <c r="X109" s="34"/>
      <c r="Y109" s="72">
        <f t="shared" si="61"/>
        <v>1017</v>
      </c>
      <c r="Z109" s="73">
        <f t="shared" si="62"/>
        <v>11067</v>
      </c>
      <c r="AA109" s="40">
        <v>500</v>
      </c>
      <c r="AB109" s="73">
        <f t="shared" si="63"/>
        <v>10567</v>
      </c>
      <c r="AC109" s="83">
        <f>E109-AB109</f>
        <v>-10567</v>
      </c>
      <c r="AD109" s="75" t="e">
        <f>VLOOKUP(D109,#REF!,2,0)</f>
        <v>#REF!</v>
      </c>
      <c r="AE109" s="79"/>
      <c r="AF109" s="79"/>
      <c r="AI109" s="34" t="s">
        <v>329</v>
      </c>
      <c r="AJ109" s="75" t="b">
        <f>D109=AI109</f>
        <v>0</v>
      </c>
      <c r="AK109" s="34">
        <v>172</v>
      </c>
      <c r="AL109" s="34">
        <v>84</v>
      </c>
      <c r="AM109" s="34"/>
      <c r="AO109" s="175">
        <v>3315008810</v>
      </c>
      <c r="AP109" s="75" t="b">
        <f>AO109=C109</f>
        <v>0</v>
      </c>
      <c r="AR109" s="75">
        <f t="shared" si="64"/>
        <v>11</v>
      </c>
    </row>
    <row r="110" spans="1:44">
      <c r="A110" s="66">
        <v>101</v>
      </c>
      <c r="B110" s="836">
        <v>102004403215</v>
      </c>
      <c r="C110" s="438">
        <v>3318522916</v>
      </c>
      <c r="D110" s="426" t="s">
        <v>21861</v>
      </c>
      <c r="E110" s="34"/>
      <c r="F110" s="69">
        <v>636</v>
      </c>
      <c r="G110" s="307"/>
      <c r="H110" s="39"/>
      <c r="I110" s="70">
        <f t="shared" si="53"/>
        <v>0</v>
      </c>
      <c r="J110" s="71">
        <f t="shared" si="54"/>
        <v>0</v>
      </c>
      <c r="K110" s="71">
        <f t="shared" si="55"/>
        <v>0</v>
      </c>
      <c r="L110" s="71">
        <f t="shared" si="48"/>
        <v>0</v>
      </c>
      <c r="M110" s="71">
        <f t="shared" si="56"/>
        <v>0</v>
      </c>
      <c r="N110" s="72">
        <f t="shared" si="38"/>
        <v>0</v>
      </c>
      <c r="O110" s="71">
        <f t="shared" si="57"/>
        <v>0</v>
      </c>
      <c r="P110" s="71">
        <f t="shared" si="58"/>
        <v>0</v>
      </c>
      <c r="Q110" s="72">
        <f t="shared" si="59"/>
        <v>0</v>
      </c>
      <c r="R110" s="72">
        <f t="shared" si="51"/>
        <v>0</v>
      </c>
      <c r="S110" s="72">
        <f t="shared" si="60"/>
        <v>0</v>
      </c>
      <c r="T110" s="72"/>
      <c r="U110" s="34"/>
      <c r="V110" s="37"/>
      <c r="W110" s="37"/>
      <c r="X110" s="34"/>
      <c r="Y110" s="72">
        <f t="shared" si="61"/>
        <v>0</v>
      </c>
      <c r="Z110" s="73">
        <f t="shared" si="62"/>
        <v>0</v>
      </c>
      <c r="AA110" s="40">
        <v>500</v>
      </c>
      <c r="AB110" s="73">
        <f t="shared" si="63"/>
        <v>-500</v>
      </c>
      <c r="AC110" s="76"/>
      <c r="AE110" s="79"/>
      <c r="AF110" s="79"/>
      <c r="AI110" s="20"/>
      <c r="AK110" s="20"/>
      <c r="AL110" s="20"/>
      <c r="AM110" s="20"/>
      <c r="AO110" s="199"/>
      <c r="AR110" s="75">
        <f t="shared" si="64"/>
        <v>0</v>
      </c>
    </row>
    <row r="111" spans="1:44">
      <c r="A111" s="66">
        <v>102</v>
      </c>
      <c r="B111" s="836">
        <v>102315753105</v>
      </c>
      <c r="C111" s="438">
        <v>3318530489</v>
      </c>
      <c r="D111" s="426" t="s">
        <v>21862</v>
      </c>
      <c r="E111" s="34"/>
      <c r="F111" s="69">
        <v>636</v>
      </c>
      <c r="G111" s="305"/>
      <c r="H111" s="39"/>
      <c r="I111" s="70">
        <f t="shared" si="53"/>
        <v>0</v>
      </c>
      <c r="J111" s="71">
        <f t="shared" si="54"/>
        <v>0</v>
      </c>
      <c r="K111" s="71">
        <f t="shared" si="55"/>
        <v>0</v>
      </c>
      <c r="L111" s="71">
        <f t="shared" si="48"/>
        <v>0</v>
      </c>
      <c r="M111" s="71">
        <f t="shared" si="56"/>
        <v>0</v>
      </c>
      <c r="N111" s="72">
        <f t="shared" si="38"/>
        <v>0</v>
      </c>
      <c r="O111" s="71">
        <f t="shared" si="57"/>
        <v>0</v>
      </c>
      <c r="P111" s="71">
        <f t="shared" si="58"/>
        <v>0</v>
      </c>
      <c r="Q111" s="72">
        <f t="shared" si="59"/>
        <v>0</v>
      </c>
      <c r="R111" s="72">
        <f t="shared" si="51"/>
        <v>0</v>
      </c>
      <c r="S111" s="72">
        <f t="shared" si="60"/>
        <v>0</v>
      </c>
      <c r="T111" s="72"/>
      <c r="U111" s="34"/>
      <c r="V111" s="37"/>
      <c r="W111" s="34"/>
      <c r="X111" s="34"/>
      <c r="Y111" s="72">
        <f t="shared" si="61"/>
        <v>0</v>
      </c>
      <c r="Z111" s="73">
        <f t="shared" si="62"/>
        <v>0</v>
      </c>
      <c r="AA111" s="40">
        <v>500</v>
      </c>
      <c r="AB111" s="73">
        <f t="shared" si="63"/>
        <v>-500</v>
      </c>
      <c r="AE111" s="79"/>
      <c r="AF111" s="79"/>
      <c r="AI111" s="84"/>
      <c r="AJ111" s="84"/>
      <c r="AK111" s="84"/>
      <c r="AL111" s="84"/>
      <c r="AM111" s="84"/>
      <c r="AO111" s="197"/>
      <c r="AR111" s="75">
        <f t="shared" si="64"/>
        <v>0</v>
      </c>
    </row>
    <row r="112" spans="1:44">
      <c r="A112" s="66">
        <v>103</v>
      </c>
      <c r="B112" s="836">
        <v>101811097763</v>
      </c>
      <c r="C112" s="438">
        <v>3318529726</v>
      </c>
      <c r="D112" s="426" t="s">
        <v>21863</v>
      </c>
      <c r="E112" s="34"/>
      <c r="F112" s="69">
        <v>636</v>
      </c>
      <c r="G112" s="305">
        <v>15</v>
      </c>
      <c r="H112" s="39">
        <v>10</v>
      </c>
      <c r="I112" s="70">
        <f t="shared" si="53"/>
        <v>25</v>
      </c>
      <c r="J112" s="71">
        <f t="shared" si="54"/>
        <v>9540</v>
      </c>
      <c r="K112" s="71">
        <f t="shared" si="55"/>
        <v>6360</v>
      </c>
      <c r="L112" s="71">
        <f t="shared" si="48"/>
        <v>15900</v>
      </c>
      <c r="M112" s="71">
        <f t="shared" si="56"/>
        <v>8250</v>
      </c>
      <c r="N112" s="72">
        <f t="shared" si="38"/>
        <v>413</v>
      </c>
      <c r="O112" s="71">
        <f t="shared" si="57"/>
        <v>7237</v>
      </c>
      <c r="P112" s="71">
        <f t="shared" si="58"/>
        <v>15900</v>
      </c>
      <c r="Q112" s="72">
        <f t="shared" si="59"/>
        <v>990</v>
      </c>
      <c r="R112" s="72">
        <f t="shared" si="51"/>
        <v>200</v>
      </c>
      <c r="S112" s="72">
        <f t="shared" si="60"/>
        <v>119</v>
      </c>
      <c r="T112" s="72"/>
      <c r="U112" s="34"/>
      <c r="V112" s="37"/>
      <c r="W112" s="34"/>
      <c r="X112" s="34"/>
      <c r="Y112" s="72">
        <f t="shared" si="61"/>
        <v>1309</v>
      </c>
      <c r="Z112" s="73">
        <f t="shared" si="62"/>
        <v>14591</v>
      </c>
      <c r="AA112" s="40">
        <v>500</v>
      </c>
      <c r="AB112" s="73">
        <f t="shared" si="63"/>
        <v>14091</v>
      </c>
      <c r="AC112" s="85" t="e">
        <f>SUM(#REF!)</f>
        <v>#REF!</v>
      </c>
      <c r="AD112" s="86" t="e">
        <f>SUM(#REF!)</f>
        <v>#REF!</v>
      </c>
      <c r="AE112" s="86" t="e">
        <f>SUM(#REF!)</f>
        <v>#REF!</v>
      </c>
      <c r="AF112" s="86" t="e">
        <f>SUM(#REF!)</f>
        <v>#REF!</v>
      </c>
      <c r="AG112" s="86" t="e">
        <f>SUM(#REF!)</f>
        <v>#REF!</v>
      </c>
      <c r="AI112" s="84"/>
      <c r="AJ112" s="84"/>
      <c r="AK112" s="84"/>
      <c r="AL112" s="84"/>
      <c r="AM112" s="84"/>
      <c r="AO112" s="201">
        <v>3307305901</v>
      </c>
      <c r="AR112" s="75">
        <f t="shared" si="64"/>
        <v>15</v>
      </c>
    </row>
    <row r="113" spans="1:44">
      <c r="A113" s="66">
        <v>104</v>
      </c>
      <c r="B113" s="836">
        <v>102315785207</v>
      </c>
      <c r="C113" s="438">
        <v>3318530725</v>
      </c>
      <c r="D113" s="426" t="s">
        <v>21864</v>
      </c>
      <c r="E113" s="34"/>
      <c r="F113" s="69">
        <v>636</v>
      </c>
      <c r="G113" s="305"/>
      <c r="H113" s="39"/>
      <c r="I113" s="70">
        <f t="shared" si="53"/>
        <v>0</v>
      </c>
      <c r="J113" s="71">
        <f t="shared" si="54"/>
        <v>0</v>
      </c>
      <c r="K113" s="71">
        <f t="shared" si="55"/>
        <v>0</v>
      </c>
      <c r="L113" s="71">
        <f t="shared" si="48"/>
        <v>0</v>
      </c>
      <c r="M113" s="71">
        <f t="shared" si="56"/>
        <v>0</v>
      </c>
      <c r="N113" s="72">
        <f t="shared" si="38"/>
        <v>0</v>
      </c>
      <c r="O113" s="71">
        <f t="shared" si="57"/>
        <v>0</v>
      </c>
      <c r="P113" s="71">
        <f t="shared" si="58"/>
        <v>0</v>
      </c>
      <c r="Q113" s="72">
        <f t="shared" si="59"/>
        <v>0</v>
      </c>
      <c r="R113" s="72">
        <f t="shared" si="51"/>
        <v>0</v>
      </c>
      <c r="S113" s="72">
        <f t="shared" si="60"/>
        <v>0</v>
      </c>
      <c r="T113" s="72"/>
      <c r="U113" s="34"/>
      <c r="V113" s="37"/>
      <c r="W113" s="37"/>
      <c r="X113" s="34"/>
      <c r="Y113" s="72">
        <f t="shared" si="61"/>
        <v>0</v>
      </c>
      <c r="Z113" s="73">
        <f t="shared" si="62"/>
        <v>0</v>
      </c>
      <c r="AA113" s="40">
        <v>500</v>
      </c>
      <c r="AB113" s="73">
        <f t="shared" si="63"/>
        <v>-500</v>
      </c>
      <c r="AC113" s="74">
        <f>E113-AB113</f>
        <v>500</v>
      </c>
      <c r="AD113" s="75" t="e">
        <f>VLOOKUP(D113,#REF!,2,0)</f>
        <v>#REF!</v>
      </c>
      <c r="AE113" s="79"/>
      <c r="AF113" s="79"/>
      <c r="AI113" s="34" t="s">
        <v>330</v>
      </c>
      <c r="AJ113" s="75" t="b">
        <f>D113=AI113</f>
        <v>0</v>
      </c>
      <c r="AK113" s="34"/>
      <c r="AL113" s="34"/>
      <c r="AM113" s="34"/>
      <c r="AO113" s="201">
        <v>3317141751</v>
      </c>
      <c r="AP113" s="75" t="b">
        <f>AO113=C113</f>
        <v>0</v>
      </c>
      <c r="AR113" s="75">
        <f t="shared" si="64"/>
        <v>0</v>
      </c>
    </row>
    <row r="114" spans="1:44" s="79" customFormat="1">
      <c r="A114" s="66">
        <v>66</v>
      </c>
      <c r="B114" s="836">
        <v>102315791438</v>
      </c>
      <c r="C114" s="438">
        <v>3318530681</v>
      </c>
      <c r="D114" s="426" t="s">
        <v>21865</v>
      </c>
      <c r="E114" s="34"/>
      <c r="F114" s="69">
        <v>636</v>
      </c>
      <c r="G114" s="305"/>
      <c r="H114" s="39"/>
      <c r="I114" s="70">
        <f t="shared" si="53"/>
        <v>0</v>
      </c>
      <c r="J114" s="71">
        <f t="shared" si="54"/>
        <v>0</v>
      </c>
      <c r="K114" s="71">
        <f t="shared" si="55"/>
        <v>0</v>
      </c>
      <c r="L114" s="71">
        <f t="shared" ref="L114:L121" si="65">J114+K114</f>
        <v>0</v>
      </c>
      <c r="M114" s="71">
        <f t="shared" si="56"/>
        <v>0</v>
      </c>
      <c r="N114" s="72">
        <f t="shared" si="38"/>
        <v>0</v>
      </c>
      <c r="O114" s="71">
        <f t="shared" si="57"/>
        <v>0</v>
      </c>
      <c r="P114" s="71">
        <f t="shared" si="58"/>
        <v>0</v>
      </c>
      <c r="Q114" s="72">
        <f t="shared" si="59"/>
        <v>0</v>
      </c>
      <c r="R114" s="72">
        <f t="shared" si="51"/>
        <v>0</v>
      </c>
      <c r="S114" s="72">
        <f t="shared" si="60"/>
        <v>0</v>
      </c>
      <c r="T114" s="72"/>
      <c r="U114" s="34"/>
      <c r="V114" s="26"/>
      <c r="W114" s="36"/>
      <c r="X114" s="21"/>
      <c r="Y114" s="72">
        <f t="shared" si="61"/>
        <v>0</v>
      </c>
      <c r="Z114" s="73">
        <f t="shared" si="62"/>
        <v>0</v>
      </c>
      <c r="AA114" s="40"/>
      <c r="AB114" s="73">
        <f t="shared" si="63"/>
        <v>0</v>
      </c>
      <c r="AC114" s="74">
        <f t="shared" ref="AC114:AC121" si="66">E114-AB114</f>
        <v>0</v>
      </c>
      <c r="AD114" s="75" t="e">
        <f>VLOOKUP(D114,#REF!,2,0)</f>
        <v>#REF!</v>
      </c>
      <c r="AE114" s="75"/>
      <c r="AF114" s="75">
        <v>14356.75</v>
      </c>
      <c r="AG114" s="76">
        <f t="shared" ref="AG114:AG121" si="67">AF114-AB114</f>
        <v>14356.75</v>
      </c>
      <c r="AI114" s="34" t="s">
        <v>218</v>
      </c>
      <c r="AJ114" s="75" t="b">
        <f t="shared" ref="AJ114:AJ121" si="68">D114=AI114</f>
        <v>0</v>
      </c>
      <c r="AK114" s="34">
        <v>8</v>
      </c>
      <c r="AL114" s="34"/>
      <c r="AM114" s="34">
        <v>4000</v>
      </c>
      <c r="AO114" s="196">
        <v>3315708668</v>
      </c>
      <c r="AP114" s="75" t="b">
        <f t="shared" ref="AP114:AP121" si="69">AO114=C114</f>
        <v>0</v>
      </c>
      <c r="AR114" s="75">
        <f t="shared" si="64"/>
        <v>0</v>
      </c>
    </row>
    <row r="115" spans="1:44" s="79" customFormat="1">
      <c r="A115" s="66">
        <v>67</v>
      </c>
      <c r="B115" s="836">
        <v>101938681040</v>
      </c>
      <c r="C115" s="438">
        <v>3318529891</v>
      </c>
      <c r="D115" s="426" t="s">
        <v>21866</v>
      </c>
      <c r="E115" s="34"/>
      <c r="F115" s="69">
        <v>636</v>
      </c>
      <c r="G115" s="305"/>
      <c r="H115" s="39"/>
      <c r="I115" s="70">
        <f t="shared" si="53"/>
        <v>0</v>
      </c>
      <c r="J115" s="71">
        <f t="shared" si="54"/>
        <v>0</v>
      </c>
      <c r="K115" s="71">
        <f t="shared" si="55"/>
        <v>0</v>
      </c>
      <c r="L115" s="71">
        <f t="shared" si="65"/>
        <v>0</v>
      </c>
      <c r="M115" s="71">
        <f t="shared" si="56"/>
        <v>0</v>
      </c>
      <c r="N115" s="72">
        <f t="shared" si="38"/>
        <v>0</v>
      </c>
      <c r="O115" s="71">
        <f t="shared" si="57"/>
        <v>0</v>
      </c>
      <c r="P115" s="71">
        <f t="shared" si="58"/>
        <v>0</v>
      </c>
      <c r="Q115" s="72">
        <f t="shared" si="59"/>
        <v>0</v>
      </c>
      <c r="R115" s="72">
        <f t="shared" si="51"/>
        <v>0</v>
      </c>
      <c r="S115" s="72">
        <f t="shared" si="60"/>
        <v>0</v>
      </c>
      <c r="T115" s="72"/>
      <c r="U115" s="34"/>
      <c r="V115" s="26"/>
      <c r="W115" s="36"/>
      <c r="X115" s="21"/>
      <c r="Y115" s="72">
        <f t="shared" si="61"/>
        <v>0</v>
      </c>
      <c r="Z115" s="73">
        <f t="shared" si="62"/>
        <v>0</v>
      </c>
      <c r="AA115" s="40">
        <v>500</v>
      </c>
      <c r="AB115" s="73">
        <f t="shared" si="63"/>
        <v>-500</v>
      </c>
      <c r="AC115" s="74">
        <f t="shared" si="66"/>
        <v>500</v>
      </c>
      <c r="AD115" s="75" t="e">
        <f>VLOOKUP(D115,#REF!,2,0)</f>
        <v>#REF!</v>
      </c>
      <c r="AE115" s="58" t="s">
        <v>28</v>
      </c>
      <c r="AF115" s="58">
        <v>11975.7</v>
      </c>
      <c r="AG115" s="76">
        <f t="shared" si="67"/>
        <v>12475.7</v>
      </c>
      <c r="AI115" s="34" t="s">
        <v>38</v>
      </c>
      <c r="AJ115" s="75" t="b">
        <f t="shared" si="68"/>
        <v>0</v>
      </c>
      <c r="AK115" s="34">
        <v>447</v>
      </c>
      <c r="AL115" s="34"/>
      <c r="AM115" s="34"/>
      <c r="AO115" s="196">
        <v>3315199534</v>
      </c>
      <c r="AP115" s="75" t="b">
        <f t="shared" si="69"/>
        <v>0</v>
      </c>
      <c r="AR115" s="75">
        <f t="shared" si="64"/>
        <v>0</v>
      </c>
    </row>
    <row r="116" spans="1:44" s="79" customFormat="1">
      <c r="A116" s="66">
        <v>68</v>
      </c>
      <c r="B116" s="836">
        <v>101541847309</v>
      </c>
      <c r="C116" s="438">
        <v>3311476751</v>
      </c>
      <c r="D116" s="426" t="s">
        <v>365</v>
      </c>
      <c r="E116" s="34"/>
      <c r="F116" s="69">
        <v>636</v>
      </c>
      <c r="G116" s="305">
        <v>18</v>
      </c>
      <c r="H116" s="39">
        <v>7</v>
      </c>
      <c r="I116" s="70">
        <f t="shared" si="53"/>
        <v>25</v>
      </c>
      <c r="J116" s="71">
        <f t="shared" si="54"/>
        <v>11448</v>
      </c>
      <c r="K116" s="71">
        <f t="shared" si="55"/>
        <v>4452</v>
      </c>
      <c r="L116" s="71">
        <f t="shared" si="65"/>
        <v>15900</v>
      </c>
      <c r="M116" s="71">
        <f t="shared" si="56"/>
        <v>9900</v>
      </c>
      <c r="N116" s="72">
        <f t="shared" si="38"/>
        <v>495</v>
      </c>
      <c r="O116" s="71">
        <f t="shared" si="57"/>
        <v>5505</v>
      </c>
      <c r="P116" s="71">
        <f t="shared" si="58"/>
        <v>15900</v>
      </c>
      <c r="Q116" s="72">
        <f t="shared" si="59"/>
        <v>1188</v>
      </c>
      <c r="R116" s="72">
        <f t="shared" si="51"/>
        <v>200</v>
      </c>
      <c r="S116" s="72">
        <f t="shared" si="60"/>
        <v>119</v>
      </c>
      <c r="T116" s="72"/>
      <c r="U116" s="34"/>
      <c r="V116" s="26"/>
      <c r="W116" s="36"/>
      <c r="X116" s="21"/>
      <c r="Y116" s="72">
        <f t="shared" si="61"/>
        <v>1507</v>
      </c>
      <c r="Z116" s="73">
        <f t="shared" si="62"/>
        <v>14393</v>
      </c>
      <c r="AA116" s="40">
        <v>500</v>
      </c>
      <c r="AB116" s="73">
        <f t="shared" si="63"/>
        <v>13893</v>
      </c>
      <c r="AC116" s="74">
        <f t="shared" si="66"/>
        <v>-13893</v>
      </c>
      <c r="AD116" s="75" t="e">
        <f>VLOOKUP(D116,#REF!,2,0)</f>
        <v>#REF!</v>
      </c>
      <c r="AE116" s="58"/>
      <c r="AF116" s="58">
        <v>13331.05</v>
      </c>
      <c r="AG116" s="76">
        <f t="shared" si="67"/>
        <v>-561.95000000000073</v>
      </c>
      <c r="AI116" s="34" t="s">
        <v>213</v>
      </c>
      <c r="AJ116" s="75" t="b">
        <f t="shared" si="68"/>
        <v>0</v>
      </c>
      <c r="AK116" s="34">
        <v>275</v>
      </c>
      <c r="AL116" s="34">
        <v>75</v>
      </c>
      <c r="AM116" s="34"/>
      <c r="AO116" s="196">
        <v>3315929520</v>
      </c>
      <c r="AP116" s="75" t="b">
        <f t="shared" si="69"/>
        <v>0</v>
      </c>
      <c r="AR116" s="75">
        <f t="shared" si="64"/>
        <v>18</v>
      </c>
    </row>
    <row r="117" spans="1:44" s="79" customFormat="1">
      <c r="A117" s="66">
        <v>69</v>
      </c>
      <c r="B117" s="573" t="s">
        <v>21870</v>
      </c>
      <c r="C117" s="438">
        <v>3318459745</v>
      </c>
      <c r="D117" s="426" t="s">
        <v>21870</v>
      </c>
      <c r="E117" s="34"/>
      <c r="F117" s="69">
        <v>636</v>
      </c>
      <c r="G117" s="305">
        <v>4</v>
      </c>
      <c r="H117" s="39">
        <v>5</v>
      </c>
      <c r="I117" s="70">
        <f t="shared" si="53"/>
        <v>9</v>
      </c>
      <c r="J117" s="71">
        <f t="shared" si="54"/>
        <v>2544</v>
      </c>
      <c r="K117" s="71">
        <f t="shared" si="55"/>
        <v>3180</v>
      </c>
      <c r="L117" s="71">
        <f t="shared" si="65"/>
        <v>5724</v>
      </c>
      <c r="M117" s="71">
        <f t="shared" si="56"/>
        <v>2200</v>
      </c>
      <c r="N117" s="72">
        <f t="shared" si="38"/>
        <v>110</v>
      </c>
      <c r="O117" s="71">
        <f t="shared" si="57"/>
        <v>3414</v>
      </c>
      <c r="P117" s="71">
        <f t="shared" si="58"/>
        <v>5724</v>
      </c>
      <c r="Q117" s="72">
        <f t="shared" si="59"/>
        <v>264</v>
      </c>
      <c r="R117" s="72">
        <f t="shared" si="51"/>
        <v>0</v>
      </c>
      <c r="S117" s="72">
        <f t="shared" si="60"/>
        <v>43</v>
      </c>
      <c r="T117" s="72"/>
      <c r="U117" s="34"/>
      <c r="V117" s="26"/>
      <c r="W117" s="36"/>
      <c r="X117" s="23"/>
      <c r="Y117" s="72">
        <f t="shared" si="61"/>
        <v>307</v>
      </c>
      <c r="Z117" s="73">
        <f t="shared" si="62"/>
        <v>5417</v>
      </c>
      <c r="AA117" s="40">
        <v>500</v>
      </c>
      <c r="AB117" s="73">
        <f t="shared" si="63"/>
        <v>4917</v>
      </c>
      <c r="AC117" s="74">
        <f t="shared" si="66"/>
        <v>-4917</v>
      </c>
      <c r="AD117" s="75" t="e">
        <f>VLOOKUP(D117,#REF!,2,0)</f>
        <v>#REF!</v>
      </c>
      <c r="AE117" s="75" t="s">
        <v>8</v>
      </c>
      <c r="AF117" s="75">
        <v>7110.7</v>
      </c>
      <c r="AG117" s="76">
        <f t="shared" si="67"/>
        <v>2193.6999999999998</v>
      </c>
      <c r="AI117" s="34" t="s">
        <v>302</v>
      </c>
      <c r="AJ117" s="75" t="b">
        <f t="shared" si="68"/>
        <v>0</v>
      </c>
      <c r="AK117" s="34"/>
      <c r="AL117" s="34"/>
      <c r="AM117" s="34"/>
      <c r="AO117" s="195">
        <v>3315746691</v>
      </c>
      <c r="AP117" s="75" t="b">
        <f t="shared" si="69"/>
        <v>0</v>
      </c>
      <c r="AR117" s="75">
        <f t="shared" si="64"/>
        <v>4</v>
      </c>
    </row>
    <row r="118" spans="1:44" s="79" customFormat="1">
      <c r="A118" s="66">
        <v>70</v>
      </c>
      <c r="B118" s="573" t="s">
        <v>21871</v>
      </c>
      <c r="C118" s="438">
        <v>3318522025</v>
      </c>
      <c r="D118" s="426" t="s">
        <v>21871</v>
      </c>
      <c r="E118" s="34"/>
      <c r="F118" s="69">
        <v>636</v>
      </c>
      <c r="G118" s="305">
        <v>4</v>
      </c>
      <c r="H118" s="39">
        <v>3</v>
      </c>
      <c r="I118" s="70">
        <f t="shared" si="53"/>
        <v>7</v>
      </c>
      <c r="J118" s="71">
        <f t="shared" si="54"/>
        <v>2544</v>
      </c>
      <c r="K118" s="71">
        <f t="shared" si="55"/>
        <v>1908</v>
      </c>
      <c r="L118" s="71">
        <f t="shared" si="65"/>
        <v>4452</v>
      </c>
      <c r="M118" s="71">
        <f t="shared" si="56"/>
        <v>2200</v>
      </c>
      <c r="N118" s="72">
        <f t="shared" si="38"/>
        <v>110</v>
      </c>
      <c r="O118" s="71">
        <f t="shared" si="57"/>
        <v>2142</v>
      </c>
      <c r="P118" s="71">
        <f t="shared" si="58"/>
        <v>4452</v>
      </c>
      <c r="Q118" s="72">
        <f t="shared" si="59"/>
        <v>264</v>
      </c>
      <c r="R118" s="72">
        <f t="shared" si="51"/>
        <v>0</v>
      </c>
      <c r="S118" s="72">
        <f t="shared" si="60"/>
        <v>33</v>
      </c>
      <c r="T118" s="72"/>
      <c r="U118" s="34"/>
      <c r="V118" s="26"/>
      <c r="W118" s="36"/>
      <c r="X118" s="21"/>
      <c r="Y118" s="72">
        <f t="shared" si="61"/>
        <v>297</v>
      </c>
      <c r="Z118" s="73">
        <f t="shared" si="62"/>
        <v>4155</v>
      </c>
      <c r="AA118" s="40">
        <v>500</v>
      </c>
      <c r="AB118" s="73">
        <f t="shared" si="63"/>
        <v>3655</v>
      </c>
      <c r="AC118" s="74">
        <f t="shared" si="66"/>
        <v>-3655</v>
      </c>
      <c r="AD118" s="75" t="e">
        <f>VLOOKUP(D118,#REF!,2,0)</f>
        <v>#REF!</v>
      </c>
      <c r="AE118" s="75" t="s">
        <v>14</v>
      </c>
      <c r="AF118" s="75">
        <v>7513.4</v>
      </c>
      <c r="AG118" s="76">
        <f t="shared" si="67"/>
        <v>3858.3999999999996</v>
      </c>
      <c r="AI118" s="34" t="s">
        <v>39</v>
      </c>
      <c r="AJ118" s="75" t="b">
        <f t="shared" si="68"/>
        <v>0</v>
      </c>
      <c r="AK118" s="34">
        <v>487</v>
      </c>
      <c r="AL118" s="34"/>
      <c r="AM118" s="34"/>
      <c r="AO118" s="201">
        <v>3315529289</v>
      </c>
      <c r="AP118" s="75" t="b">
        <f t="shared" si="69"/>
        <v>0</v>
      </c>
      <c r="AR118" s="75">
        <f t="shared" si="64"/>
        <v>4</v>
      </c>
    </row>
    <row r="119" spans="1:44" s="79" customFormat="1">
      <c r="A119" s="66">
        <v>71</v>
      </c>
      <c r="B119" s="654">
        <v>101923650899</v>
      </c>
      <c r="C119" s="437">
        <v>3315707279</v>
      </c>
      <c r="D119" s="426" t="s">
        <v>22125</v>
      </c>
      <c r="E119" s="34"/>
      <c r="F119" s="69">
        <v>636</v>
      </c>
      <c r="G119" s="305">
        <v>18</v>
      </c>
      <c r="H119" s="39">
        <v>7</v>
      </c>
      <c r="I119" s="70">
        <f t="shared" si="53"/>
        <v>25</v>
      </c>
      <c r="J119" s="71">
        <f t="shared" si="54"/>
        <v>11448</v>
      </c>
      <c r="K119" s="71">
        <f t="shared" si="55"/>
        <v>4452</v>
      </c>
      <c r="L119" s="71">
        <f t="shared" si="65"/>
        <v>15900</v>
      </c>
      <c r="M119" s="71">
        <f t="shared" si="56"/>
        <v>9900</v>
      </c>
      <c r="N119" s="72">
        <f t="shared" si="38"/>
        <v>495</v>
      </c>
      <c r="O119" s="71">
        <f t="shared" si="57"/>
        <v>5505</v>
      </c>
      <c r="P119" s="71">
        <f t="shared" si="58"/>
        <v>15900</v>
      </c>
      <c r="Q119" s="72">
        <f t="shared" si="59"/>
        <v>1188</v>
      </c>
      <c r="R119" s="72">
        <f t="shared" si="51"/>
        <v>200</v>
      </c>
      <c r="S119" s="72">
        <f t="shared" si="60"/>
        <v>119</v>
      </c>
      <c r="T119" s="72"/>
      <c r="U119" s="34"/>
      <c r="V119" s="26"/>
      <c r="W119" s="36"/>
      <c r="X119" s="21"/>
      <c r="Y119" s="72">
        <f t="shared" si="61"/>
        <v>1507</v>
      </c>
      <c r="Z119" s="73">
        <f t="shared" si="62"/>
        <v>14393</v>
      </c>
      <c r="AA119" s="40">
        <v>500</v>
      </c>
      <c r="AB119" s="73">
        <f t="shared" si="63"/>
        <v>13893</v>
      </c>
      <c r="AC119" s="74">
        <f t="shared" si="66"/>
        <v>-13893</v>
      </c>
      <c r="AD119" s="75" t="e">
        <f>VLOOKUP(D119,#REF!,2,0)</f>
        <v>#REF!</v>
      </c>
      <c r="AE119" s="75" t="s">
        <v>59</v>
      </c>
      <c r="AF119" s="75">
        <v>7887.4</v>
      </c>
      <c r="AG119" s="76">
        <f t="shared" si="67"/>
        <v>-6005.6</v>
      </c>
      <c r="AI119" s="34" t="s">
        <v>203</v>
      </c>
      <c r="AJ119" s="75" t="b">
        <f t="shared" si="68"/>
        <v>0</v>
      </c>
      <c r="AK119" s="34">
        <v>522</v>
      </c>
      <c r="AL119" s="34">
        <v>16.8</v>
      </c>
      <c r="AM119" s="34"/>
      <c r="AO119" s="201">
        <v>3315747749</v>
      </c>
      <c r="AP119" s="75" t="b">
        <f t="shared" si="69"/>
        <v>0</v>
      </c>
      <c r="AR119" s="75">
        <f t="shared" si="64"/>
        <v>18</v>
      </c>
    </row>
    <row r="120" spans="1:44">
      <c r="A120" s="66">
        <v>72</v>
      </c>
      <c r="B120" s="423" t="s">
        <v>22128</v>
      </c>
      <c r="C120" s="437">
        <v>3318587036</v>
      </c>
      <c r="D120" s="837" t="s">
        <v>22128</v>
      </c>
      <c r="E120" s="34"/>
      <c r="F120" s="69">
        <v>636</v>
      </c>
      <c r="G120" s="305">
        <v>0</v>
      </c>
      <c r="H120" s="39"/>
      <c r="I120" s="70">
        <f t="shared" si="53"/>
        <v>0</v>
      </c>
      <c r="J120" s="71">
        <f t="shared" si="54"/>
        <v>0</v>
      </c>
      <c r="K120" s="71">
        <f t="shared" si="55"/>
        <v>0</v>
      </c>
      <c r="L120" s="71">
        <f t="shared" si="65"/>
        <v>0</v>
      </c>
      <c r="M120" s="71">
        <f t="shared" si="56"/>
        <v>0</v>
      </c>
      <c r="N120" s="72">
        <f t="shared" si="38"/>
        <v>0</v>
      </c>
      <c r="O120" s="71">
        <f t="shared" si="57"/>
        <v>0</v>
      </c>
      <c r="P120" s="71">
        <f t="shared" si="58"/>
        <v>0</v>
      </c>
      <c r="Q120" s="72">
        <f t="shared" si="59"/>
        <v>0</v>
      </c>
      <c r="R120" s="72">
        <f t="shared" si="51"/>
        <v>0</v>
      </c>
      <c r="S120" s="72">
        <f t="shared" si="60"/>
        <v>0</v>
      </c>
      <c r="T120" s="72"/>
      <c r="U120" s="34"/>
      <c r="V120" s="26"/>
      <c r="W120" s="36"/>
      <c r="X120" s="21"/>
      <c r="Y120" s="72">
        <f t="shared" si="61"/>
        <v>0</v>
      </c>
      <c r="Z120" s="73">
        <f t="shared" si="62"/>
        <v>0</v>
      </c>
      <c r="AA120" s="40">
        <v>500</v>
      </c>
      <c r="AB120" s="73">
        <f t="shared" si="63"/>
        <v>-500</v>
      </c>
      <c r="AC120" s="74">
        <f t="shared" si="66"/>
        <v>500</v>
      </c>
      <c r="AD120" s="75" t="e">
        <f>VLOOKUP(D120,#REF!,2,0)</f>
        <v>#REF!</v>
      </c>
      <c r="AE120" s="75" t="s">
        <v>61</v>
      </c>
      <c r="AF120" s="75">
        <v>9055.4</v>
      </c>
      <c r="AG120" s="76">
        <f t="shared" si="67"/>
        <v>9555.4</v>
      </c>
      <c r="AI120" s="34" t="s">
        <v>59</v>
      </c>
      <c r="AJ120" s="75" t="b">
        <f t="shared" si="68"/>
        <v>0</v>
      </c>
      <c r="AK120" s="34">
        <v>472</v>
      </c>
      <c r="AL120" s="34"/>
      <c r="AM120" s="34"/>
      <c r="AO120" s="201">
        <v>3316492655</v>
      </c>
      <c r="AP120" s="75" t="b">
        <f t="shared" si="69"/>
        <v>0</v>
      </c>
      <c r="AR120" s="75">
        <f t="shared" si="64"/>
        <v>0</v>
      </c>
    </row>
    <row r="121" spans="1:44">
      <c r="A121" s="66">
        <v>73</v>
      </c>
      <c r="B121" s="575" t="s">
        <v>22136</v>
      </c>
      <c r="C121" s="426"/>
      <c r="D121" s="426" t="s">
        <v>22136</v>
      </c>
      <c r="E121" s="34"/>
      <c r="F121" s="69">
        <v>636</v>
      </c>
      <c r="G121" s="305">
        <v>1</v>
      </c>
      <c r="H121" s="39">
        <v>1</v>
      </c>
      <c r="I121" s="70">
        <f t="shared" si="53"/>
        <v>2</v>
      </c>
      <c r="J121" s="71">
        <f t="shared" si="54"/>
        <v>636</v>
      </c>
      <c r="K121" s="71">
        <f t="shared" si="55"/>
        <v>636</v>
      </c>
      <c r="L121" s="71">
        <f t="shared" si="65"/>
        <v>1272</v>
      </c>
      <c r="M121" s="71">
        <f t="shared" si="56"/>
        <v>550</v>
      </c>
      <c r="N121" s="72">
        <f t="shared" si="38"/>
        <v>28</v>
      </c>
      <c r="O121" s="71">
        <f t="shared" si="57"/>
        <v>694</v>
      </c>
      <c r="P121" s="71">
        <f t="shared" si="58"/>
        <v>1272</v>
      </c>
      <c r="Q121" s="72">
        <f t="shared" si="59"/>
        <v>66</v>
      </c>
      <c r="R121" s="72">
        <f t="shared" si="51"/>
        <v>0</v>
      </c>
      <c r="S121" s="72">
        <f t="shared" si="60"/>
        <v>10</v>
      </c>
      <c r="T121" s="72"/>
      <c r="U121" s="34"/>
      <c r="V121" s="26"/>
      <c r="W121" s="36"/>
      <c r="X121" s="21"/>
      <c r="Y121" s="72">
        <f t="shared" si="61"/>
        <v>76</v>
      </c>
      <c r="Z121" s="73">
        <f t="shared" si="62"/>
        <v>1196</v>
      </c>
      <c r="AA121" s="40">
        <v>500</v>
      </c>
      <c r="AB121" s="73">
        <f t="shared" si="63"/>
        <v>696</v>
      </c>
      <c r="AC121" s="74">
        <f t="shared" si="66"/>
        <v>-696</v>
      </c>
      <c r="AD121" s="75" t="e">
        <f>VLOOKUP(D121,#REF!,2,0)</f>
        <v>#REF!</v>
      </c>
      <c r="AE121" s="58" t="s">
        <v>62</v>
      </c>
      <c r="AF121" s="58">
        <v>2460</v>
      </c>
      <c r="AG121" s="76">
        <f t="shared" si="67"/>
        <v>1764</v>
      </c>
      <c r="AI121" s="34" t="s">
        <v>232</v>
      </c>
      <c r="AJ121" s="75" t="b">
        <f t="shared" si="68"/>
        <v>0</v>
      </c>
      <c r="AK121" s="34">
        <v>73</v>
      </c>
      <c r="AL121" s="34">
        <v>193.2</v>
      </c>
      <c r="AM121" s="34"/>
      <c r="AO121" s="201">
        <v>3314771015</v>
      </c>
      <c r="AP121" s="75" t="b">
        <f t="shared" si="69"/>
        <v>0</v>
      </c>
      <c r="AR121" s="75">
        <f t="shared" si="64"/>
        <v>1</v>
      </c>
    </row>
    <row r="122" spans="1:44">
      <c r="A122" s="66"/>
      <c r="B122" s="838"/>
      <c r="C122" s="201"/>
      <c r="D122" s="464"/>
      <c r="E122" s="89"/>
      <c r="F122" s="86">
        <f t="shared" ref="F122:AG122" si="70">SUM(F12:F121)</f>
        <v>69960</v>
      </c>
      <c r="G122" s="86">
        <f t="shared" si="70"/>
        <v>1432</v>
      </c>
      <c r="H122" s="86">
        <f t="shared" si="70"/>
        <v>715</v>
      </c>
      <c r="I122" s="86">
        <f t="shared" si="70"/>
        <v>2147</v>
      </c>
      <c r="J122" s="86">
        <f t="shared" si="70"/>
        <v>910752</v>
      </c>
      <c r="K122" s="86">
        <f t="shared" si="70"/>
        <v>454740</v>
      </c>
      <c r="L122" s="86">
        <f t="shared" si="70"/>
        <v>1365492</v>
      </c>
      <c r="M122" s="86">
        <f t="shared" si="70"/>
        <v>787600</v>
      </c>
      <c r="N122" s="86">
        <f t="shared" si="70"/>
        <v>39404</v>
      </c>
      <c r="O122" s="86">
        <f t="shared" si="70"/>
        <v>538488</v>
      </c>
      <c r="P122" s="86">
        <f t="shared" si="70"/>
        <v>1365492</v>
      </c>
      <c r="Q122" s="86">
        <f t="shared" si="70"/>
        <v>94512</v>
      </c>
      <c r="R122" s="86">
        <f t="shared" si="70"/>
        <v>18600</v>
      </c>
      <c r="S122" s="86">
        <f t="shared" si="70"/>
        <v>10232</v>
      </c>
      <c r="T122" s="86">
        <f t="shared" si="70"/>
        <v>0</v>
      </c>
      <c r="U122" s="86">
        <f t="shared" si="70"/>
        <v>0</v>
      </c>
      <c r="V122" s="86">
        <f t="shared" si="70"/>
        <v>0</v>
      </c>
      <c r="W122" s="86">
        <f t="shared" si="70"/>
        <v>0</v>
      </c>
      <c r="X122" s="86">
        <f t="shared" si="70"/>
        <v>0</v>
      </c>
      <c r="Y122" s="86">
        <f t="shared" si="70"/>
        <v>123344</v>
      </c>
      <c r="Z122" s="86">
        <f t="shared" si="70"/>
        <v>1242148</v>
      </c>
      <c r="AA122" s="86">
        <f t="shared" si="70"/>
        <v>54000</v>
      </c>
      <c r="AB122" s="86">
        <f t="shared" si="70"/>
        <v>1188148</v>
      </c>
      <c r="AC122" s="86" t="e">
        <f t="shared" si="70"/>
        <v>#REF!</v>
      </c>
      <c r="AD122" s="86" t="e">
        <f t="shared" si="70"/>
        <v>#REF!</v>
      </c>
      <c r="AE122" s="86" t="e">
        <f t="shared" si="70"/>
        <v>#REF!</v>
      </c>
      <c r="AF122" s="86" t="e">
        <f t="shared" si="70"/>
        <v>#REF!</v>
      </c>
      <c r="AG122" s="86" t="e">
        <f t="shared" si="70"/>
        <v>#REF!</v>
      </c>
      <c r="AI122" s="84"/>
      <c r="AJ122" s="84"/>
      <c r="AK122" s="84"/>
      <c r="AL122" s="84"/>
      <c r="AM122" s="84"/>
    </row>
    <row r="123" spans="1:44">
      <c r="A123" s="90"/>
      <c r="B123" s="426"/>
      <c r="C123" s="495"/>
      <c r="D123" s="426"/>
      <c r="E123" s="92"/>
      <c r="F123" s="87"/>
      <c r="G123" s="87"/>
      <c r="H123" s="87"/>
      <c r="I123" s="87"/>
      <c r="J123" s="87"/>
      <c r="K123" s="87"/>
      <c r="L123" s="87"/>
      <c r="M123" s="87"/>
      <c r="N123" s="87"/>
      <c r="O123" s="87" t="s">
        <v>391</v>
      </c>
      <c r="P123" s="87"/>
      <c r="Q123" s="87">
        <f>'TANNAGE WAGESH April-26'!P44</f>
        <v>39603</v>
      </c>
      <c r="R123" s="87">
        <f>'TANNAGE WAGESH April-26'!Q44</f>
        <v>7125</v>
      </c>
      <c r="S123" s="87">
        <f>'TANNAGE WAGESH April-26'!R44</f>
        <v>3896</v>
      </c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I123" s="84"/>
      <c r="AJ123" s="84"/>
      <c r="AK123" s="84"/>
      <c r="AL123" s="84"/>
      <c r="AM123" s="84"/>
    </row>
    <row r="124" spans="1:44">
      <c r="A124" s="90"/>
      <c r="B124" s="386"/>
      <c r="C124" s="498"/>
      <c r="D124" s="193"/>
      <c r="E124" s="92"/>
      <c r="F124" s="87"/>
      <c r="G124" s="87"/>
      <c r="H124" s="87"/>
      <c r="I124" s="87"/>
      <c r="J124" s="87"/>
      <c r="K124" s="87"/>
      <c r="L124" s="87" t="s">
        <v>122</v>
      </c>
      <c r="M124" s="87">
        <f>M122*13%</f>
        <v>102388</v>
      </c>
      <c r="N124" s="87"/>
      <c r="O124" s="87" t="s">
        <v>392</v>
      </c>
      <c r="P124" s="87"/>
      <c r="Q124" s="87">
        <f>'Regular April-26'!R78</f>
        <v>63362</v>
      </c>
      <c r="R124" s="87">
        <f>'Regular April-26'!S78</f>
        <v>11275</v>
      </c>
      <c r="S124" s="87">
        <f>'Regular April-26'!T78</f>
        <v>6217</v>
      </c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I124" s="84"/>
      <c r="AJ124" s="84"/>
      <c r="AK124" s="84"/>
      <c r="AL124" s="84"/>
      <c r="AM124" s="84"/>
    </row>
    <row r="125" spans="1:44">
      <c r="A125" s="90"/>
      <c r="B125" s="386"/>
      <c r="C125" s="498"/>
      <c r="D125" s="193"/>
      <c r="E125" s="92"/>
      <c r="F125" s="87"/>
      <c r="G125" s="87"/>
      <c r="H125" s="87"/>
      <c r="I125" s="87"/>
      <c r="J125" s="87"/>
      <c r="K125" s="87"/>
      <c r="L125" s="87" t="s">
        <v>123</v>
      </c>
      <c r="M125" s="87">
        <f>P122*3.75%</f>
        <v>51205.95</v>
      </c>
      <c r="N125" s="87"/>
      <c r="O125" s="87"/>
      <c r="P125" s="87"/>
      <c r="Q125" s="87">
        <f>Q123+Q124</f>
        <v>102965</v>
      </c>
      <c r="R125" s="87">
        <f>R123+R124</f>
        <v>18400</v>
      </c>
      <c r="S125" s="87">
        <f>S123+S124</f>
        <v>10113</v>
      </c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I125" s="84"/>
      <c r="AJ125" s="84"/>
      <c r="AK125" s="84"/>
      <c r="AL125" s="84"/>
      <c r="AM125" s="84"/>
    </row>
    <row r="126" spans="1:44">
      <c r="A126" s="90"/>
      <c r="B126" s="387"/>
      <c r="C126" s="498"/>
      <c r="D126" s="193"/>
      <c r="E126" s="92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>
        <f>Q122-Q125</f>
        <v>-8453</v>
      </c>
      <c r="R126" s="87">
        <f>R122-R125</f>
        <v>200</v>
      </c>
      <c r="S126" s="87">
        <f>S122-S125</f>
        <v>119</v>
      </c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I126" s="84"/>
      <c r="AJ126" s="84"/>
      <c r="AK126" s="84"/>
      <c r="AL126" s="84"/>
      <c r="AM126" s="84"/>
    </row>
    <row r="127" spans="1:44">
      <c r="A127" s="90"/>
      <c r="B127" s="386"/>
      <c r="C127" s="201"/>
      <c r="D127" s="193"/>
      <c r="E127" s="92"/>
      <c r="F127" s="87"/>
      <c r="G127" s="308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I127" s="84"/>
      <c r="AJ127" s="84"/>
      <c r="AK127" s="84"/>
      <c r="AL127" s="84"/>
      <c r="AM127" s="84"/>
    </row>
    <row r="128" spans="1:44">
      <c r="A128" s="90"/>
      <c r="B128" s="386"/>
      <c r="C128" s="201"/>
      <c r="D128" s="193"/>
      <c r="E128" s="92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I128" s="84"/>
      <c r="AJ128" s="84"/>
      <c r="AK128" s="84"/>
      <c r="AL128" s="84"/>
      <c r="AM128" s="84"/>
    </row>
    <row r="129" spans="1:39">
      <c r="A129" s="90"/>
      <c r="B129" s="386"/>
      <c r="C129" s="201"/>
      <c r="D129" s="193"/>
      <c r="E129" s="92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I129" s="84"/>
      <c r="AJ129" s="84"/>
      <c r="AK129" s="84"/>
      <c r="AL129" s="84"/>
      <c r="AM129" s="84"/>
    </row>
    <row r="130" spans="1:39">
      <c r="A130" s="90"/>
      <c r="B130" s="204"/>
      <c r="C130" s="497"/>
      <c r="D130" s="355"/>
      <c r="E130" s="92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I130" s="84"/>
      <c r="AJ130" s="84"/>
      <c r="AK130" s="84"/>
      <c r="AL130" s="84"/>
      <c r="AM130" s="84"/>
    </row>
    <row r="131" spans="1:39">
      <c r="A131" s="90"/>
      <c r="B131" s="164"/>
      <c r="C131" s="499"/>
      <c r="D131" s="91"/>
      <c r="E131" s="92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I131" s="84"/>
      <c r="AJ131" s="84"/>
      <c r="AK131" s="84"/>
      <c r="AL131" s="84"/>
      <c r="AM131" s="84"/>
    </row>
    <row r="132" spans="1:39">
      <c r="A132" s="90"/>
      <c r="B132" s="164"/>
      <c r="C132" s="499"/>
      <c r="D132" s="91"/>
      <c r="E132" s="92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I132" s="84"/>
      <c r="AJ132" s="84"/>
      <c r="AK132" s="84"/>
      <c r="AL132" s="84"/>
      <c r="AM132" s="84"/>
    </row>
    <row r="133" spans="1:39">
      <c r="A133" s="90"/>
      <c r="B133" s="164"/>
      <c r="C133" s="499"/>
      <c r="D133" s="91"/>
      <c r="E133" s="92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4"/>
      <c r="Z133" s="94"/>
      <c r="AA133" s="93"/>
      <c r="AB133" s="94"/>
      <c r="AE133" s="79"/>
      <c r="AF133" s="79"/>
      <c r="AI133" s="84"/>
      <c r="AJ133" s="84"/>
      <c r="AK133" s="84"/>
      <c r="AL133" s="84"/>
      <c r="AM133" s="84"/>
    </row>
    <row r="134" spans="1:39">
      <c r="A134" s="90"/>
      <c r="B134" s="164"/>
      <c r="C134" s="499"/>
      <c r="D134" s="91"/>
      <c r="E134" s="92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4"/>
      <c r="Z134" s="94"/>
      <c r="AA134" s="93"/>
      <c r="AB134" s="94"/>
      <c r="AE134" s="79"/>
      <c r="AF134" s="79"/>
      <c r="AI134" s="84"/>
      <c r="AJ134" s="84"/>
      <c r="AK134" s="84"/>
      <c r="AL134" s="84"/>
      <c r="AM134" s="84"/>
    </row>
  </sheetData>
  <autoFilter ref="A7:AR121" xr:uid="{00000000-0009-0000-0000-000009000000}"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28">
    <mergeCell ref="AB7:AB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AA7:AA11"/>
    <mergeCell ref="N7:N11"/>
    <mergeCell ref="O7:O11"/>
    <mergeCell ref="P7:P11"/>
    <mergeCell ref="Q7:Y7"/>
    <mergeCell ref="Z7:Z11"/>
    <mergeCell ref="M7:M11"/>
    <mergeCell ref="A7:A11"/>
    <mergeCell ref="B7:B11"/>
    <mergeCell ref="C7:C11"/>
    <mergeCell ref="D7:D11"/>
    <mergeCell ref="F7:F11"/>
    <mergeCell ref="G7:G11"/>
    <mergeCell ref="H7:H11"/>
    <mergeCell ref="I7:I11"/>
    <mergeCell ref="J7:J11"/>
    <mergeCell ref="K7:K11"/>
    <mergeCell ref="L7:L11"/>
  </mergeCells>
  <conditionalFormatting sqref="B12:B63">
    <cfRule type="duplicateValues" dxfId="2978" priority="57714"/>
    <cfRule type="duplicateValues" dxfId="2977" priority="57713"/>
    <cfRule type="duplicateValues" dxfId="2976" priority="57715"/>
  </conditionalFormatting>
  <conditionalFormatting sqref="B12:B74">
    <cfRule type="duplicateValues" dxfId="2975" priority="57721"/>
    <cfRule type="duplicateValues" dxfId="2974" priority="57722"/>
    <cfRule type="duplicateValues" dxfId="2973" priority="57723"/>
  </conditionalFormatting>
  <conditionalFormatting sqref="B12:B76">
    <cfRule type="duplicateValues" dxfId="2972" priority="57710"/>
  </conditionalFormatting>
  <conditionalFormatting sqref="B77:B94">
    <cfRule type="duplicateValues" dxfId="2971" priority="5"/>
  </conditionalFormatting>
  <conditionalFormatting sqref="B131:B134">
    <cfRule type="duplicateValues" dxfId="2970" priority="48953"/>
    <cfRule type="duplicateValues" dxfId="2969" priority="48952"/>
    <cfRule type="duplicateValues" dxfId="2968" priority="48951"/>
  </conditionalFormatting>
  <conditionalFormatting sqref="B131:B1048576 B1:B11">
    <cfRule type="duplicateValues" dxfId="2967" priority="48954"/>
  </conditionalFormatting>
  <conditionalFormatting sqref="B131:B1048576">
    <cfRule type="duplicateValues" dxfId="2966" priority="48966"/>
    <cfRule type="duplicateValues" dxfId="2965" priority="48962"/>
    <cfRule type="duplicateValues" dxfId="2964" priority="48958"/>
  </conditionalFormatting>
  <conditionalFormatting sqref="B131:E134 E122:E130">
    <cfRule type="duplicateValues" dxfId="2963" priority="48949"/>
  </conditionalFormatting>
  <conditionalFormatting sqref="B131:E1048576 B1:E11 E122:E130">
    <cfRule type="duplicateValues" dxfId="2962" priority="48929"/>
  </conditionalFormatting>
  <conditionalFormatting sqref="B131:E1048576">
    <cfRule type="duplicateValues" dxfId="2961" priority="48939"/>
    <cfRule type="duplicateValues" dxfId="2960" priority="48934"/>
  </conditionalFormatting>
  <conditionalFormatting sqref="B135:E1048576 B1:E11">
    <cfRule type="duplicateValues" dxfId="2959" priority="48926"/>
  </conditionalFormatting>
  <conditionalFormatting sqref="C12:C56">
    <cfRule type="duplicateValues" dxfId="2958" priority="57719"/>
  </conditionalFormatting>
  <conditionalFormatting sqref="C91">
    <cfRule type="duplicateValues" dxfId="2957" priority="2"/>
  </conditionalFormatting>
  <conditionalFormatting sqref="C92:C94 C57:C90">
    <cfRule type="duplicateValues" dxfId="2956" priority="4"/>
  </conditionalFormatting>
  <conditionalFormatting sqref="C95">
    <cfRule type="duplicateValues" dxfId="2955" priority="1"/>
  </conditionalFormatting>
  <conditionalFormatting sqref="C96:C99">
    <cfRule type="duplicateValues" dxfId="2954" priority="6"/>
  </conditionalFormatting>
  <conditionalFormatting sqref="C122:C1048576 C1:C11">
    <cfRule type="duplicateValues" dxfId="2953" priority="41"/>
  </conditionalFormatting>
  <conditionalFormatting sqref="C124">
    <cfRule type="duplicateValues" dxfId="2952" priority="138"/>
  </conditionalFormatting>
  <conditionalFormatting sqref="C130">
    <cfRule type="duplicateValues" dxfId="2951" priority="137"/>
  </conditionalFormatting>
  <conditionalFormatting sqref="C131:E1048576 C1:E11 E122:E130">
    <cfRule type="duplicateValues" dxfId="2950" priority="48944"/>
  </conditionalFormatting>
  <conditionalFormatting sqref="AO12">
    <cfRule type="duplicateValues" dxfId="2949" priority="448"/>
    <cfRule type="duplicateValues" dxfId="2948" priority="449"/>
  </conditionalFormatting>
  <conditionalFormatting sqref="AO58:AO95 AO13:AO56">
    <cfRule type="duplicateValues" dxfId="2947" priority="450"/>
  </conditionalFormatting>
  <conditionalFormatting sqref="AO96:AO97">
    <cfRule type="duplicateValues" dxfId="2946" priority="446"/>
    <cfRule type="duplicateValues" dxfId="2945" priority="447"/>
  </conditionalFormatting>
  <conditionalFormatting sqref="AO99:AO100">
    <cfRule type="duplicateValues" dxfId="2944" priority="227"/>
  </conditionalFormatting>
  <conditionalFormatting sqref="AO101:AO102">
    <cfRule type="duplicateValues" dxfId="2943" priority="226"/>
    <cfRule type="duplicateValues" dxfId="2942" priority="225"/>
  </conditionalFormatting>
  <conditionalFormatting sqref="AO104">
    <cfRule type="duplicateValues" dxfId="2941" priority="136"/>
  </conditionalFormatting>
  <conditionalFormatting sqref="AO105:AO106">
    <cfRule type="duplicateValues" dxfId="2940" priority="135"/>
    <cfRule type="duplicateValues" dxfId="2939" priority="134"/>
  </conditionalFormatting>
  <conditionalFormatting sqref="AO108">
    <cfRule type="duplicateValues" dxfId="2938" priority="57401"/>
  </conditionalFormatting>
  <conditionalFormatting sqref="AO109:AO110">
    <cfRule type="duplicateValues" dxfId="2937" priority="113"/>
    <cfRule type="duplicateValues" dxfId="2936" priority="112"/>
  </conditionalFormatting>
  <conditionalFormatting sqref="AO112">
    <cfRule type="duplicateValues" dxfId="2935" priority="117"/>
    <cfRule type="duplicateValues" dxfId="2934" priority="116"/>
  </conditionalFormatting>
  <conditionalFormatting sqref="AO113">
    <cfRule type="duplicateValues" dxfId="2933" priority="56060"/>
  </conditionalFormatting>
  <conditionalFormatting sqref="AO114:AO121">
    <cfRule type="duplicateValues" dxfId="2932" priority="58844"/>
  </conditionalFormatting>
  <pageMargins left="0.70866141732283505" right="0.70866141732283505" top="0.19" bottom="0.28999999999999998" header="0.15" footer="0.31496062992126"/>
  <pageSetup paperSize="9" scale="30" fitToHeight="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50"/>
  </sheetPr>
  <dimension ref="A1:AH61"/>
  <sheetViews>
    <sheetView zoomScale="74" zoomScaleNormal="100" workbookViewId="0">
      <pane xSplit="5" ySplit="5" topLeftCell="G6" activePane="bottomRight" state="frozen"/>
      <selection pane="topRight"/>
      <selection pane="bottomLeft"/>
      <selection pane="bottomRight" activeCell="P6" sqref="P6"/>
    </sheetView>
  </sheetViews>
  <sheetFormatPr defaultColWidth="10.6640625" defaultRowHeight="13.8"/>
  <cols>
    <col min="1" max="1" width="5.77734375" style="4" customWidth="1"/>
    <col min="2" max="2" width="24.6640625" style="350" customWidth="1"/>
    <col min="3" max="3" width="18.6640625" style="5" customWidth="1"/>
    <col min="4" max="4" width="64.44140625" style="3" bestFit="1" customWidth="1"/>
    <col min="5" max="5" width="21.109375" style="632" hidden="1" customWidth="1"/>
    <col min="6" max="6" width="6.6640625" style="5" customWidth="1"/>
    <col min="7" max="7" width="8.33203125" style="5" customWidth="1"/>
    <col min="8" max="8" width="9" style="5" customWidth="1"/>
    <col min="9" max="9" width="10.44140625" style="543" customWidth="1"/>
    <col min="10" max="10" width="14.109375" style="6" customWidth="1"/>
    <col min="11" max="11" width="9" style="7" customWidth="1"/>
    <col min="12" max="12" width="13.44140625" style="6" customWidth="1"/>
    <col min="13" max="13" width="11.77734375" style="6" customWidth="1"/>
    <col min="14" max="14" width="10.77734375" style="6" customWidth="1"/>
    <col min="15" max="15" width="13.44140625" style="6" customWidth="1"/>
    <col min="16" max="16" width="10" style="5" customWidth="1"/>
    <col min="17" max="17" width="8" style="5" customWidth="1"/>
    <col min="18" max="18" width="9.33203125" style="5" customWidth="1"/>
    <col min="19" max="19" width="10.109375" style="5" customWidth="1"/>
    <col min="20" max="20" width="10.33203125" style="5" customWidth="1"/>
    <col min="21" max="21" width="0.109375" style="5" customWidth="1"/>
    <col min="22" max="22" width="10.77734375" style="5" customWidth="1"/>
    <col min="23" max="23" width="7.44140625" style="5" customWidth="1"/>
    <col min="24" max="24" width="9.77734375" style="5" bestFit="1" customWidth="1"/>
    <col min="25" max="25" width="7" style="5" customWidth="1"/>
    <col min="26" max="26" width="13" style="5" customWidth="1"/>
    <col min="27" max="27" width="13.6640625" style="214" customWidth="1"/>
    <col min="28" max="28" width="9.77734375" style="8" bestFit="1" customWidth="1"/>
    <col min="29" max="29" width="15.44140625" style="8" hidden="1" customWidth="1"/>
    <col min="30" max="30" width="14.44140625" style="8" hidden="1" customWidth="1"/>
    <col min="31" max="31" width="13" style="214" customWidth="1"/>
    <col min="32" max="34" width="10.6640625" style="4" hidden="1" customWidth="1"/>
    <col min="35" max="16384" width="10.6640625" style="4"/>
  </cols>
  <sheetData>
    <row r="1" spans="1:34" s="1" customFormat="1">
      <c r="A1" s="9"/>
      <c r="B1" s="2"/>
      <c r="C1" s="9"/>
      <c r="D1" s="10">
        <f>2500+834</f>
        <v>3334</v>
      </c>
      <c r="E1" s="631"/>
      <c r="F1" s="9"/>
      <c r="G1" s="9"/>
      <c r="H1" s="9"/>
      <c r="I1" s="541"/>
      <c r="J1" s="12">
        <f>6600+5992</f>
        <v>12592</v>
      </c>
      <c r="K1" s="13">
        <f>+J1*5%</f>
        <v>629.6</v>
      </c>
      <c r="L1" s="13">
        <v>0</v>
      </c>
      <c r="M1" s="542"/>
      <c r="N1" s="542"/>
      <c r="O1" s="13">
        <f>SUM(J1:L1)</f>
        <v>13221.6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13"/>
      <c r="AB1" s="18"/>
      <c r="AC1" s="18"/>
      <c r="AD1" s="18"/>
      <c r="AE1" s="213"/>
    </row>
    <row r="2" spans="1:34" s="1" customFormat="1">
      <c r="A2" s="9"/>
      <c r="B2" s="2"/>
      <c r="C2" s="9"/>
      <c r="D2" s="1">
        <f>D1-2971</f>
        <v>363</v>
      </c>
      <c r="E2" s="2"/>
      <c r="F2" s="9"/>
      <c r="G2" s="9"/>
      <c r="H2" s="9"/>
      <c r="I2" s="541"/>
      <c r="J2" s="15">
        <f>+J1/26</f>
        <v>484.30769230769232</v>
      </c>
      <c r="K2" s="16">
        <f>+K1/26</f>
        <v>24.215384615384615</v>
      </c>
      <c r="L2" s="13"/>
      <c r="M2" s="542"/>
      <c r="N2" s="542"/>
      <c r="O2" s="16">
        <f>+O1/26</f>
        <v>508.52307692307693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213"/>
      <c r="AB2" s="18"/>
      <c r="AC2" s="18"/>
      <c r="AD2" s="18"/>
      <c r="AE2" s="213"/>
    </row>
    <row r="3" spans="1:34" s="1" customFormat="1" ht="15.6">
      <c r="A3" s="951" t="s">
        <v>22171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951"/>
      <c r="AA3" s="951"/>
      <c r="AB3" s="18"/>
      <c r="AC3" s="18"/>
      <c r="AD3" s="18"/>
    </row>
    <row r="4" spans="1:34" s="2" customFormat="1" ht="12">
      <c r="A4" s="945" t="s">
        <v>67</v>
      </c>
      <c r="B4" s="956" t="s">
        <v>68</v>
      </c>
      <c r="C4" s="945" t="s">
        <v>69</v>
      </c>
      <c r="D4" s="945" t="s">
        <v>70</v>
      </c>
      <c r="E4" s="945" t="s">
        <v>71</v>
      </c>
      <c r="F4" s="945" t="s">
        <v>72</v>
      </c>
      <c r="G4" s="945" t="s">
        <v>73</v>
      </c>
      <c r="H4" s="945" t="s">
        <v>74</v>
      </c>
      <c r="I4" s="957" t="s">
        <v>77</v>
      </c>
      <c r="J4" s="958" t="s">
        <v>78</v>
      </c>
      <c r="K4" s="943" t="s">
        <v>79</v>
      </c>
      <c r="L4" s="943" t="s">
        <v>80</v>
      </c>
      <c r="M4" s="946" t="s">
        <v>408</v>
      </c>
      <c r="N4" s="942" t="s">
        <v>393</v>
      </c>
      <c r="O4" s="943" t="s">
        <v>81</v>
      </c>
      <c r="P4" s="945" t="s">
        <v>82</v>
      </c>
      <c r="Q4" s="945"/>
      <c r="R4" s="945"/>
      <c r="S4" s="945"/>
      <c r="T4" s="952"/>
      <c r="U4" s="953"/>
      <c r="V4" s="954"/>
      <c r="W4" s="955"/>
      <c r="X4" s="954"/>
      <c r="Y4" s="945"/>
      <c r="Z4" s="945"/>
      <c r="AA4" s="944" t="s">
        <v>83</v>
      </c>
      <c r="AB4" s="945" t="s">
        <v>140</v>
      </c>
      <c r="AC4" s="942" t="s">
        <v>20816</v>
      </c>
      <c r="AD4" s="948" t="s">
        <v>21222</v>
      </c>
      <c r="AE4" s="950" t="s">
        <v>85</v>
      </c>
    </row>
    <row r="5" spans="1:34" s="2" customFormat="1" ht="40.799999999999997">
      <c r="A5" s="945"/>
      <c r="B5" s="956"/>
      <c r="C5" s="945"/>
      <c r="D5" s="945"/>
      <c r="E5" s="945"/>
      <c r="F5" s="945"/>
      <c r="G5" s="945"/>
      <c r="H5" s="945"/>
      <c r="I5" s="957"/>
      <c r="J5" s="958"/>
      <c r="K5" s="943"/>
      <c r="L5" s="943"/>
      <c r="M5" s="947"/>
      <c r="N5" s="942"/>
      <c r="O5" s="943"/>
      <c r="P5" s="17" t="s">
        <v>86</v>
      </c>
      <c r="Q5" s="17" t="s">
        <v>42</v>
      </c>
      <c r="R5" s="17" t="s">
        <v>43</v>
      </c>
      <c r="S5" s="17" t="s">
        <v>386</v>
      </c>
      <c r="T5" s="315" t="s">
        <v>20817</v>
      </c>
      <c r="U5" s="376" t="s">
        <v>321</v>
      </c>
      <c r="V5" s="494" t="s">
        <v>21959</v>
      </c>
      <c r="W5" s="17" t="s">
        <v>372</v>
      </c>
      <c r="X5" s="494" t="s">
        <v>321</v>
      </c>
      <c r="Y5" s="17" t="s">
        <v>21538</v>
      </c>
      <c r="Z5" s="500" t="s">
        <v>91</v>
      </c>
      <c r="AA5" s="944"/>
      <c r="AB5" s="945"/>
      <c r="AC5" s="942"/>
      <c r="AD5" s="949"/>
      <c r="AE5" s="950"/>
    </row>
    <row r="6" spans="1:34" s="899" customFormat="1" ht="24" customHeight="1">
      <c r="A6" s="885">
        <v>1</v>
      </c>
      <c r="B6" s="854">
        <v>101447270865</v>
      </c>
      <c r="C6" s="850">
        <v>3314278646</v>
      </c>
      <c r="D6" s="839" t="s">
        <v>489</v>
      </c>
      <c r="E6" s="886" t="s">
        <v>21553</v>
      </c>
      <c r="F6" s="839">
        <v>26</v>
      </c>
      <c r="G6" s="887"/>
      <c r="H6" s="888">
        <f>F6+G6</f>
        <v>26</v>
      </c>
      <c r="I6" s="839">
        <v>1520</v>
      </c>
      <c r="J6" s="889">
        <f t="shared" ref="J6:J43" si="0">ROUND($J$2*F6,0)</f>
        <v>12592</v>
      </c>
      <c r="K6" s="890">
        <f t="shared" ref="K6:K43" si="1">ROUND($J6*5%,0)</f>
        <v>630</v>
      </c>
      <c r="L6" s="889">
        <f>I6-J6-K6</f>
        <v>-11702</v>
      </c>
      <c r="M6" s="891">
        <v>1520</v>
      </c>
      <c r="N6" s="839">
        <v>15000</v>
      </c>
      <c r="O6" s="892">
        <f>M6+N6</f>
        <v>16520</v>
      </c>
      <c r="P6" s="839">
        <v>1308</v>
      </c>
      <c r="Q6" s="839">
        <v>200</v>
      </c>
      <c r="R6" s="839">
        <v>119</v>
      </c>
      <c r="S6" s="844">
        <v>439.20999999999992</v>
      </c>
      <c r="T6" s="843">
        <v>5000</v>
      </c>
      <c r="U6" s="893"/>
      <c r="V6" s="844">
        <v>1000</v>
      </c>
      <c r="W6" s="844">
        <v>0</v>
      </c>
      <c r="X6" s="844"/>
      <c r="Y6" s="894"/>
      <c r="Z6" s="890">
        <f t="shared" ref="Z6:Z41" si="2">SUM(P6:Y6)</f>
        <v>8066.21</v>
      </c>
      <c r="AA6" s="895">
        <f>O6-Z6</f>
        <v>8453.7900000000009</v>
      </c>
      <c r="AB6" s="890">
        <v>500</v>
      </c>
      <c r="AC6" s="896"/>
      <c r="AD6" s="897"/>
      <c r="AE6" s="898">
        <f>ROUNDUP((AA6-AB6+AD6),0)</f>
        <v>7954</v>
      </c>
      <c r="AF6" s="899">
        <v>1500</v>
      </c>
      <c r="AG6" s="899" t="b">
        <f t="shared" ref="AG6:AG41" si="3">AF6=I6</f>
        <v>0</v>
      </c>
      <c r="AH6" s="899" t="e">
        <f>#REF!+#REF!+#REF!</f>
        <v>#REF!</v>
      </c>
    </row>
    <row r="7" spans="1:34" s="900" customFormat="1" ht="24" customHeight="1">
      <c r="A7" s="885">
        <v>2</v>
      </c>
      <c r="B7" s="854">
        <v>101747190938</v>
      </c>
      <c r="C7" s="850">
        <v>3313290894</v>
      </c>
      <c r="D7" s="839" t="s">
        <v>496</v>
      </c>
      <c r="E7" s="886" t="s">
        <v>20832</v>
      </c>
      <c r="F7" s="839">
        <v>11.5</v>
      </c>
      <c r="G7" s="887"/>
      <c r="H7" s="888">
        <f t="shared" ref="H7:H43" si="4">F7+G7</f>
        <v>11.5</v>
      </c>
      <c r="I7" s="839">
        <v>11581</v>
      </c>
      <c r="J7" s="889">
        <f t="shared" si="0"/>
        <v>5570</v>
      </c>
      <c r="K7" s="890">
        <f t="shared" si="1"/>
        <v>279</v>
      </c>
      <c r="L7" s="889">
        <f t="shared" ref="L7:L18" si="5">I7-J7-K7</f>
        <v>5732</v>
      </c>
      <c r="M7" s="844">
        <v>11581</v>
      </c>
      <c r="N7" s="839">
        <v>0</v>
      </c>
      <c r="O7" s="892">
        <f t="shared" ref="O7:O41" si="6">M7+N7</f>
        <v>11581</v>
      </c>
      <c r="P7" s="839">
        <v>509</v>
      </c>
      <c r="Q7" s="839">
        <v>0</v>
      </c>
      <c r="R7" s="839">
        <v>52</v>
      </c>
      <c r="S7" s="844">
        <v>286.28000000000003</v>
      </c>
      <c r="T7" s="843"/>
      <c r="U7" s="893"/>
      <c r="V7" s="844"/>
      <c r="W7" s="844">
        <v>0</v>
      </c>
      <c r="X7" s="844"/>
      <c r="Y7" s="894"/>
      <c r="Z7" s="890">
        <f t="shared" si="2"/>
        <v>847.28</v>
      </c>
      <c r="AA7" s="895">
        <f t="shared" ref="AA7:AA41" si="7">O7-Z7</f>
        <v>10733.72</v>
      </c>
      <c r="AB7" s="890">
        <v>500</v>
      </c>
      <c r="AC7" s="896"/>
      <c r="AD7" s="897"/>
      <c r="AE7" s="898">
        <f t="shared" ref="AE7:AE43" si="8">ROUNDUP((AA7-AB7+AD7),0)</f>
        <v>10234</v>
      </c>
      <c r="AF7" s="900">
        <v>23013</v>
      </c>
      <c r="AG7" s="899" t="b">
        <f t="shared" si="3"/>
        <v>0</v>
      </c>
      <c r="AH7" s="899" t="e">
        <f>#REF!+#REF!+#REF!</f>
        <v>#REF!</v>
      </c>
    </row>
    <row r="8" spans="1:34" s="899" customFormat="1" ht="24" customHeight="1">
      <c r="A8" s="885">
        <v>3</v>
      </c>
      <c r="B8" s="854">
        <v>101509952020</v>
      </c>
      <c r="C8" s="850">
        <v>3311275186</v>
      </c>
      <c r="D8" s="839" t="s">
        <v>504</v>
      </c>
      <c r="E8" s="886" t="s">
        <v>20832</v>
      </c>
      <c r="F8" s="839">
        <v>23</v>
      </c>
      <c r="G8" s="887"/>
      <c r="H8" s="888">
        <f t="shared" si="4"/>
        <v>23</v>
      </c>
      <c r="I8" s="839">
        <v>19933</v>
      </c>
      <c r="J8" s="889">
        <f t="shared" si="0"/>
        <v>11139</v>
      </c>
      <c r="K8" s="890">
        <f t="shared" si="1"/>
        <v>557</v>
      </c>
      <c r="L8" s="889">
        <f t="shared" si="5"/>
        <v>8237</v>
      </c>
      <c r="M8" s="891">
        <v>19933</v>
      </c>
      <c r="N8" s="839">
        <v>0</v>
      </c>
      <c r="O8" s="892">
        <f t="shared" si="6"/>
        <v>19933</v>
      </c>
      <c r="P8" s="839">
        <v>1090</v>
      </c>
      <c r="Q8" s="839">
        <v>200</v>
      </c>
      <c r="R8" s="839">
        <v>110</v>
      </c>
      <c r="S8" s="844">
        <v>0</v>
      </c>
      <c r="T8" s="843"/>
      <c r="U8" s="893"/>
      <c r="V8" s="844"/>
      <c r="W8" s="844">
        <v>0</v>
      </c>
      <c r="X8" s="844"/>
      <c r="Y8" s="894"/>
      <c r="Z8" s="890">
        <f t="shared" si="2"/>
        <v>1400</v>
      </c>
      <c r="AA8" s="895">
        <f t="shared" si="7"/>
        <v>18533</v>
      </c>
      <c r="AB8" s="890">
        <v>500</v>
      </c>
      <c r="AC8" s="896"/>
      <c r="AD8" s="897"/>
      <c r="AE8" s="898">
        <f t="shared" si="8"/>
        <v>18033</v>
      </c>
      <c r="AF8" s="899">
        <v>21451</v>
      </c>
      <c r="AG8" s="899" t="b">
        <f t="shared" si="3"/>
        <v>0</v>
      </c>
      <c r="AH8" s="899" t="e">
        <f>#REF!+#REF!+#REF!</f>
        <v>#REF!</v>
      </c>
    </row>
    <row r="9" spans="1:34" s="899" customFormat="1" ht="24" customHeight="1">
      <c r="A9" s="885">
        <v>4</v>
      </c>
      <c r="B9" s="854">
        <v>101475240602</v>
      </c>
      <c r="C9" s="850">
        <v>3310877479</v>
      </c>
      <c r="D9" s="839" t="s">
        <v>506</v>
      </c>
      <c r="E9" s="886" t="s">
        <v>20831</v>
      </c>
      <c r="F9" s="839">
        <v>20.5</v>
      </c>
      <c r="G9" s="887"/>
      <c r="H9" s="888">
        <f t="shared" si="4"/>
        <v>20.5</v>
      </c>
      <c r="I9" s="839">
        <v>19519</v>
      </c>
      <c r="J9" s="889">
        <f t="shared" si="0"/>
        <v>9928</v>
      </c>
      <c r="K9" s="890">
        <f t="shared" si="1"/>
        <v>496</v>
      </c>
      <c r="L9" s="889">
        <f t="shared" si="5"/>
        <v>9095</v>
      </c>
      <c r="M9" s="891">
        <v>19519</v>
      </c>
      <c r="N9" s="839">
        <v>0</v>
      </c>
      <c r="O9" s="892">
        <f t="shared" si="6"/>
        <v>19519</v>
      </c>
      <c r="P9" s="839">
        <v>872</v>
      </c>
      <c r="Q9" s="839">
        <v>200</v>
      </c>
      <c r="R9" s="839">
        <v>95</v>
      </c>
      <c r="S9" s="844">
        <v>84.600000000000009</v>
      </c>
      <c r="T9" s="843"/>
      <c r="U9" s="893"/>
      <c r="V9" s="844"/>
      <c r="W9" s="844">
        <v>0</v>
      </c>
      <c r="X9" s="844"/>
      <c r="Y9" s="894"/>
      <c r="Z9" s="890">
        <f t="shared" si="2"/>
        <v>1251.5999999999999</v>
      </c>
      <c r="AA9" s="895">
        <f t="shared" si="7"/>
        <v>18267.400000000001</v>
      </c>
      <c r="AB9" s="890">
        <v>500</v>
      </c>
      <c r="AC9" s="896"/>
      <c r="AD9" s="897"/>
      <c r="AE9" s="898">
        <f t="shared" si="8"/>
        <v>17768</v>
      </c>
      <c r="AF9" s="899">
        <v>20281</v>
      </c>
      <c r="AG9" s="899" t="b">
        <f t="shared" si="3"/>
        <v>0</v>
      </c>
      <c r="AH9" s="899" t="e">
        <f>#REF!+#REF!+#REF!</f>
        <v>#REF!</v>
      </c>
    </row>
    <row r="10" spans="1:34" s="899" customFormat="1" ht="24" customHeight="1">
      <c r="A10" s="885">
        <v>5</v>
      </c>
      <c r="B10" s="854">
        <v>101835374035</v>
      </c>
      <c r="C10" s="850">
        <v>3315576432</v>
      </c>
      <c r="D10" s="839" t="s">
        <v>488</v>
      </c>
      <c r="E10" s="886" t="s">
        <v>20832</v>
      </c>
      <c r="F10" s="839">
        <v>21.5</v>
      </c>
      <c r="G10" s="887"/>
      <c r="H10" s="888">
        <f t="shared" si="4"/>
        <v>21.5</v>
      </c>
      <c r="I10" s="839">
        <v>12814</v>
      </c>
      <c r="J10" s="889">
        <f t="shared" si="0"/>
        <v>10413</v>
      </c>
      <c r="K10" s="890">
        <f t="shared" si="1"/>
        <v>521</v>
      </c>
      <c r="L10" s="889">
        <f t="shared" si="5"/>
        <v>1880</v>
      </c>
      <c r="M10" s="891">
        <v>12814</v>
      </c>
      <c r="N10" s="839">
        <v>3025</v>
      </c>
      <c r="O10" s="892">
        <f t="shared" si="6"/>
        <v>15839</v>
      </c>
      <c r="P10" s="839">
        <v>945</v>
      </c>
      <c r="Q10" s="839">
        <v>200</v>
      </c>
      <c r="R10" s="839">
        <v>100</v>
      </c>
      <c r="S10" s="844">
        <v>163.59000000000003</v>
      </c>
      <c r="T10" s="843"/>
      <c r="U10" s="893"/>
      <c r="V10" s="844"/>
      <c r="W10" s="844">
        <v>100</v>
      </c>
      <c r="X10" s="844">
        <v>3000</v>
      </c>
      <c r="Y10" s="894"/>
      <c r="Z10" s="890">
        <f t="shared" si="2"/>
        <v>4508.59</v>
      </c>
      <c r="AA10" s="895">
        <f t="shared" si="7"/>
        <v>11330.41</v>
      </c>
      <c r="AB10" s="890">
        <v>500</v>
      </c>
      <c r="AC10" s="896"/>
      <c r="AD10" s="897"/>
      <c r="AE10" s="898">
        <f t="shared" si="8"/>
        <v>10831</v>
      </c>
      <c r="AF10" s="899">
        <v>16598</v>
      </c>
      <c r="AG10" s="899" t="b">
        <f t="shared" si="3"/>
        <v>0</v>
      </c>
      <c r="AH10" s="899" t="e">
        <f>#REF!+#REF!+#REF!</f>
        <v>#REF!</v>
      </c>
    </row>
    <row r="11" spans="1:34" s="899" customFormat="1" ht="24" customHeight="1">
      <c r="A11" s="885">
        <v>6</v>
      </c>
      <c r="B11" s="854">
        <v>102143026061</v>
      </c>
      <c r="C11" s="850">
        <v>3317026055</v>
      </c>
      <c r="D11" s="839" t="s">
        <v>436</v>
      </c>
      <c r="E11" s="886" t="s">
        <v>20832</v>
      </c>
      <c r="F11" s="839">
        <v>14.5</v>
      </c>
      <c r="G11" s="887"/>
      <c r="H11" s="888">
        <f t="shared" si="4"/>
        <v>14.5</v>
      </c>
      <c r="I11" s="839">
        <v>12091</v>
      </c>
      <c r="J11" s="889">
        <f t="shared" si="0"/>
        <v>7022</v>
      </c>
      <c r="K11" s="890">
        <f t="shared" si="1"/>
        <v>351</v>
      </c>
      <c r="L11" s="889">
        <f t="shared" si="5"/>
        <v>4718</v>
      </c>
      <c r="M11" s="891">
        <v>12091</v>
      </c>
      <c r="N11" s="839">
        <v>0</v>
      </c>
      <c r="O11" s="892">
        <f t="shared" si="6"/>
        <v>12091</v>
      </c>
      <c r="P11" s="839">
        <v>654</v>
      </c>
      <c r="Q11" s="839">
        <v>175</v>
      </c>
      <c r="R11" s="839">
        <v>72</v>
      </c>
      <c r="S11" s="844">
        <v>417.61999999999989</v>
      </c>
      <c r="T11" s="843"/>
      <c r="U11" s="893"/>
      <c r="V11" s="844"/>
      <c r="W11" s="844">
        <v>0</v>
      </c>
      <c r="X11" s="844"/>
      <c r="Y11" s="894"/>
      <c r="Z11" s="890">
        <f t="shared" si="2"/>
        <v>1318.62</v>
      </c>
      <c r="AA11" s="895">
        <f t="shared" si="7"/>
        <v>10772.380000000001</v>
      </c>
      <c r="AB11" s="890">
        <v>500</v>
      </c>
      <c r="AC11" s="901"/>
      <c r="AD11" s="897"/>
      <c r="AE11" s="898">
        <f t="shared" si="8"/>
        <v>10273</v>
      </c>
      <c r="AF11" s="899">
        <v>12496</v>
      </c>
      <c r="AG11" s="899" t="b">
        <f t="shared" si="3"/>
        <v>0</v>
      </c>
      <c r="AH11" s="899" t="e">
        <f>#REF!+#REF!+#REF!</f>
        <v>#REF!</v>
      </c>
    </row>
    <row r="12" spans="1:34" s="900" customFormat="1" ht="24" customHeight="1">
      <c r="A12" s="885">
        <v>7</v>
      </c>
      <c r="B12" s="854">
        <v>102004077854</v>
      </c>
      <c r="C12" s="850">
        <v>3315667432</v>
      </c>
      <c r="D12" s="839" t="s">
        <v>469</v>
      </c>
      <c r="E12" s="886" t="s">
        <v>20831</v>
      </c>
      <c r="F12" s="839">
        <v>27</v>
      </c>
      <c r="G12" s="887"/>
      <c r="H12" s="888">
        <f t="shared" si="4"/>
        <v>27</v>
      </c>
      <c r="I12" s="839">
        <v>24103</v>
      </c>
      <c r="J12" s="889">
        <f t="shared" si="0"/>
        <v>13076</v>
      </c>
      <c r="K12" s="890">
        <f t="shared" si="1"/>
        <v>654</v>
      </c>
      <c r="L12" s="889">
        <f t="shared" si="5"/>
        <v>10373</v>
      </c>
      <c r="M12" s="891">
        <v>24103</v>
      </c>
      <c r="N12" s="839">
        <v>0</v>
      </c>
      <c r="O12" s="892">
        <f t="shared" si="6"/>
        <v>24103</v>
      </c>
      <c r="P12" s="839">
        <v>1308</v>
      </c>
      <c r="Q12" s="839">
        <v>200</v>
      </c>
      <c r="R12" s="839">
        <v>119</v>
      </c>
      <c r="S12" s="844">
        <v>182.83</v>
      </c>
      <c r="T12" s="843"/>
      <c r="U12" s="893"/>
      <c r="V12" s="844"/>
      <c r="W12" s="844">
        <v>0</v>
      </c>
      <c r="X12" s="844"/>
      <c r="Y12" s="894"/>
      <c r="Z12" s="890">
        <f t="shared" si="2"/>
        <v>1809.83</v>
      </c>
      <c r="AA12" s="895">
        <f t="shared" si="7"/>
        <v>22293.17</v>
      </c>
      <c r="AB12" s="890">
        <v>500</v>
      </c>
      <c r="AC12" s="839"/>
      <c r="AD12" s="892"/>
      <c r="AE12" s="898">
        <f t="shared" si="8"/>
        <v>21794</v>
      </c>
      <c r="AF12" s="900">
        <v>19324</v>
      </c>
      <c r="AG12" s="899" t="b">
        <f t="shared" si="3"/>
        <v>0</v>
      </c>
      <c r="AH12" s="899" t="e">
        <f>#REF!+#REF!+#REF!</f>
        <v>#REF!</v>
      </c>
    </row>
    <row r="13" spans="1:34" s="899" customFormat="1" ht="24" customHeight="1">
      <c r="A13" s="885">
        <v>8</v>
      </c>
      <c r="B13" s="854">
        <v>101391642731</v>
      </c>
      <c r="C13" s="850">
        <v>3310860091</v>
      </c>
      <c r="D13" s="839" t="s">
        <v>508</v>
      </c>
      <c r="E13" s="886" t="s">
        <v>20832</v>
      </c>
      <c r="F13" s="839">
        <v>24.5</v>
      </c>
      <c r="G13" s="887"/>
      <c r="H13" s="888">
        <f t="shared" si="4"/>
        <v>24.5</v>
      </c>
      <c r="I13" s="839">
        <v>23220</v>
      </c>
      <c r="J13" s="889">
        <f t="shared" si="0"/>
        <v>11866</v>
      </c>
      <c r="K13" s="890">
        <f t="shared" si="1"/>
        <v>593</v>
      </c>
      <c r="L13" s="889">
        <f t="shared" si="5"/>
        <v>10761</v>
      </c>
      <c r="M13" s="891">
        <v>23220</v>
      </c>
      <c r="N13" s="839">
        <v>0</v>
      </c>
      <c r="O13" s="892">
        <f t="shared" si="6"/>
        <v>23220</v>
      </c>
      <c r="P13" s="839">
        <v>1235</v>
      </c>
      <c r="Q13" s="839">
        <v>200</v>
      </c>
      <c r="R13" s="839">
        <v>114</v>
      </c>
      <c r="S13" s="844">
        <v>337.40999999999985</v>
      </c>
      <c r="T13" s="843"/>
      <c r="U13" s="893"/>
      <c r="V13" s="844"/>
      <c r="W13" s="844">
        <v>0</v>
      </c>
      <c r="X13" s="844"/>
      <c r="Y13" s="894"/>
      <c r="Z13" s="890">
        <f t="shared" si="2"/>
        <v>1886.4099999999999</v>
      </c>
      <c r="AA13" s="895">
        <f t="shared" si="7"/>
        <v>21333.59</v>
      </c>
      <c r="AB13" s="890">
        <v>500</v>
      </c>
      <c r="AC13" s="896"/>
      <c r="AD13" s="892"/>
      <c r="AE13" s="898">
        <f t="shared" si="8"/>
        <v>20834</v>
      </c>
      <c r="AF13" s="899">
        <v>13392</v>
      </c>
      <c r="AG13" s="899" t="b">
        <f t="shared" si="3"/>
        <v>0</v>
      </c>
      <c r="AH13" s="899" t="e">
        <f>#REF!+#REF!+#REF!</f>
        <v>#REF!</v>
      </c>
    </row>
    <row r="14" spans="1:34" s="899" customFormat="1" ht="24" customHeight="1">
      <c r="A14" s="885">
        <v>9</v>
      </c>
      <c r="B14" s="854">
        <v>102053057886</v>
      </c>
      <c r="C14" s="850">
        <v>3316182475</v>
      </c>
      <c r="D14" s="839" t="s">
        <v>455</v>
      </c>
      <c r="E14" s="886" t="s">
        <v>20832</v>
      </c>
      <c r="F14" s="839">
        <v>26.5</v>
      </c>
      <c r="G14" s="887"/>
      <c r="H14" s="888">
        <f t="shared" si="4"/>
        <v>26.5</v>
      </c>
      <c r="I14" s="839">
        <v>22898</v>
      </c>
      <c r="J14" s="889">
        <f t="shared" si="0"/>
        <v>12834</v>
      </c>
      <c r="K14" s="890">
        <f t="shared" si="1"/>
        <v>642</v>
      </c>
      <c r="L14" s="889">
        <f t="shared" si="5"/>
        <v>9422</v>
      </c>
      <c r="M14" s="891">
        <v>22898</v>
      </c>
      <c r="N14" s="839">
        <v>0</v>
      </c>
      <c r="O14" s="892">
        <f t="shared" si="6"/>
        <v>22898</v>
      </c>
      <c r="P14" s="839">
        <v>1308</v>
      </c>
      <c r="Q14" s="839">
        <v>200</v>
      </c>
      <c r="R14" s="839">
        <v>119</v>
      </c>
      <c r="S14" s="844">
        <v>0</v>
      </c>
      <c r="T14" s="843"/>
      <c r="U14" s="893"/>
      <c r="V14" s="844"/>
      <c r="W14" s="844">
        <v>0</v>
      </c>
      <c r="X14" s="844"/>
      <c r="Y14" s="894"/>
      <c r="Z14" s="890">
        <f t="shared" si="2"/>
        <v>1627</v>
      </c>
      <c r="AA14" s="895">
        <f t="shared" si="7"/>
        <v>21271</v>
      </c>
      <c r="AB14" s="890">
        <v>500</v>
      </c>
      <c r="AC14" s="896"/>
      <c r="AD14" s="892"/>
      <c r="AE14" s="898">
        <f t="shared" si="8"/>
        <v>20771</v>
      </c>
      <c r="AF14" s="899">
        <v>23107</v>
      </c>
      <c r="AG14" s="899" t="b">
        <f t="shared" si="3"/>
        <v>0</v>
      </c>
      <c r="AH14" s="899" t="e">
        <f>#REF!+#REF!+#REF!</f>
        <v>#REF!</v>
      </c>
    </row>
    <row r="15" spans="1:34" s="900" customFormat="1" ht="24" customHeight="1">
      <c r="A15" s="885">
        <v>10</v>
      </c>
      <c r="B15" s="854">
        <v>102052667942</v>
      </c>
      <c r="C15" s="850">
        <v>3316185594</v>
      </c>
      <c r="D15" s="839" t="s">
        <v>456</v>
      </c>
      <c r="E15" s="886" t="s">
        <v>20831</v>
      </c>
      <c r="F15" s="839">
        <v>25</v>
      </c>
      <c r="G15" s="887"/>
      <c r="H15" s="888">
        <f t="shared" si="4"/>
        <v>25</v>
      </c>
      <c r="I15" s="839">
        <v>20134</v>
      </c>
      <c r="J15" s="889">
        <f t="shared" si="0"/>
        <v>12108</v>
      </c>
      <c r="K15" s="890">
        <f t="shared" si="1"/>
        <v>605</v>
      </c>
      <c r="L15" s="889">
        <f t="shared" si="5"/>
        <v>7421</v>
      </c>
      <c r="M15" s="891">
        <v>20134</v>
      </c>
      <c r="N15" s="839">
        <v>1000</v>
      </c>
      <c r="O15" s="892">
        <f t="shared" si="6"/>
        <v>21134</v>
      </c>
      <c r="P15" s="839">
        <v>1308</v>
      </c>
      <c r="Q15" s="839">
        <v>200</v>
      </c>
      <c r="R15" s="839">
        <v>119</v>
      </c>
      <c r="S15" s="844">
        <v>190.14000000000004</v>
      </c>
      <c r="T15" s="843"/>
      <c r="U15" s="893"/>
      <c r="V15" s="844"/>
      <c r="W15" s="844">
        <v>0</v>
      </c>
      <c r="X15" s="844">
        <v>10000</v>
      </c>
      <c r="Y15" s="894"/>
      <c r="Z15" s="890">
        <f t="shared" si="2"/>
        <v>11817.14</v>
      </c>
      <c r="AA15" s="895">
        <f t="shared" si="7"/>
        <v>9316.86</v>
      </c>
      <c r="AB15" s="890">
        <v>500</v>
      </c>
      <c r="AC15" s="896"/>
      <c r="AD15" s="897"/>
      <c r="AE15" s="898">
        <f t="shared" si="8"/>
        <v>8817</v>
      </c>
      <c r="AF15" s="900">
        <v>2361</v>
      </c>
      <c r="AG15" s="899" t="b">
        <f t="shared" si="3"/>
        <v>0</v>
      </c>
      <c r="AH15" s="899" t="e">
        <f>#REF!+#REF!+#REF!</f>
        <v>#REF!</v>
      </c>
    </row>
    <row r="16" spans="1:34" s="899" customFormat="1" ht="24" customHeight="1">
      <c r="A16" s="885">
        <v>11</v>
      </c>
      <c r="B16" s="854">
        <v>101826609019</v>
      </c>
      <c r="C16" s="850">
        <v>3314020788</v>
      </c>
      <c r="D16" s="839" t="s">
        <v>490</v>
      </c>
      <c r="E16" s="886" t="s">
        <v>20831</v>
      </c>
      <c r="F16" s="839">
        <v>25</v>
      </c>
      <c r="G16" s="887"/>
      <c r="H16" s="888">
        <f t="shared" si="4"/>
        <v>25</v>
      </c>
      <c r="I16" s="839">
        <v>23877</v>
      </c>
      <c r="J16" s="889">
        <f t="shared" si="0"/>
        <v>12108</v>
      </c>
      <c r="K16" s="890">
        <f t="shared" si="1"/>
        <v>605</v>
      </c>
      <c r="L16" s="889">
        <f t="shared" si="5"/>
        <v>11164</v>
      </c>
      <c r="M16" s="891">
        <v>23877</v>
      </c>
      <c r="N16" s="839">
        <v>0</v>
      </c>
      <c r="O16" s="892">
        <f t="shared" si="6"/>
        <v>23877</v>
      </c>
      <c r="P16" s="839">
        <v>1308</v>
      </c>
      <c r="Q16" s="839">
        <v>200</v>
      </c>
      <c r="R16" s="839">
        <v>119</v>
      </c>
      <c r="S16" s="844">
        <v>536.04999999999995</v>
      </c>
      <c r="T16" s="843"/>
      <c r="U16" s="893"/>
      <c r="V16" s="844"/>
      <c r="W16" s="844">
        <v>0</v>
      </c>
      <c r="X16" s="844"/>
      <c r="Y16" s="894"/>
      <c r="Z16" s="890">
        <f t="shared" si="2"/>
        <v>2163.0500000000002</v>
      </c>
      <c r="AA16" s="895">
        <f t="shared" si="7"/>
        <v>21713.95</v>
      </c>
      <c r="AB16" s="890">
        <v>500</v>
      </c>
      <c r="AC16" s="896"/>
      <c r="AD16" s="897"/>
      <c r="AE16" s="898">
        <f t="shared" si="8"/>
        <v>21214</v>
      </c>
      <c r="AF16" s="899">
        <v>21747</v>
      </c>
      <c r="AG16" s="899" t="b">
        <f t="shared" si="3"/>
        <v>0</v>
      </c>
      <c r="AH16" s="899" t="e">
        <f>#REF!+#REF!+#REF!</f>
        <v>#REF!</v>
      </c>
    </row>
    <row r="17" spans="1:34" s="899" customFormat="1" ht="24" customHeight="1">
      <c r="A17" s="885">
        <v>12</v>
      </c>
      <c r="B17" s="854">
        <v>102209140373</v>
      </c>
      <c r="C17" s="850">
        <v>3317686370</v>
      </c>
      <c r="D17" s="839" t="s">
        <v>20923</v>
      </c>
      <c r="E17" s="886" t="s">
        <v>20832</v>
      </c>
      <c r="F17" s="839">
        <v>24</v>
      </c>
      <c r="G17" s="887"/>
      <c r="H17" s="888">
        <f t="shared" si="4"/>
        <v>24</v>
      </c>
      <c r="I17" s="839">
        <v>7700</v>
      </c>
      <c r="J17" s="889">
        <f t="shared" si="0"/>
        <v>11623</v>
      </c>
      <c r="K17" s="890">
        <f t="shared" si="1"/>
        <v>581</v>
      </c>
      <c r="L17" s="889">
        <f t="shared" si="5"/>
        <v>-4504</v>
      </c>
      <c r="M17" s="891">
        <v>7700</v>
      </c>
      <c r="N17" s="839">
        <v>5500</v>
      </c>
      <c r="O17" s="892">
        <f t="shared" si="6"/>
        <v>13200</v>
      </c>
      <c r="P17" s="839">
        <v>1235</v>
      </c>
      <c r="Q17" s="839">
        <v>200</v>
      </c>
      <c r="R17" s="839">
        <v>114</v>
      </c>
      <c r="S17" s="844">
        <v>414.58000000000004</v>
      </c>
      <c r="T17" s="843"/>
      <c r="U17" s="893"/>
      <c r="V17" s="844"/>
      <c r="W17" s="844">
        <v>0</v>
      </c>
      <c r="X17" s="844"/>
      <c r="Y17" s="894"/>
      <c r="Z17" s="890">
        <f t="shared" si="2"/>
        <v>1963.58</v>
      </c>
      <c r="AA17" s="895">
        <f t="shared" si="7"/>
        <v>11236.42</v>
      </c>
      <c r="AB17" s="890">
        <v>500</v>
      </c>
      <c r="AC17" s="896"/>
      <c r="AD17" s="897"/>
      <c r="AE17" s="898">
        <f t="shared" si="8"/>
        <v>10737</v>
      </c>
      <c r="AF17" s="899">
        <v>20877</v>
      </c>
      <c r="AG17" s="899" t="b">
        <f t="shared" si="3"/>
        <v>0</v>
      </c>
      <c r="AH17" s="899" t="e">
        <f>#REF!+#REF!+#REF!</f>
        <v>#REF!</v>
      </c>
    </row>
    <row r="18" spans="1:34" s="899" customFormat="1" ht="24" customHeight="1">
      <c r="A18" s="885">
        <v>13</v>
      </c>
      <c r="B18" s="854">
        <v>102190249257</v>
      </c>
      <c r="C18" s="850">
        <v>3317510361</v>
      </c>
      <c r="D18" s="839" t="s">
        <v>655</v>
      </c>
      <c r="E18" s="886" t="s">
        <v>20831</v>
      </c>
      <c r="F18" s="839">
        <v>22.5</v>
      </c>
      <c r="G18" s="887"/>
      <c r="H18" s="888">
        <f t="shared" si="4"/>
        <v>22.5</v>
      </c>
      <c r="I18" s="839">
        <v>11958</v>
      </c>
      <c r="J18" s="889">
        <f t="shared" si="0"/>
        <v>10897</v>
      </c>
      <c r="K18" s="890">
        <f t="shared" si="1"/>
        <v>545</v>
      </c>
      <c r="L18" s="889">
        <f t="shared" si="5"/>
        <v>516</v>
      </c>
      <c r="M18" s="891">
        <v>11958</v>
      </c>
      <c r="N18" s="839">
        <v>4675</v>
      </c>
      <c r="O18" s="892">
        <f t="shared" si="6"/>
        <v>16633</v>
      </c>
      <c r="P18" s="839">
        <v>1017</v>
      </c>
      <c r="Q18" s="839">
        <v>200</v>
      </c>
      <c r="R18" s="839">
        <v>105</v>
      </c>
      <c r="S18" s="844">
        <v>414.13999999999993</v>
      </c>
      <c r="T18" s="843"/>
      <c r="U18" s="893"/>
      <c r="V18" s="844"/>
      <c r="W18" s="844">
        <v>250</v>
      </c>
      <c r="X18" s="844"/>
      <c r="Y18" s="894"/>
      <c r="Z18" s="890">
        <f t="shared" si="2"/>
        <v>1986.1399999999999</v>
      </c>
      <c r="AA18" s="895">
        <f t="shared" si="7"/>
        <v>14646.86</v>
      </c>
      <c r="AB18" s="890">
        <v>500</v>
      </c>
      <c r="AC18" s="896"/>
      <c r="AD18" s="897"/>
      <c r="AE18" s="898">
        <f t="shared" si="8"/>
        <v>14147</v>
      </c>
      <c r="AF18" s="899">
        <v>13617</v>
      </c>
      <c r="AG18" s="899" t="b">
        <f t="shared" si="3"/>
        <v>0</v>
      </c>
      <c r="AH18" s="899" t="e">
        <f>#REF!+#REF!+#REF!</f>
        <v>#REF!</v>
      </c>
    </row>
    <row r="19" spans="1:34" s="900" customFormat="1" ht="24" customHeight="1">
      <c r="A19" s="885">
        <v>14</v>
      </c>
      <c r="B19" s="854">
        <v>101603294918</v>
      </c>
      <c r="C19" s="850">
        <v>3312027406</v>
      </c>
      <c r="D19" s="839" t="s">
        <v>492</v>
      </c>
      <c r="E19" s="886" t="s">
        <v>20832</v>
      </c>
      <c r="F19" s="839">
        <v>24.5</v>
      </c>
      <c r="G19" s="887"/>
      <c r="H19" s="888">
        <f t="shared" si="4"/>
        <v>24.5</v>
      </c>
      <c r="I19" s="839">
        <v>21730</v>
      </c>
      <c r="J19" s="889">
        <f t="shared" si="0"/>
        <v>11866</v>
      </c>
      <c r="K19" s="890">
        <f t="shared" si="1"/>
        <v>593</v>
      </c>
      <c r="L19" s="889">
        <f t="shared" ref="L19:L41" si="9">I19-J19-K19</f>
        <v>9271</v>
      </c>
      <c r="M19" s="891">
        <v>21730</v>
      </c>
      <c r="N19" s="839">
        <v>0</v>
      </c>
      <c r="O19" s="892">
        <f t="shared" si="6"/>
        <v>21730</v>
      </c>
      <c r="P19" s="839">
        <v>1235</v>
      </c>
      <c r="Q19" s="839">
        <v>200</v>
      </c>
      <c r="R19" s="839">
        <v>114</v>
      </c>
      <c r="S19" s="844">
        <v>417.54000000000008</v>
      </c>
      <c r="T19" s="843"/>
      <c r="U19" s="893"/>
      <c r="V19" s="844"/>
      <c r="W19" s="844">
        <v>0</v>
      </c>
      <c r="X19" s="844"/>
      <c r="Y19" s="894"/>
      <c r="Z19" s="890">
        <f t="shared" si="2"/>
        <v>1966.54</v>
      </c>
      <c r="AA19" s="895">
        <f t="shared" si="7"/>
        <v>19763.46</v>
      </c>
      <c r="AB19" s="890">
        <v>500</v>
      </c>
      <c r="AC19" s="896"/>
      <c r="AD19" s="897"/>
      <c r="AE19" s="898">
        <f t="shared" si="8"/>
        <v>19264</v>
      </c>
      <c r="AF19" s="900">
        <v>23986</v>
      </c>
      <c r="AG19" s="899" t="b">
        <f t="shared" si="3"/>
        <v>0</v>
      </c>
      <c r="AH19" s="899" t="e">
        <f>#REF!+#REF!+#REF!</f>
        <v>#REF!</v>
      </c>
    </row>
    <row r="20" spans="1:34" s="899" customFormat="1" ht="24" customHeight="1">
      <c r="A20" s="885">
        <v>15</v>
      </c>
      <c r="B20" s="854">
        <v>101520450548</v>
      </c>
      <c r="C20" s="850">
        <v>3311362160</v>
      </c>
      <c r="D20" s="839" t="s">
        <v>21913</v>
      </c>
      <c r="E20" s="886" t="s">
        <v>20831</v>
      </c>
      <c r="F20" s="839">
        <v>27</v>
      </c>
      <c r="G20" s="887"/>
      <c r="H20" s="888">
        <f t="shared" si="4"/>
        <v>27</v>
      </c>
      <c r="I20" s="839">
        <v>25149</v>
      </c>
      <c r="J20" s="889">
        <f t="shared" si="0"/>
        <v>13076</v>
      </c>
      <c r="K20" s="890">
        <f t="shared" si="1"/>
        <v>654</v>
      </c>
      <c r="L20" s="889">
        <f t="shared" si="9"/>
        <v>11419</v>
      </c>
      <c r="M20" s="891">
        <v>25149</v>
      </c>
      <c r="N20" s="839">
        <v>0</v>
      </c>
      <c r="O20" s="892">
        <f t="shared" si="6"/>
        <v>25149</v>
      </c>
      <c r="P20" s="839">
        <v>1308</v>
      </c>
      <c r="Q20" s="839">
        <v>200</v>
      </c>
      <c r="R20" s="839">
        <v>119</v>
      </c>
      <c r="S20" s="844">
        <v>214.77000000000004</v>
      </c>
      <c r="T20" s="843"/>
      <c r="U20" s="893"/>
      <c r="V20" s="844"/>
      <c r="W20" s="844">
        <v>0</v>
      </c>
      <c r="X20" s="844"/>
      <c r="Y20" s="894"/>
      <c r="Z20" s="890">
        <f t="shared" si="2"/>
        <v>1841.77</v>
      </c>
      <c r="AA20" s="895">
        <f t="shared" si="7"/>
        <v>23307.23</v>
      </c>
      <c r="AB20" s="890">
        <v>500</v>
      </c>
      <c r="AC20" s="896"/>
      <c r="AD20" s="897"/>
      <c r="AE20" s="898">
        <f t="shared" si="8"/>
        <v>22808</v>
      </c>
      <c r="AF20" s="899">
        <v>5650</v>
      </c>
      <c r="AG20" s="899" t="b">
        <f t="shared" si="3"/>
        <v>0</v>
      </c>
      <c r="AH20" s="899" t="e">
        <f>#REF!+#REF!+#REF!</f>
        <v>#REF!</v>
      </c>
    </row>
    <row r="21" spans="1:34" s="899" customFormat="1" ht="24" customHeight="1">
      <c r="A21" s="885">
        <v>16</v>
      </c>
      <c r="B21" s="854">
        <v>101818174092</v>
      </c>
      <c r="C21" s="850">
        <v>3313938725</v>
      </c>
      <c r="D21" s="839" t="s">
        <v>495</v>
      </c>
      <c r="E21" s="886" t="s">
        <v>20832</v>
      </c>
      <c r="F21" s="839">
        <v>24</v>
      </c>
      <c r="G21" s="887"/>
      <c r="H21" s="888">
        <f t="shared" si="4"/>
        <v>24</v>
      </c>
      <c r="I21" s="839">
        <v>21415</v>
      </c>
      <c r="J21" s="889">
        <f t="shared" si="0"/>
        <v>11623</v>
      </c>
      <c r="K21" s="890">
        <f t="shared" si="1"/>
        <v>581</v>
      </c>
      <c r="L21" s="889">
        <f t="shared" si="9"/>
        <v>9211</v>
      </c>
      <c r="M21" s="891">
        <v>21415</v>
      </c>
      <c r="N21" s="839">
        <v>0</v>
      </c>
      <c r="O21" s="892">
        <f t="shared" si="6"/>
        <v>21415</v>
      </c>
      <c r="P21" s="839">
        <v>1235</v>
      </c>
      <c r="Q21" s="839">
        <v>200</v>
      </c>
      <c r="R21" s="839">
        <v>114</v>
      </c>
      <c r="S21" s="844">
        <v>203.28000000000006</v>
      </c>
      <c r="T21" s="843"/>
      <c r="U21" s="893"/>
      <c r="V21" s="844">
        <v>5000</v>
      </c>
      <c r="W21" s="844">
        <v>0</v>
      </c>
      <c r="X21" s="844"/>
      <c r="Y21" s="894"/>
      <c r="Z21" s="890">
        <f t="shared" si="2"/>
        <v>6752.28</v>
      </c>
      <c r="AA21" s="895">
        <f t="shared" si="7"/>
        <v>14662.720000000001</v>
      </c>
      <c r="AB21" s="890">
        <v>500</v>
      </c>
      <c r="AC21" s="896"/>
      <c r="AD21" s="897"/>
      <c r="AE21" s="898">
        <f t="shared" si="8"/>
        <v>14163</v>
      </c>
      <c r="AF21" s="899">
        <v>20569</v>
      </c>
      <c r="AG21" s="899" t="b">
        <f t="shared" si="3"/>
        <v>0</v>
      </c>
      <c r="AH21" s="899" t="e">
        <f>#REF!+#REF!+#REF!</f>
        <v>#REF!</v>
      </c>
    </row>
    <row r="22" spans="1:34" s="900" customFormat="1" ht="24" customHeight="1">
      <c r="A22" s="885">
        <v>17</v>
      </c>
      <c r="B22" s="854">
        <v>101373078654</v>
      </c>
      <c r="C22" s="850">
        <v>3311531000</v>
      </c>
      <c r="D22" s="839" t="s">
        <v>501</v>
      </c>
      <c r="E22" s="902" t="s">
        <v>20831</v>
      </c>
      <c r="F22" s="839">
        <v>25</v>
      </c>
      <c r="G22" s="887"/>
      <c r="H22" s="888">
        <f t="shared" si="4"/>
        <v>25</v>
      </c>
      <c r="I22" s="839">
        <v>23573</v>
      </c>
      <c r="J22" s="889">
        <f t="shared" si="0"/>
        <v>12108</v>
      </c>
      <c r="K22" s="890">
        <f t="shared" si="1"/>
        <v>605</v>
      </c>
      <c r="L22" s="889">
        <f t="shared" si="9"/>
        <v>10860</v>
      </c>
      <c r="M22" s="891">
        <v>23573</v>
      </c>
      <c r="N22" s="839">
        <v>0</v>
      </c>
      <c r="O22" s="892">
        <f t="shared" si="6"/>
        <v>23573</v>
      </c>
      <c r="P22" s="839">
        <v>1308</v>
      </c>
      <c r="Q22" s="839">
        <v>200</v>
      </c>
      <c r="R22" s="839">
        <v>119</v>
      </c>
      <c r="S22" s="844">
        <v>63.93</v>
      </c>
      <c r="T22" s="843"/>
      <c r="U22" s="893"/>
      <c r="V22" s="844"/>
      <c r="W22" s="844">
        <v>0</v>
      </c>
      <c r="X22" s="844"/>
      <c r="Y22" s="894"/>
      <c r="Z22" s="890">
        <f t="shared" si="2"/>
        <v>1690.93</v>
      </c>
      <c r="AA22" s="895">
        <f t="shared" si="7"/>
        <v>21882.07</v>
      </c>
      <c r="AB22" s="890">
        <v>500</v>
      </c>
      <c r="AC22" s="901"/>
      <c r="AD22" s="897"/>
      <c r="AE22" s="898">
        <f t="shared" si="8"/>
        <v>21383</v>
      </c>
      <c r="AF22" s="900">
        <v>12131</v>
      </c>
      <c r="AG22" s="899" t="b">
        <f t="shared" si="3"/>
        <v>0</v>
      </c>
      <c r="AH22" s="899" t="e">
        <f>#REF!+#REF!+#REF!</f>
        <v>#REF!</v>
      </c>
    </row>
    <row r="23" spans="1:34" s="899" customFormat="1" ht="24" customHeight="1">
      <c r="A23" s="885">
        <v>18</v>
      </c>
      <c r="B23" s="854">
        <v>102120964651</v>
      </c>
      <c r="C23" s="850">
        <v>3316853397</v>
      </c>
      <c r="D23" s="839" t="s">
        <v>441</v>
      </c>
      <c r="E23" s="886" t="s">
        <v>21553</v>
      </c>
      <c r="F23" s="839">
        <v>26</v>
      </c>
      <c r="G23" s="887"/>
      <c r="H23" s="888">
        <f t="shared" si="4"/>
        <v>26</v>
      </c>
      <c r="I23" s="839">
        <v>23230</v>
      </c>
      <c r="J23" s="889">
        <f t="shared" si="0"/>
        <v>12592</v>
      </c>
      <c r="K23" s="890">
        <f t="shared" si="1"/>
        <v>630</v>
      </c>
      <c r="L23" s="889">
        <f t="shared" si="9"/>
        <v>10008</v>
      </c>
      <c r="M23" s="891">
        <v>23230</v>
      </c>
      <c r="N23" s="839">
        <v>0</v>
      </c>
      <c r="O23" s="892">
        <f t="shared" si="6"/>
        <v>23230</v>
      </c>
      <c r="P23" s="839">
        <v>1308</v>
      </c>
      <c r="Q23" s="839">
        <v>200</v>
      </c>
      <c r="R23" s="839">
        <v>119</v>
      </c>
      <c r="S23" s="844">
        <v>225.70000000000007</v>
      </c>
      <c r="T23" s="843"/>
      <c r="U23" s="893"/>
      <c r="V23" s="844"/>
      <c r="W23" s="844">
        <v>0</v>
      </c>
      <c r="X23" s="844"/>
      <c r="Y23" s="894"/>
      <c r="Z23" s="890">
        <f t="shared" si="2"/>
        <v>1852.7</v>
      </c>
      <c r="AA23" s="895">
        <f t="shared" si="7"/>
        <v>21377.3</v>
      </c>
      <c r="AB23" s="890">
        <v>500</v>
      </c>
      <c r="AC23" s="896"/>
      <c r="AD23" s="897"/>
      <c r="AE23" s="898">
        <f t="shared" si="8"/>
        <v>20878</v>
      </c>
      <c r="AF23" s="899">
        <v>24075</v>
      </c>
      <c r="AG23" s="899" t="b">
        <f t="shared" si="3"/>
        <v>0</v>
      </c>
      <c r="AH23" s="899" t="e">
        <f>#REF!+#REF!+#REF!</f>
        <v>#REF!</v>
      </c>
    </row>
    <row r="24" spans="1:34" s="899" customFormat="1" ht="24" customHeight="1">
      <c r="A24" s="885">
        <v>19</v>
      </c>
      <c r="B24" s="854">
        <v>101951607397</v>
      </c>
      <c r="C24" s="850">
        <v>3315199534</v>
      </c>
      <c r="D24" s="839" t="s">
        <v>481</v>
      </c>
      <c r="E24" s="886" t="s">
        <v>20832</v>
      </c>
      <c r="F24" s="839">
        <v>21</v>
      </c>
      <c r="G24" s="887"/>
      <c r="H24" s="888">
        <f t="shared" si="4"/>
        <v>21</v>
      </c>
      <c r="I24" s="839">
        <v>833</v>
      </c>
      <c r="J24" s="889">
        <f t="shared" si="0"/>
        <v>10170</v>
      </c>
      <c r="K24" s="890">
        <f t="shared" si="1"/>
        <v>509</v>
      </c>
      <c r="L24" s="889">
        <f t="shared" si="9"/>
        <v>-9846</v>
      </c>
      <c r="M24" s="891">
        <v>833</v>
      </c>
      <c r="N24" s="839">
        <v>12500</v>
      </c>
      <c r="O24" s="892">
        <f t="shared" si="6"/>
        <v>13333</v>
      </c>
      <c r="P24" s="839">
        <v>945</v>
      </c>
      <c r="Q24" s="839">
        <v>200</v>
      </c>
      <c r="R24" s="839">
        <v>100</v>
      </c>
      <c r="S24" s="844">
        <v>443</v>
      </c>
      <c r="T24" s="843"/>
      <c r="U24" s="893"/>
      <c r="V24" s="844"/>
      <c r="W24" s="844">
        <v>0</v>
      </c>
      <c r="X24" s="844"/>
      <c r="Y24" s="894"/>
      <c r="Z24" s="890">
        <f t="shared" si="2"/>
        <v>1688</v>
      </c>
      <c r="AA24" s="895">
        <f t="shared" si="7"/>
        <v>11645</v>
      </c>
      <c r="AB24" s="890">
        <v>500</v>
      </c>
      <c r="AC24" s="896"/>
      <c r="AD24" s="897"/>
      <c r="AE24" s="898">
        <f t="shared" si="8"/>
        <v>11145</v>
      </c>
      <c r="AF24" s="899">
        <v>21737</v>
      </c>
      <c r="AG24" s="899" t="b">
        <f t="shared" si="3"/>
        <v>0</v>
      </c>
      <c r="AH24" s="899" t="e">
        <f>#REF!+#REF!+#REF!</f>
        <v>#REF!</v>
      </c>
    </row>
    <row r="25" spans="1:34" s="899" customFormat="1" ht="24" customHeight="1">
      <c r="A25" s="885">
        <v>20</v>
      </c>
      <c r="B25" s="854">
        <v>101522138160</v>
      </c>
      <c r="C25" s="850">
        <v>3311953721</v>
      </c>
      <c r="D25" s="839" t="s">
        <v>498</v>
      </c>
      <c r="E25" s="886" t="s">
        <v>20832</v>
      </c>
      <c r="F25" s="839">
        <v>18</v>
      </c>
      <c r="G25" s="887"/>
      <c r="H25" s="888">
        <f t="shared" si="4"/>
        <v>18</v>
      </c>
      <c r="I25" s="839">
        <v>15792</v>
      </c>
      <c r="J25" s="889">
        <f t="shared" si="0"/>
        <v>8718</v>
      </c>
      <c r="K25" s="890">
        <f t="shared" si="1"/>
        <v>436</v>
      </c>
      <c r="L25" s="889">
        <f t="shared" si="9"/>
        <v>6638</v>
      </c>
      <c r="M25" s="891">
        <v>15792</v>
      </c>
      <c r="N25" s="839">
        <v>0</v>
      </c>
      <c r="O25" s="892">
        <f t="shared" si="6"/>
        <v>15792</v>
      </c>
      <c r="P25" s="839">
        <v>799</v>
      </c>
      <c r="Q25" s="839">
        <v>200</v>
      </c>
      <c r="R25" s="839">
        <v>91</v>
      </c>
      <c r="S25" s="844">
        <v>74.72</v>
      </c>
      <c r="T25" s="843"/>
      <c r="U25" s="893"/>
      <c r="V25" s="844"/>
      <c r="W25" s="844">
        <v>0</v>
      </c>
      <c r="X25" s="844"/>
      <c r="Y25" s="894"/>
      <c r="Z25" s="890">
        <f t="shared" si="2"/>
        <v>1164.72</v>
      </c>
      <c r="AA25" s="895">
        <f t="shared" si="7"/>
        <v>14627.28</v>
      </c>
      <c r="AB25" s="890">
        <v>500</v>
      </c>
      <c r="AC25" s="896"/>
      <c r="AD25" s="897"/>
      <c r="AE25" s="898">
        <f t="shared" si="8"/>
        <v>14128</v>
      </c>
      <c r="AF25" s="899">
        <v>21603</v>
      </c>
      <c r="AG25" s="899" t="b">
        <f t="shared" si="3"/>
        <v>0</v>
      </c>
      <c r="AH25" s="899" t="e">
        <f>#REF!+#REF!+#REF!</f>
        <v>#REF!</v>
      </c>
    </row>
    <row r="26" spans="1:34" s="899" customFormat="1" ht="24" customHeight="1">
      <c r="A26" s="885">
        <v>21</v>
      </c>
      <c r="B26" s="854">
        <v>101084612898</v>
      </c>
      <c r="C26" s="850">
        <v>3317595184</v>
      </c>
      <c r="D26" s="839" t="s">
        <v>652</v>
      </c>
      <c r="E26" s="886" t="s">
        <v>20832</v>
      </c>
      <c r="F26" s="839">
        <v>21</v>
      </c>
      <c r="G26" s="887"/>
      <c r="H26" s="888">
        <f t="shared" si="4"/>
        <v>21</v>
      </c>
      <c r="I26" s="839">
        <v>10417</v>
      </c>
      <c r="J26" s="889">
        <f t="shared" si="0"/>
        <v>10170</v>
      </c>
      <c r="K26" s="890">
        <f t="shared" si="1"/>
        <v>509</v>
      </c>
      <c r="L26" s="889">
        <f t="shared" si="9"/>
        <v>-262</v>
      </c>
      <c r="M26" s="891">
        <v>10417</v>
      </c>
      <c r="N26" s="839">
        <v>5750</v>
      </c>
      <c r="O26" s="892">
        <f t="shared" si="6"/>
        <v>16167</v>
      </c>
      <c r="P26" s="839">
        <v>945</v>
      </c>
      <c r="Q26" s="839">
        <v>200</v>
      </c>
      <c r="R26" s="839">
        <v>100</v>
      </c>
      <c r="S26" s="844">
        <v>209.94000000000008</v>
      </c>
      <c r="T26" s="843"/>
      <c r="U26" s="893"/>
      <c r="V26" s="844"/>
      <c r="W26" s="844">
        <v>100</v>
      </c>
      <c r="X26" s="844"/>
      <c r="Y26" s="894"/>
      <c r="Z26" s="890">
        <f t="shared" si="2"/>
        <v>1554.94</v>
      </c>
      <c r="AA26" s="895">
        <f t="shared" si="7"/>
        <v>14612.06</v>
      </c>
      <c r="AB26" s="890">
        <v>500</v>
      </c>
      <c r="AC26" s="896"/>
      <c r="AD26" s="897"/>
      <c r="AE26" s="898">
        <f t="shared" si="8"/>
        <v>14113</v>
      </c>
      <c r="AF26" s="899">
        <v>20648</v>
      </c>
      <c r="AG26" s="899" t="b">
        <f t="shared" si="3"/>
        <v>0</v>
      </c>
      <c r="AH26" s="899" t="e">
        <f>#REF!+#REF!+#REF!</f>
        <v>#REF!</v>
      </c>
    </row>
    <row r="27" spans="1:34" s="899" customFormat="1" ht="24" customHeight="1">
      <c r="A27" s="885">
        <v>22</v>
      </c>
      <c r="B27" s="854">
        <v>101407413648</v>
      </c>
      <c r="C27" s="850">
        <v>3310316931</v>
      </c>
      <c r="D27" s="839" t="s">
        <v>509</v>
      </c>
      <c r="E27" s="886" t="s">
        <v>20832</v>
      </c>
      <c r="F27" s="839">
        <v>23</v>
      </c>
      <c r="G27" s="887"/>
      <c r="H27" s="888">
        <f t="shared" si="4"/>
        <v>23</v>
      </c>
      <c r="I27" s="839">
        <v>20540</v>
      </c>
      <c r="J27" s="889">
        <f t="shared" si="0"/>
        <v>11139</v>
      </c>
      <c r="K27" s="890">
        <f t="shared" si="1"/>
        <v>557</v>
      </c>
      <c r="L27" s="889">
        <f t="shared" si="9"/>
        <v>8844</v>
      </c>
      <c r="M27" s="891">
        <v>20540</v>
      </c>
      <c r="N27" s="839">
        <v>0</v>
      </c>
      <c r="O27" s="892">
        <f t="shared" si="6"/>
        <v>20540</v>
      </c>
      <c r="P27" s="839">
        <v>1090</v>
      </c>
      <c r="Q27" s="839">
        <v>200</v>
      </c>
      <c r="R27" s="839">
        <v>110</v>
      </c>
      <c r="S27" s="844">
        <v>494.82999999999993</v>
      </c>
      <c r="T27" s="843"/>
      <c r="U27" s="893"/>
      <c r="V27" s="844"/>
      <c r="W27" s="844">
        <v>0</v>
      </c>
      <c r="X27" s="844"/>
      <c r="Y27" s="894"/>
      <c r="Z27" s="890">
        <f t="shared" si="2"/>
        <v>1894.83</v>
      </c>
      <c r="AA27" s="895">
        <f t="shared" si="7"/>
        <v>18645.169999999998</v>
      </c>
      <c r="AB27" s="890">
        <v>500</v>
      </c>
      <c r="AC27" s="896"/>
      <c r="AD27" s="897"/>
      <c r="AE27" s="898">
        <f t="shared" si="8"/>
        <v>18146</v>
      </c>
      <c r="AF27" s="899">
        <v>21876</v>
      </c>
      <c r="AG27" s="899" t="b">
        <f t="shared" si="3"/>
        <v>0</v>
      </c>
      <c r="AH27" s="899" t="e">
        <f>#REF!+#REF!+#REF!</f>
        <v>#REF!</v>
      </c>
    </row>
    <row r="28" spans="1:34" s="899" customFormat="1" ht="24" customHeight="1">
      <c r="A28" s="885">
        <v>23</v>
      </c>
      <c r="B28" s="854">
        <v>101486099649</v>
      </c>
      <c r="C28" s="850">
        <v>3311361569</v>
      </c>
      <c r="D28" s="839" t="s">
        <v>502</v>
      </c>
      <c r="E28" s="886" t="s">
        <v>20832</v>
      </c>
      <c r="F28" s="839">
        <v>20.5</v>
      </c>
      <c r="G28" s="887"/>
      <c r="H28" s="888">
        <f t="shared" si="4"/>
        <v>20.5</v>
      </c>
      <c r="I28" s="839">
        <v>5316</v>
      </c>
      <c r="J28" s="889">
        <f t="shared" si="0"/>
        <v>9928</v>
      </c>
      <c r="K28" s="890">
        <f t="shared" si="1"/>
        <v>496</v>
      </c>
      <c r="L28" s="889">
        <f t="shared" si="9"/>
        <v>-5108</v>
      </c>
      <c r="M28" s="903">
        <v>5316</v>
      </c>
      <c r="N28" s="839">
        <v>8700</v>
      </c>
      <c r="O28" s="892">
        <f t="shared" si="6"/>
        <v>14016</v>
      </c>
      <c r="P28" s="839">
        <v>872</v>
      </c>
      <c r="Q28" s="839">
        <v>200</v>
      </c>
      <c r="R28" s="839">
        <v>95</v>
      </c>
      <c r="S28" s="844">
        <v>36.119999999999997</v>
      </c>
      <c r="T28" s="843"/>
      <c r="U28" s="893"/>
      <c r="V28" s="844"/>
      <c r="W28" s="844">
        <v>100</v>
      </c>
      <c r="X28" s="844"/>
      <c r="Y28" s="894"/>
      <c r="Z28" s="890">
        <f t="shared" si="2"/>
        <v>1303.1199999999999</v>
      </c>
      <c r="AA28" s="895">
        <f t="shared" si="7"/>
        <v>12712.880000000001</v>
      </c>
      <c r="AB28" s="890">
        <v>500</v>
      </c>
      <c r="AC28" s="896"/>
      <c r="AD28" s="897"/>
      <c r="AE28" s="898">
        <f t="shared" si="8"/>
        <v>12213</v>
      </c>
      <c r="AF28" s="899">
        <v>20904</v>
      </c>
      <c r="AG28" s="899" t="b">
        <f t="shared" si="3"/>
        <v>0</v>
      </c>
      <c r="AH28" s="899" t="e">
        <f>#REF!+#REF!+#REF!</f>
        <v>#REF!</v>
      </c>
    </row>
    <row r="29" spans="1:34" s="899" customFormat="1" ht="24" customHeight="1">
      <c r="A29" s="885">
        <v>24</v>
      </c>
      <c r="B29" s="904">
        <v>102078951370</v>
      </c>
      <c r="C29" s="850">
        <v>3316473499</v>
      </c>
      <c r="D29" s="839" t="s">
        <v>448</v>
      </c>
      <c r="E29" s="886" t="s">
        <v>20832</v>
      </c>
      <c r="F29" s="839">
        <v>16.5</v>
      </c>
      <c r="G29" s="887"/>
      <c r="H29" s="888">
        <f t="shared" si="4"/>
        <v>16.5</v>
      </c>
      <c r="I29" s="845">
        <v>11766</v>
      </c>
      <c r="J29" s="889">
        <f t="shared" si="0"/>
        <v>7991</v>
      </c>
      <c r="K29" s="890">
        <f t="shared" si="1"/>
        <v>400</v>
      </c>
      <c r="L29" s="889">
        <f t="shared" si="9"/>
        <v>3375</v>
      </c>
      <c r="M29" s="903">
        <v>11766</v>
      </c>
      <c r="N29" s="839">
        <v>1375</v>
      </c>
      <c r="O29" s="892">
        <f t="shared" si="6"/>
        <v>13141</v>
      </c>
      <c r="P29" s="839">
        <v>654</v>
      </c>
      <c r="Q29" s="839">
        <v>175</v>
      </c>
      <c r="R29" s="839">
        <v>72</v>
      </c>
      <c r="S29" s="844">
        <v>73.33</v>
      </c>
      <c r="T29" s="843"/>
      <c r="U29" s="893"/>
      <c r="V29" s="844"/>
      <c r="W29" s="844">
        <v>0</v>
      </c>
      <c r="X29" s="844"/>
      <c r="Y29" s="894"/>
      <c r="Z29" s="890">
        <f t="shared" si="2"/>
        <v>974.33</v>
      </c>
      <c r="AA29" s="895">
        <f t="shared" si="7"/>
        <v>12166.67</v>
      </c>
      <c r="AB29" s="890">
        <v>500</v>
      </c>
      <c r="AC29" s="896"/>
      <c r="AD29" s="897"/>
      <c r="AE29" s="898">
        <f t="shared" si="8"/>
        <v>11667</v>
      </c>
      <c r="AF29" s="899">
        <v>11787</v>
      </c>
      <c r="AG29" s="899" t="b">
        <f t="shared" si="3"/>
        <v>0</v>
      </c>
      <c r="AH29" s="899" t="e">
        <f>#REF!+#REF!+#REF!</f>
        <v>#REF!</v>
      </c>
    </row>
    <row r="30" spans="1:34" s="899" customFormat="1" ht="24" customHeight="1">
      <c r="A30" s="885">
        <v>25</v>
      </c>
      <c r="B30" s="905">
        <v>101492178974</v>
      </c>
      <c r="C30" s="850">
        <v>3311090288</v>
      </c>
      <c r="D30" s="839" t="s">
        <v>505</v>
      </c>
      <c r="E30" s="886" t="s">
        <v>20832</v>
      </c>
      <c r="F30" s="839">
        <v>26</v>
      </c>
      <c r="G30" s="887"/>
      <c r="H30" s="888">
        <f t="shared" si="4"/>
        <v>26</v>
      </c>
      <c r="I30" s="845">
        <v>22479</v>
      </c>
      <c r="J30" s="889">
        <f t="shared" si="0"/>
        <v>12592</v>
      </c>
      <c r="K30" s="890">
        <f t="shared" si="1"/>
        <v>630</v>
      </c>
      <c r="L30" s="889">
        <f t="shared" ref="L30:L38" si="10">I30-J30-K30</f>
        <v>9257</v>
      </c>
      <c r="M30" s="903">
        <v>22479</v>
      </c>
      <c r="N30" s="839">
        <v>550</v>
      </c>
      <c r="O30" s="892">
        <f t="shared" ref="O30:O38" si="11">M30+N30</f>
        <v>23029</v>
      </c>
      <c r="P30" s="839">
        <v>1308</v>
      </c>
      <c r="Q30" s="839">
        <v>200</v>
      </c>
      <c r="R30" s="839">
        <v>119</v>
      </c>
      <c r="S30" s="844">
        <v>138.47999999999999</v>
      </c>
      <c r="T30" s="843"/>
      <c r="U30" s="893"/>
      <c r="V30" s="844">
        <v>10000</v>
      </c>
      <c r="W30" s="844">
        <v>0</v>
      </c>
      <c r="X30" s="844"/>
      <c r="Y30" s="894"/>
      <c r="Z30" s="890">
        <f t="shared" si="2"/>
        <v>11765.48</v>
      </c>
      <c r="AA30" s="895">
        <f>O30-Z30</f>
        <v>11263.52</v>
      </c>
      <c r="AB30" s="890">
        <v>500</v>
      </c>
      <c r="AC30" s="896"/>
      <c r="AD30" s="897"/>
      <c r="AE30" s="898">
        <f>ROUNDUP((AA30-AB30+AD30),0)</f>
        <v>10764</v>
      </c>
      <c r="AF30" s="899">
        <v>16275</v>
      </c>
      <c r="AG30" s="899" t="b">
        <f t="shared" si="3"/>
        <v>0</v>
      </c>
      <c r="AH30" s="899" t="e">
        <f>#REF!+#REF!+#REF!</f>
        <v>#REF!</v>
      </c>
    </row>
    <row r="31" spans="1:34" s="899" customFormat="1" ht="24" customHeight="1">
      <c r="A31" s="885">
        <v>26</v>
      </c>
      <c r="B31" s="905">
        <v>101475170616</v>
      </c>
      <c r="C31" s="850">
        <v>3310906192</v>
      </c>
      <c r="D31" s="839" t="s">
        <v>507</v>
      </c>
      <c r="E31" s="886" t="s">
        <v>20831</v>
      </c>
      <c r="F31" s="839">
        <v>26</v>
      </c>
      <c r="G31" s="887"/>
      <c r="H31" s="888">
        <f t="shared" si="4"/>
        <v>26</v>
      </c>
      <c r="I31" s="845">
        <v>24587</v>
      </c>
      <c r="J31" s="889">
        <f t="shared" si="0"/>
        <v>12592</v>
      </c>
      <c r="K31" s="890">
        <f t="shared" si="1"/>
        <v>630</v>
      </c>
      <c r="L31" s="889">
        <f t="shared" si="10"/>
        <v>11365</v>
      </c>
      <c r="M31" s="906">
        <v>24587</v>
      </c>
      <c r="N31" s="839">
        <v>0</v>
      </c>
      <c r="O31" s="892">
        <f t="shared" si="11"/>
        <v>24587</v>
      </c>
      <c r="P31" s="839">
        <v>1308</v>
      </c>
      <c r="Q31" s="839">
        <v>200</v>
      </c>
      <c r="R31" s="839">
        <v>119</v>
      </c>
      <c r="S31" s="844">
        <v>570.29999999999984</v>
      </c>
      <c r="T31" s="843"/>
      <c r="U31" s="893"/>
      <c r="V31" s="844"/>
      <c r="W31" s="844">
        <v>0</v>
      </c>
      <c r="X31" s="844"/>
      <c r="Y31" s="894"/>
      <c r="Z31" s="890">
        <f t="shared" si="2"/>
        <v>2197.2999999999997</v>
      </c>
      <c r="AA31" s="895">
        <f t="shared" si="7"/>
        <v>22389.7</v>
      </c>
      <c r="AB31" s="890">
        <v>500</v>
      </c>
      <c r="AC31" s="896"/>
      <c r="AD31" s="897"/>
      <c r="AE31" s="898">
        <f t="shared" si="8"/>
        <v>21890</v>
      </c>
      <c r="AF31" s="899">
        <v>15487</v>
      </c>
      <c r="AG31" s="899" t="b">
        <f t="shared" si="3"/>
        <v>0</v>
      </c>
      <c r="AH31" s="899" t="e">
        <f>#REF!+#REF!+#REF!</f>
        <v>#REF!</v>
      </c>
    </row>
    <row r="32" spans="1:34" s="900" customFormat="1" ht="24" customHeight="1">
      <c r="A32" s="885">
        <v>27</v>
      </c>
      <c r="B32" s="905">
        <v>101817173110</v>
      </c>
      <c r="C32" s="850">
        <v>3315929520</v>
      </c>
      <c r="D32" s="839" t="s">
        <v>461</v>
      </c>
      <c r="E32" s="886" t="s">
        <v>20832</v>
      </c>
      <c r="F32" s="839">
        <v>23.5</v>
      </c>
      <c r="G32" s="887"/>
      <c r="H32" s="888">
        <f t="shared" si="4"/>
        <v>23.5</v>
      </c>
      <c r="I32" s="845">
        <v>21030</v>
      </c>
      <c r="J32" s="889">
        <f t="shared" si="0"/>
        <v>11381</v>
      </c>
      <c r="K32" s="890">
        <f t="shared" si="1"/>
        <v>569</v>
      </c>
      <c r="L32" s="889">
        <f t="shared" si="10"/>
        <v>9080</v>
      </c>
      <c r="M32" s="907">
        <v>21030</v>
      </c>
      <c r="N32" s="839">
        <v>0</v>
      </c>
      <c r="O32" s="892">
        <f t="shared" si="11"/>
        <v>21030</v>
      </c>
      <c r="P32" s="839">
        <v>1090</v>
      </c>
      <c r="Q32" s="839">
        <v>200</v>
      </c>
      <c r="R32" s="839">
        <v>110</v>
      </c>
      <c r="S32" s="844">
        <v>400.66000000000008</v>
      </c>
      <c r="T32" s="843"/>
      <c r="U32" s="893"/>
      <c r="V32" s="844"/>
      <c r="W32" s="844">
        <v>0</v>
      </c>
      <c r="X32" s="844"/>
      <c r="Y32" s="894"/>
      <c r="Z32" s="890">
        <f t="shared" si="2"/>
        <v>1800.66</v>
      </c>
      <c r="AA32" s="895">
        <f t="shared" si="7"/>
        <v>19229.34</v>
      </c>
      <c r="AB32" s="890">
        <v>500</v>
      </c>
      <c r="AC32" s="901"/>
      <c r="AD32" s="897"/>
      <c r="AE32" s="898">
        <f t="shared" si="8"/>
        <v>18730</v>
      </c>
      <c r="AF32" s="900">
        <v>19908</v>
      </c>
      <c r="AG32" s="899" t="b">
        <f t="shared" si="3"/>
        <v>0</v>
      </c>
      <c r="AH32" s="899" t="e">
        <f>#REF!+#REF!+#REF!</f>
        <v>#REF!</v>
      </c>
    </row>
    <row r="33" spans="1:34" s="899" customFormat="1" ht="24" customHeight="1">
      <c r="A33" s="885">
        <v>28</v>
      </c>
      <c r="B33" s="905">
        <v>102125816854</v>
      </c>
      <c r="C33" s="850">
        <v>3316906128</v>
      </c>
      <c r="D33" s="839" t="s">
        <v>439</v>
      </c>
      <c r="E33" s="886" t="s">
        <v>20832</v>
      </c>
      <c r="F33" s="839">
        <v>25.5</v>
      </c>
      <c r="G33" s="887"/>
      <c r="H33" s="888">
        <f t="shared" si="4"/>
        <v>25.5</v>
      </c>
      <c r="I33" s="845">
        <v>550</v>
      </c>
      <c r="J33" s="889">
        <f t="shared" si="0"/>
        <v>12350</v>
      </c>
      <c r="K33" s="890">
        <f t="shared" si="1"/>
        <v>618</v>
      </c>
      <c r="L33" s="889">
        <f t="shared" si="10"/>
        <v>-12418</v>
      </c>
      <c r="M33" s="907">
        <v>550</v>
      </c>
      <c r="N33" s="839">
        <v>14087.5</v>
      </c>
      <c r="O33" s="892">
        <f t="shared" si="11"/>
        <v>14637.5</v>
      </c>
      <c r="P33" s="839">
        <v>1308</v>
      </c>
      <c r="Q33" s="839">
        <v>200</v>
      </c>
      <c r="R33" s="839">
        <v>119</v>
      </c>
      <c r="S33" s="844">
        <v>35.730000000000004</v>
      </c>
      <c r="T33" s="843"/>
      <c r="U33" s="893"/>
      <c r="V33" s="844"/>
      <c r="W33" s="844">
        <v>100</v>
      </c>
      <c r="X33" s="844"/>
      <c r="Y33" s="894"/>
      <c r="Z33" s="890">
        <f t="shared" si="2"/>
        <v>1762.73</v>
      </c>
      <c r="AA33" s="895">
        <f t="shared" si="7"/>
        <v>12874.77</v>
      </c>
      <c r="AB33" s="890">
        <v>500</v>
      </c>
      <c r="AC33" s="896"/>
      <c r="AD33" s="897"/>
      <c r="AE33" s="898">
        <f t="shared" si="8"/>
        <v>12375</v>
      </c>
      <c r="AF33" s="899">
        <v>19809</v>
      </c>
      <c r="AG33" s="899" t="b">
        <f t="shared" si="3"/>
        <v>0</v>
      </c>
      <c r="AH33" s="899" t="e">
        <f>#REF!+#REF!+#REF!</f>
        <v>#REF!</v>
      </c>
    </row>
    <row r="34" spans="1:34" s="899" customFormat="1" ht="24" customHeight="1">
      <c r="A34" s="885">
        <v>29</v>
      </c>
      <c r="B34" s="905">
        <v>101944505682</v>
      </c>
      <c r="C34" s="850">
        <v>3315530821</v>
      </c>
      <c r="D34" s="839" t="s">
        <v>472</v>
      </c>
      <c r="E34" s="886" t="s">
        <v>20831</v>
      </c>
      <c r="F34" s="839">
        <v>20</v>
      </c>
      <c r="G34" s="887"/>
      <c r="H34" s="888">
        <f t="shared" si="4"/>
        <v>20</v>
      </c>
      <c r="I34" s="845">
        <v>17358</v>
      </c>
      <c r="J34" s="889">
        <f t="shared" si="0"/>
        <v>9686</v>
      </c>
      <c r="K34" s="890">
        <f t="shared" si="1"/>
        <v>484</v>
      </c>
      <c r="L34" s="889">
        <f t="shared" si="10"/>
        <v>7188</v>
      </c>
      <c r="M34" s="908">
        <v>17358</v>
      </c>
      <c r="N34" s="839">
        <v>0</v>
      </c>
      <c r="O34" s="892">
        <f t="shared" si="11"/>
        <v>17358</v>
      </c>
      <c r="P34" s="839">
        <v>872</v>
      </c>
      <c r="Q34" s="839">
        <v>200</v>
      </c>
      <c r="R34" s="839">
        <v>95</v>
      </c>
      <c r="S34" s="844">
        <v>234.57000000000008</v>
      </c>
      <c r="T34" s="843"/>
      <c r="U34" s="893"/>
      <c r="V34" s="844"/>
      <c r="W34" s="844">
        <v>0</v>
      </c>
      <c r="X34" s="844"/>
      <c r="Y34" s="894"/>
      <c r="Z34" s="890">
        <f t="shared" si="2"/>
        <v>1401.5700000000002</v>
      </c>
      <c r="AA34" s="895">
        <f t="shared" si="7"/>
        <v>15956.43</v>
      </c>
      <c r="AB34" s="890">
        <v>500</v>
      </c>
      <c r="AC34" s="896"/>
      <c r="AD34" s="897"/>
      <c r="AE34" s="898">
        <f t="shared" si="8"/>
        <v>15457</v>
      </c>
      <c r="AF34" s="899">
        <v>18540</v>
      </c>
      <c r="AG34" s="899" t="b">
        <f t="shared" si="3"/>
        <v>0</v>
      </c>
      <c r="AH34" s="899" t="e">
        <f>#REF!+#REF!+#REF!</f>
        <v>#REF!</v>
      </c>
    </row>
    <row r="35" spans="1:34" s="899" customFormat="1" ht="24" customHeight="1">
      <c r="A35" s="885">
        <v>30</v>
      </c>
      <c r="B35" s="905">
        <v>101432431093</v>
      </c>
      <c r="C35" s="850">
        <v>3316592493</v>
      </c>
      <c r="D35" s="839" t="s">
        <v>444</v>
      </c>
      <c r="E35" s="886" t="s">
        <v>20831</v>
      </c>
      <c r="F35" s="839">
        <v>24</v>
      </c>
      <c r="G35" s="887"/>
      <c r="H35" s="888">
        <f t="shared" si="4"/>
        <v>24</v>
      </c>
      <c r="I35" s="843">
        <v>21354</v>
      </c>
      <c r="J35" s="889">
        <f t="shared" si="0"/>
        <v>11623</v>
      </c>
      <c r="K35" s="890">
        <f t="shared" si="1"/>
        <v>581</v>
      </c>
      <c r="L35" s="889">
        <f t="shared" si="10"/>
        <v>9150</v>
      </c>
      <c r="M35" s="908">
        <v>21354</v>
      </c>
      <c r="N35" s="839">
        <v>0</v>
      </c>
      <c r="O35" s="892">
        <f t="shared" si="11"/>
        <v>21354</v>
      </c>
      <c r="P35" s="839">
        <v>1235</v>
      </c>
      <c r="Q35" s="839">
        <v>200</v>
      </c>
      <c r="R35" s="839">
        <v>114</v>
      </c>
      <c r="S35" s="844">
        <v>498.91999999999985</v>
      </c>
      <c r="T35" s="843"/>
      <c r="U35" s="893"/>
      <c r="V35" s="844"/>
      <c r="W35" s="844">
        <v>100</v>
      </c>
      <c r="X35" s="844"/>
      <c r="Y35" s="894"/>
      <c r="Z35" s="890">
        <f t="shared" si="2"/>
        <v>2147.92</v>
      </c>
      <c r="AA35" s="895">
        <f t="shared" si="7"/>
        <v>19206.080000000002</v>
      </c>
      <c r="AB35" s="890">
        <v>500</v>
      </c>
      <c r="AC35" s="896"/>
      <c r="AD35" s="892"/>
      <c r="AE35" s="898">
        <f t="shared" si="8"/>
        <v>18707</v>
      </c>
      <c r="AF35" s="909">
        <v>12384</v>
      </c>
      <c r="AG35" s="899" t="b">
        <f t="shared" si="3"/>
        <v>0</v>
      </c>
      <c r="AH35" s="899" t="e">
        <f>#REF!+#REF!+#REF!</f>
        <v>#REF!</v>
      </c>
    </row>
    <row r="36" spans="1:34" s="899" customFormat="1" ht="24" customHeight="1">
      <c r="A36" s="885">
        <v>31</v>
      </c>
      <c r="B36" s="905">
        <v>102260241245</v>
      </c>
      <c r="C36" s="850">
        <v>3318077821</v>
      </c>
      <c r="D36" s="839" t="s">
        <v>20877</v>
      </c>
      <c r="E36" s="886" t="s">
        <v>20831</v>
      </c>
      <c r="F36" s="839">
        <v>21</v>
      </c>
      <c r="G36" s="887"/>
      <c r="H36" s="888">
        <f t="shared" si="4"/>
        <v>21</v>
      </c>
      <c r="I36" s="847">
        <v>550</v>
      </c>
      <c r="J36" s="889">
        <f t="shared" si="0"/>
        <v>10170</v>
      </c>
      <c r="K36" s="890">
        <f t="shared" si="1"/>
        <v>509</v>
      </c>
      <c r="L36" s="889">
        <f t="shared" si="10"/>
        <v>-10129</v>
      </c>
      <c r="M36" s="910">
        <v>550</v>
      </c>
      <c r="N36" s="839">
        <v>11000</v>
      </c>
      <c r="O36" s="892">
        <f t="shared" si="11"/>
        <v>11550</v>
      </c>
      <c r="P36" s="839">
        <v>945</v>
      </c>
      <c r="Q36" s="839">
        <v>200</v>
      </c>
      <c r="R36" s="839">
        <v>100</v>
      </c>
      <c r="S36" s="844">
        <v>549.96999999999991</v>
      </c>
      <c r="T36" s="843"/>
      <c r="U36" s="893"/>
      <c r="V36" s="844"/>
      <c r="W36" s="844">
        <v>0</v>
      </c>
      <c r="X36" s="844"/>
      <c r="Y36" s="894"/>
      <c r="Z36" s="890">
        <f t="shared" si="2"/>
        <v>1794.9699999999998</v>
      </c>
      <c r="AA36" s="895">
        <f t="shared" si="7"/>
        <v>9755.0300000000007</v>
      </c>
      <c r="AB36" s="890">
        <v>500</v>
      </c>
      <c r="AC36" s="896"/>
      <c r="AD36" s="897"/>
      <c r="AE36" s="898">
        <f t="shared" si="8"/>
        <v>9256</v>
      </c>
      <c r="AF36" s="899">
        <v>11617</v>
      </c>
      <c r="AG36" s="899" t="b">
        <f t="shared" si="3"/>
        <v>0</v>
      </c>
      <c r="AH36" s="899" t="e">
        <f>#REF!+#REF!+#REF!</f>
        <v>#REF!</v>
      </c>
    </row>
    <row r="37" spans="1:34" s="899" customFormat="1" ht="24" customHeight="1">
      <c r="A37" s="885">
        <v>32</v>
      </c>
      <c r="B37" s="905">
        <v>101424676055</v>
      </c>
      <c r="C37" s="850">
        <v>3318058546</v>
      </c>
      <c r="D37" s="839" t="s">
        <v>20651</v>
      </c>
      <c r="E37" s="886" t="s">
        <v>20832</v>
      </c>
      <c r="F37" s="839">
        <v>21.5</v>
      </c>
      <c r="G37" s="887"/>
      <c r="H37" s="888">
        <f t="shared" si="4"/>
        <v>21.5</v>
      </c>
      <c r="I37" s="848">
        <v>17403</v>
      </c>
      <c r="J37" s="889">
        <f t="shared" si="0"/>
        <v>10413</v>
      </c>
      <c r="K37" s="890">
        <f t="shared" si="1"/>
        <v>521</v>
      </c>
      <c r="L37" s="889">
        <f t="shared" si="10"/>
        <v>6469</v>
      </c>
      <c r="M37" s="911">
        <v>17403</v>
      </c>
      <c r="N37" s="839">
        <v>275</v>
      </c>
      <c r="O37" s="892">
        <f t="shared" si="11"/>
        <v>17678</v>
      </c>
      <c r="P37" s="839">
        <v>945</v>
      </c>
      <c r="Q37" s="839">
        <v>200</v>
      </c>
      <c r="R37" s="839">
        <v>100</v>
      </c>
      <c r="S37" s="844">
        <v>35.729999999999997</v>
      </c>
      <c r="T37" s="843"/>
      <c r="U37" s="893"/>
      <c r="V37" s="844"/>
      <c r="W37" s="844">
        <v>0</v>
      </c>
      <c r="X37" s="844"/>
      <c r="Y37" s="894"/>
      <c r="Z37" s="890">
        <f t="shared" si="2"/>
        <v>1280.73</v>
      </c>
      <c r="AA37" s="895">
        <f t="shared" si="7"/>
        <v>16397.27</v>
      </c>
      <c r="AB37" s="890">
        <v>500</v>
      </c>
      <c r="AC37" s="896"/>
      <c r="AD37" s="897"/>
      <c r="AE37" s="898">
        <f t="shared" si="8"/>
        <v>15898</v>
      </c>
      <c r="AF37" s="899">
        <v>8760</v>
      </c>
      <c r="AG37" s="899" t="b">
        <f t="shared" si="3"/>
        <v>0</v>
      </c>
      <c r="AH37" s="899" t="e">
        <f>#REF!+#REF!+#REF!</f>
        <v>#REF!</v>
      </c>
    </row>
    <row r="38" spans="1:34" s="899" customFormat="1" ht="24" customHeight="1">
      <c r="A38" s="885">
        <v>33</v>
      </c>
      <c r="B38" s="905">
        <v>101591620448</v>
      </c>
      <c r="C38" s="850">
        <v>3311921178</v>
      </c>
      <c r="D38" s="839" t="s">
        <v>21377</v>
      </c>
      <c r="E38" s="886" t="s">
        <v>20832</v>
      </c>
      <c r="F38" s="839">
        <v>22</v>
      </c>
      <c r="G38" s="887"/>
      <c r="H38" s="888">
        <f t="shared" si="4"/>
        <v>22</v>
      </c>
      <c r="I38" s="848">
        <v>18394</v>
      </c>
      <c r="J38" s="889">
        <f t="shared" si="0"/>
        <v>10655</v>
      </c>
      <c r="K38" s="890">
        <f t="shared" si="1"/>
        <v>533</v>
      </c>
      <c r="L38" s="889">
        <f t="shared" si="10"/>
        <v>7206</v>
      </c>
      <c r="M38" s="911">
        <v>18394</v>
      </c>
      <c r="N38" s="839">
        <v>600</v>
      </c>
      <c r="O38" s="892">
        <f t="shared" si="11"/>
        <v>18994</v>
      </c>
      <c r="P38" s="839">
        <v>1017</v>
      </c>
      <c r="Q38" s="839">
        <v>200</v>
      </c>
      <c r="R38" s="839">
        <v>105</v>
      </c>
      <c r="S38" s="844">
        <v>0</v>
      </c>
      <c r="T38" s="843"/>
      <c r="U38" s="893"/>
      <c r="V38" s="844"/>
      <c r="W38" s="844">
        <v>0</v>
      </c>
      <c r="X38" s="844"/>
      <c r="Y38" s="894"/>
      <c r="Z38" s="890">
        <f t="shared" si="2"/>
        <v>1322</v>
      </c>
      <c r="AA38" s="895">
        <f t="shared" si="7"/>
        <v>17672</v>
      </c>
      <c r="AB38" s="890">
        <v>500</v>
      </c>
      <c r="AC38" s="896"/>
      <c r="AD38" s="897"/>
      <c r="AE38" s="898">
        <f t="shared" si="8"/>
        <v>17172</v>
      </c>
      <c r="AF38" s="899">
        <v>18707</v>
      </c>
      <c r="AG38" s="899" t="b">
        <f t="shared" si="3"/>
        <v>0</v>
      </c>
      <c r="AH38" s="899" t="e">
        <f>#REF!+#REF!+#REF!</f>
        <v>#REF!</v>
      </c>
    </row>
    <row r="39" spans="1:34" s="899" customFormat="1" ht="24" customHeight="1">
      <c r="A39" s="885">
        <v>34</v>
      </c>
      <c r="B39" s="905">
        <v>101241926666</v>
      </c>
      <c r="C39" s="850">
        <v>3315479975</v>
      </c>
      <c r="D39" s="839" t="s">
        <v>7318</v>
      </c>
      <c r="E39" s="886" t="s">
        <v>20832</v>
      </c>
      <c r="F39" s="839">
        <v>20.5</v>
      </c>
      <c r="G39" s="887"/>
      <c r="H39" s="888">
        <f t="shared" si="4"/>
        <v>20.5</v>
      </c>
      <c r="I39" s="845">
        <v>17144</v>
      </c>
      <c r="J39" s="889">
        <f t="shared" si="0"/>
        <v>9928</v>
      </c>
      <c r="K39" s="890">
        <f t="shared" si="1"/>
        <v>496</v>
      </c>
      <c r="L39" s="889">
        <f t="shared" si="9"/>
        <v>6720</v>
      </c>
      <c r="M39" s="852">
        <v>17144</v>
      </c>
      <c r="N39" s="839">
        <v>0</v>
      </c>
      <c r="O39" s="892">
        <f t="shared" si="6"/>
        <v>17144</v>
      </c>
      <c r="P39" s="839">
        <v>872</v>
      </c>
      <c r="Q39" s="839">
        <v>200</v>
      </c>
      <c r="R39" s="839">
        <v>95</v>
      </c>
      <c r="S39" s="844">
        <v>355.70000000000005</v>
      </c>
      <c r="T39" s="843"/>
      <c r="U39" s="893"/>
      <c r="V39" s="844"/>
      <c r="W39" s="844">
        <v>0</v>
      </c>
      <c r="X39" s="844">
        <v>3000</v>
      </c>
      <c r="Y39" s="894"/>
      <c r="Z39" s="890">
        <f t="shared" si="2"/>
        <v>4522.7</v>
      </c>
      <c r="AA39" s="895">
        <f t="shared" si="7"/>
        <v>12621.3</v>
      </c>
      <c r="AB39" s="890">
        <v>500</v>
      </c>
      <c r="AC39" s="896"/>
      <c r="AD39" s="897"/>
      <c r="AE39" s="898">
        <f t="shared" si="8"/>
        <v>12122</v>
      </c>
      <c r="AF39" s="899">
        <v>16275</v>
      </c>
      <c r="AG39" s="899" t="b">
        <f t="shared" si="3"/>
        <v>0</v>
      </c>
      <c r="AH39" s="899" t="e">
        <f>#REF!+#REF!+#REF!</f>
        <v>#REF!</v>
      </c>
    </row>
    <row r="40" spans="1:34" s="899" customFormat="1" ht="24" customHeight="1">
      <c r="A40" s="885">
        <v>35</v>
      </c>
      <c r="B40" s="905">
        <v>101154454730</v>
      </c>
      <c r="C40" s="850">
        <v>3308695163</v>
      </c>
      <c r="D40" s="839" t="s">
        <v>497</v>
      </c>
      <c r="E40" s="886" t="s">
        <v>20832</v>
      </c>
      <c r="F40" s="839">
        <v>10.5</v>
      </c>
      <c r="G40" s="887"/>
      <c r="H40" s="888">
        <f t="shared" si="4"/>
        <v>10.5</v>
      </c>
      <c r="I40" s="845">
        <v>9682</v>
      </c>
      <c r="J40" s="889">
        <f t="shared" si="0"/>
        <v>5085</v>
      </c>
      <c r="K40" s="890">
        <f t="shared" si="1"/>
        <v>254</v>
      </c>
      <c r="L40" s="889">
        <f t="shared" si="9"/>
        <v>4343</v>
      </c>
      <c r="M40" s="911">
        <v>9682</v>
      </c>
      <c r="N40" s="839">
        <v>0</v>
      </c>
      <c r="O40" s="892">
        <f t="shared" si="6"/>
        <v>9682</v>
      </c>
      <c r="P40" s="839">
        <v>509</v>
      </c>
      <c r="Q40" s="839">
        <v>0</v>
      </c>
      <c r="R40" s="839">
        <v>48</v>
      </c>
      <c r="S40" s="844">
        <v>69.59</v>
      </c>
      <c r="T40" s="843"/>
      <c r="U40" s="893"/>
      <c r="V40" s="844"/>
      <c r="W40" s="844">
        <v>0</v>
      </c>
      <c r="X40" s="844"/>
      <c r="Y40" s="894"/>
      <c r="Z40" s="890">
        <f t="shared" si="2"/>
        <v>626.59</v>
      </c>
      <c r="AA40" s="895">
        <f t="shared" si="7"/>
        <v>9055.41</v>
      </c>
      <c r="AB40" s="890">
        <v>500</v>
      </c>
      <c r="AC40" s="896"/>
      <c r="AD40" s="897"/>
      <c r="AE40" s="898">
        <f t="shared" si="8"/>
        <v>8556</v>
      </c>
      <c r="AF40" s="899">
        <v>15487</v>
      </c>
      <c r="AG40" s="899" t="b">
        <f t="shared" si="3"/>
        <v>0</v>
      </c>
      <c r="AH40" s="899" t="e">
        <f>#REF!+#REF!+#REF!</f>
        <v>#REF!</v>
      </c>
    </row>
    <row r="41" spans="1:34" s="900" customFormat="1" ht="24" customHeight="1">
      <c r="A41" s="885">
        <v>36</v>
      </c>
      <c r="B41" s="905" t="s">
        <v>21532</v>
      </c>
      <c r="C41" s="850">
        <v>3318330920</v>
      </c>
      <c r="D41" s="912" t="s">
        <v>21532</v>
      </c>
      <c r="E41" s="886" t="s">
        <v>20832</v>
      </c>
      <c r="F41" s="839">
        <v>20</v>
      </c>
      <c r="G41" s="887"/>
      <c r="H41" s="888">
        <f t="shared" si="4"/>
        <v>20</v>
      </c>
      <c r="I41" s="845">
        <v>11000</v>
      </c>
      <c r="J41" s="889">
        <f t="shared" si="0"/>
        <v>9686</v>
      </c>
      <c r="K41" s="890">
        <f t="shared" si="1"/>
        <v>484</v>
      </c>
      <c r="L41" s="889">
        <f t="shared" si="9"/>
        <v>830</v>
      </c>
      <c r="M41" s="911">
        <v>11000</v>
      </c>
      <c r="N41" s="839">
        <v>0</v>
      </c>
      <c r="O41" s="892">
        <f t="shared" si="6"/>
        <v>11000</v>
      </c>
      <c r="P41" s="839">
        <v>872</v>
      </c>
      <c r="Q41" s="839">
        <v>200</v>
      </c>
      <c r="R41" s="839">
        <v>95</v>
      </c>
      <c r="S41" s="844">
        <v>406.88000000000011</v>
      </c>
      <c r="T41" s="843"/>
      <c r="U41" s="893"/>
      <c r="V41" s="844"/>
      <c r="W41" s="844">
        <v>0</v>
      </c>
      <c r="X41" s="844"/>
      <c r="Y41" s="894"/>
      <c r="Z41" s="890">
        <f t="shared" si="2"/>
        <v>1573.88</v>
      </c>
      <c r="AA41" s="895">
        <f t="shared" si="7"/>
        <v>9426.119999999999</v>
      </c>
      <c r="AB41" s="890">
        <v>500</v>
      </c>
      <c r="AC41" s="901"/>
      <c r="AD41" s="897"/>
      <c r="AE41" s="898">
        <f t="shared" si="8"/>
        <v>8927</v>
      </c>
      <c r="AF41" s="900">
        <v>19908</v>
      </c>
      <c r="AG41" s="899" t="b">
        <f t="shared" si="3"/>
        <v>0</v>
      </c>
      <c r="AH41" s="899" t="e">
        <f>#REF!+#REF!+#REF!</f>
        <v>#REF!</v>
      </c>
    </row>
    <row r="42" spans="1:34" s="899" customFormat="1" ht="24" customHeight="1">
      <c r="A42" s="885">
        <v>37</v>
      </c>
      <c r="B42" s="905" t="s">
        <v>21853</v>
      </c>
      <c r="C42" s="850">
        <v>3318460591</v>
      </c>
      <c r="D42" s="912" t="s">
        <v>21853</v>
      </c>
      <c r="E42" s="886" t="s">
        <v>20832</v>
      </c>
      <c r="F42" s="839">
        <v>16</v>
      </c>
      <c r="G42" s="887"/>
      <c r="H42" s="888">
        <f t="shared" si="4"/>
        <v>16</v>
      </c>
      <c r="I42" s="845">
        <v>12489</v>
      </c>
      <c r="J42" s="889">
        <f t="shared" si="0"/>
        <v>7749</v>
      </c>
      <c r="K42" s="890">
        <f t="shared" si="1"/>
        <v>387</v>
      </c>
      <c r="L42" s="889">
        <f t="shared" ref="L42:L43" si="12">I42-J42-K42</f>
        <v>4353</v>
      </c>
      <c r="M42" s="911">
        <v>12489</v>
      </c>
      <c r="N42" s="839">
        <v>0</v>
      </c>
      <c r="O42" s="892">
        <f t="shared" ref="O42:O43" si="13">M42+N42</f>
        <v>12489</v>
      </c>
      <c r="P42" s="839">
        <v>654</v>
      </c>
      <c r="Q42" s="839">
        <v>175</v>
      </c>
      <c r="R42" s="839">
        <v>72</v>
      </c>
      <c r="S42" s="844">
        <v>0</v>
      </c>
      <c r="T42" s="843"/>
      <c r="U42" s="893"/>
      <c r="V42" s="844"/>
      <c r="W42" s="844">
        <v>0</v>
      </c>
      <c r="X42" s="844"/>
      <c r="Y42" s="894"/>
      <c r="Z42" s="890">
        <f t="shared" ref="Z42:Z43" si="14">SUM(P42:Y42)</f>
        <v>901</v>
      </c>
      <c r="AA42" s="895">
        <f t="shared" ref="AA42:AA43" si="15">O42-Z42</f>
        <v>11588</v>
      </c>
      <c r="AB42" s="890">
        <v>500</v>
      </c>
      <c r="AC42" s="896"/>
      <c r="AD42" s="897"/>
      <c r="AE42" s="898">
        <f t="shared" si="8"/>
        <v>11088</v>
      </c>
      <c r="AF42" s="899">
        <v>16275</v>
      </c>
      <c r="AG42" s="899" t="b">
        <f t="shared" ref="AG42:AG43" si="16">AF42=I42</f>
        <v>0</v>
      </c>
      <c r="AH42" s="899" t="e">
        <f>#REF!+#REF!+#REF!</f>
        <v>#REF!</v>
      </c>
    </row>
    <row r="43" spans="1:34" s="899" customFormat="1" ht="24" customHeight="1">
      <c r="A43" s="885">
        <v>38</v>
      </c>
      <c r="B43" s="905" t="s">
        <v>21822</v>
      </c>
      <c r="C43" s="850">
        <v>3318468570</v>
      </c>
      <c r="D43" s="912" t="s">
        <v>21822</v>
      </c>
      <c r="E43" s="886" t="s">
        <v>21855</v>
      </c>
      <c r="F43" s="839">
        <v>20</v>
      </c>
      <c r="G43" s="887"/>
      <c r="H43" s="888">
        <f t="shared" si="4"/>
        <v>20</v>
      </c>
      <c r="I43" s="845">
        <v>500</v>
      </c>
      <c r="J43" s="889">
        <f t="shared" si="0"/>
        <v>9686</v>
      </c>
      <c r="K43" s="890">
        <f t="shared" si="1"/>
        <v>484</v>
      </c>
      <c r="L43" s="889">
        <f t="shared" si="12"/>
        <v>-9670</v>
      </c>
      <c r="M43" s="911">
        <v>500</v>
      </c>
      <c r="N43" s="839">
        <v>9500</v>
      </c>
      <c r="O43" s="892">
        <f t="shared" si="13"/>
        <v>10000</v>
      </c>
      <c r="P43" s="839">
        <v>872</v>
      </c>
      <c r="Q43" s="839">
        <v>200</v>
      </c>
      <c r="R43" s="839">
        <v>95</v>
      </c>
      <c r="S43" s="844">
        <v>244.50000000000009</v>
      </c>
      <c r="T43" s="843"/>
      <c r="U43" s="893"/>
      <c r="V43" s="844"/>
      <c r="W43" s="844">
        <v>100</v>
      </c>
      <c r="X43" s="844"/>
      <c r="Y43" s="894"/>
      <c r="Z43" s="890">
        <f t="shared" si="14"/>
        <v>1511.5</v>
      </c>
      <c r="AA43" s="895">
        <f t="shared" si="15"/>
        <v>8488.5</v>
      </c>
      <c r="AB43" s="890">
        <v>500</v>
      </c>
      <c r="AC43" s="896"/>
      <c r="AD43" s="897"/>
      <c r="AE43" s="898">
        <f t="shared" si="8"/>
        <v>7989</v>
      </c>
      <c r="AF43" s="899">
        <v>15487</v>
      </c>
      <c r="AG43" s="899" t="b">
        <f t="shared" si="16"/>
        <v>0</v>
      </c>
      <c r="AH43" s="899" t="e">
        <f>#REF!+#REF!+#REF!</f>
        <v>#REF!</v>
      </c>
    </row>
    <row r="44" spans="1:34" s="899" customFormat="1" ht="30.75" customHeight="1">
      <c r="A44" s="885"/>
      <c r="B44" s="904"/>
      <c r="C44" s="913"/>
      <c r="D44" s="914"/>
      <c r="E44" s="915"/>
      <c r="F44" s="916">
        <f t="shared" ref="F44:AE44" si="17">SUM(F6:F43)</f>
        <v>834.5</v>
      </c>
      <c r="G44" s="916">
        <f t="shared" si="17"/>
        <v>0</v>
      </c>
      <c r="H44" s="916">
        <f t="shared" si="17"/>
        <v>834.5</v>
      </c>
      <c r="I44" s="916">
        <f t="shared" si="17"/>
        <v>585629</v>
      </c>
      <c r="J44" s="916">
        <f t="shared" si="17"/>
        <v>404153</v>
      </c>
      <c r="K44" s="916">
        <f t="shared" si="17"/>
        <v>20209</v>
      </c>
      <c r="L44" s="916">
        <f t="shared" si="17"/>
        <v>161267</v>
      </c>
      <c r="M44" s="916">
        <f t="shared" si="17"/>
        <v>585629</v>
      </c>
      <c r="N44" s="916">
        <f t="shared" si="17"/>
        <v>93537.5</v>
      </c>
      <c r="O44" s="916">
        <f t="shared" si="17"/>
        <v>679166.5</v>
      </c>
      <c r="P44" s="916">
        <f t="shared" si="17"/>
        <v>39603</v>
      </c>
      <c r="Q44" s="916">
        <f t="shared" si="17"/>
        <v>7125</v>
      </c>
      <c r="R44" s="916">
        <f t="shared" si="17"/>
        <v>3896</v>
      </c>
      <c r="S44" s="916">
        <f t="shared" si="17"/>
        <v>9464.64</v>
      </c>
      <c r="T44" s="916">
        <f t="shared" si="17"/>
        <v>5000</v>
      </c>
      <c r="U44" s="916">
        <f t="shared" si="17"/>
        <v>0</v>
      </c>
      <c r="V44" s="916">
        <f>SUM(V6:V43)</f>
        <v>16000</v>
      </c>
      <c r="W44" s="916">
        <f t="shared" si="17"/>
        <v>850</v>
      </c>
      <c r="X44" s="916">
        <f t="shared" si="17"/>
        <v>16000</v>
      </c>
      <c r="Y44" s="916">
        <f t="shared" si="17"/>
        <v>0</v>
      </c>
      <c r="Z44" s="916">
        <f t="shared" si="17"/>
        <v>97938.64</v>
      </c>
      <c r="AA44" s="916">
        <f t="shared" si="17"/>
        <v>581227.86000000022</v>
      </c>
      <c r="AB44" s="916">
        <f t="shared" si="17"/>
        <v>19000</v>
      </c>
      <c r="AC44" s="916">
        <f t="shared" si="17"/>
        <v>0</v>
      </c>
      <c r="AD44" s="916">
        <f t="shared" si="17"/>
        <v>0</v>
      </c>
      <c r="AE44" s="916">
        <f t="shared" si="17"/>
        <v>562246</v>
      </c>
    </row>
    <row r="45" spans="1:34" ht="15.6">
      <c r="A45" s="5"/>
      <c r="B45" s="425"/>
      <c r="C45" s="223"/>
      <c r="D45" s="4"/>
      <c r="F45" s="585"/>
      <c r="G45" s="585"/>
      <c r="H45" s="585"/>
      <c r="I45" s="585"/>
      <c r="J45" s="585"/>
      <c r="K45" s="585" t="s">
        <v>143</v>
      </c>
      <c r="L45" s="585"/>
      <c r="M45" s="585"/>
      <c r="N45" s="585"/>
      <c r="O45" s="585">
        <f>'Regular April-26'!Q78</f>
        <v>776101</v>
      </c>
      <c r="P45" s="585">
        <f>'Regular April-26'!R78</f>
        <v>63362</v>
      </c>
      <c r="Q45" s="585">
        <f>'Regular April-26'!S78</f>
        <v>11275</v>
      </c>
      <c r="R45" s="585">
        <f>'Regular April-26'!T78</f>
        <v>6217</v>
      </c>
      <c r="S45" s="585"/>
      <c r="T45" s="585"/>
      <c r="U45" s="585"/>
      <c r="V45" s="585"/>
      <c r="W45" s="585"/>
      <c r="X45" s="585"/>
      <c r="Y45" s="585"/>
      <c r="Z45" s="586"/>
      <c r="AA45" s="585">
        <f>O44-Z44</f>
        <v>581227.86</v>
      </c>
      <c r="AB45" s="585"/>
      <c r="AC45" s="585">
        <f>AA44-AB44</f>
        <v>562227.86000000022</v>
      </c>
      <c r="AD45" s="585">
        <f>'Regular April-26'!AF78</f>
        <v>52740</v>
      </c>
      <c r="AE45" s="585"/>
    </row>
    <row r="46" spans="1:34" ht="16.2" thickBot="1">
      <c r="A46" s="5"/>
      <c r="B46" s="349"/>
      <c r="C46" s="4"/>
      <c r="D46" s="4"/>
      <c r="F46" s="585"/>
      <c r="G46" s="585"/>
      <c r="H46" s="585"/>
      <c r="I46" s="585"/>
      <c r="J46" s="585"/>
      <c r="K46" s="585"/>
      <c r="L46" s="585"/>
      <c r="M46" s="585"/>
      <c r="N46" s="585"/>
      <c r="O46" s="585"/>
      <c r="P46" s="585"/>
      <c r="Q46" s="585"/>
      <c r="R46" s="585"/>
      <c r="S46" s="585"/>
      <c r="T46" s="585"/>
      <c r="U46" s="585"/>
      <c r="V46" s="585"/>
      <c r="W46" s="587"/>
      <c r="X46" s="587"/>
      <c r="Y46" s="587"/>
      <c r="Z46" s="588"/>
      <c r="AA46" s="587"/>
      <c r="AB46" s="587"/>
      <c r="AC46" s="587">
        <f>AC44+AC45</f>
        <v>562227.86000000022</v>
      </c>
      <c r="AD46" s="587"/>
      <c r="AE46" s="587"/>
    </row>
    <row r="47" spans="1:34" s="3" customFormat="1" ht="16.2" thickBot="1">
      <c r="A47" s="11"/>
      <c r="B47" s="349"/>
      <c r="C47" s="4"/>
      <c r="D47" s="4"/>
      <c r="E47" s="632"/>
      <c r="F47" s="589"/>
      <c r="G47" s="589"/>
      <c r="H47" s="589"/>
      <c r="I47" s="585"/>
      <c r="J47" s="590"/>
      <c r="K47" s="939" t="s">
        <v>327</v>
      </c>
      <c r="L47" s="940"/>
      <c r="M47" s="940"/>
      <c r="N47" s="940"/>
      <c r="O47" s="940"/>
      <c r="P47" s="941"/>
      <c r="Q47" s="591"/>
      <c r="R47" s="592"/>
      <c r="S47" s="593"/>
      <c r="T47" s="593"/>
      <c r="U47" s="593"/>
      <c r="V47" s="593"/>
      <c r="W47" s="588"/>
      <c r="X47" s="588"/>
      <c r="Y47" s="588"/>
      <c r="Z47" s="588"/>
      <c r="AA47" s="588"/>
      <c r="AB47" s="588"/>
      <c r="AC47" s="588"/>
      <c r="AD47" s="588"/>
      <c r="AE47" s="588">
        <v>563341</v>
      </c>
    </row>
    <row r="48" spans="1:34" s="3" customFormat="1" ht="46.8">
      <c r="A48" s="11"/>
      <c r="B48" s="349"/>
      <c r="C48" s="4"/>
      <c r="D48" s="4"/>
      <c r="E48" s="632"/>
      <c r="F48" s="589"/>
      <c r="G48" s="589"/>
      <c r="H48" s="589"/>
      <c r="I48" s="585"/>
      <c r="J48" s="590"/>
      <c r="K48" s="594" t="s">
        <v>323</v>
      </c>
      <c r="L48" s="595"/>
      <c r="M48" s="596"/>
      <c r="N48" s="583">
        <f>N50+N49</f>
        <v>1870416</v>
      </c>
      <c r="O48" s="597">
        <f>M48+N48+7263</f>
        <v>1877679</v>
      </c>
      <c r="P48" s="598" t="s">
        <v>142</v>
      </c>
      <c r="Q48" s="599" t="s">
        <v>143</v>
      </c>
      <c r="R48" s="600"/>
      <c r="S48" s="600" t="s">
        <v>394</v>
      </c>
      <c r="T48" s="600"/>
      <c r="U48" s="600"/>
      <c r="V48" s="600"/>
      <c r="W48" s="601"/>
      <c r="X48" s="601"/>
      <c r="Y48" s="588"/>
      <c r="Z48" s="588"/>
      <c r="AA48" s="602">
        <f>O44-Z44</f>
        <v>581227.86</v>
      </c>
      <c r="AB48" s="588"/>
      <c r="AC48" s="588">
        <f>AA44-AB44-AD44</f>
        <v>562227.86000000022</v>
      </c>
      <c r="AD48" s="588">
        <f>AA44+AC44+AD44-AB44</f>
        <v>562227.86000000022</v>
      </c>
      <c r="AE48" s="602">
        <f>AE47+AE44</f>
        <v>1125587</v>
      </c>
    </row>
    <row r="49" spans="1:31" s="3" customFormat="1" ht="15.6">
      <c r="A49" s="11"/>
      <c r="B49" s="349"/>
      <c r="C49" s="4"/>
      <c r="D49" s="4"/>
      <c r="E49" s="633"/>
      <c r="F49" s="603"/>
      <c r="G49" s="603"/>
      <c r="H49" s="604">
        <v>2570</v>
      </c>
      <c r="I49" s="605"/>
      <c r="J49" s="606"/>
      <c r="K49" s="607"/>
      <c r="L49" s="608">
        <v>2570</v>
      </c>
      <c r="M49" s="606">
        <v>72</v>
      </c>
      <c r="N49" s="582">
        <f>M49*L49</f>
        <v>185040</v>
      </c>
      <c r="O49" s="609">
        <f>O44+O45+Q49+R49+S49</f>
        <v>1508007.5</v>
      </c>
      <c r="P49" s="610" t="s">
        <v>144</v>
      </c>
      <c r="Q49" s="611"/>
      <c r="R49" s="593"/>
      <c r="S49" s="593">
        <f>AD45+AD44</f>
        <v>52740</v>
      </c>
      <c r="T49" s="593"/>
      <c r="U49" s="593"/>
      <c r="V49" s="593"/>
      <c r="W49" s="588"/>
      <c r="X49" s="588"/>
      <c r="Y49" s="612">
        <f>Z44+AB44+'Regular April-26'!AA78+'Regular April-26'!AC78</f>
        <v>292458.12</v>
      </c>
      <c r="Z49" s="588"/>
      <c r="AA49" s="602"/>
      <c r="AB49" s="588"/>
      <c r="AC49" s="588">
        <f>AA44-AB44+AD44</f>
        <v>562227.86000000022</v>
      </c>
      <c r="AD49" s="588"/>
      <c r="AE49" s="602"/>
    </row>
    <row r="50" spans="1:31" s="3" customFormat="1" ht="15.6">
      <c r="A50" s="11"/>
      <c r="B50" s="349"/>
      <c r="C50" s="4"/>
      <c r="D50" s="344"/>
      <c r="E50" s="633"/>
      <c r="F50" s="603"/>
      <c r="G50" s="603"/>
      <c r="H50" s="613">
        <v>1584</v>
      </c>
      <c r="I50" s="605"/>
      <c r="J50" s="606"/>
      <c r="K50" s="607"/>
      <c r="L50" s="595">
        <v>1584</v>
      </c>
      <c r="M50" s="584">
        <v>1064</v>
      </c>
      <c r="N50" s="582">
        <f>L50*M50</f>
        <v>1685376</v>
      </c>
      <c r="O50" s="609">
        <f>'(PF) WAGESH APR-26 Line-01 '!M124</f>
        <v>102388</v>
      </c>
      <c r="P50" s="610" t="s">
        <v>122</v>
      </c>
      <c r="Q50" s="611"/>
      <c r="R50" s="593"/>
      <c r="S50" s="593"/>
      <c r="T50" s="593"/>
      <c r="U50" s="593"/>
      <c r="V50" s="593"/>
      <c r="W50" s="588"/>
      <c r="X50" s="588"/>
      <c r="Y50" s="588"/>
      <c r="Z50" s="588"/>
      <c r="AA50" s="602"/>
      <c r="AB50" s="588"/>
      <c r="AC50" s="588"/>
      <c r="AD50" s="588"/>
      <c r="AE50" s="602"/>
    </row>
    <row r="51" spans="1:31" s="3" customFormat="1" ht="15.6">
      <c r="A51" s="11"/>
      <c r="B51" s="349"/>
      <c r="C51" s="4"/>
      <c r="D51" s="346">
        <f>F44+'Regular April-26'!J78</f>
        <v>2207</v>
      </c>
      <c r="E51" s="633"/>
      <c r="F51" s="603" t="s">
        <v>19993</v>
      </c>
      <c r="G51" s="603"/>
      <c r="H51" s="603">
        <f>SUM(H49:H50)</f>
        <v>4154</v>
      </c>
      <c r="I51" s="587"/>
      <c r="J51" s="590"/>
      <c r="K51" s="615"/>
      <c r="L51" s="590"/>
      <c r="M51" s="590"/>
      <c r="N51" s="590"/>
      <c r="O51" s="609">
        <f>'(PF) WAGESH APR-26 Line-01 '!M125</f>
        <v>51205.95</v>
      </c>
      <c r="P51" s="610" t="s">
        <v>123</v>
      </c>
      <c r="Q51" s="611"/>
      <c r="R51" s="593"/>
      <c r="S51" s="593"/>
      <c r="T51" s="593"/>
      <c r="U51" s="593"/>
      <c r="V51" s="593"/>
      <c r="W51" s="588"/>
      <c r="X51" s="588"/>
      <c r="Y51" s="612">
        <f>O49-Y49</f>
        <v>1215549.3799999999</v>
      </c>
      <c r="Z51" s="588"/>
      <c r="AA51" s="602"/>
      <c r="AB51" s="588"/>
      <c r="AC51" s="588"/>
      <c r="AD51" s="588"/>
      <c r="AE51" s="602"/>
    </row>
    <row r="52" spans="1:31" s="3" customFormat="1" ht="15.6">
      <c r="A52" s="11"/>
      <c r="B52" s="349"/>
      <c r="C52" s="4"/>
      <c r="D52" s="344"/>
      <c r="E52" s="633"/>
      <c r="F52" s="603"/>
      <c r="G52" s="603"/>
      <c r="H52" s="603"/>
      <c r="I52" s="587"/>
      <c r="J52" s="590"/>
      <c r="K52" s="615"/>
      <c r="L52" s="616"/>
      <c r="M52" s="590"/>
      <c r="N52" s="590"/>
      <c r="O52" s="609">
        <f>30000+5000</f>
        <v>35000</v>
      </c>
      <c r="P52" s="617" t="s">
        <v>145</v>
      </c>
      <c r="Q52" s="618"/>
      <c r="R52" s="593"/>
      <c r="S52" s="593"/>
      <c r="T52" s="593"/>
      <c r="U52" s="593"/>
      <c r="V52" s="593"/>
      <c r="W52" s="588"/>
      <c r="X52" s="588"/>
      <c r="Y52" s="588"/>
      <c r="Z52" s="588"/>
      <c r="AA52" s="602"/>
      <c r="AB52" s="588"/>
      <c r="AC52" s="588"/>
      <c r="AD52" s="588"/>
      <c r="AE52" s="602"/>
    </row>
    <row r="53" spans="1:31" s="3" customFormat="1" ht="15.6">
      <c r="A53" s="11"/>
      <c r="B53" s="349"/>
      <c r="C53" s="4"/>
      <c r="D53" s="347">
        <f>O49-'[1]TANNAGE WAGESH Jun-25'!$Q$52</f>
        <v>114653.5</v>
      </c>
      <c r="E53" s="633"/>
      <c r="F53" s="603"/>
      <c r="G53" s="603"/>
      <c r="H53" s="603"/>
      <c r="I53" s="619"/>
      <c r="J53" s="614" t="s">
        <v>319</v>
      </c>
      <c r="K53" s="615"/>
      <c r="L53" s="590"/>
      <c r="M53" s="590"/>
      <c r="N53" s="590"/>
      <c r="O53" s="609">
        <f>O48*5%</f>
        <v>93883.950000000012</v>
      </c>
      <c r="P53" s="610" t="s">
        <v>324</v>
      </c>
      <c r="Q53" s="618"/>
      <c r="R53" s="593"/>
      <c r="S53" s="593"/>
      <c r="T53" s="593">
        <f>1877679</f>
        <v>1877679</v>
      </c>
      <c r="U53" s="593"/>
      <c r="V53" s="593"/>
      <c r="W53" s="588"/>
      <c r="X53" s="588"/>
      <c r="Y53" s="588"/>
      <c r="Z53" s="588"/>
      <c r="AA53" s="602"/>
      <c r="AB53" s="588"/>
      <c r="AC53" s="588"/>
      <c r="AD53" s="588"/>
      <c r="AE53" s="602"/>
    </row>
    <row r="54" spans="1:31" s="3" customFormat="1" ht="15.6">
      <c r="A54" s="11"/>
      <c r="B54" s="349"/>
      <c r="C54" s="4"/>
      <c r="D54" s="344"/>
      <c r="E54" s="633"/>
      <c r="F54" s="603"/>
      <c r="G54" s="603"/>
      <c r="H54" s="603"/>
      <c r="I54" s="619"/>
      <c r="J54" s="614"/>
      <c r="K54" s="615"/>
      <c r="L54" s="590"/>
      <c r="M54" s="590"/>
      <c r="N54" s="590"/>
      <c r="O54" s="609"/>
      <c r="P54" s="610" t="s">
        <v>322</v>
      </c>
      <c r="Q54" s="620"/>
      <c r="R54" s="593"/>
      <c r="S54" s="593"/>
      <c r="T54" s="593">
        <f>O48-T53</f>
        <v>0</v>
      </c>
      <c r="U54" s="593"/>
      <c r="V54" s="593"/>
      <c r="W54" s="588"/>
      <c r="X54" s="588"/>
      <c r="Y54" s="588"/>
      <c r="Z54" s="588"/>
      <c r="AA54" s="602"/>
      <c r="AB54" s="588"/>
      <c r="AC54" s="588"/>
      <c r="AD54" s="588"/>
      <c r="AE54" s="602"/>
    </row>
    <row r="55" spans="1:31" s="3" customFormat="1" ht="15.6">
      <c r="A55" s="11"/>
      <c r="B55" s="349"/>
      <c r="C55" s="4"/>
      <c r="D55" s="344">
        <f>D53/50</f>
        <v>2293.0700000000002</v>
      </c>
      <c r="E55" s="633"/>
      <c r="F55" s="603"/>
      <c r="G55" s="603"/>
      <c r="H55" s="603"/>
      <c r="I55" s="619"/>
      <c r="J55" s="614"/>
      <c r="K55" s="615"/>
      <c r="L55" s="590"/>
      <c r="M55" s="590"/>
      <c r="N55" s="590"/>
      <c r="O55" s="609">
        <f>4200</f>
        <v>4200</v>
      </c>
      <c r="P55" s="621" t="s">
        <v>325</v>
      </c>
      <c r="Q55" s="622"/>
      <c r="R55" s="593"/>
      <c r="S55" s="593"/>
      <c r="T55" s="593"/>
      <c r="U55" s="593"/>
      <c r="V55" s="593"/>
      <c r="W55" s="588"/>
      <c r="X55" s="588"/>
      <c r="Y55" s="588"/>
      <c r="Z55" s="588"/>
      <c r="AA55" s="602"/>
      <c r="AB55" s="588"/>
      <c r="AC55" s="588"/>
      <c r="AD55" s="588"/>
      <c r="AE55" s="602"/>
    </row>
    <row r="56" spans="1:31" s="3" customFormat="1" ht="15.6">
      <c r="A56" s="11"/>
      <c r="B56" s="349"/>
      <c r="C56" s="4"/>
      <c r="D56" s="344"/>
      <c r="E56" s="633"/>
      <c r="F56" s="603"/>
      <c r="G56" s="603"/>
      <c r="H56" s="603"/>
      <c r="I56" s="619"/>
      <c r="J56" s="614"/>
      <c r="K56" s="615"/>
      <c r="L56" s="590"/>
      <c r="M56" s="590"/>
      <c r="N56" s="590"/>
      <c r="O56" s="609">
        <f>O48*1%</f>
        <v>18776.79</v>
      </c>
      <c r="P56" s="621" t="s">
        <v>326</v>
      </c>
      <c r="Q56" s="622"/>
      <c r="R56" s="593"/>
      <c r="S56" s="593"/>
      <c r="T56" s="593"/>
      <c r="U56" s="593"/>
      <c r="V56" s="593"/>
      <c r="W56" s="593"/>
      <c r="X56" s="593"/>
      <c r="Y56" s="593"/>
      <c r="Z56" s="586"/>
      <c r="AA56" s="623"/>
      <c r="AB56" s="593"/>
      <c r="AC56" s="593"/>
      <c r="AD56" s="593"/>
      <c r="AE56" s="623"/>
    </row>
    <row r="57" spans="1:31" s="3" customFormat="1" ht="15.6">
      <c r="A57" s="11"/>
      <c r="B57" s="349"/>
      <c r="C57" s="4"/>
      <c r="D57" s="344">
        <f>50*550</f>
        <v>27500</v>
      </c>
      <c r="E57" s="633"/>
      <c r="F57" s="603"/>
      <c r="G57" s="603"/>
      <c r="H57" s="603"/>
      <c r="I57" s="619">
        <v>25000</v>
      </c>
      <c r="J57" s="614" t="s">
        <v>320</v>
      </c>
      <c r="K57" s="615"/>
      <c r="L57" s="590"/>
      <c r="M57" s="590"/>
      <c r="N57" s="590"/>
      <c r="O57" s="609">
        <f>SUM(O49:O56)</f>
        <v>1813462.19</v>
      </c>
      <c r="P57" s="610" t="s">
        <v>126</v>
      </c>
      <c r="Q57" s="618"/>
      <c r="R57" s="593"/>
      <c r="S57" s="593"/>
      <c r="T57" s="593"/>
      <c r="U57" s="593"/>
      <c r="V57" s="593"/>
      <c r="W57" s="593"/>
      <c r="X57" s="593"/>
      <c r="Y57" s="593"/>
      <c r="Z57" s="593"/>
      <c r="AA57" s="623"/>
      <c r="AB57" s="593"/>
      <c r="AC57" s="593"/>
      <c r="AD57" s="593"/>
      <c r="AE57" s="623"/>
    </row>
    <row r="58" spans="1:31" s="3" customFormat="1" ht="16.2" thickBot="1">
      <c r="A58" s="11"/>
      <c r="B58" s="349"/>
      <c r="C58" s="4"/>
      <c r="D58" s="344"/>
      <c r="E58" s="633"/>
      <c r="F58" s="603"/>
      <c r="G58" s="603"/>
      <c r="H58" s="603"/>
      <c r="I58" s="624">
        <v>22000</v>
      </c>
      <c r="J58" s="614" t="s">
        <v>321</v>
      </c>
      <c r="K58" s="625"/>
      <c r="L58" s="626"/>
      <c r="M58" s="626"/>
      <c r="N58" s="626"/>
      <c r="O58" s="627">
        <f>O48-O57</f>
        <v>64216.810000000056</v>
      </c>
      <c r="P58" s="628" t="s">
        <v>128</v>
      </c>
      <c r="Q58" s="629"/>
      <c r="R58" s="593"/>
      <c r="S58" s="593"/>
      <c r="T58" s="593"/>
      <c r="U58" s="593"/>
      <c r="V58" s="593"/>
      <c r="W58" s="593"/>
      <c r="X58" s="593"/>
      <c r="Y58" s="593"/>
      <c r="Z58" s="593"/>
      <c r="AA58" s="623"/>
      <c r="AB58" s="593"/>
      <c r="AC58" s="593"/>
      <c r="AD58" s="593"/>
      <c r="AE58" s="623" t="s">
        <v>66</v>
      </c>
    </row>
    <row r="59" spans="1:31">
      <c r="D59" s="344"/>
      <c r="E59" s="633"/>
      <c r="F59" s="345"/>
      <c r="G59" s="345"/>
      <c r="H59" s="345"/>
      <c r="I59" s="348"/>
    </row>
    <row r="60" spans="1:31">
      <c r="D60" s="344"/>
      <c r="E60" s="633"/>
      <c r="F60" s="345"/>
      <c r="G60" s="345"/>
      <c r="H60" s="345"/>
      <c r="I60" s="348"/>
    </row>
    <row r="61" spans="1:31">
      <c r="D61" s="344">
        <v>200000</v>
      </c>
      <c r="E61" s="633"/>
      <c r="F61" s="345"/>
      <c r="G61" s="345"/>
      <c r="H61" s="345"/>
      <c r="I61" s="348"/>
    </row>
  </sheetData>
  <autoFilter ref="A5:AE58" xr:uid="{00000000-0009-0000-0000-00000A000000}"/>
  <mergeCells count="23">
    <mergeCell ref="AD4:AD5"/>
    <mergeCell ref="AE4:AE5"/>
    <mergeCell ref="A3:AA3"/>
    <mergeCell ref="P4:Z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7:P47"/>
    <mergeCell ref="AC4:AC5"/>
    <mergeCell ref="K4:K5"/>
    <mergeCell ref="L4:L5"/>
    <mergeCell ref="O4:O5"/>
    <mergeCell ref="AA4:AA5"/>
    <mergeCell ref="AB4:AB5"/>
    <mergeCell ref="M4:M5"/>
    <mergeCell ref="N4:N5"/>
  </mergeCells>
  <conditionalFormatting sqref="B6:B28">
    <cfRule type="duplicateValues" dxfId="2931" priority="15"/>
    <cfRule type="duplicateValues" dxfId="2930" priority="16"/>
    <cfRule type="duplicateValues" dxfId="2929" priority="17"/>
  </conditionalFormatting>
  <conditionalFormatting sqref="B6:B29 B39:B41">
    <cfRule type="duplicateValues" dxfId="2928" priority="56027"/>
    <cfRule type="duplicateValues" dxfId="2927" priority="56029"/>
    <cfRule type="duplicateValues" dxfId="2926" priority="56030"/>
    <cfRule type="duplicateValues" dxfId="2925" priority="56031"/>
  </conditionalFormatting>
  <conditionalFormatting sqref="B30:B34">
    <cfRule type="duplicateValues" dxfId="2924" priority="9"/>
    <cfRule type="duplicateValues" dxfId="2923" priority="10"/>
    <cfRule type="duplicateValues" dxfId="2922" priority="11"/>
  </conditionalFormatting>
  <conditionalFormatting sqref="B30:B35">
    <cfRule type="duplicateValues" dxfId="2921" priority="8"/>
  </conditionalFormatting>
  <conditionalFormatting sqref="B36:B38">
    <cfRule type="duplicateValues" dxfId="2920" priority="6"/>
  </conditionalFormatting>
  <conditionalFormatting sqref="B42:B43">
    <cfRule type="duplicateValues" dxfId="2919" priority="58867"/>
    <cfRule type="duplicateValues" dxfId="2918" priority="58868"/>
    <cfRule type="duplicateValues" dxfId="2917" priority="58869"/>
    <cfRule type="duplicateValues" dxfId="2916" priority="58870"/>
  </conditionalFormatting>
  <conditionalFormatting sqref="B44:B45">
    <cfRule type="duplicateValues" dxfId="2915" priority="81"/>
    <cfRule type="duplicateValues" dxfId="2914" priority="82"/>
    <cfRule type="duplicateValues" dxfId="2913" priority="83"/>
  </conditionalFormatting>
  <conditionalFormatting sqref="B46:D1048576 B1:D5 D44:D45">
    <cfRule type="duplicateValues" dxfId="2912" priority="34877"/>
  </conditionalFormatting>
  <conditionalFormatting sqref="C6:C24">
    <cfRule type="duplicateValues" dxfId="2911" priority="21"/>
  </conditionalFormatting>
  <conditionalFormatting sqref="C25:C29 C39:C41">
    <cfRule type="duplicateValues" dxfId="2910" priority="56035"/>
  </conditionalFormatting>
  <conditionalFormatting sqref="C30:C38">
    <cfRule type="duplicateValues" dxfId="2909" priority="7"/>
  </conditionalFormatting>
  <conditionalFormatting sqref="C42:C43">
    <cfRule type="duplicateValues" dxfId="2908" priority="58871"/>
  </conditionalFormatting>
  <conditionalFormatting sqref="C44:C45">
    <cfRule type="duplicateValues" dxfId="2907" priority="75"/>
    <cfRule type="duplicateValues" dxfId="2906" priority="80"/>
  </conditionalFormatting>
  <printOptions horizontalCentered="1"/>
  <pageMargins left="0.19685039370078741" right="7.874015748031496E-2" top="0.11811023622047245" bottom="0.11811023622047245" header="0.11811023622047245" footer="0.11811023622047245"/>
  <pageSetup paperSize="9" scale="80" fitToWidth="2" fitToHeight="10" orientation="landscape" horizontalDpi="300" verticalDpi="300" r:id="rId1"/>
  <rowBreaks count="2" manualBreakCount="2">
    <brk id="25" max="16383" man="1"/>
    <brk id="5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</sheetPr>
  <dimension ref="A1:AI84"/>
  <sheetViews>
    <sheetView zoomScale="61" zoomScaleNormal="106" workbookViewId="0">
      <pane xSplit="4" ySplit="6" topLeftCell="G12" activePane="bottomRight" state="frozen"/>
      <selection pane="topRight" activeCell="E1" sqref="E1"/>
      <selection pane="bottomLeft" activeCell="A8" sqref="A8"/>
      <selection pane="bottomRight" activeCell="B7" sqref="B7"/>
    </sheetView>
  </sheetViews>
  <sheetFormatPr defaultColWidth="10.6640625" defaultRowHeight="15.6"/>
  <cols>
    <col min="1" max="1" width="7.44140625" style="252" customWidth="1"/>
    <col min="2" max="2" width="16.77734375" style="868" customWidth="1"/>
    <col min="3" max="3" width="18.44140625" style="254" customWidth="1"/>
    <col min="4" max="4" width="59" style="255" customWidth="1"/>
    <col min="5" max="5" width="3.77734375" style="255" hidden="1" customWidth="1"/>
    <col min="6" max="6" width="4.44140625" style="637" hidden="1" customWidth="1"/>
    <col min="7" max="7" width="8.77734375" style="256" customWidth="1"/>
    <col min="8" max="8" width="22.77734375" style="256" bestFit="1" customWidth="1"/>
    <col min="9" max="9" width="17" style="256" bestFit="1" customWidth="1"/>
    <col min="10" max="10" width="13" style="256" bestFit="1" customWidth="1"/>
    <col min="11" max="11" width="13" style="252" bestFit="1" customWidth="1"/>
    <col min="12" max="12" width="9.6640625" style="252" bestFit="1" customWidth="1"/>
    <col min="13" max="13" width="16" style="257" customWidth="1"/>
    <col min="14" max="14" width="12.6640625" style="258" bestFit="1" customWidth="1"/>
    <col min="15" max="15" width="8.77734375" style="259" bestFit="1" customWidth="1"/>
    <col min="16" max="16" width="9.109375" style="258" bestFit="1" customWidth="1"/>
    <col min="17" max="17" width="37.44140625" style="258" bestFit="1" customWidth="1"/>
    <col min="18" max="18" width="12" style="256" customWidth="1"/>
    <col min="19" max="19" width="10.77734375" style="256" customWidth="1"/>
    <col min="20" max="20" width="8.77734375" style="256" customWidth="1"/>
    <col min="21" max="21" width="10.77734375" style="256" customWidth="1"/>
    <col min="22" max="22" width="9.33203125" style="256" customWidth="1"/>
    <col min="23" max="23" width="10.44140625" style="256" customWidth="1"/>
    <col min="24" max="24" width="8.77734375" style="256" hidden="1" customWidth="1"/>
    <col min="25" max="25" width="7.77734375" style="256" customWidth="1"/>
    <col min="26" max="26" width="10.6640625" style="256" customWidth="1"/>
    <col min="27" max="27" width="12.77734375" style="256" customWidth="1"/>
    <col min="28" max="28" width="11.109375" style="253" customWidth="1"/>
    <col min="29" max="29" width="7.6640625" style="260" customWidth="1"/>
    <col min="30" max="30" width="11.109375" style="253" customWidth="1"/>
    <col min="31" max="31" width="10.6640625" style="256" customWidth="1"/>
    <col min="32" max="32" width="7.6640625" style="256" customWidth="1"/>
    <col min="33" max="33" width="13" style="252" customWidth="1"/>
    <col min="34" max="16384" width="10.6640625" style="252"/>
  </cols>
  <sheetData>
    <row r="1" spans="1:33" s="229" customFormat="1" ht="16.5" customHeight="1">
      <c r="A1" s="228"/>
      <c r="B1" s="977" t="s">
        <v>22173</v>
      </c>
      <c r="C1" s="978"/>
      <c r="D1" s="978"/>
      <c r="E1" s="979"/>
      <c r="F1" s="979"/>
      <c r="G1" s="978"/>
      <c r="H1" s="978"/>
      <c r="I1" s="978"/>
      <c r="J1" s="978"/>
      <c r="K1" s="978"/>
      <c r="L1" s="978"/>
      <c r="M1" s="978"/>
      <c r="N1" s="978"/>
      <c r="O1" s="978"/>
      <c r="P1" s="978"/>
      <c r="Q1" s="978"/>
      <c r="R1" s="978"/>
      <c r="S1" s="978"/>
      <c r="T1" s="978"/>
      <c r="U1" s="978"/>
      <c r="V1" s="979"/>
      <c r="W1" s="979"/>
      <c r="X1" s="979"/>
      <c r="Y1" s="978"/>
      <c r="Z1" s="978"/>
      <c r="AA1" s="978"/>
      <c r="AB1" s="978"/>
      <c r="AC1" s="978"/>
      <c r="AD1" s="978"/>
      <c r="AE1" s="978"/>
      <c r="AF1" s="978"/>
      <c r="AG1" s="980"/>
    </row>
    <row r="2" spans="1:33" s="234" customFormat="1" hidden="1">
      <c r="A2" s="235"/>
      <c r="B2" s="861"/>
      <c r="C2" s="235"/>
      <c r="D2" s="236"/>
      <c r="E2" s="502"/>
      <c r="F2" s="635"/>
      <c r="G2" s="235"/>
      <c r="H2" s="235"/>
      <c r="I2" s="235"/>
      <c r="J2" s="235"/>
      <c r="K2" s="235"/>
      <c r="L2" s="235"/>
      <c r="M2" s="237"/>
      <c r="N2" s="238">
        <f>6600+5992+600</f>
        <v>13192</v>
      </c>
      <c r="O2" s="239">
        <f>+N2*5%</f>
        <v>659.6</v>
      </c>
      <c r="P2" s="239">
        <v>0</v>
      </c>
      <c r="Q2" s="239">
        <f>SUM(N2:P2)</f>
        <v>13851.6</v>
      </c>
      <c r="R2" s="240"/>
      <c r="S2" s="240"/>
      <c r="T2" s="240"/>
      <c r="U2" s="240"/>
      <c r="V2" s="492"/>
      <c r="W2" s="492"/>
      <c r="X2" s="492"/>
      <c r="Y2" s="240"/>
      <c r="Z2" s="240"/>
      <c r="AA2" s="240"/>
      <c r="AB2" s="241"/>
      <c r="AC2" s="242"/>
      <c r="AD2" s="233"/>
      <c r="AE2" s="231"/>
      <c r="AF2" s="231"/>
      <c r="AG2" s="230"/>
    </row>
    <row r="3" spans="1:33" s="234" customFormat="1" hidden="1">
      <c r="A3" s="235"/>
      <c r="B3" s="861"/>
      <c r="C3" s="235"/>
      <c r="D3" s="232"/>
      <c r="E3" s="501"/>
      <c r="F3" s="634"/>
      <c r="G3" s="231"/>
      <c r="H3" s="235"/>
      <c r="I3" s="235"/>
      <c r="J3" s="235"/>
      <c r="K3" s="235"/>
      <c r="L3" s="235"/>
      <c r="M3" s="237"/>
      <c r="N3" s="243">
        <f>+N2/26</f>
        <v>507.38461538461536</v>
      </c>
      <c r="O3" s="244">
        <f>+O2/26</f>
        <v>25.369230769230771</v>
      </c>
      <c r="P3" s="239"/>
      <c r="Q3" s="244">
        <f>+Q2/26</f>
        <v>532.75384615384621</v>
      </c>
      <c r="R3" s="240"/>
      <c r="S3" s="240"/>
      <c r="T3" s="240"/>
      <c r="U3" s="240"/>
      <c r="V3" s="492"/>
      <c r="W3" s="492"/>
      <c r="X3" s="492"/>
      <c r="Y3" s="240"/>
      <c r="Z3" s="240"/>
      <c r="AA3" s="240"/>
      <c r="AB3" s="241"/>
      <c r="AC3" s="242"/>
      <c r="AD3" s="233"/>
      <c r="AE3" s="231"/>
      <c r="AF3" s="231"/>
      <c r="AG3" s="230"/>
    </row>
    <row r="4" spans="1:33" s="245" customFormat="1" hidden="1">
      <c r="B4" s="862"/>
      <c r="F4" s="636"/>
      <c r="AE4" s="246"/>
      <c r="AF4" s="246"/>
      <c r="AG4" s="247"/>
    </row>
    <row r="5" spans="1:33" s="636" customFormat="1">
      <c r="A5" s="976" t="s">
        <v>67</v>
      </c>
      <c r="B5" s="863"/>
      <c r="C5" s="248"/>
      <c r="D5" s="983" t="s">
        <v>70</v>
      </c>
      <c r="E5" s="503"/>
      <c r="F5" s="503"/>
      <c r="G5" s="976" t="s">
        <v>409</v>
      </c>
      <c r="H5" s="976" t="s">
        <v>72</v>
      </c>
      <c r="I5" s="976" t="s">
        <v>73</v>
      </c>
      <c r="J5" s="976" t="s">
        <v>74</v>
      </c>
      <c r="K5" s="976" t="s">
        <v>75</v>
      </c>
      <c r="L5" s="976" t="s">
        <v>76</v>
      </c>
      <c r="M5" s="976" t="s">
        <v>77</v>
      </c>
      <c r="N5" s="976" t="s">
        <v>78</v>
      </c>
      <c r="O5" s="976" t="s">
        <v>79</v>
      </c>
      <c r="P5" s="976" t="s">
        <v>80</v>
      </c>
      <c r="Q5" s="976" t="s">
        <v>81</v>
      </c>
      <c r="R5" s="976" t="s">
        <v>410</v>
      </c>
      <c r="S5" s="976"/>
      <c r="T5" s="976"/>
      <c r="U5" s="981"/>
      <c r="V5" s="982"/>
      <c r="W5" s="982"/>
      <c r="X5" s="982"/>
      <c r="Y5" s="976"/>
      <c r="Z5" s="976"/>
      <c r="AA5" s="976"/>
      <c r="AB5" s="976" t="s">
        <v>83</v>
      </c>
      <c r="AC5" s="976" t="s">
        <v>140</v>
      </c>
      <c r="AD5" s="976" t="s">
        <v>411</v>
      </c>
      <c r="AE5" s="672"/>
      <c r="AF5" s="672"/>
      <c r="AG5" s="673"/>
    </row>
    <row r="6" spans="1:33" s="251" customFormat="1" ht="57">
      <c r="A6" s="976"/>
      <c r="B6" s="863" t="s">
        <v>412</v>
      </c>
      <c r="C6" s="248"/>
      <c r="D6" s="983"/>
      <c r="E6" s="503"/>
      <c r="F6" s="503"/>
      <c r="G6" s="976"/>
      <c r="H6" s="976"/>
      <c r="I6" s="976"/>
      <c r="J6" s="976"/>
      <c r="K6" s="976"/>
      <c r="L6" s="976"/>
      <c r="M6" s="976"/>
      <c r="N6" s="976"/>
      <c r="O6" s="976"/>
      <c r="P6" s="976"/>
      <c r="Q6" s="976"/>
      <c r="R6" s="249" t="s">
        <v>86</v>
      </c>
      <c r="S6" s="249" t="s">
        <v>42</v>
      </c>
      <c r="T6" s="249" t="s">
        <v>43</v>
      </c>
      <c r="U6" s="249" t="s">
        <v>386</v>
      </c>
      <c r="V6" s="493" t="s">
        <v>21540</v>
      </c>
      <c r="W6" s="493" t="s">
        <v>22172</v>
      </c>
      <c r="X6" s="493" t="s">
        <v>21551</v>
      </c>
      <c r="Y6" s="249" t="s">
        <v>22281</v>
      </c>
      <c r="Z6" s="249" t="s">
        <v>20822</v>
      </c>
      <c r="AA6" s="249" t="s">
        <v>91</v>
      </c>
      <c r="AB6" s="976"/>
      <c r="AC6" s="976"/>
      <c r="AD6" s="976"/>
      <c r="AE6" s="248" t="s">
        <v>413</v>
      </c>
      <c r="AF6" s="248" t="s">
        <v>414</v>
      </c>
      <c r="AG6" s="250" t="s">
        <v>415</v>
      </c>
    </row>
    <row r="7" spans="1:33" s="840" customFormat="1" ht="21.75" customHeight="1">
      <c r="A7" s="839">
        <v>1</v>
      </c>
      <c r="B7" s="864">
        <v>102043325356</v>
      </c>
      <c r="C7" s="850">
        <v>3316016132</v>
      </c>
      <c r="D7" s="851" t="s">
        <v>457</v>
      </c>
      <c r="E7" s="852"/>
      <c r="F7" s="853" t="s">
        <v>20964</v>
      </c>
      <c r="G7" s="869">
        <v>550</v>
      </c>
      <c r="H7" s="869">
        <v>27</v>
      </c>
      <c r="I7" s="869"/>
      <c r="J7" s="869">
        <f t="shared" ref="J7:J43" si="0">+H7+I7</f>
        <v>27</v>
      </c>
      <c r="K7" s="869">
        <f t="shared" ref="K7:K43" si="1">ROUND(H7*G7,0)</f>
        <v>14850</v>
      </c>
      <c r="L7" s="869">
        <f t="shared" ref="L7:L43" si="2">ROUND(G7*I7,0)</f>
        <v>0</v>
      </c>
      <c r="M7" s="869">
        <f t="shared" ref="M7:M43" si="3">+K7+L7</f>
        <v>14850</v>
      </c>
      <c r="N7" s="869">
        <f t="shared" ref="N7:N43" si="4">ROUND($N$3*H7,0)</f>
        <v>13699</v>
      </c>
      <c r="O7" s="869">
        <f t="shared" ref="O7:O72" si="5">ROUND($N7*5%,0)</f>
        <v>685</v>
      </c>
      <c r="P7" s="869">
        <f t="shared" ref="P7:P43" si="6">M7-N7-O7</f>
        <v>466</v>
      </c>
      <c r="Q7" s="869">
        <f t="shared" ref="Q7:Q43" si="7">+N7+O7+P7</f>
        <v>14850</v>
      </c>
      <c r="R7" s="869">
        <v>1308</v>
      </c>
      <c r="S7" s="869">
        <v>200</v>
      </c>
      <c r="T7" s="869">
        <v>119</v>
      </c>
      <c r="U7" s="870">
        <v>165.51000000000005</v>
      </c>
      <c r="V7" s="871">
        <v>7500</v>
      </c>
      <c r="W7" s="871"/>
      <c r="X7" s="871"/>
      <c r="Y7" s="869"/>
      <c r="Z7" s="869">
        <v>0</v>
      </c>
      <c r="AA7" s="869">
        <f t="shared" ref="AA7:AA37" si="8">SUM(R7:Z7)</f>
        <v>9292.51</v>
      </c>
      <c r="AB7" s="869">
        <f t="shared" ref="AB7:AB37" si="9">ROUNDUP(Q7-AA7,0)</f>
        <v>5558</v>
      </c>
      <c r="AC7" s="869">
        <v>500</v>
      </c>
      <c r="AD7" s="869">
        <f t="shared" ref="AD7:AD43" si="10">AB7-AC7</f>
        <v>5058</v>
      </c>
      <c r="AE7" s="869"/>
      <c r="AF7" s="869"/>
      <c r="AG7" s="869">
        <f t="shared" ref="AG7:AG43" si="11">AD7+AF7</f>
        <v>5058</v>
      </c>
    </row>
    <row r="8" spans="1:33" s="840" customFormat="1" ht="21.75" customHeight="1">
      <c r="A8" s="839">
        <v>2</v>
      </c>
      <c r="B8" s="865">
        <v>102056969235</v>
      </c>
      <c r="C8" s="850">
        <v>3316230356</v>
      </c>
      <c r="D8" s="851" t="s">
        <v>453</v>
      </c>
      <c r="E8" s="852"/>
      <c r="F8" s="853" t="s">
        <v>21869</v>
      </c>
      <c r="G8" s="869">
        <v>650</v>
      </c>
      <c r="H8" s="869">
        <v>21</v>
      </c>
      <c r="I8" s="869"/>
      <c r="J8" s="869">
        <f t="shared" si="0"/>
        <v>21</v>
      </c>
      <c r="K8" s="869">
        <f t="shared" si="1"/>
        <v>13650</v>
      </c>
      <c r="L8" s="869">
        <f t="shared" si="2"/>
        <v>0</v>
      </c>
      <c r="M8" s="869">
        <f t="shared" si="3"/>
        <v>13650</v>
      </c>
      <c r="N8" s="869">
        <f t="shared" si="4"/>
        <v>10655</v>
      </c>
      <c r="O8" s="869">
        <f t="shared" si="5"/>
        <v>533</v>
      </c>
      <c r="P8" s="869">
        <f t="shared" si="6"/>
        <v>2462</v>
      </c>
      <c r="Q8" s="869">
        <f t="shared" si="7"/>
        <v>13650</v>
      </c>
      <c r="R8" s="869">
        <v>945</v>
      </c>
      <c r="S8" s="869">
        <v>200</v>
      </c>
      <c r="T8" s="869">
        <v>100</v>
      </c>
      <c r="U8" s="870">
        <v>152.93000000000004</v>
      </c>
      <c r="V8" s="871"/>
      <c r="W8" s="871">
        <f>3000+1000</f>
        <v>4000</v>
      </c>
      <c r="X8" s="871"/>
      <c r="Y8" s="869"/>
      <c r="Z8" s="869">
        <v>0</v>
      </c>
      <c r="AA8" s="869">
        <f t="shared" si="8"/>
        <v>5397.93</v>
      </c>
      <c r="AB8" s="869">
        <f t="shared" si="9"/>
        <v>8253</v>
      </c>
      <c r="AC8" s="869">
        <v>500</v>
      </c>
      <c r="AD8" s="869">
        <f t="shared" si="10"/>
        <v>7753</v>
      </c>
      <c r="AE8" s="869"/>
      <c r="AF8" s="869"/>
      <c r="AG8" s="869">
        <f t="shared" si="11"/>
        <v>7753</v>
      </c>
    </row>
    <row r="9" spans="1:33" s="840" customFormat="1" ht="21.75" customHeight="1">
      <c r="A9" s="839">
        <v>3</v>
      </c>
      <c r="B9" s="865">
        <v>102025154331</v>
      </c>
      <c r="C9" s="850">
        <v>3315898061</v>
      </c>
      <c r="D9" s="851" t="s">
        <v>463</v>
      </c>
      <c r="E9" s="852"/>
      <c r="F9" s="853" t="s">
        <v>21554</v>
      </c>
      <c r="G9" s="869">
        <v>550</v>
      </c>
      <c r="H9" s="869">
        <v>22</v>
      </c>
      <c r="I9" s="869"/>
      <c r="J9" s="869">
        <f t="shared" si="0"/>
        <v>22</v>
      </c>
      <c r="K9" s="869">
        <f t="shared" si="1"/>
        <v>12100</v>
      </c>
      <c r="L9" s="869">
        <f t="shared" si="2"/>
        <v>0</v>
      </c>
      <c r="M9" s="869">
        <f t="shared" si="3"/>
        <v>12100</v>
      </c>
      <c r="N9" s="869">
        <f t="shared" si="4"/>
        <v>11162</v>
      </c>
      <c r="O9" s="869">
        <f t="shared" si="5"/>
        <v>558</v>
      </c>
      <c r="P9" s="869">
        <f t="shared" si="6"/>
        <v>380</v>
      </c>
      <c r="Q9" s="869">
        <f t="shared" si="7"/>
        <v>12100</v>
      </c>
      <c r="R9" s="869">
        <v>1017</v>
      </c>
      <c r="S9" s="869">
        <v>200</v>
      </c>
      <c r="T9" s="869">
        <v>105</v>
      </c>
      <c r="U9" s="870">
        <v>378.07000000000005</v>
      </c>
      <c r="V9" s="871"/>
      <c r="W9" s="871"/>
      <c r="X9" s="871"/>
      <c r="Y9" s="869"/>
      <c r="Z9" s="869">
        <v>0</v>
      </c>
      <c r="AA9" s="869">
        <f t="shared" si="8"/>
        <v>1700.0700000000002</v>
      </c>
      <c r="AB9" s="869">
        <f t="shared" si="9"/>
        <v>10400</v>
      </c>
      <c r="AC9" s="869">
        <v>500</v>
      </c>
      <c r="AD9" s="869">
        <f t="shared" si="10"/>
        <v>9900</v>
      </c>
      <c r="AE9" s="869">
        <v>14217</v>
      </c>
      <c r="AF9" s="869">
        <f>AE9-Q9</f>
        <v>2117</v>
      </c>
      <c r="AG9" s="869">
        <f>AD9+AF9</f>
        <v>12017</v>
      </c>
    </row>
    <row r="10" spans="1:33" s="840" customFormat="1" ht="21.75" customHeight="1">
      <c r="A10" s="839">
        <v>4</v>
      </c>
      <c r="B10" s="865">
        <v>102232142117</v>
      </c>
      <c r="C10" s="850">
        <v>3317899290</v>
      </c>
      <c r="D10" s="851" t="s">
        <v>20252</v>
      </c>
      <c r="E10" s="852"/>
      <c r="F10" s="853" t="s">
        <v>20964</v>
      </c>
      <c r="G10" s="869">
        <v>550</v>
      </c>
      <c r="H10" s="869">
        <v>0</v>
      </c>
      <c r="I10" s="869"/>
      <c r="J10" s="869">
        <f t="shared" si="0"/>
        <v>0</v>
      </c>
      <c r="K10" s="869">
        <f t="shared" si="1"/>
        <v>0</v>
      </c>
      <c r="L10" s="869">
        <f t="shared" si="2"/>
        <v>0</v>
      </c>
      <c r="M10" s="869">
        <f t="shared" si="3"/>
        <v>0</v>
      </c>
      <c r="N10" s="869">
        <f t="shared" si="4"/>
        <v>0</v>
      </c>
      <c r="O10" s="869">
        <f t="shared" si="5"/>
        <v>0</v>
      </c>
      <c r="P10" s="869">
        <f t="shared" si="6"/>
        <v>0</v>
      </c>
      <c r="Q10" s="869">
        <f t="shared" si="7"/>
        <v>0</v>
      </c>
      <c r="R10" s="869">
        <v>0</v>
      </c>
      <c r="S10" s="869">
        <v>0</v>
      </c>
      <c r="T10" s="869">
        <v>0</v>
      </c>
      <c r="U10" s="870">
        <v>0</v>
      </c>
      <c r="V10" s="871"/>
      <c r="W10" s="871"/>
      <c r="X10" s="871"/>
      <c r="Y10" s="869"/>
      <c r="Z10" s="869">
        <v>0</v>
      </c>
      <c r="AA10" s="869">
        <f t="shared" si="8"/>
        <v>0</v>
      </c>
      <c r="AB10" s="869">
        <f t="shared" si="9"/>
        <v>0</v>
      </c>
      <c r="AC10" s="869">
        <v>500</v>
      </c>
      <c r="AD10" s="869">
        <f t="shared" si="10"/>
        <v>-500</v>
      </c>
      <c r="AE10" s="869"/>
      <c r="AF10" s="869"/>
      <c r="AG10" s="869">
        <f t="shared" si="11"/>
        <v>-500</v>
      </c>
    </row>
    <row r="11" spans="1:33" s="840" customFormat="1" ht="21.75" customHeight="1">
      <c r="A11" s="839">
        <v>5</v>
      </c>
      <c r="B11" s="865">
        <v>101623086404</v>
      </c>
      <c r="C11" s="850">
        <v>3316938981</v>
      </c>
      <c r="D11" s="851" t="s">
        <v>438</v>
      </c>
      <c r="E11" s="852"/>
      <c r="F11" s="853" t="s">
        <v>20964</v>
      </c>
      <c r="G11" s="869">
        <v>675</v>
      </c>
      <c r="H11" s="869">
        <v>24</v>
      </c>
      <c r="I11" s="869"/>
      <c r="J11" s="869">
        <f t="shared" si="0"/>
        <v>24</v>
      </c>
      <c r="K11" s="869">
        <f t="shared" si="1"/>
        <v>16200</v>
      </c>
      <c r="L11" s="869">
        <f t="shared" si="2"/>
        <v>0</v>
      </c>
      <c r="M11" s="869">
        <f t="shared" si="3"/>
        <v>16200</v>
      </c>
      <c r="N11" s="869">
        <f t="shared" si="4"/>
        <v>12177</v>
      </c>
      <c r="O11" s="869">
        <f t="shared" si="5"/>
        <v>609</v>
      </c>
      <c r="P11" s="869">
        <f t="shared" si="6"/>
        <v>3414</v>
      </c>
      <c r="Q11" s="869">
        <f t="shared" si="7"/>
        <v>16200</v>
      </c>
      <c r="R11" s="869">
        <v>1235</v>
      </c>
      <c r="S11" s="869">
        <v>200</v>
      </c>
      <c r="T11" s="869">
        <v>114</v>
      </c>
      <c r="U11" s="870">
        <v>433.21000000000009</v>
      </c>
      <c r="V11" s="871"/>
      <c r="W11" s="871"/>
      <c r="X11" s="871"/>
      <c r="Y11" s="869"/>
      <c r="Z11" s="869">
        <v>0</v>
      </c>
      <c r="AA11" s="869">
        <f t="shared" si="8"/>
        <v>1982.21</v>
      </c>
      <c r="AB11" s="869">
        <f t="shared" si="9"/>
        <v>14218</v>
      </c>
      <c r="AC11" s="869">
        <v>500</v>
      </c>
      <c r="AD11" s="869">
        <f t="shared" si="10"/>
        <v>13718</v>
      </c>
      <c r="AE11" s="869"/>
      <c r="AF11" s="869"/>
      <c r="AG11" s="869">
        <f>AD11+AF11</f>
        <v>13718</v>
      </c>
    </row>
    <row r="12" spans="1:33" s="840" customFormat="1" ht="21.75" customHeight="1">
      <c r="A12" s="839">
        <v>6</v>
      </c>
      <c r="B12" s="864">
        <v>102028098436</v>
      </c>
      <c r="C12" s="850">
        <v>3315926963</v>
      </c>
      <c r="D12" s="851" t="s">
        <v>459</v>
      </c>
      <c r="E12" s="852"/>
      <c r="F12" s="853" t="s">
        <v>20964</v>
      </c>
      <c r="G12" s="869">
        <v>625</v>
      </c>
      <c r="H12" s="869">
        <v>28</v>
      </c>
      <c r="I12" s="869"/>
      <c r="J12" s="869">
        <f t="shared" si="0"/>
        <v>28</v>
      </c>
      <c r="K12" s="869">
        <f t="shared" si="1"/>
        <v>17500</v>
      </c>
      <c r="L12" s="869">
        <f t="shared" si="2"/>
        <v>0</v>
      </c>
      <c r="M12" s="869">
        <f t="shared" si="3"/>
        <v>17500</v>
      </c>
      <c r="N12" s="869">
        <f t="shared" si="4"/>
        <v>14207</v>
      </c>
      <c r="O12" s="869">
        <f t="shared" si="5"/>
        <v>710</v>
      </c>
      <c r="P12" s="869">
        <f t="shared" si="6"/>
        <v>2583</v>
      </c>
      <c r="Q12" s="869">
        <f t="shared" si="7"/>
        <v>17500</v>
      </c>
      <c r="R12" s="869">
        <v>1308</v>
      </c>
      <c r="S12" s="869">
        <v>200</v>
      </c>
      <c r="T12" s="869">
        <v>119</v>
      </c>
      <c r="U12" s="870">
        <v>413.8</v>
      </c>
      <c r="V12" s="871"/>
      <c r="W12" s="871"/>
      <c r="X12" s="871"/>
      <c r="Y12" s="869"/>
      <c r="Z12" s="869">
        <v>0</v>
      </c>
      <c r="AA12" s="869">
        <f t="shared" si="8"/>
        <v>2040.8</v>
      </c>
      <c r="AB12" s="869">
        <f t="shared" si="9"/>
        <v>15460</v>
      </c>
      <c r="AC12" s="869">
        <v>500</v>
      </c>
      <c r="AD12" s="869">
        <f t="shared" si="10"/>
        <v>14960</v>
      </c>
      <c r="AE12" s="869"/>
      <c r="AF12" s="869"/>
      <c r="AG12" s="869">
        <f t="shared" si="11"/>
        <v>14960</v>
      </c>
    </row>
    <row r="13" spans="1:33" s="840" customFormat="1" ht="21.75" customHeight="1">
      <c r="A13" s="839">
        <v>7</v>
      </c>
      <c r="B13" s="865">
        <v>102062761038</v>
      </c>
      <c r="C13" s="850">
        <v>3316249185</v>
      </c>
      <c r="D13" s="851" t="s">
        <v>452</v>
      </c>
      <c r="E13" s="852"/>
      <c r="F13" s="853" t="s">
        <v>20833</v>
      </c>
      <c r="G13" s="869">
        <v>575</v>
      </c>
      <c r="H13" s="869">
        <v>25</v>
      </c>
      <c r="I13" s="869"/>
      <c r="J13" s="869">
        <f t="shared" si="0"/>
        <v>25</v>
      </c>
      <c r="K13" s="869">
        <f t="shared" si="1"/>
        <v>14375</v>
      </c>
      <c r="L13" s="869">
        <f t="shared" si="2"/>
        <v>0</v>
      </c>
      <c r="M13" s="869">
        <f t="shared" si="3"/>
        <v>14375</v>
      </c>
      <c r="N13" s="869">
        <f t="shared" si="4"/>
        <v>12685</v>
      </c>
      <c r="O13" s="869">
        <f t="shared" si="5"/>
        <v>634</v>
      </c>
      <c r="P13" s="869">
        <f t="shared" si="6"/>
        <v>1056</v>
      </c>
      <c r="Q13" s="869">
        <f t="shared" si="7"/>
        <v>14375</v>
      </c>
      <c r="R13" s="869">
        <v>1308</v>
      </c>
      <c r="S13" s="869">
        <v>200</v>
      </c>
      <c r="T13" s="869">
        <v>119</v>
      </c>
      <c r="U13" s="870">
        <v>357.03999999999991</v>
      </c>
      <c r="V13" s="871"/>
      <c r="W13" s="871"/>
      <c r="X13" s="871"/>
      <c r="Y13" s="869"/>
      <c r="Z13" s="869">
        <v>100</v>
      </c>
      <c r="AA13" s="869">
        <f t="shared" si="8"/>
        <v>2084.04</v>
      </c>
      <c r="AB13" s="869">
        <f t="shared" si="9"/>
        <v>12291</v>
      </c>
      <c r="AC13" s="869">
        <v>500</v>
      </c>
      <c r="AD13" s="869">
        <f t="shared" si="10"/>
        <v>11791</v>
      </c>
      <c r="AE13" s="869">
        <v>16573</v>
      </c>
      <c r="AF13" s="869">
        <f>AE13-Q13</f>
        <v>2198</v>
      </c>
      <c r="AG13" s="869">
        <f t="shared" si="11"/>
        <v>13989</v>
      </c>
    </row>
    <row r="14" spans="1:33" s="840" customFormat="1" ht="21.75" customHeight="1">
      <c r="A14" s="839">
        <v>8</v>
      </c>
      <c r="B14" s="865">
        <v>101966176359</v>
      </c>
      <c r="C14" s="850">
        <v>3315359696</v>
      </c>
      <c r="D14" s="851" t="s">
        <v>476</v>
      </c>
      <c r="E14" s="852"/>
      <c r="F14" s="853" t="s">
        <v>20833</v>
      </c>
      <c r="G14" s="869">
        <v>575</v>
      </c>
      <c r="H14" s="869">
        <v>25</v>
      </c>
      <c r="I14" s="869"/>
      <c r="J14" s="869">
        <f t="shared" si="0"/>
        <v>25</v>
      </c>
      <c r="K14" s="869">
        <f t="shared" si="1"/>
        <v>14375</v>
      </c>
      <c r="L14" s="869">
        <f t="shared" si="2"/>
        <v>0</v>
      </c>
      <c r="M14" s="869">
        <f t="shared" si="3"/>
        <v>14375</v>
      </c>
      <c r="N14" s="869">
        <f t="shared" si="4"/>
        <v>12685</v>
      </c>
      <c r="O14" s="869">
        <f t="shared" si="5"/>
        <v>634</v>
      </c>
      <c r="P14" s="869">
        <f t="shared" si="6"/>
        <v>1056</v>
      </c>
      <c r="Q14" s="869">
        <f t="shared" si="7"/>
        <v>14375</v>
      </c>
      <c r="R14" s="869">
        <v>1308</v>
      </c>
      <c r="S14" s="869">
        <v>200</v>
      </c>
      <c r="T14" s="869">
        <v>119</v>
      </c>
      <c r="U14" s="870">
        <v>535.03999999999974</v>
      </c>
      <c r="V14" s="871"/>
      <c r="W14" s="871">
        <v>500</v>
      </c>
      <c r="X14" s="871"/>
      <c r="Y14" s="869"/>
      <c r="Z14" s="869">
        <v>0</v>
      </c>
      <c r="AA14" s="869">
        <f t="shared" si="8"/>
        <v>2662.04</v>
      </c>
      <c r="AB14" s="869">
        <f t="shared" si="9"/>
        <v>11713</v>
      </c>
      <c r="AC14" s="869">
        <v>500</v>
      </c>
      <c r="AD14" s="869">
        <f t="shared" si="10"/>
        <v>11213</v>
      </c>
      <c r="AE14" s="869">
        <v>16458</v>
      </c>
      <c r="AF14" s="869">
        <f>AE14-Q14</f>
        <v>2083</v>
      </c>
      <c r="AG14" s="869">
        <f t="shared" si="11"/>
        <v>13296</v>
      </c>
    </row>
    <row r="15" spans="1:33" s="840" customFormat="1" ht="21.75" customHeight="1">
      <c r="A15" s="839">
        <v>9</v>
      </c>
      <c r="B15" s="865">
        <v>101868848739</v>
      </c>
      <c r="C15" s="850">
        <v>3317632048</v>
      </c>
      <c r="D15" s="851" t="s">
        <v>4665</v>
      </c>
      <c r="E15" s="852"/>
      <c r="F15" s="853" t="s">
        <v>21553</v>
      </c>
      <c r="G15" s="869">
        <v>575</v>
      </c>
      <c r="H15" s="869">
        <v>26</v>
      </c>
      <c r="I15" s="869"/>
      <c r="J15" s="869">
        <f t="shared" si="0"/>
        <v>26</v>
      </c>
      <c r="K15" s="869">
        <f t="shared" si="1"/>
        <v>14950</v>
      </c>
      <c r="L15" s="869">
        <f t="shared" si="2"/>
        <v>0</v>
      </c>
      <c r="M15" s="869">
        <f t="shared" si="3"/>
        <v>14950</v>
      </c>
      <c r="N15" s="869">
        <f t="shared" si="4"/>
        <v>13192</v>
      </c>
      <c r="O15" s="869">
        <f t="shared" si="5"/>
        <v>660</v>
      </c>
      <c r="P15" s="869">
        <f t="shared" si="6"/>
        <v>1098</v>
      </c>
      <c r="Q15" s="869">
        <f t="shared" si="7"/>
        <v>14950</v>
      </c>
      <c r="R15" s="869">
        <v>1308</v>
      </c>
      <c r="S15" s="869">
        <v>200</v>
      </c>
      <c r="T15" s="869">
        <v>119</v>
      </c>
      <c r="U15" s="870">
        <v>436.34</v>
      </c>
      <c r="V15" s="871"/>
      <c r="W15" s="871"/>
      <c r="X15" s="871"/>
      <c r="Y15" s="869"/>
      <c r="Z15" s="869">
        <v>100</v>
      </c>
      <c r="AA15" s="869">
        <f t="shared" si="8"/>
        <v>2163.34</v>
      </c>
      <c r="AB15" s="869">
        <f t="shared" si="9"/>
        <v>12787</v>
      </c>
      <c r="AC15" s="869">
        <v>500</v>
      </c>
      <c r="AD15" s="869">
        <f t="shared" si="10"/>
        <v>12287</v>
      </c>
      <c r="AE15" s="869"/>
      <c r="AF15" s="869"/>
      <c r="AG15" s="869">
        <f t="shared" si="11"/>
        <v>12287</v>
      </c>
    </row>
    <row r="16" spans="1:33" s="840" customFormat="1" ht="21.75" customHeight="1">
      <c r="A16" s="839">
        <v>10</v>
      </c>
      <c r="B16" s="865">
        <v>101972731570</v>
      </c>
      <c r="C16" s="850">
        <v>3315397620</v>
      </c>
      <c r="D16" s="851" t="s">
        <v>473</v>
      </c>
      <c r="E16" s="852"/>
      <c r="F16" s="853" t="s">
        <v>20833</v>
      </c>
      <c r="G16" s="869">
        <v>575</v>
      </c>
      <c r="H16" s="869">
        <v>29</v>
      </c>
      <c r="I16" s="869"/>
      <c r="J16" s="869">
        <f t="shared" si="0"/>
        <v>29</v>
      </c>
      <c r="K16" s="869">
        <f t="shared" si="1"/>
        <v>16675</v>
      </c>
      <c r="L16" s="869">
        <f t="shared" si="2"/>
        <v>0</v>
      </c>
      <c r="M16" s="869">
        <f t="shared" si="3"/>
        <v>16675</v>
      </c>
      <c r="N16" s="869">
        <f t="shared" si="4"/>
        <v>14714</v>
      </c>
      <c r="O16" s="869">
        <f t="shared" si="5"/>
        <v>736</v>
      </c>
      <c r="P16" s="869">
        <f t="shared" si="6"/>
        <v>1225</v>
      </c>
      <c r="Q16" s="869">
        <f t="shared" si="7"/>
        <v>16675</v>
      </c>
      <c r="R16" s="869">
        <v>1308</v>
      </c>
      <c r="S16" s="869">
        <v>200</v>
      </c>
      <c r="T16" s="869">
        <v>119</v>
      </c>
      <c r="U16" s="870">
        <v>314.09000000000003</v>
      </c>
      <c r="V16" s="871"/>
      <c r="W16" s="871"/>
      <c r="X16" s="871"/>
      <c r="Y16" s="869"/>
      <c r="Z16" s="869">
        <v>150</v>
      </c>
      <c r="AA16" s="869">
        <f t="shared" si="8"/>
        <v>2091.09</v>
      </c>
      <c r="AB16" s="869">
        <f t="shared" si="9"/>
        <v>14584</v>
      </c>
      <c r="AC16" s="869">
        <v>500</v>
      </c>
      <c r="AD16" s="869">
        <f t="shared" si="10"/>
        <v>14084</v>
      </c>
      <c r="AE16" s="869">
        <v>17388</v>
      </c>
      <c r="AF16" s="869">
        <f>AE16-Q16</f>
        <v>713</v>
      </c>
      <c r="AG16" s="869">
        <f t="shared" si="11"/>
        <v>14797</v>
      </c>
    </row>
    <row r="17" spans="1:33" s="842" customFormat="1" ht="21.75" customHeight="1">
      <c r="A17" s="839">
        <v>11</v>
      </c>
      <c r="B17" s="864">
        <v>101410043453</v>
      </c>
      <c r="C17" s="850">
        <v>3314106884</v>
      </c>
      <c r="D17" s="851" t="s">
        <v>487</v>
      </c>
      <c r="E17" s="852" t="s">
        <v>20957</v>
      </c>
      <c r="F17" s="853" t="s">
        <v>20831</v>
      </c>
      <c r="G17" s="872">
        <v>550</v>
      </c>
      <c r="H17" s="869">
        <v>14</v>
      </c>
      <c r="I17" s="869"/>
      <c r="J17" s="869">
        <f t="shared" si="0"/>
        <v>14</v>
      </c>
      <c r="K17" s="869">
        <f t="shared" si="1"/>
        <v>7700</v>
      </c>
      <c r="L17" s="869">
        <f t="shared" si="2"/>
        <v>0</v>
      </c>
      <c r="M17" s="869">
        <f t="shared" si="3"/>
        <v>7700</v>
      </c>
      <c r="N17" s="869">
        <f t="shared" si="4"/>
        <v>7103</v>
      </c>
      <c r="O17" s="869">
        <f t="shared" si="5"/>
        <v>355</v>
      </c>
      <c r="P17" s="869">
        <f t="shared" si="6"/>
        <v>242</v>
      </c>
      <c r="Q17" s="869">
        <f t="shared" si="7"/>
        <v>7700</v>
      </c>
      <c r="R17" s="869">
        <v>654</v>
      </c>
      <c r="S17" s="869">
        <v>175</v>
      </c>
      <c r="T17" s="869">
        <v>72</v>
      </c>
      <c r="U17" s="870">
        <v>0</v>
      </c>
      <c r="V17" s="871"/>
      <c r="W17" s="871"/>
      <c r="X17" s="871"/>
      <c r="Y17" s="869"/>
      <c r="Z17" s="869">
        <v>100</v>
      </c>
      <c r="AA17" s="869">
        <f t="shared" si="8"/>
        <v>1001</v>
      </c>
      <c r="AB17" s="869">
        <f t="shared" si="9"/>
        <v>6699</v>
      </c>
      <c r="AC17" s="869">
        <v>500</v>
      </c>
      <c r="AD17" s="869">
        <f t="shared" si="10"/>
        <v>6199</v>
      </c>
      <c r="AE17" s="869"/>
      <c r="AF17" s="869"/>
      <c r="AG17" s="869">
        <f t="shared" si="11"/>
        <v>6199</v>
      </c>
    </row>
    <row r="18" spans="1:33" s="840" customFormat="1" ht="21.75" customHeight="1">
      <c r="A18" s="839">
        <v>12</v>
      </c>
      <c r="B18" s="865">
        <v>101388345766</v>
      </c>
      <c r="C18" s="850">
        <v>3310279715</v>
      </c>
      <c r="D18" s="851" t="s">
        <v>486</v>
      </c>
      <c r="E18" s="852"/>
      <c r="F18" s="853" t="s">
        <v>21554</v>
      </c>
      <c r="G18" s="869">
        <v>550</v>
      </c>
      <c r="H18" s="869">
        <v>22.5</v>
      </c>
      <c r="I18" s="869"/>
      <c r="J18" s="869">
        <f>+H18+I18</f>
        <v>22.5</v>
      </c>
      <c r="K18" s="869">
        <f t="shared" si="1"/>
        <v>12375</v>
      </c>
      <c r="L18" s="869">
        <f t="shared" si="2"/>
        <v>0</v>
      </c>
      <c r="M18" s="869">
        <f t="shared" si="3"/>
        <v>12375</v>
      </c>
      <c r="N18" s="869">
        <f>ROUND($N$3*H18,0)</f>
        <v>11416</v>
      </c>
      <c r="O18" s="869">
        <f t="shared" si="5"/>
        <v>571</v>
      </c>
      <c r="P18" s="869">
        <f t="shared" si="6"/>
        <v>388</v>
      </c>
      <c r="Q18" s="869">
        <f t="shared" si="7"/>
        <v>12375</v>
      </c>
      <c r="R18" s="869">
        <v>1017</v>
      </c>
      <c r="S18" s="869">
        <v>200</v>
      </c>
      <c r="T18" s="869">
        <v>105</v>
      </c>
      <c r="U18" s="870">
        <v>246.42000000000007</v>
      </c>
      <c r="V18" s="871"/>
      <c r="W18" s="871"/>
      <c r="X18" s="871"/>
      <c r="Y18" s="869"/>
      <c r="Z18" s="869">
        <v>0</v>
      </c>
      <c r="AA18" s="869">
        <f t="shared" si="8"/>
        <v>1568.42</v>
      </c>
      <c r="AB18" s="869">
        <f t="shared" si="9"/>
        <v>10807</v>
      </c>
      <c r="AC18" s="869">
        <v>500</v>
      </c>
      <c r="AD18" s="869">
        <f t="shared" si="10"/>
        <v>10307</v>
      </c>
      <c r="AE18" s="869">
        <v>13924</v>
      </c>
      <c r="AF18" s="869">
        <f>AE18-Q18</f>
        <v>1549</v>
      </c>
      <c r="AG18" s="869">
        <f t="shared" si="11"/>
        <v>11856</v>
      </c>
    </row>
    <row r="19" spans="1:33" s="840" customFormat="1" ht="21.75" customHeight="1">
      <c r="A19" s="839">
        <v>13</v>
      </c>
      <c r="B19" s="865">
        <v>100590315745</v>
      </c>
      <c r="C19" s="850">
        <v>3315291117</v>
      </c>
      <c r="D19" s="851" t="s">
        <v>20604</v>
      </c>
      <c r="E19" s="852"/>
      <c r="F19" s="853" t="s">
        <v>20964</v>
      </c>
      <c r="G19" s="869">
        <v>550</v>
      </c>
      <c r="H19" s="869">
        <v>25</v>
      </c>
      <c r="I19" s="869"/>
      <c r="J19" s="869">
        <f t="shared" si="0"/>
        <v>25</v>
      </c>
      <c r="K19" s="869">
        <f t="shared" si="1"/>
        <v>13750</v>
      </c>
      <c r="L19" s="869">
        <f t="shared" si="2"/>
        <v>0</v>
      </c>
      <c r="M19" s="869">
        <f t="shared" si="3"/>
        <v>13750</v>
      </c>
      <c r="N19" s="869">
        <f t="shared" si="4"/>
        <v>12685</v>
      </c>
      <c r="O19" s="869">
        <f t="shared" si="5"/>
        <v>634</v>
      </c>
      <c r="P19" s="869">
        <f t="shared" si="6"/>
        <v>431</v>
      </c>
      <c r="Q19" s="869">
        <f t="shared" si="7"/>
        <v>13750</v>
      </c>
      <c r="R19" s="869">
        <v>1308</v>
      </c>
      <c r="S19" s="869">
        <v>200</v>
      </c>
      <c r="T19" s="869">
        <v>119</v>
      </c>
      <c r="U19" s="870">
        <v>186.79000000000002</v>
      </c>
      <c r="V19" s="871"/>
      <c r="W19" s="871"/>
      <c r="X19" s="871"/>
      <c r="Y19" s="869"/>
      <c r="Z19" s="869">
        <v>100</v>
      </c>
      <c r="AA19" s="869">
        <f t="shared" si="8"/>
        <v>1913.79</v>
      </c>
      <c r="AB19" s="869">
        <f t="shared" si="9"/>
        <v>11837</v>
      </c>
      <c r="AC19" s="869">
        <v>500</v>
      </c>
      <c r="AD19" s="869">
        <f t="shared" si="10"/>
        <v>11337</v>
      </c>
      <c r="AE19" s="869"/>
      <c r="AF19" s="869"/>
      <c r="AG19" s="869">
        <f t="shared" si="11"/>
        <v>11337</v>
      </c>
    </row>
    <row r="20" spans="1:33" s="842" customFormat="1" ht="21.75" customHeight="1">
      <c r="A20" s="839">
        <v>14</v>
      </c>
      <c r="B20" s="865">
        <v>101951607402</v>
      </c>
      <c r="C20" s="850">
        <v>3315195309</v>
      </c>
      <c r="D20" s="851" t="s">
        <v>480</v>
      </c>
      <c r="E20" s="852"/>
      <c r="F20" s="853" t="s">
        <v>20964</v>
      </c>
      <c r="G20" s="869">
        <v>650</v>
      </c>
      <c r="H20" s="869">
        <v>30</v>
      </c>
      <c r="I20" s="869"/>
      <c r="J20" s="869">
        <f t="shared" si="0"/>
        <v>30</v>
      </c>
      <c r="K20" s="869">
        <f t="shared" si="1"/>
        <v>19500</v>
      </c>
      <c r="L20" s="869">
        <f t="shared" si="2"/>
        <v>0</v>
      </c>
      <c r="M20" s="869">
        <f t="shared" si="3"/>
        <v>19500</v>
      </c>
      <c r="N20" s="869">
        <f t="shared" si="4"/>
        <v>15222</v>
      </c>
      <c r="O20" s="869">
        <f t="shared" si="5"/>
        <v>761</v>
      </c>
      <c r="P20" s="869">
        <f t="shared" si="6"/>
        <v>3517</v>
      </c>
      <c r="Q20" s="869">
        <f t="shared" si="7"/>
        <v>19500</v>
      </c>
      <c r="R20" s="869">
        <v>1308</v>
      </c>
      <c r="S20" s="869">
        <v>200</v>
      </c>
      <c r="T20" s="869">
        <v>119</v>
      </c>
      <c r="U20" s="870">
        <v>195.63000000000005</v>
      </c>
      <c r="V20" s="871"/>
      <c r="W20" s="871"/>
      <c r="X20" s="871"/>
      <c r="Y20" s="869"/>
      <c r="Z20" s="869">
        <v>150</v>
      </c>
      <c r="AA20" s="869">
        <f t="shared" si="8"/>
        <v>1972.63</v>
      </c>
      <c r="AB20" s="869">
        <f t="shared" si="9"/>
        <v>17528</v>
      </c>
      <c r="AC20" s="869">
        <v>500</v>
      </c>
      <c r="AD20" s="869">
        <f t="shared" si="10"/>
        <v>17028</v>
      </c>
      <c r="AE20" s="869"/>
      <c r="AF20" s="869"/>
      <c r="AG20" s="869">
        <f t="shared" si="11"/>
        <v>17028</v>
      </c>
    </row>
    <row r="21" spans="1:33" s="842" customFormat="1" ht="21.75" customHeight="1">
      <c r="A21" s="839">
        <v>15</v>
      </c>
      <c r="B21" s="865">
        <v>101976571122</v>
      </c>
      <c r="C21" s="850">
        <v>3315689420</v>
      </c>
      <c r="D21" s="851" t="s">
        <v>468</v>
      </c>
      <c r="E21" s="852" t="s">
        <v>20957</v>
      </c>
      <c r="F21" s="853" t="s">
        <v>21553</v>
      </c>
      <c r="G21" s="872">
        <v>600</v>
      </c>
      <c r="H21" s="869">
        <v>21</v>
      </c>
      <c r="I21" s="869"/>
      <c r="J21" s="869">
        <f t="shared" si="0"/>
        <v>21</v>
      </c>
      <c r="K21" s="869">
        <f t="shared" si="1"/>
        <v>12600</v>
      </c>
      <c r="L21" s="869">
        <f t="shared" si="2"/>
        <v>0</v>
      </c>
      <c r="M21" s="869">
        <f t="shared" si="3"/>
        <v>12600</v>
      </c>
      <c r="N21" s="869">
        <f t="shared" si="4"/>
        <v>10655</v>
      </c>
      <c r="O21" s="869">
        <f t="shared" si="5"/>
        <v>533</v>
      </c>
      <c r="P21" s="869">
        <f t="shared" si="6"/>
        <v>1412</v>
      </c>
      <c r="Q21" s="869">
        <f t="shared" si="7"/>
        <v>12600</v>
      </c>
      <c r="R21" s="869">
        <v>945</v>
      </c>
      <c r="S21" s="869">
        <v>200</v>
      </c>
      <c r="T21" s="869">
        <v>100</v>
      </c>
      <c r="U21" s="870">
        <v>244.72000000000008</v>
      </c>
      <c r="V21" s="871">
        <v>5000</v>
      </c>
      <c r="W21" s="871">
        <v>2000</v>
      </c>
      <c r="X21" s="871"/>
      <c r="Y21" s="869"/>
      <c r="Z21" s="869">
        <v>150</v>
      </c>
      <c r="AA21" s="869">
        <f t="shared" si="8"/>
        <v>8639.7200000000012</v>
      </c>
      <c r="AB21" s="869">
        <f t="shared" si="9"/>
        <v>3961</v>
      </c>
      <c r="AC21" s="869">
        <v>500</v>
      </c>
      <c r="AD21" s="869">
        <f t="shared" si="10"/>
        <v>3461</v>
      </c>
      <c r="AE21" s="869"/>
      <c r="AF21" s="869"/>
      <c r="AG21" s="869">
        <f t="shared" si="11"/>
        <v>3461</v>
      </c>
    </row>
    <row r="22" spans="1:33" s="842" customFormat="1" ht="21.75" customHeight="1">
      <c r="A22" s="839">
        <v>16</v>
      </c>
      <c r="B22" s="865">
        <v>102081665259</v>
      </c>
      <c r="C22" s="850">
        <v>3316492655</v>
      </c>
      <c r="D22" s="851" t="s">
        <v>447</v>
      </c>
      <c r="E22" s="852"/>
      <c r="F22" s="853" t="s">
        <v>21554</v>
      </c>
      <c r="G22" s="869">
        <v>575</v>
      </c>
      <c r="H22" s="869">
        <v>18</v>
      </c>
      <c r="I22" s="869"/>
      <c r="J22" s="869">
        <f t="shared" si="0"/>
        <v>18</v>
      </c>
      <c r="K22" s="869">
        <f t="shared" si="1"/>
        <v>10350</v>
      </c>
      <c r="L22" s="869">
        <f t="shared" si="2"/>
        <v>0</v>
      </c>
      <c r="M22" s="869">
        <f t="shared" si="3"/>
        <v>10350</v>
      </c>
      <c r="N22" s="869">
        <f t="shared" si="4"/>
        <v>9133</v>
      </c>
      <c r="O22" s="869">
        <f t="shared" si="5"/>
        <v>457</v>
      </c>
      <c r="P22" s="869">
        <f t="shared" si="6"/>
        <v>760</v>
      </c>
      <c r="Q22" s="869">
        <f t="shared" si="7"/>
        <v>10350</v>
      </c>
      <c r="R22" s="869">
        <v>799</v>
      </c>
      <c r="S22" s="869">
        <v>200</v>
      </c>
      <c r="T22" s="869">
        <v>91</v>
      </c>
      <c r="U22" s="870">
        <v>324.54000000000002</v>
      </c>
      <c r="V22" s="871"/>
      <c r="W22" s="871"/>
      <c r="X22" s="871"/>
      <c r="Y22" s="869"/>
      <c r="Z22" s="869">
        <v>0</v>
      </c>
      <c r="AA22" s="869">
        <f t="shared" si="8"/>
        <v>1414.54</v>
      </c>
      <c r="AB22" s="869">
        <f t="shared" si="9"/>
        <v>8936</v>
      </c>
      <c r="AC22" s="869">
        <v>500</v>
      </c>
      <c r="AD22" s="869">
        <f t="shared" si="10"/>
        <v>8436</v>
      </c>
      <c r="AE22" s="869"/>
      <c r="AF22" s="869"/>
      <c r="AG22" s="869">
        <f t="shared" si="11"/>
        <v>8436</v>
      </c>
    </row>
    <row r="23" spans="1:33" s="842" customFormat="1" ht="21.75" customHeight="1">
      <c r="A23" s="839">
        <v>17</v>
      </c>
      <c r="B23" s="864">
        <v>101678665637</v>
      </c>
      <c r="C23" s="850">
        <v>3317510655</v>
      </c>
      <c r="D23" s="851" t="s">
        <v>656</v>
      </c>
      <c r="E23" s="852"/>
      <c r="F23" s="853" t="s">
        <v>20833</v>
      </c>
      <c r="G23" s="869">
        <v>525</v>
      </c>
      <c r="H23" s="869">
        <v>19</v>
      </c>
      <c r="I23" s="869"/>
      <c r="J23" s="869">
        <f t="shared" si="0"/>
        <v>19</v>
      </c>
      <c r="K23" s="869">
        <f t="shared" si="1"/>
        <v>9975</v>
      </c>
      <c r="L23" s="869">
        <f t="shared" si="2"/>
        <v>0</v>
      </c>
      <c r="M23" s="869">
        <f t="shared" si="3"/>
        <v>9975</v>
      </c>
      <c r="N23" s="869">
        <f t="shared" si="4"/>
        <v>9640</v>
      </c>
      <c r="O23" s="869">
        <f t="shared" si="5"/>
        <v>482</v>
      </c>
      <c r="P23" s="869">
        <f t="shared" si="6"/>
        <v>-147</v>
      </c>
      <c r="Q23" s="869">
        <f t="shared" si="7"/>
        <v>9975</v>
      </c>
      <c r="R23" s="869">
        <v>799</v>
      </c>
      <c r="S23" s="869">
        <v>200</v>
      </c>
      <c r="T23" s="869">
        <v>91</v>
      </c>
      <c r="U23" s="870">
        <v>49.089999999999996</v>
      </c>
      <c r="V23" s="871"/>
      <c r="W23" s="871"/>
      <c r="X23" s="871"/>
      <c r="Y23" s="869"/>
      <c r="Z23" s="869">
        <v>100</v>
      </c>
      <c r="AA23" s="869">
        <f t="shared" si="8"/>
        <v>1239.0899999999999</v>
      </c>
      <c r="AB23" s="869">
        <f t="shared" si="9"/>
        <v>8736</v>
      </c>
      <c r="AC23" s="869">
        <v>500</v>
      </c>
      <c r="AD23" s="869">
        <f t="shared" si="10"/>
        <v>8236</v>
      </c>
      <c r="AE23" s="869">
        <v>10948</v>
      </c>
      <c r="AF23" s="869">
        <f>AE23-Q23</f>
        <v>973</v>
      </c>
      <c r="AG23" s="869">
        <f t="shared" si="11"/>
        <v>9209</v>
      </c>
    </row>
    <row r="24" spans="1:33" s="840" customFormat="1" ht="21.75" customHeight="1">
      <c r="A24" s="839">
        <v>18</v>
      </c>
      <c r="B24" s="864">
        <v>100450352070</v>
      </c>
      <c r="C24" s="850">
        <v>3315397405</v>
      </c>
      <c r="D24" s="851" t="s">
        <v>474</v>
      </c>
      <c r="E24" s="852" t="s">
        <v>20957</v>
      </c>
      <c r="F24" s="853" t="s">
        <v>21554</v>
      </c>
      <c r="G24" s="872">
        <v>550</v>
      </c>
      <c r="H24" s="869">
        <v>28</v>
      </c>
      <c r="I24" s="869"/>
      <c r="J24" s="869">
        <f t="shared" si="0"/>
        <v>28</v>
      </c>
      <c r="K24" s="869">
        <f t="shared" si="1"/>
        <v>15400</v>
      </c>
      <c r="L24" s="869">
        <f t="shared" si="2"/>
        <v>0</v>
      </c>
      <c r="M24" s="869">
        <f t="shared" si="3"/>
        <v>15400</v>
      </c>
      <c r="N24" s="869">
        <f t="shared" si="4"/>
        <v>14207</v>
      </c>
      <c r="O24" s="869">
        <f t="shared" si="5"/>
        <v>710</v>
      </c>
      <c r="P24" s="869">
        <f t="shared" si="6"/>
        <v>483</v>
      </c>
      <c r="Q24" s="869">
        <f t="shared" si="7"/>
        <v>15400</v>
      </c>
      <c r="R24" s="869">
        <v>1308</v>
      </c>
      <c r="S24" s="869">
        <v>200</v>
      </c>
      <c r="T24" s="869">
        <v>119</v>
      </c>
      <c r="U24" s="870">
        <v>171.17000000000004</v>
      </c>
      <c r="V24" s="871"/>
      <c r="W24" s="871"/>
      <c r="X24" s="871"/>
      <c r="Y24" s="869"/>
      <c r="Z24" s="869">
        <v>100</v>
      </c>
      <c r="AA24" s="869">
        <f t="shared" si="8"/>
        <v>1898.17</v>
      </c>
      <c r="AB24" s="869">
        <f t="shared" si="9"/>
        <v>13502</v>
      </c>
      <c r="AC24" s="869">
        <v>500</v>
      </c>
      <c r="AD24" s="869">
        <f t="shared" si="10"/>
        <v>13002</v>
      </c>
      <c r="AE24" s="869">
        <v>17373</v>
      </c>
      <c r="AF24" s="869">
        <f>AE24-Q24</f>
        <v>1973</v>
      </c>
      <c r="AG24" s="869">
        <f t="shared" si="11"/>
        <v>14975</v>
      </c>
    </row>
    <row r="25" spans="1:33" s="840" customFormat="1" ht="21.75" customHeight="1">
      <c r="A25" s="839">
        <v>19</v>
      </c>
      <c r="B25" s="865">
        <v>101969547233</v>
      </c>
      <c r="C25" s="850">
        <v>3315368099</v>
      </c>
      <c r="D25" s="851" t="s">
        <v>475</v>
      </c>
      <c r="E25" s="852" t="s">
        <v>20957</v>
      </c>
      <c r="F25" s="853" t="s">
        <v>20964</v>
      </c>
      <c r="G25" s="872">
        <v>600</v>
      </c>
      <c r="H25" s="869">
        <v>21.5</v>
      </c>
      <c r="I25" s="869"/>
      <c r="J25" s="869">
        <f t="shared" si="0"/>
        <v>21.5</v>
      </c>
      <c r="K25" s="869">
        <f t="shared" si="1"/>
        <v>12900</v>
      </c>
      <c r="L25" s="869">
        <f t="shared" si="2"/>
        <v>0</v>
      </c>
      <c r="M25" s="869">
        <f t="shared" si="3"/>
        <v>12900</v>
      </c>
      <c r="N25" s="869">
        <f t="shared" si="4"/>
        <v>10909</v>
      </c>
      <c r="O25" s="869">
        <f t="shared" si="5"/>
        <v>545</v>
      </c>
      <c r="P25" s="869">
        <f t="shared" si="6"/>
        <v>1446</v>
      </c>
      <c r="Q25" s="869">
        <f t="shared" si="7"/>
        <v>12900</v>
      </c>
      <c r="R25" s="869">
        <v>945</v>
      </c>
      <c r="S25" s="869">
        <v>200</v>
      </c>
      <c r="T25" s="869">
        <v>100</v>
      </c>
      <c r="U25" s="870">
        <v>236.97000000000008</v>
      </c>
      <c r="V25" s="871"/>
      <c r="W25" s="871"/>
      <c r="X25" s="871"/>
      <c r="Y25" s="869"/>
      <c r="Z25" s="869">
        <v>100</v>
      </c>
      <c r="AA25" s="869">
        <f t="shared" si="8"/>
        <v>1581.97</v>
      </c>
      <c r="AB25" s="869">
        <f t="shared" si="9"/>
        <v>11319</v>
      </c>
      <c r="AC25" s="869">
        <v>500</v>
      </c>
      <c r="AD25" s="869">
        <f t="shared" si="10"/>
        <v>10819</v>
      </c>
      <c r="AE25" s="869"/>
      <c r="AF25" s="869"/>
      <c r="AG25" s="869">
        <f t="shared" si="11"/>
        <v>10819</v>
      </c>
    </row>
    <row r="26" spans="1:33" s="840" customFormat="1" ht="21.75" customHeight="1">
      <c r="A26" s="839">
        <v>20</v>
      </c>
      <c r="B26" s="865">
        <v>102245251075</v>
      </c>
      <c r="C26" s="850">
        <v>3317981416</v>
      </c>
      <c r="D26" s="851" t="s">
        <v>20700</v>
      </c>
      <c r="E26" s="852"/>
      <c r="F26" s="853" t="s">
        <v>21554</v>
      </c>
      <c r="G26" s="869">
        <v>550</v>
      </c>
      <c r="H26" s="869">
        <v>25</v>
      </c>
      <c r="I26" s="869"/>
      <c r="J26" s="869">
        <f t="shared" si="0"/>
        <v>25</v>
      </c>
      <c r="K26" s="869">
        <f t="shared" si="1"/>
        <v>13750</v>
      </c>
      <c r="L26" s="869">
        <f t="shared" si="2"/>
        <v>0</v>
      </c>
      <c r="M26" s="869">
        <f t="shared" si="3"/>
        <v>13750</v>
      </c>
      <c r="N26" s="869">
        <f t="shared" si="4"/>
        <v>12685</v>
      </c>
      <c r="O26" s="869">
        <f t="shared" si="5"/>
        <v>634</v>
      </c>
      <c r="P26" s="869">
        <f t="shared" si="6"/>
        <v>431</v>
      </c>
      <c r="Q26" s="869">
        <f t="shared" si="7"/>
        <v>13750</v>
      </c>
      <c r="R26" s="869">
        <v>1308</v>
      </c>
      <c r="S26" s="869">
        <v>200</v>
      </c>
      <c r="T26" s="869">
        <v>119</v>
      </c>
      <c r="U26" s="870">
        <v>382.42</v>
      </c>
      <c r="V26" s="871"/>
      <c r="W26" s="871"/>
      <c r="X26" s="871"/>
      <c r="Y26" s="869"/>
      <c r="Z26" s="869">
        <v>0</v>
      </c>
      <c r="AA26" s="869">
        <f t="shared" si="8"/>
        <v>2009.42</v>
      </c>
      <c r="AB26" s="869">
        <f t="shared" si="9"/>
        <v>11741</v>
      </c>
      <c r="AC26" s="869">
        <v>500</v>
      </c>
      <c r="AD26" s="869">
        <f t="shared" si="10"/>
        <v>11241</v>
      </c>
      <c r="AE26" s="869"/>
      <c r="AF26" s="869"/>
      <c r="AG26" s="869">
        <f t="shared" si="11"/>
        <v>11241</v>
      </c>
    </row>
    <row r="27" spans="1:33" s="840" customFormat="1" ht="21.75" customHeight="1">
      <c r="A27" s="839">
        <v>21</v>
      </c>
      <c r="B27" s="865">
        <v>101216844424</v>
      </c>
      <c r="C27" s="850">
        <v>3317732124</v>
      </c>
      <c r="D27" s="851" t="s">
        <v>705</v>
      </c>
      <c r="E27" s="852"/>
      <c r="F27" s="853" t="s">
        <v>20832</v>
      </c>
      <c r="G27" s="869">
        <v>525</v>
      </c>
      <c r="H27" s="869">
        <v>15</v>
      </c>
      <c r="I27" s="869"/>
      <c r="J27" s="869">
        <f t="shared" si="0"/>
        <v>15</v>
      </c>
      <c r="K27" s="869">
        <f t="shared" si="1"/>
        <v>7875</v>
      </c>
      <c r="L27" s="869">
        <f t="shared" si="2"/>
        <v>0</v>
      </c>
      <c r="M27" s="869">
        <f t="shared" si="3"/>
        <v>7875</v>
      </c>
      <c r="N27" s="869">
        <f t="shared" si="4"/>
        <v>7611</v>
      </c>
      <c r="O27" s="869">
        <f t="shared" si="5"/>
        <v>381</v>
      </c>
      <c r="P27" s="869">
        <f t="shared" si="6"/>
        <v>-117</v>
      </c>
      <c r="Q27" s="869">
        <f t="shared" si="7"/>
        <v>7875</v>
      </c>
      <c r="R27" s="869">
        <v>654</v>
      </c>
      <c r="S27" s="869">
        <v>175</v>
      </c>
      <c r="T27" s="869">
        <v>72</v>
      </c>
      <c r="U27" s="870">
        <v>0</v>
      </c>
      <c r="V27" s="871"/>
      <c r="W27" s="871"/>
      <c r="X27" s="871"/>
      <c r="Y27" s="869"/>
      <c r="Z27" s="869">
        <v>0</v>
      </c>
      <c r="AA27" s="869">
        <f t="shared" si="8"/>
        <v>901</v>
      </c>
      <c r="AB27" s="869">
        <f t="shared" si="9"/>
        <v>6974</v>
      </c>
      <c r="AC27" s="869">
        <v>500</v>
      </c>
      <c r="AD27" s="869">
        <f t="shared" si="10"/>
        <v>6474</v>
      </c>
      <c r="AE27" s="869"/>
      <c r="AF27" s="869"/>
      <c r="AG27" s="869">
        <f t="shared" si="11"/>
        <v>6474</v>
      </c>
    </row>
    <row r="28" spans="1:33" s="840" customFormat="1" ht="21.75" customHeight="1">
      <c r="A28" s="839">
        <v>22</v>
      </c>
      <c r="B28" s="864">
        <v>101958132802</v>
      </c>
      <c r="C28" s="850">
        <v>3317906212</v>
      </c>
      <c r="D28" s="851" t="s">
        <v>20255</v>
      </c>
      <c r="E28" s="852" t="s">
        <v>20957</v>
      </c>
      <c r="F28" s="853" t="s">
        <v>20964</v>
      </c>
      <c r="G28" s="872">
        <v>550</v>
      </c>
      <c r="H28" s="869">
        <v>22</v>
      </c>
      <c r="I28" s="869"/>
      <c r="J28" s="869">
        <f t="shared" si="0"/>
        <v>22</v>
      </c>
      <c r="K28" s="869">
        <f t="shared" si="1"/>
        <v>12100</v>
      </c>
      <c r="L28" s="869">
        <f t="shared" si="2"/>
        <v>0</v>
      </c>
      <c r="M28" s="869">
        <f t="shared" si="3"/>
        <v>12100</v>
      </c>
      <c r="N28" s="869">
        <f t="shared" si="4"/>
        <v>11162</v>
      </c>
      <c r="O28" s="869">
        <f t="shared" si="5"/>
        <v>558</v>
      </c>
      <c r="P28" s="869">
        <f t="shared" si="6"/>
        <v>380</v>
      </c>
      <c r="Q28" s="869">
        <f t="shared" si="7"/>
        <v>12100</v>
      </c>
      <c r="R28" s="869">
        <v>1017</v>
      </c>
      <c r="S28" s="869">
        <v>200</v>
      </c>
      <c r="T28" s="869">
        <v>105</v>
      </c>
      <c r="U28" s="870">
        <v>183.05000000000004</v>
      </c>
      <c r="V28" s="871"/>
      <c r="W28" s="871"/>
      <c r="X28" s="871"/>
      <c r="Y28" s="869"/>
      <c r="Z28" s="869">
        <v>150</v>
      </c>
      <c r="AA28" s="869">
        <f t="shared" si="8"/>
        <v>1655.05</v>
      </c>
      <c r="AB28" s="869">
        <f t="shared" si="9"/>
        <v>10445</v>
      </c>
      <c r="AC28" s="869">
        <v>500</v>
      </c>
      <c r="AD28" s="869">
        <f t="shared" si="10"/>
        <v>9945</v>
      </c>
      <c r="AE28" s="869"/>
      <c r="AF28" s="869"/>
      <c r="AG28" s="869">
        <f t="shared" si="11"/>
        <v>9945</v>
      </c>
    </row>
    <row r="29" spans="1:33" s="840" customFormat="1" ht="21.75" customHeight="1">
      <c r="A29" s="839">
        <v>23</v>
      </c>
      <c r="B29" s="865">
        <v>102053057864</v>
      </c>
      <c r="C29" s="850">
        <v>3317629009</v>
      </c>
      <c r="D29" s="851" t="s">
        <v>4207</v>
      </c>
      <c r="E29" s="852"/>
      <c r="F29" s="853" t="s">
        <v>20964</v>
      </c>
      <c r="G29" s="869">
        <v>550</v>
      </c>
      <c r="H29" s="869">
        <v>19</v>
      </c>
      <c r="I29" s="869"/>
      <c r="J29" s="869">
        <f t="shared" si="0"/>
        <v>19</v>
      </c>
      <c r="K29" s="869">
        <f t="shared" si="1"/>
        <v>10450</v>
      </c>
      <c r="L29" s="869">
        <f t="shared" si="2"/>
        <v>0</v>
      </c>
      <c r="M29" s="869">
        <f t="shared" si="3"/>
        <v>10450</v>
      </c>
      <c r="N29" s="869">
        <f t="shared" si="4"/>
        <v>9640</v>
      </c>
      <c r="O29" s="869">
        <f t="shared" si="5"/>
        <v>482</v>
      </c>
      <c r="P29" s="869">
        <f t="shared" si="6"/>
        <v>328</v>
      </c>
      <c r="Q29" s="869">
        <f t="shared" si="7"/>
        <v>10450</v>
      </c>
      <c r="R29" s="869">
        <v>799</v>
      </c>
      <c r="S29" s="869">
        <v>200</v>
      </c>
      <c r="T29" s="869">
        <v>91</v>
      </c>
      <c r="U29" s="870">
        <v>342.29</v>
      </c>
      <c r="V29" s="871"/>
      <c r="W29" s="871"/>
      <c r="X29" s="871"/>
      <c r="Y29" s="869"/>
      <c r="Z29" s="869">
        <v>0</v>
      </c>
      <c r="AA29" s="869">
        <f t="shared" si="8"/>
        <v>1432.29</v>
      </c>
      <c r="AB29" s="869">
        <f t="shared" si="9"/>
        <v>9018</v>
      </c>
      <c r="AC29" s="869">
        <v>500</v>
      </c>
      <c r="AD29" s="869">
        <f t="shared" si="10"/>
        <v>8518</v>
      </c>
      <c r="AE29" s="869"/>
      <c r="AF29" s="869"/>
      <c r="AG29" s="869">
        <f t="shared" si="11"/>
        <v>8518</v>
      </c>
    </row>
    <row r="30" spans="1:33" s="840" customFormat="1" ht="21.75" customHeight="1">
      <c r="A30" s="839">
        <v>24</v>
      </c>
      <c r="B30" s="864">
        <v>102086533444</v>
      </c>
      <c r="C30" s="855">
        <v>3316550718</v>
      </c>
      <c r="D30" s="851" t="s">
        <v>445</v>
      </c>
      <c r="E30" s="852"/>
      <c r="F30" s="853" t="s">
        <v>21868</v>
      </c>
      <c r="G30" s="869">
        <v>550</v>
      </c>
      <c r="H30" s="869">
        <v>19</v>
      </c>
      <c r="I30" s="869"/>
      <c r="J30" s="869">
        <f t="shared" si="0"/>
        <v>19</v>
      </c>
      <c r="K30" s="869">
        <f t="shared" si="1"/>
        <v>10450</v>
      </c>
      <c r="L30" s="869">
        <f t="shared" si="2"/>
        <v>0</v>
      </c>
      <c r="M30" s="869">
        <f t="shared" si="3"/>
        <v>10450</v>
      </c>
      <c r="N30" s="869">
        <f t="shared" si="4"/>
        <v>9640</v>
      </c>
      <c r="O30" s="869">
        <f t="shared" si="5"/>
        <v>482</v>
      </c>
      <c r="P30" s="869">
        <f t="shared" si="6"/>
        <v>328</v>
      </c>
      <c r="Q30" s="869">
        <f t="shared" si="7"/>
        <v>10450</v>
      </c>
      <c r="R30" s="869">
        <v>799</v>
      </c>
      <c r="S30" s="869">
        <v>200</v>
      </c>
      <c r="T30" s="869">
        <v>91</v>
      </c>
      <c r="U30" s="870">
        <v>9.4</v>
      </c>
      <c r="V30" s="871"/>
      <c r="W30" s="871"/>
      <c r="X30" s="871"/>
      <c r="Y30" s="869"/>
      <c r="Z30" s="869">
        <v>300</v>
      </c>
      <c r="AA30" s="869">
        <f t="shared" si="8"/>
        <v>1399.4</v>
      </c>
      <c r="AB30" s="869">
        <f t="shared" si="9"/>
        <v>9051</v>
      </c>
      <c r="AC30" s="869">
        <v>500</v>
      </c>
      <c r="AD30" s="869">
        <f t="shared" si="10"/>
        <v>8551</v>
      </c>
      <c r="AE30" s="869"/>
      <c r="AF30" s="869"/>
      <c r="AG30" s="869">
        <f t="shared" si="11"/>
        <v>8551</v>
      </c>
    </row>
    <row r="31" spans="1:33" s="840" customFormat="1" ht="21.75" customHeight="1">
      <c r="A31" s="839">
        <v>25</v>
      </c>
      <c r="B31" s="865">
        <v>101428896909</v>
      </c>
      <c r="C31" s="850">
        <v>3315285176</v>
      </c>
      <c r="D31" s="851" t="s">
        <v>477</v>
      </c>
      <c r="E31" s="852"/>
      <c r="F31" s="853" t="s">
        <v>20832</v>
      </c>
      <c r="G31" s="869">
        <v>625</v>
      </c>
      <c r="H31" s="869">
        <v>21</v>
      </c>
      <c r="I31" s="869"/>
      <c r="J31" s="869">
        <f t="shared" si="0"/>
        <v>21</v>
      </c>
      <c r="K31" s="869">
        <f t="shared" si="1"/>
        <v>13125</v>
      </c>
      <c r="L31" s="869">
        <f t="shared" si="2"/>
        <v>0</v>
      </c>
      <c r="M31" s="869">
        <f t="shared" si="3"/>
        <v>13125</v>
      </c>
      <c r="N31" s="869">
        <f t="shared" si="4"/>
        <v>10655</v>
      </c>
      <c r="O31" s="869">
        <f t="shared" si="5"/>
        <v>533</v>
      </c>
      <c r="P31" s="869">
        <f t="shared" si="6"/>
        <v>1937</v>
      </c>
      <c r="Q31" s="869">
        <f t="shared" si="7"/>
        <v>13125</v>
      </c>
      <c r="R31" s="869">
        <v>945</v>
      </c>
      <c r="S31" s="869">
        <v>200</v>
      </c>
      <c r="T31" s="869">
        <v>100</v>
      </c>
      <c r="U31" s="870">
        <v>135.44000000000003</v>
      </c>
      <c r="V31" s="871"/>
      <c r="W31" s="871">
        <v>1000</v>
      </c>
      <c r="X31" s="871"/>
      <c r="Y31" s="869"/>
      <c r="Z31" s="869">
        <v>0</v>
      </c>
      <c r="AA31" s="869">
        <f t="shared" si="8"/>
        <v>2380.44</v>
      </c>
      <c r="AB31" s="869">
        <f t="shared" si="9"/>
        <v>10745</v>
      </c>
      <c r="AC31" s="869">
        <v>500</v>
      </c>
      <c r="AD31" s="869">
        <f t="shared" si="10"/>
        <v>10245</v>
      </c>
      <c r="AE31" s="869"/>
      <c r="AF31" s="869"/>
      <c r="AG31" s="869">
        <f t="shared" si="11"/>
        <v>10245</v>
      </c>
    </row>
    <row r="32" spans="1:33" s="840" customFormat="1" ht="21.75" customHeight="1">
      <c r="A32" s="839">
        <v>26</v>
      </c>
      <c r="B32" s="864">
        <v>102032852951</v>
      </c>
      <c r="C32" s="855">
        <v>3317057005</v>
      </c>
      <c r="D32" s="851" t="s">
        <v>22288</v>
      </c>
      <c r="E32" s="852"/>
      <c r="F32" s="853" t="s">
        <v>21553</v>
      </c>
      <c r="G32" s="869">
        <v>525</v>
      </c>
      <c r="H32" s="869">
        <v>24</v>
      </c>
      <c r="I32" s="869"/>
      <c r="J32" s="869">
        <f t="shared" si="0"/>
        <v>24</v>
      </c>
      <c r="K32" s="869">
        <f>ROUND(H32*G32,0)</f>
        <v>12600</v>
      </c>
      <c r="L32" s="869">
        <f t="shared" si="2"/>
        <v>0</v>
      </c>
      <c r="M32" s="869">
        <f t="shared" si="3"/>
        <v>12600</v>
      </c>
      <c r="N32" s="869">
        <f t="shared" si="4"/>
        <v>12177</v>
      </c>
      <c r="O32" s="869">
        <f t="shared" si="5"/>
        <v>609</v>
      </c>
      <c r="P32" s="869">
        <f t="shared" si="6"/>
        <v>-186</v>
      </c>
      <c r="Q32" s="869">
        <f t="shared" si="7"/>
        <v>12600</v>
      </c>
      <c r="R32" s="869">
        <v>1235</v>
      </c>
      <c r="S32" s="869">
        <v>200</v>
      </c>
      <c r="T32" s="869">
        <v>114</v>
      </c>
      <c r="U32" s="870">
        <v>449.21999999999997</v>
      </c>
      <c r="V32" s="871"/>
      <c r="W32" s="871"/>
      <c r="X32" s="871"/>
      <c r="Y32" s="869"/>
      <c r="Z32" s="869">
        <v>0</v>
      </c>
      <c r="AA32" s="869">
        <f t="shared" si="8"/>
        <v>1998.22</v>
      </c>
      <c r="AB32" s="869">
        <f t="shared" si="9"/>
        <v>10602</v>
      </c>
      <c r="AC32" s="869">
        <v>500</v>
      </c>
      <c r="AD32" s="869">
        <f t="shared" si="10"/>
        <v>10102</v>
      </c>
      <c r="AE32" s="869">
        <v>15005</v>
      </c>
      <c r="AF32" s="869">
        <f>AE32-Q32</f>
        <v>2405</v>
      </c>
      <c r="AG32" s="869">
        <f t="shared" si="11"/>
        <v>12507</v>
      </c>
    </row>
    <row r="33" spans="1:35" s="840" customFormat="1" ht="21.75" customHeight="1">
      <c r="A33" s="839">
        <v>27</v>
      </c>
      <c r="B33" s="864">
        <v>102090872186</v>
      </c>
      <c r="C33" s="850">
        <v>3316481452</v>
      </c>
      <c r="D33" s="851" t="s">
        <v>442</v>
      </c>
      <c r="E33" s="852"/>
      <c r="F33" s="853" t="s">
        <v>20833</v>
      </c>
      <c r="G33" s="869">
        <v>625</v>
      </c>
      <c r="H33" s="869">
        <v>25</v>
      </c>
      <c r="I33" s="869"/>
      <c r="J33" s="869">
        <f t="shared" si="0"/>
        <v>25</v>
      </c>
      <c r="K33" s="869">
        <f t="shared" si="1"/>
        <v>15625</v>
      </c>
      <c r="L33" s="869">
        <f t="shared" si="2"/>
        <v>0</v>
      </c>
      <c r="M33" s="869">
        <f t="shared" si="3"/>
        <v>15625</v>
      </c>
      <c r="N33" s="869">
        <f t="shared" si="4"/>
        <v>12685</v>
      </c>
      <c r="O33" s="869">
        <f t="shared" si="5"/>
        <v>634</v>
      </c>
      <c r="P33" s="869">
        <f t="shared" si="6"/>
        <v>2306</v>
      </c>
      <c r="Q33" s="869">
        <f t="shared" si="7"/>
        <v>15625</v>
      </c>
      <c r="R33" s="869">
        <v>1308</v>
      </c>
      <c r="S33" s="869">
        <v>200</v>
      </c>
      <c r="T33" s="869">
        <v>119</v>
      </c>
      <c r="U33" s="870">
        <v>391.2600000000001</v>
      </c>
      <c r="V33" s="871"/>
      <c r="W33" s="871"/>
      <c r="X33" s="871"/>
      <c r="Y33" s="869"/>
      <c r="Z33" s="869">
        <v>0</v>
      </c>
      <c r="AA33" s="869">
        <f t="shared" si="8"/>
        <v>2018.2600000000002</v>
      </c>
      <c r="AB33" s="869">
        <f t="shared" si="9"/>
        <v>13607</v>
      </c>
      <c r="AC33" s="869">
        <v>500</v>
      </c>
      <c r="AD33" s="869">
        <f t="shared" si="10"/>
        <v>13107</v>
      </c>
      <c r="AE33" s="869"/>
      <c r="AF33" s="869"/>
      <c r="AG33" s="869">
        <f t="shared" si="11"/>
        <v>13107</v>
      </c>
    </row>
    <row r="34" spans="1:35" s="842" customFormat="1" ht="21.75" customHeight="1">
      <c r="A34" s="839">
        <v>28</v>
      </c>
      <c r="B34" s="864">
        <v>101732689727</v>
      </c>
      <c r="C34" s="850">
        <v>3316185376</v>
      </c>
      <c r="D34" s="851" t="s">
        <v>454</v>
      </c>
      <c r="E34" s="852" t="s">
        <v>20957</v>
      </c>
      <c r="F34" s="853" t="s">
        <v>20964</v>
      </c>
      <c r="G34" s="872">
        <v>500</v>
      </c>
      <c r="H34" s="869">
        <v>0</v>
      </c>
      <c r="I34" s="869"/>
      <c r="J34" s="869">
        <f t="shared" si="0"/>
        <v>0</v>
      </c>
      <c r="K34" s="869">
        <f t="shared" si="1"/>
        <v>0</v>
      </c>
      <c r="L34" s="869">
        <f t="shared" si="2"/>
        <v>0</v>
      </c>
      <c r="M34" s="869">
        <f t="shared" si="3"/>
        <v>0</v>
      </c>
      <c r="N34" s="869">
        <f t="shared" si="4"/>
        <v>0</v>
      </c>
      <c r="O34" s="869">
        <f t="shared" si="5"/>
        <v>0</v>
      </c>
      <c r="P34" s="869">
        <f t="shared" si="6"/>
        <v>0</v>
      </c>
      <c r="Q34" s="869">
        <f t="shared" si="7"/>
        <v>0</v>
      </c>
      <c r="R34" s="869">
        <v>0</v>
      </c>
      <c r="S34" s="869">
        <v>0</v>
      </c>
      <c r="T34" s="869">
        <v>0</v>
      </c>
      <c r="U34" s="870">
        <v>0</v>
      </c>
      <c r="V34" s="871"/>
      <c r="W34" s="871"/>
      <c r="X34" s="871"/>
      <c r="Y34" s="869"/>
      <c r="Z34" s="869">
        <v>0</v>
      </c>
      <c r="AA34" s="869">
        <f t="shared" si="8"/>
        <v>0</v>
      </c>
      <c r="AB34" s="869">
        <f t="shared" si="9"/>
        <v>0</v>
      </c>
      <c r="AC34" s="869">
        <v>500</v>
      </c>
      <c r="AD34" s="869">
        <f t="shared" si="10"/>
        <v>-500</v>
      </c>
      <c r="AE34" s="869"/>
      <c r="AF34" s="869"/>
      <c r="AG34" s="869">
        <f t="shared" si="11"/>
        <v>-500</v>
      </c>
    </row>
    <row r="35" spans="1:35" s="842" customFormat="1" ht="21.75" customHeight="1">
      <c r="A35" s="839">
        <v>29</v>
      </c>
      <c r="B35" s="865">
        <v>101902123648</v>
      </c>
      <c r="C35" s="850">
        <v>3315199679</v>
      </c>
      <c r="D35" s="851" t="s">
        <v>482</v>
      </c>
      <c r="E35" s="852"/>
      <c r="F35" s="853" t="s">
        <v>21554</v>
      </c>
      <c r="G35" s="869">
        <v>550</v>
      </c>
      <c r="H35" s="869">
        <v>22</v>
      </c>
      <c r="I35" s="869"/>
      <c r="J35" s="869">
        <f t="shared" si="0"/>
        <v>22</v>
      </c>
      <c r="K35" s="869">
        <f t="shared" si="1"/>
        <v>12100</v>
      </c>
      <c r="L35" s="869">
        <f t="shared" si="2"/>
        <v>0</v>
      </c>
      <c r="M35" s="869">
        <f t="shared" si="3"/>
        <v>12100</v>
      </c>
      <c r="N35" s="869">
        <f t="shared" si="4"/>
        <v>11162</v>
      </c>
      <c r="O35" s="869">
        <f t="shared" si="5"/>
        <v>558</v>
      </c>
      <c r="P35" s="869">
        <f t="shared" si="6"/>
        <v>380</v>
      </c>
      <c r="Q35" s="869">
        <f t="shared" si="7"/>
        <v>12100</v>
      </c>
      <c r="R35" s="869">
        <v>1017</v>
      </c>
      <c r="S35" s="869">
        <v>200</v>
      </c>
      <c r="T35" s="869">
        <v>105</v>
      </c>
      <c r="U35" s="870">
        <v>393.13000000000005</v>
      </c>
      <c r="V35" s="871">
        <f>11536</f>
        <v>11536</v>
      </c>
      <c r="W35" s="871">
        <v>2000</v>
      </c>
      <c r="X35" s="871"/>
      <c r="Y35" s="869"/>
      <c r="Z35" s="869">
        <v>0</v>
      </c>
      <c r="AA35" s="869">
        <f t="shared" si="8"/>
        <v>15251.130000000001</v>
      </c>
      <c r="AB35" s="869">
        <f t="shared" si="9"/>
        <v>-3152</v>
      </c>
      <c r="AC35" s="869">
        <v>500</v>
      </c>
      <c r="AD35" s="869">
        <f t="shared" si="10"/>
        <v>-3652</v>
      </c>
      <c r="AE35" s="869"/>
      <c r="AF35" s="869">
        <v>1000</v>
      </c>
      <c r="AG35" s="869">
        <f t="shared" si="11"/>
        <v>-2652</v>
      </c>
    </row>
    <row r="36" spans="1:35" s="842" customFormat="1" ht="21.75" customHeight="1">
      <c r="A36" s="839">
        <v>30</v>
      </c>
      <c r="B36" s="865">
        <v>102062806876</v>
      </c>
      <c r="C36" s="850">
        <v>3316290554</v>
      </c>
      <c r="D36" s="851" t="s">
        <v>451</v>
      </c>
      <c r="E36" s="852" t="s">
        <v>20957</v>
      </c>
      <c r="F36" s="853" t="s">
        <v>21868</v>
      </c>
      <c r="G36" s="872">
        <v>500</v>
      </c>
      <c r="H36" s="869">
        <v>26</v>
      </c>
      <c r="I36" s="869"/>
      <c r="J36" s="869">
        <f t="shared" si="0"/>
        <v>26</v>
      </c>
      <c r="K36" s="869">
        <f t="shared" si="1"/>
        <v>13000</v>
      </c>
      <c r="L36" s="869">
        <f t="shared" si="2"/>
        <v>0</v>
      </c>
      <c r="M36" s="869">
        <f t="shared" si="3"/>
        <v>13000</v>
      </c>
      <c r="N36" s="869">
        <f t="shared" si="4"/>
        <v>13192</v>
      </c>
      <c r="O36" s="869">
        <f t="shared" si="5"/>
        <v>660</v>
      </c>
      <c r="P36" s="869">
        <f t="shared" si="6"/>
        <v>-852</v>
      </c>
      <c r="Q36" s="869">
        <f t="shared" si="7"/>
        <v>13000</v>
      </c>
      <c r="R36" s="869">
        <v>1308</v>
      </c>
      <c r="S36" s="869">
        <v>200</v>
      </c>
      <c r="T36" s="869">
        <v>119</v>
      </c>
      <c r="U36" s="870">
        <v>619.4699999999998</v>
      </c>
      <c r="V36" s="871"/>
      <c r="W36" s="871">
        <v>1000</v>
      </c>
      <c r="X36" s="871"/>
      <c r="Y36" s="869"/>
      <c r="Z36" s="869">
        <v>0</v>
      </c>
      <c r="AA36" s="869">
        <f t="shared" si="8"/>
        <v>3246.47</v>
      </c>
      <c r="AB36" s="869">
        <f t="shared" si="9"/>
        <v>9754</v>
      </c>
      <c r="AC36" s="869">
        <v>500</v>
      </c>
      <c r="AD36" s="869">
        <f t="shared" si="10"/>
        <v>9254</v>
      </c>
      <c r="AE36" s="869">
        <v>19062</v>
      </c>
      <c r="AF36" s="869">
        <f>AE36-Q36</f>
        <v>6062</v>
      </c>
      <c r="AG36" s="869">
        <f t="shared" si="11"/>
        <v>15316</v>
      </c>
      <c r="AH36" s="842">
        <v>10471</v>
      </c>
      <c r="AI36" s="842">
        <f>AG36-AH36</f>
        <v>4845</v>
      </c>
    </row>
    <row r="37" spans="1:35" s="840" customFormat="1" ht="21.75" customHeight="1">
      <c r="A37" s="839">
        <v>31</v>
      </c>
      <c r="B37" s="864">
        <v>101931400073</v>
      </c>
      <c r="C37" s="855">
        <v>3316313423</v>
      </c>
      <c r="D37" s="851" t="s">
        <v>450</v>
      </c>
      <c r="E37" s="852"/>
      <c r="F37" s="853" t="s">
        <v>21553</v>
      </c>
      <c r="G37" s="869">
        <v>600</v>
      </c>
      <c r="H37" s="869">
        <v>25</v>
      </c>
      <c r="I37" s="869"/>
      <c r="J37" s="869">
        <f t="shared" si="0"/>
        <v>25</v>
      </c>
      <c r="K37" s="869">
        <f t="shared" si="1"/>
        <v>15000</v>
      </c>
      <c r="L37" s="869">
        <f t="shared" si="2"/>
        <v>0</v>
      </c>
      <c r="M37" s="869">
        <f t="shared" si="3"/>
        <v>15000</v>
      </c>
      <c r="N37" s="869">
        <f t="shared" si="4"/>
        <v>12685</v>
      </c>
      <c r="O37" s="869">
        <f t="shared" si="5"/>
        <v>634</v>
      </c>
      <c r="P37" s="869">
        <f t="shared" si="6"/>
        <v>1681</v>
      </c>
      <c r="Q37" s="869">
        <f t="shared" si="7"/>
        <v>15000</v>
      </c>
      <c r="R37" s="869">
        <v>1308</v>
      </c>
      <c r="S37" s="869">
        <v>200</v>
      </c>
      <c r="T37" s="869">
        <v>119</v>
      </c>
      <c r="U37" s="870">
        <v>451.4</v>
      </c>
      <c r="V37" s="871"/>
      <c r="W37" s="871"/>
      <c r="X37" s="871"/>
      <c r="Y37" s="869"/>
      <c r="Z37" s="869">
        <v>0</v>
      </c>
      <c r="AA37" s="869">
        <f t="shared" si="8"/>
        <v>2078.4</v>
      </c>
      <c r="AB37" s="869">
        <f t="shared" si="9"/>
        <v>12922</v>
      </c>
      <c r="AC37" s="869">
        <v>500</v>
      </c>
      <c r="AD37" s="869">
        <f t="shared" si="10"/>
        <v>12422</v>
      </c>
      <c r="AE37" s="869"/>
      <c r="AF37" s="869"/>
      <c r="AG37" s="869">
        <f t="shared" si="11"/>
        <v>12422</v>
      </c>
    </row>
    <row r="38" spans="1:35" s="840" customFormat="1" ht="21.75" customHeight="1">
      <c r="A38" s="839">
        <v>32</v>
      </c>
      <c r="B38" s="864">
        <v>101805790352</v>
      </c>
      <c r="C38" s="850">
        <v>3313806736</v>
      </c>
      <c r="D38" s="851" t="s">
        <v>659</v>
      </c>
      <c r="E38" s="852"/>
      <c r="F38" s="853" t="s">
        <v>20832</v>
      </c>
      <c r="G38" s="869">
        <v>550</v>
      </c>
      <c r="H38" s="869">
        <v>23</v>
      </c>
      <c r="I38" s="869"/>
      <c r="J38" s="869">
        <f t="shared" si="0"/>
        <v>23</v>
      </c>
      <c r="K38" s="869">
        <f t="shared" si="1"/>
        <v>12650</v>
      </c>
      <c r="L38" s="869">
        <f t="shared" si="2"/>
        <v>0</v>
      </c>
      <c r="M38" s="869">
        <f t="shared" si="3"/>
        <v>12650</v>
      </c>
      <c r="N38" s="869">
        <f t="shared" si="4"/>
        <v>11670</v>
      </c>
      <c r="O38" s="869">
        <f t="shared" si="5"/>
        <v>584</v>
      </c>
      <c r="P38" s="869">
        <f t="shared" si="6"/>
        <v>396</v>
      </c>
      <c r="Q38" s="869">
        <f t="shared" si="7"/>
        <v>12650</v>
      </c>
      <c r="R38" s="869">
        <v>1090</v>
      </c>
      <c r="S38" s="869">
        <v>200</v>
      </c>
      <c r="T38" s="869">
        <v>110</v>
      </c>
      <c r="U38" s="870">
        <v>9.4</v>
      </c>
      <c r="V38" s="871"/>
      <c r="W38" s="871"/>
      <c r="X38" s="871"/>
      <c r="Y38" s="869"/>
      <c r="Z38" s="869">
        <v>200</v>
      </c>
      <c r="AA38" s="869">
        <f t="shared" ref="AA38:AA72" si="12">SUM(R38:Z38)</f>
        <v>1609.4</v>
      </c>
      <c r="AB38" s="869">
        <f t="shared" ref="AB38:AB72" si="13">ROUNDUP(Q38-AA38,0)</f>
        <v>11041</v>
      </c>
      <c r="AC38" s="869">
        <v>500</v>
      </c>
      <c r="AD38" s="869">
        <f t="shared" si="10"/>
        <v>10541</v>
      </c>
      <c r="AE38" s="869"/>
      <c r="AF38" s="869"/>
      <c r="AG38" s="869">
        <f t="shared" si="11"/>
        <v>10541</v>
      </c>
    </row>
    <row r="39" spans="1:35" s="840" customFormat="1" ht="21.75" customHeight="1">
      <c r="A39" s="839">
        <v>33</v>
      </c>
      <c r="B39" s="865">
        <v>102043325341</v>
      </c>
      <c r="C39" s="850">
        <v>3316063261</v>
      </c>
      <c r="D39" s="851" t="s">
        <v>458</v>
      </c>
      <c r="E39" s="852"/>
      <c r="F39" s="853" t="s">
        <v>20964</v>
      </c>
      <c r="G39" s="869">
        <v>600</v>
      </c>
      <c r="H39" s="869">
        <v>28</v>
      </c>
      <c r="I39" s="869"/>
      <c r="J39" s="869">
        <f t="shared" si="0"/>
        <v>28</v>
      </c>
      <c r="K39" s="869">
        <f t="shared" si="1"/>
        <v>16800</v>
      </c>
      <c r="L39" s="869">
        <f t="shared" si="2"/>
        <v>0</v>
      </c>
      <c r="M39" s="869">
        <f t="shared" si="3"/>
        <v>16800</v>
      </c>
      <c r="N39" s="869">
        <f t="shared" si="4"/>
        <v>14207</v>
      </c>
      <c r="O39" s="869">
        <f t="shared" si="5"/>
        <v>710</v>
      </c>
      <c r="P39" s="869">
        <f t="shared" si="6"/>
        <v>1883</v>
      </c>
      <c r="Q39" s="869">
        <f t="shared" si="7"/>
        <v>16800</v>
      </c>
      <c r="R39" s="869">
        <v>1308</v>
      </c>
      <c r="S39" s="869">
        <v>200</v>
      </c>
      <c r="T39" s="869">
        <v>119</v>
      </c>
      <c r="U39" s="870">
        <v>13.36</v>
      </c>
      <c r="V39" s="871"/>
      <c r="W39" s="871"/>
      <c r="X39" s="871"/>
      <c r="Y39" s="869"/>
      <c r="Z39" s="869">
        <v>100</v>
      </c>
      <c r="AA39" s="869">
        <f t="shared" si="12"/>
        <v>1740.36</v>
      </c>
      <c r="AB39" s="869">
        <f t="shared" si="13"/>
        <v>15060</v>
      </c>
      <c r="AC39" s="869">
        <v>500</v>
      </c>
      <c r="AD39" s="869">
        <f t="shared" si="10"/>
        <v>14560</v>
      </c>
      <c r="AE39" s="873"/>
      <c r="AF39" s="869"/>
      <c r="AG39" s="869">
        <f t="shared" si="11"/>
        <v>14560</v>
      </c>
    </row>
    <row r="40" spans="1:35" s="840" customFormat="1" ht="21.75" customHeight="1">
      <c r="A40" s="839">
        <v>34</v>
      </c>
      <c r="B40" s="865">
        <v>101821692693</v>
      </c>
      <c r="C40" s="850">
        <v>3313965630</v>
      </c>
      <c r="D40" s="851" t="s">
        <v>493</v>
      </c>
      <c r="E40" s="852" t="s">
        <v>20957</v>
      </c>
      <c r="F40" s="853" t="s">
        <v>21554</v>
      </c>
      <c r="G40" s="872">
        <v>550</v>
      </c>
      <c r="H40" s="869">
        <v>10</v>
      </c>
      <c r="I40" s="869"/>
      <c r="J40" s="869">
        <f t="shared" si="0"/>
        <v>10</v>
      </c>
      <c r="K40" s="869">
        <f t="shared" si="1"/>
        <v>5500</v>
      </c>
      <c r="L40" s="869">
        <f t="shared" si="2"/>
        <v>0</v>
      </c>
      <c r="M40" s="869">
        <f t="shared" si="3"/>
        <v>5500</v>
      </c>
      <c r="N40" s="869">
        <f t="shared" si="4"/>
        <v>5074</v>
      </c>
      <c r="O40" s="869">
        <f t="shared" si="5"/>
        <v>254</v>
      </c>
      <c r="P40" s="869">
        <f t="shared" si="6"/>
        <v>172</v>
      </c>
      <c r="Q40" s="869">
        <f t="shared" si="7"/>
        <v>5500</v>
      </c>
      <c r="R40" s="869">
        <v>509</v>
      </c>
      <c r="S40" s="869">
        <v>0</v>
      </c>
      <c r="T40" s="869">
        <v>48</v>
      </c>
      <c r="U40" s="870">
        <v>0</v>
      </c>
      <c r="V40" s="871"/>
      <c r="W40" s="871"/>
      <c r="X40" s="871"/>
      <c r="Y40" s="869"/>
      <c r="Z40" s="869">
        <v>0</v>
      </c>
      <c r="AA40" s="869">
        <f t="shared" si="12"/>
        <v>557</v>
      </c>
      <c r="AB40" s="869">
        <f t="shared" si="13"/>
        <v>4943</v>
      </c>
      <c r="AC40" s="869">
        <v>500</v>
      </c>
      <c r="AD40" s="869">
        <f t="shared" si="10"/>
        <v>4443</v>
      </c>
      <c r="AE40" s="869"/>
      <c r="AF40" s="869"/>
      <c r="AG40" s="869">
        <f t="shared" si="11"/>
        <v>4443</v>
      </c>
    </row>
    <row r="41" spans="1:35" s="840" customFormat="1" ht="21.75" customHeight="1">
      <c r="A41" s="839">
        <v>35</v>
      </c>
      <c r="B41" s="865">
        <v>101591620411</v>
      </c>
      <c r="C41" s="850">
        <v>3313948482</v>
      </c>
      <c r="D41" s="851" t="s">
        <v>494</v>
      </c>
      <c r="E41" s="852"/>
      <c r="F41" s="853" t="s">
        <v>20832</v>
      </c>
      <c r="G41" s="869">
        <v>550</v>
      </c>
      <c r="H41" s="869">
        <v>0</v>
      </c>
      <c r="I41" s="869"/>
      <c r="J41" s="869">
        <f t="shared" si="0"/>
        <v>0</v>
      </c>
      <c r="K41" s="869">
        <f t="shared" si="1"/>
        <v>0</v>
      </c>
      <c r="L41" s="869">
        <f t="shared" si="2"/>
        <v>0</v>
      </c>
      <c r="M41" s="869">
        <f t="shared" si="3"/>
        <v>0</v>
      </c>
      <c r="N41" s="869">
        <f t="shared" si="4"/>
        <v>0</v>
      </c>
      <c r="O41" s="869">
        <f t="shared" si="5"/>
        <v>0</v>
      </c>
      <c r="P41" s="869">
        <f t="shared" si="6"/>
        <v>0</v>
      </c>
      <c r="Q41" s="869">
        <f t="shared" si="7"/>
        <v>0</v>
      </c>
      <c r="R41" s="869">
        <v>0</v>
      </c>
      <c r="S41" s="869">
        <v>0</v>
      </c>
      <c r="T41" s="869">
        <v>0</v>
      </c>
      <c r="U41" s="870">
        <v>0</v>
      </c>
      <c r="V41" s="871"/>
      <c r="W41" s="871"/>
      <c r="X41" s="871"/>
      <c r="Y41" s="869"/>
      <c r="Z41" s="869">
        <v>0</v>
      </c>
      <c r="AA41" s="869">
        <f t="shared" si="12"/>
        <v>0</v>
      </c>
      <c r="AB41" s="869">
        <f t="shared" si="13"/>
        <v>0</v>
      </c>
      <c r="AC41" s="869">
        <v>500</v>
      </c>
      <c r="AD41" s="869">
        <f t="shared" si="10"/>
        <v>-500</v>
      </c>
      <c r="AE41" s="869"/>
      <c r="AF41" s="869"/>
      <c r="AG41" s="869">
        <f t="shared" si="11"/>
        <v>-500</v>
      </c>
    </row>
    <row r="42" spans="1:35" s="840" customFormat="1" ht="21.75" customHeight="1">
      <c r="A42" s="839">
        <v>36</v>
      </c>
      <c r="B42" s="865">
        <v>102235752061</v>
      </c>
      <c r="C42" s="850">
        <v>3317906217</v>
      </c>
      <c r="D42" s="851" t="s">
        <v>20231</v>
      </c>
      <c r="E42" s="852" t="s">
        <v>20957</v>
      </c>
      <c r="F42" s="853" t="s">
        <v>20964</v>
      </c>
      <c r="G42" s="872">
        <v>550</v>
      </c>
      <c r="H42" s="869">
        <v>24</v>
      </c>
      <c r="I42" s="869"/>
      <c r="J42" s="869">
        <f t="shared" si="0"/>
        <v>24</v>
      </c>
      <c r="K42" s="869">
        <f t="shared" si="1"/>
        <v>13200</v>
      </c>
      <c r="L42" s="869">
        <f t="shared" si="2"/>
        <v>0</v>
      </c>
      <c r="M42" s="869">
        <f t="shared" si="3"/>
        <v>13200</v>
      </c>
      <c r="N42" s="869">
        <f t="shared" si="4"/>
        <v>12177</v>
      </c>
      <c r="O42" s="869">
        <f t="shared" si="5"/>
        <v>609</v>
      </c>
      <c r="P42" s="869">
        <f t="shared" si="6"/>
        <v>414</v>
      </c>
      <c r="Q42" s="869">
        <f t="shared" si="7"/>
        <v>13200</v>
      </c>
      <c r="R42" s="869">
        <v>1235</v>
      </c>
      <c r="S42" s="869">
        <v>200</v>
      </c>
      <c r="T42" s="869">
        <v>114</v>
      </c>
      <c r="U42" s="870">
        <v>9.4</v>
      </c>
      <c r="V42" s="871"/>
      <c r="W42" s="871"/>
      <c r="X42" s="871"/>
      <c r="Y42" s="869"/>
      <c r="Z42" s="869">
        <v>200</v>
      </c>
      <c r="AA42" s="869">
        <f t="shared" si="12"/>
        <v>1758.4</v>
      </c>
      <c r="AB42" s="869">
        <f t="shared" si="13"/>
        <v>11442</v>
      </c>
      <c r="AC42" s="869">
        <v>500</v>
      </c>
      <c r="AD42" s="869">
        <f t="shared" si="10"/>
        <v>10942</v>
      </c>
      <c r="AE42" s="869"/>
      <c r="AF42" s="869"/>
      <c r="AG42" s="869">
        <f t="shared" si="11"/>
        <v>10942</v>
      </c>
    </row>
    <row r="43" spans="1:35" s="840" customFormat="1" ht="21.75" customHeight="1">
      <c r="A43" s="839">
        <v>37</v>
      </c>
      <c r="B43" s="864">
        <v>101960331774</v>
      </c>
      <c r="C43" s="850">
        <v>3315285018</v>
      </c>
      <c r="D43" s="851" t="s">
        <v>478</v>
      </c>
      <c r="E43" s="852"/>
      <c r="F43" s="853" t="s">
        <v>20964</v>
      </c>
      <c r="G43" s="869">
        <v>625</v>
      </c>
      <c r="H43" s="869">
        <v>25.5</v>
      </c>
      <c r="I43" s="869"/>
      <c r="J43" s="869">
        <f t="shared" si="0"/>
        <v>25.5</v>
      </c>
      <c r="K43" s="869">
        <f t="shared" si="1"/>
        <v>15938</v>
      </c>
      <c r="L43" s="869">
        <f t="shared" si="2"/>
        <v>0</v>
      </c>
      <c r="M43" s="869">
        <f t="shared" si="3"/>
        <v>15938</v>
      </c>
      <c r="N43" s="869">
        <f t="shared" si="4"/>
        <v>12938</v>
      </c>
      <c r="O43" s="869">
        <f t="shared" si="5"/>
        <v>647</v>
      </c>
      <c r="P43" s="869">
        <f t="shared" si="6"/>
        <v>2353</v>
      </c>
      <c r="Q43" s="869">
        <f t="shared" si="7"/>
        <v>15938</v>
      </c>
      <c r="R43" s="869">
        <v>1308</v>
      </c>
      <c r="S43" s="869">
        <v>200</v>
      </c>
      <c r="T43" s="869">
        <v>119</v>
      </c>
      <c r="U43" s="870">
        <v>154.24000000000004</v>
      </c>
      <c r="V43" s="871"/>
      <c r="W43" s="871"/>
      <c r="X43" s="871"/>
      <c r="Y43" s="869"/>
      <c r="Z43" s="869">
        <v>200</v>
      </c>
      <c r="AA43" s="869">
        <f t="shared" si="12"/>
        <v>1981.24</v>
      </c>
      <c r="AB43" s="869">
        <f t="shared" si="13"/>
        <v>13957</v>
      </c>
      <c r="AC43" s="869">
        <v>500</v>
      </c>
      <c r="AD43" s="869">
        <f t="shared" si="10"/>
        <v>13457</v>
      </c>
      <c r="AE43" s="869"/>
      <c r="AF43" s="869"/>
      <c r="AG43" s="869">
        <f t="shared" si="11"/>
        <v>13457</v>
      </c>
    </row>
    <row r="44" spans="1:35" s="840" customFormat="1" ht="21.75" customHeight="1">
      <c r="A44" s="839">
        <v>38</v>
      </c>
      <c r="B44" s="866">
        <v>101540070377</v>
      </c>
      <c r="C44" s="850">
        <v>3311838965</v>
      </c>
      <c r="D44" s="851" t="s">
        <v>499</v>
      </c>
      <c r="E44" s="852"/>
      <c r="F44" s="853" t="s">
        <v>20833</v>
      </c>
      <c r="G44" s="874">
        <v>600</v>
      </c>
      <c r="H44" s="874">
        <v>18</v>
      </c>
      <c r="I44" s="869"/>
      <c r="J44" s="869">
        <f t="shared" ref="J44:J53" si="14">+H44+I44</f>
        <v>18</v>
      </c>
      <c r="K44" s="869">
        <f t="shared" ref="K44:K53" si="15">ROUND(H44*G44,0)</f>
        <v>10800</v>
      </c>
      <c r="L44" s="869">
        <f t="shared" ref="L44:L53" si="16">ROUND(G44*I44,0)</f>
        <v>0</v>
      </c>
      <c r="M44" s="869">
        <f t="shared" ref="M44:M53" si="17">+K44+L44</f>
        <v>10800</v>
      </c>
      <c r="N44" s="869">
        <f t="shared" ref="N44:N53" si="18">ROUND($N$3*H44,0)</f>
        <v>9133</v>
      </c>
      <c r="O44" s="869">
        <f t="shared" si="5"/>
        <v>457</v>
      </c>
      <c r="P44" s="869">
        <f t="shared" ref="P44:P53" si="19">M44-N44-O44</f>
        <v>1210</v>
      </c>
      <c r="Q44" s="869">
        <f t="shared" ref="Q44:Q53" si="20">+N44+O44+P44</f>
        <v>10800</v>
      </c>
      <c r="R44" s="869">
        <v>799</v>
      </c>
      <c r="S44" s="869">
        <v>200</v>
      </c>
      <c r="T44" s="869">
        <v>91</v>
      </c>
      <c r="U44" s="870">
        <v>0</v>
      </c>
      <c r="V44" s="871"/>
      <c r="W44" s="871"/>
      <c r="X44" s="871"/>
      <c r="Y44" s="869"/>
      <c r="Z44" s="869">
        <v>0</v>
      </c>
      <c r="AA44" s="869">
        <f t="shared" si="12"/>
        <v>1090</v>
      </c>
      <c r="AB44" s="869">
        <f t="shared" si="13"/>
        <v>9710</v>
      </c>
      <c r="AC44" s="869">
        <v>500</v>
      </c>
      <c r="AD44" s="869">
        <f t="shared" ref="AD44:AD50" si="21">AB44-AC44</f>
        <v>9210</v>
      </c>
      <c r="AE44" s="874">
        <v>17562</v>
      </c>
      <c r="AF44" s="869">
        <f>AE44-Q44</f>
        <v>6762</v>
      </c>
      <c r="AG44" s="869">
        <f t="shared" ref="AG44:AG49" si="22">AD44+AF44</f>
        <v>15972</v>
      </c>
    </row>
    <row r="45" spans="1:35" s="840" customFormat="1" ht="21.75" customHeight="1">
      <c r="A45" s="839">
        <v>39</v>
      </c>
      <c r="B45" s="866">
        <v>101396804599</v>
      </c>
      <c r="C45" s="850">
        <v>3315708668</v>
      </c>
      <c r="D45" s="851" t="s">
        <v>467</v>
      </c>
      <c r="E45" s="852"/>
      <c r="F45" s="853" t="s">
        <v>21554</v>
      </c>
      <c r="G45" s="850">
        <v>575</v>
      </c>
      <c r="H45" s="850">
        <v>26</v>
      </c>
      <c r="I45" s="869"/>
      <c r="J45" s="869">
        <f t="shared" si="14"/>
        <v>26</v>
      </c>
      <c r="K45" s="869">
        <f t="shared" si="15"/>
        <v>14950</v>
      </c>
      <c r="L45" s="869">
        <f t="shared" si="16"/>
        <v>0</v>
      </c>
      <c r="M45" s="869">
        <f t="shared" si="17"/>
        <v>14950</v>
      </c>
      <c r="N45" s="869">
        <f t="shared" si="18"/>
        <v>13192</v>
      </c>
      <c r="O45" s="869">
        <f t="shared" si="5"/>
        <v>660</v>
      </c>
      <c r="P45" s="869">
        <f t="shared" si="19"/>
        <v>1098</v>
      </c>
      <c r="Q45" s="869">
        <f t="shared" si="20"/>
        <v>14950</v>
      </c>
      <c r="R45" s="869">
        <v>1308</v>
      </c>
      <c r="S45" s="869">
        <v>200</v>
      </c>
      <c r="T45" s="869">
        <v>119</v>
      </c>
      <c r="U45" s="870">
        <v>315.96000000000004</v>
      </c>
      <c r="V45" s="871"/>
      <c r="W45" s="871"/>
      <c r="X45" s="871"/>
      <c r="Y45" s="869"/>
      <c r="Z45" s="869">
        <v>0</v>
      </c>
      <c r="AA45" s="869">
        <f t="shared" si="12"/>
        <v>1942.96</v>
      </c>
      <c r="AB45" s="869">
        <f t="shared" si="13"/>
        <v>13008</v>
      </c>
      <c r="AC45" s="869">
        <v>500</v>
      </c>
      <c r="AD45" s="869">
        <f t="shared" si="21"/>
        <v>12508</v>
      </c>
      <c r="AE45" s="850">
        <v>16088</v>
      </c>
      <c r="AF45" s="869">
        <f>AE45-Q45</f>
        <v>1138</v>
      </c>
      <c r="AG45" s="869">
        <f t="shared" si="22"/>
        <v>13646</v>
      </c>
    </row>
    <row r="46" spans="1:35" s="840" customFormat="1" ht="21.75" customHeight="1">
      <c r="A46" s="839">
        <v>40</v>
      </c>
      <c r="B46" s="866">
        <v>101909060608</v>
      </c>
      <c r="C46" s="850">
        <v>3314771015</v>
      </c>
      <c r="D46" s="856" t="s">
        <v>479</v>
      </c>
      <c r="E46" s="852" t="s">
        <v>20957</v>
      </c>
      <c r="F46" s="853" t="s">
        <v>20833</v>
      </c>
      <c r="G46" s="875">
        <v>550</v>
      </c>
      <c r="H46" s="876">
        <v>22</v>
      </c>
      <c r="I46" s="869"/>
      <c r="J46" s="869">
        <f t="shared" si="14"/>
        <v>22</v>
      </c>
      <c r="K46" s="869">
        <f t="shared" si="15"/>
        <v>12100</v>
      </c>
      <c r="L46" s="869">
        <f t="shared" si="16"/>
        <v>0</v>
      </c>
      <c r="M46" s="869">
        <f t="shared" si="17"/>
        <v>12100</v>
      </c>
      <c r="N46" s="869">
        <f t="shared" si="18"/>
        <v>11162</v>
      </c>
      <c r="O46" s="869">
        <f t="shared" si="5"/>
        <v>558</v>
      </c>
      <c r="P46" s="869">
        <f t="shared" si="19"/>
        <v>380</v>
      </c>
      <c r="Q46" s="869">
        <f t="shared" si="20"/>
        <v>12100</v>
      </c>
      <c r="R46" s="874">
        <v>1017</v>
      </c>
      <c r="S46" s="874">
        <v>200</v>
      </c>
      <c r="T46" s="874">
        <v>105</v>
      </c>
      <c r="U46" s="870">
        <v>287.81000000000006</v>
      </c>
      <c r="V46" s="871"/>
      <c r="W46" s="871"/>
      <c r="X46" s="871"/>
      <c r="Y46" s="869"/>
      <c r="Z46" s="869">
        <v>0</v>
      </c>
      <c r="AA46" s="869">
        <f t="shared" si="12"/>
        <v>1609.81</v>
      </c>
      <c r="AB46" s="869">
        <f t="shared" si="13"/>
        <v>10491</v>
      </c>
      <c r="AC46" s="869">
        <v>500</v>
      </c>
      <c r="AD46" s="869">
        <f t="shared" si="21"/>
        <v>9991</v>
      </c>
      <c r="AE46" s="876">
        <v>13761</v>
      </c>
      <c r="AF46" s="869">
        <f>AE46-Q46</f>
        <v>1661</v>
      </c>
      <c r="AG46" s="869">
        <f t="shared" si="22"/>
        <v>11652</v>
      </c>
    </row>
    <row r="47" spans="1:35" s="840" customFormat="1" ht="21.75" customHeight="1">
      <c r="A47" s="839">
        <v>41</v>
      </c>
      <c r="B47" s="866">
        <v>102086487131</v>
      </c>
      <c r="C47" s="850">
        <v>3316548526</v>
      </c>
      <c r="D47" s="851" t="s">
        <v>446</v>
      </c>
      <c r="E47" s="852"/>
      <c r="F47" s="853" t="s">
        <v>21553</v>
      </c>
      <c r="G47" s="850">
        <v>500</v>
      </c>
      <c r="H47" s="850">
        <v>21</v>
      </c>
      <c r="I47" s="869"/>
      <c r="J47" s="869">
        <f t="shared" si="14"/>
        <v>21</v>
      </c>
      <c r="K47" s="869">
        <f t="shared" si="15"/>
        <v>10500</v>
      </c>
      <c r="L47" s="869">
        <f t="shared" si="16"/>
        <v>0</v>
      </c>
      <c r="M47" s="869">
        <f t="shared" si="17"/>
        <v>10500</v>
      </c>
      <c r="N47" s="869">
        <f t="shared" si="18"/>
        <v>10655</v>
      </c>
      <c r="O47" s="869">
        <f t="shared" si="5"/>
        <v>533</v>
      </c>
      <c r="P47" s="869">
        <f t="shared" si="19"/>
        <v>-688</v>
      </c>
      <c r="Q47" s="869">
        <f t="shared" si="20"/>
        <v>10500</v>
      </c>
      <c r="R47" s="877">
        <v>945</v>
      </c>
      <c r="S47" s="877">
        <v>200</v>
      </c>
      <c r="T47" s="877">
        <v>100</v>
      </c>
      <c r="U47" s="870">
        <v>402.38999999999987</v>
      </c>
      <c r="V47" s="871"/>
      <c r="W47" s="871"/>
      <c r="X47" s="871"/>
      <c r="Y47" s="869"/>
      <c r="Z47" s="869">
        <v>0</v>
      </c>
      <c r="AA47" s="869">
        <f t="shared" si="12"/>
        <v>1647.3899999999999</v>
      </c>
      <c r="AB47" s="869">
        <f t="shared" si="13"/>
        <v>8853</v>
      </c>
      <c r="AC47" s="869">
        <v>500</v>
      </c>
      <c r="AD47" s="869">
        <f t="shared" si="21"/>
        <v>8353</v>
      </c>
      <c r="AE47" s="850">
        <v>13965</v>
      </c>
      <c r="AF47" s="869">
        <f>AE47-Q47</f>
        <v>3465</v>
      </c>
      <c r="AG47" s="869">
        <f t="shared" si="22"/>
        <v>11818</v>
      </c>
    </row>
    <row r="48" spans="1:35" s="840" customFormat="1" ht="21.75" customHeight="1">
      <c r="A48" s="839">
        <v>42</v>
      </c>
      <c r="B48" s="866">
        <v>101424675655</v>
      </c>
      <c r="C48" s="850">
        <v>3311838973</v>
      </c>
      <c r="D48" s="851" t="s">
        <v>500</v>
      </c>
      <c r="E48" s="852"/>
      <c r="F48" s="853" t="s">
        <v>20964</v>
      </c>
      <c r="G48" s="876">
        <v>600</v>
      </c>
      <c r="H48" s="876">
        <v>26</v>
      </c>
      <c r="I48" s="869"/>
      <c r="J48" s="869">
        <f t="shared" si="14"/>
        <v>26</v>
      </c>
      <c r="K48" s="869">
        <f t="shared" si="15"/>
        <v>15600</v>
      </c>
      <c r="L48" s="869">
        <f t="shared" si="16"/>
        <v>0</v>
      </c>
      <c r="M48" s="869">
        <f t="shared" si="17"/>
        <v>15600</v>
      </c>
      <c r="N48" s="869">
        <f t="shared" si="18"/>
        <v>13192</v>
      </c>
      <c r="O48" s="869">
        <f t="shared" si="5"/>
        <v>660</v>
      </c>
      <c r="P48" s="869">
        <f t="shared" si="19"/>
        <v>1748</v>
      </c>
      <c r="Q48" s="869">
        <f t="shared" si="20"/>
        <v>15600</v>
      </c>
      <c r="R48" s="877">
        <v>1308</v>
      </c>
      <c r="S48" s="877">
        <v>200</v>
      </c>
      <c r="T48" s="877">
        <v>119</v>
      </c>
      <c r="U48" s="870">
        <v>487.18000000000012</v>
      </c>
      <c r="V48" s="871"/>
      <c r="W48" s="871"/>
      <c r="X48" s="871"/>
      <c r="Y48" s="869"/>
      <c r="Z48" s="869">
        <v>0</v>
      </c>
      <c r="AA48" s="869">
        <f t="shared" si="12"/>
        <v>2114.1800000000003</v>
      </c>
      <c r="AB48" s="869">
        <f t="shared" si="13"/>
        <v>13486</v>
      </c>
      <c r="AC48" s="869">
        <v>500</v>
      </c>
      <c r="AD48" s="869">
        <f t="shared" si="21"/>
        <v>12986</v>
      </c>
      <c r="AE48" s="876">
        <v>21605</v>
      </c>
      <c r="AF48" s="869">
        <f>AE48-Q48</f>
        <v>6005</v>
      </c>
      <c r="AG48" s="869">
        <f t="shared" si="22"/>
        <v>18991</v>
      </c>
    </row>
    <row r="49" spans="1:35" s="840" customFormat="1" ht="21.75" customHeight="1">
      <c r="A49" s="839">
        <v>43</v>
      </c>
      <c r="B49" s="866">
        <v>101235372414</v>
      </c>
      <c r="C49" s="850">
        <v>3315883972</v>
      </c>
      <c r="D49" s="851" t="s">
        <v>464</v>
      </c>
      <c r="E49" s="852"/>
      <c r="F49" s="853" t="s">
        <v>21554</v>
      </c>
      <c r="G49" s="877">
        <v>550</v>
      </c>
      <c r="H49" s="877">
        <v>13.5</v>
      </c>
      <c r="I49" s="869"/>
      <c r="J49" s="869">
        <f t="shared" si="14"/>
        <v>13.5</v>
      </c>
      <c r="K49" s="869">
        <f t="shared" si="15"/>
        <v>7425</v>
      </c>
      <c r="L49" s="869">
        <f t="shared" si="16"/>
        <v>0</v>
      </c>
      <c r="M49" s="869">
        <f t="shared" si="17"/>
        <v>7425</v>
      </c>
      <c r="N49" s="869">
        <f t="shared" si="18"/>
        <v>6850</v>
      </c>
      <c r="O49" s="869">
        <f t="shared" si="5"/>
        <v>343</v>
      </c>
      <c r="P49" s="869">
        <f t="shared" si="19"/>
        <v>232</v>
      </c>
      <c r="Q49" s="869">
        <f t="shared" si="20"/>
        <v>7425</v>
      </c>
      <c r="R49" s="877">
        <v>654</v>
      </c>
      <c r="S49" s="877">
        <v>175</v>
      </c>
      <c r="T49" s="877">
        <v>72</v>
      </c>
      <c r="U49" s="870">
        <v>152.54000000000002</v>
      </c>
      <c r="V49" s="871"/>
      <c r="W49" s="871"/>
      <c r="X49" s="871"/>
      <c r="Y49" s="869"/>
      <c r="Z49" s="869">
        <v>0</v>
      </c>
      <c r="AA49" s="869">
        <f t="shared" si="12"/>
        <v>1053.54</v>
      </c>
      <c r="AB49" s="869">
        <f t="shared" si="13"/>
        <v>6372</v>
      </c>
      <c r="AC49" s="869">
        <v>500</v>
      </c>
      <c r="AD49" s="869">
        <f t="shared" si="21"/>
        <v>5872</v>
      </c>
      <c r="AE49" s="877"/>
      <c r="AF49" s="869"/>
      <c r="AG49" s="869">
        <f t="shared" si="22"/>
        <v>5872</v>
      </c>
    </row>
    <row r="50" spans="1:35" s="840" customFormat="1" ht="21.75" customHeight="1">
      <c r="A50" s="839">
        <v>44</v>
      </c>
      <c r="B50" s="866">
        <v>102219962850</v>
      </c>
      <c r="C50" s="850">
        <v>3317919359</v>
      </c>
      <c r="D50" s="851" t="s">
        <v>20217</v>
      </c>
      <c r="E50" s="852"/>
      <c r="F50" s="853" t="s">
        <v>21869</v>
      </c>
      <c r="G50" s="877">
        <v>575</v>
      </c>
      <c r="H50" s="877">
        <v>28.5</v>
      </c>
      <c r="I50" s="869"/>
      <c r="J50" s="869">
        <f t="shared" si="14"/>
        <v>28.5</v>
      </c>
      <c r="K50" s="869">
        <f t="shared" si="15"/>
        <v>16388</v>
      </c>
      <c r="L50" s="869">
        <f t="shared" si="16"/>
        <v>0</v>
      </c>
      <c r="M50" s="869">
        <f t="shared" si="17"/>
        <v>16388</v>
      </c>
      <c r="N50" s="869">
        <f t="shared" si="18"/>
        <v>14460</v>
      </c>
      <c r="O50" s="869">
        <f t="shared" si="5"/>
        <v>723</v>
      </c>
      <c r="P50" s="869">
        <f t="shared" si="19"/>
        <v>1205</v>
      </c>
      <c r="Q50" s="869">
        <f t="shared" si="20"/>
        <v>16388</v>
      </c>
      <c r="R50" s="877">
        <v>1308</v>
      </c>
      <c r="S50" s="877">
        <v>200</v>
      </c>
      <c r="T50" s="877">
        <v>119</v>
      </c>
      <c r="U50" s="870">
        <v>312.66000000000008</v>
      </c>
      <c r="V50" s="871"/>
      <c r="W50" s="871"/>
      <c r="X50" s="871"/>
      <c r="Y50" s="869"/>
      <c r="Z50" s="869">
        <v>0</v>
      </c>
      <c r="AA50" s="869">
        <f t="shared" si="12"/>
        <v>1939.66</v>
      </c>
      <c r="AB50" s="869">
        <f t="shared" si="13"/>
        <v>14449</v>
      </c>
      <c r="AC50" s="869">
        <v>500</v>
      </c>
      <c r="AD50" s="869">
        <f t="shared" si="21"/>
        <v>13949</v>
      </c>
      <c r="AE50" s="877"/>
      <c r="AF50" s="869"/>
      <c r="AG50" s="869">
        <f t="shared" ref="AG50:AG61" si="23">AD50+AF50</f>
        <v>13949</v>
      </c>
    </row>
    <row r="51" spans="1:35" s="846" customFormat="1" ht="21.75" customHeight="1">
      <c r="A51" s="839">
        <v>45</v>
      </c>
      <c r="B51" s="866">
        <v>102267132379</v>
      </c>
      <c r="C51" s="850">
        <v>3318143312</v>
      </c>
      <c r="D51" s="851" t="s">
        <v>21074</v>
      </c>
      <c r="E51" s="852"/>
      <c r="F51" s="853" t="s">
        <v>21869</v>
      </c>
      <c r="G51" s="876">
        <v>550</v>
      </c>
      <c r="H51" s="876">
        <v>23.5</v>
      </c>
      <c r="I51" s="869"/>
      <c r="J51" s="869">
        <f t="shared" si="14"/>
        <v>23.5</v>
      </c>
      <c r="K51" s="869">
        <f t="shared" si="15"/>
        <v>12925</v>
      </c>
      <c r="L51" s="869">
        <f t="shared" si="16"/>
        <v>0</v>
      </c>
      <c r="M51" s="869">
        <f t="shared" si="17"/>
        <v>12925</v>
      </c>
      <c r="N51" s="869">
        <f t="shared" si="18"/>
        <v>11924</v>
      </c>
      <c r="O51" s="869">
        <f t="shared" si="5"/>
        <v>596</v>
      </c>
      <c r="P51" s="869">
        <f t="shared" si="19"/>
        <v>405</v>
      </c>
      <c r="Q51" s="869">
        <f t="shared" si="20"/>
        <v>12925</v>
      </c>
      <c r="R51" s="876">
        <v>1090</v>
      </c>
      <c r="S51" s="876">
        <v>200</v>
      </c>
      <c r="T51" s="876">
        <v>110</v>
      </c>
      <c r="U51" s="870">
        <v>448.66</v>
      </c>
      <c r="V51" s="871"/>
      <c r="W51" s="871"/>
      <c r="X51" s="871"/>
      <c r="Y51" s="869"/>
      <c r="Z51" s="869">
        <v>0</v>
      </c>
      <c r="AA51" s="869">
        <f t="shared" si="12"/>
        <v>1848.66</v>
      </c>
      <c r="AB51" s="869">
        <f t="shared" si="13"/>
        <v>11077</v>
      </c>
      <c r="AC51" s="869">
        <v>500</v>
      </c>
      <c r="AD51" s="869">
        <f t="shared" ref="AD51:AD61" si="24">AB51-AC51</f>
        <v>10577</v>
      </c>
      <c r="AE51" s="876"/>
      <c r="AF51" s="869"/>
      <c r="AG51" s="869">
        <f t="shared" si="23"/>
        <v>10577</v>
      </c>
    </row>
    <row r="52" spans="1:35" s="840" customFormat="1" ht="21.75" customHeight="1">
      <c r="A52" s="839">
        <v>46</v>
      </c>
      <c r="B52" s="866">
        <v>102261619396</v>
      </c>
      <c r="C52" s="850">
        <v>3318097817</v>
      </c>
      <c r="D52" s="851" t="s">
        <v>20844</v>
      </c>
      <c r="E52" s="852"/>
      <c r="F52" s="853" t="s">
        <v>20964</v>
      </c>
      <c r="G52" s="874">
        <v>500</v>
      </c>
      <c r="H52" s="874">
        <v>22</v>
      </c>
      <c r="I52" s="869"/>
      <c r="J52" s="869">
        <f t="shared" si="14"/>
        <v>22</v>
      </c>
      <c r="K52" s="869">
        <f t="shared" si="15"/>
        <v>11000</v>
      </c>
      <c r="L52" s="869">
        <f t="shared" si="16"/>
        <v>0</v>
      </c>
      <c r="M52" s="869">
        <f t="shared" si="17"/>
        <v>11000</v>
      </c>
      <c r="N52" s="869">
        <f t="shared" si="18"/>
        <v>11162</v>
      </c>
      <c r="O52" s="869">
        <f t="shared" si="5"/>
        <v>558</v>
      </c>
      <c r="P52" s="869">
        <f t="shared" si="19"/>
        <v>-720</v>
      </c>
      <c r="Q52" s="869">
        <f t="shared" si="20"/>
        <v>11000</v>
      </c>
      <c r="R52" s="876">
        <v>1017</v>
      </c>
      <c r="S52" s="876">
        <v>200</v>
      </c>
      <c r="T52" s="876">
        <v>105</v>
      </c>
      <c r="U52" s="870">
        <v>441.68999999999994</v>
      </c>
      <c r="V52" s="871"/>
      <c r="W52" s="871"/>
      <c r="X52" s="871"/>
      <c r="Y52" s="869"/>
      <c r="Z52" s="869">
        <v>100</v>
      </c>
      <c r="AA52" s="869">
        <f t="shared" si="12"/>
        <v>1863.69</v>
      </c>
      <c r="AB52" s="869">
        <f t="shared" si="13"/>
        <v>9137</v>
      </c>
      <c r="AC52" s="869">
        <v>500</v>
      </c>
      <c r="AD52" s="869">
        <f t="shared" si="24"/>
        <v>8637</v>
      </c>
      <c r="AE52" s="874">
        <v>14935</v>
      </c>
      <c r="AF52" s="869">
        <f>AE52-Q52</f>
        <v>3935</v>
      </c>
      <c r="AG52" s="869">
        <f t="shared" si="23"/>
        <v>12572</v>
      </c>
    </row>
    <row r="53" spans="1:35" s="840" customFormat="1" ht="21.75" customHeight="1">
      <c r="A53" s="839">
        <v>47</v>
      </c>
      <c r="B53" s="866">
        <v>102192447029</v>
      </c>
      <c r="C53" s="850">
        <v>3318084503</v>
      </c>
      <c r="D53" s="851" t="s">
        <v>20889</v>
      </c>
      <c r="E53" s="852"/>
      <c r="F53" s="853" t="s">
        <v>20833</v>
      </c>
      <c r="G53" s="874">
        <v>550</v>
      </c>
      <c r="H53" s="874">
        <v>24</v>
      </c>
      <c r="I53" s="869"/>
      <c r="J53" s="869">
        <f t="shared" si="14"/>
        <v>24</v>
      </c>
      <c r="K53" s="869">
        <f t="shared" si="15"/>
        <v>13200</v>
      </c>
      <c r="L53" s="869">
        <f t="shared" si="16"/>
        <v>0</v>
      </c>
      <c r="M53" s="869">
        <f t="shared" si="17"/>
        <v>13200</v>
      </c>
      <c r="N53" s="869">
        <f t="shared" si="18"/>
        <v>12177</v>
      </c>
      <c r="O53" s="869">
        <f t="shared" si="5"/>
        <v>609</v>
      </c>
      <c r="P53" s="869">
        <f t="shared" si="19"/>
        <v>414</v>
      </c>
      <c r="Q53" s="869">
        <f t="shared" si="20"/>
        <v>13200</v>
      </c>
      <c r="R53" s="877">
        <v>1235</v>
      </c>
      <c r="S53" s="877">
        <v>200</v>
      </c>
      <c r="T53" s="877">
        <v>114</v>
      </c>
      <c r="U53" s="870">
        <v>389.73</v>
      </c>
      <c r="V53" s="871"/>
      <c r="W53" s="871"/>
      <c r="X53" s="871"/>
      <c r="Y53" s="869"/>
      <c r="Z53" s="869">
        <v>150</v>
      </c>
      <c r="AA53" s="869">
        <f t="shared" si="12"/>
        <v>2088.73</v>
      </c>
      <c r="AB53" s="869">
        <f t="shared" si="13"/>
        <v>11112</v>
      </c>
      <c r="AC53" s="869">
        <v>500</v>
      </c>
      <c r="AD53" s="869">
        <f t="shared" si="24"/>
        <v>10612</v>
      </c>
      <c r="AE53" s="874"/>
      <c r="AF53" s="869"/>
      <c r="AG53" s="869">
        <f t="shared" si="23"/>
        <v>10612</v>
      </c>
    </row>
    <row r="54" spans="1:35" s="840" customFormat="1" ht="21.75" customHeight="1">
      <c r="A54" s="839">
        <v>48</v>
      </c>
      <c r="B54" s="866">
        <v>102259643488</v>
      </c>
      <c r="C54" s="850">
        <v>3318084644</v>
      </c>
      <c r="D54" s="851" t="s">
        <v>20895</v>
      </c>
      <c r="E54" s="852"/>
      <c r="F54" s="853" t="s">
        <v>21855</v>
      </c>
      <c r="G54" s="874">
        <v>500</v>
      </c>
      <c r="H54" s="878">
        <v>24</v>
      </c>
      <c r="I54" s="869"/>
      <c r="J54" s="869">
        <f t="shared" ref="J54:J77" si="25">+H54+I54</f>
        <v>24</v>
      </c>
      <c r="K54" s="869">
        <f t="shared" ref="K54:K77" si="26">ROUND(H54*G54,0)</f>
        <v>12000</v>
      </c>
      <c r="L54" s="869">
        <f t="shared" ref="L54:L77" si="27">ROUND(G54*I54,0)</f>
        <v>0</v>
      </c>
      <c r="M54" s="869">
        <f t="shared" ref="M54:M77" si="28">+K54+L54</f>
        <v>12000</v>
      </c>
      <c r="N54" s="869">
        <f t="shared" ref="N54:N77" si="29">ROUND($N$3*H54,0)</f>
        <v>12177</v>
      </c>
      <c r="O54" s="869">
        <f t="shared" si="5"/>
        <v>609</v>
      </c>
      <c r="P54" s="869">
        <f t="shared" ref="P54:P77" si="30">M54-N54-O54</f>
        <v>-786</v>
      </c>
      <c r="Q54" s="869">
        <f t="shared" ref="Q54:Q77" si="31">+N54+O54+P54</f>
        <v>12000</v>
      </c>
      <c r="R54" s="874">
        <v>1235</v>
      </c>
      <c r="S54" s="874">
        <v>200</v>
      </c>
      <c r="T54" s="874">
        <v>114</v>
      </c>
      <c r="U54" s="870">
        <v>551.66999999999985</v>
      </c>
      <c r="V54" s="871"/>
      <c r="W54" s="871"/>
      <c r="X54" s="871"/>
      <c r="Y54" s="869"/>
      <c r="Z54" s="869">
        <v>0</v>
      </c>
      <c r="AA54" s="869">
        <f t="shared" si="12"/>
        <v>2100.67</v>
      </c>
      <c r="AB54" s="869">
        <f t="shared" si="13"/>
        <v>9900</v>
      </c>
      <c r="AC54" s="869">
        <v>500</v>
      </c>
      <c r="AD54" s="869">
        <f t="shared" si="24"/>
        <v>9400</v>
      </c>
      <c r="AE54" s="878"/>
      <c r="AF54" s="869"/>
      <c r="AG54" s="869">
        <f t="shared" si="23"/>
        <v>9400</v>
      </c>
    </row>
    <row r="55" spans="1:35" s="846" customFormat="1" ht="21.75" customHeight="1">
      <c r="A55" s="839">
        <v>49</v>
      </c>
      <c r="B55" s="866">
        <v>101281737627</v>
      </c>
      <c r="C55" s="850">
        <v>3315008810</v>
      </c>
      <c r="D55" s="851" t="s">
        <v>484</v>
      </c>
      <c r="E55" s="852"/>
      <c r="F55" s="853" t="s">
        <v>20964</v>
      </c>
      <c r="G55" s="874">
        <v>600</v>
      </c>
      <c r="H55" s="878">
        <v>16</v>
      </c>
      <c r="I55" s="869"/>
      <c r="J55" s="869">
        <f t="shared" si="25"/>
        <v>16</v>
      </c>
      <c r="K55" s="869">
        <f t="shared" si="26"/>
        <v>9600</v>
      </c>
      <c r="L55" s="869">
        <f t="shared" si="27"/>
        <v>0</v>
      </c>
      <c r="M55" s="869">
        <f t="shared" si="28"/>
        <v>9600</v>
      </c>
      <c r="N55" s="869">
        <f t="shared" si="29"/>
        <v>8118</v>
      </c>
      <c r="O55" s="869">
        <f t="shared" si="5"/>
        <v>406</v>
      </c>
      <c r="P55" s="869">
        <f t="shared" si="30"/>
        <v>1076</v>
      </c>
      <c r="Q55" s="869">
        <f t="shared" si="31"/>
        <v>9600</v>
      </c>
      <c r="R55" s="874">
        <v>654</v>
      </c>
      <c r="S55" s="874">
        <v>175</v>
      </c>
      <c r="T55" s="874">
        <v>72</v>
      </c>
      <c r="U55" s="870">
        <v>146.71000000000004</v>
      </c>
      <c r="V55" s="871"/>
      <c r="W55" s="871"/>
      <c r="X55" s="871"/>
      <c r="Y55" s="869"/>
      <c r="Z55" s="869">
        <v>0</v>
      </c>
      <c r="AA55" s="869">
        <f t="shared" si="12"/>
        <v>1047.71</v>
      </c>
      <c r="AB55" s="869">
        <f t="shared" si="13"/>
        <v>8553</v>
      </c>
      <c r="AC55" s="869">
        <v>500</v>
      </c>
      <c r="AD55" s="869">
        <f t="shared" si="24"/>
        <v>8053</v>
      </c>
      <c r="AE55" s="878"/>
      <c r="AF55" s="869"/>
      <c r="AG55" s="869">
        <f t="shared" si="23"/>
        <v>8053</v>
      </c>
    </row>
    <row r="56" spans="1:35" s="840" customFormat="1" ht="21.75" customHeight="1">
      <c r="A56" s="839">
        <v>50</v>
      </c>
      <c r="B56" s="866">
        <v>101807758862</v>
      </c>
      <c r="C56" s="850">
        <v>3313837818</v>
      </c>
      <c r="D56" s="851" t="s">
        <v>21330</v>
      </c>
      <c r="E56" s="852"/>
      <c r="F56" s="853" t="s">
        <v>21855</v>
      </c>
      <c r="G56" s="874">
        <v>500</v>
      </c>
      <c r="H56" s="878">
        <v>22</v>
      </c>
      <c r="I56" s="869"/>
      <c r="J56" s="869">
        <f t="shared" si="25"/>
        <v>22</v>
      </c>
      <c r="K56" s="869">
        <f t="shared" si="26"/>
        <v>11000</v>
      </c>
      <c r="L56" s="869">
        <f t="shared" si="27"/>
        <v>0</v>
      </c>
      <c r="M56" s="869">
        <f t="shared" si="28"/>
        <v>11000</v>
      </c>
      <c r="N56" s="869">
        <f t="shared" si="29"/>
        <v>11162</v>
      </c>
      <c r="O56" s="869">
        <f t="shared" si="5"/>
        <v>558</v>
      </c>
      <c r="P56" s="869">
        <f t="shared" si="30"/>
        <v>-720</v>
      </c>
      <c r="Q56" s="869">
        <f t="shared" si="31"/>
        <v>11000</v>
      </c>
      <c r="R56" s="878">
        <v>1017</v>
      </c>
      <c r="S56" s="878">
        <v>200</v>
      </c>
      <c r="T56" s="878">
        <v>105</v>
      </c>
      <c r="U56" s="870">
        <v>0</v>
      </c>
      <c r="V56" s="871"/>
      <c r="W56" s="871"/>
      <c r="X56" s="871"/>
      <c r="Y56" s="869"/>
      <c r="Z56" s="869">
        <v>0</v>
      </c>
      <c r="AA56" s="869">
        <f t="shared" si="12"/>
        <v>1322</v>
      </c>
      <c r="AB56" s="869">
        <f t="shared" si="13"/>
        <v>9678</v>
      </c>
      <c r="AC56" s="869">
        <v>500</v>
      </c>
      <c r="AD56" s="869">
        <f t="shared" si="24"/>
        <v>9178</v>
      </c>
      <c r="AE56" s="878"/>
      <c r="AF56" s="869"/>
      <c r="AG56" s="869">
        <f t="shared" si="23"/>
        <v>9178</v>
      </c>
    </row>
    <row r="57" spans="1:35" s="840" customFormat="1" ht="21.75" customHeight="1">
      <c r="A57" s="839">
        <v>51</v>
      </c>
      <c r="B57" s="866">
        <v>102146549923</v>
      </c>
      <c r="C57" s="850">
        <v>3317096013</v>
      </c>
      <c r="D57" s="851" t="s">
        <v>2050</v>
      </c>
      <c r="E57" s="852"/>
      <c r="F57" s="853" t="s">
        <v>21855</v>
      </c>
      <c r="G57" s="874">
        <v>550</v>
      </c>
      <c r="H57" s="878">
        <v>27</v>
      </c>
      <c r="I57" s="869"/>
      <c r="J57" s="869">
        <f t="shared" si="25"/>
        <v>27</v>
      </c>
      <c r="K57" s="869">
        <f t="shared" si="26"/>
        <v>14850</v>
      </c>
      <c r="L57" s="869">
        <f t="shared" si="27"/>
        <v>0</v>
      </c>
      <c r="M57" s="869">
        <f t="shared" si="28"/>
        <v>14850</v>
      </c>
      <c r="N57" s="869">
        <f t="shared" si="29"/>
        <v>13699</v>
      </c>
      <c r="O57" s="869">
        <f t="shared" si="5"/>
        <v>685</v>
      </c>
      <c r="P57" s="869">
        <f t="shared" si="30"/>
        <v>466</v>
      </c>
      <c r="Q57" s="869">
        <f t="shared" si="31"/>
        <v>14850</v>
      </c>
      <c r="R57" s="878">
        <v>1308</v>
      </c>
      <c r="S57" s="878">
        <v>200</v>
      </c>
      <c r="T57" s="878">
        <v>119</v>
      </c>
      <c r="U57" s="870">
        <v>506.15000000000003</v>
      </c>
      <c r="V57" s="871"/>
      <c r="W57" s="871">
        <v>5000</v>
      </c>
      <c r="X57" s="871"/>
      <c r="Y57" s="869"/>
      <c r="Z57" s="869">
        <v>0</v>
      </c>
      <c r="AA57" s="869">
        <f t="shared" si="12"/>
        <v>7133.15</v>
      </c>
      <c r="AB57" s="869">
        <f t="shared" si="13"/>
        <v>7717</v>
      </c>
      <c r="AC57" s="869">
        <v>500</v>
      </c>
      <c r="AD57" s="869">
        <f t="shared" si="24"/>
        <v>7217</v>
      </c>
      <c r="AE57" s="879">
        <v>18940</v>
      </c>
      <c r="AF57" s="869">
        <f>AE57-Q57</f>
        <v>4090</v>
      </c>
      <c r="AG57" s="869">
        <f t="shared" si="23"/>
        <v>11307</v>
      </c>
      <c r="AH57" s="840">
        <v>7217</v>
      </c>
      <c r="AI57" s="840">
        <f>AG57-AH57</f>
        <v>4090</v>
      </c>
    </row>
    <row r="58" spans="1:35" s="840" customFormat="1" ht="21.75" customHeight="1">
      <c r="A58" s="839">
        <v>52</v>
      </c>
      <c r="B58" s="866">
        <v>102146553230</v>
      </c>
      <c r="C58" s="850">
        <v>3317715395</v>
      </c>
      <c r="D58" s="851" t="s">
        <v>2059</v>
      </c>
      <c r="E58" s="852"/>
      <c r="F58" s="853" t="s">
        <v>20964</v>
      </c>
      <c r="G58" s="874">
        <v>550</v>
      </c>
      <c r="H58" s="878">
        <v>25</v>
      </c>
      <c r="I58" s="869"/>
      <c r="J58" s="869">
        <f t="shared" si="25"/>
        <v>25</v>
      </c>
      <c r="K58" s="869">
        <f t="shared" si="26"/>
        <v>13750</v>
      </c>
      <c r="L58" s="869">
        <f t="shared" si="27"/>
        <v>0</v>
      </c>
      <c r="M58" s="869">
        <f t="shared" si="28"/>
        <v>13750</v>
      </c>
      <c r="N58" s="869">
        <f t="shared" si="29"/>
        <v>12685</v>
      </c>
      <c r="O58" s="869">
        <f t="shared" si="5"/>
        <v>634</v>
      </c>
      <c r="P58" s="869">
        <f t="shared" si="30"/>
        <v>431</v>
      </c>
      <c r="Q58" s="869">
        <f t="shared" si="31"/>
        <v>13750</v>
      </c>
      <c r="R58" s="878">
        <v>1308</v>
      </c>
      <c r="S58" s="878">
        <v>200</v>
      </c>
      <c r="T58" s="878">
        <v>119</v>
      </c>
      <c r="U58" s="870">
        <v>368.78999999999996</v>
      </c>
      <c r="V58" s="871"/>
      <c r="W58" s="871">
        <v>2000</v>
      </c>
      <c r="X58" s="871"/>
      <c r="Y58" s="869"/>
      <c r="Z58" s="869">
        <v>0</v>
      </c>
      <c r="AA58" s="869">
        <f t="shared" si="12"/>
        <v>3995.79</v>
      </c>
      <c r="AB58" s="869">
        <f t="shared" si="13"/>
        <v>9755</v>
      </c>
      <c r="AC58" s="869">
        <v>500</v>
      </c>
      <c r="AD58" s="869">
        <f t="shared" si="24"/>
        <v>9255</v>
      </c>
      <c r="AE58" s="878">
        <v>17504</v>
      </c>
      <c r="AF58" s="869">
        <f>AE58-Q58</f>
        <v>3754</v>
      </c>
      <c r="AG58" s="869">
        <f t="shared" si="23"/>
        <v>13009</v>
      </c>
      <c r="AH58" s="840">
        <v>9255</v>
      </c>
      <c r="AI58" s="840">
        <f>AG58-AH58</f>
        <v>3754</v>
      </c>
    </row>
    <row r="59" spans="1:35" s="840" customFormat="1" ht="21.75" customHeight="1">
      <c r="A59" s="839">
        <v>53</v>
      </c>
      <c r="B59" s="866">
        <v>102067179570</v>
      </c>
      <c r="C59" s="850">
        <v>3316330556</v>
      </c>
      <c r="D59" s="851" t="s">
        <v>449</v>
      </c>
      <c r="E59" s="852"/>
      <c r="F59" s="853" t="s">
        <v>20832</v>
      </c>
      <c r="G59" s="874">
        <v>575</v>
      </c>
      <c r="H59" s="878">
        <v>28</v>
      </c>
      <c r="I59" s="869"/>
      <c r="J59" s="869">
        <f t="shared" si="25"/>
        <v>28</v>
      </c>
      <c r="K59" s="869">
        <f t="shared" si="26"/>
        <v>16100</v>
      </c>
      <c r="L59" s="869">
        <f t="shared" si="27"/>
        <v>0</v>
      </c>
      <c r="M59" s="869">
        <f t="shared" si="28"/>
        <v>16100</v>
      </c>
      <c r="N59" s="869">
        <f t="shared" si="29"/>
        <v>14207</v>
      </c>
      <c r="O59" s="869">
        <f t="shared" si="5"/>
        <v>710</v>
      </c>
      <c r="P59" s="869">
        <f t="shared" si="30"/>
        <v>1183</v>
      </c>
      <c r="Q59" s="869">
        <f t="shared" si="31"/>
        <v>16100</v>
      </c>
      <c r="R59" s="878">
        <v>1308</v>
      </c>
      <c r="S59" s="878">
        <v>200</v>
      </c>
      <c r="T59" s="878">
        <v>119</v>
      </c>
      <c r="U59" s="870">
        <v>450.60999999999979</v>
      </c>
      <c r="V59" s="871"/>
      <c r="W59" s="871"/>
      <c r="X59" s="871"/>
      <c r="Y59" s="869"/>
      <c r="Z59" s="869">
        <v>0</v>
      </c>
      <c r="AA59" s="869">
        <f t="shared" si="12"/>
        <v>2077.6099999999997</v>
      </c>
      <c r="AB59" s="869">
        <f t="shared" si="13"/>
        <v>14023</v>
      </c>
      <c r="AC59" s="869">
        <v>500</v>
      </c>
      <c r="AD59" s="869">
        <f t="shared" si="24"/>
        <v>13523</v>
      </c>
      <c r="AE59" s="878">
        <v>16957</v>
      </c>
      <c r="AF59" s="869">
        <f>AE59-Q59</f>
        <v>857</v>
      </c>
      <c r="AG59" s="869">
        <f t="shared" si="23"/>
        <v>14380</v>
      </c>
    </row>
    <row r="60" spans="1:35" s="840" customFormat="1" ht="21.75" customHeight="1">
      <c r="A60" s="839">
        <v>54</v>
      </c>
      <c r="B60" s="866" t="s">
        <v>21534</v>
      </c>
      <c r="C60" s="850">
        <v>3313170656</v>
      </c>
      <c r="D60" s="851" t="s">
        <v>21534</v>
      </c>
      <c r="E60" s="852"/>
      <c r="F60" s="853" t="s">
        <v>21868</v>
      </c>
      <c r="G60" s="874">
        <v>500</v>
      </c>
      <c r="H60" s="878">
        <v>4</v>
      </c>
      <c r="I60" s="869"/>
      <c r="J60" s="869">
        <f t="shared" si="25"/>
        <v>4</v>
      </c>
      <c r="K60" s="869">
        <f t="shared" si="26"/>
        <v>2000</v>
      </c>
      <c r="L60" s="869">
        <f t="shared" si="27"/>
        <v>0</v>
      </c>
      <c r="M60" s="869">
        <f t="shared" si="28"/>
        <v>2000</v>
      </c>
      <c r="N60" s="869">
        <f t="shared" si="29"/>
        <v>2030</v>
      </c>
      <c r="O60" s="869">
        <f t="shared" si="5"/>
        <v>102</v>
      </c>
      <c r="P60" s="869">
        <f t="shared" si="30"/>
        <v>-132</v>
      </c>
      <c r="Q60" s="869">
        <f t="shared" si="31"/>
        <v>2000</v>
      </c>
      <c r="R60" s="878">
        <v>145</v>
      </c>
      <c r="S60" s="878">
        <v>0</v>
      </c>
      <c r="T60" s="878">
        <v>19</v>
      </c>
      <c r="U60" s="870">
        <v>0</v>
      </c>
      <c r="V60" s="871"/>
      <c r="W60" s="871"/>
      <c r="X60" s="871"/>
      <c r="Y60" s="869"/>
      <c r="Z60" s="869">
        <v>0</v>
      </c>
      <c r="AA60" s="869">
        <f t="shared" si="12"/>
        <v>164</v>
      </c>
      <c r="AB60" s="869">
        <f t="shared" si="13"/>
        <v>1836</v>
      </c>
      <c r="AC60" s="869">
        <v>500</v>
      </c>
      <c r="AD60" s="869">
        <f t="shared" si="24"/>
        <v>1336</v>
      </c>
      <c r="AE60" s="878"/>
      <c r="AF60" s="869"/>
      <c r="AG60" s="869">
        <f t="shared" si="23"/>
        <v>1336</v>
      </c>
    </row>
    <row r="61" spans="1:35" s="846" customFormat="1" ht="21.75" customHeight="1">
      <c r="A61" s="839">
        <v>55</v>
      </c>
      <c r="B61" s="866" t="s">
        <v>21552</v>
      </c>
      <c r="C61" s="850">
        <v>3318419564</v>
      </c>
      <c r="D61" s="851" t="s">
        <v>21552</v>
      </c>
      <c r="E61" s="852"/>
      <c r="F61" s="853" t="s">
        <v>21868</v>
      </c>
      <c r="G61" s="874">
        <v>500</v>
      </c>
      <c r="H61" s="880">
        <v>22</v>
      </c>
      <c r="I61" s="869"/>
      <c r="J61" s="869">
        <f t="shared" ref="J61:J69" si="32">+H61+I61</f>
        <v>22</v>
      </c>
      <c r="K61" s="869">
        <f t="shared" ref="K61:K69" si="33">ROUND(H61*G61,0)</f>
        <v>11000</v>
      </c>
      <c r="L61" s="869">
        <f t="shared" ref="L61:L69" si="34">ROUND(G61*I61,0)</f>
        <v>0</v>
      </c>
      <c r="M61" s="869">
        <f t="shared" ref="M61:M69" si="35">+K61+L61</f>
        <v>11000</v>
      </c>
      <c r="N61" s="869">
        <f t="shared" ref="N61:N69" si="36">ROUND($N$3*H61,0)</f>
        <v>11162</v>
      </c>
      <c r="O61" s="869">
        <f t="shared" si="5"/>
        <v>558</v>
      </c>
      <c r="P61" s="869">
        <f t="shared" ref="P61:P69" si="37">M61-N61-O61</f>
        <v>-720</v>
      </c>
      <c r="Q61" s="869">
        <f t="shared" ref="Q61:Q69" si="38">+N61+O61+P61</f>
        <v>11000</v>
      </c>
      <c r="R61" s="880">
        <v>1017</v>
      </c>
      <c r="S61" s="880">
        <v>200</v>
      </c>
      <c r="T61" s="880">
        <v>105</v>
      </c>
      <c r="U61" s="870">
        <v>0</v>
      </c>
      <c r="V61" s="871"/>
      <c r="W61" s="871"/>
      <c r="X61" s="871"/>
      <c r="Y61" s="869"/>
      <c r="Z61" s="869">
        <v>100</v>
      </c>
      <c r="AA61" s="869">
        <f t="shared" ref="AA61:AA66" si="39">SUM(R61:Z61)</f>
        <v>1422</v>
      </c>
      <c r="AB61" s="869">
        <f t="shared" ref="AB61:AB69" si="40">ROUNDUP(Q61-AA61,0)</f>
        <v>9578</v>
      </c>
      <c r="AC61" s="869">
        <v>500</v>
      </c>
      <c r="AD61" s="869">
        <f t="shared" si="24"/>
        <v>9078</v>
      </c>
      <c r="AE61" s="880"/>
      <c r="AF61" s="869"/>
      <c r="AG61" s="869">
        <f t="shared" si="23"/>
        <v>9078</v>
      </c>
    </row>
    <row r="62" spans="1:35" s="840" customFormat="1" ht="21.75" customHeight="1">
      <c r="A62" s="839">
        <v>56</v>
      </c>
      <c r="B62" s="866" t="s">
        <v>21556</v>
      </c>
      <c r="C62" s="850">
        <v>3318432596</v>
      </c>
      <c r="D62" s="851" t="s">
        <v>21556</v>
      </c>
      <c r="E62" s="852"/>
      <c r="F62" s="853" t="s">
        <v>20833</v>
      </c>
      <c r="G62" s="874">
        <v>500</v>
      </c>
      <c r="H62" s="880">
        <v>21</v>
      </c>
      <c r="I62" s="869"/>
      <c r="J62" s="869">
        <f t="shared" si="32"/>
        <v>21</v>
      </c>
      <c r="K62" s="869">
        <f t="shared" si="33"/>
        <v>10500</v>
      </c>
      <c r="L62" s="869">
        <f t="shared" si="34"/>
        <v>0</v>
      </c>
      <c r="M62" s="869">
        <f t="shared" si="35"/>
        <v>10500</v>
      </c>
      <c r="N62" s="869">
        <f t="shared" si="36"/>
        <v>10655</v>
      </c>
      <c r="O62" s="869">
        <f t="shared" si="5"/>
        <v>533</v>
      </c>
      <c r="P62" s="869">
        <f t="shared" si="37"/>
        <v>-688</v>
      </c>
      <c r="Q62" s="869">
        <f t="shared" si="38"/>
        <v>10500</v>
      </c>
      <c r="R62" s="880">
        <v>945</v>
      </c>
      <c r="S62" s="880">
        <v>200</v>
      </c>
      <c r="T62" s="880">
        <v>100</v>
      </c>
      <c r="U62" s="870">
        <v>221.96000000000006</v>
      </c>
      <c r="V62" s="871"/>
      <c r="W62" s="871"/>
      <c r="X62" s="871"/>
      <c r="Y62" s="869"/>
      <c r="Z62" s="869">
        <v>100</v>
      </c>
      <c r="AA62" s="869">
        <f t="shared" si="39"/>
        <v>1566.96</v>
      </c>
      <c r="AB62" s="869">
        <f t="shared" si="40"/>
        <v>8934</v>
      </c>
      <c r="AC62" s="869">
        <v>500</v>
      </c>
      <c r="AD62" s="869">
        <f t="shared" ref="AD62:AD69" si="41">AB62-AC62</f>
        <v>8434</v>
      </c>
      <c r="AE62" s="880"/>
      <c r="AF62" s="869"/>
      <c r="AG62" s="869">
        <f t="shared" ref="AG62:AG69" si="42">AD62+AF62</f>
        <v>8434</v>
      </c>
    </row>
    <row r="63" spans="1:35" s="840" customFormat="1" ht="21.75" customHeight="1">
      <c r="A63" s="839">
        <v>57</v>
      </c>
      <c r="B63" s="866" t="s">
        <v>21852</v>
      </c>
      <c r="C63" s="850">
        <v>3318521292</v>
      </c>
      <c r="D63" s="851" t="s">
        <v>21852</v>
      </c>
      <c r="E63" s="852"/>
      <c r="F63" s="853" t="s">
        <v>21869</v>
      </c>
      <c r="G63" s="874">
        <v>550</v>
      </c>
      <c r="H63" s="874">
        <v>16</v>
      </c>
      <c r="I63" s="869"/>
      <c r="J63" s="869">
        <f t="shared" si="32"/>
        <v>16</v>
      </c>
      <c r="K63" s="869">
        <f t="shared" si="33"/>
        <v>8800</v>
      </c>
      <c r="L63" s="869">
        <f t="shared" si="34"/>
        <v>0</v>
      </c>
      <c r="M63" s="869">
        <f t="shared" si="35"/>
        <v>8800</v>
      </c>
      <c r="N63" s="869">
        <f t="shared" si="36"/>
        <v>8118</v>
      </c>
      <c r="O63" s="869">
        <f t="shared" si="5"/>
        <v>406</v>
      </c>
      <c r="P63" s="869">
        <f t="shared" si="37"/>
        <v>276</v>
      </c>
      <c r="Q63" s="869">
        <f t="shared" si="38"/>
        <v>8800</v>
      </c>
      <c r="R63" s="877">
        <v>654</v>
      </c>
      <c r="S63" s="877">
        <v>175</v>
      </c>
      <c r="T63" s="877">
        <v>72</v>
      </c>
      <c r="U63" s="870">
        <v>337.15</v>
      </c>
      <c r="V63" s="871"/>
      <c r="W63" s="871"/>
      <c r="X63" s="871"/>
      <c r="Y63" s="869"/>
      <c r="Z63" s="869">
        <v>0</v>
      </c>
      <c r="AA63" s="869">
        <f t="shared" si="39"/>
        <v>1238.1500000000001</v>
      </c>
      <c r="AB63" s="869">
        <f t="shared" si="40"/>
        <v>7562</v>
      </c>
      <c r="AC63" s="869">
        <v>500</v>
      </c>
      <c r="AD63" s="869">
        <f t="shared" si="41"/>
        <v>7062</v>
      </c>
      <c r="AE63" s="874"/>
      <c r="AF63" s="869"/>
      <c r="AG63" s="869">
        <f t="shared" si="42"/>
        <v>7062</v>
      </c>
    </row>
    <row r="64" spans="1:35" s="840" customFormat="1" ht="21.75" customHeight="1">
      <c r="A64" s="839">
        <v>58</v>
      </c>
      <c r="B64" s="866" t="s">
        <v>21823</v>
      </c>
      <c r="C64" s="850">
        <v>3318468493</v>
      </c>
      <c r="D64" s="851" t="s">
        <v>21823</v>
      </c>
      <c r="E64" s="852"/>
      <c r="F64" s="853" t="s">
        <v>20964</v>
      </c>
      <c r="G64" s="874">
        <v>500</v>
      </c>
      <c r="H64" s="878">
        <v>17</v>
      </c>
      <c r="I64" s="869"/>
      <c r="J64" s="869">
        <f t="shared" si="32"/>
        <v>17</v>
      </c>
      <c r="K64" s="869">
        <f t="shared" si="33"/>
        <v>8500</v>
      </c>
      <c r="L64" s="869">
        <f t="shared" si="34"/>
        <v>0</v>
      </c>
      <c r="M64" s="869">
        <f t="shared" si="35"/>
        <v>8500</v>
      </c>
      <c r="N64" s="869">
        <f t="shared" si="36"/>
        <v>8626</v>
      </c>
      <c r="O64" s="869">
        <f t="shared" si="5"/>
        <v>431</v>
      </c>
      <c r="P64" s="869">
        <f t="shared" si="37"/>
        <v>-557</v>
      </c>
      <c r="Q64" s="869">
        <f t="shared" si="38"/>
        <v>8500</v>
      </c>
      <c r="R64" s="874">
        <v>799</v>
      </c>
      <c r="S64" s="874">
        <v>200</v>
      </c>
      <c r="T64" s="874">
        <v>91</v>
      </c>
      <c r="U64" s="870">
        <v>282.10000000000002</v>
      </c>
      <c r="V64" s="871"/>
      <c r="W64" s="871"/>
      <c r="X64" s="871"/>
      <c r="Y64" s="869"/>
      <c r="Z64" s="869">
        <v>100</v>
      </c>
      <c r="AA64" s="869">
        <f t="shared" si="39"/>
        <v>1472.1</v>
      </c>
      <c r="AB64" s="869">
        <f t="shared" si="40"/>
        <v>7028</v>
      </c>
      <c r="AC64" s="869">
        <v>500</v>
      </c>
      <c r="AD64" s="869">
        <f t="shared" si="41"/>
        <v>6528</v>
      </c>
      <c r="AE64" s="878"/>
      <c r="AF64" s="869"/>
      <c r="AG64" s="869">
        <f t="shared" si="42"/>
        <v>6528</v>
      </c>
    </row>
    <row r="65" spans="1:33" s="846" customFormat="1" ht="21.75" customHeight="1">
      <c r="A65" s="839">
        <v>59</v>
      </c>
      <c r="B65" s="866" t="s">
        <v>21857</v>
      </c>
      <c r="C65" s="850">
        <v>3318521941</v>
      </c>
      <c r="D65" s="851" t="s">
        <v>21857</v>
      </c>
      <c r="E65" s="852"/>
      <c r="F65" s="853" t="s">
        <v>21855</v>
      </c>
      <c r="G65" s="874">
        <v>500</v>
      </c>
      <c r="H65" s="878">
        <v>21</v>
      </c>
      <c r="I65" s="869"/>
      <c r="J65" s="869">
        <f t="shared" si="32"/>
        <v>21</v>
      </c>
      <c r="K65" s="869">
        <f t="shared" si="33"/>
        <v>10500</v>
      </c>
      <c r="L65" s="869">
        <f t="shared" si="34"/>
        <v>0</v>
      </c>
      <c r="M65" s="869">
        <f t="shared" si="35"/>
        <v>10500</v>
      </c>
      <c r="N65" s="869">
        <f t="shared" si="36"/>
        <v>10655</v>
      </c>
      <c r="O65" s="869">
        <f t="shared" si="5"/>
        <v>533</v>
      </c>
      <c r="P65" s="869">
        <f t="shared" si="37"/>
        <v>-688</v>
      </c>
      <c r="Q65" s="869">
        <f t="shared" si="38"/>
        <v>10500</v>
      </c>
      <c r="R65" s="874">
        <v>945</v>
      </c>
      <c r="S65" s="874">
        <v>200</v>
      </c>
      <c r="T65" s="874">
        <v>100</v>
      </c>
      <c r="U65" s="870">
        <v>84</v>
      </c>
      <c r="V65" s="871"/>
      <c r="W65" s="871"/>
      <c r="X65" s="871"/>
      <c r="Y65" s="869"/>
      <c r="Z65" s="869">
        <v>100</v>
      </c>
      <c r="AA65" s="869">
        <f t="shared" si="39"/>
        <v>1429</v>
      </c>
      <c r="AB65" s="869">
        <f t="shared" si="40"/>
        <v>9071</v>
      </c>
      <c r="AC65" s="869">
        <v>500</v>
      </c>
      <c r="AD65" s="869">
        <f t="shared" si="41"/>
        <v>8571</v>
      </c>
      <c r="AE65" s="878"/>
      <c r="AF65" s="869"/>
      <c r="AG65" s="869">
        <f t="shared" si="42"/>
        <v>8571</v>
      </c>
    </row>
    <row r="66" spans="1:33" s="840" customFormat="1" ht="21.75" customHeight="1">
      <c r="A66" s="839">
        <v>60</v>
      </c>
      <c r="B66" s="866" t="s">
        <v>21858</v>
      </c>
      <c r="C66" s="850">
        <v>3318522002</v>
      </c>
      <c r="D66" s="851" t="s">
        <v>21858</v>
      </c>
      <c r="E66" s="852"/>
      <c r="F66" s="853" t="s">
        <v>21855</v>
      </c>
      <c r="G66" s="874">
        <v>500</v>
      </c>
      <c r="H66" s="878">
        <v>19</v>
      </c>
      <c r="I66" s="869"/>
      <c r="J66" s="869">
        <f t="shared" si="32"/>
        <v>19</v>
      </c>
      <c r="K66" s="869">
        <f t="shared" si="33"/>
        <v>9500</v>
      </c>
      <c r="L66" s="869">
        <f t="shared" si="34"/>
        <v>0</v>
      </c>
      <c r="M66" s="869">
        <f t="shared" si="35"/>
        <v>9500</v>
      </c>
      <c r="N66" s="869">
        <f t="shared" si="36"/>
        <v>9640</v>
      </c>
      <c r="O66" s="869">
        <f t="shared" si="5"/>
        <v>482</v>
      </c>
      <c r="P66" s="869">
        <f t="shared" si="37"/>
        <v>-622</v>
      </c>
      <c r="Q66" s="869">
        <f t="shared" si="38"/>
        <v>9500</v>
      </c>
      <c r="R66" s="878">
        <v>799</v>
      </c>
      <c r="S66" s="878">
        <v>200</v>
      </c>
      <c r="T66" s="878">
        <v>91</v>
      </c>
      <c r="U66" s="870">
        <v>296.29000000000002</v>
      </c>
      <c r="V66" s="871"/>
      <c r="W66" s="871"/>
      <c r="X66" s="871"/>
      <c r="Y66" s="869"/>
      <c r="Z66" s="869">
        <v>0</v>
      </c>
      <c r="AA66" s="869">
        <f t="shared" si="39"/>
        <v>1386.29</v>
      </c>
      <c r="AB66" s="869">
        <f t="shared" si="40"/>
        <v>8114</v>
      </c>
      <c r="AC66" s="869">
        <v>500</v>
      </c>
      <c r="AD66" s="869">
        <f t="shared" si="41"/>
        <v>7614</v>
      </c>
      <c r="AE66" s="878"/>
      <c r="AF66" s="869"/>
      <c r="AG66" s="869">
        <f t="shared" si="42"/>
        <v>7614</v>
      </c>
    </row>
    <row r="67" spans="1:33" s="840" customFormat="1" ht="21.75" customHeight="1">
      <c r="A67" s="839">
        <v>61</v>
      </c>
      <c r="B67" s="866">
        <v>102004403215</v>
      </c>
      <c r="C67" s="850">
        <v>3318522916</v>
      </c>
      <c r="D67" s="851" t="s">
        <v>21861</v>
      </c>
      <c r="E67" s="852"/>
      <c r="F67" s="853" t="s">
        <v>20964</v>
      </c>
      <c r="G67" s="874">
        <v>650</v>
      </c>
      <c r="H67" s="878">
        <v>6</v>
      </c>
      <c r="I67" s="869"/>
      <c r="J67" s="869">
        <f t="shared" si="32"/>
        <v>6</v>
      </c>
      <c r="K67" s="869">
        <f t="shared" si="33"/>
        <v>3900</v>
      </c>
      <c r="L67" s="869">
        <f t="shared" si="34"/>
        <v>0</v>
      </c>
      <c r="M67" s="869">
        <f t="shared" si="35"/>
        <v>3900</v>
      </c>
      <c r="N67" s="869">
        <f t="shared" si="36"/>
        <v>3044</v>
      </c>
      <c r="O67" s="869">
        <f t="shared" si="5"/>
        <v>152</v>
      </c>
      <c r="P67" s="869">
        <f t="shared" si="37"/>
        <v>704</v>
      </c>
      <c r="Q67" s="869">
        <f t="shared" si="38"/>
        <v>3900</v>
      </c>
      <c r="R67" s="878"/>
      <c r="S67" s="878"/>
      <c r="T67" s="878"/>
      <c r="U67" s="870"/>
      <c r="V67" s="871"/>
      <c r="W67" s="871"/>
      <c r="X67" s="871"/>
      <c r="Y67" s="869"/>
      <c r="Z67" s="869">
        <v>0</v>
      </c>
      <c r="AA67" s="869">
        <f>SUM(R67:Z67)</f>
        <v>0</v>
      </c>
      <c r="AB67" s="869">
        <f t="shared" si="40"/>
        <v>3900</v>
      </c>
      <c r="AC67" s="869"/>
      <c r="AD67" s="869">
        <f t="shared" si="41"/>
        <v>3900</v>
      </c>
      <c r="AE67" s="878"/>
      <c r="AF67" s="869"/>
      <c r="AG67" s="869">
        <f t="shared" si="42"/>
        <v>3900</v>
      </c>
    </row>
    <row r="68" spans="1:33" s="840" customFormat="1" ht="21.75" customHeight="1">
      <c r="A68" s="839">
        <v>62</v>
      </c>
      <c r="B68" s="866">
        <v>102315753105</v>
      </c>
      <c r="C68" s="850">
        <v>3318530489</v>
      </c>
      <c r="D68" s="851" t="s">
        <v>21862</v>
      </c>
      <c r="E68" s="852"/>
      <c r="F68" s="853" t="s">
        <v>21855</v>
      </c>
      <c r="G68" s="874">
        <v>650</v>
      </c>
      <c r="H68" s="878">
        <v>7</v>
      </c>
      <c r="I68" s="869"/>
      <c r="J68" s="869">
        <f t="shared" si="32"/>
        <v>7</v>
      </c>
      <c r="K68" s="869">
        <f t="shared" si="33"/>
        <v>4550</v>
      </c>
      <c r="L68" s="869">
        <f t="shared" si="34"/>
        <v>0</v>
      </c>
      <c r="M68" s="869">
        <f t="shared" si="35"/>
        <v>4550</v>
      </c>
      <c r="N68" s="869">
        <f t="shared" si="36"/>
        <v>3552</v>
      </c>
      <c r="O68" s="869">
        <f t="shared" si="5"/>
        <v>178</v>
      </c>
      <c r="P68" s="869">
        <f t="shared" si="37"/>
        <v>820</v>
      </c>
      <c r="Q68" s="869">
        <f t="shared" si="38"/>
        <v>4550</v>
      </c>
      <c r="R68" s="878"/>
      <c r="S68" s="878"/>
      <c r="T68" s="878"/>
      <c r="U68" s="870"/>
      <c r="V68" s="871"/>
      <c r="W68" s="871"/>
      <c r="X68" s="871"/>
      <c r="Y68" s="869"/>
      <c r="Z68" s="869">
        <v>0</v>
      </c>
      <c r="AA68" s="869">
        <f>SUM(R68:Z68)</f>
        <v>0</v>
      </c>
      <c r="AB68" s="869">
        <f t="shared" si="40"/>
        <v>4550</v>
      </c>
      <c r="AC68" s="869"/>
      <c r="AD68" s="869">
        <f t="shared" si="41"/>
        <v>4550</v>
      </c>
      <c r="AE68" s="878"/>
      <c r="AF68" s="869"/>
      <c r="AG68" s="869">
        <f t="shared" si="42"/>
        <v>4550</v>
      </c>
    </row>
    <row r="69" spans="1:33" s="840" customFormat="1" ht="21.75" customHeight="1">
      <c r="A69" s="839">
        <v>63</v>
      </c>
      <c r="B69" s="866">
        <v>101811097763</v>
      </c>
      <c r="C69" s="850">
        <v>3318529726</v>
      </c>
      <c r="D69" s="851" t="s">
        <v>21863</v>
      </c>
      <c r="E69" s="852"/>
      <c r="F69" s="853" t="s">
        <v>21855</v>
      </c>
      <c r="G69" s="874">
        <v>650</v>
      </c>
      <c r="H69" s="878">
        <v>27</v>
      </c>
      <c r="I69" s="869"/>
      <c r="J69" s="869">
        <f t="shared" si="32"/>
        <v>27</v>
      </c>
      <c r="K69" s="869">
        <f t="shared" si="33"/>
        <v>17550</v>
      </c>
      <c r="L69" s="869">
        <f t="shared" si="34"/>
        <v>0</v>
      </c>
      <c r="M69" s="869">
        <f t="shared" si="35"/>
        <v>17550</v>
      </c>
      <c r="N69" s="869">
        <f t="shared" si="36"/>
        <v>13699</v>
      </c>
      <c r="O69" s="869">
        <f t="shared" si="5"/>
        <v>685</v>
      </c>
      <c r="P69" s="869">
        <f t="shared" si="37"/>
        <v>3166</v>
      </c>
      <c r="Q69" s="869">
        <f t="shared" si="38"/>
        <v>17550</v>
      </c>
      <c r="R69" s="878">
        <v>1308</v>
      </c>
      <c r="S69" s="878">
        <v>200</v>
      </c>
      <c r="T69" s="878">
        <v>119</v>
      </c>
      <c r="U69" s="870">
        <v>718.25999999999954</v>
      </c>
      <c r="V69" s="871"/>
      <c r="W69" s="871"/>
      <c r="X69" s="871"/>
      <c r="Y69" s="869">
        <v>750</v>
      </c>
      <c r="Z69" s="869">
        <v>0</v>
      </c>
      <c r="AA69" s="869">
        <f>SUM(R69:Z69)</f>
        <v>3095.2599999999993</v>
      </c>
      <c r="AB69" s="869">
        <f t="shared" si="40"/>
        <v>14455</v>
      </c>
      <c r="AC69" s="869">
        <v>500</v>
      </c>
      <c r="AD69" s="869">
        <f t="shared" si="41"/>
        <v>13955</v>
      </c>
      <c r="AE69" s="878"/>
      <c r="AF69" s="869"/>
      <c r="AG69" s="869">
        <f t="shared" si="42"/>
        <v>13955</v>
      </c>
    </row>
    <row r="70" spans="1:33" s="840" customFormat="1" ht="21.75" customHeight="1">
      <c r="A70" s="839">
        <v>64</v>
      </c>
      <c r="B70" s="866">
        <v>102315785207</v>
      </c>
      <c r="C70" s="850">
        <v>3318530725</v>
      </c>
      <c r="D70" s="851" t="s">
        <v>21864</v>
      </c>
      <c r="E70" s="852"/>
      <c r="F70" s="853" t="s">
        <v>21855</v>
      </c>
      <c r="G70" s="874">
        <v>650</v>
      </c>
      <c r="H70" s="880">
        <v>6</v>
      </c>
      <c r="I70" s="869"/>
      <c r="J70" s="869">
        <f t="shared" si="25"/>
        <v>6</v>
      </c>
      <c r="K70" s="869">
        <f t="shared" si="26"/>
        <v>3900</v>
      </c>
      <c r="L70" s="869">
        <f t="shared" si="27"/>
        <v>0</v>
      </c>
      <c r="M70" s="869">
        <f t="shared" si="28"/>
        <v>3900</v>
      </c>
      <c r="N70" s="869">
        <f t="shared" si="29"/>
        <v>3044</v>
      </c>
      <c r="O70" s="869">
        <f t="shared" si="5"/>
        <v>152</v>
      </c>
      <c r="P70" s="869">
        <f t="shared" si="30"/>
        <v>704</v>
      </c>
      <c r="Q70" s="869">
        <f t="shared" si="31"/>
        <v>3900</v>
      </c>
      <c r="R70" s="878"/>
      <c r="S70" s="878"/>
      <c r="T70" s="878"/>
      <c r="U70" s="870"/>
      <c r="V70" s="871"/>
      <c r="W70" s="871"/>
      <c r="X70" s="871"/>
      <c r="Y70" s="869"/>
      <c r="Z70" s="869">
        <v>0</v>
      </c>
      <c r="AA70" s="869">
        <f t="shared" si="12"/>
        <v>0</v>
      </c>
      <c r="AB70" s="869">
        <f t="shared" si="13"/>
        <v>3900</v>
      </c>
      <c r="AC70" s="869"/>
      <c r="AD70" s="869">
        <f>AB70-AC70</f>
        <v>3900</v>
      </c>
      <c r="AE70" s="880"/>
      <c r="AF70" s="869"/>
      <c r="AG70" s="869">
        <f>AD70+AF70</f>
        <v>3900</v>
      </c>
    </row>
    <row r="71" spans="1:33" s="846" customFormat="1" ht="21.75" customHeight="1">
      <c r="A71" s="839">
        <v>65</v>
      </c>
      <c r="B71" s="866">
        <v>102315791438</v>
      </c>
      <c r="C71" s="850">
        <v>3318530681</v>
      </c>
      <c r="D71" s="851" t="s">
        <v>21865</v>
      </c>
      <c r="E71" s="852"/>
      <c r="F71" s="853" t="s">
        <v>21855</v>
      </c>
      <c r="G71" s="874">
        <v>650</v>
      </c>
      <c r="H71" s="880">
        <v>9</v>
      </c>
      <c r="I71" s="869"/>
      <c r="J71" s="869">
        <f t="shared" si="25"/>
        <v>9</v>
      </c>
      <c r="K71" s="869">
        <f t="shared" si="26"/>
        <v>5850</v>
      </c>
      <c r="L71" s="869">
        <f t="shared" si="27"/>
        <v>0</v>
      </c>
      <c r="M71" s="869">
        <f t="shared" si="28"/>
        <v>5850</v>
      </c>
      <c r="N71" s="869">
        <f t="shared" si="29"/>
        <v>4566</v>
      </c>
      <c r="O71" s="869">
        <f t="shared" si="5"/>
        <v>228</v>
      </c>
      <c r="P71" s="869">
        <f t="shared" si="30"/>
        <v>1056</v>
      </c>
      <c r="Q71" s="869">
        <f t="shared" si="31"/>
        <v>5850</v>
      </c>
      <c r="R71" s="880"/>
      <c r="S71" s="880"/>
      <c r="T71" s="880"/>
      <c r="U71" s="870"/>
      <c r="V71" s="871"/>
      <c r="W71" s="871"/>
      <c r="X71" s="871"/>
      <c r="Y71" s="869"/>
      <c r="Z71" s="869">
        <v>0</v>
      </c>
      <c r="AA71" s="869">
        <f t="shared" si="12"/>
        <v>0</v>
      </c>
      <c r="AB71" s="869">
        <f t="shared" si="13"/>
        <v>5850</v>
      </c>
      <c r="AC71" s="869"/>
      <c r="AD71" s="869">
        <f>AB71-AC71</f>
        <v>5850</v>
      </c>
      <c r="AE71" s="880"/>
      <c r="AF71" s="869"/>
      <c r="AG71" s="869">
        <f>AD71+AF71</f>
        <v>5850</v>
      </c>
    </row>
    <row r="72" spans="1:33" s="840" customFormat="1" ht="21.75" customHeight="1">
      <c r="A72" s="839">
        <v>66</v>
      </c>
      <c r="B72" s="866">
        <v>101938681040</v>
      </c>
      <c r="C72" s="850">
        <v>3318529891</v>
      </c>
      <c r="D72" s="851" t="s">
        <v>21866</v>
      </c>
      <c r="E72" s="852"/>
      <c r="F72" s="853" t="s">
        <v>21855</v>
      </c>
      <c r="G72" s="874">
        <v>650</v>
      </c>
      <c r="H72" s="880">
        <v>6</v>
      </c>
      <c r="I72" s="869"/>
      <c r="J72" s="869">
        <f t="shared" si="25"/>
        <v>6</v>
      </c>
      <c r="K72" s="869">
        <f t="shared" si="26"/>
        <v>3900</v>
      </c>
      <c r="L72" s="869">
        <f t="shared" si="27"/>
        <v>0</v>
      </c>
      <c r="M72" s="869">
        <f t="shared" si="28"/>
        <v>3900</v>
      </c>
      <c r="N72" s="869">
        <f t="shared" si="29"/>
        <v>3044</v>
      </c>
      <c r="O72" s="869">
        <f t="shared" si="5"/>
        <v>152</v>
      </c>
      <c r="P72" s="869">
        <f t="shared" si="30"/>
        <v>704</v>
      </c>
      <c r="Q72" s="869">
        <f t="shared" si="31"/>
        <v>3900</v>
      </c>
      <c r="R72" s="880"/>
      <c r="S72" s="880"/>
      <c r="T72" s="880"/>
      <c r="U72" s="870"/>
      <c r="V72" s="871"/>
      <c r="W72" s="871"/>
      <c r="X72" s="871"/>
      <c r="Y72" s="869"/>
      <c r="Z72" s="869">
        <v>0</v>
      </c>
      <c r="AA72" s="869">
        <f t="shared" si="12"/>
        <v>0</v>
      </c>
      <c r="AB72" s="869">
        <f t="shared" si="13"/>
        <v>3900</v>
      </c>
      <c r="AC72" s="869"/>
      <c r="AD72" s="869">
        <f t="shared" ref="AD72:AD77" si="43">AB72-AC72</f>
        <v>3900</v>
      </c>
      <c r="AE72" s="880"/>
      <c r="AF72" s="869"/>
      <c r="AG72" s="869">
        <f t="shared" ref="AG72:AG77" si="44">AD72+AF72</f>
        <v>3900</v>
      </c>
    </row>
    <row r="73" spans="1:33" s="840" customFormat="1" ht="21.75" customHeight="1">
      <c r="A73" s="839">
        <v>68</v>
      </c>
      <c r="B73" s="866" t="s">
        <v>21870</v>
      </c>
      <c r="C73" s="850">
        <v>3318459745</v>
      </c>
      <c r="D73" s="851" t="s">
        <v>21870</v>
      </c>
      <c r="E73" s="852"/>
      <c r="F73" s="853" t="s">
        <v>21855</v>
      </c>
      <c r="G73" s="877">
        <v>500</v>
      </c>
      <c r="H73" s="877">
        <v>9</v>
      </c>
      <c r="I73" s="869"/>
      <c r="J73" s="869">
        <f t="shared" si="25"/>
        <v>9</v>
      </c>
      <c r="K73" s="869">
        <f t="shared" si="26"/>
        <v>4500</v>
      </c>
      <c r="L73" s="869">
        <f t="shared" si="27"/>
        <v>0</v>
      </c>
      <c r="M73" s="869">
        <f t="shared" si="28"/>
        <v>4500</v>
      </c>
      <c r="N73" s="869">
        <f t="shared" si="29"/>
        <v>4566</v>
      </c>
      <c r="O73" s="869">
        <f t="shared" ref="O73:O77" si="45">ROUND($N73*5%,0)</f>
        <v>228</v>
      </c>
      <c r="P73" s="869">
        <f t="shared" si="30"/>
        <v>-294</v>
      </c>
      <c r="Q73" s="869">
        <f t="shared" si="31"/>
        <v>4500</v>
      </c>
      <c r="R73" s="877">
        <v>291</v>
      </c>
      <c r="S73" s="877">
        <v>0</v>
      </c>
      <c r="T73" s="877">
        <v>43</v>
      </c>
      <c r="U73" s="870">
        <v>0</v>
      </c>
      <c r="V73" s="871"/>
      <c r="W73" s="871"/>
      <c r="X73" s="871"/>
      <c r="Y73" s="869"/>
      <c r="Z73" s="869">
        <v>0</v>
      </c>
      <c r="AA73" s="869">
        <f t="shared" ref="AA73:AA77" si="46">SUM(R73:Z73)</f>
        <v>334</v>
      </c>
      <c r="AB73" s="869">
        <f t="shared" ref="AB73:AB77" si="47">ROUNDUP(Q73-AA73,0)</f>
        <v>4166</v>
      </c>
      <c r="AC73" s="869">
        <v>500</v>
      </c>
      <c r="AD73" s="869">
        <f t="shared" si="43"/>
        <v>3666</v>
      </c>
      <c r="AE73" s="877"/>
      <c r="AF73" s="869"/>
      <c r="AG73" s="869">
        <f t="shared" si="44"/>
        <v>3666</v>
      </c>
    </row>
    <row r="74" spans="1:33" s="840" customFormat="1" ht="21.75" customHeight="1">
      <c r="A74" s="839">
        <v>69</v>
      </c>
      <c r="B74" s="866" t="s">
        <v>21871</v>
      </c>
      <c r="C74" s="850">
        <v>3318522025</v>
      </c>
      <c r="D74" s="851" t="s">
        <v>21871</v>
      </c>
      <c r="E74" s="852"/>
      <c r="F74" s="853" t="s">
        <v>21855</v>
      </c>
      <c r="G74" s="877">
        <v>500</v>
      </c>
      <c r="H74" s="877">
        <v>7</v>
      </c>
      <c r="I74" s="869"/>
      <c r="J74" s="869">
        <f t="shared" si="25"/>
        <v>7</v>
      </c>
      <c r="K74" s="869">
        <f t="shared" si="26"/>
        <v>3500</v>
      </c>
      <c r="L74" s="869">
        <f t="shared" si="27"/>
        <v>0</v>
      </c>
      <c r="M74" s="869">
        <f t="shared" si="28"/>
        <v>3500</v>
      </c>
      <c r="N74" s="869">
        <f t="shared" si="29"/>
        <v>3552</v>
      </c>
      <c r="O74" s="869">
        <f t="shared" si="45"/>
        <v>178</v>
      </c>
      <c r="P74" s="869">
        <f t="shared" si="30"/>
        <v>-230</v>
      </c>
      <c r="Q74" s="869">
        <f t="shared" si="31"/>
        <v>3500</v>
      </c>
      <c r="R74" s="877">
        <v>291</v>
      </c>
      <c r="S74" s="877">
        <v>0</v>
      </c>
      <c r="T74" s="877">
        <v>33</v>
      </c>
      <c r="U74" s="870">
        <v>26.33</v>
      </c>
      <c r="V74" s="871"/>
      <c r="W74" s="871"/>
      <c r="X74" s="871"/>
      <c r="Y74" s="869"/>
      <c r="Z74" s="869">
        <v>0</v>
      </c>
      <c r="AA74" s="869">
        <f t="shared" si="46"/>
        <v>350.33</v>
      </c>
      <c r="AB74" s="869">
        <f t="shared" si="47"/>
        <v>3150</v>
      </c>
      <c r="AC74" s="869">
        <v>500</v>
      </c>
      <c r="AD74" s="869">
        <f t="shared" si="43"/>
        <v>2650</v>
      </c>
      <c r="AE74" s="877"/>
      <c r="AF74" s="869"/>
      <c r="AG74" s="869">
        <f t="shared" si="44"/>
        <v>2650</v>
      </c>
    </row>
    <row r="75" spans="1:33" s="846" customFormat="1" ht="21.75" customHeight="1">
      <c r="A75" s="839">
        <v>70</v>
      </c>
      <c r="B75" s="866" t="s">
        <v>22125</v>
      </c>
      <c r="C75" s="850"/>
      <c r="D75" s="851" t="s">
        <v>22125</v>
      </c>
      <c r="E75" s="852"/>
      <c r="F75" s="853" t="s">
        <v>21855</v>
      </c>
      <c r="G75" s="876">
        <v>550</v>
      </c>
      <c r="H75" s="876">
        <v>26.5</v>
      </c>
      <c r="I75" s="869"/>
      <c r="J75" s="869">
        <f t="shared" si="25"/>
        <v>26.5</v>
      </c>
      <c r="K75" s="869">
        <f t="shared" si="26"/>
        <v>14575</v>
      </c>
      <c r="L75" s="869">
        <f t="shared" si="27"/>
        <v>0</v>
      </c>
      <c r="M75" s="869">
        <f t="shared" si="28"/>
        <v>14575</v>
      </c>
      <c r="N75" s="869">
        <f t="shared" si="29"/>
        <v>13446</v>
      </c>
      <c r="O75" s="869">
        <f t="shared" si="45"/>
        <v>672</v>
      </c>
      <c r="P75" s="869">
        <f t="shared" si="30"/>
        <v>457</v>
      </c>
      <c r="Q75" s="869">
        <f t="shared" si="31"/>
        <v>14575</v>
      </c>
      <c r="R75" s="876">
        <v>1308</v>
      </c>
      <c r="S75" s="876">
        <v>200</v>
      </c>
      <c r="T75" s="876">
        <v>119</v>
      </c>
      <c r="U75" s="870">
        <v>423</v>
      </c>
      <c r="V75" s="871"/>
      <c r="W75" s="871">
        <v>350</v>
      </c>
      <c r="X75" s="871"/>
      <c r="Y75" s="869"/>
      <c r="Z75" s="869"/>
      <c r="AA75" s="869">
        <f t="shared" si="46"/>
        <v>2400</v>
      </c>
      <c r="AB75" s="869">
        <f t="shared" si="47"/>
        <v>12175</v>
      </c>
      <c r="AC75" s="869">
        <v>500</v>
      </c>
      <c r="AD75" s="869">
        <f t="shared" si="43"/>
        <v>11675</v>
      </c>
      <c r="AE75" s="876"/>
      <c r="AF75" s="869"/>
      <c r="AG75" s="869">
        <f t="shared" si="44"/>
        <v>11675</v>
      </c>
    </row>
    <row r="76" spans="1:33" s="849" customFormat="1" ht="21.75" customHeight="1">
      <c r="A76" s="841">
        <v>71</v>
      </c>
      <c r="B76" s="867" t="s">
        <v>22128</v>
      </c>
      <c r="C76" s="857"/>
      <c r="D76" s="858" t="s">
        <v>22128</v>
      </c>
      <c r="E76" s="859"/>
      <c r="F76" s="860" t="s">
        <v>21855</v>
      </c>
      <c r="G76" s="881">
        <v>500</v>
      </c>
      <c r="H76" s="881">
        <v>1</v>
      </c>
      <c r="I76" s="872"/>
      <c r="J76" s="872">
        <f t="shared" si="25"/>
        <v>1</v>
      </c>
      <c r="K76" s="872">
        <f t="shared" si="26"/>
        <v>500</v>
      </c>
      <c r="L76" s="872">
        <f t="shared" si="27"/>
        <v>0</v>
      </c>
      <c r="M76" s="872">
        <f t="shared" si="28"/>
        <v>500</v>
      </c>
      <c r="N76" s="872">
        <f t="shared" si="29"/>
        <v>507</v>
      </c>
      <c r="O76" s="872">
        <f t="shared" si="45"/>
        <v>25</v>
      </c>
      <c r="P76" s="872">
        <f t="shared" si="30"/>
        <v>-32</v>
      </c>
      <c r="Q76" s="872">
        <f t="shared" si="31"/>
        <v>500</v>
      </c>
      <c r="R76" s="875">
        <v>0</v>
      </c>
      <c r="S76" s="875">
        <v>0</v>
      </c>
      <c r="T76" s="875">
        <v>0</v>
      </c>
      <c r="U76" s="882">
        <v>43</v>
      </c>
      <c r="V76" s="883"/>
      <c r="W76" s="883"/>
      <c r="X76" s="883"/>
      <c r="Y76" s="872"/>
      <c r="Z76" s="872"/>
      <c r="AA76" s="872">
        <f t="shared" si="46"/>
        <v>43</v>
      </c>
      <c r="AB76" s="872">
        <f t="shared" si="47"/>
        <v>457</v>
      </c>
      <c r="AC76" s="872">
        <v>500</v>
      </c>
      <c r="AD76" s="872">
        <f t="shared" si="43"/>
        <v>-43</v>
      </c>
      <c r="AE76" s="881"/>
      <c r="AF76" s="872"/>
      <c r="AG76" s="872">
        <f t="shared" si="44"/>
        <v>-43</v>
      </c>
    </row>
    <row r="77" spans="1:33" s="849" customFormat="1" ht="21.75" customHeight="1">
      <c r="A77" s="841">
        <v>72</v>
      </c>
      <c r="B77" s="867" t="s">
        <v>22136</v>
      </c>
      <c r="C77" s="857"/>
      <c r="D77" s="858" t="s">
        <v>22136</v>
      </c>
      <c r="E77" s="859"/>
      <c r="F77" s="860" t="s">
        <v>21855</v>
      </c>
      <c r="G77" s="881">
        <v>500</v>
      </c>
      <c r="H77" s="881">
        <v>2</v>
      </c>
      <c r="I77" s="872"/>
      <c r="J77" s="872">
        <f t="shared" si="25"/>
        <v>2</v>
      </c>
      <c r="K77" s="872">
        <f t="shared" si="26"/>
        <v>1000</v>
      </c>
      <c r="L77" s="872">
        <f t="shared" si="27"/>
        <v>0</v>
      </c>
      <c r="M77" s="872">
        <f t="shared" si="28"/>
        <v>1000</v>
      </c>
      <c r="N77" s="872">
        <f t="shared" si="29"/>
        <v>1015</v>
      </c>
      <c r="O77" s="872">
        <f t="shared" si="45"/>
        <v>51</v>
      </c>
      <c r="P77" s="872">
        <f t="shared" si="30"/>
        <v>-66</v>
      </c>
      <c r="Q77" s="872">
        <f t="shared" si="31"/>
        <v>1000</v>
      </c>
      <c r="R77" s="884">
        <v>73</v>
      </c>
      <c r="S77" s="884">
        <v>0</v>
      </c>
      <c r="T77" s="884">
        <v>10</v>
      </c>
      <c r="U77" s="882"/>
      <c r="V77" s="883"/>
      <c r="W77" s="883"/>
      <c r="X77" s="883"/>
      <c r="Y77" s="872"/>
      <c r="Z77" s="872"/>
      <c r="AA77" s="872">
        <f t="shared" si="46"/>
        <v>83</v>
      </c>
      <c r="AB77" s="872">
        <f t="shared" si="47"/>
        <v>917</v>
      </c>
      <c r="AC77" s="872">
        <v>500</v>
      </c>
      <c r="AD77" s="872">
        <f t="shared" si="43"/>
        <v>417</v>
      </c>
      <c r="AE77" s="881"/>
      <c r="AF77" s="872"/>
      <c r="AG77" s="872">
        <f t="shared" si="44"/>
        <v>417</v>
      </c>
    </row>
    <row r="78" spans="1:33" s="937" customFormat="1" ht="34.5" customHeight="1">
      <c r="A78" s="932"/>
      <c r="B78" s="933"/>
      <c r="C78" s="933"/>
      <c r="D78" s="934"/>
      <c r="E78" s="935"/>
      <c r="F78" s="935"/>
      <c r="G78" s="936"/>
      <c r="H78" s="936">
        <f t="shared" ref="H78:AG78" si="48">SUM(H7:H77)</f>
        <v>1372.5</v>
      </c>
      <c r="I78" s="936">
        <f t="shared" si="48"/>
        <v>0</v>
      </c>
      <c r="J78" s="936">
        <f t="shared" si="48"/>
        <v>1372.5</v>
      </c>
      <c r="K78" s="936">
        <f t="shared" si="48"/>
        <v>776101</v>
      </c>
      <c r="L78" s="936">
        <f t="shared" si="48"/>
        <v>0</v>
      </c>
      <c r="M78" s="936">
        <f t="shared" si="48"/>
        <v>776101</v>
      </c>
      <c r="N78" s="936">
        <f t="shared" si="48"/>
        <v>696382</v>
      </c>
      <c r="O78" s="936">
        <f t="shared" si="48"/>
        <v>34821</v>
      </c>
      <c r="P78" s="936">
        <f t="shared" si="48"/>
        <v>44898</v>
      </c>
      <c r="Q78" s="936">
        <f t="shared" si="48"/>
        <v>776101</v>
      </c>
      <c r="R78" s="936">
        <f t="shared" si="48"/>
        <v>63362</v>
      </c>
      <c r="S78" s="936">
        <f t="shared" si="48"/>
        <v>11275</v>
      </c>
      <c r="T78" s="936">
        <f t="shared" si="48"/>
        <v>6217</v>
      </c>
      <c r="U78" s="936">
        <f t="shared" si="48"/>
        <v>16079.480000000001</v>
      </c>
      <c r="V78" s="936">
        <f t="shared" si="48"/>
        <v>24036</v>
      </c>
      <c r="W78" s="936">
        <f>SUM(W7:W77)</f>
        <v>17850</v>
      </c>
      <c r="X78" s="936">
        <f t="shared" si="48"/>
        <v>0</v>
      </c>
      <c r="Y78" s="936">
        <f t="shared" si="48"/>
        <v>750</v>
      </c>
      <c r="Z78" s="936">
        <f t="shared" si="48"/>
        <v>2950</v>
      </c>
      <c r="AA78" s="936">
        <f t="shared" si="48"/>
        <v>142519.48000000001</v>
      </c>
      <c r="AB78" s="936">
        <f t="shared" si="48"/>
        <v>633603</v>
      </c>
      <c r="AC78" s="936">
        <f t="shared" si="48"/>
        <v>33000</v>
      </c>
      <c r="AD78" s="936">
        <f t="shared" si="48"/>
        <v>600603</v>
      </c>
      <c r="AE78" s="936">
        <f t="shared" si="48"/>
        <v>292265</v>
      </c>
      <c r="AF78" s="936">
        <f t="shared" si="48"/>
        <v>52740</v>
      </c>
      <c r="AG78" s="936">
        <f t="shared" si="48"/>
        <v>653343</v>
      </c>
    </row>
    <row r="80" spans="1:33">
      <c r="Y80" s="553"/>
    </row>
    <row r="82" spans="23:31">
      <c r="W82" s="553">
        <f>16000+W78</f>
        <v>33850</v>
      </c>
      <c r="Y82" s="256">
        <f>2500+2117</f>
        <v>4617</v>
      </c>
      <c r="Z82" s="553">
        <f>W82+Y82</f>
        <v>38467</v>
      </c>
      <c r="AE82" s="256">
        <f>AE36+AE57+AE58</f>
        <v>55506</v>
      </c>
    </row>
    <row r="83" spans="23:31">
      <c r="W83" s="256">
        <v>50000</v>
      </c>
    </row>
    <row r="84" spans="23:31">
      <c r="W84" s="553">
        <f>W83-W82</f>
        <v>16150</v>
      </c>
    </row>
  </sheetData>
  <autoFilter ref="A6:AI80" xr:uid="{00000000-0009-0000-0000-00000B000000}"/>
  <mergeCells count="18">
    <mergeCell ref="A5:A6"/>
    <mergeCell ref="D5:D6"/>
    <mergeCell ref="G5:G6"/>
    <mergeCell ref="H5:H6"/>
    <mergeCell ref="I5:I6"/>
    <mergeCell ref="AC5:AC6"/>
    <mergeCell ref="AD5:AD6"/>
    <mergeCell ref="N5:N6"/>
    <mergeCell ref="O5:O6"/>
    <mergeCell ref="B1:AG1"/>
    <mergeCell ref="P5:P6"/>
    <mergeCell ref="Q5:Q6"/>
    <mergeCell ref="R5:AA5"/>
    <mergeCell ref="AB5:AB6"/>
    <mergeCell ref="J5:J6"/>
    <mergeCell ref="K5:K6"/>
    <mergeCell ref="L5:L6"/>
    <mergeCell ref="M5:M6"/>
  </mergeCells>
  <conditionalFormatting sqref="B7:B42">
    <cfRule type="duplicateValues" dxfId="2905" priority="57726"/>
    <cfRule type="duplicateValues" dxfId="2904" priority="57727"/>
    <cfRule type="duplicateValues" dxfId="2903" priority="57728"/>
  </conditionalFormatting>
  <conditionalFormatting sqref="B7:B44">
    <cfRule type="duplicateValues" dxfId="2902" priority="57725"/>
    <cfRule type="duplicateValues" dxfId="2901" priority="57729"/>
    <cfRule type="duplicateValues" dxfId="2900" priority="57730"/>
    <cfRule type="duplicateValues" dxfId="2899" priority="57731"/>
  </conditionalFormatting>
  <conditionalFormatting sqref="B61:B69">
    <cfRule type="duplicateValues" dxfId="2898" priority="56448"/>
    <cfRule type="duplicateValues" dxfId="2897" priority="56450"/>
    <cfRule type="duplicateValues" dxfId="2896" priority="56451"/>
    <cfRule type="duplicateValues" dxfId="2895" priority="56452"/>
  </conditionalFormatting>
  <conditionalFormatting sqref="B70:B72 B45:B60">
    <cfRule type="duplicateValues" dxfId="2894" priority="56042"/>
    <cfRule type="duplicateValues" dxfId="2893" priority="56044"/>
    <cfRule type="duplicateValues" dxfId="2892" priority="56045"/>
    <cfRule type="duplicateValues" dxfId="2891" priority="56046"/>
  </conditionalFormatting>
  <conditionalFormatting sqref="B73:B77">
    <cfRule type="duplicateValues" dxfId="2890" priority="60858"/>
    <cfRule type="duplicateValues" dxfId="2889" priority="60859"/>
    <cfRule type="duplicateValues" dxfId="2888" priority="60860"/>
    <cfRule type="duplicateValues" dxfId="2887" priority="60861"/>
  </conditionalFormatting>
  <conditionalFormatting sqref="B78">
    <cfRule type="duplicateValues" dxfId="2886" priority="441"/>
    <cfRule type="duplicateValues" dxfId="2885" priority="442"/>
    <cfRule type="duplicateValues" dxfId="2884" priority="443"/>
  </conditionalFormatting>
  <conditionalFormatting sqref="C7:C44">
    <cfRule type="duplicateValues" dxfId="2883" priority="57732"/>
  </conditionalFormatting>
  <conditionalFormatting sqref="C61:C69">
    <cfRule type="duplicateValues" dxfId="2882" priority="56456"/>
  </conditionalFormatting>
  <conditionalFormatting sqref="C70:C72 C45:C60">
    <cfRule type="duplicateValues" dxfId="2881" priority="56050"/>
  </conditionalFormatting>
  <conditionalFormatting sqref="C73:C77">
    <cfRule type="duplicateValues" dxfId="2880" priority="60862"/>
  </conditionalFormatting>
  <conditionalFormatting sqref="C78">
    <cfRule type="duplicateValues" dxfId="2879" priority="444"/>
    <cfRule type="duplicateValues" dxfId="2878" priority="445"/>
    <cfRule type="duplicateValues" dxfId="2877" priority="446"/>
  </conditionalFormatting>
  <conditionalFormatting sqref="D79:F1048576 D2:F3">
    <cfRule type="duplicateValues" dxfId="2876" priority="440"/>
  </conditionalFormatting>
  <printOptions horizontalCentered="1"/>
  <pageMargins left="0.15748031496062992" right="0.19685039370078741" top="0.23622047244094491" bottom="0.23622047244094491" header="0.15" footer="0.15748031496062992"/>
  <pageSetup paperSize="9" scale="65" fitToHeight="3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X158"/>
  <sheetViews>
    <sheetView zoomScaleNormal="100" workbookViewId="0">
      <selection activeCell="H121" sqref="H121"/>
    </sheetView>
  </sheetViews>
  <sheetFormatPr defaultColWidth="10.6640625" defaultRowHeight="17.25" customHeight="1"/>
  <cols>
    <col min="1" max="1" width="7.109375" style="200" customWidth="1"/>
    <col min="2" max="2" width="16.77734375" style="200" customWidth="1"/>
    <col min="3" max="3" width="10.109375" style="200" customWidth="1"/>
    <col min="4" max="4" width="38.33203125" style="422" customWidth="1"/>
    <col min="5" max="5" width="19" style="217" customWidth="1"/>
    <col min="6" max="6" width="21.77734375" style="218" customWidth="1"/>
    <col min="7" max="7" width="13.6640625" style="549" bestFit="1" customWidth="1"/>
    <col min="8" max="8" width="26.33203125" style="266" customWidth="1"/>
    <col min="9" max="10" width="24.6640625" style="266" customWidth="1"/>
    <col min="11" max="11" width="15.109375" style="200" customWidth="1"/>
    <col min="12" max="12" width="7.77734375" style="200" customWidth="1"/>
    <col min="13" max="13" width="12.33203125" style="200" customWidth="1"/>
    <col min="14" max="14" width="20.109375" style="200" customWidth="1"/>
    <col min="15" max="15" width="10.109375" style="200" customWidth="1"/>
    <col min="16" max="16" width="6.109375" style="200" customWidth="1"/>
    <col min="17" max="17" width="44.44140625" style="200" customWidth="1"/>
    <col min="18" max="18" width="73.44140625" style="200" customWidth="1"/>
    <col min="19" max="19" width="29.6640625" style="200" customWidth="1"/>
    <col min="20" max="20" width="11.33203125" style="200" bestFit="1" customWidth="1"/>
    <col min="21" max="21" width="10.6640625" style="200"/>
    <col min="22" max="22" width="16.33203125" style="200" customWidth="1"/>
    <col min="23" max="23" width="20.109375" style="200" bestFit="1" customWidth="1"/>
    <col min="24" max="16384" width="10.6640625" style="200"/>
  </cols>
  <sheetData>
    <row r="1" spans="1:23" ht="17.25" customHeight="1" thickBot="1">
      <c r="A1" s="452" t="s">
        <v>22174</v>
      </c>
      <c r="B1" s="452"/>
      <c r="C1" s="452"/>
      <c r="D1" s="453"/>
      <c r="E1" s="452"/>
      <c r="F1" s="452"/>
      <c r="G1" s="545"/>
      <c r="H1" s="399"/>
      <c r="T1" s="445"/>
      <c r="U1" s="446"/>
      <c r="V1" s="447" t="s">
        <v>20960</v>
      </c>
      <c r="W1" s="448"/>
    </row>
    <row r="2" spans="1:23" ht="17.25" customHeight="1">
      <c r="A2" s="454" t="s">
        <v>146</v>
      </c>
      <c r="B2" s="454"/>
      <c r="C2" s="454"/>
      <c r="D2" s="455" t="s">
        <v>147</v>
      </c>
      <c r="E2" s="456" t="s">
        <v>148</v>
      </c>
      <c r="F2" s="457" t="s">
        <v>149</v>
      </c>
      <c r="G2" s="546" t="s">
        <v>198</v>
      </c>
      <c r="H2" s="458" t="s">
        <v>20825</v>
      </c>
      <c r="I2" s="458"/>
      <c r="J2" s="458" t="s">
        <v>20825</v>
      </c>
      <c r="T2" s="379" t="s">
        <v>20823</v>
      </c>
      <c r="U2" s="379" t="s">
        <v>20823</v>
      </c>
      <c r="V2" s="379" t="s">
        <v>148</v>
      </c>
      <c r="W2" s="379" t="s">
        <v>20958</v>
      </c>
    </row>
    <row r="3" spans="1:23" ht="17.25" customHeight="1">
      <c r="A3" s="454">
        <v>1</v>
      </c>
      <c r="B3" s="400">
        <v>101447270865</v>
      </c>
      <c r="C3" s="410" t="s">
        <v>143</v>
      </c>
      <c r="D3" s="459" t="s">
        <v>489</v>
      </c>
      <c r="E3" s="411" t="s">
        <v>184</v>
      </c>
      <c r="F3" s="411" t="s">
        <v>256</v>
      </c>
      <c r="G3" s="546">
        <v>7954</v>
      </c>
      <c r="H3" s="458" t="s">
        <v>22283</v>
      </c>
      <c r="I3" s="458"/>
      <c r="J3" s="458"/>
      <c r="M3" s="200">
        <f>G3-O3</f>
        <v>-7399</v>
      </c>
      <c r="O3" s="200">
        <v>15353</v>
      </c>
      <c r="P3" s="200" t="b">
        <f t="shared" ref="P3:P66" si="0">D3=Q3</f>
        <v>1</v>
      </c>
      <c r="Q3" s="193" t="s">
        <v>489</v>
      </c>
      <c r="R3" s="200" t="str">
        <f t="shared" ref="R3:R66" si="1">D3&amp;" "&amp;S3</f>
        <v>Mr. ABHIJIT PIRAPPA WAGHMARE KFIL LINE-1 MT SAL APR-26</v>
      </c>
      <c r="S3" s="200" t="s">
        <v>22290</v>
      </c>
      <c r="T3" s="377" t="b">
        <f>E3=V3</f>
        <v>1</v>
      </c>
      <c r="U3" s="377" t="b">
        <f>F3=W3</f>
        <v>1</v>
      </c>
      <c r="V3" s="379" t="s">
        <v>184</v>
      </c>
      <c r="W3" s="379" t="s">
        <v>256</v>
      </c>
    </row>
    <row r="4" spans="1:23" ht="17.25" customHeight="1">
      <c r="A4" s="399">
        <v>2</v>
      </c>
      <c r="B4" s="400">
        <v>101747190938</v>
      </c>
      <c r="C4" s="454" t="s">
        <v>578</v>
      </c>
      <c r="D4" s="459" t="s">
        <v>496</v>
      </c>
      <c r="E4" s="401" t="s">
        <v>150</v>
      </c>
      <c r="F4" s="407" t="s">
        <v>151</v>
      </c>
      <c r="G4" s="488">
        <v>10234</v>
      </c>
      <c r="H4" s="458" t="s">
        <v>22283</v>
      </c>
      <c r="I4" s="458"/>
      <c r="J4" s="458"/>
      <c r="K4" s="576" t="s">
        <v>150</v>
      </c>
      <c r="L4" s="352" t="s">
        <v>151</v>
      </c>
      <c r="M4" s="200">
        <f t="shared" ref="M4:M65" si="2">G4-O4</f>
        <v>-11021</v>
      </c>
      <c r="N4" s="462" t="s">
        <v>151</v>
      </c>
      <c r="O4" s="261">
        <v>21255</v>
      </c>
      <c r="P4" s="200" t="b">
        <f t="shared" si="0"/>
        <v>1</v>
      </c>
      <c r="Q4" s="193" t="s">
        <v>496</v>
      </c>
      <c r="R4" s="200" t="str">
        <f t="shared" si="1"/>
        <v>Mr. AKASH JAGNNATH TENGALE KFIL LINE-1 MT SAL APR-26</v>
      </c>
      <c r="S4" s="200" t="s">
        <v>22290</v>
      </c>
      <c r="T4" s="377" t="b">
        <f t="shared" ref="T4:T15" si="3">E4=V4</f>
        <v>1</v>
      </c>
      <c r="U4" s="377" t="b">
        <f t="shared" ref="U4:U15" si="4">F4=W4</f>
        <v>1</v>
      </c>
      <c r="V4" s="379" t="s">
        <v>150</v>
      </c>
      <c r="W4" s="379" t="s">
        <v>151</v>
      </c>
    </row>
    <row r="5" spans="1:23" ht="17.25" customHeight="1">
      <c r="A5" s="454">
        <v>3</v>
      </c>
      <c r="B5" s="400">
        <v>101509952020</v>
      </c>
      <c r="C5" s="454" t="s">
        <v>578</v>
      </c>
      <c r="D5" s="459" t="s">
        <v>504</v>
      </c>
      <c r="E5" s="401" t="s">
        <v>156</v>
      </c>
      <c r="F5" s="402" t="s">
        <v>157</v>
      </c>
      <c r="G5" s="488">
        <v>18033</v>
      </c>
      <c r="H5" s="458" t="s">
        <v>22283</v>
      </c>
      <c r="I5" s="458"/>
      <c r="J5" s="458"/>
      <c r="K5" s="576" t="s">
        <v>156</v>
      </c>
      <c r="L5" s="352" t="s">
        <v>157</v>
      </c>
      <c r="M5" s="200">
        <f t="shared" si="2"/>
        <v>1753</v>
      </c>
      <c r="N5" s="462" t="s">
        <v>157</v>
      </c>
      <c r="O5" s="261">
        <v>16280</v>
      </c>
      <c r="P5" s="200" t="b">
        <f t="shared" si="0"/>
        <v>1</v>
      </c>
      <c r="Q5" s="193" t="s">
        <v>504</v>
      </c>
      <c r="R5" s="200" t="str">
        <f t="shared" si="1"/>
        <v>Mr. AMOL TEJU RATHOD KFIL LINE-1 MT SAL APR-26</v>
      </c>
      <c r="S5" s="200" t="s">
        <v>22290</v>
      </c>
      <c r="T5" s="377" t="b">
        <f t="shared" si="3"/>
        <v>1</v>
      </c>
      <c r="U5" s="377" t="b">
        <f t="shared" si="4"/>
        <v>1</v>
      </c>
      <c r="V5" s="379" t="s">
        <v>156</v>
      </c>
      <c r="W5" s="379" t="s">
        <v>157</v>
      </c>
    </row>
    <row r="6" spans="1:23" ht="17.25" customHeight="1">
      <c r="A6" s="399">
        <v>4</v>
      </c>
      <c r="B6" s="400">
        <v>101475240602</v>
      </c>
      <c r="C6" s="454" t="s">
        <v>578</v>
      </c>
      <c r="D6" s="459" t="s">
        <v>506</v>
      </c>
      <c r="E6" s="401" t="s">
        <v>158</v>
      </c>
      <c r="F6" s="402" t="s">
        <v>159</v>
      </c>
      <c r="G6" s="488">
        <v>17768</v>
      </c>
      <c r="H6" s="458" t="s">
        <v>22283</v>
      </c>
      <c r="I6" s="458"/>
      <c r="J6" s="458"/>
      <c r="K6" s="576" t="s">
        <v>158</v>
      </c>
      <c r="L6" s="352" t="s">
        <v>159</v>
      </c>
      <c r="M6" s="200">
        <f t="shared" si="2"/>
        <v>-2598</v>
      </c>
      <c r="N6" s="462" t="s">
        <v>159</v>
      </c>
      <c r="O6" s="261">
        <v>20366</v>
      </c>
      <c r="P6" s="200" t="b">
        <f t="shared" si="0"/>
        <v>1</v>
      </c>
      <c r="Q6" s="193" t="s">
        <v>506</v>
      </c>
      <c r="R6" s="200" t="str">
        <f t="shared" si="1"/>
        <v>Mr. ANIL G MALI KFIL LINE-1 MT SAL APR-26</v>
      </c>
      <c r="S6" s="200" t="s">
        <v>22290</v>
      </c>
      <c r="T6" s="377" t="b">
        <f t="shared" si="3"/>
        <v>1</v>
      </c>
      <c r="U6" s="377" t="b">
        <f t="shared" si="4"/>
        <v>1</v>
      </c>
      <c r="V6" s="379" t="s">
        <v>158</v>
      </c>
      <c r="W6" s="379" t="s">
        <v>159</v>
      </c>
    </row>
    <row r="7" spans="1:23" ht="17.25" customHeight="1">
      <c r="A7" s="454">
        <v>5</v>
      </c>
      <c r="B7" s="400">
        <v>101835374035</v>
      </c>
      <c r="C7" s="454" t="s">
        <v>578</v>
      </c>
      <c r="D7" s="459" t="s">
        <v>488</v>
      </c>
      <c r="E7" s="401" t="s">
        <v>160</v>
      </c>
      <c r="F7" s="407" t="s">
        <v>161</v>
      </c>
      <c r="G7" s="488">
        <v>10831</v>
      </c>
      <c r="H7" s="458" t="s">
        <v>22283</v>
      </c>
      <c r="I7" s="458"/>
      <c r="J7" s="458"/>
      <c r="K7" s="576" t="s">
        <v>160</v>
      </c>
      <c r="L7" s="352" t="s">
        <v>161</v>
      </c>
      <c r="M7" s="200">
        <f t="shared" si="2"/>
        <v>2854</v>
      </c>
      <c r="N7" s="461"/>
      <c r="O7" s="261">
        <v>7977</v>
      </c>
      <c r="P7" s="200" t="b">
        <f t="shared" si="0"/>
        <v>1</v>
      </c>
      <c r="Q7" s="193" t="s">
        <v>488</v>
      </c>
      <c r="R7" s="200" t="str">
        <f t="shared" si="1"/>
        <v>Mr. ANKUASH SANJAY BHALE KFIL LINE-1 MT SAL APR-26</v>
      </c>
      <c r="S7" s="200" t="s">
        <v>22290</v>
      </c>
      <c r="T7" s="377" t="b">
        <f t="shared" si="3"/>
        <v>1</v>
      </c>
      <c r="U7" s="377" t="b">
        <f t="shared" si="4"/>
        <v>1</v>
      </c>
      <c r="V7" s="379" t="s">
        <v>160</v>
      </c>
      <c r="W7" s="379" t="s">
        <v>161</v>
      </c>
    </row>
    <row r="8" spans="1:23" ht="17.25" customHeight="1">
      <c r="A8" s="399">
        <v>6</v>
      </c>
      <c r="B8" s="400">
        <v>102143026061</v>
      </c>
      <c r="C8" s="454" t="s">
        <v>578</v>
      </c>
      <c r="D8" s="459" t="s">
        <v>436</v>
      </c>
      <c r="E8" s="464" t="s">
        <v>307</v>
      </c>
      <c r="F8" s="465" t="s">
        <v>374</v>
      </c>
      <c r="G8" s="489">
        <v>10273</v>
      </c>
      <c r="H8" s="458" t="s">
        <v>22283</v>
      </c>
      <c r="I8" s="458"/>
      <c r="J8" s="458"/>
      <c r="K8" s="576" t="s">
        <v>307</v>
      </c>
      <c r="L8" s="352" t="s">
        <v>374</v>
      </c>
      <c r="M8" s="200">
        <f t="shared" si="2"/>
        <v>4543</v>
      </c>
      <c r="N8" s="461"/>
      <c r="O8" s="261">
        <v>5730</v>
      </c>
      <c r="P8" s="200" t="b">
        <f t="shared" si="0"/>
        <v>1</v>
      </c>
      <c r="Q8" s="193" t="s">
        <v>436</v>
      </c>
      <c r="R8" s="200" t="str">
        <f t="shared" si="1"/>
        <v>Mr. RAJAKUMAR BADIGER KFIL LINE-1 MT SAL APR-26</v>
      </c>
      <c r="S8" s="200" t="s">
        <v>22290</v>
      </c>
      <c r="T8" s="377" t="b">
        <f t="shared" si="3"/>
        <v>1</v>
      </c>
      <c r="U8" s="377" t="b">
        <f t="shared" si="4"/>
        <v>1</v>
      </c>
      <c r="V8" s="379" t="s">
        <v>307</v>
      </c>
      <c r="W8" s="379" t="s">
        <v>374</v>
      </c>
    </row>
    <row r="9" spans="1:23" ht="17.25" customHeight="1">
      <c r="A9" s="454">
        <v>7</v>
      </c>
      <c r="B9" s="400">
        <v>102004077854</v>
      </c>
      <c r="C9" s="454" t="s">
        <v>578</v>
      </c>
      <c r="D9" s="459" t="s">
        <v>469</v>
      </c>
      <c r="E9" s="464" t="s">
        <v>163</v>
      </c>
      <c r="F9" s="464" t="s">
        <v>257</v>
      </c>
      <c r="G9" s="488">
        <v>21794</v>
      </c>
      <c r="H9" s="458" t="s">
        <v>22283</v>
      </c>
      <c r="I9" s="458"/>
      <c r="J9" s="458"/>
      <c r="K9" s="576" t="s">
        <v>163</v>
      </c>
      <c r="L9" s="352" t="s">
        <v>257</v>
      </c>
      <c r="M9" s="200">
        <f t="shared" si="2"/>
        <v>884</v>
      </c>
      <c r="N9" s="462" t="s">
        <v>257</v>
      </c>
      <c r="O9" s="261">
        <v>20910</v>
      </c>
      <c r="P9" s="200" t="b">
        <f t="shared" si="0"/>
        <v>1</v>
      </c>
      <c r="Q9" s="193" t="s">
        <v>469</v>
      </c>
      <c r="R9" s="200" t="str">
        <f t="shared" si="1"/>
        <v>Mr. BHIMAHSNKAR SHARNAPPA ISHWARKATTI KFIL LINE-1 MT SAL APR-26</v>
      </c>
      <c r="S9" s="200" t="s">
        <v>22290</v>
      </c>
      <c r="T9" s="377" t="b">
        <f t="shared" si="3"/>
        <v>1</v>
      </c>
      <c r="U9" s="377" t="b">
        <f t="shared" si="4"/>
        <v>1</v>
      </c>
      <c r="V9" s="379" t="s">
        <v>163</v>
      </c>
      <c r="W9" s="379" t="s">
        <v>257</v>
      </c>
    </row>
    <row r="10" spans="1:23" ht="17.25" customHeight="1">
      <c r="A10" s="399">
        <v>8</v>
      </c>
      <c r="B10" s="400">
        <v>101391642731</v>
      </c>
      <c r="C10" s="454" t="s">
        <v>578</v>
      </c>
      <c r="D10" s="459" t="s">
        <v>508</v>
      </c>
      <c r="E10" s="464" t="s">
        <v>164</v>
      </c>
      <c r="F10" s="465" t="s">
        <v>305</v>
      </c>
      <c r="G10" s="488">
        <v>20834</v>
      </c>
      <c r="H10" s="458" t="s">
        <v>22283</v>
      </c>
      <c r="I10" s="458"/>
      <c r="J10" s="458"/>
      <c r="K10" s="576" t="s">
        <v>164</v>
      </c>
      <c r="L10" s="352" t="s">
        <v>305</v>
      </c>
      <c r="M10" s="200">
        <f t="shared" si="2"/>
        <v>-3068</v>
      </c>
      <c r="N10" s="461"/>
      <c r="O10" s="261">
        <v>23902</v>
      </c>
      <c r="P10" s="200" t="b">
        <f t="shared" si="0"/>
        <v>1</v>
      </c>
      <c r="Q10" s="193" t="s">
        <v>508</v>
      </c>
      <c r="R10" s="200" t="str">
        <f t="shared" si="1"/>
        <v>Mr. WAGHMODE DATTATRAY ASHOK KFIL LINE-1 MT SAL APR-26</v>
      </c>
      <c r="S10" s="200" t="s">
        <v>22290</v>
      </c>
      <c r="T10" s="377" t="b">
        <f t="shared" si="3"/>
        <v>1</v>
      </c>
      <c r="U10" s="377" t="b">
        <f t="shared" si="4"/>
        <v>1</v>
      </c>
      <c r="V10" s="379" t="s">
        <v>164</v>
      </c>
      <c r="W10" s="379" t="s">
        <v>305</v>
      </c>
    </row>
    <row r="11" spans="1:23" ht="17.25" customHeight="1">
      <c r="A11" s="454">
        <v>9</v>
      </c>
      <c r="B11" s="400">
        <v>102053057886</v>
      </c>
      <c r="C11" s="454" t="s">
        <v>578</v>
      </c>
      <c r="D11" s="459" t="s">
        <v>455</v>
      </c>
      <c r="E11" s="464" t="s">
        <v>164</v>
      </c>
      <c r="F11" s="465" t="s">
        <v>253</v>
      </c>
      <c r="G11" s="488">
        <v>20771</v>
      </c>
      <c r="H11" s="458" t="s">
        <v>22283</v>
      </c>
      <c r="I11" s="458"/>
      <c r="J11" s="458"/>
      <c r="K11" s="576" t="s">
        <v>164</v>
      </c>
      <c r="L11" s="352" t="s">
        <v>253</v>
      </c>
      <c r="M11" s="200">
        <f t="shared" si="2"/>
        <v>3409</v>
      </c>
      <c r="N11" s="462" t="str">
        <f>F11</f>
        <v>42195392558</v>
      </c>
      <c r="O11" s="261">
        <v>17362</v>
      </c>
      <c r="P11" s="200" t="b">
        <f t="shared" si="0"/>
        <v>1</v>
      </c>
      <c r="Q11" s="193" t="s">
        <v>455</v>
      </c>
      <c r="R11" s="200" t="str">
        <f t="shared" si="1"/>
        <v>Mr. DINESH VASANT SALGAR KFIL LINE-1 MT SAL APR-26</v>
      </c>
      <c r="S11" s="200" t="s">
        <v>22290</v>
      </c>
      <c r="T11" s="377" t="b">
        <f t="shared" si="3"/>
        <v>1</v>
      </c>
      <c r="U11" s="377" t="b">
        <f t="shared" si="4"/>
        <v>1</v>
      </c>
      <c r="V11" s="379" t="s">
        <v>164</v>
      </c>
      <c r="W11" s="379" t="s">
        <v>253</v>
      </c>
    </row>
    <row r="12" spans="1:23" ht="17.25" customHeight="1">
      <c r="A12" s="399">
        <v>10</v>
      </c>
      <c r="B12" s="400">
        <v>102052667942</v>
      </c>
      <c r="C12" s="454" t="s">
        <v>578</v>
      </c>
      <c r="D12" s="459" t="s">
        <v>456</v>
      </c>
      <c r="E12" s="464" t="s">
        <v>251</v>
      </c>
      <c r="F12" s="465" t="s">
        <v>252</v>
      </c>
      <c r="G12" s="488">
        <v>8817</v>
      </c>
      <c r="H12" s="458" t="s">
        <v>22283</v>
      </c>
      <c r="I12" s="458"/>
      <c r="J12" s="458"/>
      <c r="K12" s="576" t="s">
        <v>251</v>
      </c>
      <c r="L12" s="352" t="s">
        <v>252</v>
      </c>
      <c r="M12" s="200">
        <f t="shared" si="2"/>
        <v>-12980</v>
      </c>
      <c r="N12" s="462" t="str">
        <f>F12</f>
        <v>6242127000750</v>
      </c>
      <c r="O12" s="261">
        <v>21797</v>
      </c>
      <c r="P12" s="200" t="b">
        <f t="shared" si="0"/>
        <v>1</v>
      </c>
      <c r="Q12" s="193" t="s">
        <v>456</v>
      </c>
      <c r="R12" s="200" t="str">
        <f t="shared" si="1"/>
        <v>Mr. DIPAK DATTATRAY KUMBHAR KFIL LINE-1 MT SAL APR-26</v>
      </c>
      <c r="S12" s="200" t="s">
        <v>22290</v>
      </c>
      <c r="T12" s="377" t="b">
        <f t="shared" si="3"/>
        <v>1</v>
      </c>
      <c r="U12" s="377" t="b">
        <f t="shared" si="4"/>
        <v>1</v>
      </c>
      <c r="V12" s="379" t="s">
        <v>251</v>
      </c>
      <c r="W12" s="379" t="s">
        <v>252</v>
      </c>
    </row>
    <row r="13" spans="1:23" ht="17.25" customHeight="1">
      <c r="A13" s="454">
        <v>11</v>
      </c>
      <c r="B13" s="400">
        <v>101826609019</v>
      </c>
      <c r="C13" s="454" t="s">
        <v>578</v>
      </c>
      <c r="D13" s="459" t="s">
        <v>490</v>
      </c>
      <c r="E13" s="401" t="s">
        <v>166</v>
      </c>
      <c r="F13" s="402" t="s">
        <v>167</v>
      </c>
      <c r="G13" s="489">
        <v>21214</v>
      </c>
      <c r="H13" s="458" t="s">
        <v>22283</v>
      </c>
      <c r="I13" s="458"/>
      <c r="J13" s="458"/>
      <c r="K13" s="576" t="s">
        <v>166</v>
      </c>
      <c r="L13" s="352" t="s">
        <v>167</v>
      </c>
      <c r="M13" s="200">
        <f t="shared" si="2"/>
        <v>566</v>
      </c>
      <c r="N13" s="462" t="s">
        <v>167</v>
      </c>
      <c r="O13" s="261">
        <v>20648</v>
      </c>
      <c r="P13" s="200" t="b">
        <f t="shared" si="0"/>
        <v>1</v>
      </c>
      <c r="Q13" s="193" t="s">
        <v>490</v>
      </c>
      <c r="R13" s="200" t="str">
        <f t="shared" si="1"/>
        <v>Mr. GIRISH SIDDHARAM MADYAL KFIL LINE-1 MT SAL APR-26</v>
      </c>
      <c r="S13" s="200" t="s">
        <v>22290</v>
      </c>
      <c r="T13" s="377" t="b">
        <f t="shared" si="3"/>
        <v>1</v>
      </c>
      <c r="U13" s="377" t="b">
        <f t="shared" si="4"/>
        <v>1</v>
      </c>
      <c r="V13" s="379" t="s">
        <v>166</v>
      </c>
      <c r="W13" s="379" t="s">
        <v>167</v>
      </c>
    </row>
    <row r="14" spans="1:23" ht="17.25" customHeight="1">
      <c r="A14" s="399">
        <v>12</v>
      </c>
      <c r="B14" s="400">
        <v>102209140373</v>
      </c>
      <c r="C14" s="454" t="s">
        <v>578</v>
      </c>
      <c r="D14" s="459" t="s">
        <v>20923</v>
      </c>
      <c r="E14" s="411" t="s">
        <v>171</v>
      </c>
      <c r="F14" s="412" t="s">
        <v>19997</v>
      </c>
      <c r="G14" s="489">
        <v>10737</v>
      </c>
      <c r="H14" s="458" t="s">
        <v>22283</v>
      </c>
      <c r="I14" s="458"/>
      <c r="J14" s="458"/>
      <c r="K14" s="576"/>
      <c r="L14" s="442"/>
      <c r="M14" s="200">
        <f t="shared" si="2"/>
        <v>5409</v>
      </c>
      <c r="N14" s="466"/>
      <c r="O14" s="261">
        <v>5328</v>
      </c>
      <c r="P14" s="200" t="b">
        <f t="shared" si="0"/>
        <v>1</v>
      </c>
      <c r="Q14" s="193" t="s">
        <v>20923</v>
      </c>
      <c r="R14" s="200" t="str">
        <f t="shared" si="1"/>
        <v>Mr. HARUN BASHA MULLA KFIL LINE-1 MT SAL APR-26</v>
      </c>
      <c r="S14" s="200" t="s">
        <v>22290</v>
      </c>
      <c r="T14" s="377" t="b">
        <f t="shared" si="3"/>
        <v>1</v>
      </c>
      <c r="U14" s="377" t="b">
        <f t="shared" si="4"/>
        <v>1</v>
      </c>
      <c r="V14" s="379" t="s">
        <v>171</v>
      </c>
      <c r="W14" s="379" t="s">
        <v>19997</v>
      </c>
    </row>
    <row r="15" spans="1:23" ht="17.25" customHeight="1">
      <c r="A15" s="454">
        <v>13</v>
      </c>
      <c r="B15" s="400">
        <v>102190249257</v>
      </c>
      <c r="C15" s="454" t="s">
        <v>578</v>
      </c>
      <c r="D15" s="459" t="s">
        <v>655</v>
      </c>
      <c r="E15" s="411" t="s">
        <v>251</v>
      </c>
      <c r="F15" s="412" t="s">
        <v>574</v>
      </c>
      <c r="G15" s="489">
        <v>14147</v>
      </c>
      <c r="H15" s="458" t="s">
        <v>22283</v>
      </c>
      <c r="I15" s="458"/>
      <c r="J15" s="458"/>
      <c r="K15" s="576"/>
      <c r="L15" s="442"/>
      <c r="N15" s="466"/>
      <c r="O15" s="261"/>
      <c r="P15" s="200" t="b">
        <f t="shared" si="0"/>
        <v>1</v>
      </c>
      <c r="Q15" s="193" t="s">
        <v>655</v>
      </c>
      <c r="R15" s="200" t="str">
        <f t="shared" si="1"/>
        <v>Mr. YUVRAJ MALAKARI HIRKURE KFIL LINE-1 MT SAL APR-26</v>
      </c>
      <c r="S15" s="200" t="s">
        <v>22290</v>
      </c>
      <c r="T15" s="377" t="b">
        <f t="shared" si="3"/>
        <v>1</v>
      </c>
      <c r="U15" s="377" t="b">
        <f t="shared" si="4"/>
        <v>1</v>
      </c>
      <c r="V15" s="379" t="s">
        <v>251</v>
      </c>
      <c r="W15" s="640" t="s">
        <v>574</v>
      </c>
    </row>
    <row r="16" spans="1:23" ht="17.25" customHeight="1">
      <c r="A16" s="399">
        <v>14</v>
      </c>
      <c r="B16" s="400">
        <v>101603294918</v>
      </c>
      <c r="C16" s="454" t="s">
        <v>578</v>
      </c>
      <c r="D16" s="459" t="s">
        <v>492</v>
      </c>
      <c r="E16" s="401" t="s">
        <v>162</v>
      </c>
      <c r="F16" s="407" t="s">
        <v>168</v>
      </c>
      <c r="G16" s="488">
        <v>19264</v>
      </c>
      <c r="H16" s="458" t="s">
        <v>22283</v>
      </c>
      <c r="I16" s="458"/>
      <c r="J16" s="458"/>
      <c r="K16" s="576" t="s">
        <v>162</v>
      </c>
      <c r="L16" s="352" t="s">
        <v>168</v>
      </c>
      <c r="M16" s="200">
        <f t="shared" si="2"/>
        <v>2067</v>
      </c>
      <c r="N16" s="462" t="str">
        <f>F16</f>
        <v>071018210001210</v>
      </c>
      <c r="O16" s="261">
        <v>17197</v>
      </c>
      <c r="P16" s="200" t="b">
        <f t="shared" si="0"/>
        <v>1</v>
      </c>
      <c r="Q16" s="193" t="s">
        <v>492</v>
      </c>
      <c r="R16" s="200" t="str">
        <f t="shared" si="1"/>
        <v>Mr. JITENDRA SIDRAM KOLI KFIL LINE-1 MT SAL APR-26</v>
      </c>
      <c r="S16" s="200" t="s">
        <v>22290</v>
      </c>
      <c r="T16" s="377" t="b">
        <f t="shared" ref="T16:T40" si="5">E16=V16</f>
        <v>1</v>
      </c>
      <c r="U16" s="377" t="b">
        <f t="shared" ref="U16:U40" si="6">F16=W16</f>
        <v>1</v>
      </c>
      <c r="V16" s="379" t="s">
        <v>162</v>
      </c>
      <c r="W16" s="379" t="s">
        <v>168</v>
      </c>
    </row>
    <row r="17" spans="1:23" ht="17.25" customHeight="1">
      <c r="A17" s="454">
        <v>15</v>
      </c>
      <c r="B17" s="400">
        <v>101520450548</v>
      </c>
      <c r="C17" s="454" t="s">
        <v>578</v>
      </c>
      <c r="D17" s="427" t="s">
        <v>21913</v>
      </c>
      <c r="E17" s="401" t="s">
        <v>171</v>
      </c>
      <c r="F17" s="407" t="s">
        <v>19994</v>
      </c>
      <c r="G17" s="488">
        <v>22808</v>
      </c>
      <c r="H17" s="458" t="s">
        <v>22283</v>
      </c>
      <c r="I17" s="458"/>
      <c r="J17" s="458"/>
      <c r="K17" s="576" t="s">
        <v>171</v>
      </c>
      <c r="L17" s="352" t="s">
        <v>19994</v>
      </c>
      <c r="M17" s="200">
        <f t="shared" si="2"/>
        <v>-2727</v>
      </c>
      <c r="N17" s="462" t="s">
        <v>19994</v>
      </c>
      <c r="O17" s="261">
        <v>25535</v>
      </c>
      <c r="P17" s="200" t="b">
        <f t="shared" si="0"/>
        <v>1</v>
      </c>
      <c r="Q17" s="193" t="s">
        <v>21913</v>
      </c>
      <c r="R17" s="200" t="str">
        <f t="shared" si="1"/>
        <v>Mr. KASHINATH ABHIMANYU PATIL KFIL LINE-1 MT SAL APR-26</v>
      </c>
      <c r="S17" s="200" t="s">
        <v>22290</v>
      </c>
      <c r="T17" s="377" t="b">
        <f t="shared" si="5"/>
        <v>1</v>
      </c>
      <c r="U17" s="377" t="b">
        <f t="shared" si="6"/>
        <v>1</v>
      </c>
      <c r="V17" s="379" t="s">
        <v>171</v>
      </c>
      <c r="W17" s="379" t="s">
        <v>19994</v>
      </c>
    </row>
    <row r="18" spans="1:23" ht="17.25" customHeight="1">
      <c r="A18" s="399">
        <v>16</v>
      </c>
      <c r="B18" s="400">
        <v>101818174092</v>
      </c>
      <c r="C18" s="454" t="s">
        <v>578</v>
      </c>
      <c r="D18" s="459" t="s">
        <v>495</v>
      </c>
      <c r="E18" s="401" t="s">
        <v>169</v>
      </c>
      <c r="F18" s="402" t="s">
        <v>170</v>
      </c>
      <c r="G18" s="488">
        <v>14163</v>
      </c>
      <c r="H18" s="458" t="s">
        <v>22283</v>
      </c>
      <c r="I18" s="458"/>
      <c r="J18" s="458"/>
      <c r="K18" s="576" t="s">
        <v>169</v>
      </c>
      <c r="L18" s="352" t="s">
        <v>170</v>
      </c>
      <c r="M18" s="200">
        <f t="shared" si="2"/>
        <v>-5485</v>
      </c>
      <c r="N18" s="462" t="s">
        <v>170</v>
      </c>
      <c r="O18" s="261">
        <v>19648</v>
      </c>
      <c r="P18" s="200" t="b">
        <f t="shared" si="0"/>
        <v>1</v>
      </c>
      <c r="Q18" s="193" t="s">
        <v>495</v>
      </c>
      <c r="R18" s="200" t="str">
        <f t="shared" si="1"/>
        <v>Mr. KASHINATH JAGANATH BIRJADAR KFIL LINE-1 MT SAL APR-26</v>
      </c>
      <c r="S18" s="200" t="s">
        <v>22290</v>
      </c>
      <c r="T18" s="377" t="b">
        <f t="shared" si="5"/>
        <v>1</v>
      </c>
      <c r="U18" s="377" t="b">
        <f t="shared" si="6"/>
        <v>1</v>
      </c>
      <c r="V18" s="379" t="s">
        <v>169</v>
      </c>
      <c r="W18" s="379" t="s">
        <v>170</v>
      </c>
    </row>
    <row r="19" spans="1:23" ht="17.25" customHeight="1">
      <c r="A19" s="454">
        <v>17</v>
      </c>
      <c r="B19" s="400">
        <v>101373078654</v>
      </c>
      <c r="C19" s="454" t="s">
        <v>578</v>
      </c>
      <c r="D19" s="459" t="s">
        <v>501</v>
      </c>
      <c r="E19" s="467" t="s">
        <v>172</v>
      </c>
      <c r="F19" s="468" t="s">
        <v>173</v>
      </c>
      <c r="G19" s="488">
        <v>21383</v>
      </c>
      <c r="H19" s="458" t="s">
        <v>22283</v>
      </c>
      <c r="I19" s="458"/>
      <c r="J19" s="458"/>
      <c r="K19" s="576" t="s">
        <v>172</v>
      </c>
      <c r="L19" s="352" t="s">
        <v>173</v>
      </c>
      <c r="M19" s="200">
        <f t="shared" si="2"/>
        <v>7596</v>
      </c>
      <c r="N19" s="469" t="s">
        <v>173</v>
      </c>
      <c r="O19" s="261">
        <v>13787</v>
      </c>
      <c r="P19" s="200" t="b">
        <f t="shared" si="0"/>
        <v>1</v>
      </c>
      <c r="Q19" s="193" t="s">
        <v>501</v>
      </c>
      <c r="R19" s="200" t="str">
        <f t="shared" si="1"/>
        <v>Mr. KHALID ILAI SHAIKH KFIL LINE-1 MT SAL APR-26</v>
      </c>
      <c r="S19" s="200" t="s">
        <v>22290</v>
      </c>
      <c r="T19" s="377" t="b">
        <f t="shared" si="5"/>
        <v>1</v>
      </c>
      <c r="U19" s="377" t="b">
        <f t="shared" si="6"/>
        <v>1</v>
      </c>
      <c r="V19" s="379" t="s">
        <v>172</v>
      </c>
      <c r="W19" s="379" t="s">
        <v>173</v>
      </c>
    </row>
    <row r="20" spans="1:23" ht="17.25" customHeight="1">
      <c r="A20" s="399">
        <v>18</v>
      </c>
      <c r="B20" s="400">
        <v>102120964651</v>
      </c>
      <c r="C20" s="454" t="s">
        <v>578</v>
      </c>
      <c r="D20" s="459" t="s">
        <v>441</v>
      </c>
      <c r="E20" s="413" t="s">
        <v>389</v>
      </c>
      <c r="F20" s="414" t="s">
        <v>390</v>
      </c>
      <c r="G20" s="488">
        <v>20878</v>
      </c>
      <c r="H20" s="458" t="s">
        <v>22283</v>
      </c>
      <c r="I20" s="458"/>
      <c r="J20" s="458"/>
      <c r="K20" s="576" t="s">
        <v>389</v>
      </c>
      <c r="L20" s="352" t="s">
        <v>390</v>
      </c>
      <c r="M20" s="200">
        <f t="shared" si="2"/>
        <v>-1167</v>
      </c>
      <c r="N20" s="470"/>
      <c r="O20" s="261">
        <v>22045</v>
      </c>
      <c r="P20" s="200" t="b">
        <f t="shared" si="0"/>
        <v>1</v>
      </c>
      <c r="Q20" s="193" t="s">
        <v>441</v>
      </c>
      <c r="R20" s="200" t="str">
        <f t="shared" si="1"/>
        <v>Mr. KHAJASAHEB GULAB HIMONE KFIL LINE-1 MT SAL APR-26</v>
      </c>
      <c r="S20" s="200" t="s">
        <v>22290</v>
      </c>
      <c r="T20" s="377" t="b">
        <f t="shared" si="5"/>
        <v>1</v>
      </c>
      <c r="U20" s="377" t="b">
        <f t="shared" si="6"/>
        <v>1</v>
      </c>
      <c r="V20" s="379" t="s">
        <v>389</v>
      </c>
      <c r="W20" s="379" t="s">
        <v>390</v>
      </c>
    </row>
    <row r="21" spans="1:23" ht="17.25" customHeight="1">
      <c r="A21" s="454">
        <v>19</v>
      </c>
      <c r="B21" s="400">
        <v>101951607397</v>
      </c>
      <c r="C21" s="454" t="s">
        <v>578</v>
      </c>
      <c r="D21" s="459" t="s">
        <v>481</v>
      </c>
      <c r="E21" s="464" t="s">
        <v>162</v>
      </c>
      <c r="F21" s="464" t="s">
        <v>188</v>
      </c>
      <c r="G21" s="488">
        <v>11145</v>
      </c>
      <c r="H21" s="458" t="s">
        <v>22283</v>
      </c>
      <c r="I21" s="458"/>
      <c r="J21" s="458"/>
      <c r="K21" s="576"/>
      <c r="L21" s="442"/>
      <c r="M21" s="200">
        <f t="shared" si="2"/>
        <v>-4225</v>
      </c>
      <c r="N21" s="471"/>
      <c r="O21" s="261">
        <v>15370</v>
      </c>
      <c r="P21" s="200" t="b">
        <f t="shared" si="0"/>
        <v>1</v>
      </c>
      <c r="Q21" s="193" t="s">
        <v>481</v>
      </c>
      <c r="R21" s="200" t="str">
        <f t="shared" si="1"/>
        <v>Mr. SHAVRSIDDHA KHANDAPPA LANDAGE KFIL LINE-1 MT SAL APR-26</v>
      </c>
      <c r="S21" s="200" t="s">
        <v>22290</v>
      </c>
      <c r="T21" s="377" t="b">
        <f t="shared" si="5"/>
        <v>1</v>
      </c>
      <c r="U21" s="377" t="b">
        <f t="shared" si="6"/>
        <v>1</v>
      </c>
      <c r="V21" s="379" t="s">
        <v>162</v>
      </c>
      <c r="W21" s="379" t="s">
        <v>188</v>
      </c>
    </row>
    <row r="22" spans="1:23" ht="17.25" customHeight="1">
      <c r="A22" s="399">
        <v>20</v>
      </c>
      <c r="B22" s="400">
        <v>101522138160</v>
      </c>
      <c r="C22" s="454" t="s">
        <v>578</v>
      </c>
      <c r="D22" s="459" t="s">
        <v>498</v>
      </c>
      <c r="E22" s="401" t="s">
        <v>162</v>
      </c>
      <c r="F22" s="402" t="s">
        <v>174</v>
      </c>
      <c r="G22" s="488">
        <v>14128</v>
      </c>
      <c r="H22" s="458" t="s">
        <v>22283</v>
      </c>
      <c r="I22" s="458"/>
      <c r="J22" s="458"/>
      <c r="K22" s="576" t="s">
        <v>162</v>
      </c>
      <c r="L22" s="352" t="s">
        <v>174</v>
      </c>
      <c r="M22" s="200">
        <f t="shared" si="2"/>
        <v>-8324</v>
      </c>
      <c r="N22" s="469" t="s">
        <v>174</v>
      </c>
      <c r="O22" s="261">
        <v>22452</v>
      </c>
      <c r="P22" s="200" t="b">
        <f t="shared" si="0"/>
        <v>1</v>
      </c>
      <c r="Q22" s="193" t="s">
        <v>498</v>
      </c>
      <c r="R22" s="200" t="str">
        <f t="shared" si="1"/>
        <v>Mr. MALLINATH SHIVARAM VHANAKADE KFIL LINE-1 MT SAL APR-26</v>
      </c>
      <c r="S22" s="200" t="s">
        <v>22290</v>
      </c>
      <c r="T22" s="377" t="b">
        <f t="shared" si="5"/>
        <v>1</v>
      </c>
      <c r="U22" s="377" t="b">
        <f t="shared" si="6"/>
        <v>1</v>
      </c>
      <c r="V22" s="379" t="s">
        <v>162</v>
      </c>
      <c r="W22" s="379" t="s">
        <v>174</v>
      </c>
    </row>
    <row r="23" spans="1:23" ht="17.25" customHeight="1">
      <c r="A23" s="454">
        <v>21</v>
      </c>
      <c r="B23" s="400">
        <v>101084612898</v>
      </c>
      <c r="C23" s="454" t="s">
        <v>578</v>
      </c>
      <c r="D23" s="459" t="s">
        <v>652</v>
      </c>
      <c r="E23" s="411" t="s">
        <v>587</v>
      </c>
      <c r="F23" s="412" t="s">
        <v>586</v>
      </c>
      <c r="G23" s="488">
        <v>14113</v>
      </c>
      <c r="H23" s="458" t="s">
        <v>22283</v>
      </c>
      <c r="I23" s="458"/>
      <c r="J23" s="458"/>
      <c r="K23" s="576"/>
      <c r="L23" s="442"/>
      <c r="M23" s="200">
        <f t="shared" si="2"/>
        <v>-4402</v>
      </c>
      <c r="N23" s="471"/>
      <c r="O23" s="261">
        <v>18515</v>
      </c>
      <c r="P23" s="200" t="b">
        <f t="shared" si="0"/>
        <v>1</v>
      </c>
      <c r="Q23" s="193" t="s">
        <v>652</v>
      </c>
      <c r="R23" s="200" t="str">
        <f t="shared" si="1"/>
        <v>Mr. MANGESH NAVNATH ANKUSHRAO KFIL LINE-1 MT SAL APR-26</v>
      </c>
      <c r="S23" s="200" t="s">
        <v>22290</v>
      </c>
      <c r="T23" s="377" t="b">
        <f t="shared" si="5"/>
        <v>1</v>
      </c>
      <c r="U23" s="377" t="b">
        <f t="shared" si="6"/>
        <v>1</v>
      </c>
      <c r="V23" s="379" t="s">
        <v>587</v>
      </c>
      <c r="W23" s="379" t="s">
        <v>586</v>
      </c>
    </row>
    <row r="24" spans="1:23" ht="17.25" customHeight="1">
      <c r="A24" s="399">
        <v>22</v>
      </c>
      <c r="B24" s="400">
        <v>101407413648</v>
      </c>
      <c r="C24" s="454" t="s">
        <v>578</v>
      </c>
      <c r="D24" s="459" t="s">
        <v>509</v>
      </c>
      <c r="E24" s="401" t="s">
        <v>175</v>
      </c>
      <c r="F24" s="402" t="s">
        <v>176</v>
      </c>
      <c r="G24" s="488">
        <v>18146</v>
      </c>
      <c r="H24" s="458" t="s">
        <v>22283</v>
      </c>
      <c r="I24" s="458"/>
      <c r="J24" s="458"/>
      <c r="K24" s="576" t="s">
        <v>175</v>
      </c>
      <c r="L24" s="352" t="s">
        <v>176</v>
      </c>
      <c r="M24" s="200">
        <f t="shared" si="2"/>
        <v>-7236</v>
      </c>
      <c r="N24" s="462" t="s">
        <v>176</v>
      </c>
      <c r="O24" s="261">
        <v>25382</v>
      </c>
      <c r="P24" s="200" t="b">
        <f t="shared" si="0"/>
        <v>1</v>
      </c>
      <c r="Q24" s="193" t="s">
        <v>509</v>
      </c>
      <c r="R24" s="200" t="str">
        <f t="shared" si="1"/>
        <v>Mr. NAMDEV DURGAPPA BANDGAR KFIL LINE-1 MT SAL APR-26</v>
      </c>
      <c r="S24" s="200" t="s">
        <v>22290</v>
      </c>
      <c r="T24" s="377" t="b">
        <f t="shared" si="5"/>
        <v>1</v>
      </c>
      <c r="U24" s="377" t="b">
        <f t="shared" si="6"/>
        <v>1</v>
      </c>
      <c r="V24" s="379" t="s">
        <v>175</v>
      </c>
      <c r="W24" s="379" t="s">
        <v>176</v>
      </c>
    </row>
    <row r="25" spans="1:23" ht="17.25" customHeight="1">
      <c r="A25" s="454">
        <v>23</v>
      </c>
      <c r="B25" s="400">
        <v>101486099649</v>
      </c>
      <c r="C25" s="454" t="s">
        <v>578</v>
      </c>
      <c r="D25" s="459" t="s">
        <v>502</v>
      </c>
      <c r="E25" s="401" t="s">
        <v>179</v>
      </c>
      <c r="F25" s="402" t="s">
        <v>180</v>
      </c>
      <c r="G25" s="488">
        <v>12213</v>
      </c>
      <c r="H25" s="458" t="s">
        <v>22283</v>
      </c>
      <c r="I25" s="458"/>
      <c r="J25" s="458"/>
      <c r="K25" s="576" t="s">
        <v>179</v>
      </c>
      <c r="L25" s="352" t="s">
        <v>180</v>
      </c>
      <c r="M25" s="200">
        <f t="shared" si="2"/>
        <v>2294</v>
      </c>
      <c r="N25" s="462" t="s">
        <v>180</v>
      </c>
      <c r="O25" s="261">
        <v>9919</v>
      </c>
      <c r="P25" s="200" t="b">
        <f t="shared" si="0"/>
        <v>1</v>
      </c>
      <c r="Q25" s="193" t="s">
        <v>502</v>
      </c>
      <c r="R25" s="200" t="str">
        <f t="shared" si="1"/>
        <v>Mr. PUNDALIK CHANDU JADHAV KFIL LINE-1 MT SAL APR-26</v>
      </c>
      <c r="S25" s="200" t="s">
        <v>22290</v>
      </c>
      <c r="T25" s="377" t="b">
        <f t="shared" si="5"/>
        <v>1</v>
      </c>
      <c r="U25" s="377" t="b">
        <f t="shared" si="6"/>
        <v>1</v>
      </c>
      <c r="V25" s="379" t="s">
        <v>179</v>
      </c>
      <c r="W25" s="379" t="s">
        <v>180</v>
      </c>
    </row>
    <row r="26" spans="1:23" ht="17.25" customHeight="1">
      <c r="A26" s="399">
        <v>24</v>
      </c>
      <c r="B26" s="400">
        <v>102078951370</v>
      </c>
      <c r="C26" s="454" t="s">
        <v>578</v>
      </c>
      <c r="D26" s="459" t="s">
        <v>448</v>
      </c>
      <c r="E26" s="408" t="s">
        <v>171</v>
      </c>
      <c r="F26" s="409" t="s">
        <v>306</v>
      </c>
      <c r="G26" s="490">
        <v>11667</v>
      </c>
      <c r="H26" s="458" t="s">
        <v>22283</v>
      </c>
      <c r="I26" s="458"/>
      <c r="J26" s="458"/>
      <c r="K26" s="576" t="s">
        <v>171</v>
      </c>
      <c r="L26" s="352" t="s">
        <v>306</v>
      </c>
      <c r="M26" s="200">
        <f t="shared" si="2"/>
        <v>-5579</v>
      </c>
      <c r="N26" s="461"/>
      <c r="O26" s="261">
        <v>17246</v>
      </c>
      <c r="P26" s="200" t="b">
        <f t="shared" si="0"/>
        <v>1</v>
      </c>
      <c r="Q26" s="193" t="s">
        <v>448</v>
      </c>
      <c r="R26" s="200" t="str">
        <f t="shared" si="1"/>
        <v>Mr. ABHISHEK SUNIL RATHOD KFIL LINE-1 MT SAL APR-26</v>
      </c>
      <c r="S26" s="200" t="s">
        <v>22290</v>
      </c>
      <c r="T26" s="377" t="b">
        <f t="shared" si="5"/>
        <v>1</v>
      </c>
      <c r="U26" s="377" t="b">
        <f t="shared" si="6"/>
        <v>1</v>
      </c>
      <c r="V26" s="379" t="s">
        <v>171</v>
      </c>
      <c r="W26" s="379" t="s">
        <v>306</v>
      </c>
    </row>
    <row r="27" spans="1:23" ht="17.25" customHeight="1">
      <c r="A27" s="454">
        <v>25</v>
      </c>
      <c r="B27" s="400">
        <v>101492178974</v>
      </c>
      <c r="C27" s="454" t="s">
        <v>578</v>
      </c>
      <c r="D27" s="459" t="s">
        <v>505</v>
      </c>
      <c r="E27" s="401" t="s">
        <v>152</v>
      </c>
      <c r="F27" s="407" t="s">
        <v>20826</v>
      </c>
      <c r="G27" s="488">
        <v>10764</v>
      </c>
      <c r="H27" s="458" t="s">
        <v>22283</v>
      </c>
      <c r="I27" s="458"/>
      <c r="J27" s="458"/>
      <c r="K27" s="576" t="s">
        <v>155</v>
      </c>
      <c r="L27" s="352" t="s">
        <v>183</v>
      </c>
      <c r="M27" s="200">
        <f t="shared" si="2"/>
        <v>-7714</v>
      </c>
      <c r="N27" s="462" t="s">
        <v>183</v>
      </c>
      <c r="O27" s="261">
        <v>18478</v>
      </c>
      <c r="P27" s="200" t="b">
        <f t="shared" si="0"/>
        <v>1</v>
      </c>
      <c r="Q27" s="193" t="s">
        <v>505</v>
      </c>
      <c r="R27" s="200" t="str">
        <f t="shared" si="1"/>
        <v>Mr. REVANASIDDH SHIVAPPA ISHWARKATTI KFIL LINE-1 MT SAL APR-26</v>
      </c>
      <c r="S27" s="200" t="s">
        <v>22290</v>
      </c>
      <c r="T27" s="377" t="b">
        <f t="shared" si="5"/>
        <v>1</v>
      </c>
      <c r="U27" s="377" t="b">
        <f t="shared" si="6"/>
        <v>1</v>
      </c>
      <c r="V27" s="379" t="s">
        <v>152</v>
      </c>
      <c r="W27" s="379" t="s">
        <v>20826</v>
      </c>
    </row>
    <row r="28" spans="1:23" ht="17.25" customHeight="1">
      <c r="A28" s="399">
        <v>26</v>
      </c>
      <c r="B28" s="400">
        <v>101475170616</v>
      </c>
      <c r="C28" s="454" t="s">
        <v>578</v>
      </c>
      <c r="D28" s="459" t="s">
        <v>507</v>
      </c>
      <c r="E28" s="464" t="s">
        <v>186</v>
      </c>
      <c r="F28" s="464" t="s">
        <v>187</v>
      </c>
      <c r="G28" s="488">
        <v>21890</v>
      </c>
      <c r="H28" s="458" t="s">
        <v>22283</v>
      </c>
      <c r="I28" s="458"/>
      <c r="J28" s="458"/>
      <c r="K28" s="576" t="s">
        <v>186</v>
      </c>
      <c r="L28" s="352" t="s">
        <v>187</v>
      </c>
      <c r="M28" s="200">
        <f t="shared" si="2"/>
        <v>739</v>
      </c>
      <c r="N28" s="462" t="s">
        <v>187</v>
      </c>
      <c r="O28" s="261">
        <v>21151</v>
      </c>
      <c r="P28" s="200" t="b">
        <f t="shared" si="0"/>
        <v>1</v>
      </c>
      <c r="Q28" s="193" t="s">
        <v>507</v>
      </c>
      <c r="R28" s="200" t="str">
        <f t="shared" si="1"/>
        <v>Mr. SATISH SHIVAJI SHINDE KFIL LINE-1 MT SAL APR-26</v>
      </c>
      <c r="S28" s="200" t="s">
        <v>22290</v>
      </c>
      <c r="T28" s="377" t="b">
        <f t="shared" si="5"/>
        <v>1</v>
      </c>
      <c r="U28" s="377" t="b">
        <f t="shared" si="6"/>
        <v>1</v>
      </c>
      <c r="V28" s="379" t="s">
        <v>186</v>
      </c>
      <c r="W28" s="379" t="s">
        <v>187</v>
      </c>
    </row>
    <row r="29" spans="1:23" ht="17.25" customHeight="1">
      <c r="A29" s="454">
        <v>27</v>
      </c>
      <c r="B29" s="400">
        <v>101817173110</v>
      </c>
      <c r="C29" s="454" t="s">
        <v>578</v>
      </c>
      <c r="D29" s="459" t="s">
        <v>461</v>
      </c>
      <c r="E29" s="464" t="s">
        <v>193</v>
      </c>
      <c r="F29" s="464" t="s">
        <v>255</v>
      </c>
      <c r="G29" s="488">
        <v>18730</v>
      </c>
      <c r="H29" s="458" t="s">
        <v>22283</v>
      </c>
      <c r="I29" s="458"/>
      <c r="J29" s="458"/>
      <c r="K29" s="576" t="s">
        <v>193</v>
      </c>
      <c r="L29" s="352" t="s">
        <v>255</v>
      </c>
      <c r="M29" s="200">
        <f t="shared" si="2"/>
        <v>-3950</v>
      </c>
      <c r="N29" s="462" t="s">
        <v>255</v>
      </c>
      <c r="O29" s="261">
        <v>22680</v>
      </c>
      <c r="P29" s="200" t="b">
        <f t="shared" si="0"/>
        <v>1</v>
      </c>
      <c r="Q29" s="193" t="s">
        <v>461</v>
      </c>
      <c r="R29" s="200" t="str">
        <f t="shared" si="1"/>
        <v>Mr. SHIVANAND KANTAPPA KOSHTI KFIL LINE-1 MT SAL APR-26</v>
      </c>
      <c r="S29" s="200" t="s">
        <v>22290</v>
      </c>
      <c r="T29" s="377" t="b">
        <f t="shared" si="5"/>
        <v>1</v>
      </c>
      <c r="U29" s="377" t="b">
        <f t="shared" si="6"/>
        <v>1</v>
      </c>
      <c r="V29" s="379" t="s">
        <v>193</v>
      </c>
      <c r="W29" s="379" t="s">
        <v>255</v>
      </c>
    </row>
    <row r="30" spans="1:23" ht="17.25" customHeight="1">
      <c r="A30" s="399">
        <v>28</v>
      </c>
      <c r="B30" s="297">
        <v>102125816854</v>
      </c>
      <c r="C30" s="454" t="s">
        <v>578</v>
      </c>
      <c r="D30" s="459" t="s">
        <v>439</v>
      </c>
      <c r="E30" s="411" t="s">
        <v>162</v>
      </c>
      <c r="F30" s="411" t="s">
        <v>424</v>
      </c>
      <c r="G30" s="488">
        <v>12375</v>
      </c>
      <c r="H30" s="458" t="s">
        <v>22283</v>
      </c>
      <c r="I30" s="458"/>
      <c r="J30" s="458"/>
      <c r="K30" s="576"/>
      <c r="L30" s="442"/>
      <c r="N30" s="466"/>
      <c r="O30" s="261"/>
      <c r="P30" s="200" t="b">
        <f t="shared" si="0"/>
        <v>1</v>
      </c>
      <c r="Q30" s="193" t="s">
        <v>439</v>
      </c>
      <c r="R30" s="200" t="str">
        <f t="shared" si="1"/>
        <v>Mr. SUFIYAN SHEKULAL FULARI KFIL LINE-1 MT SAL APR-26</v>
      </c>
      <c r="S30" s="200" t="s">
        <v>22290</v>
      </c>
      <c r="T30" s="377" t="b">
        <f t="shared" si="5"/>
        <v>1</v>
      </c>
      <c r="U30" s="377" t="b">
        <f t="shared" si="6"/>
        <v>1</v>
      </c>
      <c r="V30" s="379" t="s">
        <v>162</v>
      </c>
      <c r="W30" s="640" t="s">
        <v>424</v>
      </c>
    </row>
    <row r="31" spans="1:23" ht="17.25" customHeight="1">
      <c r="A31" s="454">
        <v>29</v>
      </c>
      <c r="B31" s="400">
        <v>101944505682</v>
      </c>
      <c r="C31" s="454" t="s">
        <v>578</v>
      </c>
      <c r="D31" s="459" t="s">
        <v>472</v>
      </c>
      <c r="E31" s="408" t="s">
        <v>21262</v>
      </c>
      <c r="F31" s="555" t="s">
        <v>21261</v>
      </c>
      <c r="G31" s="488">
        <v>15457</v>
      </c>
      <c r="H31" s="458" t="s">
        <v>22283</v>
      </c>
      <c r="I31" s="458"/>
      <c r="J31" s="458"/>
      <c r="K31" s="576"/>
      <c r="L31" s="442"/>
      <c r="M31" s="200">
        <f t="shared" si="2"/>
        <v>1198</v>
      </c>
      <c r="N31" s="466"/>
      <c r="O31" s="261">
        <v>14259</v>
      </c>
      <c r="P31" s="200" t="b">
        <f t="shared" si="0"/>
        <v>1</v>
      </c>
      <c r="Q31" s="193" t="s">
        <v>472</v>
      </c>
      <c r="R31" s="200" t="str">
        <f t="shared" si="1"/>
        <v>Mr. VIJAY BHARLE KFIL LINE-1 MT SAL APR-26</v>
      </c>
      <c r="S31" s="200" t="s">
        <v>22290</v>
      </c>
      <c r="T31" s="377" t="b">
        <f t="shared" si="5"/>
        <v>1</v>
      </c>
      <c r="U31" s="377" t="b">
        <f t="shared" si="6"/>
        <v>1</v>
      </c>
      <c r="V31" s="379" t="s">
        <v>21262</v>
      </c>
      <c r="W31" s="379" t="s">
        <v>21261</v>
      </c>
    </row>
    <row r="32" spans="1:23" ht="17.25" customHeight="1">
      <c r="A32" s="399">
        <v>30</v>
      </c>
      <c r="B32" s="400">
        <v>101432431093</v>
      </c>
      <c r="C32" s="454" t="s">
        <v>578</v>
      </c>
      <c r="D32" s="459" t="s">
        <v>444</v>
      </c>
      <c r="E32" s="473" t="s">
        <v>271</v>
      </c>
      <c r="F32" s="474" t="s">
        <v>313</v>
      </c>
      <c r="G32" s="489">
        <v>18707</v>
      </c>
      <c r="H32" s="458" t="s">
        <v>22283</v>
      </c>
      <c r="I32" s="458"/>
      <c r="J32" s="458"/>
      <c r="K32" s="576" t="s">
        <v>271</v>
      </c>
      <c r="L32" s="352" t="s">
        <v>313</v>
      </c>
      <c r="M32" s="200">
        <f t="shared" si="2"/>
        <v>-3104</v>
      </c>
      <c r="N32" s="462" t="s">
        <v>313</v>
      </c>
      <c r="O32" s="261">
        <v>21811</v>
      </c>
      <c r="P32" s="200" t="b">
        <f t="shared" si="0"/>
        <v>1</v>
      </c>
      <c r="Q32" s="193" t="s">
        <v>444</v>
      </c>
      <c r="R32" s="200" t="str">
        <f t="shared" si="1"/>
        <v>Mr. VISHAL SURESH MANE KFIL LINE-1 MT SAL APR-26</v>
      </c>
      <c r="S32" s="200" t="s">
        <v>22290</v>
      </c>
      <c r="T32" s="377" t="b">
        <f t="shared" si="5"/>
        <v>1</v>
      </c>
      <c r="U32" s="377" t="b">
        <f t="shared" si="6"/>
        <v>1</v>
      </c>
      <c r="V32" s="379" t="s">
        <v>271</v>
      </c>
      <c r="W32" s="379" t="s">
        <v>313</v>
      </c>
    </row>
    <row r="33" spans="1:23" ht="17.25" customHeight="1">
      <c r="A33" s="454">
        <v>31</v>
      </c>
      <c r="B33" s="297">
        <v>102260241245</v>
      </c>
      <c r="C33" s="454" t="s">
        <v>578</v>
      </c>
      <c r="D33" s="475" t="s">
        <v>20877</v>
      </c>
      <c r="E33" s="411" t="s">
        <v>21231</v>
      </c>
      <c r="F33" s="483" t="s">
        <v>21232</v>
      </c>
      <c r="G33" s="489">
        <v>9256</v>
      </c>
      <c r="H33" s="458" t="s">
        <v>22283</v>
      </c>
      <c r="I33" s="458"/>
      <c r="J33" s="458"/>
      <c r="K33" s="576"/>
      <c r="L33" s="442"/>
      <c r="N33" s="466"/>
      <c r="O33" s="261"/>
      <c r="P33" s="200" t="b">
        <f t="shared" si="0"/>
        <v>1</v>
      </c>
      <c r="Q33" s="193" t="s">
        <v>20877</v>
      </c>
      <c r="R33" s="200" t="str">
        <f t="shared" si="1"/>
        <v>Mr. DHANRAJ DATTATRAY SHINDE KFIL LINE-1 MT SAL APR-26</v>
      </c>
      <c r="S33" s="200" t="s">
        <v>22290</v>
      </c>
      <c r="T33" s="377" t="b">
        <f t="shared" si="5"/>
        <v>1</v>
      </c>
      <c r="U33" s="377" t="b">
        <f t="shared" si="6"/>
        <v>1</v>
      </c>
      <c r="V33" s="379" t="s">
        <v>21231</v>
      </c>
      <c r="W33" s="640" t="s">
        <v>21232</v>
      </c>
    </row>
    <row r="34" spans="1:23" ht="17.25" customHeight="1">
      <c r="A34" s="399">
        <v>32</v>
      </c>
      <c r="B34" s="400">
        <v>101424676055</v>
      </c>
      <c r="C34" s="454" t="s">
        <v>578</v>
      </c>
      <c r="D34" s="475" t="s">
        <v>20651</v>
      </c>
      <c r="E34" s="411" t="s">
        <v>154</v>
      </c>
      <c r="F34" s="411" t="s">
        <v>20959</v>
      </c>
      <c r="G34" s="489">
        <v>15898</v>
      </c>
      <c r="H34" s="458" t="s">
        <v>22283</v>
      </c>
      <c r="I34" s="458"/>
      <c r="J34" s="458"/>
      <c r="K34" s="576"/>
      <c r="L34" s="442"/>
      <c r="M34" s="200">
        <f t="shared" si="2"/>
        <v>3986</v>
      </c>
      <c r="N34" s="466"/>
      <c r="O34" s="261">
        <v>11912</v>
      </c>
      <c r="P34" s="200" t="b">
        <f t="shared" si="0"/>
        <v>1</v>
      </c>
      <c r="Q34" s="193" t="s">
        <v>20651</v>
      </c>
      <c r="R34" s="200" t="str">
        <f t="shared" si="1"/>
        <v>Mr. ROHAN BABURAV PANDIT KFIL LINE-1 MT SAL APR-26</v>
      </c>
      <c r="S34" s="200" t="s">
        <v>22290</v>
      </c>
      <c r="T34" s="377" t="b">
        <f t="shared" si="5"/>
        <v>1</v>
      </c>
      <c r="U34" s="377" t="b">
        <f t="shared" si="6"/>
        <v>1</v>
      </c>
      <c r="V34" s="379" t="s">
        <v>154</v>
      </c>
      <c r="W34" s="379" t="s">
        <v>20959</v>
      </c>
    </row>
    <row r="35" spans="1:23" ht="17.25" customHeight="1">
      <c r="A35" s="454">
        <v>33</v>
      </c>
      <c r="B35" s="400">
        <v>101591620448</v>
      </c>
      <c r="C35" s="454" t="s">
        <v>578</v>
      </c>
      <c r="D35" s="427" t="s">
        <v>21377</v>
      </c>
      <c r="E35" s="401" t="s">
        <v>154</v>
      </c>
      <c r="F35" s="407" t="s">
        <v>21524</v>
      </c>
      <c r="G35" s="489">
        <v>17172</v>
      </c>
      <c r="H35" s="458" t="s">
        <v>22283</v>
      </c>
      <c r="I35" s="458"/>
      <c r="J35" s="458"/>
      <c r="K35" s="576"/>
      <c r="L35" s="442"/>
      <c r="M35" s="200">
        <f t="shared" si="2"/>
        <v>3679</v>
      </c>
      <c r="N35" s="466"/>
      <c r="O35" s="261">
        <v>13493</v>
      </c>
      <c r="P35" s="200" t="b">
        <f t="shared" si="0"/>
        <v>1</v>
      </c>
      <c r="Q35" s="193" t="s">
        <v>21377</v>
      </c>
      <c r="R35" s="200" t="str">
        <f t="shared" si="1"/>
        <v>Mr. RAJSHEKHAR ANDODGI KFIL LINE-1 MT SAL APR-26</v>
      </c>
      <c r="S35" s="200" t="s">
        <v>22290</v>
      </c>
      <c r="T35" s="377" t="b">
        <f t="shared" si="5"/>
        <v>1</v>
      </c>
      <c r="U35" s="377" t="b">
        <f t="shared" si="6"/>
        <v>1</v>
      </c>
      <c r="V35" s="379" t="s">
        <v>154</v>
      </c>
      <c r="W35" s="640" t="s">
        <v>21524</v>
      </c>
    </row>
    <row r="36" spans="1:23" ht="17.25" customHeight="1">
      <c r="A36" s="399">
        <v>34</v>
      </c>
      <c r="B36" s="400">
        <v>101241926666</v>
      </c>
      <c r="C36" s="454" t="s">
        <v>578</v>
      </c>
      <c r="D36" s="427" t="s">
        <v>7318</v>
      </c>
      <c r="E36" s="473" t="s">
        <v>153</v>
      </c>
      <c r="F36" s="419" t="s">
        <v>21252</v>
      </c>
      <c r="G36" s="489">
        <v>12122</v>
      </c>
      <c r="H36" s="458" t="s">
        <v>22283</v>
      </c>
      <c r="I36" s="458"/>
      <c r="J36" s="458"/>
      <c r="K36" s="576"/>
      <c r="L36" s="442"/>
      <c r="M36" s="200">
        <f t="shared" si="2"/>
        <v>1557</v>
      </c>
      <c r="N36" s="466"/>
      <c r="O36" s="261">
        <v>10565</v>
      </c>
      <c r="P36" s="200" t="b">
        <f t="shared" si="0"/>
        <v>1</v>
      </c>
      <c r="Q36" s="193" t="s">
        <v>7318</v>
      </c>
      <c r="R36" s="200" t="str">
        <f t="shared" si="1"/>
        <v>Mr. ANIL KUMAR RAWAT KFIL LINE-1 MT SAL APR-26</v>
      </c>
      <c r="S36" s="200" t="s">
        <v>22290</v>
      </c>
      <c r="T36" s="377" t="b">
        <f t="shared" si="5"/>
        <v>1</v>
      </c>
      <c r="U36" s="377" t="b">
        <f t="shared" si="6"/>
        <v>1</v>
      </c>
      <c r="V36" s="379" t="s">
        <v>153</v>
      </c>
      <c r="W36" s="379" t="s">
        <v>21252</v>
      </c>
    </row>
    <row r="37" spans="1:23" ht="17.25" customHeight="1">
      <c r="A37" s="454">
        <v>35</v>
      </c>
      <c r="B37" s="400">
        <v>101154454730</v>
      </c>
      <c r="C37" s="454" t="s">
        <v>578</v>
      </c>
      <c r="D37" s="427" t="s">
        <v>497</v>
      </c>
      <c r="E37" s="551" t="s">
        <v>20110</v>
      </c>
      <c r="F37" s="552" t="s">
        <v>21543</v>
      </c>
      <c r="G37" s="491">
        <v>8556</v>
      </c>
      <c r="H37" s="458" t="s">
        <v>22283</v>
      </c>
      <c r="I37" s="458"/>
      <c r="J37" s="458"/>
      <c r="K37" s="576"/>
      <c r="L37" s="442"/>
      <c r="M37" s="200">
        <f t="shared" si="2"/>
        <v>-3681</v>
      </c>
      <c r="N37" s="466"/>
      <c r="O37" s="261">
        <v>12237</v>
      </c>
      <c r="P37" s="200" t="b">
        <f t="shared" si="0"/>
        <v>1</v>
      </c>
      <c r="Q37" s="193" t="s">
        <v>497</v>
      </c>
      <c r="R37" s="200" t="str">
        <f t="shared" si="1"/>
        <v>Mr. SAGAR RAMESH GHARSANGI KFIL LINE-1 MT SAL APR-26</v>
      </c>
      <c r="S37" s="200" t="s">
        <v>22290</v>
      </c>
      <c r="T37" s="377" t="b">
        <f t="shared" si="5"/>
        <v>1</v>
      </c>
      <c r="U37" s="377" t="b">
        <f t="shared" si="6"/>
        <v>1</v>
      </c>
      <c r="V37" s="379" t="s">
        <v>20110</v>
      </c>
      <c r="W37" s="379" t="s">
        <v>21543</v>
      </c>
    </row>
    <row r="38" spans="1:23" ht="17.25" customHeight="1">
      <c r="A38" s="399">
        <v>36</v>
      </c>
      <c r="B38" s="400" t="s">
        <v>21532</v>
      </c>
      <c r="C38" s="454" t="s">
        <v>578</v>
      </c>
      <c r="D38" s="427" t="s">
        <v>21532</v>
      </c>
      <c r="E38" s="401" t="s">
        <v>21547</v>
      </c>
      <c r="F38" s="407" t="s">
        <v>21548</v>
      </c>
      <c r="G38" s="486">
        <v>8927</v>
      </c>
      <c r="H38" s="458" t="s">
        <v>22283</v>
      </c>
      <c r="I38" s="458"/>
      <c r="J38" s="458"/>
      <c r="K38" s="576"/>
      <c r="L38" s="442"/>
      <c r="M38" s="200">
        <f t="shared" si="2"/>
        <v>-1346</v>
      </c>
      <c r="N38" s="466"/>
      <c r="O38" s="261">
        <v>10273</v>
      </c>
      <c r="P38" s="200" t="b">
        <f t="shared" si="0"/>
        <v>1</v>
      </c>
      <c r="Q38" s="426" t="s">
        <v>21532</v>
      </c>
      <c r="R38" s="200" t="str">
        <f t="shared" si="1"/>
        <v>AJAY SHRINIVAS PENTA KFIL LINE-1 MT SAL APR-26</v>
      </c>
      <c r="S38" s="200" t="s">
        <v>22290</v>
      </c>
      <c r="T38" s="377" t="b">
        <f t="shared" si="5"/>
        <v>1</v>
      </c>
      <c r="U38" s="377" t="b">
        <f t="shared" si="6"/>
        <v>1</v>
      </c>
      <c r="V38" s="379" t="s">
        <v>21547</v>
      </c>
      <c r="W38" s="379" t="s">
        <v>21548</v>
      </c>
    </row>
    <row r="39" spans="1:23" ht="17.25" customHeight="1">
      <c r="A39" s="454">
        <v>37</v>
      </c>
      <c r="B39" s="452" t="s">
        <v>21853</v>
      </c>
      <c r="C39" s="454" t="s">
        <v>578</v>
      </c>
      <c r="D39" s="475" t="s">
        <v>21853</v>
      </c>
      <c r="E39" s="411" t="s">
        <v>21955</v>
      </c>
      <c r="F39" s="412" t="s">
        <v>21956</v>
      </c>
      <c r="G39" s="547">
        <v>11088</v>
      </c>
      <c r="H39" s="458" t="s">
        <v>22283</v>
      </c>
      <c r="I39" s="458"/>
      <c r="J39" s="458"/>
      <c r="K39" s="577"/>
      <c r="L39" s="457"/>
      <c r="M39" s="200">
        <f t="shared" si="2"/>
        <v>-6895</v>
      </c>
      <c r="N39" s="415"/>
      <c r="O39" s="215">
        <v>17983</v>
      </c>
      <c r="P39" s="200" t="b">
        <f t="shared" si="0"/>
        <v>1</v>
      </c>
      <c r="Q39" s="426" t="s">
        <v>21853</v>
      </c>
      <c r="R39" s="200" t="str">
        <f t="shared" si="1"/>
        <v>DHANNAJAY  AMBURE KFIL LINE-1 MT SAL APR-26</v>
      </c>
      <c r="S39" s="200" t="s">
        <v>22290</v>
      </c>
      <c r="T39" s="377" t="b">
        <f t="shared" si="5"/>
        <v>1</v>
      </c>
      <c r="U39" s="377" t="b">
        <f t="shared" si="6"/>
        <v>1</v>
      </c>
      <c r="V39" s="379" t="s">
        <v>21955</v>
      </c>
      <c r="W39" s="640" t="s">
        <v>21956</v>
      </c>
    </row>
    <row r="40" spans="1:23" ht="17.25" customHeight="1">
      <c r="A40" s="399">
        <v>38</v>
      </c>
      <c r="B40" s="297" t="s">
        <v>21822</v>
      </c>
      <c r="C40" s="454" t="s">
        <v>578</v>
      </c>
      <c r="D40" s="427" t="s">
        <v>21822</v>
      </c>
      <c r="E40" s="401" t="s">
        <v>21950</v>
      </c>
      <c r="F40" s="407" t="s">
        <v>21951</v>
      </c>
      <c r="G40" s="547">
        <v>7989</v>
      </c>
      <c r="H40" s="458" t="s">
        <v>22283</v>
      </c>
      <c r="I40" s="458"/>
      <c r="J40" s="458"/>
      <c r="K40" s="577"/>
      <c r="L40" s="457"/>
      <c r="N40" s="415"/>
      <c r="O40" s="215"/>
      <c r="P40" s="200" t="b">
        <f t="shared" si="0"/>
        <v>1</v>
      </c>
      <c r="Q40" s="426" t="s">
        <v>21822</v>
      </c>
      <c r="R40" s="200" t="str">
        <f t="shared" si="1"/>
        <v>ARJUN HIRACHAND BANDAGAR KFIL LINE-1 MT SAL APR-26</v>
      </c>
      <c r="S40" s="200" t="s">
        <v>22290</v>
      </c>
      <c r="T40" s="377" t="b">
        <f t="shared" si="5"/>
        <v>1</v>
      </c>
      <c r="U40" s="377" t="b">
        <f t="shared" si="6"/>
        <v>1</v>
      </c>
      <c r="V40" s="379" t="s">
        <v>21950</v>
      </c>
      <c r="W40" s="640" t="s">
        <v>21951</v>
      </c>
    </row>
    <row r="41" spans="1:23" ht="17.25" customHeight="1">
      <c r="A41" s="452"/>
      <c r="B41" s="452"/>
      <c r="C41" s="411"/>
      <c r="D41" s="420"/>
      <c r="E41" s="411"/>
      <c r="F41" s="411"/>
      <c r="G41" s="547">
        <f>SUM(G3:G40)</f>
        <v>562246</v>
      </c>
      <c r="H41" s="415"/>
      <c r="I41" s="920"/>
      <c r="J41" s="920"/>
      <c r="K41" s="577"/>
      <c r="L41" s="457"/>
      <c r="M41" s="200">
        <f t="shared" si="2"/>
        <v>562246</v>
      </c>
      <c r="N41" s="415"/>
      <c r="O41" s="215"/>
      <c r="Q41" s="426"/>
      <c r="T41" s="411"/>
      <c r="U41" s="404"/>
      <c r="V41" s="404"/>
      <c r="W41" s="404"/>
    </row>
    <row r="42" spans="1:23" ht="17.25" customHeight="1">
      <c r="A42" s="452" t="s">
        <v>22175</v>
      </c>
      <c r="B42" s="452"/>
      <c r="C42" s="411"/>
      <c r="D42" s="420"/>
      <c r="E42" s="411"/>
      <c r="F42" s="411"/>
      <c r="G42" s="547"/>
      <c r="H42" s="415"/>
      <c r="I42" s="920"/>
      <c r="J42" s="920"/>
      <c r="K42" s="577"/>
      <c r="L42" s="457"/>
      <c r="M42" s="200">
        <f t="shared" si="2"/>
        <v>0</v>
      </c>
      <c r="N42" s="415"/>
      <c r="O42" s="215"/>
      <c r="Q42" s="630"/>
      <c r="T42" s="411"/>
      <c r="U42" s="404"/>
      <c r="V42" s="404"/>
      <c r="W42" s="404"/>
    </row>
    <row r="43" spans="1:23" ht="17.25" customHeight="1">
      <c r="A43" s="410" t="s">
        <v>146</v>
      </c>
      <c r="B43" s="410"/>
      <c r="C43" s="410"/>
      <c r="D43" s="421" t="s">
        <v>147</v>
      </c>
      <c r="E43" s="410" t="s">
        <v>148</v>
      </c>
      <c r="F43" s="410" t="s">
        <v>149</v>
      </c>
      <c r="G43" s="548" t="s">
        <v>198</v>
      </c>
      <c r="H43" s="416"/>
      <c r="I43" s="921"/>
      <c r="J43" s="921"/>
      <c r="K43" s="578" t="s">
        <v>148</v>
      </c>
      <c r="L43" s="354" t="s">
        <v>149</v>
      </c>
      <c r="N43" s="263"/>
      <c r="O43" s="216"/>
      <c r="Q43" s="463"/>
      <c r="T43" s="378"/>
      <c r="U43" s="377"/>
      <c r="V43" s="410" t="s">
        <v>148</v>
      </c>
      <c r="W43" s="410" t="s">
        <v>149</v>
      </c>
    </row>
    <row r="44" spans="1:23" ht="17.25" customHeight="1">
      <c r="A44" s="410">
        <v>1</v>
      </c>
      <c r="B44" s="325">
        <v>102043325356</v>
      </c>
      <c r="C44" s="410" t="s">
        <v>143</v>
      </c>
      <c r="D44" s="459" t="s">
        <v>457</v>
      </c>
      <c r="E44" s="411" t="s">
        <v>273</v>
      </c>
      <c r="F44" s="411" t="s">
        <v>274</v>
      </c>
      <c r="G44" s="484">
        <v>5058</v>
      </c>
      <c r="H44" s="458" t="s">
        <v>22283</v>
      </c>
      <c r="I44" s="458"/>
      <c r="J44" s="458"/>
      <c r="K44" s="576" t="s">
        <v>273</v>
      </c>
      <c r="L44" s="352" t="s">
        <v>274</v>
      </c>
      <c r="M44" s="200">
        <f t="shared" si="2"/>
        <v>-3510</v>
      </c>
      <c r="N44" s="264" t="s">
        <v>274</v>
      </c>
      <c r="O44" s="261">
        <v>8568</v>
      </c>
      <c r="P44" s="200" t="b">
        <f t="shared" si="0"/>
        <v>1</v>
      </c>
      <c r="Q44" s="193" t="s">
        <v>457</v>
      </c>
      <c r="R44" s="200" t="str">
        <f t="shared" si="1"/>
        <v>Mr. AKIB SHAIKH KFIL LINE-1 REGULAR SAL APR-26</v>
      </c>
      <c r="S44" s="200" t="s">
        <v>22291</v>
      </c>
      <c r="T44" s="377" t="b">
        <f>E44=V44</f>
        <v>1</v>
      </c>
      <c r="U44" s="377" t="b">
        <f>F44=W44</f>
        <v>1</v>
      </c>
      <c r="V44" s="379" t="s">
        <v>273</v>
      </c>
      <c r="W44" s="379" t="s">
        <v>274</v>
      </c>
    </row>
    <row r="45" spans="1:23" ht="17.25" customHeight="1">
      <c r="A45" s="410">
        <v>2</v>
      </c>
      <c r="B45" s="225">
        <v>102056969235</v>
      </c>
      <c r="C45" s="410" t="s">
        <v>143</v>
      </c>
      <c r="D45" s="459" t="s">
        <v>453</v>
      </c>
      <c r="E45" s="411" t="s">
        <v>416</v>
      </c>
      <c r="F45" s="412" t="s">
        <v>417</v>
      </c>
      <c r="G45" s="484">
        <v>7753</v>
      </c>
      <c r="H45" s="458" t="s">
        <v>22283</v>
      </c>
      <c r="I45" s="458"/>
      <c r="J45" s="458"/>
      <c r="K45" s="576" t="s">
        <v>416</v>
      </c>
      <c r="L45" s="352" t="s">
        <v>417</v>
      </c>
      <c r="M45" s="200">
        <f t="shared" si="2"/>
        <v>-7895</v>
      </c>
      <c r="N45" s="264" t="str">
        <f>F45</f>
        <v>410302010508178</v>
      </c>
      <c r="O45" s="261">
        <v>15648</v>
      </c>
      <c r="P45" s="200" t="b">
        <f t="shared" si="0"/>
        <v>1</v>
      </c>
      <c r="Q45" s="193" t="s">
        <v>453</v>
      </c>
      <c r="R45" s="200" t="str">
        <f t="shared" si="1"/>
        <v>Mr. ANIKET SHRIPATI DANGE KFIL LINE-1 REGULAR SAL APR-26</v>
      </c>
      <c r="S45" s="200" t="s">
        <v>22291</v>
      </c>
      <c r="T45" s="377" t="b">
        <f t="shared" ref="T45:T108" si="7">E45=V45</f>
        <v>1</v>
      </c>
      <c r="U45" s="377" t="b">
        <f t="shared" ref="U45:U108" si="8">F45=W45</f>
        <v>1</v>
      </c>
      <c r="V45" s="379" t="s">
        <v>416</v>
      </c>
      <c r="W45" s="379" t="s">
        <v>417</v>
      </c>
    </row>
    <row r="46" spans="1:23" ht="17.25" customHeight="1">
      <c r="A46" s="410">
        <v>3</v>
      </c>
      <c r="B46" s="225">
        <v>102025154331</v>
      </c>
      <c r="C46" s="410" t="s">
        <v>143</v>
      </c>
      <c r="D46" s="459" t="s">
        <v>463</v>
      </c>
      <c r="E46" s="411" t="s">
        <v>275</v>
      </c>
      <c r="F46" s="411" t="s">
        <v>276</v>
      </c>
      <c r="G46" s="484">
        <v>9900</v>
      </c>
      <c r="H46" s="458" t="s">
        <v>22283</v>
      </c>
      <c r="I46" s="458"/>
      <c r="J46" s="458"/>
      <c r="K46" s="576" t="s">
        <v>275</v>
      </c>
      <c r="L46" s="352" t="s">
        <v>276</v>
      </c>
      <c r="M46" s="200">
        <f t="shared" si="2"/>
        <v>753</v>
      </c>
      <c r="N46" s="264" t="s">
        <v>276</v>
      </c>
      <c r="O46" s="261">
        <v>9147</v>
      </c>
      <c r="P46" s="200" t="b">
        <f t="shared" si="0"/>
        <v>1</v>
      </c>
      <c r="Q46" s="193" t="s">
        <v>463</v>
      </c>
      <c r="R46" s="200" t="str">
        <f t="shared" si="1"/>
        <v>Mr. ARBAJ AMIN JAMADAR KFIL LINE-1 REGULAR SAL APR-26</v>
      </c>
      <c r="S46" s="200" t="s">
        <v>22291</v>
      </c>
      <c r="T46" s="377" t="b">
        <f t="shared" si="7"/>
        <v>1</v>
      </c>
      <c r="U46" s="377" t="b">
        <f t="shared" si="8"/>
        <v>1</v>
      </c>
      <c r="V46" s="379" t="s">
        <v>275</v>
      </c>
      <c r="W46" s="379" t="s">
        <v>276</v>
      </c>
    </row>
    <row r="47" spans="1:23" ht="17.25" customHeight="1">
      <c r="A47" s="410">
        <v>4</v>
      </c>
      <c r="B47" s="225">
        <v>102232142117</v>
      </c>
      <c r="C47" s="410" t="s">
        <v>143</v>
      </c>
      <c r="D47" s="472" t="s">
        <v>20252</v>
      </c>
      <c r="E47" s="464" t="s">
        <v>21525</v>
      </c>
      <c r="F47" s="465" t="s">
        <v>21260</v>
      </c>
      <c r="G47" s="484">
        <v>-500</v>
      </c>
      <c r="H47" s="458" t="s">
        <v>22287</v>
      </c>
      <c r="I47" s="458"/>
      <c r="J47" s="458"/>
      <c r="K47" s="576" t="s">
        <v>389</v>
      </c>
      <c r="L47" s="352" t="s">
        <v>20644</v>
      </c>
      <c r="M47" s="200">
        <f t="shared" si="2"/>
        <v>-4494</v>
      </c>
      <c r="N47" s="343"/>
      <c r="O47" s="261">
        <v>3994</v>
      </c>
      <c r="P47" s="200" t="b">
        <f t="shared" si="0"/>
        <v>1</v>
      </c>
      <c r="Q47" s="193" t="s">
        <v>20252</v>
      </c>
      <c r="R47" s="200" t="str">
        <f t="shared" si="1"/>
        <v>Mr. AYAN ARIF USTAD KFIL LINE-1 REGULAR SAL APR-26</v>
      </c>
      <c r="S47" s="200" t="s">
        <v>22291</v>
      </c>
      <c r="T47" s="377" t="b">
        <f t="shared" si="7"/>
        <v>1</v>
      </c>
      <c r="U47" s="377" t="b">
        <f t="shared" si="8"/>
        <v>1</v>
      </c>
      <c r="V47" s="379" t="s">
        <v>21525</v>
      </c>
      <c r="W47" s="379" t="s">
        <v>21260</v>
      </c>
    </row>
    <row r="48" spans="1:23" ht="17.25" customHeight="1">
      <c r="A48" s="410">
        <v>5</v>
      </c>
      <c r="B48" s="225">
        <v>101623086404</v>
      </c>
      <c r="C48" s="410" t="s">
        <v>143</v>
      </c>
      <c r="D48" s="459" t="s">
        <v>438</v>
      </c>
      <c r="E48" s="411" t="s">
        <v>275</v>
      </c>
      <c r="F48" s="411" t="s">
        <v>418</v>
      </c>
      <c r="G48" s="484">
        <v>13718</v>
      </c>
      <c r="H48" s="458" t="s">
        <v>22283</v>
      </c>
      <c r="I48" s="458"/>
      <c r="J48" s="458"/>
      <c r="K48" s="576" t="s">
        <v>275</v>
      </c>
      <c r="L48" s="352" t="s">
        <v>418</v>
      </c>
      <c r="M48" s="200">
        <f t="shared" si="2"/>
        <v>41</v>
      </c>
      <c r="N48" s="264" t="s">
        <v>418</v>
      </c>
      <c r="O48" s="261">
        <v>13677</v>
      </c>
      <c r="P48" s="200" t="b">
        <f t="shared" si="0"/>
        <v>1</v>
      </c>
      <c r="Q48" s="193" t="s">
        <v>438</v>
      </c>
      <c r="R48" s="200" t="str">
        <f t="shared" si="1"/>
        <v>Mr. BANDENAWAJ SAIPAN MULLA KFIL LINE-1 REGULAR SAL APR-26</v>
      </c>
      <c r="S48" s="200" t="s">
        <v>22291</v>
      </c>
      <c r="T48" s="377" t="b">
        <f t="shared" si="7"/>
        <v>1</v>
      </c>
      <c r="U48" s="377" t="b">
        <f t="shared" si="8"/>
        <v>1</v>
      </c>
      <c r="V48" s="379" t="s">
        <v>275</v>
      </c>
      <c r="W48" s="379" t="s">
        <v>418</v>
      </c>
    </row>
    <row r="49" spans="1:23" ht="17.25" customHeight="1">
      <c r="A49" s="410">
        <v>6</v>
      </c>
      <c r="B49" s="325">
        <v>102028098436</v>
      </c>
      <c r="C49" s="410" t="s">
        <v>143</v>
      </c>
      <c r="D49" s="459" t="s">
        <v>459</v>
      </c>
      <c r="E49" s="411" t="s">
        <v>172</v>
      </c>
      <c r="F49" s="411" t="s">
        <v>280</v>
      </c>
      <c r="G49" s="484">
        <v>14960</v>
      </c>
      <c r="H49" s="458" t="s">
        <v>22283</v>
      </c>
      <c r="I49" s="458"/>
      <c r="J49" s="458"/>
      <c r="K49" s="576" t="s">
        <v>172</v>
      </c>
      <c r="L49" s="352" t="s">
        <v>280</v>
      </c>
      <c r="M49" s="200">
        <f t="shared" si="2"/>
        <v>192</v>
      </c>
      <c r="N49" s="264" t="s">
        <v>280</v>
      </c>
      <c r="O49" s="261">
        <v>14768</v>
      </c>
      <c r="P49" s="200" t="b">
        <f t="shared" si="0"/>
        <v>1</v>
      </c>
      <c r="Q49" s="193" t="s">
        <v>459</v>
      </c>
      <c r="R49" s="200" t="str">
        <f t="shared" si="1"/>
        <v>Mr. BSAVRAJ IRANNA TALWAR KFIL LINE-1 REGULAR SAL APR-26</v>
      </c>
      <c r="S49" s="200" t="s">
        <v>22291</v>
      </c>
      <c r="T49" s="377" t="b">
        <f t="shared" si="7"/>
        <v>1</v>
      </c>
      <c r="U49" s="377" t="b">
        <f t="shared" si="8"/>
        <v>1</v>
      </c>
      <c r="V49" s="379" t="s">
        <v>172</v>
      </c>
      <c r="W49" s="379" t="s">
        <v>280</v>
      </c>
    </row>
    <row r="50" spans="1:23" ht="17.25" customHeight="1">
      <c r="A50" s="410">
        <v>7</v>
      </c>
      <c r="B50" s="225">
        <v>102062761038</v>
      </c>
      <c r="C50" s="410" t="s">
        <v>143</v>
      </c>
      <c r="D50" s="459" t="s">
        <v>452</v>
      </c>
      <c r="E50" s="411" t="s">
        <v>156</v>
      </c>
      <c r="F50" s="412" t="s">
        <v>260</v>
      </c>
      <c r="G50" s="484">
        <v>13989</v>
      </c>
      <c r="H50" s="458" t="s">
        <v>22283</v>
      </c>
      <c r="I50" s="458"/>
      <c r="J50" s="458"/>
      <c r="K50" s="576" t="s">
        <v>156</v>
      </c>
      <c r="L50" s="352" t="s">
        <v>260</v>
      </c>
      <c r="M50" s="200">
        <f t="shared" si="2"/>
        <v>2329</v>
      </c>
      <c r="N50" s="265" t="str">
        <f>F50</f>
        <v>31688450898</v>
      </c>
      <c r="O50" s="261">
        <v>11660</v>
      </c>
      <c r="P50" s="200" t="b">
        <f t="shared" si="0"/>
        <v>1</v>
      </c>
      <c r="Q50" s="193" t="s">
        <v>452</v>
      </c>
      <c r="R50" s="200" t="str">
        <f t="shared" si="1"/>
        <v>Mr. BASAVRAJ SHIVANNA KOLI KFIL LINE-1 REGULAR SAL APR-26</v>
      </c>
      <c r="S50" s="200" t="s">
        <v>22291</v>
      </c>
      <c r="T50" s="377" t="b">
        <f t="shared" si="7"/>
        <v>1</v>
      </c>
      <c r="U50" s="377" t="b">
        <f t="shared" si="8"/>
        <v>1</v>
      </c>
      <c r="V50" s="379" t="s">
        <v>156</v>
      </c>
      <c r="W50" s="379" t="s">
        <v>260</v>
      </c>
    </row>
    <row r="51" spans="1:23" ht="17.25" customHeight="1">
      <c r="A51" s="410">
        <v>8</v>
      </c>
      <c r="B51" s="225">
        <v>101966176359</v>
      </c>
      <c r="C51" s="410" t="s">
        <v>143</v>
      </c>
      <c r="D51" s="459" t="s">
        <v>476</v>
      </c>
      <c r="E51" s="411" t="s">
        <v>250</v>
      </c>
      <c r="F51" s="412" t="s">
        <v>583</v>
      </c>
      <c r="G51" s="485">
        <v>13296</v>
      </c>
      <c r="H51" s="458" t="s">
        <v>22283</v>
      </c>
      <c r="I51" s="458"/>
      <c r="J51" s="458"/>
      <c r="K51" s="576" t="s">
        <v>250</v>
      </c>
      <c r="L51" s="352" t="s">
        <v>583</v>
      </c>
      <c r="M51" s="200">
        <f t="shared" si="2"/>
        <v>-501</v>
      </c>
      <c r="N51" s="462"/>
      <c r="O51" s="261">
        <v>13797</v>
      </c>
      <c r="P51" s="200" t="b">
        <f t="shared" si="0"/>
        <v>1</v>
      </c>
      <c r="Q51" s="193" t="s">
        <v>476</v>
      </c>
      <c r="R51" s="200" t="str">
        <f t="shared" si="1"/>
        <v>Mr. BASAVARAJ SHRISHAIL SODDE KFIL LINE-1 REGULAR SAL APR-26</v>
      </c>
      <c r="S51" s="200" t="s">
        <v>22291</v>
      </c>
      <c r="T51" s="377" t="b">
        <f t="shared" si="7"/>
        <v>1</v>
      </c>
      <c r="U51" s="377" t="b">
        <f t="shared" si="8"/>
        <v>1</v>
      </c>
      <c r="V51" s="379" t="s">
        <v>250</v>
      </c>
      <c r="W51" s="379" t="s">
        <v>583</v>
      </c>
    </row>
    <row r="52" spans="1:23" ht="17.25" customHeight="1">
      <c r="A52" s="410">
        <v>9</v>
      </c>
      <c r="B52" s="225">
        <v>101868848739</v>
      </c>
      <c r="C52" s="410" t="s">
        <v>143</v>
      </c>
      <c r="D52" s="459" t="s">
        <v>4665</v>
      </c>
      <c r="E52" s="411" t="s">
        <v>191</v>
      </c>
      <c r="F52" s="412" t="s">
        <v>19995</v>
      </c>
      <c r="G52" s="484">
        <v>12287</v>
      </c>
      <c r="H52" s="458" t="s">
        <v>22283</v>
      </c>
      <c r="I52" s="458"/>
      <c r="J52" s="458"/>
      <c r="K52" s="576" t="s">
        <v>191</v>
      </c>
      <c r="L52" s="352" t="s">
        <v>19995</v>
      </c>
      <c r="M52" s="200">
        <f t="shared" si="2"/>
        <v>178</v>
      </c>
      <c r="N52" s="264" t="s">
        <v>19995</v>
      </c>
      <c r="O52" s="261">
        <v>12109</v>
      </c>
      <c r="P52" s="200" t="b">
        <f t="shared" si="0"/>
        <v>1</v>
      </c>
      <c r="Q52" s="193" t="s">
        <v>4665</v>
      </c>
      <c r="R52" s="200" t="str">
        <f t="shared" si="1"/>
        <v>Mr. BASAVRAJ SOMNATH KARKALE KFIL LINE-1 REGULAR SAL APR-26</v>
      </c>
      <c r="S52" s="200" t="s">
        <v>22291</v>
      </c>
      <c r="T52" s="377" t="b">
        <f t="shared" si="7"/>
        <v>1</v>
      </c>
      <c r="U52" s="377" t="b">
        <f t="shared" si="8"/>
        <v>1</v>
      </c>
      <c r="V52" s="379" t="s">
        <v>191</v>
      </c>
      <c r="W52" s="379" t="s">
        <v>19995</v>
      </c>
    </row>
    <row r="53" spans="1:23" ht="17.25" customHeight="1">
      <c r="A53" s="410">
        <v>10</v>
      </c>
      <c r="B53" s="225">
        <v>101972731570</v>
      </c>
      <c r="C53" s="410" t="s">
        <v>143</v>
      </c>
      <c r="D53" s="459" t="s">
        <v>473</v>
      </c>
      <c r="E53" s="411" t="s">
        <v>278</v>
      </c>
      <c r="F53" s="411" t="s">
        <v>279</v>
      </c>
      <c r="G53" s="484">
        <v>14797</v>
      </c>
      <c r="H53" s="458" t="s">
        <v>22283</v>
      </c>
      <c r="I53" s="458"/>
      <c r="J53" s="458"/>
      <c r="K53" s="576" t="s">
        <v>278</v>
      </c>
      <c r="L53" s="352" t="s">
        <v>279</v>
      </c>
      <c r="M53" s="200">
        <f t="shared" si="2"/>
        <v>-537</v>
      </c>
      <c r="N53" s="343"/>
      <c r="O53" s="261">
        <v>15334</v>
      </c>
      <c r="P53" s="200" t="b">
        <f t="shared" si="0"/>
        <v>1</v>
      </c>
      <c r="Q53" s="193" t="s">
        <v>473</v>
      </c>
      <c r="R53" s="200" t="str">
        <f t="shared" si="1"/>
        <v>Mr. BHARAT SANTOSH SARADE KFIL LINE-1 REGULAR SAL APR-26</v>
      </c>
      <c r="S53" s="200" t="s">
        <v>22291</v>
      </c>
      <c r="T53" s="377" t="b">
        <f t="shared" si="7"/>
        <v>1</v>
      </c>
      <c r="U53" s="377" t="b">
        <f t="shared" si="8"/>
        <v>1</v>
      </c>
      <c r="V53" s="379" t="s">
        <v>278</v>
      </c>
      <c r="W53" s="379" t="s">
        <v>279</v>
      </c>
    </row>
    <row r="54" spans="1:23" ht="17.25" customHeight="1">
      <c r="A54" s="410">
        <v>11</v>
      </c>
      <c r="B54" s="325">
        <v>101410043453</v>
      </c>
      <c r="C54" s="410" t="s">
        <v>143</v>
      </c>
      <c r="D54" s="459" t="s">
        <v>487</v>
      </c>
      <c r="E54" s="417" t="s">
        <v>164</v>
      </c>
      <c r="F54" s="418" t="s">
        <v>165</v>
      </c>
      <c r="G54" s="484">
        <v>6199</v>
      </c>
      <c r="H54" s="458" t="s">
        <v>22283</v>
      </c>
      <c r="I54" s="458"/>
      <c r="J54" s="458"/>
      <c r="K54" s="576" t="s">
        <v>164</v>
      </c>
      <c r="L54" s="352" t="s">
        <v>165</v>
      </c>
      <c r="M54" s="200">
        <f t="shared" si="2"/>
        <v>-4381</v>
      </c>
      <c r="N54" s="343"/>
      <c r="O54" s="261">
        <v>10580</v>
      </c>
      <c r="P54" s="200" t="b">
        <f t="shared" si="0"/>
        <v>1</v>
      </c>
      <c r="Q54" s="193" t="s">
        <v>487</v>
      </c>
      <c r="R54" s="200" t="str">
        <f t="shared" si="1"/>
        <v>Mr. KADERKAR CHINTAMANI SHAMRAO KFIL LINE-1 REGULAR SAL APR-26</v>
      </c>
      <c r="S54" s="200" t="s">
        <v>22291</v>
      </c>
      <c r="T54" s="377" t="b">
        <f t="shared" si="7"/>
        <v>1</v>
      </c>
      <c r="U54" s="377" t="b">
        <f t="shared" si="8"/>
        <v>1</v>
      </c>
      <c r="V54" s="379" t="s">
        <v>164</v>
      </c>
      <c r="W54" s="379" t="s">
        <v>165</v>
      </c>
    </row>
    <row r="55" spans="1:23" ht="17.25" customHeight="1">
      <c r="A55" s="410">
        <v>12</v>
      </c>
      <c r="B55" s="225">
        <v>101388345766</v>
      </c>
      <c r="C55" s="410" t="s">
        <v>143</v>
      </c>
      <c r="D55" s="459" t="s">
        <v>486</v>
      </c>
      <c r="E55" s="411" t="s">
        <v>162</v>
      </c>
      <c r="F55" s="411" t="s">
        <v>287</v>
      </c>
      <c r="G55" s="484">
        <v>11856</v>
      </c>
      <c r="H55" s="458" t="s">
        <v>22283</v>
      </c>
      <c r="I55" s="458"/>
      <c r="J55" s="458"/>
      <c r="K55" s="576" t="s">
        <v>162</v>
      </c>
      <c r="L55" s="352" t="s">
        <v>287</v>
      </c>
      <c r="M55" s="200">
        <f t="shared" si="2"/>
        <v>4061</v>
      </c>
      <c r="N55" s="343"/>
      <c r="O55" s="261">
        <v>7795</v>
      </c>
      <c r="P55" s="200" t="b">
        <f t="shared" si="0"/>
        <v>1</v>
      </c>
      <c r="Q55" s="193" t="s">
        <v>486</v>
      </c>
      <c r="R55" s="200" t="str">
        <f t="shared" si="1"/>
        <v>Mr. RUSHIKESH CHANDRAKANT CHOUGULE KFIL LINE-1 REGULAR SAL APR-26</v>
      </c>
      <c r="S55" s="200" t="s">
        <v>22291</v>
      </c>
      <c r="T55" s="377" t="b">
        <f t="shared" si="7"/>
        <v>1</v>
      </c>
      <c r="U55" s="377" t="b">
        <f t="shared" si="8"/>
        <v>1</v>
      </c>
      <c r="V55" s="379" t="s">
        <v>162</v>
      </c>
      <c r="W55" s="379" t="s">
        <v>287</v>
      </c>
    </row>
    <row r="56" spans="1:23" ht="17.25" customHeight="1">
      <c r="A56" s="410">
        <v>13</v>
      </c>
      <c r="B56" s="225">
        <v>100590315745</v>
      </c>
      <c r="C56" s="410" t="s">
        <v>143</v>
      </c>
      <c r="D56" s="459" t="s">
        <v>20604</v>
      </c>
      <c r="E56" s="411" t="s">
        <v>152</v>
      </c>
      <c r="F56" s="411" t="s">
        <v>419</v>
      </c>
      <c r="G56" s="484">
        <v>11337</v>
      </c>
      <c r="H56" s="458" t="s">
        <v>22283</v>
      </c>
      <c r="I56" s="458"/>
      <c r="J56" s="458"/>
      <c r="K56" s="576" t="s">
        <v>152</v>
      </c>
      <c r="L56" s="352" t="s">
        <v>419</v>
      </c>
      <c r="M56" s="200">
        <f t="shared" si="2"/>
        <v>1190</v>
      </c>
      <c r="N56" s="264" t="s">
        <v>419</v>
      </c>
      <c r="O56" s="261">
        <v>10147</v>
      </c>
      <c r="P56" s="200" t="b">
        <f t="shared" si="0"/>
        <v>1</v>
      </c>
      <c r="Q56" s="193" t="s">
        <v>20604</v>
      </c>
      <c r="R56" s="200" t="str">
        <f t="shared" si="1"/>
        <v>Mr. DARGAPPA SHIVANAND ARWAT KFIL LINE-1 REGULAR SAL APR-26</v>
      </c>
      <c r="S56" s="200" t="s">
        <v>22291</v>
      </c>
      <c r="T56" s="377" t="b">
        <f t="shared" si="7"/>
        <v>1</v>
      </c>
      <c r="U56" s="377" t="b">
        <f t="shared" si="8"/>
        <v>1</v>
      </c>
      <c r="V56" s="379" t="s">
        <v>152</v>
      </c>
      <c r="W56" s="379" t="s">
        <v>419</v>
      </c>
    </row>
    <row r="57" spans="1:23" ht="17.25" customHeight="1">
      <c r="A57" s="410">
        <v>14</v>
      </c>
      <c r="B57" s="225">
        <v>101951607402</v>
      </c>
      <c r="C57" s="410" t="s">
        <v>143</v>
      </c>
      <c r="D57" s="459" t="s">
        <v>480</v>
      </c>
      <c r="E57" s="464" t="s">
        <v>154</v>
      </c>
      <c r="F57" s="464" t="s">
        <v>281</v>
      </c>
      <c r="G57" s="485">
        <v>17028</v>
      </c>
      <c r="H57" s="458" t="s">
        <v>22283</v>
      </c>
      <c r="I57" s="458"/>
      <c r="J57" s="458"/>
      <c r="K57" s="576" t="s">
        <v>154</v>
      </c>
      <c r="L57" s="352" t="s">
        <v>281</v>
      </c>
      <c r="M57" s="200">
        <f t="shared" si="2"/>
        <v>1965</v>
      </c>
      <c r="N57" s="462" t="s">
        <v>281</v>
      </c>
      <c r="O57" s="261">
        <v>15063</v>
      </c>
      <c r="P57" s="200" t="b">
        <f t="shared" si="0"/>
        <v>1</v>
      </c>
      <c r="Q57" s="193" t="s">
        <v>480</v>
      </c>
      <c r="R57" s="200" t="str">
        <f t="shared" si="1"/>
        <v>Mr. DAVALSAB MATTU NADAF KFIL LINE-1 REGULAR SAL APR-26</v>
      </c>
      <c r="S57" s="200" t="s">
        <v>22291</v>
      </c>
      <c r="T57" s="377" t="b">
        <f t="shared" si="7"/>
        <v>1</v>
      </c>
      <c r="U57" s="377" t="b">
        <f t="shared" si="8"/>
        <v>1</v>
      </c>
      <c r="V57" s="379" t="s">
        <v>154</v>
      </c>
      <c r="W57" s="379" t="s">
        <v>281</v>
      </c>
    </row>
    <row r="58" spans="1:23" ht="17.25" customHeight="1">
      <c r="A58" s="410">
        <v>15</v>
      </c>
      <c r="B58" s="225">
        <v>101976571122</v>
      </c>
      <c r="C58" s="410" t="s">
        <v>143</v>
      </c>
      <c r="D58" s="459" t="s">
        <v>468</v>
      </c>
      <c r="E58" s="411" t="s">
        <v>254</v>
      </c>
      <c r="F58" s="412" t="s">
        <v>20962</v>
      </c>
      <c r="G58" s="484">
        <v>3461</v>
      </c>
      <c r="H58" s="458" t="s">
        <v>22283</v>
      </c>
      <c r="I58" s="458"/>
      <c r="J58" s="458"/>
      <c r="K58" s="579" t="s">
        <v>193</v>
      </c>
      <c r="L58" s="353" t="s">
        <v>20821</v>
      </c>
      <c r="M58" s="200">
        <f t="shared" si="2"/>
        <v>-5413</v>
      </c>
      <c r="N58" s="264"/>
      <c r="O58" s="261">
        <v>8874</v>
      </c>
      <c r="P58" s="200" t="b">
        <f t="shared" si="0"/>
        <v>1</v>
      </c>
      <c r="Q58" s="193" t="s">
        <v>468</v>
      </c>
      <c r="R58" s="200" t="str">
        <f t="shared" si="1"/>
        <v>Mr. DNYANESHWAR BHAGAVANT WAGHAMARE KFIL LINE-1 REGULAR SAL APR-26</v>
      </c>
      <c r="S58" s="200" t="s">
        <v>22291</v>
      </c>
      <c r="T58" s="377" t="b">
        <f t="shared" si="7"/>
        <v>1</v>
      </c>
      <c r="U58" s="377" t="b">
        <f t="shared" si="8"/>
        <v>1</v>
      </c>
      <c r="V58" s="379" t="s">
        <v>254</v>
      </c>
      <c r="W58" s="379" t="s">
        <v>20962</v>
      </c>
    </row>
    <row r="59" spans="1:23" ht="17.25" customHeight="1">
      <c r="A59" s="410">
        <v>16</v>
      </c>
      <c r="B59" s="225">
        <v>102081665259</v>
      </c>
      <c r="C59" s="410" t="s">
        <v>143</v>
      </c>
      <c r="D59" s="459" t="s">
        <v>447</v>
      </c>
      <c r="E59" s="408" t="s">
        <v>387</v>
      </c>
      <c r="F59" s="409" t="s">
        <v>388</v>
      </c>
      <c r="G59" s="484">
        <v>8436</v>
      </c>
      <c r="H59" s="458" t="s">
        <v>22283</v>
      </c>
      <c r="I59" s="458"/>
      <c r="J59" s="458"/>
      <c r="K59" s="579"/>
      <c r="L59" s="443"/>
      <c r="M59" s="200">
        <f t="shared" si="2"/>
        <v>5007</v>
      </c>
      <c r="N59" s="444"/>
      <c r="O59" s="261">
        <v>3429</v>
      </c>
      <c r="P59" s="200" t="b">
        <f t="shared" si="0"/>
        <v>1</v>
      </c>
      <c r="Q59" s="193" t="s">
        <v>447</v>
      </c>
      <c r="R59" s="200" t="str">
        <f t="shared" si="1"/>
        <v>Mr. SIDDHRAM MAHANINGAPPA DOMBE KFIL LINE-1 REGULAR SAL APR-26</v>
      </c>
      <c r="S59" s="200" t="s">
        <v>22291</v>
      </c>
      <c r="T59" s="377" t="b">
        <f t="shared" si="7"/>
        <v>1</v>
      </c>
      <c r="U59" s="377" t="b">
        <f t="shared" si="8"/>
        <v>1</v>
      </c>
      <c r="V59" s="379" t="s">
        <v>387</v>
      </c>
      <c r="W59" s="379" t="s">
        <v>388</v>
      </c>
    </row>
    <row r="60" spans="1:23" ht="17.25" customHeight="1">
      <c r="A60" s="410">
        <v>17</v>
      </c>
      <c r="B60" s="325">
        <v>101678665637</v>
      </c>
      <c r="C60" s="410" t="s">
        <v>143</v>
      </c>
      <c r="D60" s="459" t="s">
        <v>656</v>
      </c>
      <c r="E60" s="411" t="s">
        <v>177</v>
      </c>
      <c r="F60" s="412" t="s">
        <v>575</v>
      </c>
      <c r="G60" s="484">
        <v>9209</v>
      </c>
      <c r="H60" s="458" t="s">
        <v>22283</v>
      </c>
      <c r="I60" s="458"/>
      <c r="J60" s="458"/>
      <c r="K60" s="576" t="s">
        <v>177</v>
      </c>
      <c r="L60" s="352" t="s">
        <v>575</v>
      </c>
      <c r="M60" s="200">
        <f t="shared" si="2"/>
        <v>3668</v>
      </c>
      <c r="N60" s="264" t="str">
        <f>F60</f>
        <v>7648479847</v>
      </c>
      <c r="O60" s="261">
        <v>5541</v>
      </c>
      <c r="P60" s="200" t="b">
        <f t="shared" si="0"/>
        <v>1</v>
      </c>
      <c r="Q60" s="193" t="s">
        <v>656</v>
      </c>
      <c r="R60" s="200" t="str">
        <f t="shared" si="1"/>
        <v>Mr. GHENSIDDHA AMASIDHDA VANAMANE KFIL LINE-1 REGULAR SAL APR-26</v>
      </c>
      <c r="S60" s="200" t="s">
        <v>22291</v>
      </c>
      <c r="T60" s="377" t="b">
        <f t="shared" si="7"/>
        <v>1</v>
      </c>
      <c r="U60" s="377" t="b">
        <f t="shared" si="8"/>
        <v>1</v>
      </c>
      <c r="V60" s="379" t="s">
        <v>177</v>
      </c>
      <c r="W60" s="379" t="s">
        <v>575</v>
      </c>
    </row>
    <row r="61" spans="1:23" ht="17.25" customHeight="1">
      <c r="A61" s="410">
        <v>18</v>
      </c>
      <c r="B61" s="325">
        <v>100450352070</v>
      </c>
      <c r="C61" s="410" t="s">
        <v>143</v>
      </c>
      <c r="D61" s="459" t="s">
        <v>474</v>
      </c>
      <c r="E61" s="411" t="s">
        <v>162</v>
      </c>
      <c r="F61" s="411" t="s">
        <v>288</v>
      </c>
      <c r="G61" s="484">
        <v>14975</v>
      </c>
      <c r="H61" s="458" t="s">
        <v>22283</v>
      </c>
      <c r="I61" s="458"/>
      <c r="J61" s="458"/>
      <c r="K61" s="576" t="s">
        <v>162</v>
      </c>
      <c r="L61" s="352" t="s">
        <v>288</v>
      </c>
      <c r="M61" s="200">
        <f t="shared" si="2"/>
        <v>1999</v>
      </c>
      <c r="N61" s="343"/>
      <c r="O61" s="261">
        <v>12976</v>
      </c>
      <c r="P61" s="200" t="b">
        <f t="shared" si="0"/>
        <v>1</v>
      </c>
      <c r="Q61" s="193" t="s">
        <v>474</v>
      </c>
      <c r="R61" s="200" t="str">
        <f t="shared" si="1"/>
        <v>Mr. SACHIN BHAGWAN GHANTE KFIL LINE-1 REGULAR SAL APR-26</v>
      </c>
      <c r="S61" s="200" t="s">
        <v>22291</v>
      </c>
      <c r="T61" s="377" t="b">
        <f t="shared" si="7"/>
        <v>1</v>
      </c>
      <c r="U61" s="377" t="b">
        <f t="shared" si="8"/>
        <v>1</v>
      </c>
      <c r="V61" s="379" t="s">
        <v>162</v>
      </c>
      <c r="W61" s="379" t="s">
        <v>288</v>
      </c>
    </row>
    <row r="62" spans="1:23" ht="17.25" customHeight="1">
      <c r="A62" s="410">
        <v>19</v>
      </c>
      <c r="B62" s="225">
        <v>101969547233</v>
      </c>
      <c r="C62" s="410" t="s">
        <v>143</v>
      </c>
      <c r="D62" s="459" t="s">
        <v>475</v>
      </c>
      <c r="E62" s="411" t="s">
        <v>186</v>
      </c>
      <c r="F62" s="411" t="s">
        <v>283</v>
      </c>
      <c r="G62" s="484">
        <v>10819</v>
      </c>
      <c r="H62" s="458" t="s">
        <v>22283</v>
      </c>
      <c r="I62" s="458"/>
      <c r="J62" s="458"/>
      <c r="K62" s="576" t="s">
        <v>186</v>
      </c>
      <c r="L62" s="352" t="s">
        <v>283</v>
      </c>
      <c r="M62" s="200">
        <f t="shared" si="2"/>
        <v>-402</v>
      </c>
      <c r="N62" s="374"/>
      <c r="O62" s="261">
        <v>11221</v>
      </c>
      <c r="P62" s="200" t="b">
        <f t="shared" si="0"/>
        <v>1</v>
      </c>
      <c r="Q62" s="193" t="s">
        <v>475</v>
      </c>
      <c r="R62" s="200" t="str">
        <f t="shared" si="1"/>
        <v>Mr. NANDURE HEMANT ANAVIRAPPA KFIL LINE-1 REGULAR SAL APR-26</v>
      </c>
      <c r="S62" s="200" t="s">
        <v>22291</v>
      </c>
      <c r="T62" s="377" t="b">
        <f t="shared" si="7"/>
        <v>1</v>
      </c>
      <c r="U62" s="377" t="b">
        <f t="shared" si="8"/>
        <v>1</v>
      </c>
      <c r="V62" s="379" t="s">
        <v>186</v>
      </c>
      <c r="W62" s="379" t="s">
        <v>283</v>
      </c>
    </row>
    <row r="63" spans="1:23" ht="17.25" customHeight="1">
      <c r="A63" s="410">
        <v>20</v>
      </c>
      <c r="B63" s="225">
        <v>102245251075</v>
      </c>
      <c r="C63" s="410" t="s">
        <v>143</v>
      </c>
      <c r="D63" s="459" t="s">
        <v>20700</v>
      </c>
      <c r="E63" s="411" t="s">
        <v>20820</v>
      </c>
      <c r="F63" s="412" t="s">
        <v>20819</v>
      </c>
      <c r="G63" s="484">
        <v>11241</v>
      </c>
      <c r="H63" s="458" t="s">
        <v>22283</v>
      </c>
      <c r="I63" s="458"/>
      <c r="J63" s="458"/>
      <c r="K63" s="576" t="s">
        <v>20820</v>
      </c>
      <c r="L63" s="352" t="s">
        <v>20819</v>
      </c>
      <c r="M63" s="200">
        <f t="shared" si="2"/>
        <v>1167</v>
      </c>
      <c r="N63" s="374"/>
      <c r="O63" s="261">
        <v>10074</v>
      </c>
      <c r="P63" s="200" t="b">
        <f t="shared" si="0"/>
        <v>1</v>
      </c>
      <c r="Q63" s="193" t="s">
        <v>20700</v>
      </c>
      <c r="R63" s="200" t="str">
        <f t="shared" si="1"/>
        <v>Mr. MANIK GURULINGAYA HIREMATH KFIL LINE-1 REGULAR SAL APR-26</v>
      </c>
      <c r="S63" s="200" t="s">
        <v>22291</v>
      </c>
      <c r="T63" s="377" t="b">
        <f t="shared" si="7"/>
        <v>1</v>
      </c>
      <c r="U63" s="377" t="b">
        <f t="shared" si="8"/>
        <v>1</v>
      </c>
      <c r="V63" s="379" t="s">
        <v>20820</v>
      </c>
      <c r="W63" s="379" t="s">
        <v>20819</v>
      </c>
    </row>
    <row r="64" spans="1:23" ht="17.25" customHeight="1">
      <c r="A64" s="410">
        <v>21</v>
      </c>
      <c r="B64" s="325">
        <v>101216844424</v>
      </c>
      <c r="C64" s="410" t="s">
        <v>143</v>
      </c>
      <c r="D64" s="459" t="s">
        <v>705</v>
      </c>
      <c r="E64" s="477" t="s">
        <v>162</v>
      </c>
      <c r="F64" s="478" t="s">
        <v>20824</v>
      </c>
      <c r="G64" s="484">
        <v>6474</v>
      </c>
      <c r="H64" s="458" t="s">
        <v>22283</v>
      </c>
      <c r="I64" s="458"/>
      <c r="J64" s="458"/>
      <c r="K64" s="580" t="s">
        <v>162</v>
      </c>
      <c r="L64" s="479" t="s">
        <v>20824</v>
      </c>
      <c r="M64" s="200">
        <f t="shared" si="2"/>
        <v>-1665</v>
      </c>
      <c r="N64" s="374"/>
      <c r="O64" s="261">
        <v>8139</v>
      </c>
      <c r="P64" s="200" t="b">
        <f t="shared" si="0"/>
        <v>1</v>
      </c>
      <c r="Q64" s="193" t="s">
        <v>705</v>
      </c>
      <c r="R64" s="200" t="str">
        <f t="shared" si="1"/>
        <v>Mr. HUSEN NADAF KFIL LINE-1 REGULAR SAL APR-26</v>
      </c>
      <c r="S64" s="200" t="s">
        <v>22291</v>
      </c>
      <c r="T64" s="377" t="b">
        <f t="shared" si="7"/>
        <v>1</v>
      </c>
      <c r="U64" s="377" t="b">
        <f t="shared" si="8"/>
        <v>1</v>
      </c>
      <c r="V64" s="379" t="s">
        <v>162</v>
      </c>
      <c r="W64" s="379" t="s">
        <v>20824</v>
      </c>
    </row>
    <row r="65" spans="1:23" ht="17.25" customHeight="1">
      <c r="A65" s="410">
        <v>22</v>
      </c>
      <c r="B65" s="225">
        <v>101958132802</v>
      </c>
      <c r="C65" s="410" t="s">
        <v>143</v>
      </c>
      <c r="D65" s="472" t="s">
        <v>20255</v>
      </c>
      <c r="E65" s="464" t="s">
        <v>20110</v>
      </c>
      <c r="F65" s="465" t="s">
        <v>20645</v>
      </c>
      <c r="G65" s="484">
        <v>9945</v>
      </c>
      <c r="H65" s="458" t="s">
        <v>22283</v>
      </c>
      <c r="I65" s="458"/>
      <c r="J65" s="458"/>
      <c r="K65" s="576" t="s">
        <v>20110</v>
      </c>
      <c r="L65" s="352" t="s">
        <v>20645</v>
      </c>
      <c r="M65" s="200">
        <f t="shared" si="2"/>
        <v>6893</v>
      </c>
      <c r="N65" s="343"/>
      <c r="O65" s="261">
        <v>3052</v>
      </c>
      <c r="P65" s="200" t="b">
        <f t="shared" si="0"/>
        <v>1</v>
      </c>
      <c r="Q65" s="193" t="s">
        <v>20255</v>
      </c>
      <c r="R65" s="200" t="str">
        <f t="shared" si="1"/>
        <v>Mr. IRANNA SIDDHARAM KANNI KFIL LINE-1 REGULAR SAL APR-26</v>
      </c>
      <c r="S65" s="200" t="s">
        <v>22291</v>
      </c>
      <c r="T65" s="377" t="b">
        <f t="shared" si="7"/>
        <v>1</v>
      </c>
      <c r="U65" s="377" t="b">
        <f t="shared" si="8"/>
        <v>1</v>
      </c>
      <c r="V65" s="379" t="s">
        <v>20110</v>
      </c>
      <c r="W65" s="379" t="s">
        <v>20645</v>
      </c>
    </row>
    <row r="66" spans="1:23" ht="17.25" customHeight="1">
      <c r="A66" s="410">
        <v>23</v>
      </c>
      <c r="B66" s="325">
        <v>102053057864</v>
      </c>
      <c r="C66" s="410" t="s">
        <v>143</v>
      </c>
      <c r="D66" s="459" t="s">
        <v>4207</v>
      </c>
      <c r="E66" s="480" t="s">
        <v>254</v>
      </c>
      <c r="F66" s="481" t="s">
        <v>19996</v>
      </c>
      <c r="G66" s="484">
        <v>8518</v>
      </c>
      <c r="H66" s="458" t="s">
        <v>22283</v>
      </c>
      <c r="I66" s="458"/>
      <c r="J66" s="458"/>
      <c r="K66" s="576" t="s">
        <v>254</v>
      </c>
      <c r="L66" s="352" t="s">
        <v>19996</v>
      </c>
      <c r="M66" s="200">
        <f t="shared" ref="M66:M87" si="9">G66-O66</f>
        <v>-7511</v>
      </c>
      <c r="N66" s="264" t="s">
        <v>19996</v>
      </c>
      <c r="O66" s="261">
        <v>16029</v>
      </c>
      <c r="P66" s="200" t="b">
        <f t="shared" si="0"/>
        <v>1</v>
      </c>
      <c r="Q66" s="193" t="s">
        <v>4207</v>
      </c>
      <c r="R66" s="200" t="str">
        <f t="shared" si="1"/>
        <v>Mr. JAVED AJMODDIN NADAF KFIL LINE-1 REGULAR SAL APR-26</v>
      </c>
      <c r="S66" s="200" t="s">
        <v>22291</v>
      </c>
      <c r="T66" s="377" t="b">
        <f t="shared" si="7"/>
        <v>1</v>
      </c>
      <c r="U66" s="377" t="b">
        <f t="shared" si="8"/>
        <v>1</v>
      </c>
      <c r="V66" s="379" t="s">
        <v>254</v>
      </c>
      <c r="W66" s="379" t="s">
        <v>19996</v>
      </c>
    </row>
    <row r="67" spans="1:23" ht="17.25" customHeight="1">
      <c r="A67" s="410">
        <v>24</v>
      </c>
      <c r="B67" s="225">
        <v>102086533444</v>
      </c>
      <c r="C67" s="410" t="s">
        <v>143</v>
      </c>
      <c r="D67" s="459" t="s">
        <v>445</v>
      </c>
      <c r="E67" s="411" t="s">
        <v>172</v>
      </c>
      <c r="F67" s="411" t="s">
        <v>422</v>
      </c>
      <c r="G67" s="486">
        <v>8551</v>
      </c>
      <c r="H67" s="458" t="s">
        <v>22298</v>
      </c>
      <c r="I67" s="458"/>
      <c r="J67" s="458"/>
      <c r="K67" s="576"/>
      <c r="L67" s="403"/>
      <c r="M67" s="200">
        <f t="shared" si="9"/>
        <v>4489</v>
      </c>
      <c r="N67" s="444"/>
      <c r="O67" s="261">
        <v>4062</v>
      </c>
      <c r="P67" s="200" t="b">
        <f t="shared" ref="P67:P114" si="10">D67=Q67</f>
        <v>1</v>
      </c>
      <c r="Q67" s="193" t="s">
        <v>445</v>
      </c>
      <c r="R67" s="200" t="str">
        <f t="shared" ref="R67:R120" si="11">D67&amp;" "&amp;S67</f>
        <v>Mr. SANDIP CHANDRAKANT KHATAL KFIL LINE-1 REGULAR SAL APR-26</v>
      </c>
      <c r="S67" s="200" t="s">
        <v>22291</v>
      </c>
      <c r="T67" s="377" t="b">
        <f t="shared" si="7"/>
        <v>1</v>
      </c>
      <c r="U67" s="377" t="b">
        <f t="shared" si="8"/>
        <v>1</v>
      </c>
      <c r="V67" s="379" t="s">
        <v>172</v>
      </c>
      <c r="W67" s="379" t="s">
        <v>422</v>
      </c>
    </row>
    <row r="68" spans="1:23" ht="17.25" customHeight="1">
      <c r="A68" s="410">
        <v>25</v>
      </c>
      <c r="B68" s="325">
        <v>101428896909</v>
      </c>
      <c r="C68" s="410" t="s">
        <v>143</v>
      </c>
      <c r="D68" s="459" t="s">
        <v>477</v>
      </c>
      <c r="E68" s="411" t="s">
        <v>284</v>
      </c>
      <c r="F68" s="411" t="s">
        <v>285</v>
      </c>
      <c r="G68" s="484">
        <v>10245</v>
      </c>
      <c r="H68" s="458" t="s">
        <v>22283</v>
      </c>
      <c r="I68" s="458"/>
      <c r="J68" s="458"/>
      <c r="K68" s="576" t="s">
        <v>284</v>
      </c>
      <c r="L68" s="352" t="s">
        <v>285</v>
      </c>
      <c r="M68" s="200">
        <f t="shared" si="9"/>
        <v>441</v>
      </c>
      <c r="N68" s="264" t="s">
        <v>285</v>
      </c>
      <c r="O68" s="261">
        <v>9804</v>
      </c>
      <c r="P68" s="200" t="b">
        <f t="shared" si="10"/>
        <v>1</v>
      </c>
      <c r="Q68" s="193" t="s">
        <v>477</v>
      </c>
      <c r="R68" s="200" t="str">
        <f t="shared" si="11"/>
        <v>Mr. KISHOR JYOTIBA MORE KFIL LINE-1 REGULAR SAL APR-26</v>
      </c>
      <c r="S68" s="200" t="s">
        <v>22291</v>
      </c>
      <c r="T68" s="377" t="b">
        <f t="shared" si="7"/>
        <v>1</v>
      </c>
      <c r="U68" s="377" t="b">
        <f t="shared" si="8"/>
        <v>1</v>
      </c>
      <c r="V68" s="379" t="s">
        <v>284</v>
      </c>
      <c r="W68" s="379" t="s">
        <v>285</v>
      </c>
    </row>
    <row r="69" spans="1:23" ht="17.25" customHeight="1">
      <c r="A69" s="410">
        <v>26</v>
      </c>
      <c r="B69" s="325">
        <v>102032852951</v>
      </c>
      <c r="C69" s="410" t="s">
        <v>143</v>
      </c>
      <c r="D69" s="459" t="s">
        <v>22288</v>
      </c>
      <c r="E69" s="928" t="s">
        <v>585</v>
      </c>
      <c r="F69" s="927" t="s">
        <v>584</v>
      </c>
      <c r="G69" s="484">
        <v>12507</v>
      </c>
      <c r="H69" s="458" t="s">
        <v>22283</v>
      </c>
      <c r="I69" s="458"/>
      <c r="J69" s="458"/>
      <c r="K69" s="576" t="s">
        <v>585</v>
      </c>
      <c r="L69" s="352" t="s">
        <v>584</v>
      </c>
      <c r="M69" s="200">
        <f t="shared" si="9"/>
        <v>912</v>
      </c>
      <c r="N69" s="343"/>
      <c r="O69" s="261">
        <v>11595</v>
      </c>
      <c r="P69" s="200" t="b">
        <f t="shared" si="10"/>
        <v>0</v>
      </c>
      <c r="Q69" s="193" t="s">
        <v>2146</v>
      </c>
      <c r="R69" s="200" t="str">
        <f t="shared" si="11"/>
        <v>Mr. PRAKASH SHEMNIG KUMBHAR  KFIL LINE-1 REGULAR SAL APR-26</v>
      </c>
      <c r="S69" s="200" t="s">
        <v>22291</v>
      </c>
      <c r="T69" s="377" t="b">
        <f t="shared" si="7"/>
        <v>1</v>
      </c>
      <c r="U69" s="377" t="b">
        <f t="shared" si="8"/>
        <v>1</v>
      </c>
      <c r="V69" s="379" t="s">
        <v>585</v>
      </c>
      <c r="W69" s="379" t="s">
        <v>584</v>
      </c>
    </row>
    <row r="70" spans="1:23" ht="17.25" customHeight="1">
      <c r="A70" s="410">
        <v>27</v>
      </c>
      <c r="B70" s="325">
        <v>102090872186</v>
      </c>
      <c r="C70" s="410" t="s">
        <v>143</v>
      </c>
      <c r="D70" s="459" t="s">
        <v>442</v>
      </c>
      <c r="E70" s="411" t="s">
        <v>191</v>
      </c>
      <c r="F70" s="411" t="s">
        <v>421</v>
      </c>
      <c r="G70" s="484">
        <v>13107</v>
      </c>
      <c r="H70" s="458" t="s">
        <v>22283</v>
      </c>
      <c r="I70" s="458"/>
      <c r="J70" s="458"/>
      <c r="K70" s="576" t="s">
        <v>191</v>
      </c>
      <c r="L70" s="352" t="s">
        <v>421</v>
      </c>
      <c r="M70" s="200">
        <f t="shared" si="9"/>
        <v>-2409</v>
      </c>
      <c r="N70" s="264" t="s">
        <v>421</v>
      </c>
      <c r="O70" s="261">
        <v>15516</v>
      </c>
      <c r="P70" s="200" t="b">
        <f t="shared" si="10"/>
        <v>1</v>
      </c>
      <c r="Q70" s="193" t="s">
        <v>442</v>
      </c>
      <c r="R70" s="200" t="str">
        <f t="shared" si="11"/>
        <v>Mr. MAHESH BABUSHA LANDAGE KFIL LINE-1 REGULAR SAL APR-26</v>
      </c>
      <c r="S70" s="200" t="s">
        <v>22291</v>
      </c>
      <c r="T70" s="377" t="b">
        <f t="shared" si="7"/>
        <v>1</v>
      </c>
      <c r="U70" s="377" t="b">
        <f t="shared" si="8"/>
        <v>1</v>
      </c>
      <c r="V70" s="379" t="s">
        <v>191</v>
      </c>
      <c r="W70" s="379" t="s">
        <v>421</v>
      </c>
    </row>
    <row r="71" spans="1:23" ht="17.25" customHeight="1">
      <c r="A71" s="410">
        <v>28</v>
      </c>
      <c r="B71" s="423">
        <v>101732689727</v>
      </c>
      <c r="C71" s="410" t="s">
        <v>143</v>
      </c>
      <c r="D71" s="459" t="s">
        <v>454</v>
      </c>
      <c r="E71" s="464" t="s">
        <v>258</v>
      </c>
      <c r="F71" s="465" t="s">
        <v>259</v>
      </c>
      <c r="G71" s="484">
        <v>-500</v>
      </c>
      <c r="H71" s="458" t="s">
        <v>22287</v>
      </c>
      <c r="I71" s="458"/>
      <c r="J71" s="458"/>
      <c r="K71" s="576"/>
      <c r="L71" s="442"/>
      <c r="N71" s="444"/>
      <c r="O71" s="261"/>
      <c r="P71" s="200" t="b">
        <f t="shared" si="10"/>
        <v>1</v>
      </c>
      <c r="Q71" s="427" t="s">
        <v>454</v>
      </c>
      <c r="R71" s="200" t="str">
        <f t="shared" si="11"/>
        <v>Mr. MOIN GULAB MULLA KFIL LINE-1 REGULAR SAL APR-26</v>
      </c>
      <c r="S71" s="200" t="s">
        <v>22291</v>
      </c>
      <c r="T71" s="377" t="b">
        <f t="shared" si="7"/>
        <v>1</v>
      </c>
      <c r="U71" s="377" t="b">
        <f t="shared" si="8"/>
        <v>1</v>
      </c>
      <c r="V71" s="379" t="s">
        <v>258</v>
      </c>
      <c r="W71" s="640" t="s">
        <v>259</v>
      </c>
    </row>
    <row r="72" spans="1:23" ht="17.25" customHeight="1">
      <c r="A72" s="410">
        <v>29</v>
      </c>
      <c r="B72" s="225">
        <v>101902123648</v>
      </c>
      <c r="C72" s="410" t="s">
        <v>143</v>
      </c>
      <c r="D72" s="459" t="s">
        <v>482</v>
      </c>
      <c r="E72" s="411" t="s">
        <v>162</v>
      </c>
      <c r="F72" s="411" t="s">
        <v>286</v>
      </c>
      <c r="G72" s="484">
        <v>-2652</v>
      </c>
      <c r="H72" s="458" t="s">
        <v>22287</v>
      </c>
      <c r="I72" s="458"/>
      <c r="J72" s="458"/>
      <c r="K72" s="576" t="s">
        <v>162</v>
      </c>
      <c r="L72" s="352" t="s">
        <v>286</v>
      </c>
      <c r="M72" s="200">
        <f t="shared" si="9"/>
        <v>1884</v>
      </c>
      <c r="N72" s="264" t="s">
        <v>286</v>
      </c>
      <c r="O72" s="261">
        <v>-4536</v>
      </c>
      <c r="P72" s="200" t="b">
        <f t="shared" si="10"/>
        <v>1</v>
      </c>
      <c r="Q72" s="193" t="s">
        <v>482</v>
      </c>
      <c r="R72" s="200" t="str">
        <f t="shared" si="11"/>
        <v>Mr. MUSHTAK RASHID SHAIKH KFIL LINE-1 REGULAR SAL APR-26</v>
      </c>
      <c r="S72" s="200" t="s">
        <v>22291</v>
      </c>
      <c r="T72" s="377" t="b">
        <f t="shared" si="7"/>
        <v>1</v>
      </c>
      <c r="U72" s="377" t="b">
        <f t="shared" si="8"/>
        <v>1</v>
      </c>
      <c r="V72" s="379" t="s">
        <v>162</v>
      </c>
      <c r="W72" s="379" t="s">
        <v>286</v>
      </c>
    </row>
    <row r="73" spans="1:23" ht="17.25" customHeight="1">
      <c r="A73" s="410">
        <v>30</v>
      </c>
      <c r="B73" s="225">
        <v>102062806876</v>
      </c>
      <c r="C73" s="410" t="s">
        <v>143</v>
      </c>
      <c r="D73" s="459" t="s">
        <v>451</v>
      </c>
      <c r="E73" s="449" t="s">
        <v>262</v>
      </c>
      <c r="F73" s="450" t="s">
        <v>261</v>
      </c>
      <c r="G73" s="484">
        <v>10471</v>
      </c>
      <c r="H73" s="458" t="s">
        <v>22283</v>
      </c>
      <c r="I73" s="458">
        <v>4845</v>
      </c>
      <c r="J73" s="458"/>
      <c r="K73" s="576" t="s">
        <v>262</v>
      </c>
      <c r="L73" s="352" t="s">
        <v>261</v>
      </c>
      <c r="M73" s="200">
        <f t="shared" si="9"/>
        <v>-6260</v>
      </c>
      <c r="N73" s="451"/>
      <c r="O73" s="261">
        <v>16731</v>
      </c>
      <c r="P73" s="200" t="b">
        <f t="shared" si="10"/>
        <v>1</v>
      </c>
      <c r="Q73" s="193" t="s">
        <v>451</v>
      </c>
      <c r="R73" s="200" t="str">
        <f t="shared" si="11"/>
        <v>Mr. ARBAZ NADAF KFIL LINE-1 REGULAR SAL APR-26</v>
      </c>
      <c r="S73" s="200" t="s">
        <v>22291</v>
      </c>
      <c r="T73" s="377" t="b">
        <f t="shared" si="7"/>
        <v>1</v>
      </c>
      <c r="U73" s="377" t="b">
        <f t="shared" si="8"/>
        <v>1</v>
      </c>
      <c r="V73" s="379" t="s">
        <v>262</v>
      </c>
      <c r="W73" s="379" t="s">
        <v>261</v>
      </c>
    </row>
    <row r="74" spans="1:23" ht="17.25" customHeight="1">
      <c r="A74" s="410">
        <v>31</v>
      </c>
      <c r="B74" s="325">
        <v>101931400073</v>
      </c>
      <c r="C74" s="410" t="s">
        <v>143</v>
      </c>
      <c r="D74" s="459" t="s">
        <v>450</v>
      </c>
      <c r="E74" s="411" t="s">
        <v>177</v>
      </c>
      <c r="F74" s="412" t="s">
        <v>263</v>
      </c>
      <c r="G74" s="484">
        <v>12422</v>
      </c>
      <c r="H74" s="458" t="s">
        <v>22283</v>
      </c>
      <c r="I74" s="458"/>
      <c r="J74" s="458"/>
      <c r="K74" s="576" t="s">
        <v>177</v>
      </c>
      <c r="L74" s="352" t="s">
        <v>263</v>
      </c>
      <c r="M74" s="200">
        <f t="shared" si="9"/>
        <v>4215</v>
      </c>
      <c r="N74" s="264" t="str">
        <f>F74</f>
        <v>5346215880</v>
      </c>
      <c r="O74" s="261">
        <v>8207</v>
      </c>
      <c r="P74" s="200" t="b">
        <f t="shared" si="10"/>
        <v>1</v>
      </c>
      <c r="Q74" s="193" t="s">
        <v>450</v>
      </c>
      <c r="R74" s="200" t="str">
        <f t="shared" si="11"/>
        <v>Mr. SHAHANVAJ MURTUJ PATHAN KFIL LINE-1 REGULAR SAL APR-26</v>
      </c>
      <c r="S74" s="200" t="s">
        <v>22291</v>
      </c>
      <c r="T74" s="377" t="b">
        <f t="shared" si="7"/>
        <v>1</v>
      </c>
      <c r="U74" s="377" t="b">
        <f t="shared" si="8"/>
        <v>1</v>
      </c>
      <c r="V74" s="379" t="s">
        <v>177</v>
      </c>
      <c r="W74" s="379" t="s">
        <v>263</v>
      </c>
    </row>
    <row r="75" spans="1:23" ht="17.25" customHeight="1">
      <c r="A75" s="410">
        <v>32</v>
      </c>
      <c r="B75" s="325">
        <v>101805790352</v>
      </c>
      <c r="C75" s="410" t="s">
        <v>143</v>
      </c>
      <c r="D75" s="459" t="s">
        <v>659</v>
      </c>
      <c r="E75" s="401" t="s">
        <v>20000</v>
      </c>
      <c r="F75" s="407" t="s">
        <v>21952</v>
      </c>
      <c r="G75" s="484">
        <v>10541</v>
      </c>
      <c r="H75" s="458" t="s">
        <v>22283</v>
      </c>
      <c r="I75" s="458"/>
      <c r="J75" s="458"/>
      <c r="K75" s="576"/>
      <c r="L75" s="442"/>
      <c r="M75" s="200">
        <f t="shared" si="9"/>
        <v>634</v>
      </c>
      <c r="N75" s="444"/>
      <c r="O75" s="261">
        <v>9907</v>
      </c>
      <c r="P75" s="200" t="b">
        <f t="shared" si="10"/>
        <v>1</v>
      </c>
      <c r="Q75" s="193" t="s">
        <v>659</v>
      </c>
      <c r="R75" s="200" t="str">
        <f t="shared" si="11"/>
        <v>Mr. PRABHAKAR BIRAPPA NAYKUDE KFIL LINE-1 REGULAR SAL APR-26</v>
      </c>
      <c r="S75" s="200" t="s">
        <v>22291</v>
      </c>
      <c r="T75" s="377" t="b">
        <f t="shared" si="7"/>
        <v>1</v>
      </c>
      <c r="U75" s="377" t="b">
        <f t="shared" si="8"/>
        <v>1</v>
      </c>
      <c r="V75" s="379" t="s">
        <v>20000</v>
      </c>
      <c r="W75" s="640" t="s">
        <v>21952</v>
      </c>
    </row>
    <row r="76" spans="1:23" ht="17.25" customHeight="1">
      <c r="A76" s="410">
        <v>33</v>
      </c>
      <c r="B76" s="225">
        <v>102043325341</v>
      </c>
      <c r="C76" s="410" t="s">
        <v>143</v>
      </c>
      <c r="D76" s="459" t="s">
        <v>458</v>
      </c>
      <c r="E76" s="473" t="s">
        <v>275</v>
      </c>
      <c r="F76" s="419" t="s">
        <v>289</v>
      </c>
      <c r="G76" s="484">
        <v>14560</v>
      </c>
      <c r="H76" s="458" t="s">
        <v>22283</v>
      </c>
      <c r="I76" s="458"/>
      <c r="J76" s="458"/>
      <c r="K76" s="576" t="s">
        <v>275</v>
      </c>
      <c r="L76" s="352" t="s">
        <v>289</v>
      </c>
      <c r="M76" s="200">
        <f t="shared" si="9"/>
        <v>3083</v>
      </c>
      <c r="N76" s="343"/>
      <c r="O76" s="261">
        <v>11477</v>
      </c>
      <c r="P76" s="200" t="b">
        <f t="shared" si="10"/>
        <v>1</v>
      </c>
      <c r="Q76" s="193" t="s">
        <v>458</v>
      </c>
      <c r="R76" s="200" t="str">
        <f t="shared" si="11"/>
        <v>Mr. SAGAR CHANDRASHEKHAR PATIL KFIL LINE-1 REGULAR SAL APR-26</v>
      </c>
      <c r="S76" s="200" t="s">
        <v>22291</v>
      </c>
      <c r="T76" s="377" t="b">
        <f t="shared" si="7"/>
        <v>1</v>
      </c>
      <c r="U76" s="377" t="b">
        <f t="shared" si="8"/>
        <v>1</v>
      </c>
      <c r="V76" s="379" t="s">
        <v>275</v>
      </c>
      <c r="W76" s="379" t="s">
        <v>289</v>
      </c>
    </row>
    <row r="77" spans="1:23" ht="17.25" customHeight="1">
      <c r="A77" s="410">
        <v>34</v>
      </c>
      <c r="B77" s="225">
        <v>101821692693</v>
      </c>
      <c r="C77" s="410" t="s">
        <v>143</v>
      </c>
      <c r="D77" s="459" t="s">
        <v>493</v>
      </c>
      <c r="E77" s="464" t="s">
        <v>172</v>
      </c>
      <c r="F77" s="465" t="s">
        <v>190</v>
      </c>
      <c r="G77" s="484">
        <v>4443</v>
      </c>
      <c r="H77" s="458" t="s">
        <v>22283</v>
      </c>
      <c r="I77" s="458"/>
      <c r="J77" s="458"/>
      <c r="K77" s="576" t="s">
        <v>172</v>
      </c>
      <c r="L77" s="352" t="s">
        <v>190</v>
      </c>
      <c r="M77" s="200">
        <f t="shared" si="9"/>
        <v>-6087</v>
      </c>
      <c r="N77" s="375" t="str">
        <f>F77</f>
        <v>074318110000510</v>
      </c>
      <c r="O77" s="261">
        <v>10530</v>
      </c>
      <c r="P77" s="200" t="b">
        <f t="shared" si="10"/>
        <v>1</v>
      </c>
      <c r="Q77" s="193" t="s">
        <v>493</v>
      </c>
      <c r="R77" s="200" t="str">
        <f t="shared" si="11"/>
        <v>Mr. SAGAR BASAVRAJ ARJUN KFIL LINE-1 REGULAR SAL APR-26</v>
      </c>
      <c r="S77" s="200" t="s">
        <v>22291</v>
      </c>
      <c r="T77" s="377" t="b">
        <f t="shared" si="7"/>
        <v>1</v>
      </c>
      <c r="U77" s="377" t="b">
        <f t="shared" si="8"/>
        <v>1</v>
      </c>
      <c r="V77" s="379" t="s">
        <v>172</v>
      </c>
      <c r="W77" s="379" t="s">
        <v>190</v>
      </c>
    </row>
    <row r="78" spans="1:23" ht="17.25" customHeight="1">
      <c r="A78" s="410">
        <v>35</v>
      </c>
      <c r="B78" s="400">
        <v>101591620411</v>
      </c>
      <c r="C78" s="410" t="s">
        <v>143</v>
      </c>
      <c r="D78" s="459" t="s">
        <v>494</v>
      </c>
      <c r="E78" s="464" t="s">
        <v>184</v>
      </c>
      <c r="F78" s="464" t="s">
        <v>185</v>
      </c>
      <c r="G78" s="484">
        <v>-500</v>
      </c>
      <c r="H78" s="458" t="s">
        <v>22287</v>
      </c>
      <c r="I78" s="458"/>
      <c r="J78" s="458"/>
      <c r="K78" s="576"/>
      <c r="L78" s="442"/>
      <c r="N78" s="544"/>
      <c r="O78" s="261"/>
      <c r="P78" s="200" t="b">
        <f t="shared" si="10"/>
        <v>1</v>
      </c>
      <c r="Q78" s="193" t="s">
        <v>494</v>
      </c>
      <c r="R78" s="200" t="str">
        <f t="shared" si="11"/>
        <v>Mr. SAGAR MALAKARI KOLI KFIL LINE-1 REGULAR SAL APR-26</v>
      </c>
      <c r="S78" s="200" t="s">
        <v>22291</v>
      </c>
      <c r="T78" s="377" t="b">
        <f t="shared" si="7"/>
        <v>1</v>
      </c>
      <c r="U78" s="377" t="b">
        <f t="shared" si="8"/>
        <v>1</v>
      </c>
      <c r="V78" s="379" t="s">
        <v>184</v>
      </c>
      <c r="W78" s="640" t="s">
        <v>185</v>
      </c>
    </row>
    <row r="79" spans="1:23" ht="17.25" customHeight="1">
      <c r="A79" s="410">
        <v>36</v>
      </c>
      <c r="B79" s="225">
        <v>102235752061</v>
      </c>
      <c r="C79" s="410" t="s">
        <v>143</v>
      </c>
      <c r="D79" s="472" t="s">
        <v>20231</v>
      </c>
      <c r="E79" s="464" t="s">
        <v>254</v>
      </c>
      <c r="F79" s="465" t="s">
        <v>20646</v>
      </c>
      <c r="G79" s="484">
        <v>10942</v>
      </c>
      <c r="H79" s="458" t="s">
        <v>22283</v>
      </c>
      <c r="I79" s="458"/>
      <c r="J79" s="458"/>
      <c r="K79" s="576"/>
      <c r="L79" s="442"/>
      <c r="M79" s="200">
        <f t="shared" si="9"/>
        <v>229</v>
      </c>
      <c r="N79" s="544"/>
      <c r="O79" s="261">
        <v>10713</v>
      </c>
      <c r="P79" s="200" t="b">
        <f t="shared" si="10"/>
        <v>1</v>
      </c>
      <c r="Q79" s="193" t="s">
        <v>20231</v>
      </c>
      <c r="R79" s="200" t="str">
        <f t="shared" si="11"/>
        <v>Mr. SAISAMARTH VITTHAL ZAMPALE KFIL LINE-1 REGULAR SAL APR-26</v>
      </c>
      <c r="S79" s="200" t="s">
        <v>22291</v>
      </c>
      <c r="T79" s="377" t="b">
        <f t="shared" si="7"/>
        <v>1</v>
      </c>
      <c r="U79" s="377" t="b">
        <f t="shared" si="8"/>
        <v>1</v>
      </c>
      <c r="V79" s="379" t="s">
        <v>254</v>
      </c>
      <c r="W79" s="379" t="s">
        <v>20646</v>
      </c>
    </row>
    <row r="80" spans="1:23" ht="17.25" customHeight="1">
      <c r="A80" s="410">
        <v>37</v>
      </c>
      <c r="B80" s="225">
        <v>101960331774</v>
      </c>
      <c r="C80" s="410" t="s">
        <v>143</v>
      </c>
      <c r="D80" s="459" t="s">
        <v>478</v>
      </c>
      <c r="E80" s="411" t="s">
        <v>166</v>
      </c>
      <c r="F80" s="411" t="s">
        <v>290</v>
      </c>
      <c r="G80" s="484">
        <v>13457</v>
      </c>
      <c r="H80" s="458" t="s">
        <v>22283</v>
      </c>
      <c r="I80" s="458"/>
      <c r="J80" s="458"/>
      <c r="K80" s="576" t="s">
        <v>166</v>
      </c>
      <c r="L80" s="352" t="s">
        <v>290</v>
      </c>
      <c r="M80" s="200">
        <f t="shared" si="9"/>
        <v>-650</v>
      </c>
      <c r="N80" s="264" t="s">
        <v>290</v>
      </c>
      <c r="O80" s="261">
        <v>14107</v>
      </c>
      <c r="P80" s="200" t="b">
        <f t="shared" si="10"/>
        <v>1</v>
      </c>
      <c r="Q80" s="193" t="s">
        <v>478</v>
      </c>
      <c r="R80" s="200" t="str">
        <f t="shared" si="11"/>
        <v>Mr. SAMARTH IRANNA DHAVANE KFIL LINE-1 REGULAR SAL APR-26</v>
      </c>
      <c r="S80" s="200" t="s">
        <v>22291</v>
      </c>
      <c r="T80" s="377" t="b">
        <f t="shared" si="7"/>
        <v>1</v>
      </c>
      <c r="U80" s="377" t="b">
        <f t="shared" si="8"/>
        <v>1</v>
      </c>
      <c r="V80" s="379" t="s">
        <v>166</v>
      </c>
      <c r="W80" s="379" t="s">
        <v>290</v>
      </c>
    </row>
    <row r="81" spans="1:23" ht="17.25" customHeight="1">
      <c r="A81" s="410">
        <v>38</v>
      </c>
      <c r="B81" s="325">
        <v>101540070377</v>
      </c>
      <c r="C81" s="410" t="s">
        <v>143</v>
      </c>
      <c r="D81" s="459" t="s">
        <v>499</v>
      </c>
      <c r="E81" s="411" t="s">
        <v>156</v>
      </c>
      <c r="F81" s="411" t="s">
        <v>196</v>
      </c>
      <c r="G81" s="484">
        <v>15972</v>
      </c>
      <c r="H81" s="458" t="s">
        <v>22283</v>
      </c>
      <c r="I81" s="458"/>
      <c r="J81" s="458"/>
      <c r="K81" s="576" t="s">
        <v>156</v>
      </c>
      <c r="L81" s="352" t="s">
        <v>196</v>
      </c>
      <c r="M81" s="200">
        <f t="shared" si="9"/>
        <v>7003</v>
      </c>
      <c r="N81" s="264" t="s">
        <v>196</v>
      </c>
      <c r="O81" s="261">
        <v>8969</v>
      </c>
      <c r="P81" s="200" t="b">
        <f t="shared" si="10"/>
        <v>1</v>
      </c>
      <c r="Q81" s="193" t="s">
        <v>499</v>
      </c>
      <c r="R81" s="200" t="str">
        <f t="shared" si="11"/>
        <v>Mr. SANTOSH LAXMAN KOLI KFIL LINE-1 REGULAR SAL APR-26</v>
      </c>
      <c r="S81" s="200" t="s">
        <v>22291</v>
      </c>
      <c r="T81" s="377" t="b">
        <f t="shared" si="7"/>
        <v>1</v>
      </c>
      <c r="U81" s="377" t="b">
        <f t="shared" si="8"/>
        <v>1</v>
      </c>
      <c r="V81" s="379" t="s">
        <v>156</v>
      </c>
      <c r="W81" s="379" t="s">
        <v>196</v>
      </c>
    </row>
    <row r="82" spans="1:23" ht="17.25" customHeight="1">
      <c r="A82" s="410">
        <v>39</v>
      </c>
      <c r="B82" s="297">
        <v>101396804599</v>
      </c>
      <c r="C82" s="410" t="s">
        <v>143</v>
      </c>
      <c r="D82" s="459" t="s">
        <v>467</v>
      </c>
      <c r="E82" s="411" t="s">
        <v>189</v>
      </c>
      <c r="F82" s="411" t="s">
        <v>291</v>
      </c>
      <c r="G82" s="484">
        <v>13646</v>
      </c>
      <c r="H82" s="458" t="s">
        <v>22283</v>
      </c>
      <c r="I82" s="458"/>
      <c r="J82" s="458"/>
      <c r="K82" s="576" t="s">
        <v>189</v>
      </c>
      <c r="L82" s="352" t="s">
        <v>291</v>
      </c>
      <c r="M82" s="200">
        <f t="shared" si="9"/>
        <v>-2514</v>
      </c>
      <c r="N82" s="264" t="s">
        <v>291</v>
      </c>
      <c r="O82" s="261">
        <v>16160</v>
      </c>
      <c r="P82" s="200" t="b">
        <f t="shared" si="10"/>
        <v>1</v>
      </c>
      <c r="Q82" s="193" t="s">
        <v>467</v>
      </c>
      <c r="R82" s="200" t="str">
        <f t="shared" si="11"/>
        <v>Mr. SHARANAPPA KHEDAGIKAR KFIL LINE-1 REGULAR SAL APR-26</v>
      </c>
      <c r="S82" s="200" t="s">
        <v>22291</v>
      </c>
      <c r="T82" s="377" t="b">
        <f t="shared" si="7"/>
        <v>1</v>
      </c>
      <c r="U82" s="377" t="b">
        <f t="shared" si="8"/>
        <v>1</v>
      </c>
      <c r="V82" s="379" t="s">
        <v>189</v>
      </c>
      <c r="W82" s="379" t="s">
        <v>291</v>
      </c>
    </row>
    <row r="83" spans="1:23" ht="17.25" customHeight="1">
      <c r="A83" s="410">
        <v>40</v>
      </c>
      <c r="B83" s="297">
        <v>101909060608</v>
      </c>
      <c r="C83" s="410" t="s">
        <v>143</v>
      </c>
      <c r="D83" s="472" t="s">
        <v>479</v>
      </c>
      <c r="E83" s="411" t="s">
        <v>275</v>
      </c>
      <c r="F83" s="412" t="s">
        <v>292</v>
      </c>
      <c r="G83" s="484">
        <v>11652</v>
      </c>
      <c r="H83" s="458" t="s">
        <v>22283</v>
      </c>
      <c r="I83" s="458"/>
      <c r="J83" s="458"/>
      <c r="K83" s="576" t="s">
        <v>275</v>
      </c>
      <c r="L83" s="352" t="s">
        <v>292</v>
      </c>
      <c r="M83" s="200">
        <f t="shared" si="9"/>
        <v>-830</v>
      </c>
      <c r="N83" s="264" t="str">
        <f>F83</f>
        <v>41546504944</v>
      </c>
      <c r="O83" s="261">
        <v>12482</v>
      </c>
      <c r="P83" s="200" t="b">
        <f t="shared" si="10"/>
        <v>1</v>
      </c>
      <c r="Q83" s="193" t="s">
        <v>479</v>
      </c>
      <c r="R83" s="200" t="str">
        <f t="shared" si="11"/>
        <v>Mr. SOHEL SAHEBLAL JAMADAR KFIL LINE-1 REGULAR SAL APR-26</v>
      </c>
      <c r="S83" s="200" t="s">
        <v>22291</v>
      </c>
      <c r="T83" s="377" t="b">
        <f t="shared" si="7"/>
        <v>1</v>
      </c>
      <c r="U83" s="377" t="b">
        <f t="shared" si="8"/>
        <v>1</v>
      </c>
      <c r="V83" s="379" t="s">
        <v>275</v>
      </c>
      <c r="W83" s="379" t="s">
        <v>292</v>
      </c>
    </row>
    <row r="84" spans="1:23" ht="17.25" customHeight="1">
      <c r="A84" s="410">
        <v>41</v>
      </c>
      <c r="B84" s="297">
        <v>102086487131</v>
      </c>
      <c r="C84" s="410" t="s">
        <v>143</v>
      </c>
      <c r="D84" s="459" t="s">
        <v>446</v>
      </c>
      <c r="E84" s="411" t="s">
        <v>311</v>
      </c>
      <c r="F84" s="411" t="s">
        <v>423</v>
      </c>
      <c r="G84" s="484">
        <v>11818</v>
      </c>
      <c r="H84" s="458" t="s">
        <v>22283</v>
      </c>
      <c r="I84" s="458"/>
      <c r="J84" s="458"/>
      <c r="K84" s="576" t="s">
        <v>311</v>
      </c>
      <c r="L84" s="352" t="s">
        <v>423</v>
      </c>
      <c r="M84" s="200">
        <f t="shared" si="9"/>
        <v>-1391</v>
      </c>
      <c r="N84" s="264" t="s">
        <v>423</v>
      </c>
      <c r="O84" s="261">
        <v>13209</v>
      </c>
      <c r="P84" s="200" t="b">
        <f t="shared" si="10"/>
        <v>1</v>
      </c>
      <c r="Q84" s="193" t="s">
        <v>446</v>
      </c>
      <c r="R84" s="200" t="str">
        <f t="shared" si="11"/>
        <v>Mr. SUDHAKAR BHIMASHANKAR KOGANURE KFIL LINE-1 REGULAR SAL APR-26</v>
      </c>
      <c r="S84" s="200" t="s">
        <v>22291</v>
      </c>
      <c r="T84" s="377" t="b">
        <f t="shared" si="7"/>
        <v>1</v>
      </c>
      <c r="U84" s="377" t="b">
        <f t="shared" si="8"/>
        <v>1</v>
      </c>
      <c r="V84" s="379" t="s">
        <v>311</v>
      </c>
      <c r="W84" s="379" t="s">
        <v>423</v>
      </c>
    </row>
    <row r="85" spans="1:23" ht="17.25" customHeight="1">
      <c r="A85" s="410">
        <v>42</v>
      </c>
      <c r="B85" s="297">
        <v>101424675655</v>
      </c>
      <c r="C85" s="410" t="s">
        <v>143</v>
      </c>
      <c r="D85" s="459" t="s">
        <v>500</v>
      </c>
      <c r="E85" s="411" t="s">
        <v>162</v>
      </c>
      <c r="F85" s="411" t="s">
        <v>195</v>
      </c>
      <c r="G85" s="484">
        <v>18991</v>
      </c>
      <c r="H85" s="458" t="s">
        <v>22283</v>
      </c>
      <c r="I85" s="458"/>
      <c r="J85" s="458"/>
      <c r="K85" s="576" t="s">
        <v>162</v>
      </c>
      <c r="L85" s="352" t="s">
        <v>195</v>
      </c>
      <c r="M85" s="200">
        <f t="shared" si="9"/>
        <v>-3457</v>
      </c>
      <c r="N85" s="264" t="s">
        <v>195</v>
      </c>
      <c r="O85" s="261">
        <v>22448</v>
      </c>
      <c r="P85" s="200" t="b">
        <f t="shared" si="10"/>
        <v>1</v>
      </c>
      <c r="Q85" s="529" t="s">
        <v>500</v>
      </c>
      <c r="R85" s="200" t="str">
        <f t="shared" si="11"/>
        <v>Mr. VIJAY MANE KFIL LINE-1 REGULAR SAL APR-26</v>
      </c>
      <c r="S85" s="200" t="s">
        <v>22291</v>
      </c>
      <c r="T85" s="377" t="b">
        <f t="shared" si="7"/>
        <v>1</v>
      </c>
      <c r="U85" s="377" t="b">
        <f t="shared" si="8"/>
        <v>1</v>
      </c>
      <c r="V85" s="379" t="s">
        <v>162</v>
      </c>
      <c r="W85" s="379" t="s">
        <v>195</v>
      </c>
    </row>
    <row r="86" spans="1:23" ht="17.25" customHeight="1">
      <c r="A86" s="410">
        <v>43</v>
      </c>
      <c r="B86" s="297">
        <v>101235372414</v>
      </c>
      <c r="C86" s="410" t="s">
        <v>143</v>
      </c>
      <c r="D86" s="459" t="s">
        <v>464</v>
      </c>
      <c r="E86" s="411" t="s">
        <v>293</v>
      </c>
      <c r="F86" s="411" t="s">
        <v>294</v>
      </c>
      <c r="G86" s="484">
        <v>5872</v>
      </c>
      <c r="H86" s="458" t="s">
        <v>22283</v>
      </c>
      <c r="I86" s="458"/>
      <c r="J86" s="458"/>
      <c r="K86" s="576" t="s">
        <v>293</v>
      </c>
      <c r="L86" s="352" t="s">
        <v>294</v>
      </c>
      <c r="M86" s="200">
        <f t="shared" si="9"/>
        <v>-523</v>
      </c>
      <c r="N86" s="264" t="s">
        <v>294</v>
      </c>
      <c r="O86" s="261">
        <v>6395</v>
      </c>
      <c r="P86" s="200" t="b">
        <f t="shared" si="10"/>
        <v>1</v>
      </c>
      <c r="Q86" s="193" t="s">
        <v>464</v>
      </c>
      <c r="R86" s="200" t="str">
        <f t="shared" si="11"/>
        <v>Mr. VISHAL MOHAN MANE KFIL LINE-1 REGULAR SAL APR-26</v>
      </c>
      <c r="S86" s="200" t="s">
        <v>22291</v>
      </c>
      <c r="T86" s="377" t="b">
        <f t="shared" si="7"/>
        <v>1</v>
      </c>
      <c r="U86" s="377" t="b">
        <f t="shared" si="8"/>
        <v>1</v>
      </c>
      <c r="V86" s="379" t="s">
        <v>293</v>
      </c>
      <c r="W86" s="379" t="s">
        <v>294</v>
      </c>
    </row>
    <row r="87" spans="1:23" ht="17.25" customHeight="1">
      <c r="A87" s="410">
        <v>44</v>
      </c>
      <c r="B87" s="297">
        <v>102219962850</v>
      </c>
      <c r="C87" s="410" t="s">
        <v>143</v>
      </c>
      <c r="D87" s="459" t="s">
        <v>20217</v>
      </c>
      <c r="E87" s="411" t="s">
        <v>158</v>
      </c>
      <c r="F87" s="412" t="s">
        <v>20818</v>
      </c>
      <c r="G87" s="484">
        <v>13949</v>
      </c>
      <c r="H87" s="458" t="s">
        <v>22283</v>
      </c>
      <c r="I87" s="458"/>
      <c r="J87" s="458"/>
      <c r="K87" s="576" t="s">
        <v>158</v>
      </c>
      <c r="L87" s="352" t="s">
        <v>20818</v>
      </c>
      <c r="M87" s="200">
        <f t="shared" si="9"/>
        <v>2781</v>
      </c>
      <c r="N87" s="343"/>
      <c r="O87" s="261">
        <v>11168</v>
      </c>
      <c r="P87" s="200" t="b">
        <f t="shared" si="10"/>
        <v>1</v>
      </c>
      <c r="Q87" s="193" t="s">
        <v>20217</v>
      </c>
      <c r="R87" s="200" t="str">
        <f t="shared" si="11"/>
        <v>Mr. GANGADHAR TUKARAM WAGHULE KFIL LINE-1 REGULAR SAL APR-26</v>
      </c>
      <c r="S87" s="200" t="s">
        <v>22291</v>
      </c>
      <c r="T87" s="377" t="b">
        <f t="shared" si="7"/>
        <v>1</v>
      </c>
      <c r="U87" s="377" t="b">
        <f t="shared" si="8"/>
        <v>1</v>
      </c>
      <c r="V87" s="379" t="s">
        <v>158</v>
      </c>
      <c r="W87" s="379" t="s">
        <v>20818</v>
      </c>
    </row>
    <row r="88" spans="1:23" ht="17.25" customHeight="1">
      <c r="A88" s="410">
        <v>45</v>
      </c>
      <c r="B88" s="297">
        <v>102267132379</v>
      </c>
      <c r="C88" s="410" t="s">
        <v>143</v>
      </c>
      <c r="D88" s="475" t="s">
        <v>21074</v>
      </c>
      <c r="E88" s="411" t="s">
        <v>163</v>
      </c>
      <c r="F88" s="412" t="s">
        <v>21233</v>
      </c>
      <c r="G88" s="484">
        <v>10577</v>
      </c>
      <c r="H88" s="458" t="s">
        <v>22283</v>
      </c>
      <c r="I88" s="458"/>
      <c r="J88" s="458"/>
      <c r="K88" s="482"/>
      <c r="L88" s="405"/>
      <c r="N88" s="406"/>
      <c r="O88" s="261">
        <v>8627</v>
      </c>
      <c r="P88" s="200" t="b">
        <f t="shared" si="10"/>
        <v>1</v>
      </c>
      <c r="Q88" s="193" t="s">
        <v>21074</v>
      </c>
      <c r="R88" s="200" t="str">
        <f t="shared" si="11"/>
        <v>Mr. VISHAL RAJKUMAR KOLI KFIL LINE-1 REGULAR SAL APR-26</v>
      </c>
      <c r="S88" s="200" t="s">
        <v>22291</v>
      </c>
      <c r="T88" s="377" t="b">
        <f t="shared" si="7"/>
        <v>1</v>
      </c>
      <c r="U88" s="377" t="b">
        <f t="shared" si="8"/>
        <v>1</v>
      </c>
      <c r="V88" s="379" t="s">
        <v>163</v>
      </c>
      <c r="W88" s="379" t="s">
        <v>21233</v>
      </c>
    </row>
    <row r="89" spans="1:23" ht="17.25" customHeight="1">
      <c r="A89" s="410">
        <v>46</v>
      </c>
      <c r="B89" s="297">
        <v>102261619396</v>
      </c>
      <c r="C89" s="410" t="s">
        <v>143</v>
      </c>
      <c r="D89" s="475" t="s">
        <v>20844</v>
      </c>
      <c r="E89" s="411" t="s">
        <v>21230</v>
      </c>
      <c r="F89" s="412" t="s">
        <v>21229</v>
      </c>
      <c r="G89" s="484">
        <v>12572</v>
      </c>
      <c r="H89" s="458" t="s">
        <v>22283</v>
      </c>
      <c r="I89" s="458"/>
      <c r="J89" s="458"/>
      <c r="L89" s="405"/>
      <c r="N89" s="406"/>
      <c r="O89" s="261">
        <v>8974</v>
      </c>
      <c r="P89" s="200" t="b">
        <f t="shared" si="10"/>
        <v>1</v>
      </c>
      <c r="Q89" s="193" t="s">
        <v>20844</v>
      </c>
      <c r="R89" s="200" t="str">
        <f t="shared" si="11"/>
        <v>Mr. KASHINATH SIDHARAM TOLANURE KFIL LINE-1 REGULAR SAL APR-26</v>
      </c>
      <c r="S89" s="200" t="s">
        <v>22291</v>
      </c>
      <c r="T89" s="377" t="b">
        <f t="shared" si="7"/>
        <v>1</v>
      </c>
      <c r="U89" s="377" t="b">
        <f t="shared" si="8"/>
        <v>1</v>
      </c>
      <c r="V89" s="379" t="s">
        <v>21230</v>
      </c>
      <c r="W89" s="379" t="s">
        <v>21229</v>
      </c>
    </row>
    <row r="90" spans="1:23" ht="17.25" customHeight="1">
      <c r="A90" s="410">
        <v>47</v>
      </c>
      <c r="B90" s="297">
        <v>102192447029</v>
      </c>
      <c r="C90" s="410" t="s">
        <v>143</v>
      </c>
      <c r="D90" s="475" t="s">
        <v>20889</v>
      </c>
      <c r="E90" s="411" t="s">
        <v>19999</v>
      </c>
      <c r="F90" s="412" t="s">
        <v>21223</v>
      </c>
      <c r="G90" s="484">
        <v>10612</v>
      </c>
      <c r="H90" s="458" t="s">
        <v>22283</v>
      </c>
      <c r="I90" s="458"/>
      <c r="J90" s="458"/>
      <c r="L90" s="405"/>
      <c r="N90" s="406"/>
      <c r="O90" s="261">
        <v>7192</v>
      </c>
      <c r="P90" s="200" t="b">
        <f t="shared" si="10"/>
        <v>1</v>
      </c>
      <c r="Q90" s="193" t="s">
        <v>20889</v>
      </c>
      <c r="R90" s="200" t="str">
        <f t="shared" si="11"/>
        <v>Mr. GURURAJ MAHANTESH PAGA KFIL LINE-1 REGULAR SAL APR-26</v>
      </c>
      <c r="S90" s="200" t="s">
        <v>22291</v>
      </c>
      <c r="T90" s="377" t="b">
        <f t="shared" si="7"/>
        <v>1</v>
      </c>
      <c r="U90" s="377" t="b">
        <f t="shared" si="8"/>
        <v>1</v>
      </c>
      <c r="V90" s="379" t="s">
        <v>19999</v>
      </c>
      <c r="W90" s="379" t="s">
        <v>21223</v>
      </c>
    </row>
    <row r="91" spans="1:23" ht="17.25" customHeight="1">
      <c r="A91" s="410">
        <v>48</v>
      </c>
      <c r="B91" s="297">
        <v>102259643488</v>
      </c>
      <c r="C91" s="410" t="s">
        <v>143</v>
      </c>
      <c r="D91" s="475" t="s">
        <v>20895</v>
      </c>
      <c r="E91" s="411" t="s">
        <v>177</v>
      </c>
      <c r="F91" s="412" t="s">
        <v>21228</v>
      </c>
      <c r="G91" s="484">
        <v>9400</v>
      </c>
      <c r="H91" s="458" t="s">
        <v>22283</v>
      </c>
      <c r="I91" s="458"/>
      <c r="J91" s="458"/>
      <c r="K91" s="482"/>
      <c r="L91" s="405"/>
      <c r="N91" s="406"/>
      <c r="O91" s="261">
        <v>7286</v>
      </c>
      <c r="P91" s="200" t="b">
        <f t="shared" si="10"/>
        <v>1</v>
      </c>
      <c r="Q91" s="193" t="s">
        <v>20895</v>
      </c>
      <c r="R91" s="200" t="str">
        <f t="shared" si="11"/>
        <v>Mr. SAI MAHESH KATKAR KFIL LINE-1 REGULAR SAL APR-26</v>
      </c>
      <c r="S91" s="200" t="s">
        <v>22291</v>
      </c>
      <c r="T91" s="377" t="b">
        <f t="shared" si="7"/>
        <v>1</v>
      </c>
      <c r="U91" s="377" t="b">
        <f t="shared" si="8"/>
        <v>1</v>
      </c>
      <c r="V91" s="379" t="s">
        <v>177</v>
      </c>
      <c r="W91" s="379" t="s">
        <v>21228</v>
      </c>
    </row>
    <row r="92" spans="1:23" ht="17.25" customHeight="1">
      <c r="A92" s="410">
        <v>49</v>
      </c>
      <c r="B92" s="297">
        <v>101281737627</v>
      </c>
      <c r="C92" s="410" t="s">
        <v>143</v>
      </c>
      <c r="D92" s="427" t="s">
        <v>484</v>
      </c>
      <c r="E92" s="401" t="s">
        <v>171</v>
      </c>
      <c r="F92" s="407" t="s">
        <v>21250</v>
      </c>
      <c r="G92" s="487">
        <v>8053</v>
      </c>
      <c r="H92" s="458" t="s">
        <v>22283</v>
      </c>
      <c r="I92" s="458"/>
      <c r="J92" s="458"/>
      <c r="O92" s="200">
        <v>3596</v>
      </c>
      <c r="P92" s="200" t="b">
        <f t="shared" si="10"/>
        <v>1</v>
      </c>
      <c r="Q92" s="193" t="s">
        <v>484</v>
      </c>
      <c r="R92" s="200" t="str">
        <f t="shared" si="11"/>
        <v>Mr. AVINASH NILKANTH PATANGE KFIL LINE-1 REGULAR SAL APR-26</v>
      </c>
      <c r="S92" s="200" t="s">
        <v>22291</v>
      </c>
      <c r="T92" s="377" t="b">
        <f t="shared" si="7"/>
        <v>1</v>
      </c>
      <c r="U92" s="377" t="b">
        <f t="shared" si="8"/>
        <v>1</v>
      </c>
      <c r="V92" s="379" t="s">
        <v>171</v>
      </c>
      <c r="W92" s="379" t="s">
        <v>21250</v>
      </c>
    </row>
    <row r="93" spans="1:23" ht="17.25" customHeight="1">
      <c r="A93" s="410">
        <v>50</v>
      </c>
      <c r="B93" s="297">
        <v>101807758862</v>
      </c>
      <c r="C93" s="410" t="s">
        <v>143</v>
      </c>
      <c r="D93" s="193" t="s">
        <v>21330</v>
      </c>
      <c r="E93" s="796" t="s">
        <v>189</v>
      </c>
      <c r="F93" s="797" t="s">
        <v>22284</v>
      </c>
      <c r="G93" s="487">
        <v>9178</v>
      </c>
      <c r="H93" s="458" t="s">
        <v>22283</v>
      </c>
      <c r="I93" s="458"/>
      <c r="J93" s="458" t="s">
        <v>22285</v>
      </c>
      <c r="K93" s="925"/>
      <c r="O93" s="200">
        <v>9517</v>
      </c>
      <c r="P93" s="200" t="b">
        <f t="shared" si="10"/>
        <v>1</v>
      </c>
      <c r="Q93" s="193" t="s">
        <v>21330</v>
      </c>
      <c r="R93" s="200" t="str">
        <f t="shared" si="11"/>
        <v>Mr. RAKESH ASHOK RAUT KFIL LINE-1 REGULAR SAL APR-26</v>
      </c>
      <c r="S93" s="200" t="s">
        <v>22291</v>
      </c>
      <c r="T93" s="377" t="b">
        <f t="shared" si="7"/>
        <v>0</v>
      </c>
      <c r="U93" s="377" t="b">
        <f t="shared" si="8"/>
        <v>0</v>
      </c>
      <c r="V93" s="379"/>
      <c r="W93" s="379"/>
    </row>
    <row r="94" spans="1:23" ht="17.25" customHeight="1">
      <c r="A94" s="410">
        <v>51</v>
      </c>
      <c r="B94" s="297">
        <v>102146549923</v>
      </c>
      <c r="C94" s="410" t="s">
        <v>143</v>
      </c>
      <c r="D94" s="427" t="s">
        <v>2050</v>
      </c>
      <c r="E94" s="401" t="s">
        <v>21583</v>
      </c>
      <c r="F94" s="407" t="s">
        <v>21584</v>
      </c>
      <c r="G94" s="487">
        <v>7217</v>
      </c>
      <c r="H94" s="458" t="s">
        <v>22283</v>
      </c>
      <c r="I94" s="458">
        <v>4090</v>
      </c>
      <c r="J94" s="458"/>
      <c r="O94" s="200">
        <v>13625</v>
      </c>
      <c r="P94" s="200" t="b">
        <f t="shared" si="10"/>
        <v>1</v>
      </c>
      <c r="Q94" s="193" t="s">
        <v>2050</v>
      </c>
      <c r="R94" s="200" t="str">
        <f t="shared" si="11"/>
        <v>Mr. PRASHANT RAJU KOLI KFIL LINE-1 REGULAR SAL APR-26</v>
      </c>
      <c r="S94" s="200" t="s">
        <v>22291</v>
      </c>
      <c r="T94" s="377" t="b">
        <f t="shared" si="7"/>
        <v>1</v>
      </c>
      <c r="U94" s="377" t="b">
        <f t="shared" si="8"/>
        <v>1</v>
      </c>
      <c r="V94" s="379" t="s">
        <v>21583</v>
      </c>
      <c r="W94" s="379" t="s">
        <v>21584</v>
      </c>
    </row>
    <row r="95" spans="1:23" ht="17.25" customHeight="1">
      <c r="A95" s="410">
        <v>52</v>
      </c>
      <c r="B95" s="297">
        <v>102146553230</v>
      </c>
      <c r="C95" s="410" t="s">
        <v>143</v>
      </c>
      <c r="D95" s="427" t="s">
        <v>2059</v>
      </c>
      <c r="E95" s="401" t="s">
        <v>20963</v>
      </c>
      <c r="F95" s="407" t="s">
        <v>21251</v>
      </c>
      <c r="G95" s="487">
        <v>9255</v>
      </c>
      <c r="H95" s="458" t="s">
        <v>22283</v>
      </c>
      <c r="I95" s="458">
        <v>3754</v>
      </c>
      <c r="J95" s="458"/>
      <c r="O95" s="200">
        <v>11518</v>
      </c>
      <c r="P95" s="200" t="b">
        <f t="shared" si="10"/>
        <v>1</v>
      </c>
      <c r="Q95" s="193" t="s">
        <v>2059</v>
      </c>
      <c r="R95" s="200" t="str">
        <f t="shared" si="11"/>
        <v>Mr. KUNDAN SANJAY GAIKWAD KFIL LINE-1 REGULAR SAL APR-26</v>
      </c>
      <c r="S95" s="200" t="s">
        <v>22291</v>
      </c>
      <c r="T95" s="377" t="b">
        <f t="shared" si="7"/>
        <v>1</v>
      </c>
      <c r="U95" s="377" t="b">
        <f t="shared" si="8"/>
        <v>1</v>
      </c>
      <c r="V95" s="379" t="s">
        <v>20963</v>
      </c>
      <c r="W95" s="379" t="s">
        <v>21251</v>
      </c>
    </row>
    <row r="96" spans="1:23" ht="17.25" customHeight="1">
      <c r="A96" s="410">
        <v>53</v>
      </c>
      <c r="B96" s="297">
        <v>102067179570</v>
      </c>
      <c r="C96" s="410" t="s">
        <v>143</v>
      </c>
      <c r="D96" s="427" t="s">
        <v>449</v>
      </c>
      <c r="E96" s="551" t="s">
        <v>21546</v>
      </c>
      <c r="F96" s="552" t="s">
        <v>21545</v>
      </c>
      <c r="G96" s="487">
        <v>14380</v>
      </c>
      <c r="H96" s="458" t="s">
        <v>22283</v>
      </c>
      <c r="I96" s="458"/>
      <c r="J96" s="458"/>
      <c r="O96" s="200">
        <v>15953</v>
      </c>
      <c r="P96" s="200" t="b">
        <f t="shared" si="10"/>
        <v>1</v>
      </c>
      <c r="Q96" s="193" t="s">
        <v>449</v>
      </c>
      <c r="R96" s="200" t="str">
        <f t="shared" si="11"/>
        <v>Mr. NAGANATH KASHINATH SONWANE KFIL LINE-1 REGULAR SAL APR-26</v>
      </c>
      <c r="S96" s="200" t="s">
        <v>22291</v>
      </c>
      <c r="T96" s="377" t="b">
        <f t="shared" si="7"/>
        <v>1</v>
      </c>
      <c r="U96" s="377" t="b">
        <f t="shared" si="8"/>
        <v>1</v>
      </c>
      <c r="V96" s="379" t="s">
        <v>21546</v>
      </c>
      <c r="W96" s="379" t="s">
        <v>21545</v>
      </c>
    </row>
    <row r="97" spans="1:24" ht="17.25" customHeight="1">
      <c r="A97" s="410">
        <v>54</v>
      </c>
      <c r="B97" s="297" t="s">
        <v>21534</v>
      </c>
      <c r="C97" s="410" t="s">
        <v>143</v>
      </c>
      <c r="D97" s="404" t="s">
        <v>21534</v>
      </c>
      <c r="E97" s="401" t="s">
        <v>162</v>
      </c>
      <c r="F97" s="407" t="s">
        <v>21550</v>
      </c>
      <c r="G97" s="487">
        <v>1336</v>
      </c>
      <c r="H97" s="458" t="s">
        <v>22283</v>
      </c>
      <c r="I97" s="458"/>
      <c r="J97" s="458"/>
      <c r="O97" s="200">
        <v>1336</v>
      </c>
      <c r="P97" s="200" t="b">
        <f t="shared" si="10"/>
        <v>1</v>
      </c>
      <c r="Q97" s="193" t="s">
        <v>21534</v>
      </c>
      <c r="R97" s="200" t="str">
        <f t="shared" si="11"/>
        <v>JOTINATH DEVGAN KFIL LINE-1 REGULAR SAL APR-26</v>
      </c>
      <c r="S97" s="200" t="s">
        <v>22291</v>
      </c>
      <c r="T97" s="377" t="b">
        <f t="shared" si="7"/>
        <v>1</v>
      </c>
      <c r="U97" s="377" t="b">
        <f t="shared" si="8"/>
        <v>1</v>
      </c>
      <c r="V97" s="379" t="s">
        <v>162</v>
      </c>
      <c r="W97" s="379" t="s">
        <v>21550</v>
      </c>
    </row>
    <row r="98" spans="1:24" ht="17.25" customHeight="1">
      <c r="A98" s="410">
        <v>55</v>
      </c>
      <c r="B98" s="297" t="s">
        <v>21552</v>
      </c>
      <c r="C98" s="410" t="s">
        <v>143</v>
      </c>
      <c r="D98" s="427" t="s">
        <v>21552</v>
      </c>
      <c r="E98" s="401" t="s">
        <v>191</v>
      </c>
      <c r="F98" s="407" t="s">
        <v>21589</v>
      </c>
      <c r="G98" s="487">
        <v>9078</v>
      </c>
      <c r="H98" s="458" t="s">
        <v>22283</v>
      </c>
      <c r="I98" s="458"/>
      <c r="J98" s="458"/>
      <c r="O98" s="200">
        <v>8810</v>
      </c>
      <c r="P98" s="200" t="b">
        <f t="shared" si="10"/>
        <v>1</v>
      </c>
      <c r="Q98" s="193" t="s">
        <v>21552</v>
      </c>
      <c r="R98" s="200" t="str">
        <f t="shared" si="11"/>
        <v>SAMARTH MANJUNATH SIRSAT KFIL LINE-1 REGULAR SAL APR-26</v>
      </c>
      <c r="S98" s="200" t="s">
        <v>22291</v>
      </c>
      <c r="T98" s="377" t="b">
        <f t="shared" si="7"/>
        <v>1</v>
      </c>
      <c r="U98" s="377" t="b">
        <f t="shared" si="8"/>
        <v>1</v>
      </c>
      <c r="V98" s="379" t="s">
        <v>191</v>
      </c>
      <c r="W98" s="379" t="s">
        <v>21589</v>
      </c>
    </row>
    <row r="99" spans="1:24" ht="17.25" customHeight="1">
      <c r="A99" s="410">
        <v>56</v>
      </c>
      <c r="B99" s="297" t="s">
        <v>21556</v>
      </c>
      <c r="C99" s="410" t="s">
        <v>143</v>
      </c>
      <c r="D99" s="475" t="s">
        <v>21556</v>
      </c>
      <c r="E99" s="401" t="s">
        <v>191</v>
      </c>
      <c r="F99" s="407" t="s">
        <v>21582</v>
      </c>
      <c r="G99" s="487">
        <v>8434</v>
      </c>
      <c r="H99" s="458" t="s">
        <v>22283</v>
      </c>
      <c r="I99" s="458"/>
      <c r="J99" s="458"/>
      <c r="O99" s="200">
        <v>6219</v>
      </c>
      <c r="P99" s="200" t="b">
        <f t="shared" si="10"/>
        <v>1</v>
      </c>
      <c r="Q99" s="193" t="s">
        <v>21556</v>
      </c>
      <c r="R99" s="200" t="str">
        <f t="shared" si="11"/>
        <v>RAHUL BALU CHAVHAN KFIL LINE-1 REGULAR SAL APR-26</v>
      </c>
      <c r="S99" s="200" t="s">
        <v>22291</v>
      </c>
      <c r="T99" s="377" t="b">
        <f t="shared" si="7"/>
        <v>1</v>
      </c>
      <c r="U99" s="377" t="b">
        <f t="shared" si="8"/>
        <v>1</v>
      </c>
      <c r="V99" s="379" t="s">
        <v>191</v>
      </c>
      <c r="W99" s="640" t="s">
        <v>21582</v>
      </c>
      <c r="X99" s="379"/>
    </row>
    <row r="100" spans="1:24" ht="17.25" customHeight="1">
      <c r="A100" s="410">
        <v>57</v>
      </c>
      <c r="B100" s="297" t="s">
        <v>21852</v>
      </c>
      <c r="C100" s="410" t="s">
        <v>143</v>
      </c>
      <c r="D100" s="427" t="s">
        <v>21852</v>
      </c>
      <c r="E100" s="401" t="s">
        <v>20110</v>
      </c>
      <c r="F100" s="407" t="s">
        <v>21946</v>
      </c>
      <c r="G100" s="581">
        <v>7062</v>
      </c>
      <c r="H100" s="458" t="s">
        <v>22283</v>
      </c>
      <c r="I100" s="458"/>
      <c r="J100" s="458"/>
      <c r="O100" s="200">
        <v>-94</v>
      </c>
      <c r="P100" s="200" t="b">
        <f t="shared" si="10"/>
        <v>1</v>
      </c>
      <c r="Q100" s="193" t="s">
        <v>21852</v>
      </c>
      <c r="R100" s="200" t="str">
        <f t="shared" si="11"/>
        <v>TURBE PARSHURAM MARUTI KFIL LINE-1 REGULAR SAL APR-26</v>
      </c>
      <c r="S100" s="200" t="s">
        <v>22291</v>
      </c>
      <c r="T100" s="377" t="b">
        <f t="shared" si="7"/>
        <v>1</v>
      </c>
      <c r="U100" s="377" t="b">
        <f t="shared" si="8"/>
        <v>1</v>
      </c>
      <c r="V100" s="379" t="s">
        <v>20110</v>
      </c>
      <c r="W100" s="379" t="s">
        <v>21946</v>
      </c>
    </row>
    <row r="101" spans="1:24" ht="17.25" customHeight="1">
      <c r="A101" s="410">
        <v>58</v>
      </c>
      <c r="B101" s="297" t="s">
        <v>21823</v>
      </c>
      <c r="C101" s="410" t="s">
        <v>143</v>
      </c>
      <c r="D101" s="427" t="s">
        <v>21823</v>
      </c>
      <c r="E101" s="401" t="s">
        <v>21950</v>
      </c>
      <c r="F101" s="407" t="s">
        <v>21951</v>
      </c>
      <c r="G101" s="581">
        <v>6528</v>
      </c>
      <c r="H101" s="458" t="s">
        <v>22283</v>
      </c>
      <c r="I101" s="458"/>
      <c r="J101" s="641" t="s">
        <v>22282</v>
      </c>
      <c r="K101" s="926"/>
      <c r="O101" s="200">
        <v>8128</v>
      </c>
      <c r="P101" s="200" t="b">
        <f t="shared" si="10"/>
        <v>1</v>
      </c>
      <c r="Q101" s="193" t="s">
        <v>21823</v>
      </c>
      <c r="R101" s="200" t="str">
        <f t="shared" si="11"/>
        <v>SANJAY GOPINATH BANDGAR KFIL LINE-1 REGULAR SAL APR-26</v>
      </c>
      <c r="S101" s="200" t="s">
        <v>22291</v>
      </c>
      <c r="T101" s="377" t="b">
        <f t="shared" si="7"/>
        <v>1</v>
      </c>
      <c r="U101" s="377" t="b">
        <f t="shared" si="8"/>
        <v>1</v>
      </c>
      <c r="V101" s="379" t="s">
        <v>21950</v>
      </c>
      <c r="W101" s="640" t="s">
        <v>21951</v>
      </c>
    </row>
    <row r="102" spans="1:24" ht="17.25" customHeight="1">
      <c r="A102" s="410">
        <v>59</v>
      </c>
      <c r="B102" s="297" t="s">
        <v>21857</v>
      </c>
      <c r="C102" s="410" t="s">
        <v>143</v>
      </c>
      <c r="D102" s="193" t="s">
        <v>21857</v>
      </c>
      <c r="E102" s="401" t="s">
        <v>186</v>
      </c>
      <c r="F102" s="407" t="s">
        <v>22103</v>
      </c>
      <c r="G102" s="581">
        <v>8571</v>
      </c>
      <c r="H102" s="458" t="s">
        <v>22283</v>
      </c>
      <c r="I102" s="458"/>
      <c r="J102" s="458"/>
      <c r="O102" s="200">
        <v>6779</v>
      </c>
      <c r="P102" s="200" t="b">
        <f t="shared" si="10"/>
        <v>1</v>
      </c>
      <c r="Q102" s="193" t="s">
        <v>21857</v>
      </c>
      <c r="R102" s="200" t="str">
        <f t="shared" si="11"/>
        <v>NAGESG REVANSIDHHA BIRAJDAR KFIL LINE-1 REGULAR SAL APR-26</v>
      </c>
      <c r="S102" s="200" t="s">
        <v>22291</v>
      </c>
      <c r="T102" s="377" t="b">
        <f t="shared" si="7"/>
        <v>1</v>
      </c>
      <c r="U102" s="377" t="b">
        <f t="shared" si="8"/>
        <v>1</v>
      </c>
      <c r="V102" s="379" t="s">
        <v>186</v>
      </c>
      <c r="W102" s="379" t="s">
        <v>22103</v>
      </c>
    </row>
    <row r="103" spans="1:24" ht="17.25" customHeight="1">
      <c r="A103" s="410">
        <v>60</v>
      </c>
      <c r="B103" s="297" t="s">
        <v>21858</v>
      </c>
      <c r="C103" s="410" t="s">
        <v>143</v>
      </c>
      <c r="D103" s="427" t="s">
        <v>21858</v>
      </c>
      <c r="E103" s="401" t="s">
        <v>160</v>
      </c>
      <c r="F103" s="407" t="s">
        <v>21949</v>
      </c>
      <c r="G103" s="581">
        <v>7614</v>
      </c>
      <c r="H103" s="458" t="s">
        <v>22283</v>
      </c>
      <c r="I103" s="458"/>
      <c r="J103" s="458"/>
      <c r="O103" s="200">
        <v>2296</v>
      </c>
      <c r="P103" s="200" t="b">
        <f t="shared" si="10"/>
        <v>1</v>
      </c>
      <c r="Q103" s="193" t="s">
        <v>21858</v>
      </c>
      <c r="R103" s="200" t="str">
        <f t="shared" si="11"/>
        <v>SHANKAR GIRMAL MALI KFIL LINE-1 REGULAR SAL APR-26</v>
      </c>
      <c r="S103" s="200" t="s">
        <v>22291</v>
      </c>
      <c r="T103" s="377" t="b">
        <f t="shared" si="7"/>
        <v>1</v>
      </c>
      <c r="U103" s="377" t="b">
        <f t="shared" si="8"/>
        <v>1</v>
      </c>
      <c r="V103" s="379" t="s">
        <v>160</v>
      </c>
      <c r="W103" s="379" t="s">
        <v>21949</v>
      </c>
    </row>
    <row r="104" spans="1:24" ht="17.25" customHeight="1">
      <c r="A104" s="410">
        <v>61</v>
      </c>
      <c r="B104" s="297">
        <v>102004403215</v>
      </c>
      <c r="C104" s="410" t="s">
        <v>143</v>
      </c>
      <c r="D104" s="427" t="s">
        <v>21861</v>
      </c>
      <c r="E104" s="401" t="s">
        <v>21954</v>
      </c>
      <c r="F104" s="402"/>
      <c r="G104" s="581">
        <v>3900</v>
      </c>
      <c r="H104" s="458" t="s">
        <v>22289</v>
      </c>
      <c r="I104" s="458"/>
      <c r="J104" s="458"/>
      <c r="O104" s="200">
        <v>1697</v>
      </c>
      <c r="P104" s="200" t="b">
        <f t="shared" si="10"/>
        <v>1</v>
      </c>
      <c r="Q104" s="193" t="s">
        <v>21861</v>
      </c>
      <c r="R104" s="200" t="str">
        <f t="shared" si="11"/>
        <v>KUSHAL PRASAD KFIL LINE-1 REGULAR SAL APR-26</v>
      </c>
      <c r="S104" s="200" t="s">
        <v>22291</v>
      </c>
      <c r="T104" s="377" t="b">
        <f t="shared" si="7"/>
        <v>0</v>
      </c>
      <c r="U104" s="377" t="b">
        <f t="shared" si="8"/>
        <v>1</v>
      </c>
      <c r="V104" s="379"/>
      <c r="W104" s="379"/>
    </row>
    <row r="105" spans="1:24" ht="17.25" customHeight="1">
      <c r="A105" s="410">
        <v>62</v>
      </c>
      <c r="B105" s="297">
        <v>102315753105</v>
      </c>
      <c r="C105" s="410" t="s">
        <v>143</v>
      </c>
      <c r="D105" s="427" t="s">
        <v>21862</v>
      </c>
      <c r="E105" s="401" t="s">
        <v>21944</v>
      </c>
      <c r="F105" s="407" t="s">
        <v>21945</v>
      </c>
      <c r="G105" s="581">
        <v>4550</v>
      </c>
      <c r="H105" s="458" t="s">
        <v>22289</v>
      </c>
      <c r="I105" s="458"/>
      <c r="J105" s="458"/>
      <c r="O105" s="200">
        <v>1705</v>
      </c>
      <c r="P105" s="200" t="b">
        <f t="shared" si="10"/>
        <v>1</v>
      </c>
      <c r="Q105" s="193" t="s">
        <v>21862</v>
      </c>
      <c r="R105" s="200" t="str">
        <f t="shared" si="11"/>
        <v>CHANDRABHAN SINGH KFIL LINE-1 REGULAR SAL APR-26</v>
      </c>
      <c r="S105" s="200" t="s">
        <v>22291</v>
      </c>
      <c r="T105" s="377" t="b">
        <f t="shared" si="7"/>
        <v>1</v>
      </c>
      <c r="U105" s="377" t="b">
        <f t="shared" si="8"/>
        <v>1</v>
      </c>
      <c r="V105" s="379" t="s">
        <v>21944</v>
      </c>
      <c r="W105" s="379" t="s">
        <v>21945</v>
      </c>
    </row>
    <row r="106" spans="1:24" ht="17.25" customHeight="1">
      <c r="A106" s="410">
        <v>63</v>
      </c>
      <c r="B106" s="297">
        <v>101811097763</v>
      </c>
      <c r="C106" s="410" t="s">
        <v>143</v>
      </c>
      <c r="D106" s="427" t="s">
        <v>21863</v>
      </c>
      <c r="E106" s="401" t="s">
        <v>21947</v>
      </c>
      <c r="F106" s="407" t="s">
        <v>21948</v>
      </c>
      <c r="G106" s="581">
        <v>13955</v>
      </c>
      <c r="H106" s="458" t="s">
        <v>22283</v>
      </c>
      <c r="I106" s="458"/>
      <c r="J106" s="458"/>
      <c r="O106" s="200">
        <v>1707</v>
      </c>
      <c r="P106" s="200" t="b">
        <f t="shared" si="10"/>
        <v>1</v>
      </c>
      <c r="Q106" s="193" t="s">
        <v>21863</v>
      </c>
      <c r="R106" s="200" t="str">
        <f t="shared" si="11"/>
        <v>YUPENDRA KUMAR SINGH KFIL LINE-1 REGULAR SAL APR-26</v>
      </c>
      <c r="S106" s="200" t="s">
        <v>22291</v>
      </c>
      <c r="T106" s="377" t="b">
        <f t="shared" si="7"/>
        <v>1</v>
      </c>
      <c r="U106" s="377" t="b">
        <f t="shared" si="8"/>
        <v>1</v>
      </c>
      <c r="V106" s="379" t="s">
        <v>21947</v>
      </c>
      <c r="W106" s="379" t="s">
        <v>21948</v>
      </c>
    </row>
    <row r="107" spans="1:24" ht="17.25" customHeight="1">
      <c r="A107" s="410">
        <v>64</v>
      </c>
      <c r="B107" s="297">
        <v>102315785207</v>
      </c>
      <c r="C107" s="410" t="s">
        <v>143</v>
      </c>
      <c r="D107" s="427" t="s">
        <v>21864</v>
      </c>
      <c r="E107" s="401" t="s">
        <v>21954</v>
      </c>
      <c r="F107" s="402"/>
      <c r="G107" s="581">
        <v>3900</v>
      </c>
      <c r="H107" s="458" t="s">
        <v>22289</v>
      </c>
      <c r="I107" s="458"/>
      <c r="J107" s="458"/>
      <c r="O107" s="200">
        <v>1697</v>
      </c>
      <c r="P107" s="200" t="b">
        <f t="shared" si="10"/>
        <v>1</v>
      </c>
      <c r="Q107" s="193" t="s">
        <v>21864</v>
      </c>
      <c r="R107" s="200" t="str">
        <f t="shared" si="11"/>
        <v>KHELAVAN SINGH KFIL LINE-1 REGULAR SAL APR-26</v>
      </c>
      <c r="S107" s="200" t="s">
        <v>22291</v>
      </c>
      <c r="T107" s="377" t="b">
        <f t="shared" si="7"/>
        <v>0</v>
      </c>
      <c r="U107" s="377" t="b">
        <f t="shared" si="8"/>
        <v>1</v>
      </c>
      <c r="V107" s="379"/>
      <c r="W107" s="379"/>
    </row>
    <row r="108" spans="1:24" ht="17.25" customHeight="1">
      <c r="A108" s="410">
        <v>65</v>
      </c>
      <c r="B108" s="297">
        <v>102315791438</v>
      </c>
      <c r="C108" s="410" t="s">
        <v>143</v>
      </c>
      <c r="D108" s="427" t="s">
        <v>21865</v>
      </c>
      <c r="E108" s="401" t="s">
        <v>21954</v>
      </c>
      <c r="F108" s="402"/>
      <c r="G108" s="581">
        <v>5850</v>
      </c>
      <c r="H108" s="458" t="s">
        <v>22289</v>
      </c>
      <c r="I108" s="458"/>
      <c r="J108" s="458"/>
      <c r="O108" s="200">
        <v>1697</v>
      </c>
      <c r="P108" s="200" t="b">
        <f t="shared" si="10"/>
        <v>1</v>
      </c>
      <c r="Q108" s="193" t="s">
        <v>21865</v>
      </c>
      <c r="R108" s="200" t="str">
        <f t="shared" si="11"/>
        <v>RAGHVENDRA SINGH KFIL LINE-1 REGULAR SAL APR-26</v>
      </c>
      <c r="S108" s="200" t="s">
        <v>22291</v>
      </c>
      <c r="T108" s="377" t="b">
        <f t="shared" si="7"/>
        <v>0</v>
      </c>
      <c r="U108" s="377" t="b">
        <f t="shared" si="8"/>
        <v>1</v>
      </c>
      <c r="V108" s="379"/>
      <c r="W108" s="379"/>
    </row>
    <row r="109" spans="1:24" ht="17.25" customHeight="1">
      <c r="A109" s="410">
        <v>66</v>
      </c>
      <c r="B109" s="297">
        <v>101938681040</v>
      </c>
      <c r="C109" s="410" t="s">
        <v>143</v>
      </c>
      <c r="D109" s="427" t="s">
        <v>21866</v>
      </c>
      <c r="E109" s="401" t="s">
        <v>21954</v>
      </c>
      <c r="F109" s="402"/>
      <c r="G109" s="581">
        <v>3900</v>
      </c>
      <c r="H109" s="458" t="s">
        <v>22289</v>
      </c>
      <c r="I109" s="458"/>
      <c r="J109" s="458"/>
      <c r="O109" s="200">
        <v>1709</v>
      </c>
      <c r="P109" s="200" t="b">
        <f t="shared" si="10"/>
        <v>1</v>
      </c>
      <c r="Q109" s="193" t="s">
        <v>21866</v>
      </c>
      <c r="R109" s="200" t="str">
        <f t="shared" si="11"/>
        <v>CHAINSINGH CHINTASINGH MASARAM KFIL LINE-1 REGULAR SAL APR-26</v>
      </c>
      <c r="S109" s="200" t="s">
        <v>22291</v>
      </c>
      <c r="T109" s="377" t="b">
        <f t="shared" ref="T109:T114" si="12">E109=V109</f>
        <v>0</v>
      </c>
      <c r="U109" s="377" t="b">
        <f t="shared" ref="U109:U114" si="13">F109=W109</f>
        <v>1</v>
      </c>
      <c r="V109" s="379"/>
      <c r="W109" s="379"/>
    </row>
    <row r="110" spans="1:24" ht="17.25" customHeight="1">
      <c r="A110" s="410">
        <v>67</v>
      </c>
      <c r="B110" s="400" t="s">
        <v>21870</v>
      </c>
      <c r="C110" s="410" t="s">
        <v>143</v>
      </c>
      <c r="D110" s="427" t="s">
        <v>22294</v>
      </c>
      <c r="E110" s="464" t="s">
        <v>22295</v>
      </c>
      <c r="F110" s="465" t="s">
        <v>22296</v>
      </c>
      <c r="G110" s="581">
        <v>3666</v>
      </c>
      <c r="H110" s="399" t="s">
        <v>22297</v>
      </c>
      <c r="I110" s="399"/>
      <c r="J110" s="399"/>
      <c r="O110" s="200">
        <v>3440</v>
      </c>
      <c r="P110" s="200" t="b">
        <f t="shared" si="10"/>
        <v>0</v>
      </c>
      <c r="Q110" s="193" t="s">
        <v>21870</v>
      </c>
      <c r="R110" s="200" t="str">
        <f t="shared" si="11"/>
        <v>AJIJ MUBIN MALLABADKAR KFIL LINE-1 REGULAR SAL APR-26</v>
      </c>
      <c r="S110" s="200" t="s">
        <v>22291</v>
      </c>
      <c r="T110" s="377" t="b">
        <f t="shared" si="12"/>
        <v>0</v>
      </c>
      <c r="U110" s="377" t="b">
        <f t="shared" si="13"/>
        <v>0</v>
      </c>
      <c r="V110" s="379"/>
      <c r="W110" s="379"/>
    </row>
    <row r="111" spans="1:24" ht="17.25" customHeight="1">
      <c r="A111" s="410">
        <v>68</v>
      </c>
      <c r="B111" s="400" t="s">
        <v>21871</v>
      </c>
      <c r="C111" s="410" t="s">
        <v>143</v>
      </c>
      <c r="D111" s="427" t="s">
        <v>21871</v>
      </c>
      <c r="E111" s="401" t="s">
        <v>156</v>
      </c>
      <c r="F111" s="407" t="s">
        <v>22104</v>
      </c>
      <c r="G111" s="581">
        <v>2650</v>
      </c>
      <c r="H111" s="458" t="s">
        <v>22283</v>
      </c>
      <c r="I111" s="458"/>
      <c r="J111" s="458"/>
      <c r="O111" s="200">
        <v>1241</v>
      </c>
      <c r="P111" s="200" t="b">
        <f t="shared" si="10"/>
        <v>1</v>
      </c>
      <c r="Q111" s="193" t="s">
        <v>21871</v>
      </c>
      <c r="R111" s="200" t="str">
        <f t="shared" si="11"/>
        <v>YASH LAVHU KUMBHAR KFIL LINE-1 REGULAR SAL APR-26</v>
      </c>
      <c r="S111" s="200" t="s">
        <v>22291</v>
      </c>
      <c r="T111" s="377" t="b">
        <f t="shared" si="12"/>
        <v>1</v>
      </c>
      <c r="U111" s="377" t="b">
        <f t="shared" si="13"/>
        <v>1</v>
      </c>
      <c r="V111" s="379" t="s">
        <v>156</v>
      </c>
      <c r="W111" s="640" t="s">
        <v>22104</v>
      </c>
    </row>
    <row r="112" spans="1:24" ht="17.25" customHeight="1">
      <c r="A112" s="410">
        <v>69</v>
      </c>
      <c r="B112" s="404" t="s">
        <v>22125</v>
      </c>
      <c r="C112" s="410" t="s">
        <v>143</v>
      </c>
      <c r="D112" s="427" t="s">
        <v>22125</v>
      </c>
      <c r="E112" s="402" t="s">
        <v>254</v>
      </c>
      <c r="F112" s="917" t="s">
        <v>22286</v>
      </c>
      <c r="G112" s="581">
        <v>11675</v>
      </c>
      <c r="H112" s="458" t="s">
        <v>22283</v>
      </c>
      <c r="I112" s="458"/>
      <c r="J112" s="458"/>
      <c r="P112" s="200" t="b">
        <f t="shared" si="10"/>
        <v>1</v>
      </c>
      <c r="Q112" s="193" t="s">
        <v>22125</v>
      </c>
      <c r="R112" s="200" t="str">
        <f t="shared" si="11"/>
        <v>SAQIB SAYYAD KFIL LINE-1 REGULAR SAL APR-26</v>
      </c>
      <c r="S112" s="200" t="s">
        <v>22291</v>
      </c>
      <c r="T112" s="377" t="b">
        <f t="shared" si="12"/>
        <v>0</v>
      </c>
      <c r="U112" s="377" t="b">
        <f t="shared" si="13"/>
        <v>0</v>
      </c>
      <c r="V112" s="379"/>
      <c r="W112" s="379"/>
    </row>
    <row r="113" spans="1:23" ht="17.25" customHeight="1">
      <c r="A113" s="410">
        <v>70</v>
      </c>
      <c r="B113" s="404" t="s">
        <v>22128</v>
      </c>
      <c r="C113" s="410" t="s">
        <v>143</v>
      </c>
      <c r="D113" s="427" t="s">
        <v>22128</v>
      </c>
      <c r="E113" s="401"/>
      <c r="F113" s="402"/>
      <c r="G113" s="581">
        <v>-43</v>
      </c>
      <c r="H113" s="458" t="s">
        <v>22287</v>
      </c>
      <c r="I113" s="458"/>
      <c r="J113" s="458"/>
      <c r="P113" s="200" t="b">
        <f t="shared" si="10"/>
        <v>1</v>
      </c>
      <c r="Q113" s="193" t="s">
        <v>22128</v>
      </c>
      <c r="R113" s="200" t="str">
        <f t="shared" si="11"/>
        <v>WAGHMARE  SUNIL GANPAT KFIL LINE-1 REGULAR SAL APR-26</v>
      </c>
      <c r="S113" s="200" t="s">
        <v>22291</v>
      </c>
      <c r="T113" s="377" t="b">
        <f t="shared" si="12"/>
        <v>1</v>
      </c>
      <c r="U113" s="377" t="b">
        <f t="shared" si="13"/>
        <v>1</v>
      </c>
      <c r="V113" s="379"/>
      <c r="W113" s="379"/>
    </row>
    <row r="114" spans="1:23" ht="15.6">
      <c r="A114" s="410">
        <v>71</v>
      </c>
      <c r="B114" s="404" t="s">
        <v>22136</v>
      </c>
      <c r="C114" s="410" t="s">
        <v>143</v>
      </c>
      <c r="D114" s="427" t="s">
        <v>22136</v>
      </c>
      <c r="E114" s="401"/>
      <c r="F114" s="402"/>
      <c r="G114" s="581">
        <v>417</v>
      </c>
      <c r="H114" s="399"/>
      <c r="I114" s="399"/>
      <c r="J114" s="399"/>
      <c r="P114" s="200" t="b">
        <f t="shared" si="10"/>
        <v>1</v>
      </c>
      <c r="Q114" s="193" t="s">
        <v>22136</v>
      </c>
      <c r="R114" s="200" t="str">
        <f t="shared" si="11"/>
        <v>DESHMUKH KFIL LINE-1 REGULAR SAL APR-26</v>
      </c>
      <c r="S114" s="200" t="s">
        <v>22291</v>
      </c>
      <c r="T114" s="377" t="b">
        <f t="shared" si="12"/>
        <v>1</v>
      </c>
      <c r="U114" s="377" t="b">
        <f t="shared" si="13"/>
        <v>1</v>
      </c>
      <c r="V114" s="379"/>
      <c r="W114" s="379"/>
    </row>
    <row r="115" spans="1:23" ht="15.6">
      <c r="G115" s="550">
        <f>SUM(G44:G114)</f>
        <v>638537</v>
      </c>
      <c r="Q115" s="427"/>
    </row>
    <row r="116" spans="1:23" ht="15.6">
      <c r="G116" s="550"/>
      <c r="Q116" s="427"/>
      <c r="R116" s="200" t="str">
        <f t="shared" si="11"/>
        <v xml:space="preserve"> KFIL LINE-1 REGULAR SAL APR-26</v>
      </c>
      <c r="S116" s="200" t="s">
        <v>22291</v>
      </c>
    </row>
    <row r="117" spans="1:23" ht="15.6">
      <c r="A117" s="404"/>
      <c r="B117" s="404"/>
      <c r="C117" s="404"/>
      <c r="D117" s="427" t="s">
        <v>2059</v>
      </c>
      <c r="E117" s="401" t="s">
        <v>20963</v>
      </c>
      <c r="F117" s="407" t="s">
        <v>21251</v>
      </c>
      <c r="G117" s="581">
        <v>3754</v>
      </c>
      <c r="H117" s="938" t="s">
        <v>22299</v>
      </c>
      <c r="J117" s="266" t="s">
        <v>22292</v>
      </c>
      <c r="Q117" s="427"/>
      <c r="R117" s="200" t="str">
        <f t="shared" si="11"/>
        <v>Mr. KUNDAN SANJAY GAIKWAD KFIL LINE-1 REGULAR SAL APR-26</v>
      </c>
      <c r="S117" s="200" t="s">
        <v>22291</v>
      </c>
    </row>
    <row r="118" spans="1:23" ht="15.6">
      <c r="A118" s="404"/>
      <c r="B118" s="404"/>
      <c r="C118" s="404"/>
      <c r="D118" s="427" t="s">
        <v>2050</v>
      </c>
      <c r="E118" s="401" t="s">
        <v>21583</v>
      </c>
      <c r="F118" s="407" t="s">
        <v>21584</v>
      </c>
      <c r="G118" s="581">
        <v>4090</v>
      </c>
      <c r="H118" s="938" t="s">
        <v>22299</v>
      </c>
      <c r="J118" s="266" t="s">
        <v>22292</v>
      </c>
      <c r="Q118" s="427"/>
      <c r="R118" s="200" t="str">
        <f t="shared" si="11"/>
        <v>Mr. PRASHANT RAJU KOLI KFIL LINE-1 REGULAR SAL APR-26</v>
      </c>
      <c r="S118" s="200" t="s">
        <v>22291</v>
      </c>
    </row>
    <row r="119" spans="1:23" ht="15.6">
      <c r="A119" s="404"/>
      <c r="B119" s="404"/>
      <c r="C119" s="404"/>
      <c r="D119" s="459" t="s">
        <v>451</v>
      </c>
      <c r="E119" s="449" t="s">
        <v>262</v>
      </c>
      <c r="F119" s="450" t="s">
        <v>261</v>
      </c>
      <c r="G119" s="581">
        <v>4845</v>
      </c>
      <c r="H119" s="938" t="s">
        <v>22299</v>
      </c>
      <c r="J119" s="266" t="s">
        <v>22292</v>
      </c>
      <c r="Q119" s="427"/>
      <c r="R119" s="200" t="str">
        <f t="shared" si="11"/>
        <v>Mr. ARBAZ NADAF KFIL LINE-1 REGULAR SAL APR-26</v>
      </c>
      <c r="S119" s="200" t="s">
        <v>22291</v>
      </c>
    </row>
    <row r="120" spans="1:23" ht="15.6">
      <c r="A120" s="404"/>
      <c r="B120" s="404"/>
      <c r="C120" s="404"/>
      <c r="D120" s="459" t="s">
        <v>463</v>
      </c>
      <c r="E120" s="411" t="s">
        <v>275</v>
      </c>
      <c r="F120" s="411" t="s">
        <v>276</v>
      </c>
      <c r="G120" s="581">
        <v>2117</v>
      </c>
      <c r="H120" s="399" t="s">
        <v>22297</v>
      </c>
      <c r="J120" s="266" t="s">
        <v>22293</v>
      </c>
      <c r="Q120" s="427"/>
      <c r="R120" s="200" t="str">
        <f t="shared" si="11"/>
        <v>Mr. ARBAJ AMIN JAMADAR KFIL LINE-1 REGULAR SAL APR-26</v>
      </c>
      <c r="S120" s="200" t="s">
        <v>22291</v>
      </c>
    </row>
    <row r="121" spans="1:23" ht="15.6">
      <c r="D121" s="929"/>
      <c r="E121" s="930"/>
      <c r="F121" s="931"/>
      <c r="G121" s="550"/>
      <c r="Q121" s="427"/>
    </row>
    <row r="122" spans="1:23" ht="15.6">
      <c r="A122" s="410">
        <v>79</v>
      </c>
      <c r="B122" s="297" t="s">
        <v>21867</v>
      </c>
      <c r="C122" s="404"/>
      <c r="D122" s="427" t="s">
        <v>21867</v>
      </c>
      <c r="E122" s="401" t="s">
        <v>21954</v>
      </c>
      <c r="F122" s="402"/>
      <c r="G122" s="581"/>
      <c r="H122" s="399"/>
      <c r="M122" s="200">
        <f t="shared" ref="M122:M138" si="14">G122-O122</f>
        <v>-887</v>
      </c>
      <c r="O122" s="200">
        <v>887</v>
      </c>
      <c r="P122" s="200" t="b">
        <f t="shared" ref="P122:P141" si="15">D122=Q122</f>
        <v>0</v>
      </c>
      <c r="Q122" s="193" t="s">
        <v>365</v>
      </c>
      <c r="R122" s="200" t="str">
        <f t="shared" ref="R122:R141" si="16">D122&amp;" "&amp;S122</f>
        <v>SHARUKH CHOUDARI KFIL LINE-1 REGULAR SAL MAR-26</v>
      </c>
      <c r="S122" s="200" t="s">
        <v>21958</v>
      </c>
      <c r="T122" s="377" t="b">
        <f t="shared" ref="T122:T140" si="17">E122=V122</f>
        <v>0</v>
      </c>
      <c r="U122" s="377" t="b">
        <f t="shared" ref="U122:U140" si="18">F122=W122</f>
        <v>1</v>
      </c>
      <c r="V122" s="379"/>
      <c r="W122" s="379"/>
    </row>
    <row r="123" spans="1:23" ht="15.6">
      <c r="A123" s="410">
        <v>71</v>
      </c>
      <c r="B123" s="297">
        <v>1022554788</v>
      </c>
      <c r="C123" s="404"/>
      <c r="D123" s="427" t="s">
        <v>21859</v>
      </c>
      <c r="E123" s="401" t="s">
        <v>21954</v>
      </c>
      <c r="F123" s="402"/>
      <c r="G123" s="581"/>
      <c r="H123" s="399"/>
      <c r="M123" s="200">
        <f t="shared" si="14"/>
        <v>-1728</v>
      </c>
      <c r="O123" s="200">
        <v>1728</v>
      </c>
      <c r="P123" s="200" t="b">
        <f t="shared" si="15"/>
        <v>0</v>
      </c>
      <c r="Q123" s="193"/>
      <c r="R123" s="200" t="str">
        <f t="shared" si="16"/>
        <v>KAILASH JARHASINGH MARAVI KFIL LINE-1 REGULAR SAL MAR-26</v>
      </c>
      <c r="S123" s="200" t="s">
        <v>21958</v>
      </c>
      <c r="T123" s="377" t="b">
        <f t="shared" si="17"/>
        <v>0</v>
      </c>
      <c r="U123" s="377" t="b">
        <f t="shared" si="18"/>
        <v>1</v>
      </c>
      <c r="V123" s="379"/>
      <c r="W123" s="379"/>
    </row>
    <row r="124" spans="1:23" ht="15.6">
      <c r="A124" s="410">
        <v>72</v>
      </c>
      <c r="B124" s="297">
        <v>102315781772</v>
      </c>
      <c r="C124" s="404"/>
      <c r="D124" s="427" t="s">
        <v>21860</v>
      </c>
      <c r="E124" s="401" t="s">
        <v>21954</v>
      </c>
      <c r="F124" s="402"/>
      <c r="G124" s="581"/>
      <c r="H124" s="399"/>
      <c r="M124" s="200">
        <f t="shared" si="14"/>
        <v>78</v>
      </c>
      <c r="O124" s="200">
        <v>-78</v>
      </c>
      <c r="P124" s="200" t="b">
        <f t="shared" si="15"/>
        <v>0</v>
      </c>
      <c r="Q124" s="193"/>
      <c r="R124" s="200" t="str">
        <f t="shared" si="16"/>
        <v>INDRAPAL SOHANSINGH PARSTHE KFIL LINE-1 REGULAR SAL MAR-26</v>
      </c>
      <c r="S124" s="200" t="s">
        <v>21958</v>
      </c>
      <c r="T124" s="377" t="b">
        <f t="shared" si="17"/>
        <v>0</v>
      </c>
      <c r="U124" s="377" t="b">
        <f t="shared" si="18"/>
        <v>1</v>
      </c>
      <c r="V124" s="379"/>
      <c r="W124" s="379"/>
    </row>
    <row r="125" spans="1:23" ht="15.6">
      <c r="A125" s="410">
        <v>66</v>
      </c>
      <c r="B125" s="297" t="s">
        <v>21856</v>
      </c>
      <c r="C125" s="404"/>
      <c r="D125" s="427" t="s">
        <v>21856</v>
      </c>
      <c r="E125" s="401" t="s">
        <v>22106</v>
      </c>
      <c r="F125" s="407" t="s">
        <v>22107</v>
      </c>
      <c r="G125" s="581"/>
      <c r="H125" s="399"/>
      <c r="M125" s="200">
        <f t="shared" si="14"/>
        <v>-2089</v>
      </c>
      <c r="O125" s="200">
        <v>2089</v>
      </c>
      <c r="P125" s="200" t="b">
        <f t="shared" si="15"/>
        <v>0</v>
      </c>
      <c r="Q125" s="193"/>
      <c r="R125" s="200" t="str">
        <f t="shared" si="16"/>
        <v>TAUSSEF KAUSAR KFIL LINE-1 REGULAR SAL MAR-26</v>
      </c>
      <c r="S125" s="200" t="s">
        <v>21958</v>
      </c>
      <c r="T125" s="377" t="b">
        <f t="shared" si="17"/>
        <v>0</v>
      </c>
      <c r="U125" s="377" t="b">
        <f t="shared" si="18"/>
        <v>0</v>
      </c>
      <c r="V125" s="379"/>
      <c r="W125" s="379"/>
    </row>
    <row r="126" spans="1:23" ht="15.6">
      <c r="A126" s="410">
        <v>67</v>
      </c>
      <c r="B126" s="297" t="s">
        <v>21824</v>
      </c>
      <c r="C126" s="404"/>
      <c r="D126" s="427" t="s">
        <v>21824</v>
      </c>
      <c r="E126" s="401" t="s">
        <v>21953</v>
      </c>
      <c r="F126" s="402"/>
      <c r="G126" s="581"/>
      <c r="H126" s="399"/>
      <c r="M126" s="200">
        <f t="shared" si="14"/>
        <v>-340</v>
      </c>
      <c r="O126" s="200">
        <v>340</v>
      </c>
      <c r="P126" s="200" t="b">
        <f t="shared" si="15"/>
        <v>0</v>
      </c>
      <c r="Q126" s="193"/>
      <c r="R126" s="200" t="str">
        <f t="shared" si="16"/>
        <v>SIDDHARAM MONAPPA SUTAR KFIL LINE-1 REGULAR SAL MAR-26</v>
      </c>
      <c r="S126" s="200" t="s">
        <v>21958</v>
      </c>
      <c r="T126" s="377" t="b">
        <f t="shared" si="17"/>
        <v>0</v>
      </c>
      <c r="U126" s="377" t="b">
        <f t="shared" si="18"/>
        <v>1</v>
      </c>
      <c r="V126" s="379"/>
      <c r="W126" s="379"/>
    </row>
    <row r="127" spans="1:23" ht="15.6">
      <c r="A127" s="410">
        <v>68</v>
      </c>
      <c r="B127" s="297" t="s">
        <v>21821</v>
      </c>
      <c r="C127" s="404"/>
      <c r="D127" s="427" t="s">
        <v>21821</v>
      </c>
      <c r="E127" s="401" t="s">
        <v>311</v>
      </c>
      <c r="F127" s="407" t="s">
        <v>22105</v>
      </c>
      <c r="G127" s="581"/>
      <c r="H127" s="399"/>
      <c r="M127" s="200">
        <f t="shared" si="14"/>
        <v>-6377</v>
      </c>
      <c r="O127" s="200">
        <v>6377</v>
      </c>
      <c r="P127" s="200" t="b">
        <f t="shared" si="15"/>
        <v>0</v>
      </c>
      <c r="Q127" s="193"/>
      <c r="R127" s="200" t="str">
        <f t="shared" si="16"/>
        <v>PRAVIN LAHU WAGHMODE KFIL LINE-1 REGULAR SAL MAR-26</v>
      </c>
      <c r="S127" s="200" t="s">
        <v>21958</v>
      </c>
      <c r="T127" s="377" t="b">
        <f t="shared" si="17"/>
        <v>0</v>
      </c>
      <c r="U127" s="377" t="b">
        <f t="shared" si="18"/>
        <v>0</v>
      </c>
      <c r="V127" s="379"/>
      <c r="W127" s="379"/>
    </row>
    <row r="128" spans="1:23" ht="15.6">
      <c r="A128" s="410">
        <v>69</v>
      </c>
      <c r="B128" s="297" t="s">
        <v>21857</v>
      </c>
      <c r="C128" s="404"/>
      <c r="D128" s="427" t="s">
        <v>22102</v>
      </c>
      <c r="E128" s="401" t="s">
        <v>186</v>
      </c>
      <c r="F128" s="407" t="s">
        <v>22103</v>
      </c>
      <c r="G128" s="581"/>
      <c r="H128" s="641"/>
      <c r="I128" s="922"/>
      <c r="J128" s="922"/>
      <c r="M128" s="200">
        <f t="shared" si="14"/>
        <v>-2326</v>
      </c>
      <c r="O128" s="200">
        <v>2326</v>
      </c>
      <c r="P128" s="200" t="b">
        <f t="shared" si="15"/>
        <v>0</v>
      </c>
      <c r="Q128" s="193"/>
      <c r="R128" s="200" t="str">
        <f t="shared" si="16"/>
        <v>NAGESH REVANSIDHHA BIRAJDAR KFIL LINE-1 REGULAR SAL MAR-26</v>
      </c>
      <c r="S128" s="200" t="s">
        <v>21958</v>
      </c>
      <c r="T128" s="377" t="b">
        <f t="shared" si="17"/>
        <v>0</v>
      </c>
      <c r="U128" s="377" t="b">
        <f t="shared" si="18"/>
        <v>0</v>
      </c>
      <c r="V128" s="379"/>
      <c r="W128" s="379"/>
    </row>
    <row r="129" spans="1:23" ht="15.6">
      <c r="A129" s="410">
        <v>62</v>
      </c>
      <c r="B129" s="297" t="s">
        <v>21557</v>
      </c>
      <c r="C129" s="404"/>
      <c r="D129" s="427" t="s">
        <v>21557</v>
      </c>
      <c r="E129" s="401" t="s">
        <v>189</v>
      </c>
      <c r="F129" s="407" t="s">
        <v>21835</v>
      </c>
      <c r="G129" s="581"/>
      <c r="H129" s="458"/>
      <c r="I129" s="918"/>
      <c r="J129" s="918"/>
      <c r="M129" s="200">
        <f t="shared" si="14"/>
        <v>-3654</v>
      </c>
      <c r="O129" s="200">
        <v>3654</v>
      </c>
      <c r="P129" s="200" t="b">
        <f t="shared" si="15"/>
        <v>0</v>
      </c>
      <c r="Q129" s="193"/>
      <c r="R129" s="200" t="str">
        <f t="shared" si="16"/>
        <v>BALU MOHAN CHAVAN KFIL LINE-1 REGULAR SAL MAR-26</v>
      </c>
      <c r="S129" s="200" t="s">
        <v>21958</v>
      </c>
      <c r="T129" s="377" t="b">
        <f t="shared" si="17"/>
        <v>1</v>
      </c>
      <c r="U129" s="377" t="b">
        <f t="shared" si="18"/>
        <v>1</v>
      </c>
      <c r="V129" s="379" t="s">
        <v>189</v>
      </c>
      <c r="W129" s="379" t="s">
        <v>21835</v>
      </c>
    </row>
    <row r="130" spans="1:23" ht="15.6">
      <c r="A130" s="410">
        <v>63</v>
      </c>
      <c r="B130" s="297" t="s">
        <v>21825</v>
      </c>
      <c r="C130" s="404"/>
      <c r="D130" s="427" t="s">
        <v>21825</v>
      </c>
      <c r="E130" s="401"/>
      <c r="F130" s="402"/>
      <c r="G130" s="581"/>
      <c r="H130" s="399"/>
      <c r="M130" s="200">
        <f t="shared" si="14"/>
        <v>-374</v>
      </c>
      <c r="O130" s="200">
        <v>374</v>
      </c>
      <c r="P130" s="200" t="b">
        <f t="shared" si="15"/>
        <v>0</v>
      </c>
      <c r="Q130" s="193"/>
      <c r="R130" s="200" t="str">
        <f t="shared" si="16"/>
        <v>KUMAR GURAYYA GHERADI KFIL LINE-1 REGULAR SAL MAR-26</v>
      </c>
      <c r="S130" s="200" t="s">
        <v>21958</v>
      </c>
      <c r="T130" s="377" t="b">
        <f t="shared" si="17"/>
        <v>1</v>
      </c>
      <c r="U130" s="377" t="b">
        <f t="shared" si="18"/>
        <v>1</v>
      </c>
      <c r="V130" s="379"/>
      <c r="W130" s="379"/>
    </row>
    <row r="131" spans="1:23" ht="15.6">
      <c r="A131" s="410">
        <v>60</v>
      </c>
      <c r="B131" s="297" t="s">
        <v>21558</v>
      </c>
      <c r="C131" s="410" t="s">
        <v>143</v>
      </c>
      <c r="D131" s="427" t="s">
        <v>21558</v>
      </c>
      <c r="E131" s="401" t="s">
        <v>160</v>
      </c>
      <c r="F131" s="407" t="s">
        <v>21590</v>
      </c>
      <c r="G131" s="487"/>
      <c r="H131" s="458"/>
      <c r="I131" s="918"/>
      <c r="J131" s="918"/>
      <c r="M131" s="200">
        <f t="shared" si="14"/>
        <v>-1648</v>
      </c>
      <c r="O131" s="200">
        <v>1648</v>
      </c>
      <c r="P131" s="200" t="b">
        <f t="shared" si="15"/>
        <v>0</v>
      </c>
      <c r="Q131" s="193"/>
      <c r="R131" s="200" t="str">
        <f t="shared" si="16"/>
        <v>PRASHANT CHANDRAKANT VHANMANE KFIL LINE-1 REGULAR SAL MAR-26</v>
      </c>
      <c r="S131" s="200" t="s">
        <v>21958</v>
      </c>
      <c r="T131" s="377" t="b">
        <f t="shared" si="17"/>
        <v>1</v>
      </c>
      <c r="U131" s="377" t="b">
        <f t="shared" si="18"/>
        <v>1</v>
      </c>
      <c r="V131" s="379" t="s">
        <v>160</v>
      </c>
      <c r="W131" s="379" t="s">
        <v>21590</v>
      </c>
    </row>
    <row r="132" spans="1:23" ht="15.6">
      <c r="A132" s="410">
        <v>51</v>
      </c>
      <c r="B132" s="297">
        <v>101956422754</v>
      </c>
      <c r="C132" s="410" t="s">
        <v>143</v>
      </c>
      <c r="D132" s="475" t="s">
        <v>21000</v>
      </c>
      <c r="E132" s="411" t="s">
        <v>21255</v>
      </c>
      <c r="F132" s="412" t="s">
        <v>21256</v>
      </c>
      <c r="G132" s="484"/>
      <c r="H132" s="458"/>
      <c r="I132" s="918"/>
      <c r="J132" s="918"/>
      <c r="K132" s="482"/>
      <c r="L132" s="405"/>
      <c r="M132" s="200">
        <f t="shared" si="14"/>
        <v>-2851</v>
      </c>
      <c r="N132" s="406"/>
      <c r="O132" s="261">
        <v>2851</v>
      </c>
      <c r="P132" s="200" t="b">
        <f t="shared" si="15"/>
        <v>0</v>
      </c>
      <c r="Q132" s="193"/>
      <c r="R132" s="200" t="str">
        <f t="shared" si="16"/>
        <v>Mr. FAZAL RAFIK JAHAGIRDAR KFIL LINE-1 REGULAR SAL MAR-26</v>
      </c>
      <c r="S132" s="200" t="s">
        <v>21958</v>
      </c>
      <c r="T132" s="377" t="b">
        <f t="shared" si="17"/>
        <v>1</v>
      </c>
      <c r="U132" s="377" t="b">
        <f t="shared" si="18"/>
        <v>1</v>
      </c>
      <c r="V132" s="379" t="s">
        <v>21255</v>
      </c>
      <c r="W132" s="379" t="s">
        <v>21256</v>
      </c>
    </row>
    <row r="133" spans="1:23" ht="15.6">
      <c r="A133" s="410">
        <v>44</v>
      </c>
      <c r="B133" s="297">
        <v>101164811140</v>
      </c>
      <c r="C133" s="410" t="s">
        <v>143</v>
      </c>
      <c r="D133" s="472" t="s">
        <v>20414</v>
      </c>
      <c r="E133" s="411" t="s">
        <v>271</v>
      </c>
      <c r="F133" s="411" t="s">
        <v>20111</v>
      </c>
      <c r="G133" s="484"/>
      <c r="H133" s="399"/>
      <c r="I133" s="923"/>
      <c r="J133" s="923"/>
      <c r="K133" s="576" t="s">
        <v>271</v>
      </c>
      <c r="L133" s="352" t="s">
        <v>20111</v>
      </c>
      <c r="M133" s="200">
        <f t="shared" si="14"/>
        <v>28</v>
      </c>
      <c r="N133" s="264" t="s">
        <v>574</v>
      </c>
      <c r="O133" s="261">
        <v>-28</v>
      </c>
      <c r="P133" s="200" t="b">
        <f t="shared" si="15"/>
        <v>0</v>
      </c>
      <c r="Q133" s="193"/>
      <c r="R133" s="200" t="str">
        <f t="shared" si="16"/>
        <v>Mr. VISHAL BABURAO NAIKWADE KFIL LINE-1 REGULAR SAL MAR-26</v>
      </c>
      <c r="S133" s="200" t="s">
        <v>21958</v>
      </c>
      <c r="T133" s="377" t="b">
        <f t="shared" si="17"/>
        <v>1</v>
      </c>
      <c r="U133" s="377" t="b">
        <f t="shared" si="18"/>
        <v>1</v>
      </c>
      <c r="V133" s="379" t="s">
        <v>271</v>
      </c>
      <c r="W133" s="379" t="s">
        <v>20111</v>
      </c>
    </row>
    <row r="134" spans="1:23" ht="15.6">
      <c r="A134" s="452"/>
      <c r="B134" s="452" t="s">
        <v>21556</v>
      </c>
      <c r="C134" s="411"/>
      <c r="D134" s="475" t="s">
        <v>21556</v>
      </c>
      <c r="E134" s="401" t="s">
        <v>191</v>
      </c>
      <c r="F134" s="407" t="s">
        <v>21582</v>
      </c>
      <c r="G134" s="547"/>
      <c r="H134" s="458"/>
      <c r="I134" s="919"/>
      <c r="J134" s="919"/>
      <c r="K134" s="577"/>
      <c r="L134" s="476"/>
      <c r="M134" s="200">
        <f t="shared" si="14"/>
        <v>-8419</v>
      </c>
      <c r="N134" s="262"/>
      <c r="O134" s="215">
        <v>8419</v>
      </c>
      <c r="P134" s="200" t="b">
        <f t="shared" si="15"/>
        <v>0</v>
      </c>
      <c r="Q134" s="426"/>
      <c r="R134" s="200" t="str">
        <f t="shared" si="16"/>
        <v>RAHUL BALU CHAVHAN KFIL LINE-1 MT SAL MAR-26</v>
      </c>
      <c r="S134" s="200" t="s">
        <v>21957</v>
      </c>
      <c r="T134" s="377" t="b">
        <f t="shared" si="17"/>
        <v>1</v>
      </c>
      <c r="U134" s="377" t="b">
        <f t="shared" si="18"/>
        <v>1</v>
      </c>
      <c r="V134" s="379" t="s">
        <v>191</v>
      </c>
      <c r="W134" s="379" t="s">
        <v>21582</v>
      </c>
    </row>
    <row r="135" spans="1:23" ht="15.6">
      <c r="A135" s="454"/>
      <c r="B135" s="400">
        <v>100740379641</v>
      </c>
      <c r="C135" s="454"/>
      <c r="D135" s="427" t="s">
        <v>7314</v>
      </c>
      <c r="E135" s="796" t="s">
        <v>175</v>
      </c>
      <c r="F135" s="797" t="s">
        <v>21834</v>
      </c>
      <c r="G135" s="489"/>
      <c r="H135" s="641"/>
      <c r="I135" s="641"/>
      <c r="J135" s="641"/>
      <c r="K135" s="460" t="s">
        <v>22101</v>
      </c>
      <c r="L135" s="442"/>
      <c r="M135" s="200">
        <f t="shared" si="14"/>
        <v>-1207</v>
      </c>
      <c r="N135" s="466"/>
      <c r="O135" s="261">
        <v>1207</v>
      </c>
      <c r="P135" s="200" t="b">
        <f t="shared" si="15"/>
        <v>0</v>
      </c>
      <c r="Q135" s="630"/>
      <c r="R135" s="200" t="str">
        <f t="shared" si="16"/>
        <v>Mr. AJEET KUMAR KOL KFIL LINE-1 MT SAL MAR-26</v>
      </c>
      <c r="S135" s="200" t="s">
        <v>21957</v>
      </c>
      <c r="T135" s="377" t="b">
        <f t="shared" si="17"/>
        <v>0</v>
      </c>
      <c r="U135" s="377" t="b">
        <f t="shared" si="18"/>
        <v>0</v>
      </c>
      <c r="V135" s="379"/>
      <c r="W135" s="379"/>
    </row>
    <row r="136" spans="1:23" ht="15.6">
      <c r="A136" s="399">
        <v>27</v>
      </c>
      <c r="B136" s="400">
        <v>101591620411</v>
      </c>
      <c r="C136" s="454" t="s">
        <v>578</v>
      </c>
      <c r="D136" s="459" t="s">
        <v>494</v>
      </c>
      <c r="E136" s="464" t="s">
        <v>184</v>
      </c>
      <c r="F136" s="464" t="s">
        <v>185</v>
      </c>
      <c r="G136" s="488"/>
      <c r="H136" s="399"/>
      <c r="I136" s="923"/>
      <c r="J136" s="923"/>
      <c r="K136" s="576" t="s">
        <v>184</v>
      </c>
      <c r="L136" s="352" t="s">
        <v>185</v>
      </c>
      <c r="M136" s="200">
        <f t="shared" si="14"/>
        <v>-3583</v>
      </c>
      <c r="N136" s="462" t="s">
        <v>185</v>
      </c>
      <c r="O136" s="261">
        <v>3583</v>
      </c>
      <c r="P136" s="200" t="b">
        <f t="shared" si="15"/>
        <v>0</v>
      </c>
      <c r="Q136" s="630"/>
      <c r="R136" s="200" t="str">
        <f t="shared" si="16"/>
        <v>Mr. SAGAR MALAKARI KOLI KFIL LINE-1 MT SAL MAR-26</v>
      </c>
      <c r="S136" s="200" t="s">
        <v>21957</v>
      </c>
      <c r="T136" s="377" t="b">
        <f t="shared" si="17"/>
        <v>1</v>
      </c>
      <c r="U136" s="377" t="b">
        <f t="shared" si="18"/>
        <v>1</v>
      </c>
      <c r="V136" s="379" t="s">
        <v>184</v>
      </c>
      <c r="W136" s="379" t="s">
        <v>185</v>
      </c>
    </row>
    <row r="137" spans="1:23" ht="15.6">
      <c r="A137" s="454">
        <v>24</v>
      </c>
      <c r="B137" s="400">
        <v>101825087496</v>
      </c>
      <c r="C137" s="454" t="s">
        <v>578</v>
      </c>
      <c r="D137" s="459" t="s">
        <v>491</v>
      </c>
      <c r="E137" s="401" t="s">
        <v>20963</v>
      </c>
      <c r="F137" s="407" t="s">
        <v>20961</v>
      </c>
      <c r="G137" s="488"/>
      <c r="H137" s="458"/>
      <c r="I137" s="919"/>
      <c r="J137" s="919"/>
      <c r="K137" s="576" t="s">
        <v>181</v>
      </c>
      <c r="L137" s="352" t="s">
        <v>182</v>
      </c>
      <c r="M137" s="200">
        <f t="shared" si="14"/>
        <v>-13427</v>
      </c>
      <c r="N137" s="462" t="s">
        <v>182</v>
      </c>
      <c r="O137" s="261">
        <v>13427</v>
      </c>
      <c r="P137" s="200" t="b">
        <f t="shared" si="15"/>
        <v>0</v>
      </c>
      <c r="Q137" s="630"/>
      <c r="R137" s="200" t="str">
        <f t="shared" si="16"/>
        <v>Mr. RAHULA SURESHA MASALI KFIL LINE-1 MT SAL MAR-26</v>
      </c>
      <c r="S137" s="200" t="s">
        <v>21957</v>
      </c>
      <c r="T137" s="377" t="b">
        <f t="shared" si="17"/>
        <v>1</v>
      </c>
      <c r="U137" s="377" t="b">
        <f t="shared" si="18"/>
        <v>1</v>
      </c>
      <c r="V137" s="379" t="s">
        <v>20963</v>
      </c>
      <c r="W137" s="379" t="s">
        <v>20961</v>
      </c>
    </row>
    <row r="138" spans="1:23" ht="15.6">
      <c r="A138" s="399">
        <v>21</v>
      </c>
      <c r="B138" s="400">
        <v>101732689727</v>
      </c>
      <c r="C138" s="454" t="s">
        <v>578</v>
      </c>
      <c r="D138" s="459" t="s">
        <v>454</v>
      </c>
      <c r="E138" s="464" t="s">
        <v>258</v>
      </c>
      <c r="F138" s="465" t="s">
        <v>259</v>
      </c>
      <c r="G138" s="488"/>
      <c r="H138" s="458"/>
      <c r="I138" s="919"/>
      <c r="J138" s="919"/>
      <c r="K138" s="576" t="s">
        <v>258</v>
      </c>
      <c r="L138" s="352" t="s">
        <v>259</v>
      </c>
      <c r="M138" s="200">
        <f t="shared" si="14"/>
        <v>-11433</v>
      </c>
      <c r="N138" s="462" t="str">
        <f>F138</f>
        <v>309019408095</v>
      </c>
      <c r="O138" s="261">
        <v>11433</v>
      </c>
      <c r="P138" s="200" t="b">
        <f t="shared" si="15"/>
        <v>0</v>
      </c>
      <c r="Q138" s="630"/>
      <c r="R138" s="200" t="str">
        <f t="shared" si="16"/>
        <v>Mr. MOIN GULAB MULLA KFIL LINE-1 MT SAL MAR-26</v>
      </c>
      <c r="S138" s="200" t="s">
        <v>21957</v>
      </c>
      <c r="T138" s="377" t="b">
        <f t="shared" si="17"/>
        <v>1</v>
      </c>
      <c r="U138" s="377" t="b">
        <f t="shared" si="18"/>
        <v>1</v>
      </c>
      <c r="V138" s="379" t="s">
        <v>258</v>
      </c>
      <c r="W138" s="379" t="s">
        <v>259</v>
      </c>
    </row>
    <row r="139" spans="1:23" ht="15.6">
      <c r="A139" s="410">
        <v>3</v>
      </c>
      <c r="B139" s="225">
        <v>101571483695</v>
      </c>
      <c r="C139" s="410" t="s">
        <v>143</v>
      </c>
      <c r="D139" s="459" t="s">
        <v>483</v>
      </c>
      <c r="E139" s="411" t="s">
        <v>271</v>
      </c>
      <c r="F139" s="411" t="s">
        <v>272</v>
      </c>
      <c r="G139" s="484"/>
      <c r="H139" s="460"/>
      <c r="I139" s="460"/>
      <c r="J139" s="460"/>
      <c r="K139" s="461" t="s">
        <v>271</v>
      </c>
      <c r="L139" s="352" t="s">
        <v>272</v>
      </c>
      <c r="M139" s="321" t="b">
        <f>F139=L139</f>
        <v>1</v>
      </c>
      <c r="N139" s="264" t="s">
        <v>272</v>
      </c>
      <c r="O139" s="261">
        <v>12469</v>
      </c>
      <c r="P139" s="200" t="b">
        <f t="shared" si="15"/>
        <v>0</v>
      </c>
      <c r="Q139" s="193"/>
      <c r="R139" s="200" t="str">
        <f t="shared" si="16"/>
        <v>Mr. AMOGSIDDHA VITTHAL MHAMANE KFIL LINE-1 REGULAR SAL FEB-26</v>
      </c>
      <c r="S139" s="215" t="s">
        <v>21833</v>
      </c>
      <c r="T139" s="377" t="b">
        <f t="shared" si="17"/>
        <v>1</v>
      </c>
      <c r="U139" s="377" t="b">
        <f t="shared" si="18"/>
        <v>1</v>
      </c>
      <c r="V139" s="377" t="s">
        <v>271</v>
      </c>
      <c r="W139" s="377" t="s">
        <v>272</v>
      </c>
    </row>
    <row r="140" spans="1:23" ht="15.6">
      <c r="A140" s="454">
        <v>2</v>
      </c>
      <c r="B140" s="225">
        <v>101882090529</v>
      </c>
      <c r="C140" s="454" t="s">
        <v>578</v>
      </c>
      <c r="D140" s="459" t="s">
        <v>485</v>
      </c>
      <c r="E140" s="798" t="s">
        <v>389</v>
      </c>
      <c r="F140" s="799" t="s">
        <v>395</v>
      </c>
      <c r="G140" s="488"/>
      <c r="H140" s="460"/>
      <c r="I140" s="460"/>
      <c r="J140" s="460"/>
      <c r="K140" s="461" t="s">
        <v>389</v>
      </c>
      <c r="L140" s="352" t="s">
        <v>395</v>
      </c>
      <c r="M140" s="321" t="b">
        <f>F140=L140</f>
        <v>1</v>
      </c>
      <c r="N140" s="462" t="s">
        <v>395</v>
      </c>
      <c r="O140" s="261">
        <v>18961</v>
      </c>
      <c r="P140" s="200" t="b">
        <f t="shared" si="15"/>
        <v>0</v>
      </c>
      <c r="Q140" s="193"/>
      <c r="R140" s="200" t="str">
        <f t="shared" si="16"/>
        <v>Mr. AKASH RAWAT KFIL LINE-1 MT SAL FEB-26</v>
      </c>
      <c r="S140" s="200" t="s">
        <v>21832</v>
      </c>
      <c r="T140" s="377" t="b">
        <f t="shared" si="17"/>
        <v>1</v>
      </c>
      <c r="U140" s="377" t="b">
        <f t="shared" si="18"/>
        <v>1</v>
      </c>
      <c r="V140" s="377" t="s">
        <v>389</v>
      </c>
      <c r="W140" s="377" t="s">
        <v>395</v>
      </c>
    </row>
    <row r="141" spans="1:23" ht="15.6">
      <c r="A141" s="399"/>
      <c r="B141" s="324">
        <v>102260241245</v>
      </c>
      <c r="C141" s="454" t="s">
        <v>578</v>
      </c>
      <c r="D141" s="475" t="s">
        <v>20877</v>
      </c>
      <c r="E141" s="411" t="s">
        <v>21231</v>
      </c>
      <c r="F141" s="483" t="s">
        <v>21232</v>
      </c>
      <c r="G141" s="489"/>
      <c r="H141" s="460"/>
      <c r="I141" s="460"/>
      <c r="J141" s="460"/>
      <c r="K141" s="466"/>
      <c r="L141" s="442"/>
      <c r="M141" s="321" t="b">
        <f>F141=L141</f>
        <v>0</v>
      </c>
      <c r="N141" s="466"/>
      <c r="O141" s="261"/>
      <c r="P141" s="200" t="b">
        <f t="shared" si="15"/>
        <v>0</v>
      </c>
      <c r="Q141" s="193"/>
      <c r="R141" s="200" t="str">
        <f t="shared" si="16"/>
        <v>Mr. DHANRAJ DATTATRAY SHINDE KFIL LINE-1 MT SAL FEB-26</v>
      </c>
      <c r="S141" s="200" t="s">
        <v>21832</v>
      </c>
      <c r="T141" s="404"/>
      <c r="U141" s="404"/>
      <c r="V141" s="404"/>
      <c r="W141" s="404"/>
    </row>
    <row r="142" spans="1:23" ht="15.6">
      <c r="Q142" s="193"/>
    </row>
    <row r="143" spans="1:23" ht="15.6">
      <c r="A143" s="399">
        <v>35</v>
      </c>
      <c r="B143" s="324">
        <v>101807758862</v>
      </c>
      <c r="C143" s="410" t="s">
        <v>143</v>
      </c>
      <c r="D143" s="475" t="s">
        <v>21253</v>
      </c>
      <c r="E143" s="401" t="s">
        <v>164</v>
      </c>
      <c r="F143" s="407" t="s">
        <v>21254</v>
      </c>
      <c r="G143" s="489"/>
      <c r="H143" s="460"/>
      <c r="I143" s="924"/>
      <c r="J143" s="924"/>
      <c r="Q143" s="193"/>
    </row>
    <row r="144" spans="1:23" ht="15.6">
      <c r="A144" s="410">
        <v>49</v>
      </c>
      <c r="B144" s="400">
        <v>102268893829</v>
      </c>
      <c r="C144" s="454" t="s">
        <v>578</v>
      </c>
      <c r="D144" s="475" t="s">
        <v>21018</v>
      </c>
      <c r="E144" s="411" t="s">
        <v>21227</v>
      </c>
      <c r="F144" s="412" t="s">
        <v>21226</v>
      </c>
      <c r="G144" s="484"/>
      <c r="H144" s="460"/>
      <c r="I144" s="924"/>
      <c r="J144" s="924"/>
      <c r="K144" s="482"/>
      <c r="L144" s="405"/>
      <c r="M144" s="321" t="b">
        <f>F144=L144</f>
        <v>0</v>
      </c>
      <c r="N144" s="406"/>
      <c r="O144" s="261"/>
      <c r="P144" s="200" t="b">
        <f>D144=Q144</f>
        <v>0</v>
      </c>
      <c r="Q144" s="193"/>
      <c r="R144" s="200" t="str">
        <f>D144&amp;" "&amp;S144</f>
        <v>Mr. IMRAT KFIL LINE-1 MT SAL FEB-26</v>
      </c>
      <c r="S144" s="200" t="s">
        <v>21832</v>
      </c>
      <c r="T144" s="404"/>
      <c r="U144" s="404"/>
      <c r="V144" s="404"/>
      <c r="W144" s="404"/>
    </row>
    <row r="145" spans="1:23" ht="15.6">
      <c r="A145" s="410">
        <v>50</v>
      </c>
      <c r="B145" s="400">
        <v>102268892746</v>
      </c>
      <c r="C145" s="454" t="s">
        <v>578</v>
      </c>
      <c r="D145" s="475" t="s">
        <v>21016</v>
      </c>
      <c r="E145" s="411" t="s">
        <v>21221</v>
      </c>
      <c r="F145" s="412" t="s">
        <v>21220</v>
      </c>
      <c r="G145" s="484"/>
      <c r="H145" s="399"/>
      <c r="K145" s="482"/>
      <c r="L145" s="405"/>
      <c r="M145" s="321" t="b">
        <f>F145=L145</f>
        <v>0</v>
      </c>
      <c r="N145" s="406"/>
      <c r="O145" s="261"/>
      <c r="P145" s="200" t="b">
        <f>D145=Q145</f>
        <v>0</v>
      </c>
      <c r="Q145" s="193"/>
      <c r="R145" s="200" t="str">
        <f>D145&amp;" "&amp;S145</f>
        <v>Mr. SACHIND KFIL LINE-1 MT SAL FEB-26</v>
      </c>
      <c r="S145" s="200" t="s">
        <v>21832</v>
      </c>
      <c r="T145" s="404"/>
      <c r="U145" s="404"/>
      <c r="V145" s="404"/>
      <c r="W145" s="404"/>
    </row>
    <row r="146" spans="1:23" ht="15.6">
      <c r="A146" s="410">
        <v>53</v>
      </c>
      <c r="B146" s="400">
        <v>102260358605</v>
      </c>
      <c r="C146" s="410" t="s">
        <v>143</v>
      </c>
      <c r="D146" s="475" t="s">
        <v>20863</v>
      </c>
      <c r="E146" s="411" t="s">
        <v>21224</v>
      </c>
      <c r="F146" s="412" t="s">
        <v>21225</v>
      </c>
      <c r="G146" s="484"/>
      <c r="H146" s="460"/>
      <c r="I146" s="924"/>
      <c r="J146" s="924"/>
      <c r="K146" s="482"/>
      <c r="L146" s="405"/>
      <c r="M146" s="321" t="b">
        <f>F146=L146</f>
        <v>0</v>
      </c>
      <c r="N146" s="406"/>
      <c r="O146" s="261">
        <v>9178</v>
      </c>
      <c r="P146" s="200" t="b">
        <f>D146=Q146</f>
        <v>0</v>
      </c>
      <c r="Q146" s="193"/>
      <c r="R146" s="200" t="str">
        <f>D146&amp;" "&amp;S146</f>
        <v>Mr. AKASH GYANBA KORE KFIL LINE-1 MT SAL FEB-26</v>
      </c>
      <c r="S146" s="200" t="s">
        <v>21832</v>
      </c>
      <c r="T146" s="377" t="b">
        <f>E146=V146</f>
        <v>1</v>
      </c>
      <c r="U146" s="377" t="b">
        <f>F146=W146</f>
        <v>1</v>
      </c>
      <c r="V146" s="377" t="s">
        <v>21224</v>
      </c>
      <c r="W146" s="377" t="s">
        <v>21225</v>
      </c>
    </row>
    <row r="147" spans="1:23" ht="15.6">
      <c r="C147" s="410" t="s">
        <v>143</v>
      </c>
      <c r="D147" s="475" t="s">
        <v>21238</v>
      </c>
      <c r="E147" s="401" t="s">
        <v>254</v>
      </c>
      <c r="F147" s="407" t="s">
        <v>21257</v>
      </c>
      <c r="G147" s="487"/>
      <c r="H147" s="460"/>
      <c r="I147" s="924"/>
      <c r="J147" s="924"/>
      <c r="Q147" s="193"/>
      <c r="S147" s="200" t="s">
        <v>21832</v>
      </c>
    </row>
    <row r="148" spans="1:23" ht="15.6">
      <c r="A148" s="410">
        <v>60</v>
      </c>
      <c r="B148" s="400">
        <v>102272673611</v>
      </c>
      <c r="C148" s="410" t="s">
        <v>143</v>
      </c>
      <c r="D148" s="475" t="s">
        <v>21240</v>
      </c>
      <c r="E148" s="401" t="s">
        <v>21230</v>
      </c>
      <c r="F148" s="407" t="s">
        <v>21259</v>
      </c>
      <c r="G148" s="487"/>
      <c r="H148" s="460"/>
      <c r="I148" s="924"/>
      <c r="J148" s="924"/>
      <c r="M148" s="321" t="b">
        <f>F148=L148</f>
        <v>0</v>
      </c>
      <c r="O148" s="200">
        <v>9206</v>
      </c>
      <c r="P148" s="200" t="b">
        <f>D148=Q148</f>
        <v>0</v>
      </c>
      <c r="Q148" s="193"/>
      <c r="R148" s="200" t="str">
        <f>D148&amp;" "&amp;S148</f>
        <v>TOLANURE BASALINGAPPA MAHADEV KFIL LINE-1 MT SAL FEB-26</v>
      </c>
      <c r="S148" s="200" t="s">
        <v>21832</v>
      </c>
    </row>
    <row r="149" spans="1:23" ht="15.6">
      <c r="A149" s="410">
        <v>61</v>
      </c>
      <c r="B149" s="400">
        <v>102272862213</v>
      </c>
      <c r="C149" s="410" t="s">
        <v>143</v>
      </c>
      <c r="D149" s="475" t="s">
        <v>21241</v>
      </c>
      <c r="E149" s="401" t="s">
        <v>262</v>
      </c>
      <c r="F149" s="407" t="s">
        <v>21258</v>
      </c>
      <c r="G149" s="487"/>
      <c r="H149" s="460"/>
      <c r="I149" s="924"/>
      <c r="J149" s="924"/>
      <c r="M149" s="321" t="b">
        <f>F149=L149</f>
        <v>0</v>
      </c>
      <c r="O149" s="200">
        <v>9987</v>
      </c>
      <c r="P149" s="200" t="b">
        <f>D149=Q149</f>
        <v>0</v>
      </c>
      <c r="Q149" s="193"/>
      <c r="R149" s="200" t="str">
        <f>D149&amp;" "&amp;S149</f>
        <v>BALIRAM SHARNAPPA KOLI KFIL LINE-1 MT SAL FEB-26</v>
      </c>
      <c r="S149" s="200" t="s">
        <v>21832</v>
      </c>
    </row>
    <row r="150" spans="1:23" ht="15.6">
      <c r="C150" s="404"/>
      <c r="D150" s="475" t="s">
        <v>21276</v>
      </c>
      <c r="E150" s="401">
        <v>7550229097</v>
      </c>
      <c r="F150" s="402" t="s">
        <v>177</v>
      </c>
      <c r="G150" s="487"/>
      <c r="H150" s="399"/>
      <c r="Q150" s="193"/>
      <c r="S150" s="200" t="s">
        <v>21832</v>
      </c>
    </row>
    <row r="151" spans="1:23" ht="15.6">
      <c r="A151" s="410">
        <v>40</v>
      </c>
      <c r="B151" s="400">
        <v>102211278046</v>
      </c>
      <c r="C151" s="410" t="s">
        <v>143</v>
      </c>
      <c r="D151" s="459" t="s">
        <v>747</v>
      </c>
      <c r="E151" s="411" t="s">
        <v>20000</v>
      </c>
      <c r="F151" s="411" t="s">
        <v>19998</v>
      </c>
      <c r="G151" s="485"/>
      <c r="H151" s="460"/>
      <c r="I151" s="460"/>
      <c r="J151" s="460"/>
      <c r="K151" s="461" t="s">
        <v>20000</v>
      </c>
      <c r="L151" s="352" t="s">
        <v>19998</v>
      </c>
      <c r="M151" s="321" t="b">
        <f>F151=L151</f>
        <v>1</v>
      </c>
      <c r="N151" s="264"/>
      <c r="O151" s="261">
        <v>8310</v>
      </c>
      <c r="P151" s="200" t="b">
        <f t="shared" ref="P151:P156" si="19">D151=Q151</f>
        <v>0</v>
      </c>
      <c r="Q151" s="193"/>
      <c r="R151" s="200" t="str">
        <f t="shared" ref="R151:R156" si="20">D151&amp;" "&amp;S151</f>
        <v>Mr. IBRAHIM RAFIK SHAIKH KFIL LINE-1 MT SAL FEB-26</v>
      </c>
      <c r="S151" s="200" t="s">
        <v>21832</v>
      </c>
      <c r="T151" s="377" t="b">
        <f>E151=V151</f>
        <v>1</v>
      </c>
      <c r="U151" s="377" t="b">
        <f>F151=W151</f>
        <v>1</v>
      </c>
      <c r="V151" s="377" t="s">
        <v>20000</v>
      </c>
      <c r="W151" s="377" t="s">
        <v>19998</v>
      </c>
    </row>
    <row r="152" spans="1:23" ht="15.6">
      <c r="A152" s="410">
        <v>72</v>
      </c>
      <c r="B152" s="297" t="s">
        <v>21556</v>
      </c>
      <c r="C152" s="410" t="s">
        <v>143</v>
      </c>
      <c r="D152" s="193" t="s">
        <v>21556</v>
      </c>
      <c r="E152" s="401" t="s">
        <v>191</v>
      </c>
      <c r="F152" s="407" t="s">
        <v>21582</v>
      </c>
      <c r="G152" s="487"/>
      <c r="H152" s="460"/>
      <c r="I152" s="924"/>
      <c r="J152" s="924"/>
      <c r="M152" s="321" t="b">
        <f>F152=L152</f>
        <v>0</v>
      </c>
      <c r="P152" s="200" t="b">
        <f t="shared" si="19"/>
        <v>0</v>
      </c>
      <c r="Q152" s="193"/>
      <c r="R152" s="200" t="str">
        <f t="shared" si="20"/>
        <v>RAHUL BALU CHAVHAN KFIL LINE-1 REGULAR SAL FEB-26</v>
      </c>
      <c r="S152" s="215" t="s">
        <v>21833</v>
      </c>
    </row>
    <row r="153" spans="1:23" ht="15.6">
      <c r="A153" s="410">
        <v>73</v>
      </c>
      <c r="B153" s="297" t="s">
        <v>21557</v>
      </c>
      <c r="C153" s="410" t="s">
        <v>143</v>
      </c>
      <c r="D153" s="193" t="s">
        <v>21557</v>
      </c>
      <c r="E153" s="401" t="s">
        <v>189</v>
      </c>
      <c r="F153" s="407" t="s">
        <v>21835</v>
      </c>
      <c r="G153" s="487"/>
      <c r="H153" s="399"/>
      <c r="P153" s="200" t="b">
        <f t="shared" si="19"/>
        <v>0</v>
      </c>
      <c r="Q153" s="193"/>
      <c r="R153" s="200" t="str">
        <f t="shared" si="20"/>
        <v>BALU MOHAN CHAVAN KFIL LINE-1 REGULAR SAL FEB-26</v>
      </c>
      <c r="S153" s="215" t="s">
        <v>21833</v>
      </c>
    </row>
    <row r="154" spans="1:23" ht="15.6">
      <c r="A154" s="410">
        <v>65</v>
      </c>
      <c r="B154" s="297">
        <v>102067179570</v>
      </c>
      <c r="C154" s="410" t="s">
        <v>143</v>
      </c>
      <c r="D154" s="475" t="s">
        <v>637</v>
      </c>
      <c r="E154" s="551" t="s">
        <v>21546</v>
      </c>
      <c r="F154" s="552" t="s">
        <v>21545</v>
      </c>
      <c r="G154" s="487"/>
      <c r="H154" s="460"/>
      <c r="I154" s="924"/>
      <c r="J154" s="924"/>
      <c r="M154" s="321" t="b">
        <f>F154=L154</f>
        <v>0</v>
      </c>
      <c r="P154" s="200" t="b">
        <f t="shared" si="19"/>
        <v>0</v>
      </c>
      <c r="Q154" s="193"/>
      <c r="R154" s="200" t="str">
        <f t="shared" si="20"/>
        <v>SONAWANE NAGNATH KASHINATH KFIL LINE-1 REGULAR SAL FEB-26</v>
      </c>
      <c r="S154" s="215" t="s">
        <v>21833</v>
      </c>
    </row>
    <row r="155" spans="1:23" ht="15.6">
      <c r="A155" s="410">
        <v>66</v>
      </c>
      <c r="B155" s="297" t="s">
        <v>21532</v>
      </c>
      <c r="C155" s="410" t="s">
        <v>143</v>
      </c>
      <c r="D155" s="404" t="s">
        <v>21532</v>
      </c>
      <c r="E155" s="401" t="s">
        <v>21547</v>
      </c>
      <c r="F155" s="407" t="s">
        <v>21548</v>
      </c>
      <c r="G155" s="487"/>
      <c r="H155" s="460"/>
      <c r="I155" s="924"/>
      <c r="J155" s="924"/>
      <c r="M155" s="321" t="b">
        <f>F155=L155</f>
        <v>0</v>
      </c>
      <c r="P155" s="200" t="b">
        <f t="shared" si="19"/>
        <v>0</v>
      </c>
      <c r="Q155" s="193"/>
      <c r="R155" s="200" t="str">
        <f t="shared" si="20"/>
        <v>AJAY SHRINIVAS PENTA KFIL LINE-1 REGULAR SAL FEB-26</v>
      </c>
      <c r="S155" s="215" t="s">
        <v>21833</v>
      </c>
    </row>
    <row r="156" spans="1:23" ht="15.6">
      <c r="A156" s="410">
        <v>67</v>
      </c>
      <c r="B156" s="297" t="s">
        <v>21533</v>
      </c>
      <c r="C156" s="410" t="s">
        <v>143</v>
      </c>
      <c r="D156" s="404" t="s">
        <v>21533</v>
      </c>
      <c r="E156" s="551" t="s">
        <v>154</v>
      </c>
      <c r="F156" s="552" t="s">
        <v>21544</v>
      </c>
      <c r="G156" s="487"/>
      <c r="H156" s="460"/>
      <c r="I156" s="924"/>
      <c r="J156" s="924"/>
      <c r="M156" s="321" t="b">
        <f>F156=L156</f>
        <v>0</v>
      </c>
      <c r="P156" s="200" t="b">
        <f t="shared" si="19"/>
        <v>0</v>
      </c>
      <c r="Q156" s="193"/>
      <c r="R156" s="200" t="str">
        <f t="shared" si="20"/>
        <v>ASHRAFALI TAMBOLI KFIL LINE-1 REGULAR SAL FEB-26</v>
      </c>
      <c r="S156" s="215" t="s">
        <v>21833</v>
      </c>
    </row>
    <row r="157" spans="1:23" ht="15.6">
      <c r="Q157" s="193"/>
    </row>
    <row r="158" spans="1:23" ht="15.6"/>
  </sheetData>
  <sheetProtection formatCells="0" formatColumns="0" formatRows="0" insertColumns="0" insertRows="0" insertHyperlinks="0"/>
  <autoFilter ref="A2:W120" xr:uid="{00000000-0009-0000-0000-00000C000000}"/>
  <conditionalFormatting sqref="B3">
    <cfRule type="duplicateValues" dxfId="2875" priority="609"/>
    <cfRule type="duplicateValues" dxfId="2874" priority="606"/>
    <cfRule type="duplicateValues" dxfId="2873" priority="607"/>
    <cfRule type="duplicateValues" dxfId="2872" priority="608"/>
    <cfRule type="duplicateValues" dxfId="2871" priority="610"/>
    <cfRule type="duplicateValues" dxfId="2870" priority="611"/>
    <cfRule type="duplicateValues" dxfId="2869" priority="612"/>
  </conditionalFormatting>
  <conditionalFormatting sqref="B23">
    <cfRule type="duplicateValues" dxfId="2868" priority="597"/>
    <cfRule type="duplicateValues" dxfId="2867" priority="594"/>
    <cfRule type="duplicateValues" dxfId="2866" priority="596"/>
    <cfRule type="duplicateValues" dxfId="2865" priority="593"/>
    <cfRule type="duplicateValues" dxfId="2864" priority="592"/>
    <cfRule type="duplicateValues" dxfId="2863" priority="591"/>
    <cfRule type="duplicateValues" dxfId="2862" priority="595"/>
  </conditionalFormatting>
  <conditionalFormatting sqref="B30">
    <cfRule type="duplicateValues" dxfId="2861" priority="343"/>
    <cfRule type="duplicateValues" dxfId="2860" priority="341"/>
    <cfRule type="duplicateValues" dxfId="2859" priority="342"/>
    <cfRule type="duplicateValues" dxfId="2858" priority="344"/>
  </conditionalFormatting>
  <conditionalFormatting sqref="B33">
    <cfRule type="duplicateValues" dxfId="2857" priority="334"/>
    <cfRule type="duplicateValues" dxfId="2856" priority="335"/>
    <cfRule type="duplicateValues" dxfId="2855" priority="337"/>
    <cfRule type="duplicateValues" dxfId="2854" priority="336"/>
  </conditionalFormatting>
  <conditionalFormatting sqref="B38">
    <cfRule type="duplicateValues" dxfId="2853" priority="56643"/>
  </conditionalFormatting>
  <conditionalFormatting sqref="B40">
    <cfRule type="duplicateValues" dxfId="2852" priority="351"/>
    <cfRule type="duplicateValues" dxfId="2851" priority="352"/>
    <cfRule type="duplicateValues" dxfId="2850" priority="349"/>
    <cfRule type="duplicateValues" dxfId="2849" priority="350"/>
  </conditionalFormatting>
  <conditionalFormatting sqref="B44:B80">
    <cfRule type="duplicateValues" dxfId="2848" priority="59732"/>
    <cfRule type="duplicateValues" dxfId="2847" priority="59734"/>
    <cfRule type="duplicateValues" dxfId="2846" priority="59733"/>
  </conditionalFormatting>
  <conditionalFormatting sqref="B44:B82">
    <cfRule type="duplicateValues" dxfId="2845" priority="59739"/>
    <cfRule type="duplicateValues" dxfId="2844" priority="59740"/>
    <cfRule type="duplicateValues" dxfId="2843" priority="59738"/>
    <cfRule type="duplicateValues" dxfId="2842" priority="59730"/>
  </conditionalFormatting>
  <conditionalFormatting sqref="B110:B111">
    <cfRule type="duplicateValues" dxfId="2841" priority="388"/>
    <cfRule type="duplicateValues" dxfId="2840" priority="389"/>
    <cfRule type="duplicateValues" dxfId="2839" priority="390"/>
    <cfRule type="duplicateValues" dxfId="2838" priority="387"/>
  </conditionalFormatting>
  <conditionalFormatting sqref="B122:B124 B103:B109 B126:B128">
    <cfRule type="duplicateValues" dxfId="2837" priority="61188"/>
    <cfRule type="duplicateValues" dxfId="2836" priority="61189"/>
    <cfRule type="duplicateValues" dxfId="2835" priority="61183"/>
    <cfRule type="duplicateValues" dxfId="2834" priority="61187"/>
  </conditionalFormatting>
  <conditionalFormatting sqref="B125 B101:B102 B83:B94 B132:B133">
    <cfRule type="duplicateValues" dxfId="2833" priority="60991"/>
    <cfRule type="duplicateValues" dxfId="2832" priority="60990"/>
    <cfRule type="duplicateValues" dxfId="2831" priority="60989"/>
    <cfRule type="duplicateValues" dxfId="2830" priority="60985"/>
  </conditionalFormatting>
  <conditionalFormatting sqref="B129:B131 B95:B100">
    <cfRule type="duplicateValues" dxfId="2829" priority="60696"/>
    <cfRule type="duplicateValues" dxfId="2828" priority="60701"/>
    <cfRule type="duplicateValues" dxfId="2827" priority="60700"/>
    <cfRule type="duplicateValues" dxfId="2826" priority="60699"/>
  </conditionalFormatting>
  <conditionalFormatting sqref="B136 B26:B29 B31">
    <cfRule type="duplicateValues" dxfId="2825" priority="650"/>
  </conditionalFormatting>
  <conditionalFormatting sqref="B136 B26:B29">
    <cfRule type="duplicateValues" dxfId="2824" priority="653"/>
    <cfRule type="duplicateValues" dxfId="2823" priority="652"/>
    <cfRule type="duplicateValues" dxfId="2822" priority="651"/>
  </conditionalFormatting>
  <conditionalFormatting sqref="B139">
    <cfRule type="duplicateValues" dxfId="2821" priority="58502"/>
    <cfRule type="duplicateValues" dxfId="2820" priority="58503"/>
    <cfRule type="duplicateValues" dxfId="2819" priority="58504"/>
    <cfRule type="duplicateValues" dxfId="2818" priority="58508"/>
    <cfRule type="duplicateValues" dxfId="2817" priority="58507"/>
    <cfRule type="duplicateValues" dxfId="2816" priority="58506"/>
    <cfRule type="duplicateValues" dxfId="2815" priority="58505"/>
  </conditionalFormatting>
  <conditionalFormatting sqref="B140 B4:B22 B24:B25 B138">
    <cfRule type="duplicateValues" dxfId="2814" priority="59922"/>
    <cfRule type="duplicateValues" dxfId="2813" priority="59923"/>
    <cfRule type="duplicateValues" dxfId="2812" priority="59924"/>
  </conditionalFormatting>
  <conditionalFormatting sqref="B140 B4:B22 B35:B37 B135 B24:B25 B137:B138">
    <cfRule type="duplicateValues" dxfId="2811" priority="59942"/>
    <cfRule type="duplicateValues" dxfId="2810" priority="59943"/>
    <cfRule type="duplicateValues" dxfId="2809" priority="59944"/>
    <cfRule type="duplicateValues" dxfId="2808" priority="59936"/>
  </conditionalFormatting>
  <conditionalFormatting sqref="B141 B32 B34">
    <cfRule type="duplicateValues" dxfId="2807" priority="649"/>
  </conditionalFormatting>
  <conditionalFormatting sqref="B143">
    <cfRule type="duplicateValues" dxfId="2806" priority="932"/>
    <cfRule type="duplicateValues" dxfId="2805" priority="930"/>
    <cfRule type="duplicateValues" dxfId="2804" priority="931"/>
    <cfRule type="duplicateValues" dxfId="2803" priority="929"/>
  </conditionalFormatting>
  <conditionalFormatting sqref="B148:B149">
    <cfRule type="duplicateValues" dxfId="2802" priority="984"/>
    <cfRule type="duplicateValues" dxfId="2801" priority="985"/>
    <cfRule type="duplicateValues" dxfId="2800" priority="987"/>
    <cfRule type="duplicateValues" dxfId="2799" priority="986"/>
  </conditionalFormatting>
  <conditionalFormatting sqref="B151 B144:B146">
    <cfRule type="duplicateValues" dxfId="2798" priority="56637"/>
    <cfRule type="duplicateValues" dxfId="2797" priority="56635"/>
    <cfRule type="duplicateValues" dxfId="2796" priority="56639"/>
    <cfRule type="duplicateValues" dxfId="2795" priority="56638"/>
  </conditionalFormatting>
  <conditionalFormatting sqref="B152:B153">
    <cfRule type="duplicateValues" dxfId="2794" priority="669"/>
    <cfRule type="duplicateValues" dxfId="2793" priority="670"/>
    <cfRule type="duplicateValues" dxfId="2792" priority="671"/>
    <cfRule type="duplicateValues" dxfId="2791" priority="668"/>
  </conditionalFormatting>
  <conditionalFormatting sqref="B154:B156">
    <cfRule type="duplicateValues" dxfId="2790" priority="674"/>
    <cfRule type="duplicateValues" dxfId="2789" priority="673"/>
    <cfRule type="duplicateValues" dxfId="2788" priority="672"/>
    <cfRule type="duplicateValues" dxfId="2787" priority="675"/>
  </conditionalFormatting>
  <conditionalFormatting sqref="D2">
    <cfRule type="duplicateValues" dxfId="2786" priority="10623"/>
  </conditionalFormatting>
  <conditionalFormatting sqref="D17">
    <cfRule type="duplicateValues" dxfId="2785" priority="605"/>
  </conditionalFormatting>
  <conditionalFormatting sqref="D35">
    <cfRule type="duplicateValues" dxfId="2784" priority="604"/>
  </conditionalFormatting>
  <conditionalFormatting sqref="D36">
    <cfRule type="duplicateValues" dxfId="2783" priority="603"/>
  </conditionalFormatting>
  <conditionalFormatting sqref="D99">
    <cfRule type="duplicateValues" dxfId="2782" priority="333"/>
  </conditionalFormatting>
  <conditionalFormatting sqref="D134:D135 D37:D39">
    <cfRule type="duplicateValues" dxfId="2781" priority="590"/>
  </conditionalFormatting>
  <conditionalFormatting sqref="D152:D153 D98 D131">
    <cfRule type="duplicateValues" dxfId="2780" priority="60420"/>
  </conditionalFormatting>
  <conditionalFormatting sqref="D157:D1048576 D1:D2 D142 D115:D116">
    <cfRule type="duplicateValues" dxfId="2779" priority="56315"/>
  </conditionalFormatting>
  <conditionalFormatting sqref="D157:D1048576 D2 D142 D115:D116">
    <cfRule type="duplicateValues" dxfId="2778" priority="56321"/>
    <cfRule type="duplicateValues" dxfId="2777" priority="56320"/>
    <cfRule type="duplicateValues" dxfId="2776" priority="56322"/>
  </conditionalFormatting>
  <conditionalFormatting sqref="E7">
    <cfRule type="duplicateValues" dxfId="2775" priority="2677"/>
  </conditionalFormatting>
  <conditionalFormatting sqref="E8">
    <cfRule type="duplicateValues" dxfId="2774" priority="2807"/>
  </conditionalFormatting>
  <conditionalFormatting sqref="E13">
    <cfRule type="duplicateValues" dxfId="2773" priority="10359"/>
  </conditionalFormatting>
  <conditionalFormatting sqref="E16">
    <cfRule type="duplicateValues" dxfId="2772" priority="10519"/>
    <cfRule type="duplicateValues" dxfId="2771" priority="10503" stopIfTrue="1"/>
    <cfRule type="duplicateValues" dxfId="2770" priority="10502" stopIfTrue="1"/>
    <cfRule type="duplicateValues" dxfId="2769" priority="10504" stopIfTrue="1"/>
    <cfRule type="duplicateValues" dxfId="2768" priority="10505" stopIfTrue="1"/>
    <cfRule type="duplicateValues" dxfId="2767" priority="10506" stopIfTrue="1"/>
    <cfRule type="duplicateValues" dxfId="2766" priority="10508" stopIfTrue="1"/>
    <cfRule type="duplicateValues" dxfId="2765" priority="10507" stopIfTrue="1"/>
    <cfRule type="duplicateValues" dxfId="2764" priority="10509" stopIfTrue="1"/>
  </conditionalFormatting>
  <conditionalFormatting sqref="E19">
    <cfRule type="duplicateValues" dxfId="2763" priority="50045"/>
  </conditionalFormatting>
  <conditionalFormatting sqref="E20">
    <cfRule type="duplicateValues" dxfId="2762" priority="2729"/>
    <cfRule type="duplicateValues" dxfId="2761" priority="2711"/>
  </conditionalFormatting>
  <conditionalFormatting sqref="E24">
    <cfRule type="duplicateValues" dxfId="2760" priority="9801"/>
  </conditionalFormatting>
  <conditionalFormatting sqref="E25">
    <cfRule type="duplicateValues" dxfId="2759" priority="10528"/>
    <cfRule type="duplicateValues" dxfId="2758" priority="9476"/>
    <cfRule type="duplicateValues" dxfId="2757" priority="9625"/>
  </conditionalFormatting>
  <conditionalFormatting sqref="E34">
    <cfRule type="duplicateValues" dxfId="2756" priority="780"/>
  </conditionalFormatting>
  <conditionalFormatting sqref="E35">
    <cfRule type="duplicateValues" dxfId="2755" priority="923"/>
  </conditionalFormatting>
  <conditionalFormatting sqref="E37">
    <cfRule type="duplicateValues" dxfId="2754" priority="873"/>
  </conditionalFormatting>
  <conditionalFormatting sqref="E38">
    <cfRule type="duplicateValues" dxfId="2753" priority="571"/>
  </conditionalFormatting>
  <conditionalFormatting sqref="E40">
    <cfRule type="duplicateValues" dxfId="2752" priority="363"/>
  </conditionalFormatting>
  <conditionalFormatting sqref="E47">
    <cfRule type="duplicateValues" dxfId="2751" priority="52922"/>
  </conditionalFormatting>
  <conditionalFormatting sqref="E54">
    <cfRule type="duplicateValues" dxfId="2750" priority="2443"/>
  </conditionalFormatting>
  <conditionalFormatting sqref="E55">
    <cfRule type="duplicateValues" dxfId="2749" priority="2420"/>
  </conditionalFormatting>
  <conditionalFormatting sqref="E61">
    <cfRule type="duplicateValues" dxfId="2748" priority="2192"/>
  </conditionalFormatting>
  <conditionalFormatting sqref="E62">
    <cfRule type="duplicateValues" dxfId="2747" priority="2391"/>
  </conditionalFormatting>
  <conditionalFormatting sqref="E65">
    <cfRule type="duplicateValues" dxfId="2746" priority="2997"/>
  </conditionalFormatting>
  <conditionalFormatting sqref="E71">
    <cfRule type="duplicateValues" dxfId="2745" priority="301"/>
  </conditionalFormatting>
  <conditionalFormatting sqref="E73">
    <cfRule type="duplicateValues" dxfId="2744" priority="2162" stopIfTrue="1"/>
    <cfRule type="duplicateValues" dxfId="2743" priority="2161"/>
  </conditionalFormatting>
  <conditionalFormatting sqref="E75">
    <cfRule type="duplicateValues" dxfId="2742" priority="1018"/>
  </conditionalFormatting>
  <conditionalFormatting sqref="E77">
    <cfRule type="duplicateValues" dxfId="2741" priority="1718"/>
  </conditionalFormatting>
  <conditionalFormatting sqref="E78">
    <cfRule type="duplicateValues" dxfId="2740" priority="273"/>
  </conditionalFormatting>
  <conditionalFormatting sqref="E79">
    <cfRule type="duplicateValues" dxfId="2739" priority="1031"/>
  </conditionalFormatting>
  <conditionalFormatting sqref="E93">
    <cfRule type="duplicateValues" dxfId="2738" priority="621" stopIfTrue="1"/>
  </conditionalFormatting>
  <conditionalFormatting sqref="E94">
    <cfRule type="duplicateValues" dxfId="2737" priority="644"/>
  </conditionalFormatting>
  <conditionalFormatting sqref="E96">
    <cfRule type="duplicateValues" dxfId="2736" priority="455"/>
  </conditionalFormatting>
  <conditionalFormatting sqref="E97">
    <cfRule type="duplicateValues" dxfId="2735" priority="828"/>
  </conditionalFormatting>
  <conditionalFormatting sqref="E99">
    <cfRule type="duplicateValues" dxfId="2734" priority="328"/>
  </conditionalFormatting>
  <conditionalFormatting sqref="E101">
    <cfRule type="duplicateValues" dxfId="2733" priority="436"/>
  </conditionalFormatting>
  <conditionalFormatting sqref="E102">
    <cfRule type="duplicateValues" dxfId="2732" priority="315"/>
  </conditionalFormatting>
  <conditionalFormatting sqref="E110">
    <cfRule type="duplicateValues" dxfId="2731" priority="91"/>
  </conditionalFormatting>
  <conditionalFormatting sqref="E112">
    <cfRule type="duplicateValues" dxfId="2730" priority="148"/>
    <cfRule type="duplicateValues" dxfId="2729" priority="141"/>
    <cfRule type="duplicateValues" dxfId="2728" priority="142"/>
    <cfRule type="duplicateValues" dxfId="2727" priority="147"/>
    <cfRule type="duplicateValues" dxfId="2726" priority="150"/>
    <cfRule type="duplicateValues" dxfId="2725" priority="143"/>
    <cfRule type="duplicateValues" dxfId="2724" priority="151"/>
    <cfRule type="duplicateValues" dxfId="2723" priority="152"/>
    <cfRule type="duplicateValues" dxfId="2722" priority="153"/>
    <cfRule type="duplicateValues" dxfId="2721" priority="144"/>
    <cfRule type="duplicateValues" dxfId="2720" priority="145"/>
    <cfRule type="duplicateValues" dxfId="2719" priority="146"/>
    <cfRule type="duplicateValues" dxfId="2718" priority="149"/>
  </conditionalFormatting>
  <conditionalFormatting sqref="E117">
    <cfRule type="duplicateValues" dxfId="2717" priority="136"/>
  </conditionalFormatting>
  <conditionalFormatting sqref="E118">
    <cfRule type="duplicateValues" dxfId="2716" priority="120"/>
  </conditionalFormatting>
  <conditionalFormatting sqref="E119 E121">
    <cfRule type="duplicateValues" dxfId="2715" priority="103"/>
    <cfRule type="duplicateValues" dxfId="2714" priority="104" stopIfTrue="1"/>
  </conditionalFormatting>
  <conditionalFormatting sqref="E127">
    <cfRule type="duplicateValues" dxfId="2713" priority="400"/>
  </conditionalFormatting>
  <conditionalFormatting sqref="E129">
    <cfRule type="duplicateValues" dxfId="2712" priority="470"/>
  </conditionalFormatting>
  <conditionalFormatting sqref="E134">
    <cfRule type="duplicateValues" dxfId="2711" priority="585"/>
  </conditionalFormatting>
  <conditionalFormatting sqref="E135">
    <cfRule type="duplicateValues" dxfId="2710" priority="406" stopIfTrue="1"/>
  </conditionalFormatting>
  <conditionalFormatting sqref="E137">
    <cfRule type="duplicateValues" dxfId="2709" priority="9712"/>
  </conditionalFormatting>
  <conditionalFormatting sqref="E140">
    <cfRule type="duplicateValues" dxfId="2708" priority="617" stopIfTrue="1"/>
  </conditionalFormatting>
  <conditionalFormatting sqref="E143">
    <cfRule type="duplicateValues" dxfId="2707" priority="941"/>
  </conditionalFormatting>
  <conditionalFormatting sqref="E147">
    <cfRule type="duplicateValues" dxfId="2706" priority="889"/>
  </conditionalFormatting>
  <conditionalFormatting sqref="E148:E149 E92 E16:E19 E1:E2 E22 E27 E95 E98 E152:E153 E4:E6 E142 E24:E25 E157:E1048576 E128 E136:E138 E130:E131 E100 E103:E116 E122:E126">
    <cfRule type="duplicateValues" dxfId="2705" priority="61009"/>
  </conditionalFormatting>
  <conditionalFormatting sqref="E150">
    <cfRule type="duplicateValues" dxfId="2704" priority="860"/>
  </conditionalFormatting>
  <conditionalFormatting sqref="E154">
    <cfRule type="duplicateValues" dxfId="2703" priority="685"/>
  </conditionalFormatting>
  <conditionalFormatting sqref="E155">
    <cfRule type="duplicateValues" dxfId="2702" priority="815"/>
  </conditionalFormatting>
  <conditionalFormatting sqref="E156">
    <cfRule type="duplicateValues" dxfId="2701" priority="802"/>
  </conditionalFormatting>
  <conditionalFormatting sqref="E117:F117">
    <cfRule type="duplicateValues" dxfId="2700" priority="125"/>
  </conditionalFormatting>
  <conditionalFormatting sqref="E118:F118">
    <cfRule type="duplicateValues" dxfId="2699" priority="111"/>
  </conditionalFormatting>
  <conditionalFormatting sqref="E119:F119 E121:F121">
    <cfRule type="duplicateValues" dxfId="2698" priority="100"/>
  </conditionalFormatting>
  <conditionalFormatting sqref="E120:F120">
    <cfRule type="duplicateValues" dxfId="2697" priority="95"/>
  </conditionalFormatting>
  <conditionalFormatting sqref="E122:F1048576 E1:F116">
    <cfRule type="duplicateValues" dxfId="2696" priority="177"/>
  </conditionalFormatting>
  <conditionalFormatting sqref="F3">
    <cfRule type="duplicateValues" dxfId="2695" priority="615"/>
    <cfRule type="duplicateValues" dxfId="2694" priority="614"/>
    <cfRule type="duplicateValues" dxfId="2693" priority="613"/>
    <cfRule type="duplicateValues" dxfId="2692" priority="616"/>
  </conditionalFormatting>
  <conditionalFormatting sqref="F4">
    <cfRule type="duplicateValues" dxfId="2691" priority="10630"/>
    <cfRule type="duplicateValues" dxfId="2690" priority="10628"/>
    <cfRule type="duplicateValues" dxfId="2689" priority="10624"/>
    <cfRule type="duplicateValues" dxfId="2688" priority="10629"/>
    <cfRule type="duplicateValues" dxfId="2687" priority="10625"/>
    <cfRule type="duplicateValues" dxfId="2686" priority="10626"/>
    <cfRule type="duplicateValues" dxfId="2685" priority="10627"/>
  </conditionalFormatting>
  <conditionalFormatting sqref="F5">
    <cfRule type="duplicateValues" dxfId="2684" priority="10601"/>
    <cfRule type="duplicateValues" dxfId="2683" priority="10606"/>
    <cfRule type="duplicateValues" dxfId="2682" priority="10604"/>
    <cfRule type="duplicateValues" dxfId="2681" priority="10607"/>
    <cfRule type="duplicateValues" dxfId="2680" priority="10605"/>
    <cfRule type="duplicateValues" dxfId="2679" priority="10603"/>
    <cfRule type="duplicateValues" dxfId="2678" priority="10602"/>
  </conditionalFormatting>
  <conditionalFormatting sqref="F6">
    <cfRule type="duplicateValues" dxfId="2677" priority="10637"/>
    <cfRule type="duplicateValues" dxfId="2676" priority="10636"/>
    <cfRule type="duplicateValues" dxfId="2675" priority="10635"/>
    <cfRule type="duplicateValues" dxfId="2674" priority="10631"/>
    <cfRule type="duplicateValues" dxfId="2673" priority="10632"/>
    <cfRule type="duplicateValues" dxfId="2672" priority="10633"/>
    <cfRule type="duplicateValues" dxfId="2671" priority="10634"/>
  </conditionalFormatting>
  <conditionalFormatting sqref="F7">
    <cfRule type="duplicateValues" dxfId="2670" priority="2692"/>
    <cfRule type="duplicateValues" dxfId="2669" priority="2691"/>
    <cfRule type="duplicateValues" dxfId="2668" priority="2686"/>
    <cfRule type="duplicateValues" dxfId="2667" priority="2683"/>
    <cfRule type="duplicateValues" dxfId="2666" priority="2695"/>
    <cfRule type="duplicateValues" dxfId="2665" priority="2687"/>
    <cfRule type="duplicateValues" dxfId="2664" priority="2688"/>
    <cfRule type="duplicateValues" dxfId="2663" priority="2689"/>
    <cfRule type="duplicateValues" dxfId="2662" priority="2694"/>
    <cfRule type="duplicateValues" dxfId="2661" priority="2684"/>
    <cfRule type="duplicateValues" dxfId="2660" priority="2679"/>
    <cfRule type="duplicateValues" dxfId="2659" priority="2682"/>
    <cfRule type="duplicateValues" dxfId="2658" priority="2678"/>
    <cfRule type="duplicateValues" dxfId="2657" priority="2675"/>
    <cfRule type="duplicateValues" dxfId="2656" priority="2690"/>
    <cfRule type="duplicateValues" dxfId="2655" priority="2681"/>
    <cfRule type="duplicateValues" dxfId="2654" priority="2680"/>
    <cfRule type="duplicateValues" dxfId="2653" priority="2685"/>
  </conditionalFormatting>
  <conditionalFormatting sqref="F8">
    <cfRule type="duplicateValues" dxfId="2652" priority="2748"/>
    <cfRule type="duplicateValues" dxfId="2651" priority="2746"/>
    <cfRule type="duplicateValues" dxfId="2650" priority="2745"/>
    <cfRule type="duplicateValues" dxfId="2649" priority="2744"/>
    <cfRule type="duplicateValues" dxfId="2648" priority="2743"/>
    <cfRule type="duplicateValues" dxfId="2647" priority="2742"/>
    <cfRule type="duplicateValues" dxfId="2646" priority="2741"/>
    <cfRule type="duplicateValues" dxfId="2645" priority="2740"/>
    <cfRule type="duplicateValues" dxfId="2644" priority="2739"/>
    <cfRule type="duplicateValues" dxfId="2643" priority="2738"/>
    <cfRule type="duplicateValues" dxfId="2642" priority="2737"/>
    <cfRule type="duplicateValues" dxfId="2641" priority="2736"/>
    <cfRule type="duplicateValues" dxfId="2640" priority="2810"/>
    <cfRule type="duplicateValues" dxfId="2639" priority="2808"/>
    <cfRule type="duplicateValues" dxfId="2638" priority="2806"/>
    <cfRule type="duplicateValues" dxfId="2637" priority="2750"/>
    <cfRule type="duplicateValues" dxfId="2636" priority="2805"/>
    <cfRule type="duplicateValues" dxfId="2635" priority="2804"/>
    <cfRule type="duplicateValues" dxfId="2634" priority="2803"/>
    <cfRule type="duplicateValues" dxfId="2633" priority="2802"/>
    <cfRule type="duplicateValues" dxfId="2632" priority="2801"/>
    <cfRule type="duplicateValues" dxfId="2631" priority="2800"/>
    <cfRule type="duplicateValues" dxfId="2630" priority="2798"/>
    <cfRule type="duplicateValues" dxfId="2629" priority="2797"/>
    <cfRule type="duplicateValues" dxfId="2628" priority="2796"/>
    <cfRule type="duplicateValues" dxfId="2627" priority="2795"/>
    <cfRule type="duplicateValues" dxfId="2626" priority="2794"/>
    <cfRule type="duplicateValues" dxfId="2625" priority="2793"/>
    <cfRule type="duplicateValues" dxfId="2624" priority="2792"/>
    <cfRule type="duplicateValues" dxfId="2623" priority="2791"/>
    <cfRule type="duplicateValues" dxfId="2622" priority="2790"/>
    <cfRule type="duplicateValues" dxfId="2621" priority="2789"/>
    <cfRule type="duplicateValues" dxfId="2620" priority="2788"/>
    <cfRule type="duplicateValues" dxfId="2619" priority="2787"/>
    <cfRule type="duplicateValues" dxfId="2618" priority="2786"/>
    <cfRule type="duplicateValues" dxfId="2617" priority="2785"/>
    <cfRule type="duplicateValues" dxfId="2616" priority="2784"/>
    <cfRule type="duplicateValues" dxfId="2615" priority="2783"/>
    <cfRule type="duplicateValues" dxfId="2614" priority="2782"/>
    <cfRule type="duplicateValues" dxfId="2613" priority="2781"/>
    <cfRule type="duplicateValues" dxfId="2612" priority="2780"/>
    <cfRule type="duplicateValues" dxfId="2611" priority="2779"/>
    <cfRule type="duplicateValues" dxfId="2610" priority="2778"/>
    <cfRule type="duplicateValues" dxfId="2609" priority="2777"/>
    <cfRule type="duplicateValues" dxfId="2608" priority="2776"/>
    <cfRule type="duplicateValues" dxfId="2607" priority="2775"/>
    <cfRule type="duplicateValues" dxfId="2606" priority="2774"/>
    <cfRule type="duplicateValues" dxfId="2605" priority="2773"/>
    <cfRule type="duplicateValues" dxfId="2604" priority="2772"/>
    <cfRule type="duplicateValues" dxfId="2603" priority="2771"/>
    <cfRule type="duplicateValues" dxfId="2602" priority="2770"/>
    <cfRule type="duplicateValues" dxfId="2601" priority="2768"/>
    <cfRule type="duplicateValues" dxfId="2600" priority="2767"/>
    <cfRule type="duplicateValues" dxfId="2599" priority="2769"/>
    <cfRule type="duplicateValues" dxfId="2598" priority="2766"/>
    <cfRule type="duplicateValues" dxfId="2597" priority="2765"/>
    <cfRule type="duplicateValues" dxfId="2596" priority="2764"/>
    <cfRule type="duplicateValues" dxfId="2595" priority="2763"/>
    <cfRule type="duplicateValues" dxfId="2594" priority="2762"/>
    <cfRule type="duplicateValues" dxfId="2593" priority="2761"/>
    <cfRule type="duplicateValues" dxfId="2592" priority="2760"/>
    <cfRule type="duplicateValues" dxfId="2591" priority="2759"/>
    <cfRule type="duplicateValues" dxfId="2590" priority="2758"/>
    <cfRule type="duplicateValues" dxfId="2589" priority="2757"/>
    <cfRule type="duplicateValues" dxfId="2588" priority="2756"/>
    <cfRule type="duplicateValues" dxfId="2587" priority="2755"/>
    <cfRule type="duplicateValues" dxfId="2586" priority="2754"/>
    <cfRule type="duplicateValues" dxfId="2585" priority="2753"/>
    <cfRule type="duplicateValues" dxfId="2584" priority="2752"/>
    <cfRule type="duplicateValues" dxfId="2583" priority="2751"/>
    <cfRule type="duplicateValues" dxfId="2582" priority="2809"/>
    <cfRule type="duplicateValues" dxfId="2581" priority="2749"/>
    <cfRule type="duplicateValues" dxfId="2580" priority="2747"/>
  </conditionalFormatting>
  <conditionalFormatting sqref="F10">
    <cfRule type="duplicateValues" dxfId="2579" priority="2672"/>
    <cfRule type="duplicateValues" dxfId="2578" priority="2670"/>
    <cfRule type="duplicateValues" dxfId="2577" priority="2673"/>
  </conditionalFormatting>
  <conditionalFormatting sqref="F13">
    <cfRule type="duplicateValues" dxfId="2576" priority="10361"/>
    <cfRule type="duplicateValues" dxfId="2575" priority="10358"/>
    <cfRule type="duplicateValues" dxfId="2574" priority="10368"/>
    <cfRule type="duplicateValues" dxfId="2573" priority="10367"/>
    <cfRule type="duplicateValues" dxfId="2572" priority="10366"/>
    <cfRule type="duplicateValues" dxfId="2571" priority="10365"/>
    <cfRule type="duplicateValues" dxfId="2570" priority="10364"/>
    <cfRule type="duplicateValues" dxfId="2569" priority="10363"/>
    <cfRule type="duplicateValues" dxfId="2568" priority="10362"/>
    <cfRule type="duplicateValues" dxfId="2567" priority="10360"/>
  </conditionalFormatting>
  <conditionalFormatting sqref="F14:F15">
    <cfRule type="duplicateValues" dxfId="2566" priority="1236"/>
    <cfRule type="duplicateValues" dxfId="2565" priority="1237"/>
  </conditionalFormatting>
  <conditionalFormatting sqref="F16">
    <cfRule type="duplicateValues" dxfId="2564" priority="10513" stopIfTrue="1"/>
    <cfRule type="duplicateValues" dxfId="2563" priority="10514" stopIfTrue="1"/>
    <cfRule type="duplicateValues" dxfId="2562" priority="10516" stopIfTrue="1"/>
    <cfRule type="duplicateValues" dxfId="2561" priority="10517" stopIfTrue="1"/>
    <cfRule type="duplicateValues" dxfId="2560" priority="10518"/>
    <cfRule type="duplicateValues" dxfId="2559" priority="9840"/>
    <cfRule type="duplicateValues" dxfId="2558" priority="9839"/>
    <cfRule type="duplicateValues" dxfId="2557" priority="9838"/>
    <cfRule type="duplicateValues" dxfId="2556" priority="9841"/>
    <cfRule type="duplicateValues" dxfId="2555" priority="9842"/>
    <cfRule type="duplicateValues" dxfId="2554" priority="9843"/>
    <cfRule type="duplicateValues" dxfId="2553" priority="9837"/>
    <cfRule type="duplicateValues" dxfId="2552" priority="10515" stopIfTrue="1"/>
    <cfRule type="duplicateValues" dxfId="2551" priority="10512" stopIfTrue="1"/>
    <cfRule type="duplicateValues" dxfId="2550" priority="10511"/>
    <cfRule type="duplicateValues" dxfId="2549" priority="10510" stopIfTrue="1"/>
  </conditionalFormatting>
  <conditionalFormatting sqref="F17">
    <cfRule type="duplicateValues" dxfId="2548" priority="10597"/>
    <cfRule type="duplicateValues" dxfId="2547" priority="10596"/>
    <cfRule type="duplicateValues" dxfId="2546" priority="10595"/>
    <cfRule type="duplicateValues" dxfId="2545" priority="10594"/>
    <cfRule type="duplicateValues" dxfId="2544" priority="9836"/>
    <cfRule type="duplicateValues" dxfId="2543" priority="9835"/>
    <cfRule type="duplicateValues" dxfId="2542" priority="9833"/>
    <cfRule type="duplicateValues" dxfId="2541" priority="9830"/>
    <cfRule type="duplicateValues" dxfId="2540" priority="9832"/>
    <cfRule type="duplicateValues" dxfId="2539" priority="9834"/>
    <cfRule type="duplicateValues" dxfId="2538" priority="10600"/>
    <cfRule type="duplicateValues" dxfId="2537" priority="10599"/>
    <cfRule type="duplicateValues" dxfId="2536" priority="9831"/>
    <cfRule type="duplicateValues" dxfId="2535" priority="10598"/>
  </conditionalFormatting>
  <conditionalFormatting sqref="F18">
    <cfRule type="duplicateValues" dxfId="2534" priority="10588"/>
    <cfRule type="duplicateValues" dxfId="2533" priority="10587"/>
    <cfRule type="duplicateValues" dxfId="2532" priority="10591"/>
    <cfRule type="duplicateValues" dxfId="2531" priority="9850"/>
    <cfRule type="duplicateValues" dxfId="2530" priority="9849"/>
    <cfRule type="duplicateValues" dxfId="2529" priority="9848"/>
    <cfRule type="duplicateValues" dxfId="2528" priority="9847"/>
    <cfRule type="duplicateValues" dxfId="2527" priority="9846"/>
    <cfRule type="duplicateValues" dxfId="2526" priority="9845"/>
    <cfRule type="duplicateValues" dxfId="2525" priority="9844"/>
    <cfRule type="duplicateValues" dxfId="2524" priority="10593"/>
    <cfRule type="duplicateValues" dxfId="2523" priority="10592"/>
    <cfRule type="duplicateValues" dxfId="2522" priority="10590"/>
    <cfRule type="duplicateValues" dxfId="2521" priority="10589"/>
  </conditionalFormatting>
  <conditionalFormatting sqref="F19">
    <cfRule type="duplicateValues" dxfId="2520" priority="50058"/>
    <cfRule type="duplicateValues" dxfId="2519" priority="50038"/>
    <cfRule type="duplicateValues" dxfId="2518" priority="50057"/>
    <cfRule type="duplicateValues" dxfId="2517" priority="50055"/>
    <cfRule type="duplicateValues" dxfId="2516" priority="50054"/>
    <cfRule type="duplicateValues" dxfId="2515" priority="50039"/>
    <cfRule type="duplicateValues" dxfId="2514" priority="50053"/>
    <cfRule type="duplicateValues" dxfId="2513" priority="50040"/>
    <cfRule type="duplicateValues" dxfId="2512" priority="50041"/>
    <cfRule type="duplicateValues" dxfId="2511" priority="50042"/>
    <cfRule type="duplicateValues" dxfId="2510" priority="50056"/>
    <cfRule type="duplicateValues" dxfId="2509" priority="50052"/>
    <cfRule type="duplicateValues" dxfId="2508" priority="50037"/>
    <cfRule type="duplicateValues" dxfId="2507" priority="50051"/>
    <cfRule type="duplicateValues" dxfId="2506" priority="50050"/>
    <cfRule type="duplicateValues" dxfId="2505" priority="50061"/>
    <cfRule type="duplicateValues" dxfId="2504" priority="50060"/>
    <cfRule type="duplicateValues" dxfId="2503" priority="50059"/>
    <cfRule type="duplicateValues" dxfId="2502" priority="50049"/>
    <cfRule type="duplicateValues" dxfId="2501" priority="50048"/>
    <cfRule type="duplicateValues" dxfId="2500" priority="50047"/>
    <cfRule type="duplicateValues" dxfId="2499" priority="50046"/>
    <cfRule type="duplicateValues" dxfId="2498" priority="50043"/>
  </conditionalFormatting>
  <conditionalFormatting sqref="F20">
    <cfRule type="duplicateValues" dxfId="2497" priority="2707"/>
    <cfRule type="duplicateValues" dxfId="2496" priority="2706"/>
    <cfRule type="duplicateValues" dxfId="2495" priority="2705"/>
    <cfRule type="duplicateValues" dxfId="2494" priority="2704"/>
    <cfRule type="duplicateValues" dxfId="2493" priority="2703"/>
    <cfRule type="duplicateValues" dxfId="2492" priority="2702"/>
    <cfRule type="duplicateValues" dxfId="2491" priority="2710"/>
    <cfRule type="duplicateValues" dxfId="2490" priority="2712"/>
    <cfRule type="duplicateValues" dxfId="2489" priority="2713"/>
    <cfRule type="duplicateValues" dxfId="2488" priority="2714"/>
    <cfRule type="duplicateValues" dxfId="2487" priority="2709"/>
    <cfRule type="duplicateValues" dxfId="2486" priority="2715"/>
    <cfRule type="duplicateValues" dxfId="2485" priority="2716"/>
    <cfRule type="duplicateValues" dxfId="2484" priority="2717"/>
    <cfRule type="duplicateValues" dxfId="2483" priority="2718"/>
    <cfRule type="duplicateValues" dxfId="2482" priority="2719"/>
    <cfRule type="duplicateValues" dxfId="2481" priority="2708"/>
    <cfRule type="duplicateValues" dxfId="2480" priority="2721"/>
    <cfRule type="duplicateValues" dxfId="2479" priority="2722"/>
    <cfRule type="duplicateValues" dxfId="2478" priority="2723"/>
    <cfRule type="duplicateValues" dxfId="2477" priority="2724"/>
    <cfRule type="duplicateValues" dxfId="2476" priority="2725"/>
    <cfRule type="duplicateValues" dxfId="2475" priority="2726"/>
    <cfRule type="duplicateValues" dxfId="2474" priority="2727"/>
    <cfRule type="duplicateValues" dxfId="2473" priority="2728"/>
    <cfRule type="duplicateValues" dxfId="2472" priority="2730"/>
    <cfRule type="duplicateValues" dxfId="2471" priority="2731"/>
  </conditionalFormatting>
  <conditionalFormatting sqref="F21">
    <cfRule type="duplicateValues" dxfId="2470" priority="1239"/>
    <cfRule type="duplicateValues" dxfId="2469" priority="1240"/>
    <cfRule type="duplicateValues" dxfId="2468" priority="1241"/>
    <cfRule type="duplicateValues" dxfId="2467" priority="1242"/>
    <cfRule type="duplicateValues" dxfId="2466" priority="1243"/>
    <cfRule type="duplicateValues" dxfId="2465" priority="1244"/>
    <cfRule type="duplicateValues" dxfId="2464" priority="1245"/>
    <cfRule type="duplicateValues" dxfId="2463" priority="1238"/>
  </conditionalFormatting>
  <conditionalFormatting sqref="F23">
    <cfRule type="duplicateValues" dxfId="2462" priority="601"/>
    <cfRule type="duplicateValues" dxfId="2461" priority="600"/>
    <cfRule type="duplicateValues" dxfId="2460" priority="598"/>
    <cfRule type="duplicateValues" dxfId="2459" priority="599"/>
  </conditionalFormatting>
  <conditionalFormatting sqref="F24">
    <cfRule type="duplicateValues" dxfId="2458" priority="10572"/>
    <cfRule type="duplicateValues" dxfId="2457" priority="10571"/>
    <cfRule type="duplicateValues" dxfId="2456" priority="10570"/>
    <cfRule type="duplicateValues" dxfId="2455" priority="10569"/>
    <cfRule type="duplicateValues" dxfId="2454" priority="10568"/>
    <cfRule type="duplicateValues" dxfId="2453" priority="10567"/>
    <cfRule type="duplicateValues" dxfId="2452" priority="10566"/>
    <cfRule type="duplicateValues" dxfId="2451" priority="10565"/>
    <cfRule type="duplicateValues" dxfId="2450" priority="10564"/>
    <cfRule type="duplicateValues" dxfId="2449" priority="10563"/>
    <cfRule type="duplicateValues" dxfId="2448" priority="10562"/>
    <cfRule type="duplicateValues" dxfId="2447" priority="10561"/>
    <cfRule type="duplicateValues" dxfId="2446" priority="10560"/>
    <cfRule type="duplicateValues" dxfId="2445" priority="10559"/>
    <cfRule type="duplicateValues" dxfId="2444" priority="9637"/>
    <cfRule type="duplicateValues" dxfId="2443" priority="9636"/>
    <cfRule type="duplicateValues" dxfId="2442" priority="9635"/>
    <cfRule type="duplicateValues" dxfId="2441" priority="9634"/>
    <cfRule type="duplicateValues" dxfId="2440" priority="9632"/>
    <cfRule type="duplicateValues" dxfId="2439" priority="9631"/>
    <cfRule type="duplicateValues" dxfId="2438" priority="9630"/>
    <cfRule type="duplicateValues" dxfId="2437" priority="9629"/>
    <cfRule type="duplicateValues" dxfId="2436" priority="9628"/>
    <cfRule type="duplicateValues" dxfId="2435" priority="9627"/>
    <cfRule type="duplicateValues" dxfId="2434" priority="9639"/>
    <cfRule type="duplicateValues" dxfId="2433" priority="9800"/>
    <cfRule type="duplicateValues" dxfId="2432" priority="9799"/>
    <cfRule type="duplicateValues" dxfId="2431" priority="9798"/>
    <cfRule type="duplicateValues" dxfId="2430" priority="9797"/>
    <cfRule type="duplicateValues" dxfId="2429" priority="9796"/>
    <cfRule type="duplicateValues" dxfId="2428" priority="9795"/>
    <cfRule type="duplicateValues" dxfId="2427" priority="9794"/>
    <cfRule type="duplicateValues" dxfId="2426" priority="9793"/>
    <cfRule type="duplicateValues" dxfId="2425" priority="9626"/>
    <cfRule type="duplicateValues" dxfId="2424" priority="9633"/>
    <cfRule type="duplicateValues" dxfId="2423" priority="9638"/>
  </conditionalFormatting>
  <conditionalFormatting sqref="F25">
    <cfRule type="duplicateValues" dxfId="2422" priority="10527"/>
    <cfRule type="duplicateValues" dxfId="2421" priority="10526"/>
    <cfRule type="duplicateValues" dxfId="2420" priority="10525"/>
    <cfRule type="duplicateValues" dxfId="2419" priority="10524"/>
    <cfRule type="duplicateValues" dxfId="2418" priority="10523"/>
    <cfRule type="duplicateValues" dxfId="2417" priority="9726"/>
    <cfRule type="duplicateValues" dxfId="2416" priority="9725"/>
    <cfRule type="duplicateValues" dxfId="2415" priority="9826"/>
    <cfRule type="duplicateValues" dxfId="2414" priority="9724"/>
    <cfRule type="duplicateValues" dxfId="2413" priority="9723"/>
    <cfRule type="duplicateValues" dxfId="2412" priority="9722"/>
    <cfRule type="duplicateValues" dxfId="2411" priority="9721"/>
    <cfRule type="duplicateValues" dxfId="2410" priority="9720"/>
    <cfRule type="duplicateValues" dxfId="2409" priority="9719"/>
    <cfRule type="duplicateValues" dxfId="2408" priority="9718"/>
    <cfRule type="duplicateValues" dxfId="2407" priority="9717"/>
    <cfRule type="duplicateValues" dxfId="2406" priority="9716"/>
    <cfRule type="duplicateValues" dxfId="2405" priority="9715"/>
    <cfRule type="duplicateValues" dxfId="2404" priority="9714"/>
    <cfRule type="duplicateValues" dxfId="2403" priority="9713"/>
    <cfRule type="duplicateValues" dxfId="2402" priority="9825"/>
    <cfRule type="duplicateValues" dxfId="2401" priority="9624"/>
    <cfRule type="duplicateValues" dxfId="2400" priority="9823"/>
    <cfRule type="duplicateValues" dxfId="2399" priority="9824"/>
    <cfRule type="duplicateValues" dxfId="2398" priority="9623"/>
    <cfRule type="duplicateValues" dxfId="2397" priority="9829"/>
    <cfRule type="duplicateValues" dxfId="2396" priority="9433"/>
    <cfRule type="duplicateValues" dxfId="2395" priority="9622"/>
    <cfRule type="duplicateValues" dxfId="2394" priority="9527"/>
    <cfRule type="duplicateValues" dxfId="2393" priority="9526"/>
    <cfRule type="duplicateValues" dxfId="2392" priority="9475"/>
    <cfRule type="duplicateValues" dxfId="2391" priority="9474"/>
    <cfRule type="duplicateValues" dxfId="2390" priority="9434"/>
    <cfRule type="duplicateValues" dxfId="2389" priority="9828"/>
    <cfRule type="duplicateValues" dxfId="2388" priority="9621"/>
    <cfRule type="duplicateValues" dxfId="2387" priority="9432"/>
    <cfRule type="duplicateValues" dxfId="2386" priority="9431"/>
    <cfRule type="duplicateValues" dxfId="2385" priority="9430"/>
    <cfRule type="duplicateValues" dxfId="2384" priority="9429"/>
    <cfRule type="duplicateValues" dxfId="2383" priority="9428"/>
    <cfRule type="duplicateValues" dxfId="2382" priority="9473"/>
    <cfRule type="duplicateValues" dxfId="2381" priority="9827"/>
    <cfRule type="duplicateValues" dxfId="2380" priority="9620"/>
    <cfRule type="duplicateValues" dxfId="2379" priority="9472"/>
    <cfRule type="duplicateValues" dxfId="2378" priority="9619"/>
    <cfRule type="duplicateValues" dxfId="2377" priority="9618"/>
    <cfRule type="duplicateValues" dxfId="2376" priority="9617"/>
    <cfRule type="duplicateValues" dxfId="2375" priority="9471"/>
    <cfRule type="duplicateValues" dxfId="2374" priority="9581"/>
    <cfRule type="duplicateValues" dxfId="2373" priority="9580"/>
    <cfRule type="duplicateValues" dxfId="2372" priority="9579"/>
    <cfRule type="duplicateValues" dxfId="2371" priority="9578"/>
    <cfRule type="duplicateValues" dxfId="2370" priority="9577"/>
    <cfRule type="duplicateValues" dxfId="2369" priority="9576"/>
    <cfRule type="duplicateValues" dxfId="2368" priority="9575"/>
    <cfRule type="duplicateValues" dxfId="2367" priority="9532"/>
    <cfRule type="duplicateValues" dxfId="2366" priority="9470"/>
    <cfRule type="duplicateValues" dxfId="2365" priority="9531"/>
    <cfRule type="duplicateValues" dxfId="2364" priority="9530"/>
    <cfRule type="duplicateValues" dxfId="2363" priority="9529"/>
    <cfRule type="duplicateValues" dxfId="2362" priority="9528"/>
    <cfRule type="duplicateValues" dxfId="2361" priority="9469"/>
    <cfRule type="duplicateValues" dxfId="2360" priority="9468"/>
    <cfRule type="duplicateValues" dxfId="2359" priority="10520"/>
    <cfRule type="duplicateValues" dxfId="2358" priority="10521"/>
    <cfRule type="duplicateValues" dxfId="2357" priority="10522"/>
  </conditionalFormatting>
  <conditionalFormatting sqref="F26">
    <cfRule type="duplicateValues" dxfId="2356" priority="2735"/>
    <cfRule type="duplicateValues" dxfId="2355" priority="2733"/>
  </conditionalFormatting>
  <conditionalFormatting sqref="F27">
    <cfRule type="duplicateValues" dxfId="2354" priority="9446"/>
    <cfRule type="duplicateValues" dxfId="2353" priority="9445"/>
    <cfRule type="duplicateValues" dxfId="2352" priority="9444"/>
    <cfRule type="duplicateValues" dxfId="2351" priority="9443"/>
    <cfRule type="duplicateValues" dxfId="2350" priority="9442"/>
    <cfRule type="duplicateValues" dxfId="2349" priority="9441"/>
    <cfRule type="duplicateValues" dxfId="2348" priority="9440"/>
    <cfRule type="duplicateValues" dxfId="2347" priority="9439"/>
    <cfRule type="duplicateValues" dxfId="2346" priority="9438"/>
    <cfRule type="duplicateValues" dxfId="2345" priority="9437"/>
    <cfRule type="duplicateValues" dxfId="2344" priority="9436"/>
    <cfRule type="duplicateValues" dxfId="2343" priority="9435"/>
    <cfRule type="duplicateValues" dxfId="2342" priority="9608"/>
    <cfRule type="duplicateValues" dxfId="2341" priority="9609"/>
    <cfRule type="duplicateValues" dxfId="2340" priority="9610"/>
    <cfRule type="duplicateValues" dxfId="2339" priority="9614"/>
    <cfRule type="duplicateValues" dxfId="2338" priority="9615"/>
    <cfRule type="duplicateValues" dxfId="2337" priority="9727"/>
    <cfRule type="duplicateValues" dxfId="2336" priority="9728"/>
    <cfRule type="duplicateValues" dxfId="2335" priority="9729"/>
    <cfRule type="duplicateValues" dxfId="2334" priority="9730"/>
    <cfRule type="duplicateValues" dxfId="2333" priority="9731"/>
    <cfRule type="duplicateValues" dxfId="2332" priority="9732"/>
    <cfRule type="duplicateValues" dxfId="2331" priority="9733"/>
    <cfRule type="duplicateValues" dxfId="2330" priority="9851"/>
    <cfRule type="duplicateValues" dxfId="2329" priority="9852"/>
    <cfRule type="duplicateValues" dxfId="2328" priority="9853"/>
    <cfRule type="duplicateValues" dxfId="2327" priority="9854"/>
    <cfRule type="duplicateValues" dxfId="2326" priority="9855"/>
    <cfRule type="duplicateValues" dxfId="2325" priority="9856"/>
    <cfRule type="duplicateValues" dxfId="2324" priority="9857"/>
    <cfRule type="duplicateValues" dxfId="2323" priority="9858"/>
    <cfRule type="duplicateValues" dxfId="2322" priority="9859"/>
    <cfRule type="duplicateValues" dxfId="2321" priority="9860"/>
    <cfRule type="duplicateValues" dxfId="2320" priority="9861"/>
    <cfRule type="duplicateValues" dxfId="2319" priority="9862"/>
    <cfRule type="duplicateValues" dxfId="2318" priority="9863"/>
    <cfRule type="duplicateValues" dxfId="2317" priority="9864"/>
    <cfRule type="duplicateValues" dxfId="2316" priority="9865"/>
    <cfRule type="duplicateValues" dxfId="2315" priority="9866"/>
    <cfRule type="duplicateValues" dxfId="2314" priority="9867"/>
    <cfRule type="duplicateValues" dxfId="2313" priority="9868"/>
    <cfRule type="duplicateValues" dxfId="2312" priority="9869"/>
    <cfRule type="duplicateValues" dxfId="2311" priority="9870"/>
    <cfRule type="duplicateValues" dxfId="2310" priority="9871"/>
    <cfRule type="duplicateValues" dxfId="2309" priority="9873"/>
    <cfRule type="duplicateValues" dxfId="2308" priority="9874"/>
    <cfRule type="duplicateValues" dxfId="2307" priority="9875"/>
    <cfRule type="duplicateValues" dxfId="2306" priority="9876"/>
    <cfRule type="duplicateValues" dxfId="2305" priority="9877"/>
    <cfRule type="duplicateValues" dxfId="2304" priority="9878"/>
    <cfRule type="duplicateValues" dxfId="2303" priority="9879"/>
    <cfRule type="duplicateValues" dxfId="2302" priority="10354"/>
    <cfRule type="duplicateValues" dxfId="2301" priority="10355"/>
    <cfRule type="duplicateValues" dxfId="2300" priority="9447"/>
    <cfRule type="duplicateValues" dxfId="2299" priority="9606"/>
    <cfRule type="duplicateValues" dxfId="2298" priority="9448"/>
    <cfRule type="duplicateValues" dxfId="2297" priority="9449"/>
    <cfRule type="duplicateValues" dxfId="2296" priority="9450"/>
    <cfRule type="duplicateValues" dxfId="2295" priority="9451"/>
    <cfRule type="duplicateValues" dxfId="2294" priority="9452"/>
    <cfRule type="duplicateValues" dxfId="2293" priority="9453"/>
    <cfRule type="duplicateValues" dxfId="2292" priority="9454"/>
    <cfRule type="duplicateValues" dxfId="2291" priority="9455"/>
    <cfRule type="duplicateValues" dxfId="2290" priority="9457"/>
    <cfRule type="duplicateValues" dxfId="2289" priority="9458"/>
    <cfRule type="duplicateValues" dxfId="2288" priority="9459"/>
    <cfRule type="duplicateValues" dxfId="2287" priority="9460"/>
    <cfRule type="duplicateValues" dxfId="2286" priority="9461"/>
    <cfRule type="duplicateValues" dxfId="2285" priority="9462"/>
    <cfRule type="duplicateValues" dxfId="2284" priority="9463"/>
    <cfRule type="duplicateValues" dxfId="2283" priority="9465"/>
    <cfRule type="duplicateValues" dxfId="2282" priority="9466"/>
    <cfRule type="duplicateValues" dxfId="2281" priority="9582"/>
    <cfRule type="duplicateValues" dxfId="2280" priority="9583"/>
    <cfRule type="duplicateValues" dxfId="2279" priority="9584"/>
    <cfRule type="duplicateValues" dxfId="2278" priority="9585"/>
    <cfRule type="duplicateValues" dxfId="2277" priority="9586"/>
    <cfRule type="duplicateValues" dxfId="2276" priority="9587"/>
    <cfRule type="duplicateValues" dxfId="2275" priority="9588"/>
    <cfRule type="duplicateValues" dxfId="2274" priority="9589"/>
    <cfRule type="duplicateValues" dxfId="2273" priority="9590"/>
    <cfRule type="duplicateValues" dxfId="2272" priority="9591"/>
    <cfRule type="duplicateValues" dxfId="2271" priority="9592"/>
    <cfRule type="duplicateValues" dxfId="2270" priority="9593"/>
    <cfRule type="duplicateValues" dxfId="2269" priority="9594"/>
    <cfRule type="duplicateValues" dxfId="2268" priority="9595"/>
    <cfRule type="duplicateValues" dxfId="2267" priority="9596"/>
    <cfRule type="duplicateValues" dxfId="2266" priority="9597"/>
    <cfRule type="duplicateValues" dxfId="2265" priority="9598"/>
    <cfRule type="duplicateValues" dxfId="2264" priority="9599"/>
    <cfRule type="duplicateValues" dxfId="2263" priority="9600"/>
    <cfRule type="duplicateValues" dxfId="2262" priority="9601"/>
    <cfRule type="duplicateValues" dxfId="2261" priority="9602"/>
    <cfRule type="duplicateValues" dxfId="2260" priority="9604"/>
    <cfRule type="duplicateValues" dxfId="2259" priority="9605"/>
    <cfRule type="duplicateValues" dxfId="2258" priority="9607"/>
  </conditionalFormatting>
  <conditionalFormatting sqref="F29">
    <cfRule type="duplicateValues" dxfId="2257" priority="9411"/>
    <cfRule type="duplicateValues" dxfId="2256" priority="9400"/>
    <cfRule type="duplicateValues" dxfId="2255" priority="9387"/>
    <cfRule type="duplicateValues" dxfId="2254" priority="9377"/>
    <cfRule type="duplicateValues" dxfId="2253" priority="9364"/>
    <cfRule type="duplicateValues" dxfId="2252" priority="9351"/>
    <cfRule type="duplicateValues" dxfId="2251" priority="9327"/>
    <cfRule type="duplicateValues" dxfId="2250" priority="9675"/>
    <cfRule type="duplicateValues" dxfId="2249" priority="48155"/>
    <cfRule type="duplicateValues" dxfId="2248" priority="9522"/>
    <cfRule type="duplicateValues" dxfId="2247" priority="9512"/>
  </conditionalFormatting>
  <conditionalFormatting sqref="F30">
    <cfRule type="duplicateValues" dxfId="2246" priority="347"/>
    <cfRule type="duplicateValues" dxfId="2245" priority="348"/>
    <cfRule type="duplicateValues" dxfId="2244" priority="345"/>
    <cfRule type="duplicateValues" dxfId="2243" priority="346"/>
  </conditionalFormatting>
  <conditionalFormatting sqref="F31">
    <cfRule type="duplicateValues" dxfId="2242" priority="1163"/>
    <cfRule type="duplicateValues" dxfId="2241" priority="1164"/>
    <cfRule type="duplicateValues" dxfId="2240" priority="1165"/>
    <cfRule type="duplicateValues" dxfId="2239" priority="1143"/>
    <cfRule type="duplicateValues" dxfId="2238" priority="1166"/>
    <cfRule type="duplicateValues" dxfId="2237" priority="1168"/>
    <cfRule type="duplicateValues" dxfId="2236" priority="1170"/>
    <cfRule type="duplicateValues" dxfId="2235" priority="1171"/>
    <cfRule type="duplicateValues" dxfId="2234" priority="1172"/>
    <cfRule type="duplicateValues" dxfId="2233" priority="1153"/>
    <cfRule type="duplicateValues" dxfId="2232" priority="1173"/>
    <cfRule type="duplicateValues" dxfId="2231" priority="1174"/>
    <cfRule type="duplicateValues" dxfId="2230" priority="1175"/>
    <cfRule type="duplicateValues" dxfId="2229" priority="1176"/>
    <cfRule type="duplicateValues" dxfId="2228" priority="1177"/>
    <cfRule type="duplicateValues" dxfId="2227" priority="1178"/>
    <cfRule type="duplicateValues" dxfId="2226" priority="1179"/>
    <cfRule type="duplicateValues" dxfId="2225" priority="1150"/>
    <cfRule type="duplicateValues" dxfId="2224" priority="1152"/>
    <cfRule type="duplicateValues" dxfId="2223" priority="1151"/>
    <cfRule type="duplicateValues" dxfId="2222" priority="1167"/>
    <cfRule type="duplicateValues" dxfId="2221" priority="1149"/>
    <cfRule type="duplicateValues" dxfId="2220" priority="1148"/>
    <cfRule type="duplicateValues" dxfId="2219" priority="1147"/>
    <cfRule type="duplicateValues" dxfId="2218" priority="1146"/>
    <cfRule type="duplicateValues" dxfId="2217" priority="1145"/>
    <cfRule type="duplicateValues" dxfId="2216" priority="1144"/>
    <cfRule type="duplicateValues" dxfId="2215" priority="1169"/>
    <cfRule type="duplicateValues" dxfId="2214" priority="1142"/>
    <cfRule type="duplicateValues" dxfId="2213" priority="1141"/>
    <cfRule type="duplicateValues" dxfId="2212" priority="1140"/>
    <cfRule type="duplicateValues" dxfId="2211" priority="1180"/>
    <cfRule type="duplicateValues" dxfId="2210" priority="1154"/>
    <cfRule type="duplicateValues" dxfId="2209" priority="1155"/>
    <cfRule type="duplicateValues" dxfId="2208" priority="1156"/>
    <cfRule type="duplicateValues" dxfId="2207" priority="1157"/>
    <cfRule type="duplicateValues" dxfId="2206" priority="1158"/>
    <cfRule type="duplicateValues" dxfId="2205" priority="1159"/>
    <cfRule type="duplicateValues" dxfId="2204" priority="1160"/>
    <cfRule type="duplicateValues" dxfId="2203" priority="1161"/>
    <cfRule type="duplicateValues" dxfId="2202" priority="1162"/>
  </conditionalFormatting>
  <conditionalFormatting sqref="F32 F36">
    <cfRule type="duplicateValues" dxfId="2201" priority="54498"/>
  </conditionalFormatting>
  <conditionalFormatting sqref="F33">
    <cfRule type="duplicateValues" dxfId="2200" priority="338"/>
    <cfRule type="cellIs" dxfId="2199" priority="340" operator="lessThan">
      <formula>0</formula>
    </cfRule>
    <cfRule type="duplicateValues" dxfId="2198" priority="339"/>
  </conditionalFormatting>
  <conditionalFormatting sqref="F34">
    <cfRule type="duplicateValues" dxfId="2197" priority="791"/>
    <cfRule type="duplicateValues" dxfId="2196" priority="790"/>
    <cfRule type="duplicateValues" dxfId="2195" priority="789"/>
    <cfRule type="duplicateValues" dxfId="2194" priority="787"/>
    <cfRule type="duplicateValues" dxfId="2193" priority="786"/>
    <cfRule type="duplicateValues" dxfId="2192" priority="785"/>
    <cfRule type="duplicateValues" dxfId="2191" priority="784"/>
    <cfRule type="duplicateValues" dxfId="2190" priority="783"/>
    <cfRule type="duplicateValues" dxfId="2189" priority="782"/>
    <cfRule type="duplicateValues" dxfId="2188" priority="779"/>
    <cfRule type="duplicateValues" dxfId="2187" priority="778"/>
    <cfRule type="duplicateValues" dxfId="2186" priority="788"/>
    <cfRule type="duplicateValues" dxfId="2185" priority="781"/>
  </conditionalFormatting>
  <conditionalFormatting sqref="F35">
    <cfRule type="duplicateValues" dxfId="2184" priority="927"/>
    <cfRule type="duplicateValues" dxfId="2183" priority="926"/>
    <cfRule type="duplicateValues" dxfId="2182" priority="925"/>
    <cfRule type="duplicateValues" dxfId="2181" priority="924"/>
    <cfRule type="duplicateValues" dxfId="2180" priority="922"/>
    <cfRule type="duplicateValues" dxfId="2179" priority="921"/>
    <cfRule type="duplicateValues" dxfId="2178" priority="915"/>
    <cfRule type="duplicateValues" dxfId="2177" priority="916"/>
    <cfRule type="duplicateValues" dxfId="2176" priority="917"/>
    <cfRule type="duplicateValues" dxfId="2175" priority="918"/>
    <cfRule type="duplicateValues" dxfId="2174" priority="919"/>
    <cfRule type="duplicateValues" dxfId="2173" priority="920"/>
  </conditionalFormatting>
  <conditionalFormatting sqref="F37">
    <cfRule type="duplicateValues" dxfId="2172" priority="877"/>
    <cfRule type="duplicateValues" dxfId="2171" priority="874"/>
    <cfRule type="duplicateValues" dxfId="2170" priority="875"/>
    <cfRule type="duplicateValues" dxfId="2169" priority="865"/>
    <cfRule type="duplicateValues" dxfId="2168" priority="866"/>
    <cfRule type="duplicateValues" dxfId="2167" priority="869"/>
    <cfRule type="duplicateValues" dxfId="2166" priority="867"/>
    <cfRule type="duplicateValues" dxfId="2165" priority="868"/>
    <cfRule type="duplicateValues" dxfId="2164" priority="871"/>
    <cfRule type="duplicateValues" dxfId="2163" priority="876"/>
    <cfRule type="duplicateValues" dxfId="2162" priority="872"/>
    <cfRule type="duplicateValues" dxfId="2161" priority="870"/>
  </conditionalFormatting>
  <conditionalFormatting sqref="F38">
    <cfRule type="duplicateValues" dxfId="2160" priority="569"/>
    <cfRule type="duplicateValues" dxfId="2159" priority="568"/>
    <cfRule type="duplicateValues" dxfId="2158" priority="567"/>
    <cfRule type="duplicateValues" dxfId="2157" priority="566"/>
    <cfRule type="duplicateValues" dxfId="2156" priority="565"/>
    <cfRule type="duplicateValues" dxfId="2155" priority="564"/>
    <cfRule type="duplicateValues" dxfId="2154" priority="563"/>
    <cfRule type="duplicateValues" dxfId="2153" priority="562"/>
    <cfRule type="duplicateValues" dxfId="2152" priority="573"/>
    <cfRule type="duplicateValues" dxfId="2151" priority="572"/>
    <cfRule type="duplicateValues" dxfId="2150" priority="570"/>
    <cfRule type="duplicateValues" dxfId="2149" priority="575"/>
    <cfRule type="duplicateValues" dxfId="2148" priority="574"/>
  </conditionalFormatting>
  <conditionalFormatting sqref="F39 F41:F43">
    <cfRule type="duplicateValues" dxfId="2147" priority="58776"/>
  </conditionalFormatting>
  <conditionalFormatting sqref="F40">
    <cfRule type="duplicateValues" dxfId="2146" priority="357"/>
    <cfRule type="duplicateValues" dxfId="2145" priority="358"/>
    <cfRule type="duplicateValues" dxfId="2144" priority="359"/>
    <cfRule type="duplicateValues" dxfId="2143" priority="360"/>
    <cfRule type="duplicateValues" dxfId="2142" priority="361"/>
    <cfRule type="duplicateValues" dxfId="2141" priority="354"/>
    <cfRule type="duplicateValues" dxfId="2140" priority="356"/>
    <cfRule type="duplicateValues" dxfId="2139" priority="355"/>
    <cfRule type="duplicateValues" dxfId="2138" priority="362"/>
    <cfRule type="duplicateValues" dxfId="2137" priority="364"/>
    <cfRule type="duplicateValues" dxfId="2136" priority="365"/>
    <cfRule type="duplicateValues" dxfId="2135" priority="366"/>
    <cfRule type="duplicateValues" dxfId="2134" priority="353"/>
  </conditionalFormatting>
  <conditionalFormatting sqref="F47">
    <cfRule type="duplicateValues" dxfId="2133" priority="52916"/>
    <cfRule type="duplicateValues" dxfId="2132" priority="52917"/>
    <cfRule type="duplicateValues" dxfId="2131" priority="52918"/>
    <cfRule type="duplicateValues" dxfId="2130" priority="52915"/>
    <cfRule type="duplicateValues" dxfId="2129" priority="52919"/>
    <cfRule type="duplicateValues" dxfId="2128" priority="52920"/>
    <cfRule type="duplicateValues" dxfId="2127" priority="52921"/>
    <cfRule type="duplicateValues" dxfId="2126" priority="52914"/>
  </conditionalFormatting>
  <conditionalFormatting sqref="F49">
    <cfRule type="duplicateValues" dxfId="2125" priority="9909"/>
  </conditionalFormatting>
  <conditionalFormatting sqref="F50">
    <cfRule type="duplicateValues" dxfId="2124" priority="2664"/>
    <cfRule type="duplicateValues" dxfId="2123" priority="2667"/>
  </conditionalFormatting>
  <conditionalFormatting sqref="F51">
    <cfRule type="duplicateValues" dxfId="2122" priority="2659"/>
    <cfRule type="duplicateValues" dxfId="2121" priority="2658"/>
  </conditionalFormatting>
  <conditionalFormatting sqref="F52">
    <cfRule type="duplicateValues" dxfId="2120" priority="2610"/>
    <cfRule type="duplicateValues" dxfId="2119" priority="2611"/>
    <cfRule type="duplicateValues" dxfId="2118" priority="2612"/>
    <cfRule type="duplicateValues" dxfId="2117" priority="2613"/>
    <cfRule type="duplicateValues" dxfId="2116" priority="2614"/>
    <cfRule type="duplicateValues" dxfId="2115" priority="2616"/>
    <cfRule type="duplicateValues" dxfId="2114" priority="2617"/>
    <cfRule type="duplicateValues" dxfId="2113" priority="2618"/>
    <cfRule type="duplicateValues" dxfId="2112" priority="2619"/>
    <cfRule type="duplicateValues" dxfId="2111" priority="2620"/>
    <cfRule type="duplicateValues" dxfId="2110" priority="2621"/>
    <cfRule type="duplicateValues" dxfId="2109" priority="2561"/>
    <cfRule type="duplicateValues" dxfId="2108" priority="2622"/>
    <cfRule type="duplicateValues" dxfId="2107" priority="2623"/>
    <cfRule type="duplicateValues" dxfId="2106" priority="2624"/>
    <cfRule type="duplicateValues" dxfId="2105" priority="2625"/>
    <cfRule type="duplicateValues" dxfId="2104" priority="2626"/>
    <cfRule type="duplicateValues" dxfId="2103" priority="2627"/>
    <cfRule type="duplicateValues" dxfId="2102" priority="2628"/>
    <cfRule type="duplicateValues" dxfId="2101" priority="2629"/>
    <cfRule type="duplicateValues" dxfId="2100" priority="2630"/>
    <cfRule type="duplicateValues" dxfId="2099" priority="2631"/>
    <cfRule type="duplicateValues" dxfId="2098" priority="2632"/>
    <cfRule type="duplicateValues" dxfId="2097" priority="2633"/>
    <cfRule type="duplicateValues" dxfId="2096" priority="2634"/>
    <cfRule type="duplicateValues" dxfId="2095" priority="2635"/>
    <cfRule type="duplicateValues" dxfId="2094" priority="2636"/>
    <cfRule type="duplicateValues" dxfId="2093" priority="2637"/>
    <cfRule type="duplicateValues" dxfId="2092" priority="2638"/>
    <cfRule type="duplicateValues" dxfId="2091" priority="2639"/>
    <cfRule type="duplicateValues" dxfId="2090" priority="2640"/>
    <cfRule type="duplicateValues" dxfId="2089" priority="2641"/>
    <cfRule type="duplicateValues" dxfId="2088" priority="2642"/>
    <cfRule type="duplicateValues" dxfId="2087" priority="2643"/>
    <cfRule type="duplicateValues" dxfId="2086" priority="2644"/>
    <cfRule type="duplicateValues" dxfId="2085" priority="2645"/>
    <cfRule type="duplicateValues" dxfId="2084" priority="2646"/>
    <cfRule type="duplicateValues" dxfId="2083" priority="2647"/>
    <cfRule type="duplicateValues" dxfId="2082" priority="2648"/>
    <cfRule type="duplicateValues" dxfId="2081" priority="2649"/>
    <cfRule type="duplicateValues" dxfId="2080" priority="2650"/>
    <cfRule type="duplicateValues" dxfId="2079" priority="2503"/>
    <cfRule type="duplicateValues" dxfId="2078" priority="2651"/>
    <cfRule type="duplicateValues" dxfId="2077" priority="2652"/>
    <cfRule type="duplicateValues" dxfId="2076" priority="2653"/>
    <cfRule type="duplicateValues" dxfId="2075" priority="2654"/>
    <cfRule type="duplicateValues" dxfId="2074" priority="2504"/>
    <cfRule type="duplicateValues" dxfId="2073" priority="2505"/>
    <cfRule type="duplicateValues" dxfId="2072" priority="2506"/>
    <cfRule type="duplicateValues" dxfId="2071" priority="2507"/>
    <cfRule type="duplicateValues" dxfId="2070" priority="2508"/>
    <cfRule type="duplicateValues" dxfId="2069" priority="2509"/>
    <cfRule type="duplicateValues" dxfId="2068" priority="2510"/>
    <cfRule type="duplicateValues" dxfId="2067" priority="2491"/>
    <cfRule type="duplicateValues" dxfId="2066" priority="2511"/>
    <cfRule type="duplicateValues" dxfId="2065" priority="2512"/>
    <cfRule type="duplicateValues" dxfId="2064" priority="2615"/>
    <cfRule type="duplicateValues" dxfId="2063" priority="2490"/>
    <cfRule type="duplicateValues" dxfId="2062" priority="2492"/>
    <cfRule type="duplicateValues" dxfId="2061" priority="2489"/>
    <cfRule type="duplicateValues" dxfId="2060" priority="2488"/>
    <cfRule type="duplicateValues" dxfId="2059" priority="2487"/>
    <cfRule type="duplicateValues" dxfId="2058" priority="2486"/>
    <cfRule type="duplicateValues" dxfId="2057" priority="2485"/>
    <cfRule type="duplicateValues" dxfId="2056" priority="2484"/>
    <cfRule type="duplicateValues" dxfId="2055" priority="2483"/>
    <cfRule type="duplicateValues" dxfId="2054" priority="2482"/>
    <cfRule type="duplicateValues" dxfId="2053" priority="2481"/>
    <cfRule type="duplicateValues" dxfId="2052" priority="2480"/>
    <cfRule type="duplicateValues" dxfId="2051" priority="2479"/>
    <cfRule type="duplicateValues" dxfId="2050" priority="2478"/>
    <cfRule type="duplicateValues" dxfId="2049" priority="2493"/>
    <cfRule type="duplicateValues" dxfId="2048" priority="2477"/>
    <cfRule type="duplicateValues" dxfId="2047" priority="2476"/>
    <cfRule type="duplicateValues" dxfId="2046" priority="2513"/>
    <cfRule type="duplicateValues" dxfId="2045" priority="2514"/>
    <cfRule type="duplicateValues" dxfId="2044" priority="2515"/>
    <cfRule type="duplicateValues" dxfId="2043" priority="2516"/>
    <cfRule type="duplicateValues" dxfId="2042" priority="2517"/>
    <cfRule type="duplicateValues" dxfId="2041" priority="2518"/>
    <cfRule type="duplicateValues" dxfId="2040" priority="2519"/>
    <cfRule type="duplicateValues" dxfId="2039" priority="2520"/>
    <cfRule type="duplicateValues" dxfId="2038" priority="2521"/>
    <cfRule type="duplicateValues" dxfId="2037" priority="2522"/>
    <cfRule type="duplicateValues" dxfId="2036" priority="2523"/>
    <cfRule type="duplicateValues" dxfId="2035" priority="2524"/>
    <cfRule type="duplicateValues" dxfId="2034" priority="2525"/>
    <cfRule type="duplicateValues" dxfId="2033" priority="2526"/>
    <cfRule type="duplicateValues" dxfId="2032" priority="2527"/>
    <cfRule type="duplicateValues" dxfId="2031" priority="2528"/>
    <cfRule type="duplicateValues" dxfId="2030" priority="2529"/>
    <cfRule type="duplicateValues" dxfId="2029" priority="2530"/>
    <cfRule type="duplicateValues" dxfId="2028" priority="2531"/>
    <cfRule type="duplicateValues" dxfId="2027" priority="2532"/>
    <cfRule type="duplicateValues" dxfId="2026" priority="2533"/>
    <cfRule type="duplicateValues" dxfId="2025" priority="2534"/>
    <cfRule type="duplicateValues" dxfId="2024" priority="2535"/>
    <cfRule type="duplicateValues" dxfId="2023" priority="2475"/>
    <cfRule type="duplicateValues" dxfId="2022" priority="2474"/>
    <cfRule type="duplicateValues" dxfId="2021" priority="2473"/>
    <cfRule type="duplicateValues" dxfId="2020" priority="2472"/>
    <cfRule type="duplicateValues" dxfId="2019" priority="2471"/>
    <cfRule type="duplicateValues" dxfId="2018" priority="2470"/>
    <cfRule type="duplicateValues" dxfId="2017" priority="2469"/>
    <cfRule type="duplicateValues" dxfId="2016" priority="2468"/>
    <cfRule type="duplicateValues" dxfId="2015" priority="2467"/>
    <cfRule type="duplicateValues" dxfId="2014" priority="2466"/>
    <cfRule type="duplicateValues" dxfId="2013" priority="2465"/>
    <cfRule type="duplicateValues" dxfId="2012" priority="2494"/>
    <cfRule type="duplicateValues" dxfId="2011" priority="2464"/>
    <cfRule type="duplicateValues" dxfId="2010" priority="2463"/>
    <cfRule type="duplicateValues" dxfId="2009" priority="2462"/>
    <cfRule type="duplicateValues" dxfId="2008" priority="2461"/>
    <cfRule type="duplicateValues" dxfId="2007" priority="2536"/>
    <cfRule type="duplicateValues" dxfId="2006" priority="2495"/>
    <cfRule type="duplicateValues" dxfId="2005" priority="2537"/>
    <cfRule type="duplicateValues" dxfId="2004" priority="2538"/>
    <cfRule type="duplicateValues" dxfId="2003" priority="2539"/>
    <cfRule type="duplicateValues" dxfId="2002" priority="2540"/>
    <cfRule type="duplicateValues" dxfId="2001" priority="2541"/>
    <cfRule type="duplicateValues" dxfId="2000" priority="2542"/>
    <cfRule type="duplicateValues" dxfId="1999" priority="2543"/>
    <cfRule type="duplicateValues" dxfId="1998" priority="2544"/>
    <cfRule type="duplicateValues" dxfId="1997" priority="2545"/>
    <cfRule type="duplicateValues" dxfId="1996" priority="2546"/>
    <cfRule type="duplicateValues" dxfId="1995" priority="2547"/>
    <cfRule type="duplicateValues" dxfId="1994" priority="2548"/>
    <cfRule type="duplicateValues" dxfId="1993" priority="2549"/>
    <cfRule type="duplicateValues" dxfId="1992" priority="2550"/>
    <cfRule type="duplicateValues" dxfId="1991" priority="2551"/>
    <cfRule type="duplicateValues" dxfId="1990" priority="2552"/>
    <cfRule type="duplicateValues" dxfId="1989" priority="2553"/>
    <cfRule type="duplicateValues" dxfId="1988" priority="2554"/>
    <cfRule type="duplicateValues" dxfId="1987" priority="2555"/>
    <cfRule type="duplicateValues" dxfId="1986" priority="2556"/>
    <cfRule type="duplicateValues" dxfId="1985" priority="2557"/>
    <cfRule type="duplicateValues" dxfId="1984" priority="2558"/>
    <cfRule type="duplicateValues" dxfId="1983" priority="2559"/>
    <cfRule type="duplicateValues" dxfId="1982" priority="2560"/>
    <cfRule type="duplicateValues" dxfId="1981" priority="2460"/>
    <cfRule type="duplicateValues" dxfId="1980" priority="2459"/>
    <cfRule type="duplicateValues" dxfId="1979" priority="2458"/>
    <cfRule type="duplicateValues" dxfId="1978" priority="2457"/>
    <cfRule type="duplicateValues" dxfId="1977" priority="2456"/>
    <cfRule type="duplicateValues" dxfId="1976" priority="2455"/>
    <cfRule type="duplicateValues" dxfId="1975" priority="2454"/>
    <cfRule type="duplicateValues" dxfId="1974" priority="2562"/>
    <cfRule type="duplicateValues" dxfId="1973" priority="2563"/>
    <cfRule type="duplicateValues" dxfId="1972" priority="2564"/>
    <cfRule type="duplicateValues" dxfId="1971" priority="2565"/>
    <cfRule type="duplicateValues" dxfId="1970" priority="2566"/>
    <cfRule type="duplicateValues" dxfId="1969" priority="2567"/>
    <cfRule type="duplicateValues" dxfId="1968" priority="2568"/>
    <cfRule type="duplicateValues" dxfId="1967" priority="2569"/>
    <cfRule type="duplicateValues" dxfId="1966" priority="2570"/>
    <cfRule type="duplicateValues" dxfId="1965" priority="2571"/>
    <cfRule type="duplicateValues" dxfId="1964" priority="2572"/>
    <cfRule type="duplicateValues" dxfId="1963" priority="2573"/>
    <cfRule type="duplicateValues" dxfId="1962" priority="2574"/>
    <cfRule type="duplicateValues" dxfId="1961" priority="2575"/>
    <cfRule type="duplicateValues" dxfId="1960" priority="2576"/>
    <cfRule type="duplicateValues" dxfId="1959" priority="2577"/>
    <cfRule type="duplicateValues" dxfId="1958" priority="2578"/>
    <cfRule type="duplicateValues" dxfId="1957" priority="2579"/>
    <cfRule type="duplicateValues" dxfId="1956" priority="2580"/>
    <cfRule type="duplicateValues" dxfId="1955" priority="2581"/>
    <cfRule type="duplicateValues" dxfId="1954" priority="2582"/>
    <cfRule type="duplicateValues" dxfId="1953" priority="2583"/>
    <cfRule type="duplicateValues" dxfId="1952" priority="2584"/>
    <cfRule type="duplicateValues" dxfId="1951" priority="2585"/>
    <cfRule type="duplicateValues" dxfId="1950" priority="2586"/>
    <cfRule type="duplicateValues" dxfId="1949" priority="2587"/>
    <cfRule type="duplicateValues" dxfId="1948" priority="2588"/>
    <cfRule type="duplicateValues" dxfId="1947" priority="2589"/>
    <cfRule type="duplicateValues" dxfId="1946" priority="2590"/>
    <cfRule type="duplicateValues" dxfId="1945" priority="2591"/>
    <cfRule type="duplicateValues" dxfId="1944" priority="2592"/>
    <cfRule type="duplicateValues" dxfId="1943" priority="2593"/>
    <cfRule type="duplicateValues" dxfId="1942" priority="2594"/>
    <cfRule type="duplicateValues" dxfId="1941" priority="2595"/>
    <cfRule type="duplicateValues" dxfId="1940" priority="2596"/>
    <cfRule type="duplicateValues" dxfId="1939" priority="2597"/>
    <cfRule type="duplicateValues" dxfId="1938" priority="2453"/>
    <cfRule type="duplicateValues" dxfId="1937" priority="2452"/>
    <cfRule type="duplicateValues" dxfId="1936" priority="2451"/>
    <cfRule type="duplicateValues" dxfId="1935" priority="2496"/>
    <cfRule type="duplicateValues" dxfId="1934" priority="2450"/>
    <cfRule type="duplicateValues" dxfId="1933" priority="2449"/>
    <cfRule type="duplicateValues" dxfId="1932" priority="2497"/>
    <cfRule type="duplicateValues" dxfId="1931" priority="2498"/>
    <cfRule type="duplicateValues" dxfId="1930" priority="2499"/>
    <cfRule type="duplicateValues" dxfId="1929" priority="2500"/>
    <cfRule type="duplicateValues" dxfId="1928" priority="2501"/>
    <cfRule type="duplicateValues" dxfId="1927" priority="2502"/>
    <cfRule type="duplicateValues" dxfId="1926" priority="2598"/>
    <cfRule type="duplicateValues" dxfId="1925" priority="2599"/>
    <cfRule type="duplicateValues" dxfId="1924" priority="2600"/>
    <cfRule type="duplicateValues" dxfId="1923" priority="2601"/>
    <cfRule type="duplicateValues" dxfId="1922" priority="2602"/>
    <cfRule type="duplicateValues" dxfId="1921" priority="2603"/>
    <cfRule type="duplicateValues" dxfId="1920" priority="2604"/>
    <cfRule type="duplicateValues" dxfId="1919" priority="2605"/>
    <cfRule type="duplicateValues" dxfId="1918" priority="2606"/>
    <cfRule type="duplicateValues" dxfId="1917" priority="2607"/>
    <cfRule type="duplicateValues" dxfId="1916" priority="2608"/>
    <cfRule type="duplicateValues" dxfId="1915" priority="2609"/>
  </conditionalFormatting>
  <conditionalFormatting sqref="F53">
    <cfRule type="duplicateValues" dxfId="1914" priority="2447"/>
    <cfRule type="duplicateValues" dxfId="1913" priority="2445"/>
  </conditionalFormatting>
  <conditionalFormatting sqref="F54">
    <cfRule type="duplicateValues" dxfId="1912" priority="2432"/>
    <cfRule type="duplicateValues" dxfId="1911" priority="2431"/>
    <cfRule type="duplicateValues" dxfId="1910" priority="2430"/>
    <cfRule type="duplicateValues" dxfId="1909" priority="2437"/>
    <cfRule type="duplicateValues" dxfId="1908" priority="2428"/>
    <cfRule type="duplicateValues" dxfId="1907" priority="2442"/>
    <cfRule type="duplicateValues" dxfId="1906" priority="2427"/>
    <cfRule type="duplicateValues" dxfId="1905" priority="2441"/>
    <cfRule type="duplicateValues" dxfId="1904" priority="2424"/>
    <cfRule type="duplicateValues" dxfId="1903" priority="2440"/>
    <cfRule type="duplicateValues" dxfId="1902" priority="2429"/>
    <cfRule type="duplicateValues" dxfId="1901" priority="2439"/>
    <cfRule type="duplicateValues" dxfId="1900" priority="2438"/>
    <cfRule type="duplicateValues" dxfId="1899" priority="2436"/>
    <cfRule type="duplicateValues" dxfId="1898" priority="2444"/>
    <cfRule type="duplicateValues" dxfId="1897" priority="2435"/>
    <cfRule type="duplicateValues" dxfId="1896" priority="2434"/>
    <cfRule type="duplicateValues" dxfId="1895" priority="2433"/>
  </conditionalFormatting>
  <conditionalFormatting sqref="F55">
    <cfRule type="duplicateValues" dxfId="1894" priority="2422"/>
    <cfRule type="duplicateValues" dxfId="1893" priority="2418"/>
    <cfRule type="duplicateValues" dxfId="1892" priority="2423"/>
    <cfRule type="duplicateValues" dxfId="1891" priority="2421"/>
    <cfRule type="duplicateValues" dxfId="1890" priority="2419"/>
    <cfRule type="duplicateValues" dxfId="1889" priority="2417"/>
    <cfRule type="duplicateValues" dxfId="1888" priority="2402"/>
    <cfRule type="duplicateValues" dxfId="1887" priority="2405"/>
    <cfRule type="duplicateValues" dxfId="1886" priority="2406"/>
    <cfRule type="duplicateValues" dxfId="1885" priority="2407"/>
    <cfRule type="duplicateValues" dxfId="1884" priority="2409"/>
    <cfRule type="duplicateValues" dxfId="1883" priority="2410"/>
    <cfRule type="duplicateValues" dxfId="1882" priority="2416"/>
    <cfRule type="duplicateValues" dxfId="1881" priority="2408"/>
    <cfRule type="duplicateValues" dxfId="1880" priority="2415"/>
    <cfRule type="duplicateValues" dxfId="1879" priority="2414"/>
    <cfRule type="duplicateValues" dxfId="1878" priority="2413"/>
    <cfRule type="duplicateValues" dxfId="1877" priority="2412"/>
    <cfRule type="duplicateValues" dxfId="1876" priority="2411"/>
  </conditionalFormatting>
  <conditionalFormatting sqref="F57">
    <cfRule type="duplicateValues" dxfId="1875" priority="1514"/>
    <cfRule type="duplicateValues" dxfId="1874" priority="1593"/>
  </conditionalFormatting>
  <conditionalFormatting sqref="F59">
    <cfRule type="duplicateValues" dxfId="1873" priority="1225"/>
    <cfRule type="duplicateValues" dxfId="1872" priority="1224"/>
  </conditionalFormatting>
  <conditionalFormatting sqref="F60">
    <cfRule type="duplicateValues" dxfId="1871" priority="4204"/>
    <cfRule type="duplicateValues" dxfId="1870" priority="4202"/>
    <cfRule type="duplicateValues" dxfId="1869" priority="4201"/>
    <cfRule type="duplicateValues" dxfId="1868" priority="4200"/>
    <cfRule type="duplicateValues" dxfId="1867" priority="4199"/>
    <cfRule type="duplicateValues" dxfId="1866" priority="4198"/>
    <cfRule type="duplicateValues" dxfId="1865" priority="4197"/>
    <cfRule type="duplicateValues" dxfId="1864" priority="4196"/>
    <cfRule type="duplicateValues" dxfId="1863" priority="4195"/>
    <cfRule type="duplicateValues" dxfId="1862" priority="4193"/>
    <cfRule type="duplicateValues" dxfId="1861" priority="4192"/>
    <cfRule type="duplicateValues" dxfId="1860" priority="4191"/>
    <cfRule type="duplicateValues" dxfId="1859" priority="4190"/>
    <cfRule type="duplicateValues" dxfId="1858" priority="4189"/>
    <cfRule type="duplicateValues" dxfId="1857" priority="4188"/>
    <cfRule type="duplicateValues" dxfId="1856" priority="4187"/>
    <cfRule type="duplicateValues" dxfId="1855" priority="4186"/>
    <cfRule type="duplicateValues" dxfId="1854" priority="4185"/>
    <cfRule type="duplicateValues" dxfId="1853" priority="4184"/>
    <cfRule type="duplicateValues" dxfId="1852" priority="4183"/>
    <cfRule type="duplicateValues" dxfId="1851" priority="4182"/>
    <cfRule type="duplicateValues" dxfId="1850" priority="4181"/>
    <cfRule type="duplicateValues" dxfId="1849" priority="4180"/>
    <cfRule type="duplicateValues" dxfId="1848" priority="4179"/>
    <cfRule type="duplicateValues" dxfId="1847" priority="4178"/>
    <cfRule type="duplicateValues" dxfId="1846" priority="4177"/>
    <cfRule type="duplicateValues" dxfId="1845" priority="4176"/>
    <cfRule type="duplicateValues" dxfId="1844" priority="4175"/>
    <cfRule type="duplicateValues" dxfId="1843" priority="4174"/>
    <cfRule type="duplicateValues" dxfId="1842" priority="4173"/>
    <cfRule type="duplicateValues" dxfId="1841" priority="4172"/>
    <cfRule type="duplicateValues" dxfId="1840" priority="4171"/>
    <cfRule type="duplicateValues" dxfId="1839" priority="4170"/>
    <cfRule type="duplicateValues" dxfId="1838" priority="4169"/>
    <cfRule type="duplicateValues" dxfId="1837" priority="4152"/>
    <cfRule type="duplicateValues" dxfId="1836" priority="4153"/>
    <cfRule type="duplicateValues" dxfId="1835" priority="4154"/>
    <cfRule type="duplicateValues" dxfId="1834" priority="4155"/>
    <cfRule type="duplicateValues" dxfId="1833" priority="4156"/>
    <cfRule type="duplicateValues" dxfId="1832" priority="4157"/>
    <cfRule type="duplicateValues" dxfId="1831" priority="4158"/>
    <cfRule type="duplicateValues" dxfId="1830" priority="4159"/>
    <cfRule type="duplicateValues" dxfId="1829" priority="4160"/>
    <cfRule type="duplicateValues" dxfId="1828" priority="4161"/>
    <cfRule type="duplicateValues" dxfId="1827" priority="4162"/>
    <cfRule type="duplicateValues" dxfId="1826" priority="4163"/>
    <cfRule type="duplicateValues" dxfId="1825" priority="4164"/>
    <cfRule type="duplicateValues" dxfId="1824" priority="4165"/>
    <cfRule type="duplicateValues" dxfId="1823" priority="4166"/>
    <cfRule type="duplicateValues" dxfId="1822" priority="4167"/>
    <cfRule type="duplicateValues" dxfId="1821" priority="4108"/>
    <cfRule type="duplicateValues" dxfId="1820" priority="4168"/>
    <cfRule type="duplicateValues" dxfId="1819" priority="4194"/>
    <cfRule type="duplicateValues" dxfId="1818" priority="4105"/>
    <cfRule type="duplicateValues" dxfId="1817" priority="4106"/>
    <cfRule type="duplicateValues" dxfId="1816" priority="4107"/>
    <cfRule type="duplicateValues" dxfId="1815" priority="4109"/>
    <cfRule type="duplicateValues" dxfId="1814" priority="4110"/>
    <cfRule type="duplicateValues" dxfId="1813" priority="4111"/>
    <cfRule type="duplicateValues" dxfId="1812" priority="4112"/>
    <cfRule type="duplicateValues" dxfId="1811" priority="4113"/>
    <cfRule type="duplicateValues" dxfId="1810" priority="4114"/>
    <cfRule type="duplicateValues" dxfId="1809" priority="4115"/>
    <cfRule type="duplicateValues" dxfId="1808" priority="4116"/>
    <cfRule type="duplicateValues" dxfId="1807" priority="4117"/>
    <cfRule type="duplicateValues" dxfId="1806" priority="4118"/>
    <cfRule type="duplicateValues" dxfId="1805" priority="4119"/>
    <cfRule type="duplicateValues" dxfId="1804" priority="4120"/>
    <cfRule type="duplicateValues" dxfId="1803" priority="4121"/>
    <cfRule type="duplicateValues" dxfId="1802" priority="4122"/>
    <cfRule type="duplicateValues" dxfId="1801" priority="4123"/>
    <cfRule type="duplicateValues" dxfId="1800" priority="4124"/>
    <cfRule type="duplicateValues" dxfId="1799" priority="4125"/>
    <cfRule type="duplicateValues" dxfId="1798" priority="4146"/>
    <cfRule type="duplicateValues" dxfId="1797" priority="4126"/>
    <cfRule type="duplicateValues" dxfId="1796" priority="4127"/>
    <cfRule type="duplicateValues" dxfId="1795" priority="4128"/>
    <cfRule type="duplicateValues" dxfId="1794" priority="4129"/>
    <cfRule type="duplicateValues" dxfId="1793" priority="4130"/>
    <cfRule type="duplicateValues" dxfId="1792" priority="4131"/>
    <cfRule type="duplicateValues" dxfId="1791" priority="4132"/>
    <cfRule type="duplicateValues" dxfId="1790" priority="4133"/>
    <cfRule type="duplicateValues" dxfId="1789" priority="4134"/>
    <cfRule type="duplicateValues" dxfId="1788" priority="4135"/>
    <cfRule type="duplicateValues" dxfId="1787" priority="4136"/>
    <cfRule type="duplicateValues" dxfId="1786" priority="4137"/>
    <cfRule type="duplicateValues" dxfId="1785" priority="4138"/>
    <cfRule type="duplicateValues" dxfId="1784" priority="4139"/>
    <cfRule type="duplicateValues" dxfId="1783" priority="4140"/>
    <cfRule type="duplicateValues" dxfId="1782" priority="4141"/>
    <cfRule type="duplicateValues" dxfId="1781" priority="4142"/>
    <cfRule type="duplicateValues" dxfId="1780" priority="4143"/>
    <cfRule type="duplicateValues" dxfId="1779" priority="4144"/>
    <cfRule type="duplicateValues" dxfId="1778" priority="4145"/>
    <cfRule type="duplicateValues" dxfId="1777" priority="4147"/>
    <cfRule type="duplicateValues" dxfId="1776" priority="4148"/>
    <cfRule type="duplicateValues" dxfId="1775" priority="4149"/>
    <cfRule type="duplicateValues" dxfId="1774" priority="4150"/>
    <cfRule type="duplicateValues" dxfId="1773" priority="4151"/>
  </conditionalFormatting>
  <conditionalFormatting sqref="F61">
    <cfRule type="duplicateValues" dxfId="1772" priority="2181"/>
    <cfRule type="duplicateValues" dxfId="1771" priority="2182"/>
    <cfRule type="duplicateValues" dxfId="1770" priority="2177"/>
    <cfRule type="duplicateValues" dxfId="1769" priority="2183"/>
    <cfRule type="duplicateValues" dxfId="1768" priority="2176"/>
    <cfRule type="duplicateValues" dxfId="1767" priority="2185"/>
    <cfRule type="duplicateValues" dxfId="1766" priority="2180"/>
    <cfRule type="duplicateValues" dxfId="1765" priority="2178"/>
    <cfRule type="duplicateValues" dxfId="1764" priority="2186"/>
    <cfRule type="duplicateValues" dxfId="1763" priority="2196"/>
    <cfRule type="duplicateValues" dxfId="1762" priority="2194"/>
    <cfRule type="duplicateValues" dxfId="1761" priority="2179"/>
    <cfRule type="duplicateValues" dxfId="1760" priority="2190"/>
    <cfRule type="duplicateValues" dxfId="1759" priority="2187"/>
    <cfRule type="duplicateValues" dxfId="1758" priority="2188"/>
    <cfRule type="duplicateValues" dxfId="1757" priority="2189"/>
    <cfRule type="duplicateValues" dxfId="1756" priority="2193"/>
    <cfRule type="duplicateValues" dxfId="1755" priority="2191"/>
    <cfRule type="duplicateValues" dxfId="1754" priority="2184"/>
  </conditionalFormatting>
  <conditionalFormatting sqref="F62">
    <cfRule type="duplicateValues" dxfId="1753" priority="2392"/>
    <cfRule type="duplicateValues" dxfId="1752" priority="2393"/>
    <cfRule type="duplicateValues" dxfId="1751" priority="2394"/>
    <cfRule type="duplicateValues" dxfId="1750" priority="2395"/>
    <cfRule type="duplicateValues" dxfId="1749" priority="2396"/>
    <cfRule type="duplicateValues" dxfId="1748" priority="2398"/>
    <cfRule type="duplicateValues" dxfId="1747" priority="2399"/>
    <cfRule type="duplicateValues" dxfId="1746" priority="2400"/>
    <cfRule type="duplicateValues" dxfId="1745" priority="2401"/>
    <cfRule type="duplicateValues" dxfId="1744" priority="2387"/>
    <cfRule type="duplicateValues" dxfId="1743" priority="2390"/>
    <cfRule type="duplicateValues" dxfId="1742" priority="2397"/>
  </conditionalFormatting>
  <conditionalFormatting sqref="F63">
    <cfRule type="duplicateValues" dxfId="1741" priority="2386"/>
    <cfRule type="duplicateValues" dxfId="1740" priority="2383"/>
  </conditionalFormatting>
  <conditionalFormatting sqref="F64">
    <cfRule type="duplicateValues" dxfId="1739" priority="53106"/>
  </conditionalFormatting>
  <conditionalFormatting sqref="F65">
    <cfRule type="duplicateValues" dxfId="1738" priority="2994"/>
    <cfRule type="duplicateValues" dxfId="1737" priority="2993"/>
    <cfRule type="duplicateValues" dxfId="1736" priority="2996"/>
    <cfRule type="duplicateValues" dxfId="1735" priority="2995"/>
    <cfRule type="duplicateValues" dxfId="1734" priority="2989"/>
    <cfRule type="duplicateValues" dxfId="1733" priority="2990"/>
    <cfRule type="duplicateValues" dxfId="1732" priority="2991"/>
    <cfRule type="duplicateValues" dxfId="1731" priority="2992"/>
  </conditionalFormatting>
  <conditionalFormatting sqref="F66">
    <cfRule type="duplicateValues" dxfId="1730" priority="2983"/>
    <cfRule type="duplicateValues" dxfId="1729" priority="2986"/>
    <cfRule type="duplicateValues" dxfId="1728" priority="2984"/>
  </conditionalFormatting>
  <conditionalFormatting sqref="F67">
    <cfRule type="duplicateValues" dxfId="1727" priority="1289"/>
    <cfRule type="duplicateValues" dxfId="1726" priority="1291"/>
    <cfRule type="duplicateValues" dxfId="1725" priority="1290"/>
  </conditionalFormatting>
  <conditionalFormatting sqref="F68">
    <cfRule type="duplicateValues" dxfId="1724" priority="9134"/>
  </conditionalFormatting>
  <conditionalFormatting sqref="F69">
    <cfRule type="duplicateValues" dxfId="1723" priority="2091"/>
    <cfRule type="duplicateValues" dxfId="1722" priority="2092"/>
    <cfRule type="duplicateValues" dxfId="1721" priority="2093"/>
    <cfRule type="duplicateValues" dxfId="1720" priority="2094"/>
    <cfRule type="duplicateValues" dxfId="1719" priority="2095"/>
    <cfRule type="duplicateValues" dxfId="1718" priority="2096"/>
    <cfRule type="duplicateValues" dxfId="1717" priority="2097"/>
    <cfRule type="duplicateValues" dxfId="1716" priority="2098"/>
    <cfRule type="duplicateValues" dxfId="1715" priority="2099"/>
    <cfRule type="duplicateValues" dxfId="1714" priority="2100"/>
    <cfRule type="duplicateValues" dxfId="1713" priority="2101"/>
    <cfRule type="duplicateValues" dxfId="1712" priority="2102"/>
    <cfRule type="duplicateValues" dxfId="1711" priority="2103"/>
    <cfRule type="duplicateValues" dxfId="1710" priority="2104"/>
    <cfRule type="duplicateValues" dxfId="1709" priority="2105"/>
    <cfRule type="duplicateValues" dxfId="1708" priority="2106"/>
    <cfRule type="duplicateValues" dxfId="1707" priority="2107"/>
    <cfRule type="duplicateValues" dxfId="1706" priority="2108"/>
    <cfRule type="duplicateValues" dxfId="1705" priority="2109"/>
    <cfRule type="duplicateValues" dxfId="1704" priority="2110"/>
    <cfRule type="duplicateValues" dxfId="1703" priority="2111"/>
    <cfRule type="duplicateValues" dxfId="1702" priority="2112"/>
    <cfRule type="duplicateValues" dxfId="1701" priority="2113"/>
    <cfRule type="duplicateValues" dxfId="1700" priority="2114"/>
    <cfRule type="duplicateValues" dxfId="1699" priority="2115"/>
    <cfRule type="duplicateValues" dxfId="1698" priority="1822"/>
    <cfRule type="duplicateValues" dxfId="1697" priority="2117"/>
    <cfRule type="duplicateValues" dxfId="1696" priority="2118"/>
    <cfRule type="duplicateValues" dxfId="1695" priority="2119"/>
    <cfRule type="duplicateValues" dxfId="1694" priority="2120"/>
    <cfRule type="duplicateValues" dxfId="1693" priority="2121"/>
    <cfRule type="duplicateValues" dxfId="1692" priority="2122"/>
    <cfRule type="duplicateValues" dxfId="1691" priority="2123"/>
    <cfRule type="duplicateValues" dxfId="1690" priority="2124"/>
    <cfRule type="duplicateValues" dxfId="1689" priority="2125"/>
    <cfRule type="duplicateValues" dxfId="1688" priority="2126"/>
    <cfRule type="duplicateValues" dxfId="1687" priority="2127"/>
    <cfRule type="duplicateValues" dxfId="1686" priority="2128"/>
    <cfRule type="duplicateValues" dxfId="1685" priority="2129"/>
    <cfRule type="duplicateValues" dxfId="1684" priority="2130"/>
    <cfRule type="duplicateValues" dxfId="1683" priority="2131"/>
    <cfRule type="duplicateValues" dxfId="1682" priority="2132"/>
    <cfRule type="duplicateValues" dxfId="1681" priority="2133"/>
    <cfRule type="duplicateValues" dxfId="1680" priority="2134"/>
    <cfRule type="duplicateValues" dxfId="1679" priority="2135"/>
    <cfRule type="duplicateValues" dxfId="1678" priority="2116"/>
    <cfRule type="duplicateValues" dxfId="1677" priority="1736"/>
    <cfRule type="duplicateValues" dxfId="1676" priority="1737"/>
    <cfRule type="duplicateValues" dxfId="1675" priority="1738"/>
    <cfRule type="duplicateValues" dxfId="1674" priority="1739"/>
    <cfRule type="duplicateValues" dxfId="1673" priority="1740"/>
    <cfRule type="duplicateValues" dxfId="1672" priority="1741"/>
    <cfRule type="duplicateValues" dxfId="1671" priority="1742"/>
    <cfRule type="duplicateValues" dxfId="1670" priority="1743"/>
    <cfRule type="duplicateValues" dxfId="1669" priority="1744"/>
    <cfRule type="duplicateValues" dxfId="1668" priority="1745"/>
    <cfRule type="duplicateValues" dxfId="1667" priority="1746"/>
    <cfRule type="duplicateValues" dxfId="1666" priority="1747"/>
    <cfRule type="duplicateValues" dxfId="1665" priority="1748"/>
    <cfRule type="duplicateValues" dxfId="1664" priority="1749"/>
    <cfRule type="duplicateValues" dxfId="1663" priority="1750"/>
    <cfRule type="duplicateValues" dxfId="1662" priority="1751"/>
    <cfRule type="duplicateValues" dxfId="1661" priority="1752"/>
    <cfRule type="duplicateValues" dxfId="1660" priority="1753"/>
    <cfRule type="duplicateValues" dxfId="1659" priority="1754"/>
    <cfRule type="duplicateValues" dxfId="1658" priority="1755"/>
    <cfRule type="duplicateValues" dxfId="1657" priority="1756"/>
    <cfRule type="duplicateValues" dxfId="1656" priority="1757"/>
    <cfRule type="duplicateValues" dxfId="1655" priority="1758"/>
    <cfRule type="duplicateValues" dxfId="1654" priority="1759"/>
    <cfRule type="duplicateValues" dxfId="1653" priority="1760"/>
    <cfRule type="duplicateValues" dxfId="1652" priority="1761"/>
    <cfRule type="duplicateValues" dxfId="1651" priority="1762"/>
    <cfRule type="duplicateValues" dxfId="1650" priority="1763"/>
    <cfRule type="duplicateValues" dxfId="1649" priority="1764"/>
    <cfRule type="duplicateValues" dxfId="1648" priority="1765"/>
    <cfRule type="duplicateValues" dxfId="1647" priority="1766"/>
    <cfRule type="duplicateValues" dxfId="1646" priority="1767"/>
    <cfRule type="duplicateValues" dxfId="1645" priority="1768"/>
    <cfRule type="duplicateValues" dxfId="1644" priority="1769"/>
    <cfRule type="duplicateValues" dxfId="1643" priority="1770"/>
    <cfRule type="duplicateValues" dxfId="1642" priority="1771"/>
    <cfRule type="duplicateValues" dxfId="1641" priority="1772"/>
    <cfRule type="duplicateValues" dxfId="1640" priority="1773"/>
    <cfRule type="duplicateValues" dxfId="1639" priority="1774"/>
    <cfRule type="duplicateValues" dxfId="1638" priority="1775"/>
    <cfRule type="duplicateValues" dxfId="1637" priority="1776"/>
    <cfRule type="duplicateValues" dxfId="1636" priority="1777"/>
    <cfRule type="duplicateValues" dxfId="1635" priority="1778"/>
    <cfRule type="duplicateValues" dxfId="1634" priority="1779"/>
    <cfRule type="duplicateValues" dxfId="1633" priority="1780"/>
    <cfRule type="duplicateValues" dxfId="1632" priority="1781"/>
    <cfRule type="duplicateValues" dxfId="1631" priority="1782"/>
    <cfRule type="duplicateValues" dxfId="1630" priority="1783"/>
    <cfRule type="duplicateValues" dxfId="1629" priority="1784"/>
    <cfRule type="duplicateValues" dxfId="1628" priority="1785"/>
    <cfRule type="duplicateValues" dxfId="1627" priority="1786"/>
    <cfRule type="duplicateValues" dxfId="1626" priority="1787"/>
    <cfRule type="duplicateValues" dxfId="1625" priority="1788"/>
    <cfRule type="duplicateValues" dxfId="1624" priority="1789"/>
    <cfRule type="duplicateValues" dxfId="1623" priority="1790"/>
    <cfRule type="duplicateValues" dxfId="1622" priority="1791"/>
    <cfRule type="duplicateValues" dxfId="1621" priority="1792"/>
    <cfRule type="duplicateValues" dxfId="1620" priority="1793"/>
    <cfRule type="duplicateValues" dxfId="1619" priority="1794"/>
    <cfRule type="duplicateValues" dxfId="1618" priority="1795"/>
    <cfRule type="duplicateValues" dxfId="1617" priority="1796"/>
    <cfRule type="duplicateValues" dxfId="1616" priority="1797"/>
    <cfRule type="duplicateValues" dxfId="1615" priority="1798"/>
    <cfRule type="duplicateValues" dxfId="1614" priority="1799"/>
    <cfRule type="duplicateValues" dxfId="1613" priority="1800"/>
    <cfRule type="duplicateValues" dxfId="1612" priority="1801"/>
    <cfRule type="duplicateValues" dxfId="1611" priority="1802"/>
    <cfRule type="duplicateValues" dxfId="1610" priority="1803"/>
    <cfRule type="duplicateValues" dxfId="1609" priority="1804"/>
    <cfRule type="duplicateValues" dxfId="1608" priority="1805"/>
    <cfRule type="duplicateValues" dxfId="1607" priority="1806"/>
    <cfRule type="duplicateValues" dxfId="1606" priority="1807"/>
    <cfRule type="duplicateValues" dxfId="1605" priority="1808"/>
    <cfRule type="duplicateValues" dxfId="1604" priority="1809"/>
    <cfRule type="duplicateValues" dxfId="1603" priority="1810"/>
    <cfRule type="duplicateValues" dxfId="1602" priority="1811"/>
    <cfRule type="duplicateValues" dxfId="1601" priority="1812"/>
    <cfRule type="duplicateValues" dxfId="1600" priority="1813"/>
    <cfRule type="duplicateValues" dxfId="1599" priority="1814"/>
    <cfRule type="duplicateValues" dxfId="1598" priority="1815"/>
    <cfRule type="duplicateValues" dxfId="1597" priority="1816"/>
    <cfRule type="duplicateValues" dxfId="1596" priority="1817"/>
    <cfRule type="duplicateValues" dxfId="1595" priority="1818"/>
    <cfRule type="duplicateValues" dxfId="1594" priority="1819"/>
    <cfRule type="duplicateValues" dxfId="1593" priority="1820"/>
    <cfRule type="duplicateValues" dxfId="1592" priority="1821"/>
    <cfRule type="duplicateValues" dxfId="1591" priority="1823"/>
    <cfRule type="duplicateValues" dxfId="1590" priority="1824"/>
    <cfRule type="duplicateValues" dxfId="1589" priority="1825"/>
    <cfRule type="duplicateValues" dxfId="1588" priority="1826"/>
    <cfRule type="duplicateValues" dxfId="1587" priority="1827"/>
    <cfRule type="duplicateValues" dxfId="1586" priority="1828"/>
    <cfRule type="duplicateValues" dxfId="1585" priority="1829"/>
    <cfRule type="duplicateValues" dxfId="1584" priority="1830"/>
    <cfRule type="duplicateValues" dxfId="1583" priority="1831"/>
    <cfRule type="duplicateValues" dxfId="1582" priority="1832"/>
    <cfRule type="duplicateValues" dxfId="1581" priority="1833"/>
    <cfRule type="duplicateValues" dxfId="1580" priority="1834"/>
    <cfRule type="duplicateValues" dxfId="1579" priority="1835"/>
    <cfRule type="duplicateValues" dxfId="1578" priority="1836"/>
    <cfRule type="duplicateValues" dxfId="1577" priority="1837"/>
    <cfRule type="duplicateValues" dxfId="1576" priority="1838"/>
    <cfRule type="duplicateValues" dxfId="1575" priority="1839"/>
    <cfRule type="duplicateValues" dxfId="1574" priority="1840"/>
    <cfRule type="duplicateValues" dxfId="1573" priority="1841"/>
    <cfRule type="duplicateValues" dxfId="1572" priority="1842"/>
    <cfRule type="duplicateValues" dxfId="1571" priority="1843"/>
    <cfRule type="duplicateValues" dxfId="1570" priority="1844"/>
    <cfRule type="duplicateValues" dxfId="1569" priority="1845"/>
    <cfRule type="duplicateValues" dxfId="1568" priority="1846"/>
    <cfRule type="duplicateValues" dxfId="1567" priority="1847"/>
    <cfRule type="duplicateValues" dxfId="1566" priority="1848"/>
    <cfRule type="duplicateValues" dxfId="1565" priority="1849"/>
    <cfRule type="duplicateValues" dxfId="1564" priority="1850"/>
    <cfRule type="duplicateValues" dxfId="1563" priority="1851"/>
    <cfRule type="duplicateValues" dxfId="1562" priority="1852"/>
    <cfRule type="duplicateValues" dxfId="1561" priority="1853"/>
    <cfRule type="duplicateValues" dxfId="1560" priority="1854"/>
    <cfRule type="duplicateValues" dxfId="1559" priority="1855"/>
    <cfRule type="duplicateValues" dxfId="1558" priority="1856"/>
    <cfRule type="duplicateValues" dxfId="1557" priority="1857"/>
    <cfRule type="duplicateValues" dxfId="1556" priority="1858"/>
    <cfRule type="duplicateValues" dxfId="1555" priority="1859"/>
    <cfRule type="duplicateValues" dxfId="1554" priority="1860"/>
    <cfRule type="duplicateValues" dxfId="1553" priority="1861"/>
    <cfRule type="duplicateValues" dxfId="1552" priority="1862"/>
    <cfRule type="duplicateValues" dxfId="1551" priority="1863"/>
    <cfRule type="duplicateValues" dxfId="1550" priority="1864"/>
    <cfRule type="duplicateValues" dxfId="1549" priority="1865"/>
    <cfRule type="duplicateValues" dxfId="1548" priority="1866"/>
    <cfRule type="duplicateValues" dxfId="1547" priority="1867"/>
    <cfRule type="duplicateValues" dxfId="1546" priority="1868"/>
    <cfRule type="duplicateValues" dxfId="1545" priority="1869"/>
    <cfRule type="duplicateValues" dxfId="1544" priority="1870"/>
    <cfRule type="duplicateValues" dxfId="1543" priority="1871"/>
    <cfRule type="duplicateValues" dxfId="1542" priority="1872"/>
    <cfRule type="duplicateValues" dxfId="1541" priority="1873"/>
    <cfRule type="duplicateValues" dxfId="1540" priority="1874"/>
    <cfRule type="duplicateValues" dxfId="1539" priority="1875"/>
    <cfRule type="duplicateValues" dxfId="1538" priority="1876"/>
    <cfRule type="duplicateValues" dxfId="1537" priority="1877"/>
    <cfRule type="duplicateValues" dxfId="1536" priority="1878"/>
    <cfRule type="duplicateValues" dxfId="1535" priority="1879"/>
    <cfRule type="duplicateValues" dxfId="1534" priority="1880"/>
    <cfRule type="duplicateValues" dxfId="1533" priority="1881"/>
    <cfRule type="duplicateValues" dxfId="1532" priority="1882"/>
    <cfRule type="duplicateValues" dxfId="1531" priority="1883"/>
    <cfRule type="duplicateValues" dxfId="1530" priority="1884"/>
    <cfRule type="duplicateValues" dxfId="1529" priority="1885"/>
    <cfRule type="duplicateValues" dxfId="1528" priority="1886"/>
    <cfRule type="duplicateValues" dxfId="1527" priority="1887"/>
    <cfRule type="duplicateValues" dxfId="1526" priority="1888"/>
    <cfRule type="duplicateValues" dxfId="1525" priority="1889"/>
    <cfRule type="duplicateValues" dxfId="1524" priority="1890"/>
    <cfRule type="duplicateValues" dxfId="1523" priority="1891"/>
    <cfRule type="duplicateValues" dxfId="1522" priority="1892"/>
    <cfRule type="duplicateValues" dxfId="1521" priority="1893"/>
    <cfRule type="duplicateValues" dxfId="1520" priority="1894"/>
    <cfRule type="duplicateValues" dxfId="1519" priority="1895"/>
    <cfRule type="duplicateValues" dxfId="1518" priority="1896"/>
    <cfRule type="duplicateValues" dxfId="1517" priority="1897"/>
    <cfRule type="duplicateValues" dxfId="1516" priority="1898"/>
    <cfRule type="duplicateValues" dxfId="1515" priority="1899"/>
    <cfRule type="duplicateValues" dxfId="1514" priority="1900"/>
    <cfRule type="duplicateValues" dxfId="1513" priority="1901"/>
    <cfRule type="duplicateValues" dxfId="1512" priority="1902"/>
    <cfRule type="duplicateValues" dxfId="1511" priority="1903"/>
    <cfRule type="duplicateValues" dxfId="1510" priority="1904"/>
    <cfRule type="duplicateValues" dxfId="1509" priority="1905"/>
    <cfRule type="duplicateValues" dxfId="1508" priority="1906"/>
    <cfRule type="duplicateValues" dxfId="1507" priority="1907"/>
    <cfRule type="duplicateValues" dxfId="1506" priority="1908"/>
    <cfRule type="duplicateValues" dxfId="1505" priority="1909"/>
    <cfRule type="duplicateValues" dxfId="1504" priority="1910"/>
    <cfRule type="duplicateValues" dxfId="1503" priority="1911"/>
    <cfRule type="duplicateValues" dxfId="1502" priority="1912"/>
    <cfRule type="duplicateValues" dxfId="1501" priority="1913"/>
    <cfRule type="duplicateValues" dxfId="1500" priority="1914"/>
    <cfRule type="duplicateValues" dxfId="1499" priority="1915"/>
    <cfRule type="duplicateValues" dxfId="1498" priority="1916"/>
    <cfRule type="duplicateValues" dxfId="1497" priority="1917"/>
    <cfRule type="duplicateValues" dxfId="1496" priority="1918"/>
    <cfRule type="duplicateValues" dxfId="1495" priority="1919"/>
    <cfRule type="duplicateValues" dxfId="1494" priority="1920"/>
    <cfRule type="duplicateValues" dxfId="1493" priority="1921"/>
    <cfRule type="duplicateValues" dxfId="1492" priority="1922"/>
    <cfRule type="duplicateValues" dxfId="1491" priority="1923"/>
    <cfRule type="duplicateValues" dxfId="1490" priority="1924"/>
    <cfRule type="duplicateValues" dxfId="1489" priority="1925"/>
    <cfRule type="duplicateValues" dxfId="1488" priority="1926"/>
    <cfRule type="duplicateValues" dxfId="1487" priority="1927"/>
    <cfRule type="duplicateValues" dxfId="1486" priority="1928"/>
    <cfRule type="duplicateValues" dxfId="1485" priority="1929"/>
    <cfRule type="duplicateValues" dxfId="1484" priority="1930"/>
    <cfRule type="duplicateValues" dxfId="1483" priority="1931"/>
    <cfRule type="duplicateValues" dxfId="1482" priority="1932"/>
    <cfRule type="duplicateValues" dxfId="1481" priority="1933"/>
    <cfRule type="duplicateValues" dxfId="1480" priority="1934"/>
    <cfRule type="duplicateValues" dxfId="1479" priority="1935"/>
    <cfRule type="duplicateValues" dxfId="1478" priority="1936"/>
    <cfRule type="duplicateValues" dxfId="1477" priority="1937"/>
    <cfRule type="duplicateValues" dxfId="1476" priority="1938"/>
    <cfRule type="duplicateValues" dxfId="1475" priority="1939"/>
    <cfRule type="duplicateValues" dxfId="1474" priority="1940"/>
    <cfRule type="duplicateValues" dxfId="1473" priority="1941"/>
    <cfRule type="duplicateValues" dxfId="1472" priority="1942"/>
    <cfRule type="duplicateValues" dxfId="1471" priority="1943"/>
    <cfRule type="duplicateValues" dxfId="1470" priority="1944"/>
    <cfRule type="duplicateValues" dxfId="1469" priority="1945"/>
    <cfRule type="duplicateValues" dxfId="1468" priority="1946"/>
    <cfRule type="duplicateValues" dxfId="1467" priority="1947"/>
    <cfRule type="duplicateValues" dxfId="1466" priority="1948"/>
    <cfRule type="duplicateValues" dxfId="1465" priority="1949"/>
    <cfRule type="duplicateValues" dxfId="1464" priority="1950"/>
    <cfRule type="duplicateValues" dxfId="1463" priority="1951"/>
    <cfRule type="duplicateValues" dxfId="1462" priority="1952"/>
    <cfRule type="duplicateValues" dxfId="1461" priority="1953"/>
    <cfRule type="duplicateValues" dxfId="1460" priority="1954"/>
    <cfRule type="duplicateValues" dxfId="1459" priority="1955"/>
    <cfRule type="duplicateValues" dxfId="1458" priority="1956"/>
    <cfRule type="duplicateValues" dxfId="1457" priority="1957"/>
    <cfRule type="duplicateValues" dxfId="1456" priority="1958"/>
    <cfRule type="duplicateValues" dxfId="1455" priority="1959"/>
    <cfRule type="duplicateValues" dxfId="1454" priority="1960"/>
    <cfRule type="duplicateValues" dxfId="1453" priority="1961"/>
    <cfRule type="duplicateValues" dxfId="1452" priority="1962"/>
    <cfRule type="duplicateValues" dxfId="1451" priority="1963"/>
    <cfRule type="duplicateValues" dxfId="1450" priority="1964"/>
    <cfRule type="duplicateValues" dxfId="1449" priority="1965"/>
    <cfRule type="duplicateValues" dxfId="1448" priority="1966"/>
    <cfRule type="duplicateValues" dxfId="1447" priority="1967"/>
    <cfRule type="duplicateValues" dxfId="1446" priority="1968"/>
    <cfRule type="duplicateValues" dxfId="1445" priority="1969"/>
    <cfRule type="duplicateValues" dxfId="1444" priority="1970"/>
    <cfRule type="duplicateValues" dxfId="1443" priority="1971"/>
    <cfRule type="duplicateValues" dxfId="1442" priority="1972"/>
    <cfRule type="duplicateValues" dxfId="1441" priority="1973"/>
    <cfRule type="duplicateValues" dxfId="1440" priority="1974"/>
    <cfRule type="duplicateValues" dxfId="1439" priority="1975"/>
    <cfRule type="duplicateValues" dxfId="1438" priority="1976"/>
    <cfRule type="duplicateValues" dxfId="1437" priority="1977"/>
    <cfRule type="duplicateValues" dxfId="1436" priority="1978"/>
    <cfRule type="duplicateValues" dxfId="1435" priority="1979"/>
    <cfRule type="duplicateValues" dxfId="1434" priority="1980"/>
    <cfRule type="duplicateValues" dxfId="1433" priority="1981"/>
    <cfRule type="duplicateValues" dxfId="1432" priority="1982"/>
    <cfRule type="duplicateValues" dxfId="1431" priority="1983"/>
    <cfRule type="duplicateValues" dxfId="1430" priority="1984"/>
    <cfRule type="duplicateValues" dxfId="1429" priority="1985"/>
    <cfRule type="duplicateValues" dxfId="1428" priority="1986"/>
    <cfRule type="duplicateValues" dxfId="1427" priority="1987"/>
    <cfRule type="duplicateValues" dxfId="1426" priority="1988"/>
    <cfRule type="duplicateValues" dxfId="1425" priority="1989"/>
    <cfRule type="duplicateValues" dxfId="1424" priority="1990"/>
    <cfRule type="duplicateValues" dxfId="1423" priority="1991"/>
    <cfRule type="duplicateValues" dxfId="1422" priority="1992"/>
    <cfRule type="duplicateValues" dxfId="1421" priority="1993"/>
    <cfRule type="duplicateValues" dxfId="1420" priority="1994"/>
    <cfRule type="duplicateValues" dxfId="1419" priority="1995"/>
    <cfRule type="duplicateValues" dxfId="1418" priority="1996"/>
    <cfRule type="duplicateValues" dxfId="1417" priority="1997"/>
    <cfRule type="duplicateValues" dxfId="1416" priority="1998"/>
    <cfRule type="duplicateValues" dxfId="1415" priority="1999"/>
    <cfRule type="duplicateValues" dxfId="1414" priority="2000"/>
    <cfRule type="duplicateValues" dxfId="1413" priority="2001"/>
    <cfRule type="duplicateValues" dxfId="1412" priority="2002"/>
    <cfRule type="duplicateValues" dxfId="1411" priority="2003"/>
    <cfRule type="duplicateValues" dxfId="1410" priority="2004"/>
    <cfRule type="duplicateValues" dxfId="1409" priority="2005"/>
    <cfRule type="duplicateValues" dxfId="1408" priority="2006"/>
    <cfRule type="duplicateValues" dxfId="1407" priority="2007"/>
    <cfRule type="duplicateValues" dxfId="1406" priority="2008"/>
    <cfRule type="duplicateValues" dxfId="1405" priority="2009"/>
    <cfRule type="duplicateValues" dxfId="1404" priority="2010"/>
    <cfRule type="duplicateValues" dxfId="1403" priority="2011"/>
    <cfRule type="duplicateValues" dxfId="1402" priority="2012"/>
    <cfRule type="duplicateValues" dxfId="1401" priority="2013"/>
    <cfRule type="duplicateValues" dxfId="1400" priority="2014"/>
    <cfRule type="duplicateValues" dxfId="1399" priority="2015"/>
    <cfRule type="duplicateValues" dxfId="1398" priority="2016"/>
    <cfRule type="duplicateValues" dxfId="1397" priority="2017"/>
    <cfRule type="duplicateValues" dxfId="1396" priority="2018"/>
    <cfRule type="duplicateValues" dxfId="1395" priority="2019"/>
    <cfRule type="duplicateValues" dxfId="1394" priority="2020"/>
    <cfRule type="duplicateValues" dxfId="1393" priority="2021"/>
    <cfRule type="duplicateValues" dxfId="1392" priority="2022"/>
    <cfRule type="duplicateValues" dxfId="1391" priority="2023"/>
    <cfRule type="duplicateValues" dxfId="1390" priority="2024"/>
    <cfRule type="duplicateValues" dxfId="1389" priority="2025"/>
    <cfRule type="duplicateValues" dxfId="1388" priority="2026"/>
    <cfRule type="duplicateValues" dxfId="1387" priority="2027"/>
    <cfRule type="duplicateValues" dxfId="1386" priority="2028"/>
    <cfRule type="duplicateValues" dxfId="1385" priority="2029"/>
    <cfRule type="duplicateValues" dxfId="1384" priority="2030"/>
    <cfRule type="duplicateValues" dxfId="1383" priority="2031"/>
    <cfRule type="duplicateValues" dxfId="1382" priority="2032"/>
    <cfRule type="duplicateValues" dxfId="1381" priority="2033"/>
    <cfRule type="duplicateValues" dxfId="1380" priority="2034"/>
    <cfRule type="duplicateValues" dxfId="1379" priority="2035"/>
    <cfRule type="duplicateValues" dxfId="1378" priority="2036"/>
    <cfRule type="duplicateValues" dxfId="1377" priority="2037"/>
    <cfRule type="duplicateValues" dxfId="1376" priority="2038"/>
    <cfRule type="duplicateValues" dxfId="1375" priority="2039"/>
    <cfRule type="duplicateValues" dxfId="1374" priority="2040"/>
    <cfRule type="duplicateValues" dxfId="1373" priority="2041"/>
    <cfRule type="duplicateValues" dxfId="1372" priority="2042"/>
    <cfRule type="duplicateValues" dxfId="1371" priority="2043"/>
    <cfRule type="duplicateValues" dxfId="1370" priority="2044"/>
    <cfRule type="duplicateValues" dxfId="1369" priority="2045"/>
    <cfRule type="duplicateValues" dxfId="1368" priority="2046"/>
    <cfRule type="duplicateValues" dxfId="1367" priority="2047"/>
    <cfRule type="duplicateValues" dxfId="1366" priority="2048"/>
    <cfRule type="duplicateValues" dxfId="1365" priority="2049"/>
    <cfRule type="duplicateValues" dxfId="1364" priority="2050"/>
    <cfRule type="duplicateValues" dxfId="1363" priority="2051"/>
    <cfRule type="duplicateValues" dxfId="1362" priority="2052"/>
    <cfRule type="duplicateValues" dxfId="1361" priority="2053"/>
    <cfRule type="duplicateValues" dxfId="1360" priority="2054"/>
    <cfRule type="duplicateValues" dxfId="1359" priority="2055"/>
    <cfRule type="duplicateValues" dxfId="1358" priority="2056"/>
    <cfRule type="duplicateValues" dxfId="1357" priority="2057"/>
    <cfRule type="duplicateValues" dxfId="1356" priority="2058"/>
    <cfRule type="duplicateValues" dxfId="1355" priority="2059"/>
    <cfRule type="duplicateValues" dxfId="1354" priority="2060"/>
    <cfRule type="duplicateValues" dxfId="1353" priority="2061"/>
    <cfRule type="duplicateValues" dxfId="1352" priority="2062"/>
    <cfRule type="duplicateValues" dxfId="1351" priority="2063"/>
    <cfRule type="duplicateValues" dxfId="1350" priority="2064"/>
    <cfRule type="duplicateValues" dxfId="1349" priority="2065"/>
    <cfRule type="duplicateValues" dxfId="1348" priority="2066"/>
    <cfRule type="duplicateValues" dxfId="1347" priority="2067"/>
    <cfRule type="duplicateValues" dxfId="1346" priority="2068"/>
    <cfRule type="duplicateValues" dxfId="1345" priority="2069"/>
    <cfRule type="duplicateValues" dxfId="1344" priority="2070"/>
    <cfRule type="duplicateValues" dxfId="1343" priority="2071"/>
    <cfRule type="duplicateValues" dxfId="1342" priority="2072"/>
    <cfRule type="duplicateValues" dxfId="1341" priority="2073"/>
    <cfRule type="duplicateValues" dxfId="1340" priority="2074"/>
    <cfRule type="duplicateValues" dxfId="1339" priority="2075"/>
    <cfRule type="duplicateValues" dxfId="1338" priority="2076"/>
    <cfRule type="duplicateValues" dxfId="1337" priority="2077"/>
    <cfRule type="duplicateValues" dxfId="1336" priority="2078"/>
    <cfRule type="duplicateValues" dxfId="1335" priority="2079"/>
    <cfRule type="duplicateValues" dxfId="1334" priority="2080"/>
    <cfRule type="duplicateValues" dxfId="1333" priority="2081"/>
    <cfRule type="duplicateValues" dxfId="1332" priority="2082"/>
    <cfRule type="duplicateValues" dxfId="1331" priority="2083"/>
    <cfRule type="duplicateValues" dxfId="1330" priority="2084"/>
    <cfRule type="duplicateValues" dxfId="1329" priority="2085"/>
    <cfRule type="duplicateValues" dxfId="1328" priority="2086"/>
    <cfRule type="duplicateValues" dxfId="1327" priority="2087"/>
    <cfRule type="duplicateValues" dxfId="1326" priority="2088"/>
    <cfRule type="duplicateValues" dxfId="1325" priority="2089"/>
    <cfRule type="duplicateValues" dxfId="1324" priority="2090"/>
  </conditionalFormatting>
  <conditionalFormatting sqref="F70">
    <cfRule type="duplicateValues" dxfId="1323" priority="9108"/>
  </conditionalFormatting>
  <conditionalFormatting sqref="F71">
    <cfRule type="duplicateValues" dxfId="1322" priority="279"/>
    <cfRule type="duplicateValues" dxfId="1321" priority="290"/>
    <cfRule type="duplicateValues" dxfId="1320" priority="291"/>
    <cfRule type="duplicateValues" dxfId="1319" priority="292"/>
    <cfRule type="duplicateValues" dxfId="1318" priority="293"/>
    <cfRule type="duplicateValues" dxfId="1317" priority="294"/>
    <cfRule type="duplicateValues" dxfId="1316" priority="295"/>
    <cfRule type="duplicateValues" dxfId="1315" priority="296"/>
    <cfRule type="duplicateValues" dxfId="1314" priority="297"/>
    <cfRule type="duplicateValues" dxfId="1313" priority="300"/>
    <cfRule type="duplicateValues" dxfId="1312" priority="303"/>
    <cfRule type="duplicateValues" dxfId="1311" priority="298"/>
    <cfRule type="duplicateValues" dxfId="1310" priority="299"/>
    <cfRule type="duplicateValues" dxfId="1309" priority="277"/>
    <cfRule type="duplicateValues" dxfId="1308" priority="304"/>
    <cfRule type="duplicateValues" dxfId="1307" priority="278"/>
    <cfRule type="duplicateValues" dxfId="1306" priority="302"/>
    <cfRule type="duplicateValues" dxfId="1305" priority="280"/>
    <cfRule type="duplicateValues" dxfId="1304" priority="281"/>
    <cfRule type="duplicateValues" dxfId="1303" priority="282"/>
    <cfRule type="duplicateValues" dxfId="1302" priority="283"/>
    <cfRule type="duplicateValues" dxfId="1301" priority="284"/>
    <cfRule type="duplicateValues" dxfId="1300" priority="285"/>
    <cfRule type="duplicateValues" dxfId="1299" priority="286"/>
    <cfRule type="duplicateValues" dxfId="1298" priority="287"/>
    <cfRule type="duplicateValues" dxfId="1297" priority="288"/>
    <cfRule type="duplicateValues" dxfId="1296" priority="289"/>
  </conditionalFormatting>
  <conditionalFormatting sqref="F72">
    <cfRule type="duplicateValues" dxfId="1295" priority="2170"/>
    <cfRule type="duplicateValues" dxfId="1294" priority="2171"/>
    <cfRule type="duplicateValues" dxfId="1293" priority="2173"/>
  </conditionalFormatting>
  <conditionalFormatting sqref="F73">
    <cfRule type="duplicateValues" dxfId="1292" priority="2166"/>
    <cfRule type="duplicateValues" dxfId="1291" priority="2164"/>
    <cfRule type="duplicateValues" dxfId="1290" priority="2165" stopIfTrue="1"/>
    <cfRule type="duplicateValues" dxfId="1289" priority="2159"/>
    <cfRule type="duplicateValues" dxfId="1288" priority="2160"/>
    <cfRule type="duplicateValues" dxfId="1287" priority="2163" stopIfTrue="1"/>
  </conditionalFormatting>
  <conditionalFormatting sqref="F74">
    <cfRule type="duplicateValues" dxfId="1286" priority="2143"/>
    <cfRule type="duplicateValues" dxfId="1285" priority="2141"/>
  </conditionalFormatting>
  <conditionalFormatting sqref="F75">
    <cfRule type="duplicateValues" dxfId="1284" priority="1007"/>
    <cfRule type="duplicateValues" dxfId="1283" priority="1011"/>
    <cfRule type="duplicateValues" dxfId="1282" priority="1015"/>
    <cfRule type="duplicateValues" dxfId="1281" priority="1021"/>
    <cfRule type="duplicateValues" dxfId="1280" priority="1008"/>
    <cfRule type="duplicateValues" dxfId="1279" priority="1009"/>
    <cfRule type="duplicateValues" dxfId="1278" priority="1003"/>
    <cfRule type="duplicateValues" dxfId="1277" priority="1004"/>
    <cfRule type="duplicateValues" dxfId="1276" priority="1005"/>
    <cfRule type="duplicateValues" dxfId="1275" priority="1022"/>
    <cfRule type="duplicateValues" dxfId="1274" priority="1006"/>
    <cfRule type="duplicateValues" dxfId="1273" priority="1010"/>
    <cfRule type="duplicateValues" dxfId="1272" priority="1020"/>
    <cfRule type="duplicateValues" dxfId="1271" priority="1019"/>
    <cfRule type="duplicateValues" dxfId="1270" priority="1017"/>
    <cfRule type="duplicateValues" dxfId="1269" priority="1016"/>
    <cfRule type="duplicateValues" dxfId="1268" priority="1014"/>
    <cfRule type="duplicateValues" dxfId="1267" priority="1013"/>
    <cfRule type="duplicateValues" dxfId="1266" priority="1012"/>
  </conditionalFormatting>
  <conditionalFormatting sqref="F76">
    <cfRule type="duplicateValues" dxfId="1265" priority="2140"/>
    <cfRule type="duplicateValues" dxfId="1264" priority="2139"/>
    <cfRule type="duplicateValues" dxfId="1263" priority="2137"/>
  </conditionalFormatting>
  <conditionalFormatting sqref="F77">
    <cfRule type="duplicateValues" dxfId="1262" priority="1719"/>
    <cfRule type="duplicateValues" dxfId="1261" priority="1722"/>
    <cfRule type="duplicateValues" dxfId="1260" priority="1720"/>
    <cfRule type="duplicateValues" dxfId="1259" priority="1716"/>
    <cfRule type="duplicateValues" dxfId="1258" priority="1717"/>
    <cfRule type="duplicateValues" dxfId="1257" priority="1715"/>
    <cfRule type="duplicateValues" dxfId="1256" priority="1714"/>
    <cfRule type="duplicateValues" dxfId="1255" priority="1713"/>
    <cfRule type="duplicateValues" dxfId="1254" priority="1712"/>
    <cfRule type="duplicateValues" dxfId="1253" priority="1711"/>
    <cfRule type="duplicateValues" dxfId="1252" priority="1710"/>
    <cfRule type="duplicateValues" dxfId="1251" priority="1709"/>
    <cfRule type="duplicateValues" dxfId="1250" priority="1707"/>
    <cfRule type="duplicateValues" dxfId="1249" priority="1706"/>
    <cfRule type="duplicateValues" dxfId="1248" priority="1705"/>
    <cfRule type="duplicateValues" dxfId="1247" priority="1704"/>
    <cfRule type="duplicateValues" dxfId="1246" priority="1703"/>
    <cfRule type="duplicateValues" dxfId="1245" priority="1708"/>
    <cfRule type="duplicateValues" dxfId="1244" priority="1701"/>
    <cfRule type="duplicateValues" dxfId="1243" priority="1702"/>
  </conditionalFormatting>
  <conditionalFormatting sqref="F78">
    <cfRule type="duplicateValues" dxfId="1242" priority="203"/>
    <cfRule type="duplicateValues" dxfId="1241" priority="202"/>
    <cfRule type="duplicateValues" dxfId="1240" priority="201"/>
    <cfRule type="duplicateValues" dxfId="1239" priority="200"/>
    <cfRule type="duplicateValues" dxfId="1238" priority="199"/>
    <cfRule type="duplicateValues" dxfId="1237" priority="198"/>
    <cfRule type="duplicateValues" dxfId="1236" priority="197"/>
    <cfRule type="duplicateValues" dxfId="1235" priority="196"/>
    <cfRule type="duplicateValues" dxfId="1234" priority="195"/>
    <cfRule type="duplicateValues" dxfId="1233" priority="194"/>
    <cfRule type="duplicateValues" dxfId="1232" priority="193"/>
    <cfRule type="duplicateValues" dxfId="1231" priority="192"/>
    <cfRule type="duplicateValues" dxfId="1230" priority="191"/>
    <cfRule type="duplicateValues" dxfId="1229" priority="190"/>
    <cfRule type="duplicateValues" dxfId="1228" priority="189"/>
    <cfRule type="duplicateValues" dxfId="1227" priority="188"/>
    <cfRule type="duplicateValues" dxfId="1226" priority="187"/>
    <cfRule type="duplicateValues" dxfId="1225" priority="185"/>
    <cfRule type="duplicateValues" dxfId="1224" priority="184"/>
    <cfRule type="duplicateValues" dxfId="1223" priority="183"/>
    <cfRule type="duplicateValues" dxfId="1222" priority="267"/>
    <cfRule type="duplicateValues" dxfId="1221" priority="268"/>
    <cfRule type="duplicateValues" dxfId="1220" priority="269"/>
    <cfRule type="duplicateValues" dxfId="1219" priority="270"/>
    <cfRule type="duplicateValues" dxfId="1218" priority="271"/>
    <cfRule type="duplicateValues" dxfId="1217" priority="272"/>
    <cfRule type="duplicateValues" dxfId="1216" priority="274"/>
    <cfRule type="duplicateValues" dxfId="1215" priority="186"/>
    <cfRule type="duplicateValues" dxfId="1214" priority="276"/>
    <cfRule type="duplicateValues" dxfId="1213" priority="265"/>
    <cfRule type="duplicateValues" dxfId="1212" priority="264"/>
    <cfRule type="duplicateValues" dxfId="1211" priority="263"/>
    <cfRule type="duplicateValues" dxfId="1210" priority="262"/>
    <cfRule type="duplicateValues" dxfId="1209" priority="261"/>
    <cfRule type="duplicateValues" dxfId="1208" priority="260"/>
    <cfRule type="duplicateValues" dxfId="1207" priority="259"/>
    <cfRule type="duplicateValues" dxfId="1206" priority="258"/>
    <cfRule type="duplicateValues" dxfId="1205" priority="257"/>
    <cfRule type="duplicateValues" dxfId="1204" priority="256"/>
    <cfRule type="duplicateValues" dxfId="1203" priority="255"/>
    <cfRule type="duplicateValues" dxfId="1202" priority="254"/>
    <cfRule type="duplicateValues" dxfId="1201" priority="253"/>
    <cfRule type="duplicateValues" dxfId="1200" priority="252"/>
    <cfRule type="duplicateValues" dxfId="1199" priority="251"/>
    <cfRule type="duplicateValues" dxfId="1198" priority="250"/>
    <cfRule type="duplicateValues" dxfId="1197" priority="249"/>
    <cfRule type="duplicateValues" dxfId="1196" priority="248"/>
    <cfRule type="duplicateValues" dxfId="1195" priority="247"/>
    <cfRule type="duplicateValues" dxfId="1194" priority="246"/>
    <cfRule type="duplicateValues" dxfId="1193" priority="245"/>
    <cfRule type="duplicateValues" dxfId="1192" priority="244"/>
    <cfRule type="duplicateValues" dxfId="1191" priority="243"/>
    <cfRule type="duplicateValues" dxfId="1190" priority="275"/>
    <cfRule type="duplicateValues" dxfId="1189" priority="242"/>
    <cfRule type="duplicateValues" dxfId="1188" priority="266"/>
    <cfRule type="duplicateValues" dxfId="1187" priority="241"/>
    <cfRule type="duplicateValues" dxfId="1186" priority="240"/>
    <cfRule type="duplicateValues" dxfId="1185" priority="239"/>
    <cfRule type="duplicateValues" dxfId="1184" priority="238"/>
    <cfRule type="duplicateValues" dxfId="1183" priority="237"/>
    <cfRule type="duplicateValues" dxfId="1182" priority="236"/>
    <cfRule type="duplicateValues" dxfId="1181" priority="235"/>
    <cfRule type="duplicateValues" dxfId="1180" priority="234"/>
    <cfRule type="duplicateValues" dxfId="1179" priority="233"/>
    <cfRule type="duplicateValues" dxfId="1178" priority="232"/>
    <cfRule type="duplicateValues" dxfId="1177" priority="231"/>
    <cfRule type="duplicateValues" dxfId="1176" priority="230"/>
    <cfRule type="duplicateValues" dxfId="1175" priority="229"/>
    <cfRule type="duplicateValues" dxfId="1174" priority="228"/>
    <cfRule type="duplicateValues" dxfId="1173" priority="227"/>
    <cfRule type="duplicateValues" dxfId="1172" priority="226"/>
    <cfRule type="duplicateValues" dxfId="1171" priority="225"/>
    <cfRule type="duplicateValues" dxfId="1170" priority="224"/>
    <cfRule type="duplicateValues" dxfId="1169" priority="223"/>
    <cfRule type="duplicateValues" dxfId="1168" priority="222"/>
    <cfRule type="duplicateValues" dxfId="1167" priority="221"/>
    <cfRule type="duplicateValues" dxfId="1166" priority="220"/>
    <cfRule type="duplicateValues" dxfId="1165" priority="219"/>
    <cfRule type="duplicateValues" dxfId="1164" priority="218"/>
    <cfRule type="duplicateValues" dxfId="1163" priority="217"/>
    <cfRule type="duplicateValues" dxfId="1162" priority="216"/>
    <cfRule type="duplicateValues" dxfId="1161" priority="215"/>
    <cfRule type="duplicateValues" dxfId="1160" priority="214"/>
    <cfRule type="duplicateValues" dxfId="1159" priority="213"/>
    <cfRule type="duplicateValues" dxfId="1158" priority="212"/>
    <cfRule type="duplicateValues" dxfId="1157" priority="211"/>
    <cfRule type="duplicateValues" dxfId="1156" priority="210"/>
    <cfRule type="duplicateValues" dxfId="1155" priority="209"/>
    <cfRule type="duplicateValues" dxfId="1154" priority="208"/>
    <cfRule type="duplicateValues" dxfId="1153" priority="207"/>
    <cfRule type="duplicateValues" dxfId="1152" priority="206"/>
    <cfRule type="duplicateValues" dxfId="1151" priority="205"/>
    <cfRule type="duplicateValues" dxfId="1150" priority="204"/>
  </conditionalFormatting>
  <conditionalFormatting sqref="F79">
    <cfRule type="duplicateValues" dxfId="1149" priority="1030"/>
    <cfRule type="duplicateValues" dxfId="1148" priority="1028"/>
    <cfRule type="duplicateValues" dxfId="1147" priority="1029"/>
    <cfRule type="duplicateValues" dxfId="1146" priority="1025"/>
    <cfRule type="duplicateValues" dxfId="1145" priority="1032"/>
    <cfRule type="duplicateValues" dxfId="1144" priority="1027"/>
    <cfRule type="duplicateValues" dxfId="1143" priority="1026"/>
    <cfRule type="duplicateValues" dxfId="1142" priority="1024"/>
    <cfRule type="duplicateValues" dxfId="1141" priority="1023"/>
  </conditionalFormatting>
  <conditionalFormatting sqref="F80">
    <cfRule type="duplicateValues" dxfId="1140" priority="9088"/>
    <cfRule type="duplicateValues" dxfId="1139" priority="9889"/>
  </conditionalFormatting>
  <conditionalFormatting sqref="F81">
    <cfRule type="duplicateValues" dxfId="1138" priority="9888"/>
  </conditionalFormatting>
  <conditionalFormatting sqref="F83">
    <cfRule type="duplicateValues" dxfId="1137" priority="4221"/>
    <cfRule type="duplicateValues" dxfId="1136" priority="4223"/>
    <cfRule type="duplicateValues" dxfId="1135" priority="4224"/>
    <cfRule type="duplicateValues" dxfId="1134" priority="4225"/>
    <cfRule type="duplicateValues" dxfId="1133" priority="4226"/>
    <cfRule type="duplicateValues" dxfId="1132" priority="4227"/>
    <cfRule type="duplicateValues" dxfId="1131" priority="4228"/>
    <cfRule type="duplicateValues" dxfId="1130" priority="4229"/>
    <cfRule type="duplicateValues" dxfId="1129" priority="4231"/>
    <cfRule type="duplicateValues" dxfId="1128" priority="4222"/>
    <cfRule type="duplicateValues" dxfId="1127" priority="4217"/>
    <cfRule type="duplicateValues" dxfId="1126" priority="4218"/>
    <cfRule type="duplicateValues" dxfId="1125" priority="4219"/>
    <cfRule type="duplicateValues" dxfId="1124" priority="4220"/>
    <cfRule type="duplicateValues" dxfId="1123" priority="4207"/>
    <cfRule type="duplicateValues" dxfId="1122" priority="4208"/>
    <cfRule type="duplicateValues" dxfId="1121" priority="4209"/>
    <cfRule type="duplicateValues" dxfId="1120" priority="4210"/>
    <cfRule type="duplicateValues" dxfId="1119" priority="4211"/>
    <cfRule type="duplicateValues" dxfId="1118" priority="4212"/>
    <cfRule type="duplicateValues" dxfId="1117" priority="4213"/>
    <cfRule type="duplicateValues" dxfId="1116" priority="4214"/>
    <cfRule type="duplicateValues" dxfId="1115" priority="4215"/>
    <cfRule type="duplicateValues" dxfId="1114" priority="4216"/>
  </conditionalFormatting>
  <conditionalFormatting sqref="F84:F85 F68 F56 F48 F44:F46 F70 F80:F82 F58">
    <cfRule type="duplicateValues" dxfId="1113" priority="53722"/>
  </conditionalFormatting>
  <conditionalFormatting sqref="F86">
    <cfRule type="duplicateValues" dxfId="1112" priority="4419"/>
  </conditionalFormatting>
  <conditionalFormatting sqref="F90">
    <cfRule type="duplicateValues" dxfId="1111" priority="896"/>
    <cfRule type="duplicateValues" dxfId="1110" priority="895"/>
  </conditionalFormatting>
  <conditionalFormatting sqref="F93">
    <cfRule type="duplicateValues" dxfId="1109" priority="624" stopIfTrue="1"/>
    <cfRule type="duplicateValues" dxfId="1108" priority="623" stopIfTrue="1"/>
    <cfRule type="duplicateValues" dxfId="1107" priority="622" stopIfTrue="1"/>
  </conditionalFormatting>
  <conditionalFormatting sqref="F94">
    <cfRule type="duplicateValues" dxfId="1106" priority="648"/>
    <cfRule type="duplicateValues" dxfId="1105" priority="643"/>
    <cfRule type="duplicateValues" dxfId="1104" priority="636"/>
    <cfRule type="duplicateValues" dxfId="1103" priority="637"/>
    <cfRule type="duplicateValues" dxfId="1102" priority="638"/>
    <cfRule type="duplicateValues" dxfId="1101" priority="639"/>
    <cfRule type="duplicateValues" dxfId="1100" priority="640"/>
    <cfRule type="duplicateValues" dxfId="1099" priority="641"/>
    <cfRule type="duplicateValues" dxfId="1098" priority="642"/>
    <cfRule type="duplicateValues" dxfId="1097" priority="645"/>
    <cfRule type="duplicateValues" dxfId="1096" priority="646"/>
    <cfRule type="duplicateValues" dxfId="1095" priority="647"/>
  </conditionalFormatting>
  <conditionalFormatting sqref="F96">
    <cfRule type="duplicateValues" dxfId="1094" priority="447"/>
    <cfRule type="duplicateValues" dxfId="1093" priority="458"/>
    <cfRule type="duplicateValues" dxfId="1092" priority="451"/>
    <cfRule type="duplicateValues" dxfId="1091" priority="457"/>
    <cfRule type="duplicateValues" dxfId="1090" priority="456"/>
    <cfRule type="duplicateValues" dxfId="1089" priority="454"/>
    <cfRule type="duplicateValues" dxfId="1088" priority="453"/>
    <cfRule type="duplicateValues" dxfId="1087" priority="450"/>
    <cfRule type="duplicateValues" dxfId="1086" priority="452"/>
    <cfRule type="duplicateValues" dxfId="1085" priority="449"/>
    <cfRule type="duplicateValues" dxfId="1084" priority="446"/>
    <cfRule type="duplicateValues" dxfId="1083" priority="448"/>
    <cfRule type="duplicateValues" dxfId="1082" priority="459"/>
  </conditionalFormatting>
  <conditionalFormatting sqref="F97">
    <cfRule type="duplicateValues" dxfId="1081" priority="821"/>
    <cfRule type="duplicateValues" dxfId="1080" priority="822"/>
    <cfRule type="duplicateValues" dxfId="1079" priority="823"/>
    <cfRule type="duplicateValues" dxfId="1078" priority="824"/>
    <cfRule type="duplicateValues" dxfId="1077" priority="826"/>
    <cfRule type="duplicateValues" dxfId="1076" priority="829"/>
    <cfRule type="duplicateValues" dxfId="1075" priority="827"/>
    <cfRule type="duplicateValues" dxfId="1074" priority="825"/>
    <cfRule type="duplicateValues" dxfId="1073" priority="820"/>
    <cfRule type="duplicateValues" dxfId="1072" priority="830"/>
    <cfRule type="duplicateValues" dxfId="1071" priority="831"/>
    <cfRule type="duplicateValues" dxfId="1070" priority="832"/>
  </conditionalFormatting>
  <conditionalFormatting sqref="F99">
    <cfRule type="duplicateValues" dxfId="1069" priority="326"/>
    <cfRule type="duplicateValues" dxfId="1068" priority="325"/>
    <cfRule type="duplicateValues" dxfId="1067" priority="324"/>
    <cfRule type="duplicateValues" dxfId="1066" priority="323"/>
    <cfRule type="duplicateValues" dxfId="1065" priority="332"/>
    <cfRule type="duplicateValues" dxfId="1064" priority="329"/>
    <cfRule type="duplicateValues" dxfId="1063" priority="322"/>
    <cfRule type="duplicateValues" dxfId="1062" priority="327"/>
    <cfRule type="duplicateValues" dxfId="1061" priority="330"/>
    <cfRule type="duplicateValues" dxfId="1060" priority="331"/>
    <cfRule type="duplicateValues" dxfId="1059" priority="319"/>
    <cfRule type="duplicateValues" dxfId="1058" priority="320"/>
    <cfRule type="duplicateValues" dxfId="1057" priority="321"/>
  </conditionalFormatting>
  <conditionalFormatting sqref="F101">
    <cfRule type="duplicateValues" dxfId="1056" priority="431"/>
    <cfRule type="duplicateValues" dxfId="1055" priority="432"/>
    <cfRule type="duplicateValues" dxfId="1054" priority="434"/>
    <cfRule type="duplicateValues" dxfId="1053" priority="435"/>
    <cfRule type="duplicateValues" dxfId="1052" priority="437"/>
    <cfRule type="duplicateValues" dxfId="1051" priority="438"/>
    <cfRule type="duplicateValues" dxfId="1050" priority="430"/>
    <cfRule type="duplicateValues" dxfId="1049" priority="433"/>
    <cfRule type="duplicateValues" dxfId="1048" priority="439"/>
    <cfRule type="duplicateValues" dxfId="1047" priority="440"/>
    <cfRule type="duplicateValues" dxfId="1046" priority="427"/>
    <cfRule type="duplicateValues" dxfId="1045" priority="428"/>
    <cfRule type="duplicateValues" dxfId="1044" priority="429"/>
  </conditionalFormatting>
  <conditionalFormatting sqref="F102">
    <cfRule type="duplicateValues" dxfId="1043" priority="313"/>
    <cfRule type="duplicateValues" dxfId="1042" priority="310"/>
    <cfRule type="duplicateValues" dxfId="1041" priority="305"/>
    <cfRule type="duplicateValues" dxfId="1040" priority="307"/>
    <cfRule type="duplicateValues" dxfId="1039" priority="314"/>
    <cfRule type="duplicateValues" dxfId="1038" priority="316"/>
    <cfRule type="duplicateValues" dxfId="1037" priority="318"/>
    <cfRule type="duplicateValues" dxfId="1036" priority="312"/>
    <cfRule type="duplicateValues" dxfId="1035" priority="317"/>
    <cfRule type="duplicateValues" dxfId="1034" priority="311"/>
    <cfRule type="duplicateValues" dxfId="1033" priority="309"/>
    <cfRule type="duplicateValues" dxfId="1032" priority="308"/>
    <cfRule type="duplicateValues" dxfId="1031" priority="306"/>
  </conditionalFormatting>
  <conditionalFormatting sqref="F110">
    <cfRule type="duplicateValues" dxfId="1030" priority="16"/>
    <cfRule type="duplicateValues" dxfId="1029" priority="15"/>
    <cfRule type="duplicateValues" dxfId="1028" priority="14"/>
    <cfRule type="duplicateValues" dxfId="1027" priority="13"/>
    <cfRule type="duplicateValues" dxfId="1026" priority="12"/>
    <cfRule type="duplicateValues" dxfId="1025" priority="11"/>
    <cfRule type="duplicateValues" dxfId="1024" priority="10"/>
    <cfRule type="duplicateValues" dxfId="1023" priority="9"/>
    <cfRule type="duplicateValues" dxfId="1022" priority="8"/>
    <cfRule type="duplicateValues" dxfId="1021" priority="7"/>
    <cfRule type="duplicateValues" dxfId="1020" priority="6"/>
    <cfRule type="duplicateValues" dxfId="1019" priority="5"/>
    <cfRule type="duplicateValues" dxfId="1018" priority="4"/>
    <cfRule type="duplicateValues" dxfId="1017" priority="3"/>
    <cfRule type="duplicateValues" dxfId="1016" priority="2"/>
    <cfRule type="duplicateValues" dxfId="1015" priority="51"/>
    <cfRule type="duplicateValues" dxfId="1014" priority="1"/>
    <cfRule type="duplicateValues" dxfId="1013" priority="94"/>
    <cfRule type="duplicateValues" dxfId="1012" priority="93"/>
    <cfRule type="duplicateValues" dxfId="1011" priority="92"/>
    <cfRule type="duplicateValues" dxfId="1010" priority="90"/>
    <cfRule type="duplicateValues" dxfId="1009" priority="89"/>
    <cfRule type="duplicateValues" dxfId="1008" priority="88"/>
    <cfRule type="duplicateValues" dxfId="1007" priority="87"/>
    <cfRule type="duplicateValues" dxfId="1006" priority="86"/>
    <cfRule type="duplicateValues" dxfId="1005" priority="85"/>
    <cfRule type="duplicateValues" dxfId="1004" priority="84"/>
    <cfRule type="duplicateValues" dxfId="1003" priority="83"/>
    <cfRule type="duplicateValues" dxfId="1002" priority="82"/>
    <cfRule type="duplicateValues" dxfId="1001" priority="81"/>
    <cfRule type="duplicateValues" dxfId="1000" priority="80"/>
    <cfRule type="duplicateValues" dxfId="999" priority="79"/>
    <cfRule type="duplicateValues" dxfId="998" priority="78"/>
    <cfRule type="duplicateValues" dxfId="997" priority="77"/>
    <cfRule type="duplicateValues" dxfId="996" priority="76"/>
    <cfRule type="duplicateValues" dxfId="995" priority="75"/>
    <cfRule type="duplicateValues" dxfId="994" priority="74"/>
    <cfRule type="duplicateValues" dxfId="993" priority="73"/>
    <cfRule type="duplicateValues" dxfId="992" priority="72"/>
    <cfRule type="duplicateValues" dxfId="991" priority="71"/>
    <cfRule type="duplicateValues" dxfId="990" priority="70"/>
    <cfRule type="duplicateValues" dxfId="989" priority="69"/>
    <cfRule type="duplicateValues" dxfId="988" priority="68"/>
    <cfRule type="duplicateValues" dxfId="987" priority="67"/>
    <cfRule type="duplicateValues" dxfId="986" priority="66"/>
    <cfRule type="duplicateValues" dxfId="985" priority="65"/>
    <cfRule type="duplicateValues" dxfId="984" priority="64"/>
    <cfRule type="duplicateValues" dxfId="983" priority="63"/>
    <cfRule type="duplicateValues" dxfId="982" priority="62"/>
    <cfRule type="duplicateValues" dxfId="981" priority="61"/>
    <cfRule type="duplicateValues" dxfId="980" priority="60"/>
    <cfRule type="duplicateValues" dxfId="979" priority="59"/>
    <cfRule type="duplicateValues" dxfId="978" priority="58"/>
    <cfRule type="duplicateValues" dxfId="977" priority="57"/>
    <cfRule type="duplicateValues" dxfId="976" priority="56"/>
    <cfRule type="duplicateValues" dxfId="975" priority="55"/>
    <cfRule type="duplicateValues" dxfId="974" priority="54"/>
    <cfRule type="duplicateValues" dxfId="973" priority="53"/>
    <cfRule type="duplicateValues" dxfId="972" priority="52"/>
    <cfRule type="duplicateValues" dxfId="971" priority="50"/>
    <cfRule type="duplicateValues" dxfId="970" priority="49"/>
    <cfRule type="duplicateValues" dxfId="969" priority="48"/>
    <cfRule type="duplicateValues" dxfId="968" priority="47"/>
    <cfRule type="duplicateValues" dxfId="967" priority="46"/>
    <cfRule type="duplicateValues" dxfId="966" priority="45"/>
    <cfRule type="duplicateValues" dxfId="965" priority="44"/>
    <cfRule type="duplicateValues" dxfId="964" priority="43"/>
    <cfRule type="duplicateValues" dxfId="963" priority="42"/>
    <cfRule type="duplicateValues" dxfId="962" priority="41"/>
    <cfRule type="duplicateValues" dxfId="961" priority="40"/>
    <cfRule type="duplicateValues" dxfId="960" priority="39"/>
    <cfRule type="duplicateValues" dxfId="959" priority="38"/>
    <cfRule type="duplicateValues" dxfId="958" priority="37"/>
    <cfRule type="duplicateValues" dxfId="957" priority="36"/>
    <cfRule type="duplicateValues" dxfId="956" priority="35"/>
    <cfRule type="duplicateValues" dxfId="955" priority="34"/>
    <cfRule type="duplicateValues" dxfId="954" priority="33"/>
    <cfRule type="duplicateValues" dxfId="953" priority="32"/>
    <cfRule type="duplicateValues" dxfId="952" priority="31"/>
    <cfRule type="duplicateValues" dxfId="951" priority="30"/>
    <cfRule type="duplicateValues" dxfId="950" priority="29"/>
    <cfRule type="duplicateValues" dxfId="949" priority="28"/>
    <cfRule type="duplicateValues" dxfId="948" priority="27"/>
    <cfRule type="duplicateValues" dxfId="947" priority="26"/>
    <cfRule type="duplicateValues" dxfId="946" priority="25"/>
    <cfRule type="duplicateValues" dxfId="945" priority="24"/>
    <cfRule type="duplicateValues" dxfId="944" priority="23"/>
    <cfRule type="duplicateValues" dxfId="943" priority="22"/>
    <cfRule type="duplicateValues" dxfId="942" priority="21"/>
    <cfRule type="duplicateValues" dxfId="941" priority="20"/>
    <cfRule type="duplicateValues" dxfId="940" priority="19"/>
    <cfRule type="duplicateValues" dxfId="939" priority="18"/>
    <cfRule type="duplicateValues" dxfId="938" priority="17"/>
  </conditionalFormatting>
  <conditionalFormatting sqref="F112">
    <cfRule type="duplicateValues" dxfId="937" priority="140"/>
  </conditionalFormatting>
  <conditionalFormatting sqref="F117">
    <cfRule type="duplicateValues" dxfId="936" priority="133"/>
    <cfRule type="duplicateValues" dxfId="935" priority="128"/>
    <cfRule type="duplicateValues" dxfId="934" priority="130"/>
    <cfRule type="duplicateValues" dxfId="933" priority="129"/>
    <cfRule type="duplicateValues" dxfId="932" priority="126"/>
    <cfRule type="duplicateValues" dxfId="931" priority="139"/>
    <cfRule type="duplicateValues" dxfId="930" priority="138"/>
    <cfRule type="duplicateValues" dxfId="929" priority="137"/>
    <cfRule type="duplicateValues" dxfId="928" priority="135"/>
    <cfRule type="duplicateValues" dxfId="927" priority="134"/>
    <cfRule type="duplicateValues" dxfId="926" priority="127"/>
    <cfRule type="duplicateValues" dxfId="925" priority="132"/>
    <cfRule type="duplicateValues" dxfId="924" priority="131"/>
  </conditionalFormatting>
  <conditionalFormatting sqref="F118">
    <cfRule type="duplicateValues" dxfId="923" priority="115"/>
    <cfRule type="duplicateValues" dxfId="922" priority="116"/>
    <cfRule type="duplicateValues" dxfId="921" priority="117"/>
    <cfRule type="duplicateValues" dxfId="920" priority="118"/>
    <cfRule type="duplicateValues" dxfId="919" priority="119"/>
    <cfRule type="duplicateValues" dxfId="918" priority="121"/>
    <cfRule type="duplicateValues" dxfId="917" priority="122"/>
    <cfRule type="duplicateValues" dxfId="916" priority="123"/>
    <cfRule type="duplicateValues" dxfId="915" priority="124"/>
    <cfRule type="duplicateValues" dxfId="914" priority="112"/>
    <cfRule type="duplicateValues" dxfId="913" priority="113"/>
    <cfRule type="duplicateValues" dxfId="912" priority="114"/>
  </conditionalFormatting>
  <conditionalFormatting sqref="F119 F121">
    <cfRule type="duplicateValues" dxfId="911" priority="109"/>
    <cfRule type="duplicateValues" dxfId="910" priority="108"/>
    <cfRule type="duplicateValues" dxfId="909" priority="101"/>
    <cfRule type="duplicateValues" dxfId="908" priority="107" stopIfTrue="1"/>
    <cfRule type="duplicateValues" dxfId="907" priority="110"/>
    <cfRule type="duplicateValues" dxfId="906" priority="106"/>
    <cfRule type="duplicateValues" dxfId="905" priority="105" stopIfTrue="1"/>
    <cfRule type="duplicateValues" dxfId="904" priority="102"/>
  </conditionalFormatting>
  <conditionalFormatting sqref="F120">
    <cfRule type="duplicateValues" dxfId="903" priority="99"/>
    <cfRule type="duplicateValues" dxfId="902" priority="98"/>
    <cfRule type="duplicateValues" dxfId="901" priority="97"/>
    <cfRule type="duplicateValues" dxfId="900" priority="96"/>
  </conditionalFormatting>
  <conditionalFormatting sqref="F127">
    <cfRule type="duplicateValues" dxfId="899" priority="393"/>
    <cfRule type="duplicateValues" dxfId="898" priority="398"/>
    <cfRule type="duplicateValues" dxfId="897" priority="403"/>
    <cfRule type="duplicateValues" dxfId="896" priority="395"/>
    <cfRule type="duplicateValues" dxfId="895" priority="397"/>
    <cfRule type="duplicateValues" dxfId="894" priority="404"/>
    <cfRule type="duplicateValues" dxfId="893" priority="396"/>
    <cfRule type="duplicateValues" dxfId="892" priority="392"/>
    <cfRule type="duplicateValues" dxfId="891" priority="402"/>
    <cfRule type="duplicateValues" dxfId="890" priority="401"/>
    <cfRule type="duplicateValues" dxfId="889" priority="391"/>
    <cfRule type="duplicateValues" dxfId="888" priority="394"/>
    <cfRule type="duplicateValues" dxfId="887" priority="399"/>
  </conditionalFormatting>
  <conditionalFormatting sqref="F129">
    <cfRule type="duplicateValues" dxfId="886" priority="468"/>
    <cfRule type="duplicateValues" dxfId="885" priority="469"/>
    <cfRule type="duplicateValues" dxfId="884" priority="471"/>
    <cfRule type="duplicateValues" dxfId="883" priority="464"/>
    <cfRule type="duplicateValues" dxfId="882" priority="467"/>
    <cfRule type="duplicateValues" dxfId="881" priority="472"/>
    <cfRule type="duplicateValues" dxfId="880" priority="465"/>
    <cfRule type="duplicateValues" dxfId="879" priority="474"/>
    <cfRule type="duplicateValues" dxfId="878" priority="466"/>
    <cfRule type="duplicateValues" dxfId="877" priority="473"/>
    <cfRule type="duplicateValues" dxfId="876" priority="460"/>
    <cfRule type="duplicateValues" dxfId="875" priority="462"/>
    <cfRule type="duplicateValues" dxfId="874" priority="463"/>
  </conditionalFormatting>
  <conditionalFormatting sqref="F133">
    <cfRule type="duplicateValues" dxfId="873" priority="1688"/>
  </conditionalFormatting>
  <conditionalFormatting sqref="F134">
    <cfRule type="duplicateValues" dxfId="872" priority="589"/>
    <cfRule type="duplicateValues" dxfId="871" priority="583"/>
    <cfRule type="duplicateValues" dxfId="870" priority="584"/>
    <cfRule type="duplicateValues" dxfId="869" priority="586"/>
    <cfRule type="duplicateValues" dxfId="868" priority="587"/>
    <cfRule type="duplicateValues" dxfId="867" priority="580"/>
    <cfRule type="duplicateValues" dxfId="866" priority="588"/>
    <cfRule type="duplicateValues" dxfId="865" priority="578"/>
    <cfRule type="duplicateValues" dxfId="864" priority="579"/>
    <cfRule type="duplicateValues" dxfId="863" priority="582"/>
    <cfRule type="duplicateValues" dxfId="862" priority="577"/>
    <cfRule type="duplicateValues" dxfId="861" priority="576"/>
    <cfRule type="duplicateValues" dxfId="860" priority="581"/>
  </conditionalFormatting>
  <conditionalFormatting sqref="F135">
    <cfRule type="duplicateValues" dxfId="859" priority="407" stopIfTrue="1"/>
    <cfRule type="duplicateValues" dxfId="858" priority="408" stopIfTrue="1"/>
    <cfRule type="duplicateValues" dxfId="857" priority="409" stopIfTrue="1"/>
  </conditionalFormatting>
  <conditionalFormatting sqref="F136 F27:F29">
    <cfRule type="duplicateValues" dxfId="856" priority="55371"/>
  </conditionalFormatting>
  <conditionalFormatting sqref="F136">
    <cfRule type="duplicateValues" dxfId="855" priority="9673"/>
    <cfRule type="duplicateValues" dxfId="854" priority="9676"/>
    <cfRule type="duplicateValues" dxfId="853" priority="9677"/>
    <cfRule type="duplicateValues" dxfId="852" priority="9678"/>
    <cfRule type="duplicateValues" dxfId="851" priority="9679"/>
    <cfRule type="duplicateValues" dxfId="850" priority="9680"/>
    <cfRule type="duplicateValues" dxfId="849" priority="9681"/>
    <cfRule type="duplicateValues" dxfId="848" priority="9682"/>
    <cfRule type="duplicateValues" dxfId="847" priority="9684"/>
    <cfRule type="duplicateValues" dxfId="846" priority="9685"/>
    <cfRule type="duplicateValues" dxfId="845" priority="10687"/>
    <cfRule type="duplicateValues" dxfId="844" priority="9674"/>
    <cfRule type="duplicateValues" dxfId="843" priority="9499"/>
    <cfRule type="duplicateValues" dxfId="842" priority="9498"/>
    <cfRule type="duplicateValues" dxfId="841" priority="9497"/>
    <cfRule type="duplicateValues" dxfId="840" priority="9496"/>
    <cfRule type="duplicateValues" dxfId="839" priority="9495"/>
    <cfRule type="duplicateValues" dxfId="838" priority="9668"/>
    <cfRule type="duplicateValues" dxfId="837" priority="9654"/>
    <cfRule type="duplicateValues" dxfId="836" priority="10686"/>
    <cfRule type="duplicateValues" dxfId="835" priority="10685"/>
    <cfRule type="duplicateValues" dxfId="834" priority="10684"/>
    <cfRule type="duplicateValues" dxfId="833" priority="10683"/>
    <cfRule type="duplicateValues" dxfId="832" priority="10682"/>
    <cfRule type="duplicateValues" dxfId="831" priority="10681"/>
    <cfRule type="duplicateValues" dxfId="830" priority="10680"/>
    <cfRule type="duplicateValues" dxfId="829" priority="10679"/>
    <cfRule type="duplicateValues" dxfId="828" priority="10678"/>
    <cfRule type="duplicateValues" dxfId="827" priority="9519"/>
    <cfRule type="duplicateValues" dxfId="826" priority="9518"/>
    <cfRule type="duplicateValues" dxfId="825" priority="10677"/>
    <cfRule type="duplicateValues" dxfId="824" priority="9517"/>
    <cfRule type="duplicateValues" dxfId="823" priority="9516"/>
    <cfRule type="duplicateValues" dxfId="822" priority="9515"/>
    <cfRule type="duplicateValues" dxfId="821" priority="9514"/>
    <cfRule type="duplicateValues" dxfId="820" priority="9513"/>
    <cfRule type="duplicateValues" dxfId="819" priority="10676"/>
    <cfRule type="duplicateValues" dxfId="818" priority="10675"/>
    <cfRule type="duplicateValues" dxfId="817" priority="10674"/>
    <cfRule type="duplicateValues" dxfId="816" priority="10673"/>
    <cfRule type="duplicateValues" dxfId="815" priority="10672"/>
    <cfRule type="duplicateValues" dxfId="814" priority="10671"/>
    <cfRule type="duplicateValues" dxfId="813" priority="10670"/>
    <cfRule type="duplicateValues" dxfId="812" priority="10669"/>
    <cfRule type="duplicateValues" dxfId="811" priority="10668"/>
    <cfRule type="duplicateValues" dxfId="810" priority="10667"/>
    <cfRule type="duplicateValues" dxfId="809" priority="9655"/>
    <cfRule type="duplicateValues" dxfId="808" priority="9656"/>
    <cfRule type="duplicateValues" dxfId="807" priority="9657"/>
    <cfRule type="duplicateValues" dxfId="806" priority="9658"/>
    <cfRule type="duplicateValues" dxfId="805" priority="9659"/>
    <cfRule type="duplicateValues" dxfId="804" priority="9660"/>
    <cfRule type="duplicateValues" dxfId="803" priority="9661"/>
    <cfRule type="duplicateValues" dxfId="802" priority="9662"/>
    <cfRule type="duplicateValues" dxfId="801" priority="9663"/>
    <cfRule type="duplicateValues" dxfId="800" priority="9664"/>
    <cfRule type="duplicateValues" dxfId="799" priority="9665"/>
    <cfRule type="duplicateValues" dxfId="798" priority="9666"/>
    <cfRule type="duplicateValues" dxfId="797" priority="9500"/>
    <cfRule type="duplicateValues" dxfId="796" priority="9491"/>
    <cfRule type="duplicateValues" dxfId="795" priority="9492"/>
    <cfRule type="duplicateValues" dxfId="794" priority="9493"/>
    <cfRule type="duplicateValues" dxfId="793" priority="9667"/>
    <cfRule type="duplicateValues" dxfId="792" priority="9669"/>
    <cfRule type="duplicateValues" dxfId="791" priority="9670"/>
    <cfRule type="duplicateValues" dxfId="790" priority="9671"/>
    <cfRule type="duplicateValues" dxfId="789" priority="9494"/>
    <cfRule type="duplicateValues" dxfId="788" priority="9672"/>
    <cfRule type="duplicateValues" dxfId="787" priority="9511"/>
    <cfRule type="duplicateValues" dxfId="786" priority="9510"/>
    <cfRule type="duplicateValues" dxfId="785" priority="9509"/>
    <cfRule type="duplicateValues" dxfId="784" priority="9508"/>
    <cfRule type="duplicateValues" dxfId="783" priority="9507"/>
    <cfRule type="duplicateValues" dxfId="782" priority="9506"/>
    <cfRule type="duplicateValues" dxfId="781" priority="9505"/>
    <cfRule type="duplicateValues" dxfId="780" priority="9504"/>
    <cfRule type="duplicateValues" dxfId="779" priority="9503"/>
    <cfRule type="duplicateValues" dxfId="778" priority="9502"/>
    <cfRule type="duplicateValues" dxfId="777" priority="9501"/>
  </conditionalFormatting>
  <conditionalFormatting sqref="F137">
    <cfRule type="duplicateValues" dxfId="776" priority="10581"/>
    <cfRule type="duplicateValues" dxfId="775" priority="10580"/>
    <cfRule type="duplicateValues" dxfId="774" priority="9523"/>
    <cfRule type="duplicateValues" dxfId="773" priority="9707"/>
    <cfRule type="duplicateValues" dxfId="772" priority="9706"/>
    <cfRule type="duplicateValues" dxfId="771" priority="9705"/>
    <cfRule type="duplicateValues" dxfId="770" priority="9704"/>
    <cfRule type="duplicateValues" dxfId="769" priority="9710"/>
    <cfRule type="duplicateValues" dxfId="768" priority="9711"/>
    <cfRule type="duplicateValues" dxfId="767" priority="10586"/>
    <cfRule type="duplicateValues" dxfId="766" priority="9709"/>
    <cfRule type="duplicateValues" dxfId="765" priority="10585"/>
    <cfRule type="duplicateValues" dxfId="764" priority="10584"/>
    <cfRule type="duplicateValues" dxfId="763" priority="10583"/>
    <cfRule type="duplicateValues" dxfId="762" priority="9708"/>
    <cfRule type="duplicateValues" dxfId="761" priority="10582"/>
  </conditionalFormatting>
  <conditionalFormatting sqref="F137:F138 F27 F25 F16:F19 F22 F4:F6">
    <cfRule type="duplicateValues" dxfId="760" priority="56500"/>
    <cfRule type="duplicateValues" dxfId="759" priority="56494"/>
    <cfRule type="duplicateValues" dxfId="758" priority="56495"/>
    <cfRule type="duplicateValues" dxfId="757" priority="56496"/>
    <cfRule type="duplicateValues" dxfId="756" priority="56497"/>
    <cfRule type="duplicateValues" dxfId="755" priority="56498"/>
    <cfRule type="duplicateValues" dxfId="754" priority="56499"/>
  </conditionalFormatting>
  <conditionalFormatting sqref="F138">
    <cfRule type="duplicateValues" dxfId="753" priority="9805"/>
    <cfRule type="duplicateValues" dxfId="752" priority="9806"/>
    <cfRule type="duplicateValues" dxfId="751" priority="9807"/>
    <cfRule type="duplicateValues" dxfId="750" priority="9808"/>
    <cfRule type="duplicateValues" dxfId="749" priority="9809"/>
    <cfRule type="duplicateValues" dxfId="748" priority="9810"/>
    <cfRule type="duplicateValues" dxfId="747" priority="9811"/>
    <cfRule type="duplicateValues" dxfId="746" priority="9812"/>
    <cfRule type="duplicateValues" dxfId="745" priority="9813"/>
    <cfRule type="duplicateValues" dxfId="744" priority="9814"/>
    <cfRule type="duplicateValues" dxfId="743" priority="9804"/>
    <cfRule type="duplicateValues" dxfId="742" priority="9815"/>
    <cfRule type="duplicateValues" dxfId="741" priority="9802"/>
    <cfRule type="duplicateValues" dxfId="740" priority="9803"/>
  </conditionalFormatting>
  <conditionalFormatting sqref="F139">
    <cfRule type="duplicateValues" dxfId="739" priority="4237"/>
    <cfRule type="duplicateValues" dxfId="738" priority="4234"/>
    <cfRule type="duplicateValues" dxfId="737" priority="4235"/>
    <cfRule type="duplicateValues" dxfId="736" priority="4236"/>
    <cfRule type="duplicateValues" dxfId="735" priority="4238"/>
    <cfRule type="duplicateValues" dxfId="734" priority="4240"/>
    <cfRule type="duplicateValues" dxfId="733" priority="4239"/>
    <cfRule type="duplicateValues" dxfId="732" priority="4242"/>
  </conditionalFormatting>
  <conditionalFormatting sqref="F140">
    <cfRule type="duplicateValues" dxfId="731" priority="619" stopIfTrue="1"/>
    <cfRule type="duplicateValues" dxfId="730" priority="620" stopIfTrue="1"/>
    <cfRule type="duplicateValues" dxfId="729" priority="618" stopIfTrue="1"/>
  </conditionalFormatting>
  <conditionalFormatting sqref="F141">
    <cfRule type="duplicateValues" dxfId="728" priority="792"/>
    <cfRule type="cellIs" dxfId="727" priority="793" operator="lessThan">
      <formula>0</formula>
    </cfRule>
  </conditionalFormatting>
  <conditionalFormatting sqref="F141:F1048576 F1:F2 F4:F22 F39 F95 F97:F98 F24:F29 F136:F139 F41:F70 F31:F32 F34:F37 F128 F130:F133 F103:F116 F100 F72:F77 F79:F92 F122:F126">
    <cfRule type="duplicateValues" dxfId="726" priority="60939"/>
  </conditionalFormatting>
  <conditionalFormatting sqref="F143">
    <cfRule type="duplicateValues" dxfId="725" priority="936"/>
    <cfRule type="duplicateValues" dxfId="724" priority="933"/>
    <cfRule type="duplicateValues" dxfId="723" priority="934"/>
    <cfRule type="duplicateValues" dxfId="722" priority="935"/>
    <cfRule type="duplicateValues" dxfId="721" priority="937"/>
    <cfRule type="duplicateValues" dxfId="720" priority="945"/>
    <cfRule type="duplicateValues" dxfId="719" priority="944"/>
    <cfRule type="duplicateValues" dxfId="718" priority="943"/>
    <cfRule type="duplicateValues" dxfId="717" priority="942"/>
    <cfRule type="duplicateValues" dxfId="716" priority="940"/>
    <cfRule type="duplicateValues" dxfId="715" priority="939"/>
    <cfRule type="duplicateValues" dxfId="714" priority="938"/>
  </conditionalFormatting>
  <conditionalFormatting sqref="F144">
    <cfRule type="duplicateValues" dxfId="713" priority="1002"/>
  </conditionalFormatting>
  <conditionalFormatting sqref="F145">
    <cfRule type="duplicateValues" dxfId="712" priority="1001"/>
  </conditionalFormatting>
  <conditionalFormatting sqref="F146 F91 F132 F87:F89">
    <cfRule type="duplicateValues" dxfId="711" priority="60165"/>
  </conditionalFormatting>
  <conditionalFormatting sqref="F147">
    <cfRule type="duplicateValues" dxfId="710" priority="883"/>
    <cfRule type="duplicateValues" dxfId="709" priority="882"/>
    <cfRule type="duplicateValues" dxfId="708" priority="880"/>
    <cfRule type="duplicateValues" dxfId="707" priority="890"/>
    <cfRule type="duplicateValues" dxfId="706" priority="884"/>
    <cfRule type="duplicateValues" dxfId="705" priority="885"/>
    <cfRule type="duplicateValues" dxfId="704" priority="886"/>
    <cfRule type="duplicateValues" dxfId="703" priority="887"/>
    <cfRule type="duplicateValues" dxfId="702" priority="888"/>
    <cfRule type="duplicateValues" dxfId="701" priority="893"/>
    <cfRule type="duplicateValues" dxfId="700" priority="891"/>
    <cfRule type="duplicateValues" dxfId="699" priority="892"/>
  </conditionalFormatting>
  <conditionalFormatting sqref="F148:F149 F68 F22 F1:F2 F9 F11:F13 F56 F65:F66 F70 F58 F16:F19 F60 F27:F29 F32 F92 F80:F86 F95 F4:F6 F142 F24:F25 F39 F98 F152:F153 F157:F1048576 F36 F128 F136:F139 F41:F49 F130:F131 F103:F116 F100 F122:F126">
    <cfRule type="duplicateValues" dxfId="698" priority="60841"/>
  </conditionalFormatting>
  <conditionalFormatting sqref="F148:F149 F91:F92 F1:F2 F144:F146 F95 F4:F22 F142 F24:F29 F39 F98 F151:F153 F157:F1048576 F36 F136:F139 F41:F70 F31:F32 F128 F130:F133 F103:F116 F100 F72:F77 F79:F89 F122:F126">
    <cfRule type="duplicateValues" dxfId="697" priority="60706"/>
  </conditionalFormatting>
  <conditionalFormatting sqref="F148:F149 F92 F1:F2 F98 F152:F153 F95 F142 F157:F1048576 F128 F136 F130:F131 F103:F116 F100 F122:F126">
    <cfRule type="duplicateValues" dxfId="696" priority="60743"/>
  </conditionalFormatting>
  <conditionalFormatting sqref="F148:F149 F92 F2 F98 F152:F153 F95 F142 F157:F1048576 F128 F136 F130:F131 F103:F116 F100 F122:F126">
    <cfRule type="duplicateValues" dxfId="695" priority="60762"/>
    <cfRule type="duplicateValues" dxfId="694" priority="60761"/>
    <cfRule type="duplicateValues" dxfId="693" priority="60757"/>
    <cfRule type="duplicateValues" dxfId="692" priority="60758"/>
    <cfRule type="duplicateValues" dxfId="691" priority="60760"/>
    <cfRule type="duplicateValues" dxfId="690" priority="60759"/>
  </conditionalFormatting>
  <conditionalFormatting sqref="F148:F149 F92 F16:F19 F1:F2 F22 F27 F98 F152:F153 F95 F4:F6 F142 F24:F25 F157:F1048576 F128 F136:F138 F130:F131 F103:F116 F100 F122:F126">
    <cfRule type="duplicateValues" dxfId="689" priority="61047"/>
    <cfRule type="duplicateValues" dxfId="688" priority="61028"/>
  </conditionalFormatting>
  <conditionalFormatting sqref="F148:F149 F92 F16:F19 F29 F1:F2 F22 F9 F27 F11:F12 F98 F152:F153 F95 F4:F6 F142 F24:F25 F157:F1048576 F128 F136:F138 F130:F131 F103:F116 F100 F122:F126">
    <cfRule type="duplicateValues" dxfId="687" priority="61066"/>
  </conditionalFormatting>
  <conditionalFormatting sqref="F150">
    <cfRule type="duplicateValues" dxfId="686" priority="864"/>
    <cfRule type="duplicateValues" dxfId="685" priority="853"/>
    <cfRule type="duplicateValues" dxfId="684" priority="859"/>
    <cfRule type="duplicateValues" dxfId="683" priority="851"/>
    <cfRule type="duplicateValues" dxfId="682" priority="854"/>
    <cfRule type="duplicateValues" dxfId="681" priority="855"/>
    <cfRule type="duplicateValues" dxfId="680" priority="861"/>
    <cfRule type="duplicateValues" dxfId="679" priority="863"/>
    <cfRule type="duplicateValues" dxfId="678" priority="862"/>
    <cfRule type="duplicateValues" dxfId="677" priority="856"/>
    <cfRule type="duplicateValues" dxfId="676" priority="857"/>
    <cfRule type="duplicateValues" dxfId="675" priority="858"/>
  </conditionalFormatting>
  <conditionalFormatting sqref="F151">
    <cfRule type="duplicateValues" dxfId="674" priority="1698"/>
  </conditionalFormatting>
  <conditionalFormatting sqref="F154">
    <cfRule type="duplicateValues" dxfId="673" priority="689"/>
    <cfRule type="duplicateValues" dxfId="672" priority="688"/>
    <cfRule type="duplicateValues" dxfId="671" priority="687"/>
    <cfRule type="duplicateValues" dxfId="670" priority="686"/>
    <cfRule type="duplicateValues" dxfId="669" priority="683"/>
    <cfRule type="duplicateValues" dxfId="668" priority="684"/>
    <cfRule type="duplicateValues" dxfId="667" priority="682"/>
    <cfRule type="duplicateValues" dxfId="666" priority="681"/>
    <cfRule type="duplicateValues" dxfId="665" priority="680"/>
    <cfRule type="duplicateValues" dxfId="664" priority="679"/>
    <cfRule type="duplicateValues" dxfId="663" priority="678"/>
    <cfRule type="duplicateValues" dxfId="662" priority="677"/>
  </conditionalFormatting>
  <conditionalFormatting sqref="F155">
    <cfRule type="duplicateValues" dxfId="661" priority="809"/>
    <cfRule type="duplicateValues" dxfId="660" priority="810"/>
    <cfRule type="duplicateValues" dxfId="659" priority="818"/>
    <cfRule type="duplicateValues" dxfId="658" priority="812"/>
    <cfRule type="duplicateValues" dxfId="657" priority="813"/>
    <cfRule type="duplicateValues" dxfId="656" priority="814"/>
    <cfRule type="duplicateValues" dxfId="655" priority="817"/>
    <cfRule type="duplicateValues" dxfId="654" priority="819"/>
    <cfRule type="duplicateValues" dxfId="653" priority="816"/>
    <cfRule type="duplicateValues" dxfId="652" priority="808"/>
    <cfRule type="duplicateValues" dxfId="651" priority="807"/>
    <cfRule type="duplicateValues" dxfId="650" priority="811"/>
  </conditionalFormatting>
  <conditionalFormatting sqref="F156">
    <cfRule type="duplicateValues" dxfId="649" priority="801"/>
    <cfRule type="duplicateValues" dxfId="648" priority="797"/>
    <cfRule type="duplicateValues" dxfId="647" priority="803"/>
    <cfRule type="duplicateValues" dxfId="646" priority="804"/>
    <cfRule type="duplicateValues" dxfId="645" priority="805"/>
    <cfRule type="duplicateValues" dxfId="644" priority="806"/>
    <cfRule type="duplicateValues" dxfId="643" priority="794"/>
    <cfRule type="duplicateValues" dxfId="642" priority="798"/>
    <cfRule type="duplicateValues" dxfId="641" priority="796"/>
    <cfRule type="duplicateValues" dxfId="640" priority="795"/>
    <cfRule type="duplicateValues" dxfId="639" priority="799"/>
    <cfRule type="duplicateValues" dxfId="638" priority="800"/>
  </conditionalFormatting>
  <conditionalFormatting sqref="G1:G3 N4:N38 N57 N62:N64 N76 K91 G92:G131 H132:K132 K135:K136 N135:N138 H137:K141 N140:N141 G142 K144:K146 G154:J156 G157:G1048576">
    <cfRule type="cellIs" dxfId="637" priority="10622" operator="lessThan">
      <formula>0</formula>
    </cfRule>
  </conditionalFormatting>
  <conditionalFormatting sqref="G26">
    <cfRule type="cellIs" dxfId="636" priority="2734" operator="lessThan">
      <formula>0</formula>
    </cfRule>
  </conditionalFormatting>
  <conditionalFormatting sqref="G147:G153">
    <cfRule type="cellIs" dxfId="635" priority="852" operator="lessThan">
      <formula>0</formula>
    </cfRule>
  </conditionalFormatting>
  <conditionalFormatting sqref="H2:J40">
    <cfRule type="cellIs" dxfId="634" priority="173" operator="lessThan">
      <formula>0</formula>
    </cfRule>
  </conditionalFormatting>
  <conditionalFormatting sqref="H44:J92 H93:K93">
    <cfRule type="cellIs" dxfId="633" priority="164" operator="lessThan">
      <formula>0</formula>
    </cfRule>
  </conditionalFormatting>
  <conditionalFormatting sqref="H94:J100 H101:I101">
    <cfRule type="cellIs" dxfId="632" priority="163" operator="lessThan">
      <formula>0</formula>
    </cfRule>
  </conditionalFormatting>
  <conditionalFormatting sqref="H102:J109">
    <cfRule type="cellIs" dxfId="631" priority="154" operator="lessThan">
      <formula>0</formula>
    </cfRule>
  </conditionalFormatting>
  <conditionalFormatting sqref="H111:J113">
    <cfRule type="cellIs" dxfId="630" priority="158" operator="lessThan">
      <formula>0</formula>
    </cfRule>
  </conditionalFormatting>
  <conditionalFormatting sqref="H129:J129">
    <cfRule type="cellIs" dxfId="629" priority="414" operator="lessThan">
      <formula>0</formula>
    </cfRule>
  </conditionalFormatting>
  <conditionalFormatting sqref="H131:J131">
    <cfRule type="cellIs" dxfId="628" priority="415" operator="lessThan">
      <formula>0</formula>
    </cfRule>
  </conditionalFormatting>
  <conditionalFormatting sqref="H134:J134">
    <cfRule type="cellIs" dxfId="627" priority="421" operator="lessThan">
      <formula>0</formula>
    </cfRule>
  </conditionalFormatting>
  <conditionalFormatting sqref="H143:J144">
    <cfRule type="cellIs" dxfId="626" priority="946" operator="lessThan">
      <formula>0</formula>
    </cfRule>
  </conditionalFormatting>
  <conditionalFormatting sqref="H146:J149">
    <cfRule type="cellIs" dxfId="625" priority="879" operator="lessThan">
      <formula>0</formula>
    </cfRule>
  </conditionalFormatting>
  <conditionalFormatting sqref="H151:J152">
    <cfRule type="cellIs" dxfId="624" priority="625" operator="lessThan">
      <formula>0</formula>
    </cfRule>
  </conditionalFormatting>
  <conditionalFormatting sqref="K4:K38">
    <cfRule type="cellIs" dxfId="623" priority="2674" operator="lessThan">
      <formula>0</formula>
    </cfRule>
  </conditionalFormatting>
  <conditionalFormatting sqref="K44:K57">
    <cfRule type="cellIs" dxfId="622" priority="1592" operator="lessThan">
      <formula>0</formula>
    </cfRule>
  </conditionalFormatting>
  <conditionalFormatting sqref="K60:K63">
    <cfRule type="cellIs" dxfId="621" priority="2195" operator="lessThan">
      <formula>0</formula>
    </cfRule>
  </conditionalFormatting>
  <conditionalFormatting sqref="K65:K88">
    <cfRule type="cellIs" dxfId="620" priority="1721" operator="lessThan">
      <formula>0</formula>
    </cfRule>
  </conditionalFormatting>
  <conditionalFormatting sqref="K133">
    <cfRule type="cellIs" dxfId="619" priority="1689" operator="lessThan">
      <formula>0</formula>
    </cfRule>
  </conditionalFormatting>
  <conditionalFormatting sqref="K151">
    <cfRule type="cellIs" dxfId="618" priority="1700" operator="lessThan">
      <formula>0</formula>
    </cfRule>
  </conditionalFormatting>
  <conditionalFormatting sqref="L43">
    <cfRule type="duplicateValues" dxfId="617" priority="2845"/>
  </conditionalFormatting>
  <conditionalFormatting sqref="L58:L59">
    <cfRule type="duplicateValues" dxfId="616" priority="2846"/>
  </conditionalFormatting>
  <conditionalFormatting sqref="L64">
    <cfRule type="duplicateValues" dxfId="615" priority="53107"/>
  </conditionalFormatting>
  <conditionalFormatting sqref="L134 L39:L42">
    <cfRule type="duplicateValues" dxfId="614" priority="58521"/>
    <cfRule type="duplicateValues" dxfId="613" priority="58531"/>
    <cfRule type="duplicateValues" dxfId="612" priority="58524"/>
    <cfRule type="duplicateValues" dxfId="611" priority="58523"/>
    <cfRule type="duplicateValues" dxfId="610" priority="58522"/>
    <cfRule type="duplicateValues" dxfId="609" priority="58520"/>
    <cfRule type="duplicateValues" dxfId="608" priority="58519"/>
    <cfRule type="duplicateValues" dxfId="607" priority="58517"/>
  </conditionalFormatting>
  <conditionalFormatting sqref="N50">
    <cfRule type="duplicateValues" dxfId="606" priority="2669"/>
    <cfRule type="duplicateValues" dxfId="605" priority="2668"/>
  </conditionalFormatting>
  <conditionalFormatting sqref="N51">
    <cfRule type="duplicateValues" dxfId="604" priority="2662"/>
    <cfRule type="cellIs" dxfId="603" priority="2660" operator="lessThan">
      <formula>0</formula>
    </cfRule>
    <cfRule type="duplicateValues" dxfId="602" priority="2661"/>
  </conditionalFormatting>
  <conditionalFormatting sqref="N52:N55">
    <cfRule type="duplicateValues" dxfId="601" priority="2655"/>
    <cfRule type="duplicateValues" dxfId="600" priority="2656"/>
  </conditionalFormatting>
  <conditionalFormatting sqref="N57">
    <cfRule type="duplicateValues" dxfId="599" priority="56425"/>
  </conditionalFormatting>
  <conditionalFormatting sqref="N60:N61">
    <cfRule type="duplicateValues" dxfId="598" priority="4206"/>
    <cfRule type="duplicateValues" dxfId="597" priority="4205"/>
  </conditionalFormatting>
  <conditionalFormatting sqref="N62:N64">
    <cfRule type="duplicateValues" dxfId="596" priority="59676"/>
  </conditionalFormatting>
  <conditionalFormatting sqref="N66">
    <cfRule type="duplicateValues" dxfId="595" priority="2987"/>
    <cfRule type="duplicateValues" dxfId="594" priority="2988"/>
  </conditionalFormatting>
  <conditionalFormatting sqref="N67">
    <cfRule type="duplicateValues" dxfId="593" priority="56493"/>
  </conditionalFormatting>
  <conditionalFormatting sqref="N72">
    <cfRule type="duplicateValues" dxfId="592" priority="2174"/>
    <cfRule type="duplicateValues" dxfId="591" priority="2175"/>
  </conditionalFormatting>
  <conditionalFormatting sqref="N73">
    <cfRule type="duplicateValues" dxfId="590" priority="2168"/>
    <cfRule type="duplicateValues" dxfId="589" priority="2169"/>
  </conditionalFormatting>
  <conditionalFormatting sqref="N74:N75">
    <cfRule type="duplicateValues" dxfId="588" priority="2144"/>
    <cfRule type="duplicateValues" dxfId="587" priority="2145"/>
  </conditionalFormatting>
  <conditionalFormatting sqref="N76">
    <cfRule type="duplicateValues" dxfId="586" priority="53482"/>
  </conditionalFormatting>
  <conditionalFormatting sqref="N77:N79">
    <cfRule type="duplicateValues" dxfId="585" priority="4027"/>
    <cfRule type="duplicateValues" dxfId="584" priority="4026"/>
  </conditionalFormatting>
  <conditionalFormatting sqref="N83">
    <cfRule type="duplicateValues" dxfId="583" priority="4232"/>
    <cfRule type="duplicateValues" dxfId="582" priority="4233"/>
  </conditionalFormatting>
  <conditionalFormatting sqref="N86">
    <cfRule type="duplicateValues" dxfId="581" priority="4421"/>
    <cfRule type="duplicateValues" dxfId="580" priority="4420"/>
  </conditionalFormatting>
  <conditionalFormatting sqref="N136">
    <cfRule type="duplicateValues" dxfId="579" priority="55910"/>
  </conditionalFormatting>
  <conditionalFormatting sqref="N139">
    <cfRule type="duplicateValues" dxfId="578" priority="4243"/>
    <cfRule type="duplicateValues" dxfId="577" priority="4244"/>
  </conditionalFormatting>
  <conditionalFormatting sqref="N144:N146 N87:N91 N132:N133">
    <cfRule type="duplicateValues" dxfId="576" priority="60190"/>
  </conditionalFormatting>
  <conditionalFormatting sqref="N151 N84:N85 N68:N71 N65 N80:N82 N4:N49 N134:N135 N137:N138 N140:N141 N56 N58:N59">
    <cfRule type="duplicateValues" dxfId="575" priority="56603"/>
  </conditionalFormatting>
  <conditionalFormatting sqref="N151 N84:N85 N68:N71 N65 N80:N82 N4:N49 N134:N138 N140:N141 N56 N58:N59">
    <cfRule type="duplicateValues" dxfId="574" priority="56613"/>
  </conditionalFormatting>
  <conditionalFormatting sqref="Q40">
    <cfRule type="duplicateValues" dxfId="573" priority="367"/>
  </conditionalFormatting>
  <conditionalFormatting sqref="Q158:Q1048576 Q1:Q2 Q41:Q43">
    <cfRule type="duplicateValues" dxfId="572" priority="894"/>
  </conditionalFormatting>
  <conditionalFormatting sqref="V1:W1048576">
    <cfRule type="duplicateValues" dxfId="571" priority="176"/>
  </conditionalFormatting>
  <conditionalFormatting sqref="W43">
    <cfRule type="duplicateValues" dxfId="570" priority="445"/>
    <cfRule type="duplicateValues" dxfId="569" priority="444"/>
    <cfRule type="duplicateValues" dxfId="568" priority="443"/>
    <cfRule type="duplicateValues" dxfId="567" priority="442"/>
  </conditionalFormatting>
  <conditionalFormatting sqref="X99">
    <cfRule type="duplicateValues" dxfId="566" priority="175"/>
  </conditionalFormatting>
  <pageMargins left="0.23622047244094491" right="0.19685039370078741" top="0.27559055118110237" bottom="0.31496062992125984" header="0.19685039370078741" footer="0.31496062992125984"/>
  <pageSetup paperSize="9" scale="85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42"/>
  <sheetViews>
    <sheetView workbookViewId="0">
      <selection activeCell="D17" sqref="D17"/>
    </sheetView>
  </sheetViews>
  <sheetFormatPr defaultRowHeight="13.2"/>
  <cols>
    <col min="1" max="1" width="10.44140625" bestFit="1" customWidth="1"/>
    <col min="2" max="2" width="20.44140625" customWidth="1"/>
    <col min="3" max="3" width="57.77734375" bestFit="1" customWidth="1"/>
    <col min="4" max="4" width="51.109375" bestFit="1" customWidth="1"/>
    <col min="5" max="5" width="16" bestFit="1" customWidth="1"/>
    <col min="6" max="6" width="17.44140625" bestFit="1" customWidth="1"/>
    <col min="9" max="9" width="55.44140625" bestFit="1" customWidth="1"/>
    <col min="10" max="10" width="24.77734375" bestFit="1" customWidth="1"/>
  </cols>
  <sheetData>
    <row r="1" spans="1:10">
      <c r="A1" s="720"/>
      <c r="B1" s="720"/>
      <c r="C1" s="720"/>
      <c r="D1" s="720" t="s">
        <v>664</v>
      </c>
      <c r="E1" s="720" t="s">
        <v>148</v>
      </c>
      <c r="F1" s="720" t="s">
        <v>22140</v>
      </c>
      <c r="G1" s="720" t="s">
        <v>198</v>
      </c>
      <c r="J1" t="s">
        <v>22142</v>
      </c>
    </row>
    <row r="2" spans="1:10" ht="13.8">
      <c r="A2" s="721" t="s">
        <v>532</v>
      </c>
      <c r="B2" s="722">
        <v>101540070377</v>
      </c>
      <c r="C2" s="721" t="s">
        <v>599</v>
      </c>
      <c r="D2" s="720" t="s">
        <v>499</v>
      </c>
      <c r="E2" s="720" t="s">
        <v>156</v>
      </c>
      <c r="F2" s="720" t="s">
        <v>196</v>
      </c>
      <c r="G2" s="720">
        <v>1500</v>
      </c>
      <c r="I2" t="str">
        <f>D2&amp;" "&amp;J2</f>
        <v xml:space="preserve">Mr. SANTOSH LAXMAN KOLI KFIL LINE -1 INSENTIVE </v>
      </c>
      <c r="J2" t="s">
        <v>22141</v>
      </c>
    </row>
    <row r="3" spans="1:10" ht="13.8">
      <c r="A3" s="721" t="s">
        <v>531</v>
      </c>
      <c r="B3" s="722">
        <v>101424675655</v>
      </c>
      <c r="C3" s="721" t="s">
        <v>600</v>
      </c>
      <c r="D3" s="720" t="s">
        <v>500</v>
      </c>
      <c r="E3" s="720" t="s">
        <v>162</v>
      </c>
      <c r="F3" s="720" t="s">
        <v>195</v>
      </c>
      <c r="G3" s="720">
        <v>1500</v>
      </c>
      <c r="I3" t="str">
        <f t="shared" ref="I3:I41" si="0">D3&amp;" "&amp;J3</f>
        <v xml:space="preserve">Mr. VIJAY MANE KFIL LINE -1 INSENTIVE </v>
      </c>
      <c r="J3" t="s">
        <v>22141</v>
      </c>
    </row>
    <row r="4" spans="1:10" ht="13.8">
      <c r="A4" s="723" t="s">
        <v>537</v>
      </c>
      <c r="B4" s="722">
        <v>101623086404</v>
      </c>
      <c r="C4" s="723" t="s">
        <v>590</v>
      </c>
      <c r="D4" s="720" t="s">
        <v>438</v>
      </c>
      <c r="E4" s="720" t="s">
        <v>275</v>
      </c>
      <c r="F4" s="720" t="s">
        <v>418</v>
      </c>
      <c r="G4" s="720">
        <v>1500</v>
      </c>
      <c r="I4" t="str">
        <f t="shared" si="0"/>
        <v xml:space="preserve">Mr. BANDENAWAJ SAIPAN MULLA KFIL LINE -1 INSENTIVE </v>
      </c>
      <c r="J4" t="s">
        <v>22141</v>
      </c>
    </row>
    <row r="5" spans="1:10" ht="16.8">
      <c r="A5" s="723"/>
      <c r="B5" s="722">
        <v>101951607402</v>
      </c>
      <c r="C5" s="724" t="s">
        <v>622</v>
      </c>
      <c r="D5" s="720" t="s">
        <v>480</v>
      </c>
      <c r="E5" s="720" t="s">
        <v>154</v>
      </c>
      <c r="F5" s="720" t="s">
        <v>281</v>
      </c>
      <c r="G5" s="720">
        <v>1500</v>
      </c>
      <c r="I5" t="str">
        <f t="shared" si="0"/>
        <v xml:space="preserve">Mr. DAVALSAB MATTU NADAF KFIL LINE -1 INSENTIVE </v>
      </c>
      <c r="J5" t="s">
        <v>22141</v>
      </c>
    </row>
    <row r="6" spans="1:10" ht="13.8">
      <c r="A6" s="725"/>
      <c r="B6" s="722">
        <v>101969547233</v>
      </c>
      <c r="C6" s="723" t="s">
        <v>225</v>
      </c>
      <c r="D6" s="720" t="s">
        <v>475</v>
      </c>
      <c r="E6" s="720" t="s">
        <v>186</v>
      </c>
      <c r="F6" s="720" t="s">
        <v>283</v>
      </c>
      <c r="G6" s="720">
        <v>1500</v>
      </c>
      <c r="I6" t="str">
        <f t="shared" si="0"/>
        <v xml:space="preserve">Mr. NANDURE HEMANT ANAVIRAPPA KFIL LINE -1 INSENTIVE </v>
      </c>
      <c r="J6" t="s">
        <v>22141</v>
      </c>
    </row>
    <row r="7" spans="1:10" ht="13.8">
      <c r="A7" s="725" t="s">
        <v>568</v>
      </c>
      <c r="B7" s="722">
        <v>102043325356</v>
      </c>
      <c r="C7" s="726" t="s">
        <v>315</v>
      </c>
      <c r="D7" s="720" t="s">
        <v>457</v>
      </c>
      <c r="E7" s="720" t="s">
        <v>273</v>
      </c>
      <c r="F7" s="720" t="s">
        <v>274</v>
      </c>
      <c r="G7" s="720">
        <v>1500</v>
      </c>
      <c r="I7" t="str">
        <f t="shared" si="0"/>
        <v xml:space="preserve">Mr. AKIB SHAIKH KFIL LINE -1 INSENTIVE </v>
      </c>
      <c r="J7" t="s">
        <v>22141</v>
      </c>
    </row>
    <row r="8" spans="1:10" ht="13.8">
      <c r="A8" s="727"/>
      <c r="B8" s="722"/>
      <c r="C8" s="726" t="s">
        <v>22125</v>
      </c>
      <c r="D8" s="726" t="s">
        <v>22125</v>
      </c>
      <c r="E8" s="720" t="s">
        <v>22137</v>
      </c>
      <c r="F8" s="720" t="s">
        <v>22138</v>
      </c>
      <c r="G8" s="720">
        <v>1500</v>
      </c>
      <c r="I8" t="str">
        <f t="shared" si="0"/>
        <v xml:space="preserve">SAQIB SAYYAD KFIL LINE -1 INSENTIVE </v>
      </c>
      <c r="J8" t="s">
        <v>22141</v>
      </c>
    </row>
    <row r="9" spans="1:10" ht="16.8">
      <c r="A9" s="727"/>
      <c r="B9" s="722">
        <v>102043325341</v>
      </c>
      <c r="C9" s="724" t="s">
        <v>596</v>
      </c>
      <c r="D9" s="720" t="s">
        <v>458</v>
      </c>
      <c r="E9" s="720" t="s">
        <v>275</v>
      </c>
      <c r="F9" s="720" t="s">
        <v>289</v>
      </c>
      <c r="G9" s="720">
        <v>1500</v>
      </c>
      <c r="I9" t="str">
        <f t="shared" si="0"/>
        <v xml:space="preserve">Mr. SAGAR CHANDRASHEKHAR PATIL KFIL LINE -1 INSENTIVE </v>
      </c>
      <c r="J9" t="s">
        <v>22141</v>
      </c>
    </row>
    <row r="10" spans="1:10" ht="13.8">
      <c r="A10" s="721" t="s">
        <v>543</v>
      </c>
      <c r="B10" s="722">
        <v>101826609019</v>
      </c>
      <c r="C10" s="727" t="s">
        <v>607</v>
      </c>
      <c r="D10" s="720" t="s">
        <v>490</v>
      </c>
      <c r="E10" s="720" t="s">
        <v>166</v>
      </c>
      <c r="F10" s="720" t="s">
        <v>167</v>
      </c>
      <c r="G10" s="720">
        <v>1500</v>
      </c>
      <c r="I10" t="str">
        <f t="shared" si="0"/>
        <v xml:space="preserve">Mr. GIRISH SIDDHARAM MADYAL KFIL LINE -1 INSENTIVE </v>
      </c>
      <c r="J10" t="s">
        <v>22141</v>
      </c>
    </row>
    <row r="11" spans="1:10" ht="13.8">
      <c r="A11" s="721" t="s">
        <v>533</v>
      </c>
      <c r="B11" s="722">
        <v>102120964651</v>
      </c>
      <c r="C11" s="728" t="s">
        <v>336</v>
      </c>
      <c r="D11" s="720" t="s">
        <v>441</v>
      </c>
      <c r="E11" s="720" t="s">
        <v>389</v>
      </c>
      <c r="F11" s="720" t="s">
        <v>390</v>
      </c>
      <c r="G11" s="720">
        <v>1500</v>
      </c>
      <c r="I11" t="str">
        <f t="shared" si="0"/>
        <v xml:space="preserve">Mr. KHAJASAHEB GULAB HIMONE KFIL LINE -1 INSENTIVE </v>
      </c>
      <c r="J11" t="s">
        <v>22141</v>
      </c>
    </row>
    <row r="12" spans="1:10" ht="13.8">
      <c r="A12" s="721" t="s">
        <v>561</v>
      </c>
      <c r="B12" s="722">
        <v>102004077854</v>
      </c>
      <c r="C12" s="727" t="s">
        <v>610</v>
      </c>
      <c r="D12" s="720" t="s">
        <v>469</v>
      </c>
      <c r="E12" s="720" t="s">
        <v>163</v>
      </c>
      <c r="F12" s="720" t="s">
        <v>257</v>
      </c>
      <c r="G12" s="720">
        <v>1500</v>
      </c>
      <c r="I12" t="str">
        <f t="shared" si="0"/>
        <v xml:space="preserve">Mr. BHIMAHSNKAR SHARNAPPA ISHWARKATTI KFIL LINE -1 INSENTIVE </v>
      </c>
      <c r="J12" t="s">
        <v>22141</v>
      </c>
    </row>
    <row r="13" spans="1:10" ht="13.8">
      <c r="A13" s="721" t="s">
        <v>522</v>
      </c>
      <c r="B13" s="722">
        <v>101432431093</v>
      </c>
      <c r="C13" s="721" t="s">
        <v>334</v>
      </c>
      <c r="D13" s="720" t="s">
        <v>444</v>
      </c>
      <c r="E13" s="720" t="s">
        <v>271</v>
      </c>
      <c r="F13" s="720" t="s">
        <v>313</v>
      </c>
      <c r="G13" s="720">
        <v>1500</v>
      </c>
      <c r="I13" t="str">
        <f t="shared" si="0"/>
        <v xml:space="preserve">Mr. VISHAL SURESH MANE KFIL LINE -1 INSENTIVE </v>
      </c>
      <c r="J13" t="s">
        <v>22141</v>
      </c>
    </row>
    <row r="14" spans="1:10" ht="13.8">
      <c r="A14" s="721" t="s">
        <v>567</v>
      </c>
      <c r="B14" s="722">
        <v>101817173110</v>
      </c>
      <c r="C14" s="727" t="s">
        <v>59</v>
      </c>
      <c r="D14" s="720" t="s">
        <v>461</v>
      </c>
      <c r="E14" s="720" t="s">
        <v>193</v>
      </c>
      <c r="F14" s="720" t="s">
        <v>255</v>
      </c>
      <c r="G14" s="720">
        <v>1500</v>
      </c>
      <c r="I14" t="str">
        <f t="shared" si="0"/>
        <v xml:space="preserve">Mr. SHIVANAND KANTAPPA KOSHTI KFIL LINE -1 INSENTIVE </v>
      </c>
      <c r="J14" t="s">
        <v>22141</v>
      </c>
    </row>
    <row r="15" spans="1:10" ht="13.8">
      <c r="A15" s="721" t="s">
        <v>529</v>
      </c>
      <c r="B15" s="722">
        <v>101373078654</v>
      </c>
      <c r="C15" s="727" t="s">
        <v>614</v>
      </c>
      <c r="D15" s="720" t="s">
        <v>501</v>
      </c>
      <c r="E15" s="720" t="s">
        <v>172</v>
      </c>
      <c r="F15" s="720" t="s">
        <v>173</v>
      </c>
      <c r="G15" s="720">
        <v>1500</v>
      </c>
      <c r="I15" t="str">
        <f t="shared" si="0"/>
        <v xml:space="preserve">Mr. KHALID ILAI SHAIKH KFIL LINE -1 INSENTIVE </v>
      </c>
      <c r="J15" t="s">
        <v>22141</v>
      </c>
    </row>
    <row r="16" spans="1:10" ht="13.8">
      <c r="A16" s="721" t="s">
        <v>548</v>
      </c>
      <c r="B16" s="722">
        <v>101520450548</v>
      </c>
      <c r="C16" s="727" t="s">
        <v>617</v>
      </c>
      <c r="D16" s="720" t="s">
        <v>21913</v>
      </c>
      <c r="E16" s="720" t="s">
        <v>171</v>
      </c>
      <c r="F16" s="720" t="s">
        <v>19994</v>
      </c>
      <c r="G16" s="720">
        <v>1500</v>
      </c>
      <c r="I16" t="str">
        <f t="shared" si="0"/>
        <v xml:space="preserve">Mr. KASHINATH ABHIMANYU PATIL KFIL LINE -1 INSENTIVE </v>
      </c>
      <c r="J16" t="s">
        <v>22141</v>
      </c>
    </row>
    <row r="17" spans="1:10" ht="13.8">
      <c r="A17" s="721" t="s">
        <v>523</v>
      </c>
      <c r="B17" s="722">
        <v>101475170616</v>
      </c>
      <c r="C17" s="727" t="s">
        <v>618</v>
      </c>
      <c r="D17" s="720" t="s">
        <v>507</v>
      </c>
      <c r="E17" s="720" t="s">
        <v>186</v>
      </c>
      <c r="F17" s="720" t="s">
        <v>187</v>
      </c>
      <c r="G17" s="720">
        <v>1500</v>
      </c>
      <c r="I17" t="str">
        <f t="shared" si="0"/>
        <v xml:space="preserve">Mr. SATISH SHIVAJI SHINDE KFIL LINE -1 INSENTIVE </v>
      </c>
      <c r="J17" t="s">
        <v>22141</v>
      </c>
    </row>
    <row r="18" spans="1:10" ht="13.8">
      <c r="A18" s="721"/>
      <c r="B18" s="722" t="s">
        <v>21532</v>
      </c>
      <c r="C18" s="729" t="s">
        <v>21532</v>
      </c>
      <c r="D18" s="720" t="s">
        <v>21532</v>
      </c>
      <c r="E18" s="720" t="s">
        <v>21547</v>
      </c>
      <c r="F18" s="720" t="s">
        <v>21548</v>
      </c>
      <c r="G18" s="720">
        <v>1500</v>
      </c>
      <c r="I18" t="str">
        <f t="shared" si="0"/>
        <v xml:space="preserve">AJAY SHRINIVAS PENTA KFIL LINE -1 INSENTIVE </v>
      </c>
      <c r="J18" t="s">
        <v>22141</v>
      </c>
    </row>
    <row r="19" spans="1:10" ht="13.8">
      <c r="A19" s="727" t="s">
        <v>660</v>
      </c>
      <c r="B19" s="722">
        <v>102209140373</v>
      </c>
      <c r="C19" s="727" t="s">
        <v>644</v>
      </c>
      <c r="D19" s="720" t="s">
        <v>20923</v>
      </c>
      <c r="E19" s="720" t="s">
        <v>171</v>
      </c>
      <c r="F19" s="720" t="s">
        <v>19997</v>
      </c>
      <c r="G19" s="720">
        <v>1500</v>
      </c>
      <c r="I19" t="str">
        <f t="shared" si="0"/>
        <v xml:space="preserve">Mr. HARUN BASHA MULLA KFIL LINE -1 INSENTIVE </v>
      </c>
      <c r="J19" t="s">
        <v>22141</v>
      </c>
    </row>
    <row r="20" spans="1:10" ht="13.8">
      <c r="A20" s="721"/>
      <c r="B20" s="722">
        <v>101591620448</v>
      </c>
      <c r="C20" s="729" t="s">
        <v>21234</v>
      </c>
      <c r="D20" s="720" t="s">
        <v>21377</v>
      </c>
      <c r="E20" s="720" t="s">
        <v>154</v>
      </c>
      <c r="F20" s="720" t="s">
        <v>21524</v>
      </c>
      <c r="G20" s="720">
        <v>1500</v>
      </c>
      <c r="I20" t="str">
        <f t="shared" si="0"/>
        <v xml:space="preserve">Mr. RAJSHEKHAR ANDODGI KFIL LINE -1 INSENTIVE </v>
      </c>
      <c r="J20" t="s">
        <v>22141</v>
      </c>
    </row>
    <row r="21" spans="1:10" ht="13.8">
      <c r="A21" s="727" t="s">
        <v>20643</v>
      </c>
      <c r="B21" s="722">
        <v>102235752061</v>
      </c>
      <c r="C21" s="730" t="s">
        <v>20169</v>
      </c>
      <c r="D21" s="720" t="s">
        <v>20231</v>
      </c>
      <c r="E21" s="720" t="s">
        <v>254</v>
      </c>
      <c r="F21" s="720" t="s">
        <v>20646</v>
      </c>
      <c r="G21" s="720">
        <v>1500</v>
      </c>
      <c r="I21" t="str">
        <f t="shared" si="0"/>
        <v xml:space="preserve">Mr. SAISAMARTH VITTHAL ZAMPALE KFIL LINE -1 INSENTIVE </v>
      </c>
      <c r="J21" t="s">
        <v>22141</v>
      </c>
    </row>
    <row r="22" spans="1:10" ht="13.8">
      <c r="A22" s="727" t="s">
        <v>580</v>
      </c>
      <c r="B22" s="722">
        <v>102190249257</v>
      </c>
      <c r="C22" s="727" t="s">
        <v>511</v>
      </c>
      <c r="D22" s="720" t="s">
        <v>655</v>
      </c>
      <c r="E22" s="720" t="s">
        <v>251</v>
      </c>
      <c r="F22" s="720" t="s">
        <v>574</v>
      </c>
      <c r="G22" s="720">
        <v>1500</v>
      </c>
      <c r="I22" t="str">
        <f t="shared" si="0"/>
        <v xml:space="preserve">Mr. YUVRAJ MALAKARI HIRKURE KFIL LINE -1 INSENTIVE </v>
      </c>
      <c r="J22" t="s">
        <v>22141</v>
      </c>
    </row>
    <row r="23" spans="1:10" ht="13.8">
      <c r="A23" s="727"/>
      <c r="B23" s="722" t="s">
        <v>21822</v>
      </c>
      <c r="C23" s="729" t="s">
        <v>21822</v>
      </c>
      <c r="D23" s="720" t="s">
        <v>21823</v>
      </c>
      <c r="E23" s="720" t="s">
        <v>21950</v>
      </c>
      <c r="F23" s="720" t="s">
        <v>21951</v>
      </c>
      <c r="G23" s="720">
        <v>1500</v>
      </c>
      <c r="I23" t="str">
        <f t="shared" si="0"/>
        <v xml:space="preserve">SANJAY GOPINATH BANDGAR KFIL LINE -1 INSENTIVE </v>
      </c>
      <c r="J23" t="s">
        <v>22141</v>
      </c>
    </row>
    <row r="24" spans="1:10" ht="13.8">
      <c r="A24" s="727" t="s">
        <v>516</v>
      </c>
      <c r="B24" s="722">
        <v>101931400073</v>
      </c>
      <c r="C24" s="727" t="s">
        <v>627</v>
      </c>
      <c r="D24" s="720" t="s">
        <v>450</v>
      </c>
      <c r="E24" s="720" t="s">
        <v>177</v>
      </c>
      <c r="F24" s="720" t="s">
        <v>263</v>
      </c>
      <c r="G24" s="720">
        <v>1500</v>
      </c>
      <c r="I24" t="str">
        <f t="shared" si="0"/>
        <v xml:space="preserve">Mr. SHAHANVAJ MURTUJ PATHAN KFIL LINE -1 INSENTIVE </v>
      </c>
      <c r="J24" t="s">
        <v>22141</v>
      </c>
    </row>
    <row r="25" spans="1:10" ht="13.8">
      <c r="A25" s="727" t="s">
        <v>19991</v>
      </c>
      <c r="B25" s="722">
        <v>101868848739</v>
      </c>
      <c r="C25" s="727" t="s">
        <v>425</v>
      </c>
      <c r="D25" s="720" t="s">
        <v>4665</v>
      </c>
      <c r="E25" s="720" t="s">
        <v>191</v>
      </c>
      <c r="F25" s="720" t="s">
        <v>19995</v>
      </c>
      <c r="G25" s="720">
        <v>1500</v>
      </c>
      <c r="I25" t="str">
        <f t="shared" si="0"/>
        <v xml:space="preserve">Mr. BASAVRAJ SOMNATH KARKALE KFIL LINE -1 INSENTIVE </v>
      </c>
      <c r="J25" t="s">
        <v>22141</v>
      </c>
    </row>
    <row r="26" spans="1:10" ht="13.8">
      <c r="A26" s="727" t="s">
        <v>535</v>
      </c>
      <c r="B26" s="722">
        <v>102125816854</v>
      </c>
      <c r="C26" s="727" t="s">
        <v>628</v>
      </c>
      <c r="D26" s="720" t="s">
        <v>439</v>
      </c>
      <c r="E26" s="720" t="s">
        <v>162</v>
      </c>
      <c r="F26" s="720" t="s">
        <v>424</v>
      </c>
      <c r="G26" s="720">
        <v>1500</v>
      </c>
      <c r="I26" t="str">
        <f t="shared" si="0"/>
        <v xml:space="preserve">Mr. SUFIYAN SHEKULAL FULARI KFIL LINE -1 INSENTIVE </v>
      </c>
      <c r="J26" t="s">
        <v>22141</v>
      </c>
    </row>
    <row r="27" spans="1:10" ht="13.8">
      <c r="A27" s="727" t="s">
        <v>557</v>
      </c>
      <c r="B27" s="722">
        <v>100450352070</v>
      </c>
      <c r="C27" s="727" t="s">
        <v>630</v>
      </c>
      <c r="D27" s="720" t="s">
        <v>474</v>
      </c>
      <c r="E27" s="720" t="s">
        <v>162</v>
      </c>
      <c r="F27" s="720" t="s">
        <v>288</v>
      </c>
      <c r="G27" s="720">
        <v>1500</v>
      </c>
      <c r="I27" t="str">
        <f t="shared" si="0"/>
        <v xml:space="preserve">Mr. SACHIN BHAGWAN GHANTE KFIL LINE -1 INSENTIVE </v>
      </c>
      <c r="J27" t="s">
        <v>22141</v>
      </c>
    </row>
    <row r="28" spans="1:10" ht="13.8">
      <c r="A28" s="727"/>
      <c r="B28" s="722">
        <v>102245251075</v>
      </c>
      <c r="C28" s="729" t="s">
        <v>20965</v>
      </c>
      <c r="D28" s="720" t="s">
        <v>20700</v>
      </c>
      <c r="E28" s="720" t="s">
        <v>20820</v>
      </c>
      <c r="F28" s="720" t="s">
        <v>20819</v>
      </c>
      <c r="G28" s="720">
        <v>1500</v>
      </c>
      <c r="I28" t="str">
        <f t="shared" si="0"/>
        <v xml:space="preserve">Mr. MANIK GURULINGAYA HIREMATH KFIL LINE -1 INSENTIVE </v>
      </c>
      <c r="J28" t="s">
        <v>22141</v>
      </c>
    </row>
    <row r="29" spans="1:10" ht="13.8">
      <c r="A29" s="727" t="s">
        <v>524</v>
      </c>
      <c r="B29" s="722">
        <v>102081665259</v>
      </c>
      <c r="C29" s="729" t="s">
        <v>328</v>
      </c>
      <c r="D29" s="720" t="s">
        <v>447</v>
      </c>
      <c r="E29" s="720" t="s">
        <v>387</v>
      </c>
      <c r="F29" s="720" t="s">
        <v>388</v>
      </c>
      <c r="G29" s="720">
        <v>1500</v>
      </c>
      <c r="I29" t="str">
        <f t="shared" si="0"/>
        <v xml:space="preserve">Mr. SIDDHRAM MAHANINGAPPA DOMBE KFIL LINE -1 INSENTIVE </v>
      </c>
      <c r="J29" t="s">
        <v>22141</v>
      </c>
    </row>
    <row r="30" spans="1:10" ht="13.8">
      <c r="A30" s="727" t="s">
        <v>562</v>
      </c>
      <c r="B30" s="722">
        <v>101396804599</v>
      </c>
      <c r="C30" s="727" t="s">
        <v>635</v>
      </c>
      <c r="D30" s="720" t="s">
        <v>467</v>
      </c>
      <c r="E30" s="720" t="s">
        <v>189</v>
      </c>
      <c r="F30" s="720" t="s">
        <v>291</v>
      </c>
      <c r="G30" s="720">
        <v>1500</v>
      </c>
      <c r="I30" t="str">
        <f t="shared" si="0"/>
        <v xml:space="preserve">Mr. SHARANAPPA KHEDAGIKAR KFIL LINE -1 INSENTIVE </v>
      </c>
      <c r="J30" t="s">
        <v>22141</v>
      </c>
    </row>
    <row r="31" spans="1:10" ht="13.8">
      <c r="A31" s="727" t="s">
        <v>21529</v>
      </c>
      <c r="B31" s="722">
        <v>102067179570</v>
      </c>
      <c r="C31" s="731" t="s">
        <v>637</v>
      </c>
      <c r="D31" s="720" t="s">
        <v>449</v>
      </c>
      <c r="E31" s="720" t="s">
        <v>21546</v>
      </c>
      <c r="F31" s="720" t="s">
        <v>21545</v>
      </c>
      <c r="G31" s="720">
        <v>1500</v>
      </c>
      <c r="I31" t="str">
        <f t="shared" si="0"/>
        <v xml:space="preserve">Mr. NAGANATH KASHINATH SONWANE KFIL LINE -1 INSENTIVE </v>
      </c>
      <c r="J31" t="s">
        <v>22141</v>
      </c>
    </row>
    <row r="32" spans="1:10" ht="13.8">
      <c r="A32" s="727" t="s">
        <v>520</v>
      </c>
      <c r="B32" s="722">
        <v>102086487131</v>
      </c>
      <c r="C32" s="731" t="s">
        <v>304</v>
      </c>
      <c r="D32" s="720" t="s">
        <v>446</v>
      </c>
      <c r="E32" s="720" t="s">
        <v>311</v>
      </c>
      <c r="F32" s="720" t="s">
        <v>423</v>
      </c>
      <c r="G32" s="720">
        <v>1500</v>
      </c>
      <c r="I32" t="str">
        <f t="shared" si="0"/>
        <v xml:space="preserve">Mr. SUDHAKAR BHIMASHANKAR KOGANURE KFIL LINE -1 INSENTIVE </v>
      </c>
      <c r="J32" t="s">
        <v>22141</v>
      </c>
    </row>
    <row r="33" spans="1:10" ht="13.8">
      <c r="A33" s="727" t="s">
        <v>581</v>
      </c>
      <c r="B33" s="722">
        <v>102032852951</v>
      </c>
      <c r="C33" s="727" t="s">
        <v>577</v>
      </c>
      <c r="D33" s="720" t="s">
        <v>2146</v>
      </c>
      <c r="E33" s="720" t="s">
        <v>585</v>
      </c>
      <c r="F33" s="720" t="s">
        <v>584</v>
      </c>
      <c r="G33" s="720">
        <v>1500</v>
      </c>
      <c r="I33" t="str">
        <f t="shared" si="0"/>
        <v xml:space="preserve">Mr. PRAKASH KFIL LINE -1 INSENTIVE </v>
      </c>
      <c r="J33" t="s">
        <v>22141</v>
      </c>
    </row>
    <row r="34" spans="1:10" ht="13.8">
      <c r="A34" s="727" t="s">
        <v>20835</v>
      </c>
      <c r="B34" s="722">
        <v>102259643488</v>
      </c>
      <c r="C34" s="721" t="s">
        <v>20971</v>
      </c>
      <c r="D34" s="720" t="s">
        <v>20895</v>
      </c>
      <c r="E34" s="720" t="s">
        <v>177</v>
      </c>
      <c r="F34" s="720" t="s">
        <v>21228</v>
      </c>
      <c r="G34" s="720">
        <v>1500</v>
      </c>
      <c r="I34" t="str">
        <f t="shared" si="0"/>
        <v xml:space="preserve">Mr. SAI MAHESH KATKAR KFIL LINE -1 INSENTIVE </v>
      </c>
      <c r="J34" t="s">
        <v>22141</v>
      </c>
    </row>
    <row r="35" spans="1:10" ht="13.8">
      <c r="A35" s="727"/>
      <c r="B35" s="722">
        <v>101811097763</v>
      </c>
      <c r="C35" s="732" t="s">
        <v>21987</v>
      </c>
      <c r="D35" s="720" t="s">
        <v>21863</v>
      </c>
      <c r="E35" s="720" t="s">
        <v>21947</v>
      </c>
      <c r="F35" s="720" t="s">
        <v>21948</v>
      </c>
      <c r="G35" s="720">
        <v>1500</v>
      </c>
      <c r="I35" t="str">
        <f t="shared" si="0"/>
        <v xml:space="preserve">YUPENDRA KUMAR SINGH KFIL LINE -1 INSENTIVE </v>
      </c>
      <c r="J35" t="s">
        <v>22141</v>
      </c>
    </row>
    <row r="36" spans="1:10" ht="13.8">
      <c r="A36" s="727" t="s">
        <v>515</v>
      </c>
      <c r="B36" s="722">
        <v>102062806876</v>
      </c>
      <c r="C36" s="729" t="s">
        <v>611</v>
      </c>
      <c r="D36" s="720" t="s">
        <v>451</v>
      </c>
      <c r="E36" s="720" t="s">
        <v>262</v>
      </c>
      <c r="F36" s="720" t="s">
        <v>261</v>
      </c>
      <c r="G36" s="720">
        <v>1500</v>
      </c>
      <c r="I36" t="str">
        <f t="shared" si="0"/>
        <v xml:space="preserve">Mr. ARBAZ NADAF KFIL LINE -1 INSENTIVE </v>
      </c>
      <c r="J36" t="s">
        <v>22141</v>
      </c>
    </row>
    <row r="37" spans="1:10" ht="13.8">
      <c r="A37" s="727"/>
      <c r="B37" s="722">
        <v>102146549923</v>
      </c>
      <c r="C37" s="721" t="s">
        <v>21242</v>
      </c>
      <c r="D37" s="720" t="s">
        <v>2050</v>
      </c>
      <c r="E37" s="720" t="s">
        <v>21583</v>
      </c>
      <c r="F37" s="720" t="s">
        <v>21584</v>
      </c>
      <c r="G37" s="720">
        <v>1500</v>
      </c>
      <c r="I37" t="str">
        <f t="shared" si="0"/>
        <v xml:space="preserve">Mr. PRASHANT RAJU KOLI KFIL LINE -1 INSENTIVE </v>
      </c>
      <c r="J37" t="s">
        <v>22141</v>
      </c>
    </row>
    <row r="38" spans="1:10" ht="13.8">
      <c r="A38" s="727"/>
      <c r="B38" s="722">
        <v>102146553230</v>
      </c>
      <c r="C38" s="721" t="s">
        <v>21243</v>
      </c>
      <c r="D38" s="720" t="s">
        <v>2059</v>
      </c>
      <c r="E38" s="720" t="s">
        <v>20963</v>
      </c>
      <c r="F38" s="720" t="s">
        <v>21251</v>
      </c>
      <c r="G38" s="720">
        <v>1500</v>
      </c>
      <c r="I38" t="str">
        <f t="shared" si="0"/>
        <v xml:space="preserve">Mr. KUNDAN SANJAY GAIKWAD KFIL LINE -1 INSENTIVE </v>
      </c>
      <c r="J38" t="s">
        <v>22141</v>
      </c>
    </row>
    <row r="39" spans="1:10" ht="13.8">
      <c r="A39" s="727" t="s">
        <v>526</v>
      </c>
      <c r="B39" s="722">
        <v>102056969235</v>
      </c>
      <c r="C39" s="721" t="s">
        <v>650</v>
      </c>
      <c r="D39" s="720" t="s">
        <v>453</v>
      </c>
      <c r="E39" s="720" t="s">
        <v>416</v>
      </c>
      <c r="F39" s="720" t="s">
        <v>417</v>
      </c>
      <c r="G39" s="720">
        <v>1500</v>
      </c>
      <c r="I39" t="str">
        <f t="shared" si="0"/>
        <v xml:space="preserve">Mr. ANIKET SHRIPATI DANGE KFIL LINE -1 INSENTIVE </v>
      </c>
      <c r="J39" t="s">
        <v>22141</v>
      </c>
    </row>
    <row r="40" spans="1:10" ht="13.8">
      <c r="A40" s="733" t="s">
        <v>20648</v>
      </c>
      <c r="B40" s="722">
        <v>102219962850</v>
      </c>
      <c r="C40" s="721" t="s">
        <v>20649</v>
      </c>
      <c r="D40" s="720" t="s">
        <v>20217</v>
      </c>
      <c r="E40" s="720" t="s">
        <v>158</v>
      </c>
      <c r="F40" s="720" t="s">
        <v>20818</v>
      </c>
      <c r="G40" s="720">
        <v>1500</v>
      </c>
      <c r="I40" t="str">
        <f t="shared" si="0"/>
        <v xml:space="preserve">Mr. GANGADHAR TUKARAM WAGHULE KFIL LINE -1 INSENTIVE </v>
      </c>
      <c r="J40" t="s">
        <v>22141</v>
      </c>
    </row>
    <row r="41" spans="1:10">
      <c r="A41" s="720"/>
      <c r="B41" s="720"/>
      <c r="C41" s="720" t="s">
        <v>22139</v>
      </c>
      <c r="D41" s="720"/>
      <c r="E41" s="720"/>
      <c r="F41" s="720"/>
      <c r="G41" s="720">
        <v>1500</v>
      </c>
      <c r="I41" t="str">
        <f t="shared" si="0"/>
        <v xml:space="preserve"> KFIL LINE -1 INSENTIVE </v>
      </c>
      <c r="J41" t="s">
        <v>22141</v>
      </c>
    </row>
    <row r="42" spans="1:10">
      <c r="A42" s="720"/>
      <c r="B42" s="720"/>
      <c r="C42" s="720"/>
      <c r="D42" s="720"/>
      <c r="E42" s="720"/>
      <c r="F42" s="720"/>
      <c r="G42" s="720">
        <f>SUM(G2:G41)</f>
        <v>60000</v>
      </c>
    </row>
  </sheetData>
  <conditionalFormatting sqref="B5">
    <cfRule type="duplicateValues" dxfId="565" priority="25"/>
    <cfRule type="duplicateValues" dxfId="564" priority="24"/>
    <cfRule type="duplicateValues" dxfId="563" priority="23"/>
    <cfRule type="duplicateValues" dxfId="562" priority="22"/>
    <cfRule type="duplicateValues" dxfId="561" priority="26"/>
    <cfRule type="duplicateValues" dxfId="560" priority="27"/>
  </conditionalFormatting>
  <conditionalFormatting sqref="B6">
    <cfRule type="duplicateValues" dxfId="559" priority="17"/>
    <cfRule type="duplicateValues" dxfId="558" priority="21"/>
    <cfRule type="duplicateValues" dxfId="557" priority="20"/>
    <cfRule type="duplicateValues" dxfId="556" priority="19"/>
    <cfRule type="duplicateValues" dxfId="555" priority="18"/>
    <cfRule type="duplicateValues" dxfId="554" priority="16"/>
  </conditionalFormatting>
  <conditionalFormatting sqref="B8">
    <cfRule type="duplicateValues" dxfId="553" priority="10"/>
    <cfRule type="duplicateValues" dxfId="552" priority="11"/>
    <cfRule type="duplicateValues" dxfId="551" priority="12"/>
    <cfRule type="duplicateValues" dxfId="550" priority="13"/>
    <cfRule type="duplicateValues" dxfId="549" priority="14"/>
    <cfRule type="duplicateValues" dxfId="548" priority="15"/>
  </conditionalFormatting>
  <conditionalFormatting sqref="B9">
    <cfRule type="duplicateValues" dxfId="547" priority="33"/>
    <cfRule type="duplicateValues" dxfId="546" priority="28"/>
    <cfRule type="duplicateValues" dxfId="545" priority="29"/>
    <cfRule type="duplicateValues" dxfId="544" priority="30"/>
    <cfRule type="duplicateValues" dxfId="543" priority="31"/>
    <cfRule type="duplicateValues" dxfId="542" priority="32"/>
  </conditionalFormatting>
  <conditionalFormatting sqref="B18">
    <cfRule type="duplicateValues" dxfId="541" priority="9"/>
  </conditionalFormatting>
  <conditionalFormatting sqref="B23">
    <cfRule type="duplicateValues" dxfId="540" priority="8"/>
    <cfRule type="duplicateValues" dxfId="539" priority="7"/>
    <cfRule type="duplicateValues" dxfId="538" priority="6"/>
    <cfRule type="duplicateValues" dxfId="537" priority="5"/>
  </conditionalFormatting>
  <conditionalFormatting sqref="B35">
    <cfRule type="duplicateValues" dxfId="536" priority="2"/>
    <cfRule type="duplicateValues" dxfId="535" priority="4"/>
    <cfRule type="duplicateValues" dxfId="534" priority="3"/>
    <cfRule type="duplicateValues" dxfId="533" priority="1"/>
  </conditionalFormatting>
  <pageMargins left="0.24" right="0.34" top="0.34" bottom="0.35" header="0.31496062992125984" footer="0.31496062992125984"/>
  <pageSetup paperSize="9" scale="58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pageSetUpPr fitToPage="1"/>
  </sheetPr>
  <dimension ref="A1:AR305"/>
  <sheetViews>
    <sheetView zoomScale="145" zoomScaleNormal="145" workbookViewId="0">
      <pane xSplit="4" ySplit="11" topLeftCell="L12" activePane="bottomRight" state="frozen"/>
      <selection pane="topRight" activeCell="E1" sqref="E1"/>
      <selection pane="bottomLeft" activeCell="A12" sqref="A12"/>
      <selection pane="bottomRight" activeCell="B63" sqref="B63"/>
    </sheetView>
  </sheetViews>
  <sheetFormatPr defaultColWidth="10.6640625" defaultRowHeight="13.8"/>
  <cols>
    <col min="1" max="1" width="7.109375" style="75" customWidth="1"/>
    <col min="2" max="2" width="19.44140625" style="158" bestFit="1" customWidth="1"/>
    <col min="3" max="3" width="17.109375" style="90" bestFit="1" customWidth="1"/>
    <col min="4" max="4" width="45.77734375" style="75" bestFit="1" customWidth="1"/>
    <col min="5" max="5" width="7.44140625" style="75" customWidth="1"/>
    <col min="6" max="6" width="10.109375" style="90" bestFit="1" customWidth="1"/>
    <col min="7" max="7" width="9.109375" style="90" bestFit="1" customWidth="1"/>
    <col min="8" max="8" width="8" style="90" customWidth="1"/>
    <col min="9" max="9" width="10.6640625" style="90" customWidth="1"/>
    <col min="10" max="10" width="9.77734375" style="75" customWidth="1"/>
    <col min="11" max="11" width="10" style="75" customWidth="1"/>
    <col min="12" max="12" width="12.44140625" style="151" customWidth="1"/>
    <col min="13" max="13" width="9.6640625" style="152" customWidth="1"/>
    <col min="14" max="14" width="7" style="153" customWidth="1"/>
    <col min="15" max="15" width="10.33203125" style="152" customWidth="1"/>
    <col min="16" max="16" width="9.6640625" style="152" customWidth="1"/>
    <col min="17" max="17" width="12.109375" style="90" customWidth="1"/>
    <col min="18" max="24" width="9.6640625" style="90" customWidth="1"/>
    <col min="25" max="25" width="9.6640625" style="154" customWidth="1"/>
    <col min="26" max="26" width="9.6640625" style="155" customWidth="1"/>
    <col min="27" max="27" width="7" style="156" customWidth="1"/>
    <col min="28" max="28" width="10" style="155" customWidth="1"/>
    <col min="29" max="29" width="9.33203125" style="75" hidden="1" customWidth="1"/>
    <col min="30" max="30" width="0" style="75" hidden="1" customWidth="1"/>
    <col min="31" max="31" width="36" style="75" hidden="1" customWidth="1"/>
    <col min="32" max="33" width="9.33203125" style="75" hidden="1" customWidth="1"/>
    <col min="34" max="34" width="10.6640625" style="75"/>
    <col min="35" max="35" width="45.77734375" style="75" bestFit="1" customWidth="1"/>
    <col min="36" max="40" width="10.6640625" style="75"/>
    <col min="41" max="41" width="13.109375" style="75" bestFit="1" customWidth="1"/>
    <col min="42" max="16384" width="10.6640625" style="75"/>
  </cols>
  <sheetData>
    <row r="1" spans="1:44" s="42" customFormat="1">
      <c r="B1" s="158"/>
      <c r="C1" s="45"/>
      <c r="L1" s="44"/>
      <c r="Q1" s="45"/>
      <c r="R1" s="45"/>
      <c r="S1" s="45"/>
      <c r="T1" s="45"/>
      <c r="U1" s="45"/>
      <c r="V1" s="45"/>
      <c r="W1" s="45"/>
      <c r="X1" s="45"/>
      <c r="Y1" s="46"/>
      <c r="Z1" s="47"/>
      <c r="AA1" s="43"/>
      <c r="AB1" s="47"/>
    </row>
    <row r="2" spans="1:44" s="42" customFormat="1">
      <c r="A2" s="42" t="s">
        <v>66</v>
      </c>
      <c r="B2" s="158"/>
      <c r="C2" s="45"/>
      <c r="L2" s="44"/>
      <c r="Q2" s="45"/>
      <c r="R2" s="45"/>
      <c r="S2" s="45"/>
      <c r="T2" s="45"/>
      <c r="U2" s="45"/>
      <c r="V2" s="45"/>
      <c r="W2" s="45"/>
      <c r="X2" s="45"/>
      <c r="Y2" s="46"/>
      <c r="Z2" s="47"/>
      <c r="AA2" s="43"/>
      <c r="AB2" s="47"/>
    </row>
    <row r="3" spans="1:44" s="42" customFormat="1" ht="32.4">
      <c r="A3" s="48"/>
      <c r="B3" s="159"/>
      <c r="C3" s="48"/>
      <c r="D3" s="45">
        <f>16+11</f>
        <v>27</v>
      </c>
      <c r="E3" s="45"/>
      <c r="F3" s="48"/>
      <c r="G3" s="48"/>
      <c r="H3" s="48"/>
      <c r="I3" s="48"/>
      <c r="J3" s="48"/>
      <c r="K3" s="48"/>
      <c r="L3" s="49"/>
      <c r="M3" s="50">
        <f>14010+100</f>
        <v>14110</v>
      </c>
      <c r="N3" s="51">
        <f>+M3*5%</f>
        <v>705.5</v>
      </c>
      <c r="O3" s="51">
        <v>0</v>
      </c>
      <c r="P3" s="51">
        <f>SUM(M3:O3)</f>
        <v>14815.5</v>
      </c>
      <c r="Q3" s="52"/>
      <c r="R3" s="53">
        <f>14010+775</f>
        <v>14785</v>
      </c>
      <c r="S3" s="52"/>
      <c r="T3" s="52"/>
      <c r="U3" s="52"/>
      <c r="V3" s="52"/>
      <c r="W3" s="52"/>
      <c r="X3" s="52"/>
      <c r="Y3" s="54"/>
      <c r="Z3" s="55"/>
      <c r="AA3" s="43"/>
      <c r="AB3" s="55"/>
    </row>
    <row r="4" spans="1:44" s="42" customFormat="1">
      <c r="A4" s="48"/>
      <c r="B4" s="159"/>
      <c r="C4" s="48"/>
      <c r="G4" s="48">
        <f>600*26</f>
        <v>15600</v>
      </c>
      <c r="H4" s="48"/>
      <c r="I4" s="48"/>
      <c r="J4" s="48"/>
      <c r="K4" s="48"/>
      <c r="L4" s="49"/>
      <c r="M4" s="56">
        <f>+M3/26</f>
        <v>542.69230769230774</v>
      </c>
      <c r="N4" s="57">
        <f>+N3/26</f>
        <v>27.134615384615383</v>
      </c>
      <c r="O4" s="51"/>
      <c r="P4" s="57">
        <f>+P3/26</f>
        <v>569.82692307692309</v>
      </c>
      <c r="Q4" s="52"/>
      <c r="R4" s="56">
        <f>+R3/26</f>
        <v>568.65384615384619</v>
      </c>
      <c r="S4" s="52"/>
      <c r="T4" s="52"/>
      <c r="U4" s="52"/>
      <c r="V4" s="52"/>
      <c r="W4" s="52"/>
      <c r="X4" s="52"/>
      <c r="Y4" s="54"/>
      <c r="Z4" s="55"/>
      <c r="AA4" s="43"/>
      <c r="AB4" s="55"/>
    </row>
    <row r="5" spans="1:44" s="42" customFormat="1">
      <c r="A5" s="58" t="s">
        <v>426</v>
      </c>
      <c r="B5" s="160"/>
      <c r="C5" s="161"/>
      <c r="D5" s="58"/>
      <c r="E5" s="58"/>
      <c r="F5" s="58" t="s">
        <v>66</v>
      </c>
      <c r="G5" s="58"/>
      <c r="H5" s="58" t="s">
        <v>21588</v>
      </c>
      <c r="I5" s="58"/>
      <c r="J5" s="58"/>
      <c r="K5" s="58"/>
      <c r="L5" s="58"/>
      <c r="M5" s="50">
        <f>14010</f>
        <v>14010</v>
      </c>
      <c r="N5" s="51">
        <f>+M5*5%</f>
        <v>700.5</v>
      </c>
      <c r="O5" s="51">
        <v>0</v>
      </c>
      <c r="P5" s="51">
        <f>SUM(M5:O5)</f>
        <v>14710.5</v>
      </c>
      <c r="Q5" s="59">
        <f>Q6-P54</f>
        <v>2548.0961538461543</v>
      </c>
      <c r="R5" s="58"/>
      <c r="S5" s="58"/>
      <c r="T5" s="58"/>
      <c r="U5" s="58"/>
      <c r="V5" s="58"/>
      <c r="W5" s="58"/>
      <c r="X5" s="58"/>
      <c r="Y5" s="58"/>
      <c r="Z5" s="58"/>
      <c r="AA5" s="43"/>
    </row>
    <row r="6" spans="1:44" s="42" customFormat="1">
      <c r="A6" s="60"/>
      <c r="B6" s="162"/>
      <c r="C6" s="60"/>
      <c r="D6" s="61"/>
      <c r="E6" s="61"/>
      <c r="F6" s="60"/>
      <c r="G6" s="60"/>
      <c r="H6" s="60"/>
      <c r="I6" s="60"/>
      <c r="J6" s="60"/>
      <c r="K6" s="60"/>
      <c r="L6" s="62">
        <f>M6*I54</f>
        <v>4849.6153846153848</v>
      </c>
      <c r="M6" s="56">
        <f>+M5/26</f>
        <v>538.84615384615381</v>
      </c>
      <c r="N6" s="57">
        <f>+N5/26</f>
        <v>26.942307692307693</v>
      </c>
      <c r="O6" s="51"/>
      <c r="P6" s="57">
        <f>+P5/26</f>
        <v>565.78846153846155</v>
      </c>
      <c r="Q6" s="62">
        <f>P6*I54</f>
        <v>5092.0961538461543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spans="1:44" s="65" customFormat="1">
      <c r="A7" s="969" t="s">
        <v>67</v>
      </c>
      <c r="B7" s="970" t="s">
        <v>68</v>
      </c>
      <c r="C7" s="969" t="s">
        <v>69</v>
      </c>
      <c r="D7" s="969" t="s">
        <v>70</v>
      </c>
      <c r="E7" s="63"/>
      <c r="F7" s="969" t="s">
        <v>71</v>
      </c>
      <c r="G7" s="969" t="s">
        <v>72</v>
      </c>
      <c r="H7" s="969" t="s">
        <v>73</v>
      </c>
      <c r="I7" s="969" t="s">
        <v>74</v>
      </c>
      <c r="J7" s="969" t="s">
        <v>75</v>
      </c>
      <c r="K7" s="969" t="s">
        <v>76</v>
      </c>
      <c r="L7" s="972" t="s">
        <v>77</v>
      </c>
      <c r="M7" s="968" t="s">
        <v>78</v>
      </c>
      <c r="N7" s="973" t="s">
        <v>79</v>
      </c>
      <c r="O7" s="973" t="s">
        <v>80</v>
      </c>
      <c r="P7" s="973" t="s">
        <v>81</v>
      </c>
      <c r="Q7" s="969" t="s">
        <v>82</v>
      </c>
      <c r="R7" s="969"/>
      <c r="S7" s="969"/>
      <c r="T7" s="969"/>
      <c r="U7" s="969"/>
      <c r="V7" s="969"/>
      <c r="W7" s="969"/>
      <c r="X7" s="969"/>
      <c r="Y7" s="969"/>
      <c r="Z7" s="974" t="s">
        <v>83</v>
      </c>
      <c r="AA7" s="969" t="s">
        <v>84</v>
      </c>
      <c r="AB7" s="974" t="s">
        <v>85</v>
      </c>
      <c r="AC7" s="64"/>
    </row>
    <row r="8" spans="1:44" s="65" customFormat="1">
      <c r="A8" s="969"/>
      <c r="B8" s="970"/>
      <c r="C8" s="969"/>
      <c r="D8" s="969"/>
      <c r="E8" s="63"/>
      <c r="F8" s="969"/>
      <c r="G8" s="969"/>
      <c r="H8" s="969"/>
      <c r="I8" s="969"/>
      <c r="J8" s="969"/>
      <c r="K8" s="969"/>
      <c r="L8" s="972"/>
      <c r="M8" s="968"/>
      <c r="N8" s="973"/>
      <c r="O8" s="973"/>
      <c r="P8" s="973"/>
      <c r="Q8" s="975" t="s">
        <v>86</v>
      </c>
      <c r="R8" s="975" t="s">
        <v>42</v>
      </c>
      <c r="S8" s="975" t="s">
        <v>43</v>
      </c>
      <c r="T8" s="975" t="s">
        <v>87</v>
      </c>
      <c r="U8" s="975" t="s">
        <v>88</v>
      </c>
      <c r="V8" s="975" t="s">
        <v>89</v>
      </c>
      <c r="W8" s="975" t="s">
        <v>372</v>
      </c>
      <c r="X8" s="975" t="s">
        <v>90</v>
      </c>
      <c r="Y8" s="975" t="s">
        <v>91</v>
      </c>
      <c r="Z8" s="974"/>
      <c r="AA8" s="969"/>
      <c r="AB8" s="974"/>
      <c r="AC8" s="64"/>
    </row>
    <row r="9" spans="1:44" s="65" customFormat="1" ht="27.6">
      <c r="A9" s="969"/>
      <c r="B9" s="970"/>
      <c r="C9" s="969"/>
      <c r="D9" s="969"/>
      <c r="E9" s="63"/>
      <c r="F9" s="969"/>
      <c r="G9" s="969"/>
      <c r="H9" s="969"/>
      <c r="I9" s="969"/>
      <c r="J9" s="969"/>
      <c r="K9" s="969"/>
      <c r="L9" s="972"/>
      <c r="M9" s="968"/>
      <c r="N9" s="973"/>
      <c r="O9" s="973"/>
      <c r="P9" s="973"/>
      <c r="Q9" s="975"/>
      <c r="R9" s="975"/>
      <c r="S9" s="975"/>
      <c r="T9" s="975"/>
      <c r="U9" s="975"/>
      <c r="V9" s="975"/>
      <c r="W9" s="975"/>
      <c r="X9" s="975"/>
      <c r="Y9" s="975"/>
      <c r="Z9" s="974"/>
      <c r="AA9" s="969"/>
      <c r="AB9" s="974"/>
      <c r="AC9" s="64"/>
      <c r="AF9" s="65" t="s">
        <v>92</v>
      </c>
    </row>
    <row r="10" spans="1:44" s="65" customFormat="1">
      <c r="A10" s="969"/>
      <c r="B10" s="970"/>
      <c r="C10" s="969"/>
      <c r="D10" s="969"/>
      <c r="E10" s="63"/>
      <c r="F10" s="969"/>
      <c r="G10" s="969"/>
      <c r="H10" s="969"/>
      <c r="I10" s="969"/>
      <c r="J10" s="969"/>
      <c r="K10" s="969"/>
      <c r="L10" s="972"/>
      <c r="M10" s="968"/>
      <c r="N10" s="973"/>
      <c r="O10" s="973"/>
      <c r="P10" s="973"/>
      <c r="Q10" s="975"/>
      <c r="R10" s="975"/>
      <c r="S10" s="975"/>
      <c r="T10" s="975"/>
      <c r="U10" s="975"/>
      <c r="V10" s="975"/>
      <c r="W10" s="975"/>
      <c r="X10" s="975"/>
      <c r="Y10" s="975"/>
      <c r="Z10" s="974"/>
      <c r="AA10" s="969"/>
      <c r="AB10" s="974"/>
      <c r="AC10" s="64"/>
    </row>
    <row r="11" spans="1:44" s="65" customFormat="1">
      <c r="A11" s="969"/>
      <c r="B11" s="970"/>
      <c r="C11" s="969"/>
      <c r="D11" s="969"/>
      <c r="E11" s="63"/>
      <c r="F11" s="969"/>
      <c r="G11" s="969"/>
      <c r="H11" s="969"/>
      <c r="I11" s="969"/>
      <c r="J11" s="969"/>
      <c r="K11" s="969"/>
      <c r="L11" s="972"/>
      <c r="M11" s="968"/>
      <c r="N11" s="973"/>
      <c r="O11" s="973"/>
      <c r="P11" s="973"/>
      <c r="Q11" s="975"/>
      <c r="R11" s="975"/>
      <c r="S11" s="975"/>
      <c r="T11" s="975"/>
      <c r="U11" s="975"/>
      <c r="V11" s="975"/>
      <c r="W11" s="975"/>
      <c r="X11" s="975"/>
      <c r="Y11" s="975"/>
      <c r="Z11" s="974"/>
      <c r="AA11" s="969"/>
      <c r="AB11" s="974"/>
      <c r="AC11" s="64"/>
    </row>
    <row r="12" spans="1:44" hidden="1">
      <c r="A12" s="66">
        <v>1</v>
      </c>
      <c r="B12" s="286">
        <v>101447270865</v>
      </c>
      <c r="C12" s="287">
        <v>3314278646</v>
      </c>
      <c r="D12" s="27" t="s">
        <v>626</v>
      </c>
      <c r="E12" s="34"/>
      <c r="F12" s="69">
        <v>565</v>
      </c>
      <c r="G12" s="210">
        <v>15</v>
      </c>
      <c r="H12" s="39">
        <f>11+15</f>
        <v>26</v>
      </c>
      <c r="I12" s="70">
        <f t="shared" ref="I12:I75" si="0">+G12+H12</f>
        <v>41</v>
      </c>
      <c r="J12" s="71">
        <f>ROUND(G12*F12,0)</f>
        <v>8475</v>
      </c>
      <c r="K12" s="71">
        <f>ROUND(F12*H12,0)</f>
        <v>14690</v>
      </c>
      <c r="L12" s="71">
        <f>J12+K12</f>
        <v>23165</v>
      </c>
      <c r="M12" s="71">
        <f>ROUND($M$4*G12,0)</f>
        <v>8140</v>
      </c>
      <c r="N12" s="72">
        <f>ROUND($M12*5%,0)</f>
        <v>407</v>
      </c>
      <c r="O12" s="71">
        <f>L12-M12-N12</f>
        <v>14618</v>
      </c>
      <c r="P12" s="71">
        <f>O12+N12+M12</f>
        <v>23165</v>
      </c>
      <c r="Q12" s="72">
        <f t="shared" ref="Q12:Q75" si="1">ROUND(M12*12%,0)</f>
        <v>977</v>
      </c>
      <c r="R12" s="72">
        <f>IF(P12&lt;=7500,0,IF(P12&lt;=10000,175,200))</f>
        <v>200</v>
      </c>
      <c r="S12" s="112">
        <f>ROUND(P12*0.75%,0)</f>
        <v>174</v>
      </c>
      <c r="T12" s="72"/>
      <c r="U12" s="554">
        <f>1693+1693</f>
        <v>3386</v>
      </c>
      <c r="V12" s="26">
        <f>110+600</f>
        <v>710</v>
      </c>
      <c r="W12" s="36">
        <f>U12+V12</f>
        <v>4096</v>
      </c>
      <c r="X12" s="557">
        <f>W12-700</f>
        <v>3396</v>
      </c>
      <c r="Y12" s="72">
        <f t="shared" ref="Y12:Y75" si="2">SUM(Q12:X12)</f>
        <v>12939</v>
      </c>
      <c r="Z12" s="73">
        <f t="shared" ref="Z12:Z75" si="3">P12-Y12</f>
        <v>10226</v>
      </c>
      <c r="AA12" s="40">
        <v>500</v>
      </c>
      <c r="AB12" s="73">
        <f>Z12-AA12</f>
        <v>9726</v>
      </c>
      <c r="AC12" s="74">
        <f t="shared" ref="AC12:AC75" si="4">E12-AB12</f>
        <v>-9726</v>
      </c>
      <c r="AD12" s="75" t="e">
        <f>VLOOKUP(D12,#REF!,3,0)</f>
        <v>#REF!</v>
      </c>
      <c r="AE12" s="75" t="s">
        <v>15</v>
      </c>
      <c r="AF12" s="75">
        <v>3143.4</v>
      </c>
      <c r="AG12" s="76">
        <f t="shared" ref="AG12:AG75" si="5">AF12-AB12</f>
        <v>-6582.6</v>
      </c>
      <c r="AI12" s="27" t="s">
        <v>217</v>
      </c>
      <c r="AJ12" s="75" t="b">
        <f t="shared" ref="AJ12:AJ58" si="6">D12=AI12</f>
        <v>0</v>
      </c>
      <c r="AK12" s="27">
        <v>260</v>
      </c>
      <c r="AL12" s="27"/>
      <c r="AM12" s="27">
        <v>5000</v>
      </c>
      <c r="AO12" s="195">
        <v>3314278646</v>
      </c>
      <c r="AP12" s="75" t="b">
        <f>AO12=C12</f>
        <v>1</v>
      </c>
      <c r="AR12" s="75">
        <f>ROUNDUP(G12,0)</f>
        <v>15</v>
      </c>
    </row>
    <row r="13" spans="1:44" hidden="1">
      <c r="A13" s="66">
        <v>2</v>
      </c>
      <c r="B13" s="225">
        <v>102078951370</v>
      </c>
      <c r="C13" s="208">
        <v>3316473499</v>
      </c>
      <c r="D13" s="193" t="s">
        <v>595</v>
      </c>
      <c r="E13" s="34"/>
      <c r="F13" s="69">
        <v>636</v>
      </c>
      <c r="G13" s="210">
        <v>15</v>
      </c>
      <c r="H13" s="39">
        <v>11</v>
      </c>
      <c r="I13" s="70">
        <f t="shared" si="0"/>
        <v>26</v>
      </c>
      <c r="J13" s="71">
        <f t="shared" ref="J13:J76" si="7">ROUND(G13*F13,0)</f>
        <v>9540</v>
      </c>
      <c r="K13" s="71">
        <f t="shared" ref="K13:K76" si="8">ROUND(F13*H13,0)</f>
        <v>6996</v>
      </c>
      <c r="L13" s="71">
        <f t="shared" ref="L13:L76" si="9">F13*G13</f>
        <v>9540</v>
      </c>
      <c r="M13" s="71">
        <f t="shared" ref="M13:M76" si="10">ROUND($M$4*G13,0)</f>
        <v>8140</v>
      </c>
      <c r="N13" s="72">
        <f t="shared" ref="N13:N76" si="11">ROUND($M13*5%,0)</f>
        <v>407</v>
      </c>
      <c r="O13" s="71">
        <f t="shared" ref="O13:O76" si="12">L13-M13-N13</f>
        <v>993</v>
      </c>
      <c r="P13" s="71">
        <f>O13+N13+M13</f>
        <v>9540</v>
      </c>
      <c r="Q13" s="72">
        <f t="shared" si="1"/>
        <v>977</v>
      </c>
      <c r="R13" s="72">
        <f t="shared" ref="R13:R76" si="13">IF(P13&lt;=7500,0,IF(P13&lt;=10000,175,200))</f>
        <v>175</v>
      </c>
      <c r="S13" s="72">
        <f t="shared" ref="S13:S76" si="14">ROUND(P13*0.75%,0)</f>
        <v>72</v>
      </c>
      <c r="T13" s="72"/>
      <c r="U13" s="554">
        <f>Q12+977</f>
        <v>1954</v>
      </c>
      <c r="V13" s="26">
        <f>110+600</f>
        <v>710</v>
      </c>
      <c r="W13" s="36">
        <f>U13+V13</f>
        <v>2664</v>
      </c>
      <c r="X13" s="557">
        <f>W13-700</f>
        <v>1964</v>
      </c>
      <c r="Y13" s="72">
        <f t="shared" si="2"/>
        <v>8516</v>
      </c>
      <c r="Z13" s="73">
        <f t="shared" si="3"/>
        <v>1024</v>
      </c>
      <c r="AA13" s="40">
        <v>500</v>
      </c>
      <c r="AB13" s="73">
        <f t="shared" ref="AB13:AB76" si="15">Z13-AA13</f>
        <v>524</v>
      </c>
      <c r="AC13" s="74">
        <f t="shared" si="4"/>
        <v>-524</v>
      </c>
      <c r="AD13" s="75" t="e">
        <f>VLOOKUP(D13,#REF!,3,0)</f>
        <v>#REF!</v>
      </c>
      <c r="AE13" s="75" t="s">
        <v>93</v>
      </c>
      <c r="AF13" s="75">
        <v>6928.1</v>
      </c>
      <c r="AG13" s="76">
        <f t="shared" si="5"/>
        <v>6404.1</v>
      </c>
      <c r="AI13" s="34" t="s">
        <v>299</v>
      </c>
      <c r="AJ13" s="75" t="b">
        <f t="shared" si="6"/>
        <v>0</v>
      </c>
      <c r="AK13" s="34">
        <v>16</v>
      </c>
      <c r="AL13" s="34"/>
      <c r="AM13" s="34"/>
      <c r="AO13" s="195">
        <v>3316473499</v>
      </c>
      <c r="AP13" s="75" t="b">
        <f t="shared" ref="AP13:AP76" si="16">AO13=C13</f>
        <v>1</v>
      </c>
      <c r="AR13" s="75">
        <f t="shared" ref="AR13:AR76" si="17">ROUNDUP(G13,0)</f>
        <v>15</v>
      </c>
    </row>
    <row r="14" spans="1:44" hidden="1">
      <c r="A14" s="66">
        <v>3</v>
      </c>
      <c r="B14" s="225">
        <v>101747190938</v>
      </c>
      <c r="C14" s="208">
        <v>3313290894</v>
      </c>
      <c r="D14" s="193" t="s">
        <v>616</v>
      </c>
      <c r="E14" s="34"/>
      <c r="F14" s="69">
        <v>636</v>
      </c>
      <c r="G14" s="210">
        <v>12</v>
      </c>
      <c r="H14" s="39">
        <v>11</v>
      </c>
      <c r="I14" s="70">
        <f t="shared" si="0"/>
        <v>23</v>
      </c>
      <c r="J14" s="71">
        <f t="shared" si="7"/>
        <v>7632</v>
      </c>
      <c r="K14" s="71">
        <f t="shared" si="8"/>
        <v>6996</v>
      </c>
      <c r="L14" s="71">
        <f t="shared" si="9"/>
        <v>7632</v>
      </c>
      <c r="M14" s="71">
        <f t="shared" si="10"/>
        <v>6512</v>
      </c>
      <c r="N14" s="72">
        <f t="shared" si="11"/>
        <v>326</v>
      </c>
      <c r="O14" s="71">
        <f t="shared" si="12"/>
        <v>794</v>
      </c>
      <c r="P14" s="71">
        <f t="shared" ref="P14:P77" si="18">O14+N14+M14</f>
        <v>7632</v>
      </c>
      <c r="Q14" s="72">
        <f t="shared" si="1"/>
        <v>781</v>
      </c>
      <c r="R14" s="72">
        <f t="shared" si="13"/>
        <v>175</v>
      </c>
      <c r="S14" s="72">
        <f t="shared" si="14"/>
        <v>57</v>
      </c>
      <c r="T14" s="72"/>
      <c r="U14" s="34"/>
      <c r="V14" s="26"/>
      <c r="W14" s="36"/>
      <c r="X14" s="21"/>
      <c r="Y14" s="72">
        <f t="shared" si="2"/>
        <v>1013</v>
      </c>
      <c r="Z14" s="73">
        <f t="shared" si="3"/>
        <v>6619</v>
      </c>
      <c r="AA14" s="40">
        <v>500</v>
      </c>
      <c r="AB14" s="73">
        <f t="shared" si="15"/>
        <v>6119</v>
      </c>
      <c r="AC14" s="74">
        <f t="shared" si="4"/>
        <v>-6119</v>
      </c>
      <c r="AD14" s="75" t="e">
        <f>VLOOKUP(D14,#REF!,3,0)</f>
        <v>#REF!</v>
      </c>
      <c r="AF14" s="75">
        <v>13835.8</v>
      </c>
      <c r="AG14" s="76">
        <f t="shared" si="5"/>
        <v>7716.7999999999993</v>
      </c>
      <c r="AI14" s="34" t="s">
        <v>236</v>
      </c>
      <c r="AJ14" s="75" t="b">
        <f t="shared" si="6"/>
        <v>0</v>
      </c>
      <c r="AK14" s="34">
        <v>488</v>
      </c>
      <c r="AL14" s="34"/>
      <c r="AM14" s="34"/>
      <c r="AO14" s="195">
        <v>3313290894</v>
      </c>
      <c r="AP14" s="75" t="b">
        <f t="shared" si="16"/>
        <v>1</v>
      </c>
      <c r="AR14" s="75">
        <f t="shared" si="17"/>
        <v>12</v>
      </c>
    </row>
    <row r="15" spans="1:44" hidden="1">
      <c r="A15" s="66">
        <v>4</v>
      </c>
      <c r="B15" s="225">
        <v>101882090529</v>
      </c>
      <c r="C15" s="208">
        <v>3314505091</v>
      </c>
      <c r="D15" s="193" t="s">
        <v>0</v>
      </c>
      <c r="E15" s="34"/>
      <c r="F15" s="69">
        <v>636</v>
      </c>
      <c r="G15" s="210">
        <v>19</v>
      </c>
      <c r="H15" s="39">
        <v>11</v>
      </c>
      <c r="I15" s="70">
        <f t="shared" si="0"/>
        <v>30</v>
      </c>
      <c r="J15" s="71">
        <f t="shared" si="7"/>
        <v>12084</v>
      </c>
      <c r="K15" s="71">
        <f t="shared" si="8"/>
        <v>6996</v>
      </c>
      <c r="L15" s="71">
        <f t="shared" si="9"/>
        <v>12084</v>
      </c>
      <c r="M15" s="71">
        <f t="shared" si="10"/>
        <v>10311</v>
      </c>
      <c r="N15" s="72">
        <f t="shared" si="11"/>
        <v>516</v>
      </c>
      <c r="O15" s="71">
        <f t="shared" si="12"/>
        <v>1257</v>
      </c>
      <c r="P15" s="71">
        <f t="shared" si="18"/>
        <v>12084</v>
      </c>
      <c r="Q15" s="72">
        <f t="shared" si="1"/>
        <v>1237</v>
      </c>
      <c r="R15" s="72">
        <f t="shared" si="13"/>
        <v>200</v>
      </c>
      <c r="S15" s="72">
        <f t="shared" si="14"/>
        <v>91</v>
      </c>
      <c r="T15" s="72"/>
      <c r="U15" s="34"/>
      <c r="V15" s="26"/>
      <c r="W15" s="36"/>
      <c r="X15" s="21"/>
      <c r="Y15" s="72">
        <f t="shared" si="2"/>
        <v>1528</v>
      </c>
      <c r="Z15" s="73">
        <f t="shared" si="3"/>
        <v>10556</v>
      </c>
      <c r="AA15" s="40">
        <v>500</v>
      </c>
      <c r="AB15" s="73">
        <f t="shared" si="15"/>
        <v>10056</v>
      </c>
      <c r="AC15" s="74">
        <f t="shared" si="4"/>
        <v>-10056</v>
      </c>
      <c r="AD15" s="75" t="e">
        <f>VLOOKUP(D15,#REF!,3,0)</f>
        <v>#REF!</v>
      </c>
      <c r="AF15" s="75">
        <v>10280.4</v>
      </c>
      <c r="AG15" s="76">
        <f t="shared" si="5"/>
        <v>224.39999999999964</v>
      </c>
      <c r="AI15" s="34" t="s">
        <v>34</v>
      </c>
      <c r="AJ15" s="75" t="b">
        <f t="shared" si="6"/>
        <v>0</v>
      </c>
      <c r="AK15" s="34">
        <v>531</v>
      </c>
      <c r="AL15" s="34"/>
      <c r="AM15" s="34">
        <v>5000</v>
      </c>
      <c r="AO15" s="195">
        <v>3314505091</v>
      </c>
      <c r="AP15" s="75" t="b">
        <f t="shared" si="16"/>
        <v>1</v>
      </c>
      <c r="AR15" s="75">
        <f t="shared" si="17"/>
        <v>19</v>
      </c>
    </row>
    <row r="16" spans="1:44" hidden="1">
      <c r="A16" s="66">
        <v>5</v>
      </c>
      <c r="B16" s="225">
        <v>102043325356</v>
      </c>
      <c r="C16" s="208">
        <v>3316016132</v>
      </c>
      <c r="D16" s="193" t="s">
        <v>315</v>
      </c>
      <c r="E16" s="34"/>
      <c r="F16" s="69">
        <v>636</v>
      </c>
      <c r="G16" s="210">
        <v>11</v>
      </c>
      <c r="H16" s="39">
        <v>11</v>
      </c>
      <c r="I16" s="70">
        <f t="shared" si="0"/>
        <v>22</v>
      </c>
      <c r="J16" s="71">
        <f t="shared" si="7"/>
        <v>6996</v>
      </c>
      <c r="K16" s="71">
        <f t="shared" si="8"/>
        <v>6996</v>
      </c>
      <c r="L16" s="71">
        <f t="shared" si="9"/>
        <v>6996</v>
      </c>
      <c r="M16" s="71">
        <f t="shared" si="10"/>
        <v>5970</v>
      </c>
      <c r="N16" s="72">
        <f t="shared" si="11"/>
        <v>299</v>
      </c>
      <c r="O16" s="71">
        <f t="shared" si="12"/>
        <v>727</v>
      </c>
      <c r="P16" s="71">
        <f t="shared" si="18"/>
        <v>6996</v>
      </c>
      <c r="Q16" s="72">
        <f t="shared" si="1"/>
        <v>716</v>
      </c>
      <c r="R16" s="72">
        <f t="shared" si="13"/>
        <v>0</v>
      </c>
      <c r="S16" s="72">
        <f t="shared" si="14"/>
        <v>52</v>
      </c>
      <c r="T16" s="72"/>
      <c r="U16" s="34"/>
      <c r="V16" s="26"/>
      <c r="W16" s="36"/>
      <c r="X16" s="21"/>
      <c r="Y16" s="72">
        <f t="shared" si="2"/>
        <v>768</v>
      </c>
      <c r="Z16" s="73">
        <f t="shared" si="3"/>
        <v>6228</v>
      </c>
      <c r="AA16" s="40">
        <v>500</v>
      </c>
      <c r="AB16" s="73">
        <f t="shared" si="15"/>
        <v>5728</v>
      </c>
      <c r="AC16" s="74">
        <f t="shared" si="4"/>
        <v>-5728</v>
      </c>
      <c r="AD16" s="75" t="e">
        <f>VLOOKUP(D16,#REF!,3,0)</f>
        <v>#REF!</v>
      </c>
      <c r="AF16" s="75">
        <v>7013</v>
      </c>
      <c r="AG16" s="76">
        <f t="shared" si="5"/>
        <v>1285</v>
      </c>
      <c r="AI16" s="34" t="s">
        <v>0</v>
      </c>
      <c r="AJ16" s="75" t="b">
        <f t="shared" si="6"/>
        <v>0</v>
      </c>
      <c r="AK16" s="34">
        <v>638</v>
      </c>
      <c r="AL16" s="34"/>
      <c r="AM16" s="34"/>
      <c r="AO16" s="195">
        <v>3316016132</v>
      </c>
      <c r="AP16" s="75" t="b">
        <f t="shared" si="16"/>
        <v>1</v>
      </c>
      <c r="AR16" s="75">
        <f t="shared" si="17"/>
        <v>11</v>
      </c>
    </row>
    <row r="17" spans="1:44" hidden="1">
      <c r="A17" s="66">
        <v>6</v>
      </c>
      <c r="B17" s="225">
        <v>101507199941</v>
      </c>
      <c r="C17" s="208">
        <v>3312776193</v>
      </c>
      <c r="D17" s="193" t="s">
        <v>212</v>
      </c>
      <c r="E17" s="34"/>
      <c r="F17" s="69">
        <v>636</v>
      </c>
      <c r="G17" s="210">
        <v>8</v>
      </c>
      <c r="H17" s="39">
        <v>11</v>
      </c>
      <c r="I17" s="70">
        <f t="shared" si="0"/>
        <v>19</v>
      </c>
      <c r="J17" s="71">
        <f t="shared" si="7"/>
        <v>5088</v>
      </c>
      <c r="K17" s="71">
        <f t="shared" si="8"/>
        <v>6996</v>
      </c>
      <c r="L17" s="71">
        <f t="shared" si="9"/>
        <v>5088</v>
      </c>
      <c r="M17" s="71">
        <f t="shared" si="10"/>
        <v>4342</v>
      </c>
      <c r="N17" s="72">
        <f t="shared" si="11"/>
        <v>217</v>
      </c>
      <c r="O17" s="71">
        <f t="shared" si="12"/>
        <v>529</v>
      </c>
      <c r="P17" s="71">
        <f t="shared" si="18"/>
        <v>5088</v>
      </c>
      <c r="Q17" s="72">
        <f t="shared" si="1"/>
        <v>521</v>
      </c>
      <c r="R17" s="72">
        <f t="shared" si="13"/>
        <v>0</v>
      </c>
      <c r="S17" s="72">
        <f t="shared" si="14"/>
        <v>38</v>
      </c>
      <c r="T17" s="72"/>
      <c r="U17" s="34"/>
      <c r="V17" s="26"/>
      <c r="W17" s="36"/>
      <c r="X17" s="21"/>
      <c r="Y17" s="72">
        <f t="shared" si="2"/>
        <v>559</v>
      </c>
      <c r="Z17" s="73">
        <f t="shared" si="3"/>
        <v>4529</v>
      </c>
      <c r="AA17" s="40">
        <v>500</v>
      </c>
      <c r="AB17" s="73">
        <f t="shared" si="15"/>
        <v>4029</v>
      </c>
      <c r="AC17" s="74">
        <f t="shared" si="4"/>
        <v>-4029</v>
      </c>
      <c r="AD17" s="75" t="e">
        <f>VLOOKUP(D17,#REF!,3,0)</f>
        <v>#REF!</v>
      </c>
      <c r="AE17" s="75" t="s">
        <v>44</v>
      </c>
      <c r="AF17" s="75">
        <v>1890</v>
      </c>
      <c r="AG17" s="76">
        <f t="shared" si="5"/>
        <v>-2139</v>
      </c>
      <c r="AI17" s="77" t="s">
        <v>44</v>
      </c>
      <c r="AJ17" s="75" t="b">
        <f t="shared" si="6"/>
        <v>0</v>
      </c>
      <c r="AK17" s="34">
        <v>349</v>
      </c>
      <c r="AL17" s="34"/>
      <c r="AM17" s="34">
        <v>5000</v>
      </c>
      <c r="AO17" s="195">
        <v>3312776193</v>
      </c>
      <c r="AP17" s="75" t="b">
        <f t="shared" si="16"/>
        <v>1</v>
      </c>
      <c r="AR17" s="75">
        <f t="shared" si="17"/>
        <v>8</v>
      </c>
    </row>
    <row r="18" spans="1:44" hidden="1">
      <c r="A18" s="66">
        <v>7</v>
      </c>
      <c r="B18" s="225">
        <v>101509952020</v>
      </c>
      <c r="C18" s="208">
        <v>3311275186</v>
      </c>
      <c r="D18" s="193" t="s">
        <v>35</v>
      </c>
      <c r="E18" s="34"/>
      <c r="F18" s="69">
        <v>636</v>
      </c>
      <c r="G18" s="210">
        <v>15</v>
      </c>
      <c r="H18" s="39">
        <v>11</v>
      </c>
      <c r="I18" s="70">
        <f t="shared" si="0"/>
        <v>26</v>
      </c>
      <c r="J18" s="71">
        <f t="shared" si="7"/>
        <v>9540</v>
      </c>
      <c r="K18" s="71">
        <f t="shared" si="8"/>
        <v>6996</v>
      </c>
      <c r="L18" s="71">
        <f t="shared" si="9"/>
        <v>9540</v>
      </c>
      <c r="M18" s="71">
        <f t="shared" si="10"/>
        <v>8140</v>
      </c>
      <c r="N18" s="72">
        <f t="shared" si="11"/>
        <v>407</v>
      </c>
      <c r="O18" s="71">
        <f t="shared" si="12"/>
        <v>993</v>
      </c>
      <c r="P18" s="71">
        <f t="shared" si="18"/>
        <v>9540</v>
      </c>
      <c r="Q18" s="72">
        <f t="shared" si="1"/>
        <v>977</v>
      </c>
      <c r="R18" s="72">
        <f t="shared" si="13"/>
        <v>175</v>
      </c>
      <c r="S18" s="72">
        <f t="shared" si="14"/>
        <v>72</v>
      </c>
      <c r="T18" s="72"/>
      <c r="U18" s="34"/>
      <c r="V18" s="26"/>
      <c r="W18" s="36"/>
      <c r="X18" s="21"/>
      <c r="Y18" s="72">
        <f t="shared" si="2"/>
        <v>1224</v>
      </c>
      <c r="Z18" s="73">
        <f t="shared" si="3"/>
        <v>8316</v>
      </c>
      <c r="AA18" s="40">
        <v>500</v>
      </c>
      <c r="AB18" s="73">
        <f t="shared" si="15"/>
        <v>7816</v>
      </c>
      <c r="AC18" s="74">
        <f t="shared" si="4"/>
        <v>-7816</v>
      </c>
      <c r="AD18" s="75" t="e">
        <f>VLOOKUP(D18,#REF!,3,0)</f>
        <v>#REF!</v>
      </c>
      <c r="AF18" s="75">
        <v>11377</v>
      </c>
      <c r="AG18" s="76">
        <f t="shared" si="5"/>
        <v>3561</v>
      </c>
      <c r="AI18" s="34" t="s">
        <v>212</v>
      </c>
      <c r="AJ18" s="75" t="b">
        <f t="shared" si="6"/>
        <v>0</v>
      </c>
      <c r="AK18" s="34">
        <v>33</v>
      </c>
      <c r="AL18" s="34"/>
      <c r="AM18" s="34"/>
      <c r="AO18" s="195">
        <v>3311275186</v>
      </c>
      <c r="AP18" s="75" t="b">
        <f t="shared" si="16"/>
        <v>1</v>
      </c>
      <c r="AR18" s="75">
        <f t="shared" si="17"/>
        <v>15</v>
      </c>
    </row>
    <row r="19" spans="1:44" hidden="1">
      <c r="A19" s="66">
        <v>8</v>
      </c>
      <c r="B19" s="225">
        <v>102056969235</v>
      </c>
      <c r="C19" s="208">
        <v>3316230356</v>
      </c>
      <c r="D19" s="193" t="s">
        <v>650</v>
      </c>
      <c r="E19" s="34"/>
      <c r="F19" s="69">
        <v>636</v>
      </c>
      <c r="G19" s="210">
        <v>16</v>
      </c>
      <c r="H19" s="39">
        <v>11</v>
      </c>
      <c r="I19" s="70">
        <f t="shared" si="0"/>
        <v>27</v>
      </c>
      <c r="J19" s="71">
        <f t="shared" si="7"/>
        <v>10176</v>
      </c>
      <c r="K19" s="71">
        <f t="shared" si="8"/>
        <v>6996</v>
      </c>
      <c r="L19" s="71">
        <f t="shared" si="9"/>
        <v>10176</v>
      </c>
      <c r="M19" s="71">
        <f t="shared" si="10"/>
        <v>8683</v>
      </c>
      <c r="N19" s="72">
        <f t="shared" si="11"/>
        <v>434</v>
      </c>
      <c r="O19" s="71">
        <f t="shared" si="12"/>
        <v>1059</v>
      </c>
      <c r="P19" s="71">
        <f t="shared" si="18"/>
        <v>10176</v>
      </c>
      <c r="Q19" s="72">
        <f t="shared" si="1"/>
        <v>1042</v>
      </c>
      <c r="R19" s="72">
        <f t="shared" si="13"/>
        <v>200</v>
      </c>
      <c r="S19" s="72">
        <f t="shared" si="14"/>
        <v>76</v>
      </c>
      <c r="T19" s="72"/>
      <c r="U19" s="34"/>
      <c r="V19" s="26"/>
      <c r="W19" s="36"/>
      <c r="X19" s="21"/>
      <c r="Y19" s="72">
        <f t="shared" si="2"/>
        <v>1318</v>
      </c>
      <c r="Z19" s="73">
        <f t="shared" si="3"/>
        <v>8858</v>
      </c>
      <c r="AA19" s="40">
        <v>500</v>
      </c>
      <c r="AB19" s="73">
        <f t="shared" si="15"/>
        <v>8358</v>
      </c>
      <c r="AC19" s="74">
        <f t="shared" si="4"/>
        <v>-8358</v>
      </c>
      <c r="AD19" s="75" t="e">
        <f>VLOOKUP(D19,#REF!,2,0)</f>
        <v>#REF!</v>
      </c>
      <c r="AF19" s="75">
        <v>7392.4</v>
      </c>
      <c r="AG19" s="76">
        <f t="shared" si="5"/>
        <v>-965.60000000000036</v>
      </c>
      <c r="AI19" s="34" t="s">
        <v>224</v>
      </c>
      <c r="AJ19" s="75" t="b">
        <f t="shared" si="6"/>
        <v>0</v>
      </c>
      <c r="AK19" s="34">
        <v>161</v>
      </c>
      <c r="AL19" s="34"/>
      <c r="AM19" s="34"/>
      <c r="AO19" s="195">
        <v>3316230356</v>
      </c>
      <c r="AP19" s="75" t="b">
        <f t="shared" si="16"/>
        <v>1</v>
      </c>
      <c r="AR19" s="75">
        <f t="shared" si="17"/>
        <v>16</v>
      </c>
    </row>
    <row r="20" spans="1:44" hidden="1">
      <c r="A20" s="66">
        <v>9</v>
      </c>
      <c r="B20" s="225">
        <v>101475240602</v>
      </c>
      <c r="C20" s="208">
        <v>3310877479</v>
      </c>
      <c r="D20" s="193" t="s">
        <v>604</v>
      </c>
      <c r="E20" s="34"/>
      <c r="F20" s="69">
        <v>636</v>
      </c>
      <c r="G20" s="210">
        <v>9</v>
      </c>
      <c r="H20" s="39">
        <v>11</v>
      </c>
      <c r="I20" s="70">
        <f t="shared" si="0"/>
        <v>20</v>
      </c>
      <c r="J20" s="71">
        <f t="shared" si="7"/>
        <v>5724</v>
      </c>
      <c r="K20" s="71">
        <f t="shared" si="8"/>
        <v>6996</v>
      </c>
      <c r="L20" s="71">
        <f t="shared" si="9"/>
        <v>5724</v>
      </c>
      <c r="M20" s="71">
        <f t="shared" si="10"/>
        <v>4884</v>
      </c>
      <c r="N20" s="72">
        <f t="shared" si="11"/>
        <v>244</v>
      </c>
      <c r="O20" s="71">
        <f t="shared" si="12"/>
        <v>596</v>
      </c>
      <c r="P20" s="71">
        <f t="shared" si="18"/>
        <v>5724</v>
      </c>
      <c r="Q20" s="72">
        <f t="shared" si="1"/>
        <v>586</v>
      </c>
      <c r="R20" s="72">
        <f t="shared" si="13"/>
        <v>0</v>
      </c>
      <c r="S20" s="72">
        <f t="shared" si="14"/>
        <v>43</v>
      </c>
      <c r="T20" s="72"/>
      <c r="U20" s="34"/>
      <c r="V20" s="26"/>
      <c r="W20" s="36"/>
      <c r="X20" s="21"/>
      <c r="Y20" s="72">
        <f t="shared" si="2"/>
        <v>629</v>
      </c>
      <c r="Z20" s="73">
        <f t="shared" si="3"/>
        <v>5095</v>
      </c>
      <c r="AA20" s="40">
        <v>500</v>
      </c>
      <c r="AB20" s="73">
        <f t="shared" si="15"/>
        <v>4595</v>
      </c>
      <c r="AC20" s="74">
        <f t="shared" si="4"/>
        <v>-4595</v>
      </c>
      <c r="AD20" s="75" t="e">
        <f>VLOOKUP(D20,#REF!,2,0)</f>
        <v>#REF!</v>
      </c>
      <c r="AE20" s="75" t="s">
        <v>11</v>
      </c>
      <c r="AF20" s="75">
        <v>9742.1</v>
      </c>
      <c r="AG20" s="76">
        <f t="shared" si="5"/>
        <v>5147.1000000000004</v>
      </c>
      <c r="AI20" s="34" t="s">
        <v>35</v>
      </c>
      <c r="AJ20" s="75" t="b">
        <f t="shared" si="6"/>
        <v>0</v>
      </c>
      <c r="AK20" s="34"/>
      <c r="AL20" s="34"/>
      <c r="AM20" s="34"/>
      <c r="AO20" s="195">
        <v>3310877479</v>
      </c>
      <c r="AP20" s="75" t="b">
        <f t="shared" si="16"/>
        <v>1</v>
      </c>
      <c r="AR20" s="75">
        <f t="shared" si="17"/>
        <v>9</v>
      </c>
    </row>
    <row r="21" spans="1:44" hidden="1">
      <c r="A21" s="66">
        <v>10</v>
      </c>
      <c r="B21" s="225">
        <v>101835374035</v>
      </c>
      <c r="C21" s="208">
        <v>3315576432</v>
      </c>
      <c r="D21" s="193" t="s">
        <v>194</v>
      </c>
      <c r="E21" s="34"/>
      <c r="F21" s="69">
        <v>636</v>
      </c>
      <c r="G21" s="210">
        <v>11.5</v>
      </c>
      <c r="H21" s="39">
        <v>11</v>
      </c>
      <c r="I21" s="70">
        <f t="shared" si="0"/>
        <v>22.5</v>
      </c>
      <c r="J21" s="71">
        <f t="shared" si="7"/>
        <v>7314</v>
      </c>
      <c r="K21" s="71">
        <f t="shared" si="8"/>
        <v>6996</v>
      </c>
      <c r="L21" s="71">
        <f t="shared" si="9"/>
        <v>7314</v>
      </c>
      <c r="M21" s="71">
        <f t="shared" si="10"/>
        <v>6241</v>
      </c>
      <c r="N21" s="72">
        <f t="shared" si="11"/>
        <v>312</v>
      </c>
      <c r="O21" s="71">
        <f t="shared" si="12"/>
        <v>761</v>
      </c>
      <c r="P21" s="71">
        <f t="shared" si="18"/>
        <v>7314</v>
      </c>
      <c r="Q21" s="72">
        <f t="shared" si="1"/>
        <v>749</v>
      </c>
      <c r="R21" s="72">
        <f t="shared" si="13"/>
        <v>0</v>
      </c>
      <c r="S21" s="72">
        <f t="shared" si="14"/>
        <v>55</v>
      </c>
      <c r="T21" s="72"/>
      <c r="U21" s="34"/>
      <c r="V21" s="26"/>
      <c r="W21" s="36"/>
      <c r="X21" s="21"/>
      <c r="Y21" s="72">
        <f t="shared" si="2"/>
        <v>804</v>
      </c>
      <c r="Z21" s="73">
        <f t="shared" si="3"/>
        <v>6510</v>
      </c>
      <c r="AA21" s="40">
        <v>500</v>
      </c>
      <c r="AB21" s="73">
        <f t="shared" si="15"/>
        <v>6010</v>
      </c>
      <c r="AC21" s="74">
        <f t="shared" si="4"/>
        <v>-6010</v>
      </c>
      <c r="AD21" s="75" t="e">
        <f>VLOOKUP(D21,#REF!,2,0)</f>
        <v>#REF!</v>
      </c>
      <c r="AF21" s="75">
        <v>13528</v>
      </c>
      <c r="AG21" s="76">
        <f t="shared" si="5"/>
        <v>7518</v>
      </c>
      <c r="AI21" s="34" t="s">
        <v>36</v>
      </c>
      <c r="AJ21" s="75" t="b">
        <f t="shared" si="6"/>
        <v>0</v>
      </c>
      <c r="AK21" s="34">
        <v>98</v>
      </c>
      <c r="AL21" s="34"/>
      <c r="AM21" s="34"/>
      <c r="AO21" s="195">
        <v>3315576432</v>
      </c>
      <c r="AP21" s="75" t="b">
        <f t="shared" si="16"/>
        <v>1</v>
      </c>
      <c r="AR21" s="75">
        <f t="shared" si="17"/>
        <v>12</v>
      </c>
    </row>
    <row r="22" spans="1:44" hidden="1">
      <c r="A22" s="66">
        <v>11</v>
      </c>
      <c r="B22" s="225">
        <v>102025154331</v>
      </c>
      <c r="C22" s="208">
        <v>3315898061</v>
      </c>
      <c r="D22" s="193" t="s">
        <v>634</v>
      </c>
      <c r="E22" s="34"/>
      <c r="F22" s="69">
        <v>636</v>
      </c>
      <c r="G22" s="210">
        <v>16</v>
      </c>
      <c r="H22" s="39">
        <v>11</v>
      </c>
      <c r="I22" s="70">
        <f t="shared" si="0"/>
        <v>27</v>
      </c>
      <c r="J22" s="71">
        <f t="shared" si="7"/>
        <v>10176</v>
      </c>
      <c r="K22" s="71">
        <f t="shared" si="8"/>
        <v>6996</v>
      </c>
      <c r="L22" s="71">
        <f t="shared" si="9"/>
        <v>10176</v>
      </c>
      <c r="M22" s="71">
        <f t="shared" si="10"/>
        <v>8683</v>
      </c>
      <c r="N22" s="72">
        <f t="shared" si="11"/>
        <v>434</v>
      </c>
      <c r="O22" s="71">
        <f t="shared" si="12"/>
        <v>1059</v>
      </c>
      <c r="P22" s="71">
        <f t="shared" si="18"/>
        <v>10176</v>
      </c>
      <c r="Q22" s="72">
        <f t="shared" si="1"/>
        <v>1042</v>
      </c>
      <c r="R22" s="72">
        <f t="shared" si="13"/>
        <v>200</v>
      </c>
      <c r="S22" s="72">
        <f t="shared" si="14"/>
        <v>76</v>
      </c>
      <c r="T22" s="72"/>
      <c r="U22" s="34"/>
      <c r="V22" s="26"/>
      <c r="W22" s="36"/>
      <c r="X22" s="21"/>
      <c r="Y22" s="72">
        <f t="shared" si="2"/>
        <v>1318</v>
      </c>
      <c r="Z22" s="73">
        <f t="shared" si="3"/>
        <v>8858</v>
      </c>
      <c r="AA22" s="40">
        <v>500</v>
      </c>
      <c r="AB22" s="73">
        <f t="shared" si="15"/>
        <v>8358</v>
      </c>
      <c r="AC22" s="74">
        <f t="shared" si="4"/>
        <v>-8358</v>
      </c>
      <c r="AD22" s="75" t="e">
        <f>VLOOKUP(D22,#REF!,2,0)</f>
        <v>#REF!</v>
      </c>
      <c r="AF22" s="75">
        <v>12346</v>
      </c>
      <c r="AG22" s="76">
        <f t="shared" si="5"/>
        <v>3988</v>
      </c>
      <c r="AI22" s="34" t="s">
        <v>194</v>
      </c>
      <c r="AJ22" s="75" t="b">
        <f t="shared" si="6"/>
        <v>0</v>
      </c>
      <c r="AK22" s="34">
        <v>368</v>
      </c>
      <c r="AL22" s="34"/>
      <c r="AM22" s="34">
        <v>5000</v>
      </c>
      <c r="AO22" s="195">
        <v>3315898061</v>
      </c>
      <c r="AP22" s="75" t="b">
        <f t="shared" si="16"/>
        <v>1</v>
      </c>
      <c r="AR22" s="75">
        <f t="shared" si="17"/>
        <v>16</v>
      </c>
    </row>
    <row r="23" spans="1:44" hidden="1">
      <c r="A23" s="66">
        <v>12</v>
      </c>
      <c r="B23" s="225">
        <v>102062806876</v>
      </c>
      <c r="C23" s="208">
        <v>3316290554</v>
      </c>
      <c r="D23" s="193" t="s">
        <v>611</v>
      </c>
      <c r="E23" s="34"/>
      <c r="F23" s="69">
        <v>636</v>
      </c>
      <c r="G23" s="210">
        <v>13</v>
      </c>
      <c r="H23" s="39">
        <v>11</v>
      </c>
      <c r="I23" s="70">
        <f t="shared" si="0"/>
        <v>24</v>
      </c>
      <c r="J23" s="71">
        <f t="shared" si="7"/>
        <v>8268</v>
      </c>
      <c r="K23" s="71">
        <f t="shared" si="8"/>
        <v>6996</v>
      </c>
      <c r="L23" s="71">
        <f t="shared" si="9"/>
        <v>8268</v>
      </c>
      <c r="M23" s="71">
        <f t="shared" si="10"/>
        <v>7055</v>
      </c>
      <c r="N23" s="72">
        <f t="shared" si="11"/>
        <v>353</v>
      </c>
      <c r="O23" s="71">
        <f t="shared" si="12"/>
        <v>860</v>
      </c>
      <c r="P23" s="71">
        <f t="shared" si="18"/>
        <v>8268</v>
      </c>
      <c r="Q23" s="72">
        <f t="shared" si="1"/>
        <v>847</v>
      </c>
      <c r="R23" s="72">
        <f t="shared" si="13"/>
        <v>175</v>
      </c>
      <c r="S23" s="72">
        <f t="shared" si="14"/>
        <v>62</v>
      </c>
      <c r="T23" s="72"/>
      <c r="U23" s="34"/>
      <c r="V23" s="26"/>
      <c r="W23" s="36"/>
      <c r="X23" s="21"/>
      <c r="Y23" s="72">
        <f t="shared" si="2"/>
        <v>1084</v>
      </c>
      <c r="Z23" s="73">
        <f t="shared" si="3"/>
        <v>7184</v>
      </c>
      <c r="AA23" s="40">
        <v>500</v>
      </c>
      <c r="AB23" s="73">
        <f t="shared" si="15"/>
        <v>6684</v>
      </c>
      <c r="AC23" s="74">
        <f t="shared" si="4"/>
        <v>-6684</v>
      </c>
      <c r="AD23" s="75" t="e">
        <f>VLOOKUP(D23,#REF!,2,0)</f>
        <v>#REF!</v>
      </c>
      <c r="AE23" s="75" t="s">
        <v>29</v>
      </c>
      <c r="AF23" s="75">
        <v>7303.4</v>
      </c>
      <c r="AG23" s="76">
        <f t="shared" si="5"/>
        <v>619.39999999999964</v>
      </c>
      <c r="AI23" s="34" t="s">
        <v>46</v>
      </c>
      <c r="AJ23" s="75" t="b">
        <f t="shared" si="6"/>
        <v>0</v>
      </c>
      <c r="AK23" s="34">
        <v>325</v>
      </c>
      <c r="AL23" s="34">
        <v>100.08</v>
      </c>
      <c r="AM23" s="34"/>
      <c r="AO23" s="203">
        <v>3316290554</v>
      </c>
      <c r="AP23" s="75" t="b">
        <f t="shared" si="16"/>
        <v>1</v>
      </c>
      <c r="AR23" s="75">
        <f t="shared" si="17"/>
        <v>13</v>
      </c>
    </row>
    <row r="24" spans="1:44">
      <c r="A24" s="66">
        <v>13</v>
      </c>
      <c r="B24" s="225">
        <v>101623086404</v>
      </c>
      <c r="C24" s="208">
        <v>3316938981</v>
      </c>
      <c r="D24" s="193" t="s">
        <v>590</v>
      </c>
      <c r="E24" s="34"/>
      <c r="F24" s="69">
        <v>636</v>
      </c>
      <c r="G24" s="210">
        <v>14.5</v>
      </c>
      <c r="H24" s="39">
        <v>11</v>
      </c>
      <c r="I24" s="70">
        <f t="shared" si="0"/>
        <v>25.5</v>
      </c>
      <c r="J24" s="71">
        <f t="shared" si="7"/>
        <v>9222</v>
      </c>
      <c r="K24" s="71">
        <f t="shared" si="8"/>
        <v>6996</v>
      </c>
      <c r="L24" s="71">
        <f t="shared" si="9"/>
        <v>9222</v>
      </c>
      <c r="M24" s="71">
        <f t="shared" si="10"/>
        <v>7869</v>
      </c>
      <c r="N24" s="72">
        <f t="shared" si="11"/>
        <v>393</v>
      </c>
      <c r="O24" s="71">
        <f t="shared" si="12"/>
        <v>960</v>
      </c>
      <c r="P24" s="71">
        <f t="shared" si="18"/>
        <v>9222</v>
      </c>
      <c r="Q24" s="72">
        <f t="shared" si="1"/>
        <v>944</v>
      </c>
      <c r="R24" s="72">
        <f t="shared" si="13"/>
        <v>175</v>
      </c>
      <c r="S24" s="72">
        <f t="shared" si="14"/>
        <v>69</v>
      </c>
      <c r="T24" s="72"/>
      <c r="U24" s="34"/>
      <c r="V24" s="26"/>
      <c r="W24" s="36"/>
      <c r="X24" s="21"/>
      <c r="Y24" s="72">
        <f t="shared" si="2"/>
        <v>1188</v>
      </c>
      <c r="Z24" s="73">
        <f t="shared" si="3"/>
        <v>8034</v>
      </c>
      <c r="AA24" s="40">
        <v>500</v>
      </c>
      <c r="AB24" s="73">
        <f t="shared" si="15"/>
        <v>7534</v>
      </c>
      <c r="AC24" s="74">
        <f t="shared" si="4"/>
        <v>-7534</v>
      </c>
      <c r="AD24" s="75" t="e">
        <f>VLOOKUP(D24,#REF!,2,0)</f>
        <v>#REF!</v>
      </c>
      <c r="AF24" s="75">
        <v>3141.75</v>
      </c>
      <c r="AG24" s="76">
        <f t="shared" si="5"/>
        <v>-4392.25</v>
      </c>
      <c r="AI24" s="34" t="s">
        <v>204</v>
      </c>
      <c r="AJ24" s="75" t="b">
        <f t="shared" si="6"/>
        <v>0</v>
      </c>
      <c r="AK24" s="34">
        <v>286</v>
      </c>
      <c r="AL24" s="34">
        <v>16.8</v>
      </c>
      <c r="AM24" s="34"/>
      <c r="AO24" s="195">
        <v>3317055514</v>
      </c>
      <c r="AP24" s="75" t="b">
        <f t="shared" si="16"/>
        <v>0</v>
      </c>
      <c r="AR24" s="75">
        <f t="shared" si="17"/>
        <v>15</v>
      </c>
    </row>
    <row r="25" spans="1:44" hidden="1">
      <c r="A25" s="66">
        <v>14</v>
      </c>
      <c r="B25" s="225">
        <v>102062761038</v>
      </c>
      <c r="C25" s="208">
        <v>3316249185</v>
      </c>
      <c r="D25" s="193" t="s">
        <v>316</v>
      </c>
      <c r="E25" s="34"/>
      <c r="F25" s="69">
        <v>636</v>
      </c>
      <c r="G25" s="210">
        <v>16</v>
      </c>
      <c r="H25" s="39">
        <v>11</v>
      </c>
      <c r="I25" s="70">
        <f t="shared" si="0"/>
        <v>27</v>
      </c>
      <c r="J25" s="71">
        <f t="shared" si="7"/>
        <v>10176</v>
      </c>
      <c r="K25" s="71">
        <f t="shared" si="8"/>
        <v>6996</v>
      </c>
      <c r="L25" s="71">
        <f t="shared" si="9"/>
        <v>10176</v>
      </c>
      <c r="M25" s="71">
        <f t="shared" si="10"/>
        <v>8683</v>
      </c>
      <c r="N25" s="72">
        <f t="shared" si="11"/>
        <v>434</v>
      </c>
      <c r="O25" s="71">
        <f t="shared" si="12"/>
        <v>1059</v>
      </c>
      <c r="P25" s="71">
        <f t="shared" si="18"/>
        <v>10176</v>
      </c>
      <c r="Q25" s="72">
        <f t="shared" si="1"/>
        <v>1042</v>
      </c>
      <c r="R25" s="72">
        <f t="shared" si="13"/>
        <v>200</v>
      </c>
      <c r="S25" s="72">
        <f t="shared" si="14"/>
        <v>76</v>
      </c>
      <c r="T25" s="72"/>
      <c r="U25" s="34"/>
      <c r="V25" s="26"/>
      <c r="W25" s="36"/>
      <c r="X25" s="21"/>
      <c r="Y25" s="72">
        <f t="shared" si="2"/>
        <v>1318</v>
      </c>
      <c r="Z25" s="73">
        <f t="shared" si="3"/>
        <v>8858</v>
      </c>
      <c r="AA25" s="40">
        <v>500</v>
      </c>
      <c r="AB25" s="73">
        <f t="shared" si="15"/>
        <v>8358</v>
      </c>
      <c r="AC25" s="74">
        <f t="shared" si="4"/>
        <v>-8358</v>
      </c>
      <c r="AD25" s="75" t="e">
        <f>VLOOKUP(D25,#REF!,2,0)</f>
        <v>#REF!</v>
      </c>
      <c r="AF25" s="75">
        <v>9836.4</v>
      </c>
      <c r="AG25" s="76">
        <f t="shared" si="5"/>
        <v>1478.3999999999996</v>
      </c>
      <c r="AI25" s="34" t="s">
        <v>300</v>
      </c>
      <c r="AJ25" s="75" t="b">
        <f t="shared" si="6"/>
        <v>0</v>
      </c>
      <c r="AK25" s="34"/>
      <c r="AL25" s="34"/>
      <c r="AM25" s="34"/>
      <c r="AO25" s="195">
        <v>3316938981</v>
      </c>
      <c r="AP25" s="75" t="b">
        <f t="shared" si="16"/>
        <v>0</v>
      </c>
      <c r="AR25" s="75">
        <f t="shared" si="17"/>
        <v>16</v>
      </c>
    </row>
    <row r="26" spans="1:44" hidden="1">
      <c r="A26" s="66">
        <v>15</v>
      </c>
      <c r="B26" s="225">
        <v>101966176359</v>
      </c>
      <c r="C26" s="208">
        <v>3315359696</v>
      </c>
      <c r="D26" s="193" t="s">
        <v>636</v>
      </c>
      <c r="E26" s="34"/>
      <c r="F26" s="69">
        <v>636</v>
      </c>
      <c r="G26" s="210">
        <v>13</v>
      </c>
      <c r="H26" s="39">
        <v>11</v>
      </c>
      <c r="I26" s="70">
        <f t="shared" si="0"/>
        <v>24</v>
      </c>
      <c r="J26" s="71">
        <f t="shared" si="7"/>
        <v>8268</v>
      </c>
      <c r="K26" s="71">
        <f t="shared" si="8"/>
        <v>6996</v>
      </c>
      <c r="L26" s="71">
        <f t="shared" si="9"/>
        <v>8268</v>
      </c>
      <c r="M26" s="71">
        <f t="shared" si="10"/>
        <v>7055</v>
      </c>
      <c r="N26" s="72">
        <f t="shared" si="11"/>
        <v>353</v>
      </c>
      <c r="O26" s="71">
        <f t="shared" si="12"/>
        <v>860</v>
      </c>
      <c r="P26" s="71">
        <f t="shared" si="18"/>
        <v>8268</v>
      </c>
      <c r="Q26" s="72">
        <f t="shared" si="1"/>
        <v>847</v>
      </c>
      <c r="R26" s="72">
        <f t="shared" si="13"/>
        <v>175</v>
      </c>
      <c r="S26" s="72">
        <f t="shared" si="14"/>
        <v>62</v>
      </c>
      <c r="T26" s="72"/>
      <c r="U26" s="34"/>
      <c r="V26" s="26"/>
      <c r="W26" s="36"/>
      <c r="X26" s="21"/>
      <c r="Y26" s="72">
        <f t="shared" si="2"/>
        <v>1084</v>
      </c>
      <c r="Z26" s="73">
        <f t="shared" si="3"/>
        <v>7184</v>
      </c>
      <c r="AA26" s="40">
        <v>500</v>
      </c>
      <c r="AB26" s="73">
        <f t="shared" si="15"/>
        <v>6684</v>
      </c>
      <c r="AC26" s="74">
        <f t="shared" si="4"/>
        <v>-6684</v>
      </c>
      <c r="AD26" s="75" t="e">
        <f>VLOOKUP(D26,#REF!,2,0)</f>
        <v>#REF!</v>
      </c>
      <c r="AE26" s="75" t="s">
        <v>94</v>
      </c>
      <c r="AF26" s="75">
        <v>7474.4</v>
      </c>
      <c r="AG26" s="76">
        <f t="shared" si="5"/>
        <v>790.39999999999964</v>
      </c>
      <c r="AI26" s="34" t="s">
        <v>219</v>
      </c>
      <c r="AJ26" s="75" t="b">
        <f t="shared" si="6"/>
        <v>0</v>
      </c>
      <c r="AK26" s="34"/>
      <c r="AL26" s="34"/>
      <c r="AM26" s="34"/>
      <c r="AO26" s="203">
        <v>3316249185</v>
      </c>
      <c r="AP26" s="75" t="b">
        <f t="shared" si="16"/>
        <v>0</v>
      </c>
      <c r="AR26" s="75">
        <f t="shared" si="17"/>
        <v>13</v>
      </c>
    </row>
    <row r="27" spans="1:44" hidden="1">
      <c r="A27" s="66">
        <v>16</v>
      </c>
      <c r="B27" s="225">
        <v>101972731570</v>
      </c>
      <c r="C27" s="208">
        <v>3315397620</v>
      </c>
      <c r="D27" s="193" t="s">
        <v>245</v>
      </c>
      <c r="E27" s="34"/>
      <c r="F27" s="69">
        <v>636</v>
      </c>
      <c r="G27" s="210">
        <v>14</v>
      </c>
      <c r="H27" s="39">
        <v>11</v>
      </c>
      <c r="I27" s="70">
        <f t="shared" si="0"/>
        <v>25</v>
      </c>
      <c r="J27" s="71">
        <f t="shared" si="7"/>
        <v>8904</v>
      </c>
      <c r="K27" s="71">
        <f t="shared" si="8"/>
        <v>6996</v>
      </c>
      <c r="L27" s="71">
        <f t="shared" si="9"/>
        <v>8904</v>
      </c>
      <c r="M27" s="71">
        <f t="shared" si="10"/>
        <v>7598</v>
      </c>
      <c r="N27" s="72">
        <f t="shared" si="11"/>
        <v>380</v>
      </c>
      <c r="O27" s="71">
        <f t="shared" si="12"/>
        <v>926</v>
      </c>
      <c r="P27" s="71">
        <f t="shared" si="18"/>
        <v>8904</v>
      </c>
      <c r="Q27" s="72">
        <f t="shared" si="1"/>
        <v>912</v>
      </c>
      <c r="R27" s="72">
        <f t="shared" si="13"/>
        <v>175</v>
      </c>
      <c r="S27" s="72">
        <f t="shared" si="14"/>
        <v>67</v>
      </c>
      <c r="T27" s="72"/>
      <c r="U27" s="34"/>
      <c r="V27" s="26"/>
      <c r="W27" s="36"/>
      <c r="X27" s="21"/>
      <c r="Y27" s="72">
        <f t="shared" si="2"/>
        <v>1154</v>
      </c>
      <c r="Z27" s="73">
        <f t="shared" si="3"/>
        <v>7750</v>
      </c>
      <c r="AA27" s="40">
        <v>500</v>
      </c>
      <c r="AB27" s="73">
        <f t="shared" si="15"/>
        <v>7250</v>
      </c>
      <c r="AC27" s="74">
        <f t="shared" si="4"/>
        <v>-7250</v>
      </c>
      <c r="AD27" s="75" t="e">
        <f>VLOOKUP(D27,#REF!,2,0)</f>
        <v>#REF!</v>
      </c>
      <c r="AE27" s="75" t="s">
        <v>46</v>
      </c>
      <c r="AF27" s="75">
        <v>8807.1</v>
      </c>
      <c r="AG27" s="76">
        <f t="shared" si="5"/>
        <v>1557.1000000000004</v>
      </c>
      <c r="AI27" s="34" t="s">
        <v>247</v>
      </c>
      <c r="AJ27" s="75" t="b">
        <f t="shared" si="6"/>
        <v>0</v>
      </c>
      <c r="AK27" s="34">
        <v>392</v>
      </c>
      <c r="AL27" s="34"/>
      <c r="AM27" s="34"/>
      <c r="AO27" s="195">
        <v>3315359696</v>
      </c>
      <c r="AP27" s="75" t="b">
        <f t="shared" si="16"/>
        <v>0</v>
      </c>
      <c r="AR27" s="75">
        <f t="shared" si="17"/>
        <v>14</v>
      </c>
    </row>
    <row r="28" spans="1:44" hidden="1">
      <c r="A28" s="66">
        <v>17</v>
      </c>
      <c r="B28" s="225">
        <v>102004077854</v>
      </c>
      <c r="C28" s="208">
        <v>3315667432</v>
      </c>
      <c r="D28" s="193" t="s">
        <v>610</v>
      </c>
      <c r="E28" s="34"/>
      <c r="F28" s="69">
        <v>636</v>
      </c>
      <c r="G28" s="210">
        <v>16</v>
      </c>
      <c r="H28" s="39">
        <v>11</v>
      </c>
      <c r="I28" s="70">
        <f t="shared" si="0"/>
        <v>27</v>
      </c>
      <c r="J28" s="71">
        <f t="shared" si="7"/>
        <v>10176</v>
      </c>
      <c r="K28" s="71">
        <f t="shared" si="8"/>
        <v>6996</v>
      </c>
      <c r="L28" s="71">
        <f t="shared" si="9"/>
        <v>10176</v>
      </c>
      <c r="M28" s="71">
        <f t="shared" si="10"/>
        <v>8683</v>
      </c>
      <c r="N28" s="72">
        <f t="shared" si="11"/>
        <v>434</v>
      </c>
      <c r="O28" s="71">
        <f t="shared" si="12"/>
        <v>1059</v>
      </c>
      <c r="P28" s="71">
        <f t="shared" si="18"/>
        <v>10176</v>
      </c>
      <c r="Q28" s="72">
        <f t="shared" si="1"/>
        <v>1042</v>
      </c>
      <c r="R28" s="72">
        <f t="shared" si="13"/>
        <v>200</v>
      </c>
      <c r="S28" s="72">
        <f t="shared" si="14"/>
        <v>76</v>
      </c>
      <c r="T28" s="72"/>
      <c r="U28" s="34"/>
      <c r="V28" s="26"/>
      <c r="W28" s="36"/>
      <c r="X28" s="21"/>
      <c r="Y28" s="72">
        <f t="shared" si="2"/>
        <v>1318</v>
      </c>
      <c r="Z28" s="73">
        <f t="shared" si="3"/>
        <v>8858</v>
      </c>
      <c r="AA28" s="40">
        <v>500</v>
      </c>
      <c r="AB28" s="73">
        <f t="shared" si="15"/>
        <v>8358</v>
      </c>
      <c r="AC28" s="74">
        <f t="shared" si="4"/>
        <v>-8358</v>
      </c>
      <c r="AD28" s="75" t="e">
        <f>VLOOKUP(D28,#REF!,2,0)</f>
        <v>#REF!</v>
      </c>
      <c r="AF28" s="75">
        <v>10195</v>
      </c>
      <c r="AG28" s="76">
        <f t="shared" si="5"/>
        <v>1837</v>
      </c>
      <c r="AI28" s="34" t="s">
        <v>246</v>
      </c>
      <c r="AJ28" s="75" t="b">
        <f t="shared" si="6"/>
        <v>0</v>
      </c>
      <c r="AK28" s="34">
        <v>367</v>
      </c>
      <c r="AL28" s="34">
        <v>84</v>
      </c>
      <c r="AM28" s="34"/>
      <c r="AO28" s="195">
        <v>3315397620</v>
      </c>
      <c r="AP28" s="75" t="b">
        <f t="shared" si="16"/>
        <v>0</v>
      </c>
      <c r="AR28" s="75">
        <f t="shared" si="17"/>
        <v>16</v>
      </c>
    </row>
    <row r="29" spans="1:44" hidden="1">
      <c r="A29" s="66">
        <v>18</v>
      </c>
      <c r="B29" s="225">
        <v>102028098436</v>
      </c>
      <c r="C29" s="208">
        <v>3315926963</v>
      </c>
      <c r="D29" s="193" t="s">
        <v>591</v>
      </c>
      <c r="E29" s="34"/>
      <c r="F29" s="69">
        <v>636</v>
      </c>
      <c r="G29" s="210">
        <v>16</v>
      </c>
      <c r="H29" s="39">
        <v>11</v>
      </c>
      <c r="I29" s="70">
        <f t="shared" si="0"/>
        <v>27</v>
      </c>
      <c r="J29" s="71">
        <f t="shared" si="7"/>
        <v>10176</v>
      </c>
      <c r="K29" s="71">
        <f t="shared" si="8"/>
        <v>6996</v>
      </c>
      <c r="L29" s="71">
        <f t="shared" si="9"/>
        <v>10176</v>
      </c>
      <c r="M29" s="71">
        <f t="shared" si="10"/>
        <v>8683</v>
      </c>
      <c r="N29" s="72">
        <f t="shared" si="11"/>
        <v>434</v>
      </c>
      <c r="O29" s="71">
        <f t="shared" si="12"/>
        <v>1059</v>
      </c>
      <c r="P29" s="71">
        <f t="shared" si="18"/>
        <v>10176</v>
      </c>
      <c r="Q29" s="72">
        <f t="shared" si="1"/>
        <v>1042</v>
      </c>
      <c r="R29" s="72">
        <f t="shared" si="13"/>
        <v>200</v>
      </c>
      <c r="S29" s="72">
        <f t="shared" si="14"/>
        <v>76</v>
      </c>
      <c r="T29" s="72"/>
      <c r="U29" s="34"/>
      <c r="V29" s="26"/>
      <c r="W29" s="36"/>
      <c r="X29" s="21"/>
      <c r="Y29" s="72">
        <f t="shared" si="2"/>
        <v>1318</v>
      </c>
      <c r="Z29" s="73">
        <f t="shared" si="3"/>
        <v>8858</v>
      </c>
      <c r="AA29" s="40">
        <v>500</v>
      </c>
      <c r="AB29" s="73">
        <f t="shared" si="15"/>
        <v>8358</v>
      </c>
      <c r="AC29" s="74">
        <f t="shared" si="4"/>
        <v>-8358</v>
      </c>
      <c r="AD29" s="75" t="e">
        <f>VLOOKUP(D29,#REF!,2,0)</f>
        <v>#REF!</v>
      </c>
      <c r="AE29" s="75" t="s">
        <v>30</v>
      </c>
      <c r="AF29" s="75">
        <v>8592.0499999999993</v>
      </c>
      <c r="AG29" s="76">
        <f t="shared" si="5"/>
        <v>234.04999999999927</v>
      </c>
      <c r="AI29" s="34" t="s">
        <v>245</v>
      </c>
      <c r="AJ29" s="75" t="b">
        <f t="shared" si="6"/>
        <v>0</v>
      </c>
      <c r="AK29" s="34">
        <v>245</v>
      </c>
      <c r="AL29" s="34">
        <v>50</v>
      </c>
      <c r="AM29" s="34"/>
      <c r="AO29" s="195">
        <v>3315667432</v>
      </c>
      <c r="AP29" s="75" t="b">
        <f t="shared" si="16"/>
        <v>0</v>
      </c>
      <c r="AR29" s="75">
        <f t="shared" si="17"/>
        <v>16</v>
      </c>
    </row>
    <row r="30" spans="1:44" hidden="1">
      <c r="A30" s="66">
        <v>19</v>
      </c>
      <c r="B30" s="225">
        <v>101410043453</v>
      </c>
      <c r="C30" s="208">
        <v>3314106884</v>
      </c>
      <c r="D30" s="193" t="s">
        <v>612</v>
      </c>
      <c r="E30" s="34"/>
      <c r="F30" s="69">
        <v>636</v>
      </c>
      <c r="G30" s="210">
        <v>15</v>
      </c>
      <c r="H30" s="39">
        <v>11</v>
      </c>
      <c r="I30" s="70">
        <f t="shared" si="0"/>
        <v>26</v>
      </c>
      <c r="J30" s="71">
        <f t="shared" si="7"/>
        <v>9540</v>
      </c>
      <c r="K30" s="71">
        <f t="shared" si="8"/>
        <v>6996</v>
      </c>
      <c r="L30" s="71">
        <f t="shared" si="9"/>
        <v>9540</v>
      </c>
      <c r="M30" s="71">
        <f t="shared" si="10"/>
        <v>8140</v>
      </c>
      <c r="N30" s="72">
        <f t="shared" si="11"/>
        <v>407</v>
      </c>
      <c r="O30" s="71">
        <f t="shared" si="12"/>
        <v>993</v>
      </c>
      <c r="P30" s="71">
        <f t="shared" si="18"/>
        <v>9540</v>
      </c>
      <c r="Q30" s="72">
        <f t="shared" si="1"/>
        <v>977</v>
      </c>
      <c r="R30" s="72">
        <f t="shared" si="13"/>
        <v>175</v>
      </c>
      <c r="S30" s="72">
        <f t="shared" si="14"/>
        <v>72</v>
      </c>
      <c r="T30" s="72"/>
      <c r="U30" s="34"/>
      <c r="V30" s="26"/>
      <c r="W30" s="36"/>
      <c r="X30" s="21"/>
      <c r="Y30" s="72">
        <f t="shared" si="2"/>
        <v>1224</v>
      </c>
      <c r="Z30" s="73">
        <f t="shared" si="3"/>
        <v>8316</v>
      </c>
      <c r="AA30" s="40">
        <v>500</v>
      </c>
      <c r="AB30" s="73">
        <f t="shared" si="15"/>
        <v>7816</v>
      </c>
      <c r="AC30" s="74">
        <f t="shared" si="4"/>
        <v>-7816</v>
      </c>
      <c r="AD30" s="75" t="e">
        <f>VLOOKUP(D30,#REF!,2,0)</f>
        <v>#REF!</v>
      </c>
      <c r="AE30" s="75" t="s">
        <v>47</v>
      </c>
      <c r="AF30" s="75">
        <v>7890.75</v>
      </c>
      <c r="AG30" s="76">
        <f t="shared" si="5"/>
        <v>74.75</v>
      </c>
      <c r="AI30" s="34" t="s">
        <v>209</v>
      </c>
      <c r="AJ30" s="75" t="b">
        <f t="shared" si="6"/>
        <v>0</v>
      </c>
      <c r="AK30" s="34">
        <v>497</v>
      </c>
      <c r="AL30" s="34"/>
      <c r="AM30" s="34"/>
      <c r="AO30" s="195">
        <v>3315926963</v>
      </c>
      <c r="AP30" s="75" t="b">
        <f t="shared" si="16"/>
        <v>0</v>
      </c>
      <c r="AR30" s="75">
        <f t="shared" si="17"/>
        <v>15</v>
      </c>
    </row>
    <row r="31" spans="1:44" hidden="1">
      <c r="A31" s="66">
        <v>20</v>
      </c>
      <c r="B31" s="225">
        <v>100590315745</v>
      </c>
      <c r="C31" s="208">
        <v>3315291117</v>
      </c>
      <c r="D31" s="193" t="s">
        <v>598</v>
      </c>
      <c r="E31" s="34"/>
      <c r="F31" s="69">
        <v>636</v>
      </c>
      <c r="G31" s="210">
        <v>16</v>
      </c>
      <c r="H31" s="39">
        <v>11</v>
      </c>
      <c r="I31" s="70">
        <f t="shared" si="0"/>
        <v>27</v>
      </c>
      <c r="J31" s="71">
        <f t="shared" si="7"/>
        <v>10176</v>
      </c>
      <c r="K31" s="71">
        <f t="shared" si="8"/>
        <v>6996</v>
      </c>
      <c r="L31" s="71">
        <f t="shared" si="9"/>
        <v>10176</v>
      </c>
      <c r="M31" s="71">
        <f t="shared" si="10"/>
        <v>8683</v>
      </c>
      <c r="N31" s="72">
        <f t="shared" si="11"/>
        <v>434</v>
      </c>
      <c r="O31" s="71">
        <f t="shared" si="12"/>
        <v>1059</v>
      </c>
      <c r="P31" s="71">
        <f t="shared" si="18"/>
        <v>10176</v>
      </c>
      <c r="Q31" s="72">
        <f t="shared" si="1"/>
        <v>1042</v>
      </c>
      <c r="R31" s="72">
        <f t="shared" si="13"/>
        <v>200</v>
      </c>
      <c r="S31" s="72">
        <f t="shared" si="14"/>
        <v>76</v>
      </c>
      <c r="T31" s="72"/>
      <c r="U31" s="34"/>
      <c r="V31" s="26"/>
      <c r="W31" s="36"/>
      <c r="X31" s="21"/>
      <c r="Y31" s="72">
        <f t="shared" si="2"/>
        <v>1318</v>
      </c>
      <c r="Z31" s="73">
        <f t="shared" si="3"/>
        <v>8858</v>
      </c>
      <c r="AA31" s="40">
        <v>500</v>
      </c>
      <c r="AB31" s="73">
        <f t="shared" si="15"/>
        <v>8358</v>
      </c>
      <c r="AC31" s="74">
        <f t="shared" si="4"/>
        <v>-8358</v>
      </c>
      <c r="AD31" s="75" t="e">
        <f>VLOOKUP(D31,#REF!,2,0)</f>
        <v>#REF!</v>
      </c>
      <c r="AE31" s="75" t="s">
        <v>12</v>
      </c>
      <c r="AF31" s="75">
        <v>10616.1</v>
      </c>
      <c r="AG31" s="76">
        <f t="shared" si="5"/>
        <v>2258.1000000000004</v>
      </c>
      <c r="AI31" s="34" t="s">
        <v>248</v>
      </c>
      <c r="AJ31" s="75" t="b">
        <f t="shared" si="6"/>
        <v>0</v>
      </c>
      <c r="AK31" s="34">
        <v>433</v>
      </c>
      <c r="AL31" s="34">
        <v>50</v>
      </c>
      <c r="AM31" s="34"/>
      <c r="AO31" s="195">
        <v>3314106884</v>
      </c>
      <c r="AP31" s="75" t="b">
        <f t="shared" si="16"/>
        <v>0</v>
      </c>
      <c r="AR31" s="75">
        <f t="shared" si="17"/>
        <v>16</v>
      </c>
    </row>
    <row r="32" spans="1:44" hidden="1">
      <c r="A32" s="66">
        <v>21</v>
      </c>
      <c r="B32" s="225">
        <v>101391642731</v>
      </c>
      <c r="C32" s="208">
        <v>3310860091</v>
      </c>
      <c r="D32" s="193" t="s">
        <v>234</v>
      </c>
      <c r="E32" s="34"/>
      <c r="F32" s="69">
        <v>636</v>
      </c>
      <c r="G32" s="210">
        <v>18</v>
      </c>
      <c r="H32" s="39">
        <v>11</v>
      </c>
      <c r="I32" s="70">
        <f t="shared" si="0"/>
        <v>29</v>
      </c>
      <c r="J32" s="71">
        <f t="shared" si="7"/>
        <v>11448</v>
      </c>
      <c r="K32" s="71">
        <f t="shared" si="8"/>
        <v>6996</v>
      </c>
      <c r="L32" s="71">
        <f t="shared" si="9"/>
        <v>11448</v>
      </c>
      <c r="M32" s="71">
        <f t="shared" si="10"/>
        <v>9768</v>
      </c>
      <c r="N32" s="72">
        <f t="shared" si="11"/>
        <v>488</v>
      </c>
      <c r="O32" s="71">
        <f t="shared" si="12"/>
        <v>1192</v>
      </c>
      <c r="P32" s="71">
        <f t="shared" si="18"/>
        <v>11448</v>
      </c>
      <c r="Q32" s="72">
        <f t="shared" si="1"/>
        <v>1172</v>
      </c>
      <c r="R32" s="72">
        <f t="shared" si="13"/>
        <v>200</v>
      </c>
      <c r="S32" s="72">
        <f t="shared" si="14"/>
        <v>86</v>
      </c>
      <c r="T32" s="72"/>
      <c r="U32" s="34"/>
      <c r="V32" s="26"/>
      <c r="W32" s="36"/>
      <c r="X32" s="21"/>
      <c r="Y32" s="72">
        <f t="shared" si="2"/>
        <v>1458</v>
      </c>
      <c r="Z32" s="73">
        <f t="shared" si="3"/>
        <v>9990</v>
      </c>
      <c r="AA32" s="40">
        <v>500</v>
      </c>
      <c r="AB32" s="73">
        <f t="shared" si="15"/>
        <v>9490</v>
      </c>
      <c r="AC32" s="74">
        <f t="shared" si="4"/>
        <v>-9490</v>
      </c>
      <c r="AD32" s="75" t="e">
        <f>VLOOKUP(D32,#REF!,2,0)</f>
        <v>#REF!</v>
      </c>
      <c r="AE32" s="75" t="s">
        <v>16</v>
      </c>
      <c r="AF32" s="75">
        <v>10818.8</v>
      </c>
      <c r="AG32" s="76">
        <f t="shared" si="5"/>
        <v>1328.7999999999993</v>
      </c>
      <c r="AI32" s="34" t="s">
        <v>222</v>
      </c>
      <c r="AJ32" s="75" t="b">
        <f t="shared" si="6"/>
        <v>0</v>
      </c>
      <c r="AK32" s="34">
        <v>424</v>
      </c>
      <c r="AL32" s="34">
        <v>92</v>
      </c>
      <c r="AM32" s="34"/>
      <c r="AO32" s="195">
        <v>3315291117</v>
      </c>
      <c r="AP32" s="75" t="b">
        <f t="shared" si="16"/>
        <v>0</v>
      </c>
      <c r="AR32" s="75">
        <f t="shared" si="17"/>
        <v>18</v>
      </c>
    </row>
    <row r="33" spans="1:44" hidden="1">
      <c r="A33" s="66">
        <v>22</v>
      </c>
      <c r="B33" s="225">
        <v>101951607402</v>
      </c>
      <c r="C33" s="208">
        <v>3315195309</v>
      </c>
      <c r="D33" s="193" t="s">
        <v>622</v>
      </c>
      <c r="E33" s="34"/>
      <c r="F33" s="69">
        <v>636</v>
      </c>
      <c r="G33" s="210">
        <v>15</v>
      </c>
      <c r="H33" s="39">
        <v>11</v>
      </c>
      <c r="I33" s="70">
        <f t="shared" si="0"/>
        <v>26</v>
      </c>
      <c r="J33" s="71">
        <f t="shared" si="7"/>
        <v>9540</v>
      </c>
      <c r="K33" s="71">
        <f t="shared" si="8"/>
        <v>6996</v>
      </c>
      <c r="L33" s="71">
        <f t="shared" si="9"/>
        <v>9540</v>
      </c>
      <c r="M33" s="71">
        <f t="shared" si="10"/>
        <v>8140</v>
      </c>
      <c r="N33" s="72">
        <f t="shared" si="11"/>
        <v>407</v>
      </c>
      <c r="O33" s="71">
        <f t="shared" si="12"/>
        <v>993</v>
      </c>
      <c r="P33" s="71">
        <f t="shared" si="18"/>
        <v>9540</v>
      </c>
      <c r="Q33" s="72">
        <f t="shared" si="1"/>
        <v>977</v>
      </c>
      <c r="R33" s="72">
        <f t="shared" si="13"/>
        <v>175</v>
      </c>
      <c r="S33" s="72">
        <f t="shared" si="14"/>
        <v>72</v>
      </c>
      <c r="T33" s="72"/>
      <c r="U33" s="34"/>
      <c r="V33" s="26"/>
      <c r="W33" s="36"/>
      <c r="X33" s="21"/>
      <c r="Y33" s="72">
        <f t="shared" si="2"/>
        <v>1224</v>
      </c>
      <c r="Z33" s="73">
        <f t="shared" si="3"/>
        <v>8316</v>
      </c>
      <c r="AA33" s="40">
        <v>500</v>
      </c>
      <c r="AB33" s="73">
        <f t="shared" si="15"/>
        <v>7816</v>
      </c>
      <c r="AC33" s="74">
        <f t="shared" si="4"/>
        <v>-7816</v>
      </c>
      <c r="AD33" s="75" t="e">
        <f>VLOOKUP(D33,#REF!,2,0)</f>
        <v>#REF!</v>
      </c>
      <c r="AE33" s="75" t="s">
        <v>22</v>
      </c>
      <c r="AF33" s="75">
        <v>11975.7</v>
      </c>
      <c r="AG33" s="76">
        <f t="shared" si="5"/>
        <v>4159.7000000000007</v>
      </c>
      <c r="AI33" s="34" t="s">
        <v>231</v>
      </c>
      <c r="AJ33" s="75" t="b">
        <f t="shared" si="6"/>
        <v>0</v>
      </c>
      <c r="AK33" s="34">
        <v>220</v>
      </c>
      <c r="AL33" s="34">
        <v>84</v>
      </c>
      <c r="AM33" s="34"/>
      <c r="AO33" s="195">
        <v>3310860091</v>
      </c>
      <c r="AP33" s="75" t="b">
        <f t="shared" si="16"/>
        <v>0</v>
      </c>
      <c r="AR33" s="75">
        <f t="shared" si="17"/>
        <v>15</v>
      </c>
    </row>
    <row r="34" spans="1:44" hidden="1">
      <c r="A34" s="66">
        <v>23</v>
      </c>
      <c r="B34" s="225">
        <v>102053057886</v>
      </c>
      <c r="C34" s="208">
        <v>3316182475</v>
      </c>
      <c r="D34" s="193" t="s">
        <v>623</v>
      </c>
      <c r="E34" s="34"/>
      <c r="F34" s="69">
        <v>636</v>
      </c>
      <c r="G34" s="210">
        <v>14</v>
      </c>
      <c r="H34" s="39">
        <v>11</v>
      </c>
      <c r="I34" s="70">
        <f t="shared" si="0"/>
        <v>25</v>
      </c>
      <c r="J34" s="71">
        <f t="shared" si="7"/>
        <v>8904</v>
      </c>
      <c r="K34" s="71">
        <f t="shared" si="8"/>
        <v>6996</v>
      </c>
      <c r="L34" s="71">
        <f t="shared" si="9"/>
        <v>8904</v>
      </c>
      <c r="M34" s="71">
        <f t="shared" si="10"/>
        <v>7598</v>
      </c>
      <c r="N34" s="72">
        <f t="shared" si="11"/>
        <v>380</v>
      </c>
      <c r="O34" s="71">
        <f t="shared" si="12"/>
        <v>926</v>
      </c>
      <c r="P34" s="71">
        <f t="shared" si="18"/>
        <v>8904</v>
      </c>
      <c r="Q34" s="72">
        <f t="shared" si="1"/>
        <v>912</v>
      </c>
      <c r="R34" s="72">
        <f t="shared" si="13"/>
        <v>175</v>
      </c>
      <c r="S34" s="72">
        <f t="shared" si="14"/>
        <v>67</v>
      </c>
      <c r="T34" s="72"/>
      <c r="U34" s="34"/>
      <c r="V34" s="26"/>
      <c r="W34" s="36"/>
      <c r="X34" s="21"/>
      <c r="Y34" s="72">
        <f t="shared" si="2"/>
        <v>1154</v>
      </c>
      <c r="Z34" s="73">
        <f t="shared" si="3"/>
        <v>7750</v>
      </c>
      <c r="AA34" s="40">
        <v>500</v>
      </c>
      <c r="AB34" s="73">
        <f t="shared" si="15"/>
        <v>7250</v>
      </c>
      <c r="AC34" s="74">
        <f t="shared" si="4"/>
        <v>-7250</v>
      </c>
      <c r="AD34" s="75" t="e">
        <f>VLOOKUP(D34,#REF!,2,0)</f>
        <v>#REF!</v>
      </c>
      <c r="AE34" s="75" t="s">
        <v>23</v>
      </c>
      <c r="AF34" s="75">
        <v>10122.4</v>
      </c>
      <c r="AG34" s="76">
        <f t="shared" si="5"/>
        <v>2872.3999999999996</v>
      </c>
      <c r="AI34" s="34" t="s">
        <v>249</v>
      </c>
      <c r="AJ34" s="75" t="b">
        <f t="shared" si="6"/>
        <v>0</v>
      </c>
      <c r="AK34" s="34">
        <v>243</v>
      </c>
      <c r="AL34" s="34"/>
      <c r="AM34" s="34"/>
      <c r="AO34" s="195">
        <v>3315195309</v>
      </c>
      <c r="AP34" s="75" t="b">
        <f t="shared" si="16"/>
        <v>0</v>
      </c>
      <c r="AR34" s="75">
        <f t="shared" si="17"/>
        <v>14</v>
      </c>
    </row>
    <row r="35" spans="1:44" hidden="1">
      <c r="A35" s="66">
        <v>24</v>
      </c>
      <c r="B35" s="225">
        <v>102052667942</v>
      </c>
      <c r="C35" s="208">
        <v>3316185594</v>
      </c>
      <c r="D35" s="193" t="s">
        <v>606</v>
      </c>
      <c r="E35" s="34"/>
      <c r="F35" s="69">
        <v>636</v>
      </c>
      <c r="G35" s="210">
        <v>13.5</v>
      </c>
      <c r="H35" s="39">
        <v>11</v>
      </c>
      <c r="I35" s="70">
        <f t="shared" si="0"/>
        <v>24.5</v>
      </c>
      <c r="J35" s="71">
        <f t="shared" si="7"/>
        <v>8586</v>
      </c>
      <c r="K35" s="71">
        <f t="shared" si="8"/>
        <v>6996</v>
      </c>
      <c r="L35" s="71">
        <f t="shared" si="9"/>
        <v>8586</v>
      </c>
      <c r="M35" s="71">
        <f t="shared" si="10"/>
        <v>7326</v>
      </c>
      <c r="N35" s="72">
        <f t="shared" si="11"/>
        <v>366</v>
      </c>
      <c r="O35" s="71">
        <f t="shared" si="12"/>
        <v>894</v>
      </c>
      <c r="P35" s="71">
        <f t="shared" si="18"/>
        <v>8586</v>
      </c>
      <c r="Q35" s="72">
        <f t="shared" si="1"/>
        <v>879</v>
      </c>
      <c r="R35" s="72">
        <f t="shared" si="13"/>
        <v>175</v>
      </c>
      <c r="S35" s="72">
        <f t="shared" si="14"/>
        <v>64</v>
      </c>
      <c r="T35" s="72"/>
      <c r="U35" s="34"/>
      <c r="V35" s="26"/>
      <c r="W35" s="36"/>
      <c r="X35" s="21"/>
      <c r="Y35" s="72">
        <f t="shared" si="2"/>
        <v>1118</v>
      </c>
      <c r="Z35" s="73">
        <f t="shared" si="3"/>
        <v>7468</v>
      </c>
      <c r="AA35" s="40">
        <v>500</v>
      </c>
      <c r="AB35" s="73">
        <f t="shared" si="15"/>
        <v>6968</v>
      </c>
      <c r="AC35" s="74">
        <f t="shared" si="4"/>
        <v>-6968</v>
      </c>
      <c r="AD35" s="75" t="e">
        <f>VLOOKUP(D35,#REF!,2,0)</f>
        <v>#REF!</v>
      </c>
      <c r="AF35" s="75">
        <v>11970.4</v>
      </c>
      <c r="AG35" s="76">
        <f t="shared" si="5"/>
        <v>5002.3999999999996</v>
      </c>
      <c r="AI35" s="34" t="s">
        <v>234</v>
      </c>
      <c r="AJ35" s="75" t="b">
        <f t="shared" si="6"/>
        <v>0</v>
      </c>
      <c r="AK35" s="34">
        <v>190</v>
      </c>
      <c r="AL35" s="34"/>
      <c r="AM35" s="34"/>
      <c r="AO35" s="195">
        <v>3316182475</v>
      </c>
      <c r="AP35" s="75" t="b">
        <f t="shared" si="16"/>
        <v>0</v>
      </c>
      <c r="AR35" s="75">
        <f t="shared" si="17"/>
        <v>14</v>
      </c>
    </row>
    <row r="36" spans="1:44" hidden="1">
      <c r="A36" s="66">
        <v>25</v>
      </c>
      <c r="B36" s="225">
        <v>101976571122</v>
      </c>
      <c r="C36" s="208">
        <v>3315689420</v>
      </c>
      <c r="D36" s="193" t="s">
        <v>625</v>
      </c>
      <c r="E36" s="34"/>
      <c r="F36" s="69">
        <v>636</v>
      </c>
      <c r="G36" s="210">
        <v>17</v>
      </c>
      <c r="H36" s="39">
        <v>11</v>
      </c>
      <c r="I36" s="70">
        <f t="shared" si="0"/>
        <v>28</v>
      </c>
      <c r="J36" s="71">
        <f t="shared" si="7"/>
        <v>10812</v>
      </c>
      <c r="K36" s="71">
        <f t="shared" si="8"/>
        <v>6996</v>
      </c>
      <c r="L36" s="71">
        <f t="shared" si="9"/>
        <v>10812</v>
      </c>
      <c r="M36" s="71">
        <f t="shared" si="10"/>
        <v>9226</v>
      </c>
      <c r="N36" s="72">
        <f t="shared" si="11"/>
        <v>461</v>
      </c>
      <c r="O36" s="71">
        <f t="shared" si="12"/>
        <v>1125</v>
      </c>
      <c r="P36" s="71">
        <f t="shared" si="18"/>
        <v>10812</v>
      </c>
      <c r="Q36" s="72">
        <f t="shared" si="1"/>
        <v>1107</v>
      </c>
      <c r="R36" s="72">
        <f t="shared" si="13"/>
        <v>200</v>
      </c>
      <c r="S36" s="72">
        <f t="shared" si="14"/>
        <v>81</v>
      </c>
      <c r="T36" s="72"/>
      <c r="U36" s="34"/>
      <c r="V36" s="26"/>
      <c r="W36" s="36"/>
      <c r="X36" s="21"/>
      <c r="Y36" s="72">
        <f t="shared" si="2"/>
        <v>1388</v>
      </c>
      <c r="Z36" s="73">
        <f t="shared" si="3"/>
        <v>9424</v>
      </c>
      <c r="AA36" s="40">
        <v>500</v>
      </c>
      <c r="AB36" s="73">
        <f t="shared" si="15"/>
        <v>8924</v>
      </c>
      <c r="AC36" s="74">
        <f t="shared" si="4"/>
        <v>-8924</v>
      </c>
      <c r="AD36" s="75" t="e">
        <f>VLOOKUP(D36,#REF!,2,0)</f>
        <v>#REF!</v>
      </c>
      <c r="AF36" s="75">
        <v>14803.1</v>
      </c>
      <c r="AG36" s="76">
        <f t="shared" si="5"/>
        <v>5879.1</v>
      </c>
      <c r="AI36" s="34" t="s">
        <v>242</v>
      </c>
      <c r="AJ36" s="75" t="b">
        <f t="shared" si="6"/>
        <v>0</v>
      </c>
      <c r="AK36" s="34">
        <v>284</v>
      </c>
      <c r="AL36" s="34"/>
      <c r="AM36" s="34">
        <v>5000</v>
      </c>
      <c r="AO36" s="195">
        <v>3316185594</v>
      </c>
      <c r="AP36" s="75" t="b">
        <f t="shared" si="16"/>
        <v>0</v>
      </c>
      <c r="AR36" s="75">
        <f t="shared" si="17"/>
        <v>17</v>
      </c>
    </row>
    <row r="37" spans="1:44" hidden="1">
      <c r="A37" s="66">
        <v>26</v>
      </c>
      <c r="B37" s="225">
        <v>101826609019</v>
      </c>
      <c r="C37" s="208">
        <v>3314020788</v>
      </c>
      <c r="D37" s="193" t="s">
        <v>607</v>
      </c>
      <c r="E37" s="34"/>
      <c r="F37" s="69">
        <v>636</v>
      </c>
      <c r="G37" s="210">
        <v>14</v>
      </c>
      <c r="H37" s="39">
        <v>11</v>
      </c>
      <c r="I37" s="70">
        <f t="shared" si="0"/>
        <v>25</v>
      </c>
      <c r="J37" s="71">
        <f t="shared" si="7"/>
        <v>8904</v>
      </c>
      <c r="K37" s="71">
        <f t="shared" si="8"/>
        <v>6996</v>
      </c>
      <c r="L37" s="71">
        <f t="shared" si="9"/>
        <v>8904</v>
      </c>
      <c r="M37" s="71">
        <f t="shared" si="10"/>
        <v>7598</v>
      </c>
      <c r="N37" s="72">
        <f t="shared" si="11"/>
        <v>380</v>
      </c>
      <c r="O37" s="71">
        <f t="shared" si="12"/>
        <v>926</v>
      </c>
      <c r="P37" s="71">
        <f t="shared" si="18"/>
        <v>8904</v>
      </c>
      <c r="Q37" s="72">
        <f t="shared" si="1"/>
        <v>912</v>
      </c>
      <c r="R37" s="72">
        <f t="shared" si="13"/>
        <v>175</v>
      </c>
      <c r="S37" s="72">
        <f t="shared" si="14"/>
        <v>67</v>
      </c>
      <c r="T37" s="72"/>
      <c r="U37" s="34"/>
      <c r="V37" s="26"/>
      <c r="W37" s="36"/>
      <c r="X37" s="21"/>
      <c r="Y37" s="72">
        <f t="shared" si="2"/>
        <v>1154</v>
      </c>
      <c r="Z37" s="73">
        <f t="shared" si="3"/>
        <v>7750</v>
      </c>
      <c r="AA37" s="40">
        <v>500</v>
      </c>
      <c r="AB37" s="73">
        <f t="shared" si="15"/>
        <v>7250</v>
      </c>
      <c r="AC37" s="74">
        <f t="shared" si="4"/>
        <v>-7250</v>
      </c>
      <c r="AD37" s="75" t="e">
        <f>VLOOKUP(D37,#REF!,2,0)</f>
        <v>#REF!</v>
      </c>
      <c r="AE37" s="75" t="s">
        <v>24</v>
      </c>
      <c r="AF37" s="75">
        <v>10191.799999999999</v>
      </c>
      <c r="AG37" s="76">
        <f t="shared" si="5"/>
        <v>2941.7999999999993</v>
      </c>
      <c r="AI37" s="34" t="s">
        <v>221</v>
      </c>
      <c r="AJ37" s="75" t="b">
        <f t="shared" si="6"/>
        <v>0</v>
      </c>
      <c r="AK37" s="34">
        <v>82</v>
      </c>
      <c r="AL37" s="34"/>
      <c r="AM37" s="34"/>
      <c r="AO37" s="195">
        <v>3315689420</v>
      </c>
      <c r="AP37" s="75" t="b">
        <f t="shared" si="16"/>
        <v>0</v>
      </c>
      <c r="AR37" s="75">
        <f t="shared" si="17"/>
        <v>14</v>
      </c>
    </row>
    <row r="38" spans="1:44" hidden="1">
      <c r="A38" s="66">
        <v>27</v>
      </c>
      <c r="B38" s="225">
        <v>101969547233</v>
      </c>
      <c r="C38" s="208">
        <v>3315368099</v>
      </c>
      <c r="D38" s="193" t="s">
        <v>225</v>
      </c>
      <c r="E38" s="34"/>
      <c r="F38" s="69">
        <v>636</v>
      </c>
      <c r="G38" s="211">
        <v>15</v>
      </c>
      <c r="H38" s="39">
        <v>11</v>
      </c>
      <c r="I38" s="70">
        <f t="shared" si="0"/>
        <v>26</v>
      </c>
      <c r="J38" s="71">
        <f t="shared" si="7"/>
        <v>9540</v>
      </c>
      <c r="K38" s="71">
        <f t="shared" si="8"/>
        <v>6996</v>
      </c>
      <c r="L38" s="71">
        <f t="shared" si="9"/>
        <v>9540</v>
      </c>
      <c r="M38" s="71">
        <f t="shared" si="10"/>
        <v>8140</v>
      </c>
      <c r="N38" s="72">
        <f t="shared" si="11"/>
        <v>407</v>
      </c>
      <c r="O38" s="71">
        <f t="shared" si="12"/>
        <v>993</v>
      </c>
      <c r="P38" s="71">
        <f t="shared" si="18"/>
        <v>9540</v>
      </c>
      <c r="Q38" s="72">
        <f t="shared" si="1"/>
        <v>977</v>
      </c>
      <c r="R38" s="72">
        <f t="shared" si="13"/>
        <v>175</v>
      </c>
      <c r="S38" s="72">
        <f t="shared" si="14"/>
        <v>72</v>
      </c>
      <c r="T38" s="72"/>
      <c r="U38" s="34"/>
      <c r="V38" s="26"/>
      <c r="W38" s="36"/>
      <c r="X38" s="21"/>
      <c r="Y38" s="72">
        <f t="shared" si="2"/>
        <v>1224</v>
      </c>
      <c r="Z38" s="73">
        <f t="shared" si="3"/>
        <v>8316</v>
      </c>
      <c r="AA38" s="40">
        <v>500</v>
      </c>
      <c r="AB38" s="73">
        <f t="shared" si="15"/>
        <v>7816</v>
      </c>
      <c r="AC38" s="74">
        <f t="shared" si="4"/>
        <v>-7816</v>
      </c>
      <c r="AD38" s="75" t="e">
        <f>VLOOKUP(D38,#REF!,2,0)</f>
        <v>#REF!</v>
      </c>
      <c r="AF38" s="75">
        <v>15313.4</v>
      </c>
      <c r="AG38" s="76">
        <f t="shared" si="5"/>
        <v>7497.4</v>
      </c>
      <c r="AI38" s="34" t="s">
        <v>141</v>
      </c>
      <c r="AJ38" s="75" t="b">
        <f t="shared" si="6"/>
        <v>0</v>
      </c>
      <c r="AK38" s="34">
        <v>0</v>
      </c>
      <c r="AL38" s="34"/>
      <c r="AM38" s="34">
        <v>6000</v>
      </c>
      <c r="AO38" s="195">
        <v>3315929412</v>
      </c>
      <c r="AP38" s="75" t="b">
        <f t="shared" si="16"/>
        <v>0</v>
      </c>
      <c r="AR38" s="75">
        <f t="shared" si="17"/>
        <v>15</v>
      </c>
    </row>
    <row r="39" spans="1:44" hidden="1">
      <c r="A39" s="66">
        <v>28</v>
      </c>
      <c r="B39" s="225">
        <v>101603294918</v>
      </c>
      <c r="C39" s="208">
        <v>3312027406</v>
      </c>
      <c r="D39" s="193" t="s">
        <v>230</v>
      </c>
      <c r="E39" s="34"/>
      <c r="F39" s="69">
        <v>636</v>
      </c>
      <c r="G39" s="211">
        <v>16</v>
      </c>
      <c r="H39" s="39">
        <v>11</v>
      </c>
      <c r="I39" s="70">
        <f t="shared" si="0"/>
        <v>27</v>
      </c>
      <c r="J39" s="71">
        <f t="shared" si="7"/>
        <v>10176</v>
      </c>
      <c r="K39" s="71">
        <f t="shared" si="8"/>
        <v>6996</v>
      </c>
      <c r="L39" s="71">
        <f t="shared" si="9"/>
        <v>10176</v>
      </c>
      <c r="M39" s="71">
        <f t="shared" si="10"/>
        <v>8683</v>
      </c>
      <c r="N39" s="72">
        <f t="shared" si="11"/>
        <v>434</v>
      </c>
      <c r="O39" s="71">
        <f t="shared" si="12"/>
        <v>1059</v>
      </c>
      <c r="P39" s="71">
        <f t="shared" si="18"/>
        <v>10176</v>
      </c>
      <c r="Q39" s="72">
        <f t="shared" si="1"/>
        <v>1042</v>
      </c>
      <c r="R39" s="72">
        <f t="shared" si="13"/>
        <v>200</v>
      </c>
      <c r="S39" s="72">
        <f t="shared" si="14"/>
        <v>76</v>
      </c>
      <c r="T39" s="72"/>
      <c r="U39" s="34"/>
      <c r="V39" s="26"/>
      <c r="W39" s="36"/>
      <c r="X39" s="21"/>
      <c r="Y39" s="72">
        <f t="shared" si="2"/>
        <v>1318</v>
      </c>
      <c r="Z39" s="73">
        <f t="shared" si="3"/>
        <v>8858</v>
      </c>
      <c r="AA39" s="40">
        <v>500</v>
      </c>
      <c r="AB39" s="73">
        <f t="shared" si="15"/>
        <v>8358</v>
      </c>
      <c r="AC39" s="74">
        <f t="shared" si="4"/>
        <v>-8358</v>
      </c>
      <c r="AD39" s="75" t="e">
        <f>VLOOKUP(D39,#REF!,2,0)</f>
        <v>#REF!</v>
      </c>
      <c r="AE39" s="75" t="s">
        <v>5</v>
      </c>
      <c r="AF39" s="75">
        <v>14672.75</v>
      </c>
      <c r="AG39" s="76">
        <f t="shared" si="5"/>
        <v>6314.75</v>
      </c>
      <c r="AI39" s="34" t="s">
        <v>95</v>
      </c>
      <c r="AJ39" s="75" t="b">
        <f t="shared" si="6"/>
        <v>0</v>
      </c>
      <c r="AK39" s="34">
        <v>17</v>
      </c>
      <c r="AL39" s="34"/>
      <c r="AM39" s="34"/>
      <c r="AO39" s="195">
        <v>3314020788</v>
      </c>
      <c r="AP39" s="75" t="b">
        <f t="shared" si="16"/>
        <v>0</v>
      </c>
      <c r="AR39" s="75">
        <f t="shared" si="17"/>
        <v>16</v>
      </c>
    </row>
    <row r="40" spans="1:44" hidden="1">
      <c r="A40" s="66">
        <v>29</v>
      </c>
      <c r="B40" s="225">
        <v>101520450548</v>
      </c>
      <c r="C40" s="208">
        <v>3311362160</v>
      </c>
      <c r="D40" s="193" t="s">
        <v>617</v>
      </c>
      <c r="E40" s="34"/>
      <c r="F40" s="69">
        <v>636</v>
      </c>
      <c r="G40" s="210">
        <v>18</v>
      </c>
      <c r="H40" s="39">
        <v>11</v>
      </c>
      <c r="I40" s="70">
        <f t="shared" si="0"/>
        <v>29</v>
      </c>
      <c r="J40" s="71">
        <f t="shared" si="7"/>
        <v>11448</v>
      </c>
      <c r="K40" s="71">
        <f t="shared" si="8"/>
        <v>6996</v>
      </c>
      <c r="L40" s="71">
        <f t="shared" si="9"/>
        <v>11448</v>
      </c>
      <c r="M40" s="71">
        <f t="shared" si="10"/>
        <v>9768</v>
      </c>
      <c r="N40" s="72">
        <f t="shared" si="11"/>
        <v>488</v>
      </c>
      <c r="O40" s="71">
        <f t="shared" si="12"/>
        <v>1192</v>
      </c>
      <c r="P40" s="71">
        <f t="shared" si="18"/>
        <v>11448</v>
      </c>
      <c r="Q40" s="72">
        <f t="shared" si="1"/>
        <v>1172</v>
      </c>
      <c r="R40" s="72">
        <f t="shared" si="13"/>
        <v>200</v>
      </c>
      <c r="S40" s="72">
        <f t="shared" si="14"/>
        <v>86</v>
      </c>
      <c r="T40" s="72"/>
      <c r="U40" s="34"/>
      <c r="V40" s="26"/>
      <c r="W40" s="36"/>
      <c r="X40" s="21"/>
      <c r="Y40" s="72">
        <f t="shared" si="2"/>
        <v>1458</v>
      </c>
      <c r="Z40" s="73">
        <f t="shared" si="3"/>
        <v>9990</v>
      </c>
      <c r="AA40" s="40">
        <v>500</v>
      </c>
      <c r="AB40" s="73">
        <f t="shared" si="15"/>
        <v>9490</v>
      </c>
      <c r="AC40" s="74">
        <f t="shared" si="4"/>
        <v>-9490</v>
      </c>
      <c r="AD40" s="75" t="e">
        <f>VLOOKUP(D40,#REF!,2,0)</f>
        <v>#REF!</v>
      </c>
      <c r="AE40" s="75" t="s">
        <v>20</v>
      </c>
      <c r="AF40" s="75">
        <v>12639.4</v>
      </c>
      <c r="AG40" s="76">
        <f t="shared" si="5"/>
        <v>3149.3999999999996</v>
      </c>
      <c r="AI40" s="34" t="s">
        <v>200</v>
      </c>
      <c r="AJ40" s="75" t="b">
        <f t="shared" si="6"/>
        <v>0</v>
      </c>
      <c r="AK40" s="34"/>
      <c r="AL40" s="34"/>
      <c r="AM40" s="34"/>
      <c r="AO40" s="195">
        <v>3317142495</v>
      </c>
      <c r="AP40" s="75" t="b">
        <f t="shared" si="16"/>
        <v>0</v>
      </c>
      <c r="AR40" s="75">
        <f t="shared" si="17"/>
        <v>18</v>
      </c>
    </row>
    <row r="41" spans="1:44" hidden="1">
      <c r="A41" s="66">
        <v>30</v>
      </c>
      <c r="B41" s="225">
        <v>101818174092</v>
      </c>
      <c r="C41" s="208">
        <v>3313938725</v>
      </c>
      <c r="D41" s="193" t="s">
        <v>609</v>
      </c>
      <c r="E41" s="34"/>
      <c r="F41" s="69">
        <v>636</v>
      </c>
      <c r="G41" s="210">
        <v>15</v>
      </c>
      <c r="H41" s="39">
        <v>11</v>
      </c>
      <c r="I41" s="70">
        <f t="shared" si="0"/>
        <v>26</v>
      </c>
      <c r="J41" s="71">
        <f t="shared" si="7"/>
        <v>9540</v>
      </c>
      <c r="K41" s="71">
        <f t="shared" si="8"/>
        <v>6996</v>
      </c>
      <c r="L41" s="71">
        <f t="shared" si="9"/>
        <v>9540</v>
      </c>
      <c r="M41" s="71">
        <f t="shared" si="10"/>
        <v>8140</v>
      </c>
      <c r="N41" s="72">
        <f t="shared" si="11"/>
        <v>407</v>
      </c>
      <c r="O41" s="71">
        <f t="shared" si="12"/>
        <v>993</v>
      </c>
      <c r="P41" s="71">
        <f t="shared" si="18"/>
        <v>9540</v>
      </c>
      <c r="Q41" s="72">
        <f t="shared" si="1"/>
        <v>977</v>
      </c>
      <c r="R41" s="72">
        <f t="shared" si="13"/>
        <v>175</v>
      </c>
      <c r="S41" s="72">
        <f t="shared" si="14"/>
        <v>72</v>
      </c>
      <c r="T41" s="72"/>
      <c r="U41" s="34"/>
      <c r="V41" s="26"/>
      <c r="W41" s="36"/>
      <c r="X41" s="21"/>
      <c r="Y41" s="72">
        <f t="shared" si="2"/>
        <v>1224</v>
      </c>
      <c r="Z41" s="73">
        <f t="shared" si="3"/>
        <v>8316</v>
      </c>
      <c r="AA41" s="40">
        <v>500</v>
      </c>
      <c r="AB41" s="73">
        <f t="shared" si="15"/>
        <v>7816</v>
      </c>
      <c r="AC41" s="74">
        <f t="shared" si="4"/>
        <v>-7816</v>
      </c>
      <c r="AD41" s="75" t="e">
        <f>VLOOKUP(D41,#REF!,2,0)</f>
        <v>#REF!</v>
      </c>
      <c r="AF41" s="75">
        <v>13318</v>
      </c>
      <c r="AG41" s="76">
        <f t="shared" si="5"/>
        <v>5502</v>
      </c>
      <c r="AI41" s="34" t="s">
        <v>201</v>
      </c>
      <c r="AJ41" s="75" t="b">
        <f t="shared" si="6"/>
        <v>0</v>
      </c>
      <c r="AK41" s="34">
        <v>614</v>
      </c>
      <c r="AL41" s="34"/>
      <c r="AM41" s="34"/>
      <c r="AO41" s="195">
        <v>3315008939</v>
      </c>
      <c r="AP41" s="75" t="b">
        <f t="shared" si="16"/>
        <v>0</v>
      </c>
      <c r="AR41" s="75">
        <f t="shared" si="17"/>
        <v>15</v>
      </c>
    </row>
    <row r="42" spans="1:44" hidden="1">
      <c r="A42" s="66">
        <v>31</v>
      </c>
      <c r="B42" s="225">
        <v>101373078654</v>
      </c>
      <c r="C42" s="208">
        <v>3311531000</v>
      </c>
      <c r="D42" s="193" t="s">
        <v>614</v>
      </c>
      <c r="E42" s="34"/>
      <c r="F42" s="69">
        <v>636</v>
      </c>
      <c r="G42" s="210">
        <v>14</v>
      </c>
      <c r="H42" s="39">
        <v>11</v>
      </c>
      <c r="I42" s="70">
        <f t="shared" si="0"/>
        <v>25</v>
      </c>
      <c r="J42" s="71">
        <f t="shared" si="7"/>
        <v>8904</v>
      </c>
      <c r="K42" s="71">
        <f t="shared" si="8"/>
        <v>6996</v>
      </c>
      <c r="L42" s="71">
        <f t="shared" si="9"/>
        <v>8904</v>
      </c>
      <c r="M42" s="71">
        <f t="shared" si="10"/>
        <v>7598</v>
      </c>
      <c r="N42" s="72">
        <f t="shared" si="11"/>
        <v>380</v>
      </c>
      <c r="O42" s="71">
        <f t="shared" si="12"/>
        <v>926</v>
      </c>
      <c r="P42" s="71">
        <f t="shared" si="18"/>
        <v>8904</v>
      </c>
      <c r="Q42" s="72">
        <f t="shared" si="1"/>
        <v>912</v>
      </c>
      <c r="R42" s="72">
        <f t="shared" si="13"/>
        <v>175</v>
      </c>
      <c r="S42" s="72">
        <f t="shared" si="14"/>
        <v>67</v>
      </c>
      <c r="T42" s="72"/>
      <c r="U42" s="34"/>
      <c r="V42" s="26"/>
      <c r="W42" s="36"/>
      <c r="X42" s="21"/>
      <c r="Y42" s="72">
        <f t="shared" si="2"/>
        <v>1154</v>
      </c>
      <c r="Z42" s="73">
        <f t="shared" si="3"/>
        <v>7750</v>
      </c>
      <c r="AA42" s="40">
        <v>500</v>
      </c>
      <c r="AB42" s="73">
        <f t="shared" si="15"/>
        <v>7250</v>
      </c>
      <c r="AC42" s="74">
        <f t="shared" si="4"/>
        <v>-7250</v>
      </c>
      <c r="AD42" s="75" t="e">
        <f>VLOOKUP(D42,#REF!,2,0)</f>
        <v>#REF!</v>
      </c>
      <c r="AE42" s="75" t="s">
        <v>9</v>
      </c>
      <c r="AF42" s="75">
        <v>8451.4</v>
      </c>
      <c r="AG42" s="76">
        <f t="shared" si="5"/>
        <v>1201.3999999999996</v>
      </c>
      <c r="AI42" s="34" t="s">
        <v>239</v>
      </c>
      <c r="AJ42" s="75" t="b">
        <f t="shared" si="6"/>
        <v>0</v>
      </c>
      <c r="AK42" s="34">
        <v>219</v>
      </c>
      <c r="AL42" s="34">
        <v>84</v>
      </c>
      <c r="AM42" s="34"/>
      <c r="AO42" s="195">
        <v>3315368099</v>
      </c>
      <c r="AP42" s="75" t="b">
        <f t="shared" si="16"/>
        <v>0</v>
      </c>
      <c r="AR42" s="75">
        <f t="shared" si="17"/>
        <v>14</v>
      </c>
    </row>
    <row r="43" spans="1:44" hidden="1">
      <c r="A43" s="66">
        <v>32</v>
      </c>
      <c r="B43" s="225">
        <v>102006995460</v>
      </c>
      <c r="C43" s="208">
        <v>3315640897</v>
      </c>
      <c r="D43" s="193" t="s">
        <v>364</v>
      </c>
      <c r="E43" s="34"/>
      <c r="F43" s="69">
        <v>636</v>
      </c>
      <c r="G43" s="210">
        <v>13.5</v>
      </c>
      <c r="H43" s="39">
        <v>11</v>
      </c>
      <c r="I43" s="70">
        <f t="shared" si="0"/>
        <v>24.5</v>
      </c>
      <c r="J43" s="71">
        <f t="shared" si="7"/>
        <v>8586</v>
      </c>
      <c r="K43" s="71">
        <f t="shared" si="8"/>
        <v>6996</v>
      </c>
      <c r="L43" s="71">
        <f t="shared" si="9"/>
        <v>8586</v>
      </c>
      <c r="M43" s="71">
        <f t="shared" si="10"/>
        <v>7326</v>
      </c>
      <c r="N43" s="72">
        <f t="shared" si="11"/>
        <v>366</v>
      </c>
      <c r="O43" s="71">
        <f t="shared" si="12"/>
        <v>894</v>
      </c>
      <c r="P43" s="71">
        <f t="shared" si="18"/>
        <v>8586</v>
      </c>
      <c r="Q43" s="72">
        <f t="shared" si="1"/>
        <v>879</v>
      </c>
      <c r="R43" s="72">
        <f t="shared" si="13"/>
        <v>175</v>
      </c>
      <c r="S43" s="72">
        <f t="shared" si="14"/>
        <v>64</v>
      </c>
      <c r="T43" s="72"/>
      <c r="U43" s="34"/>
      <c r="V43" s="26"/>
      <c r="W43" s="36"/>
      <c r="X43" s="21"/>
      <c r="Y43" s="72">
        <f t="shared" si="2"/>
        <v>1118</v>
      </c>
      <c r="Z43" s="73">
        <f t="shared" si="3"/>
        <v>7468</v>
      </c>
      <c r="AA43" s="40">
        <v>500</v>
      </c>
      <c r="AB43" s="73">
        <f t="shared" si="15"/>
        <v>6968</v>
      </c>
      <c r="AC43" s="74">
        <f t="shared" si="4"/>
        <v>-6968</v>
      </c>
      <c r="AD43" s="75" t="e">
        <f>VLOOKUP(D43,#REF!,2,0)</f>
        <v>#REF!</v>
      </c>
      <c r="AE43" s="75" t="s">
        <v>50</v>
      </c>
      <c r="AF43" s="75">
        <v>9058.75</v>
      </c>
      <c r="AG43" s="76">
        <f t="shared" si="5"/>
        <v>2090.75</v>
      </c>
      <c r="AI43" s="34" t="s">
        <v>208</v>
      </c>
      <c r="AJ43" s="75" t="b">
        <f t="shared" si="6"/>
        <v>0</v>
      </c>
      <c r="AK43" s="34">
        <v>349</v>
      </c>
      <c r="AL43" s="34"/>
      <c r="AM43" s="34"/>
      <c r="AO43" s="195">
        <v>3312027406</v>
      </c>
      <c r="AP43" s="75" t="b">
        <f t="shared" si="16"/>
        <v>0</v>
      </c>
      <c r="AR43" s="75">
        <f t="shared" si="17"/>
        <v>14</v>
      </c>
    </row>
    <row r="44" spans="1:44" hidden="1">
      <c r="A44" s="66">
        <v>33</v>
      </c>
      <c r="B44" s="225">
        <v>102120964651</v>
      </c>
      <c r="C44" s="208">
        <v>3316853397</v>
      </c>
      <c r="D44" s="193" t="s">
        <v>336</v>
      </c>
      <c r="E44" s="34"/>
      <c r="F44" s="69">
        <v>636</v>
      </c>
      <c r="G44" s="210">
        <v>16</v>
      </c>
      <c r="H44" s="39">
        <v>11</v>
      </c>
      <c r="I44" s="70">
        <f t="shared" si="0"/>
        <v>27</v>
      </c>
      <c r="J44" s="71">
        <f t="shared" si="7"/>
        <v>10176</v>
      </c>
      <c r="K44" s="71">
        <f t="shared" si="8"/>
        <v>6996</v>
      </c>
      <c r="L44" s="71">
        <f t="shared" si="9"/>
        <v>10176</v>
      </c>
      <c r="M44" s="71">
        <f t="shared" si="10"/>
        <v>8683</v>
      </c>
      <c r="N44" s="72">
        <f t="shared" si="11"/>
        <v>434</v>
      </c>
      <c r="O44" s="71">
        <f t="shared" si="12"/>
        <v>1059</v>
      </c>
      <c r="P44" s="71">
        <f t="shared" si="18"/>
        <v>10176</v>
      </c>
      <c r="Q44" s="72">
        <f t="shared" si="1"/>
        <v>1042</v>
      </c>
      <c r="R44" s="72">
        <f t="shared" si="13"/>
        <v>200</v>
      </c>
      <c r="S44" s="72">
        <f t="shared" si="14"/>
        <v>76</v>
      </c>
      <c r="T44" s="72"/>
      <c r="U44" s="34"/>
      <c r="V44" s="26"/>
      <c r="W44" s="36"/>
      <c r="X44" s="21"/>
      <c r="Y44" s="72">
        <f t="shared" si="2"/>
        <v>1318</v>
      </c>
      <c r="Z44" s="73">
        <f t="shared" si="3"/>
        <v>8858</v>
      </c>
      <c r="AA44" s="40">
        <v>500</v>
      </c>
      <c r="AB44" s="73">
        <f t="shared" si="15"/>
        <v>8358</v>
      </c>
      <c r="AC44" s="74">
        <f t="shared" si="4"/>
        <v>-8358</v>
      </c>
      <c r="AD44" s="75" t="e">
        <f>VLOOKUP(D44,#REF!,2,0)</f>
        <v>#REF!</v>
      </c>
      <c r="AF44" s="75">
        <v>15594.45</v>
      </c>
      <c r="AG44" s="76">
        <f t="shared" si="5"/>
        <v>7236.4500000000007</v>
      </c>
      <c r="AI44" s="34" t="s">
        <v>229</v>
      </c>
      <c r="AJ44" s="75" t="b">
        <f t="shared" si="6"/>
        <v>0</v>
      </c>
      <c r="AK44" s="34">
        <v>546</v>
      </c>
      <c r="AL44" s="34"/>
      <c r="AM44" s="34"/>
      <c r="AO44" s="195">
        <v>3311362160</v>
      </c>
      <c r="AP44" s="75" t="b">
        <f t="shared" si="16"/>
        <v>0</v>
      </c>
      <c r="AR44" s="75">
        <f t="shared" si="17"/>
        <v>16</v>
      </c>
    </row>
    <row r="45" spans="1:44" hidden="1">
      <c r="A45" s="66">
        <v>34</v>
      </c>
      <c r="B45" s="225">
        <v>101428896909</v>
      </c>
      <c r="C45" s="208">
        <v>3315285176</v>
      </c>
      <c r="D45" s="193" t="s">
        <v>238</v>
      </c>
      <c r="E45" s="34"/>
      <c r="F45" s="69">
        <v>636</v>
      </c>
      <c r="G45" s="210">
        <v>12.5</v>
      </c>
      <c r="H45" s="39">
        <v>11</v>
      </c>
      <c r="I45" s="70">
        <f t="shared" si="0"/>
        <v>23.5</v>
      </c>
      <c r="J45" s="71">
        <f t="shared" si="7"/>
        <v>7950</v>
      </c>
      <c r="K45" s="71">
        <f t="shared" si="8"/>
        <v>6996</v>
      </c>
      <c r="L45" s="71">
        <f t="shared" si="9"/>
        <v>7950</v>
      </c>
      <c r="M45" s="71">
        <f t="shared" si="10"/>
        <v>6784</v>
      </c>
      <c r="N45" s="72">
        <f t="shared" si="11"/>
        <v>339</v>
      </c>
      <c r="O45" s="71">
        <f t="shared" si="12"/>
        <v>827</v>
      </c>
      <c r="P45" s="71">
        <f t="shared" si="18"/>
        <v>7950</v>
      </c>
      <c r="Q45" s="72">
        <f t="shared" si="1"/>
        <v>814</v>
      </c>
      <c r="R45" s="72">
        <f t="shared" si="13"/>
        <v>175</v>
      </c>
      <c r="S45" s="72">
        <f t="shared" si="14"/>
        <v>60</v>
      </c>
      <c r="T45" s="72"/>
      <c r="U45" s="34"/>
      <c r="V45" s="26"/>
      <c r="W45" s="36"/>
      <c r="X45" s="21"/>
      <c r="Y45" s="72">
        <f t="shared" si="2"/>
        <v>1049</v>
      </c>
      <c r="Z45" s="73">
        <f t="shared" si="3"/>
        <v>6901</v>
      </c>
      <c r="AA45" s="40">
        <v>500</v>
      </c>
      <c r="AB45" s="73">
        <f t="shared" si="15"/>
        <v>6401</v>
      </c>
      <c r="AC45" s="74">
        <f t="shared" si="4"/>
        <v>-6401</v>
      </c>
      <c r="AD45" s="75" t="e">
        <f>VLOOKUP(D45,#REF!,2,0)</f>
        <v>#REF!</v>
      </c>
      <c r="AE45" s="75" t="s">
        <v>17</v>
      </c>
      <c r="AF45" s="75">
        <v>8210</v>
      </c>
      <c r="AG45" s="76">
        <f t="shared" si="5"/>
        <v>1809</v>
      </c>
      <c r="AI45" s="34" t="s">
        <v>215</v>
      </c>
      <c r="AJ45" s="75" t="b">
        <f t="shared" si="6"/>
        <v>0</v>
      </c>
      <c r="AK45" s="34">
        <v>490</v>
      </c>
      <c r="AL45" s="34"/>
      <c r="AM45" s="34"/>
      <c r="AO45" s="195">
        <v>3313938725</v>
      </c>
      <c r="AP45" s="75" t="b">
        <f t="shared" si="16"/>
        <v>0</v>
      </c>
      <c r="AR45" s="75">
        <f t="shared" si="17"/>
        <v>13</v>
      </c>
    </row>
    <row r="46" spans="1:44" hidden="1">
      <c r="A46" s="66">
        <v>35</v>
      </c>
      <c r="B46" s="225">
        <v>102090872186</v>
      </c>
      <c r="C46" s="208">
        <v>3316481452</v>
      </c>
      <c r="D46" s="193" t="s">
        <v>337</v>
      </c>
      <c r="E46" s="34"/>
      <c r="F46" s="69">
        <v>636</v>
      </c>
      <c r="G46" s="210">
        <v>15</v>
      </c>
      <c r="H46" s="39">
        <v>11</v>
      </c>
      <c r="I46" s="70">
        <f t="shared" si="0"/>
        <v>26</v>
      </c>
      <c r="J46" s="71">
        <f t="shared" si="7"/>
        <v>9540</v>
      </c>
      <c r="K46" s="71">
        <f t="shared" si="8"/>
        <v>6996</v>
      </c>
      <c r="L46" s="71">
        <f t="shared" si="9"/>
        <v>9540</v>
      </c>
      <c r="M46" s="71">
        <f t="shared" si="10"/>
        <v>8140</v>
      </c>
      <c r="N46" s="72">
        <f t="shared" si="11"/>
        <v>407</v>
      </c>
      <c r="O46" s="71">
        <f t="shared" si="12"/>
        <v>993</v>
      </c>
      <c r="P46" s="71">
        <f t="shared" si="18"/>
        <v>9540</v>
      </c>
      <c r="Q46" s="72">
        <f t="shared" si="1"/>
        <v>977</v>
      </c>
      <c r="R46" s="72">
        <f t="shared" si="13"/>
        <v>175</v>
      </c>
      <c r="S46" s="72">
        <f t="shared" si="14"/>
        <v>72</v>
      </c>
      <c r="T46" s="72"/>
      <c r="U46" s="34"/>
      <c r="V46" s="26"/>
      <c r="W46" s="36"/>
      <c r="X46" s="21"/>
      <c r="Y46" s="72">
        <f t="shared" si="2"/>
        <v>1224</v>
      </c>
      <c r="Z46" s="73">
        <f t="shared" si="3"/>
        <v>8316</v>
      </c>
      <c r="AA46" s="40">
        <v>500</v>
      </c>
      <c r="AB46" s="73">
        <f t="shared" si="15"/>
        <v>7816</v>
      </c>
      <c r="AC46" s="74">
        <f t="shared" si="4"/>
        <v>-7816</v>
      </c>
      <c r="AD46" s="75" t="e">
        <f>VLOOKUP(D46,#REF!,2,0)</f>
        <v>#REF!</v>
      </c>
      <c r="AE46" s="75" t="s">
        <v>3</v>
      </c>
      <c r="AF46" s="75">
        <v>11242</v>
      </c>
      <c r="AG46" s="76">
        <f t="shared" si="5"/>
        <v>3426</v>
      </c>
      <c r="AI46" s="78" t="s">
        <v>303</v>
      </c>
      <c r="AJ46" s="75" t="b">
        <f t="shared" si="6"/>
        <v>0</v>
      </c>
      <c r="AK46" s="34">
        <v>452</v>
      </c>
      <c r="AL46" s="34">
        <v>50</v>
      </c>
      <c r="AM46" s="34"/>
      <c r="AO46" s="195">
        <v>3311531000</v>
      </c>
      <c r="AP46" s="75" t="b">
        <f t="shared" si="16"/>
        <v>0</v>
      </c>
      <c r="AR46" s="75">
        <f t="shared" si="17"/>
        <v>15</v>
      </c>
    </row>
    <row r="47" spans="1:44" hidden="1">
      <c r="A47" s="66">
        <v>36</v>
      </c>
      <c r="B47" s="225">
        <v>101522138160</v>
      </c>
      <c r="C47" s="208">
        <v>3311953721</v>
      </c>
      <c r="D47" s="193" t="s">
        <v>621</v>
      </c>
      <c r="E47" s="34"/>
      <c r="F47" s="69">
        <v>636</v>
      </c>
      <c r="G47" s="210">
        <v>15</v>
      </c>
      <c r="H47" s="39">
        <v>11</v>
      </c>
      <c r="I47" s="70">
        <f t="shared" si="0"/>
        <v>26</v>
      </c>
      <c r="J47" s="71">
        <f t="shared" si="7"/>
        <v>9540</v>
      </c>
      <c r="K47" s="71">
        <f t="shared" si="8"/>
        <v>6996</v>
      </c>
      <c r="L47" s="71">
        <f t="shared" si="9"/>
        <v>9540</v>
      </c>
      <c r="M47" s="71">
        <f t="shared" si="10"/>
        <v>8140</v>
      </c>
      <c r="N47" s="72">
        <f t="shared" si="11"/>
        <v>407</v>
      </c>
      <c r="O47" s="71">
        <f t="shared" si="12"/>
        <v>993</v>
      </c>
      <c r="P47" s="71">
        <f t="shared" si="18"/>
        <v>9540</v>
      </c>
      <c r="Q47" s="72">
        <f t="shared" si="1"/>
        <v>977</v>
      </c>
      <c r="R47" s="72">
        <f t="shared" si="13"/>
        <v>175</v>
      </c>
      <c r="S47" s="72">
        <f t="shared" si="14"/>
        <v>72</v>
      </c>
      <c r="T47" s="72"/>
      <c r="U47" s="34"/>
      <c r="V47" s="26"/>
      <c r="W47" s="36"/>
      <c r="X47" s="21"/>
      <c r="Y47" s="72">
        <f t="shared" si="2"/>
        <v>1224</v>
      </c>
      <c r="Z47" s="73">
        <f t="shared" si="3"/>
        <v>8316</v>
      </c>
      <c r="AA47" s="40">
        <v>500</v>
      </c>
      <c r="AB47" s="73">
        <f t="shared" si="15"/>
        <v>7816</v>
      </c>
      <c r="AC47" s="74">
        <f t="shared" si="4"/>
        <v>-7816</v>
      </c>
      <c r="AD47" s="75" t="e">
        <f>VLOOKUP(D47,#REF!,2,0)</f>
        <v>#REF!</v>
      </c>
      <c r="AE47" s="75" t="s">
        <v>51</v>
      </c>
      <c r="AF47" s="75">
        <v>7972.75</v>
      </c>
      <c r="AG47" s="76">
        <f t="shared" si="5"/>
        <v>156.75</v>
      </c>
      <c r="AI47" s="34" t="s">
        <v>225</v>
      </c>
      <c r="AJ47" s="75" t="b">
        <f t="shared" si="6"/>
        <v>0</v>
      </c>
      <c r="AK47" s="34">
        <v>132</v>
      </c>
      <c r="AL47" s="34">
        <v>50</v>
      </c>
      <c r="AM47" s="34"/>
      <c r="AO47" s="195">
        <v>3315640897</v>
      </c>
      <c r="AP47" s="75" t="b">
        <f t="shared" si="16"/>
        <v>0</v>
      </c>
      <c r="AR47" s="75">
        <f t="shared" si="17"/>
        <v>15</v>
      </c>
    </row>
    <row r="48" spans="1:44" hidden="1">
      <c r="A48" s="66">
        <v>37</v>
      </c>
      <c r="B48" s="225">
        <v>101732689727</v>
      </c>
      <c r="C48" s="208">
        <v>3316185376</v>
      </c>
      <c r="D48" s="193" t="s">
        <v>97</v>
      </c>
      <c r="E48" s="34"/>
      <c r="F48" s="69">
        <v>636</v>
      </c>
      <c r="G48" s="210">
        <v>9</v>
      </c>
      <c r="H48" s="39">
        <v>11</v>
      </c>
      <c r="I48" s="70">
        <f t="shared" si="0"/>
        <v>20</v>
      </c>
      <c r="J48" s="71">
        <f t="shared" si="7"/>
        <v>5724</v>
      </c>
      <c r="K48" s="71">
        <f t="shared" si="8"/>
        <v>6996</v>
      </c>
      <c r="L48" s="71">
        <f t="shared" si="9"/>
        <v>5724</v>
      </c>
      <c r="M48" s="71">
        <f t="shared" si="10"/>
        <v>4884</v>
      </c>
      <c r="N48" s="72">
        <f t="shared" si="11"/>
        <v>244</v>
      </c>
      <c r="O48" s="71">
        <f t="shared" si="12"/>
        <v>596</v>
      </c>
      <c r="P48" s="71">
        <f t="shared" si="18"/>
        <v>5724</v>
      </c>
      <c r="Q48" s="72">
        <f t="shared" si="1"/>
        <v>586</v>
      </c>
      <c r="R48" s="72">
        <f t="shared" si="13"/>
        <v>0</v>
      </c>
      <c r="S48" s="72">
        <f t="shared" si="14"/>
        <v>43</v>
      </c>
      <c r="T48" s="72"/>
      <c r="U48" s="34"/>
      <c r="V48" s="26"/>
      <c r="W48" s="36"/>
      <c r="X48" s="21"/>
      <c r="Y48" s="72">
        <f t="shared" si="2"/>
        <v>629</v>
      </c>
      <c r="Z48" s="73">
        <f t="shared" si="3"/>
        <v>5095</v>
      </c>
      <c r="AA48" s="40">
        <v>500</v>
      </c>
      <c r="AB48" s="73">
        <f t="shared" si="15"/>
        <v>4595</v>
      </c>
      <c r="AC48" s="74">
        <f t="shared" si="4"/>
        <v>-4595</v>
      </c>
      <c r="AD48" s="75" t="e">
        <f>VLOOKUP(D48,#REF!,2,0)</f>
        <v>#REF!</v>
      </c>
      <c r="AF48" s="75">
        <v>17005.75</v>
      </c>
      <c r="AG48" s="76">
        <f t="shared" si="5"/>
        <v>12410.75</v>
      </c>
      <c r="AI48" s="34" t="s">
        <v>230</v>
      </c>
      <c r="AJ48" s="75" t="b">
        <f t="shared" si="6"/>
        <v>0</v>
      </c>
      <c r="AK48" s="34">
        <v>213</v>
      </c>
      <c r="AL48" s="34"/>
      <c r="AM48" s="34"/>
      <c r="AO48" s="195">
        <v>3316853397</v>
      </c>
      <c r="AP48" s="75" t="b">
        <f t="shared" si="16"/>
        <v>0</v>
      </c>
      <c r="AR48" s="75">
        <f t="shared" si="17"/>
        <v>9</v>
      </c>
    </row>
    <row r="49" spans="1:44" hidden="1">
      <c r="A49" s="66">
        <v>38</v>
      </c>
      <c r="B49" s="225">
        <v>101902123648</v>
      </c>
      <c r="C49" s="208">
        <v>3315199679</v>
      </c>
      <c r="D49" s="193" t="s">
        <v>632</v>
      </c>
      <c r="E49" s="34"/>
      <c r="F49" s="69">
        <v>636</v>
      </c>
      <c r="G49" s="210">
        <v>14</v>
      </c>
      <c r="H49" s="39">
        <v>11</v>
      </c>
      <c r="I49" s="70">
        <f t="shared" si="0"/>
        <v>25</v>
      </c>
      <c r="J49" s="71">
        <f t="shared" si="7"/>
        <v>8904</v>
      </c>
      <c r="K49" s="71">
        <f t="shared" si="8"/>
        <v>6996</v>
      </c>
      <c r="L49" s="71">
        <f t="shared" si="9"/>
        <v>8904</v>
      </c>
      <c r="M49" s="71">
        <f t="shared" si="10"/>
        <v>7598</v>
      </c>
      <c r="N49" s="72">
        <f t="shared" si="11"/>
        <v>380</v>
      </c>
      <c r="O49" s="71">
        <f t="shared" si="12"/>
        <v>926</v>
      </c>
      <c r="P49" s="71">
        <f t="shared" si="18"/>
        <v>8904</v>
      </c>
      <c r="Q49" s="72">
        <f t="shared" si="1"/>
        <v>912</v>
      </c>
      <c r="R49" s="72">
        <f t="shared" si="13"/>
        <v>175</v>
      </c>
      <c r="S49" s="72">
        <f t="shared" si="14"/>
        <v>67</v>
      </c>
      <c r="T49" s="72"/>
      <c r="U49" s="34"/>
      <c r="V49" s="26"/>
      <c r="W49" s="36"/>
      <c r="X49" s="21"/>
      <c r="Y49" s="72">
        <f t="shared" si="2"/>
        <v>1154</v>
      </c>
      <c r="Z49" s="73">
        <f t="shared" si="3"/>
        <v>7750</v>
      </c>
      <c r="AA49" s="40">
        <v>500</v>
      </c>
      <c r="AB49" s="73">
        <f t="shared" si="15"/>
        <v>7250</v>
      </c>
      <c r="AC49" s="74">
        <f t="shared" si="4"/>
        <v>-7250</v>
      </c>
      <c r="AD49" s="75" t="e">
        <f>VLOOKUP(D49,#REF!,2,0)</f>
        <v>#REF!</v>
      </c>
      <c r="AF49" s="75">
        <v>14412.8</v>
      </c>
      <c r="AG49" s="76">
        <f t="shared" si="5"/>
        <v>7162.7999999999993</v>
      </c>
      <c r="AI49" s="34" t="s">
        <v>220</v>
      </c>
      <c r="AJ49" s="75" t="b">
        <f t="shared" si="6"/>
        <v>0</v>
      </c>
      <c r="AK49" s="34">
        <v>16</v>
      </c>
      <c r="AL49" s="34"/>
      <c r="AM49" s="34"/>
      <c r="AO49" s="203">
        <v>3315285176</v>
      </c>
      <c r="AP49" s="75" t="b">
        <f>AO49=C49</f>
        <v>0</v>
      </c>
      <c r="AR49" s="75">
        <f t="shared" si="17"/>
        <v>14</v>
      </c>
    </row>
    <row r="50" spans="1:44" s="58" customFormat="1" hidden="1">
      <c r="A50" s="66">
        <v>39</v>
      </c>
      <c r="B50" s="225">
        <v>102067179570</v>
      </c>
      <c r="C50" s="208">
        <v>3316330556</v>
      </c>
      <c r="D50" s="193" t="s">
        <v>637</v>
      </c>
      <c r="E50" s="34"/>
      <c r="F50" s="69">
        <v>636</v>
      </c>
      <c r="G50" s="210">
        <v>9.5</v>
      </c>
      <c r="H50" s="39">
        <v>19</v>
      </c>
      <c r="I50" s="70">
        <f t="shared" si="0"/>
        <v>28.5</v>
      </c>
      <c r="J50" s="71">
        <f t="shared" si="7"/>
        <v>6042</v>
      </c>
      <c r="K50" s="71">
        <f t="shared" si="8"/>
        <v>12084</v>
      </c>
      <c r="L50" s="71">
        <f t="shared" si="9"/>
        <v>6042</v>
      </c>
      <c r="M50" s="71">
        <f t="shared" si="10"/>
        <v>5156</v>
      </c>
      <c r="N50" s="72">
        <f t="shared" si="11"/>
        <v>258</v>
      </c>
      <c r="O50" s="71">
        <f t="shared" si="12"/>
        <v>628</v>
      </c>
      <c r="P50" s="71">
        <f t="shared" si="18"/>
        <v>6042</v>
      </c>
      <c r="Q50" s="72">
        <f t="shared" si="1"/>
        <v>619</v>
      </c>
      <c r="R50" s="72">
        <f t="shared" si="13"/>
        <v>0</v>
      </c>
      <c r="S50" s="72">
        <f t="shared" si="14"/>
        <v>45</v>
      </c>
      <c r="T50" s="72"/>
      <c r="U50" s="34"/>
      <c r="V50" s="26"/>
      <c r="W50" s="36"/>
      <c r="X50" s="21"/>
      <c r="Y50" s="72">
        <f t="shared" si="2"/>
        <v>664</v>
      </c>
      <c r="Z50" s="73">
        <f t="shared" si="3"/>
        <v>5378</v>
      </c>
      <c r="AA50" s="40">
        <v>500</v>
      </c>
      <c r="AB50" s="73">
        <f t="shared" si="15"/>
        <v>4878</v>
      </c>
      <c r="AC50" s="74">
        <f t="shared" si="4"/>
        <v>-4878</v>
      </c>
      <c r="AD50" s="75" t="e">
        <f>VLOOKUP(D50,#REF!,2,0)</f>
        <v>#REF!</v>
      </c>
      <c r="AE50" s="75"/>
      <c r="AF50" s="75">
        <v>13978.4</v>
      </c>
      <c r="AG50" s="76">
        <f t="shared" si="5"/>
        <v>9100.4</v>
      </c>
      <c r="AI50" s="27" t="s">
        <v>37</v>
      </c>
      <c r="AJ50" s="75" t="b">
        <f t="shared" si="6"/>
        <v>0</v>
      </c>
      <c r="AK50" s="27">
        <v>261</v>
      </c>
      <c r="AL50" s="27"/>
      <c r="AM50" s="27"/>
      <c r="AO50" s="195">
        <v>3316481452</v>
      </c>
      <c r="AP50" s="75" t="b">
        <f t="shared" si="16"/>
        <v>0</v>
      </c>
      <c r="AR50" s="75">
        <f t="shared" si="17"/>
        <v>10</v>
      </c>
    </row>
    <row r="51" spans="1:44">
      <c r="A51" s="66">
        <v>40</v>
      </c>
      <c r="B51" s="225">
        <v>101407413648</v>
      </c>
      <c r="C51" s="208">
        <v>3310316931</v>
      </c>
      <c r="D51" s="193" t="s">
        <v>613</v>
      </c>
      <c r="E51" s="34"/>
      <c r="F51" s="69">
        <v>636</v>
      </c>
      <c r="G51" s="210">
        <v>17</v>
      </c>
      <c r="H51" s="39">
        <v>11</v>
      </c>
      <c r="I51" s="70">
        <f t="shared" si="0"/>
        <v>28</v>
      </c>
      <c r="J51" s="71">
        <f t="shared" si="7"/>
        <v>10812</v>
      </c>
      <c r="K51" s="71">
        <f t="shared" si="8"/>
        <v>6996</v>
      </c>
      <c r="L51" s="71">
        <f t="shared" si="9"/>
        <v>10812</v>
      </c>
      <c r="M51" s="71">
        <f t="shared" si="10"/>
        <v>9226</v>
      </c>
      <c r="N51" s="72">
        <f t="shared" si="11"/>
        <v>461</v>
      </c>
      <c r="O51" s="71">
        <f t="shared" si="12"/>
        <v>1125</v>
      </c>
      <c r="P51" s="71">
        <f t="shared" si="18"/>
        <v>10812</v>
      </c>
      <c r="Q51" s="72">
        <f t="shared" si="1"/>
        <v>1107</v>
      </c>
      <c r="R51" s="72">
        <f t="shared" si="13"/>
        <v>200</v>
      </c>
      <c r="S51" s="72">
        <f t="shared" si="14"/>
        <v>81</v>
      </c>
      <c r="T51" s="72"/>
      <c r="U51" s="34"/>
      <c r="V51" s="26"/>
      <c r="W51" s="36"/>
      <c r="X51" s="21"/>
      <c r="Y51" s="72">
        <f t="shared" si="2"/>
        <v>1388</v>
      </c>
      <c r="Z51" s="73">
        <f t="shared" si="3"/>
        <v>9424</v>
      </c>
      <c r="AA51" s="40">
        <v>500</v>
      </c>
      <c r="AB51" s="73">
        <f t="shared" si="15"/>
        <v>8924</v>
      </c>
      <c r="AC51" s="74">
        <f t="shared" si="4"/>
        <v>-8924</v>
      </c>
      <c r="AD51" s="75" t="e">
        <f>VLOOKUP(D51,#REF!,2,0)</f>
        <v>#REF!</v>
      </c>
      <c r="AF51" s="75">
        <v>12469.7</v>
      </c>
      <c r="AG51" s="76">
        <f t="shared" si="5"/>
        <v>3545.7000000000007</v>
      </c>
      <c r="AI51" s="34" t="s">
        <v>207</v>
      </c>
      <c r="AJ51" s="75" t="b">
        <f t="shared" si="6"/>
        <v>0</v>
      </c>
      <c r="AK51" s="34">
        <v>374</v>
      </c>
      <c r="AL51" s="34"/>
      <c r="AM51" s="34"/>
      <c r="AO51" s="195">
        <v>3311953721</v>
      </c>
      <c r="AP51" s="75" t="b">
        <f t="shared" si="16"/>
        <v>0</v>
      </c>
      <c r="AR51" s="75">
        <f t="shared" si="17"/>
        <v>17</v>
      </c>
    </row>
    <row r="52" spans="1:44" hidden="1">
      <c r="A52" s="66">
        <v>41</v>
      </c>
      <c r="B52" s="225">
        <v>101805790352</v>
      </c>
      <c r="C52" s="208">
        <v>3313806736</v>
      </c>
      <c r="D52" s="193" t="s">
        <v>620</v>
      </c>
      <c r="E52" s="34"/>
      <c r="F52" s="69">
        <v>636</v>
      </c>
      <c r="G52" s="210">
        <v>5</v>
      </c>
      <c r="H52" s="39">
        <v>5</v>
      </c>
      <c r="I52" s="70">
        <f t="shared" si="0"/>
        <v>10</v>
      </c>
      <c r="J52" s="71">
        <f t="shared" si="7"/>
        <v>3180</v>
      </c>
      <c r="K52" s="71">
        <f t="shared" si="8"/>
        <v>3180</v>
      </c>
      <c r="L52" s="71">
        <f t="shared" si="9"/>
        <v>3180</v>
      </c>
      <c r="M52" s="71">
        <f t="shared" si="10"/>
        <v>2713</v>
      </c>
      <c r="N52" s="72">
        <f t="shared" si="11"/>
        <v>136</v>
      </c>
      <c r="O52" s="71">
        <f t="shared" si="12"/>
        <v>331</v>
      </c>
      <c r="P52" s="71">
        <f t="shared" si="18"/>
        <v>3180</v>
      </c>
      <c r="Q52" s="72">
        <f t="shared" si="1"/>
        <v>326</v>
      </c>
      <c r="R52" s="72">
        <f t="shared" si="13"/>
        <v>0</v>
      </c>
      <c r="S52" s="72">
        <f t="shared" si="14"/>
        <v>24</v>
      </c>
      <c r="T52" s="72"/>
      <c r="U52" s="34"/>
      <c r="V52" s="26"/>
      <c r="W52" s="36"/>
      <c r="X52" s="21"/>
      <c r="Y52" s="72">
        <f t="shared" si="2"/>
        <v>350</v>
      </c>
      <c r="Z52" s="73">
        <f t="shared" si="3"/>
        <v>2830</v>
      </c>
      <c r="AA52" s="40">
        <v>500</v>
      </c>
      <c r="AB52" s="73">
        <f t="shared" si="15"/>
        <v>2330</v>
      </c>
      <c r="AC52" s="74">
        <f t="shared" si="4"/>
        <v>-2330</v>
      </c>
      <c r="AD52" s="75" t="e">
        <f>VLOOKUP(D52,#REF!,2,0)</f>
        <v>#REF!</v>
      </c>
      <c r="AE52" s="75" t="s">
        <v>18</v>
      </c>
      <c r="AF52" s="75">
        <v>6342.05</v>
      </c>
      <c r="AG52" s="76">
        <f t="shared" si="5"/>
        <v>4012.05</v>
      </c>
      <c r="AI52" s="34" t="s">
        <v>235</v>
      </c>
      <c r="AJ52" s="75" t="b">
        <f t="shared" si="6"/>
        <v>0</v>
      </c>
      <c r="AK52" s="34">
        <v>196</v>
      </c>
      <c r="AL52" s="34"/>
      <c r="AM52" s="34"/>
      <c r="AO52" s="195">
        <v>3316185376</v>
      </c>
      <c r="AP52" s="75" t="b">
        <f t="shared" si="16"/>
        <v>0</v>
      </c>
      <c r="AR52" s="75">
        <f t="shared" si="17"/>
        <v>5</v>
      </c>
    </row>
    <row r="53" spans="1:44" hidden="1">
      <c r="A53" s="66">
        <v>42</v>
      </c>
      <c r="B53" s="225">
        <v>101486099649</v>
      </c>
      <c r="C53" s="208">
        <v>3311361569</v>
      </c>
      <c r="D53" s="193" t="s">
        <v>608</v>
      </c>
      <c r="E53" s="34"/>
      <c r="F53" s="69">
        <v>636</v>
      </c>
      <c r="G53" s="210">
        <v>11.5</v>
      </c>
      <c r="H53" s="39">
        <v>21</v>
      </c>
      <c r="I53" s="70">
        <f t="shared" si="0"/>
        <v>32.5</v>
      </c>
      <c r="J53" s="71">
        <f t="shared" si="7"/>
        <v>7314</v>
      </c>
      <c r="K53" s="71">
        <f t="shared" si="8"/>
        <v>13356</v>
      </c>
      <c r="L53" s="71">
        <f t="shared" si="9"/>
        <v>7314</v>
      </c>
      <c r="M53" s="71">
        <f t="shared" si="10"/>
        <v>6241</v>
      </c>
      <c r="N53" s="72">
        <f t="shared" si="11"/>
        <v>312</v>
      </c>
      <c r="O53" s="71">
        <f t="shared" si="12"/>
        <v>761</v>
      </c>
      <c r="P53" s="71">
        <f t="shared" si="18"/>
        <v>7314</v>
      </c>
      <c r="Q53" s="72">
        <f t="shared" si="1"/>
        <v>749</v>
      </c>
      <c r="R53" s="72">
        <f t="shared" si="13"/>
        <v>0</v>
      </c>
      <c r="S53" s="72">
        <f t="shared" si="14"/>
        <v>55</v>
      </c>
      <c r="T53" s="72"/>
      <c r="U53" s="34"/>
      <c r="V53" s="26"/>
      <c r="W53" s="36"/>
      <c r="X53" s="21"/>
      <c r="Y53" s="72">
        <f t="shared" si="2"/>
        <v>804</v>
      </c>
      <c r="Z53" s="73">
        <f t="shared" si="3"/>
        <v>6510</v>
      </c>
      <c r="AA53" s="40">
        <v>500</v>
      </c>
      <c r="AB53" s="73">
        <f t="shared" si="15"/>
        <v>6010</v>
      </c>
      <c r="AC53" s="74">
        <f t="shared" si="4"/>
        <v>-6010</v>
      </c>
      <c r="AD53" s="75" t="e">
        <f>VLOOKUP(D53,#REF!,2,0)</f>
        <v>#REF!</v>
      </c>
      <c r="AF53" s="75">
        <v>14061.7</v>
      </c>
      <c r="AG53" s="76">
        <f t="shared" si="5"/>
        <v>8051.7000000000007</v>
      </c>
      <c r="AI53" s="34" t="s">
        <v>238</v>
      </c>
      <c r="AJ53" s="75" t="b">
        <f t="shared" si="6"/>
        <v>0</v>
      </c>
      <c r="AK53" s="34">
        <v>276</v>
      </c>
      <c r="AL53" s="34"/>
      <c r="AM53" s="34">
        <v>4000</v>
      </c>
      <c r="AO53" s="195">
        <v>3315199679</v>
      </c>
      <c r="AP53" s="75" t="b">
        <f t="shared" si="16"/>
        <v>0</v>
      </c>
      <c r="AR53" s="75">
        <f t="shared" si="17"/>
        <v>12</v>
      </c>
    </row>
    <row r="54" spans="1:44" hidden="1">
      <c r="A54" s="66">
        <v>43</v>
      </c>
      <c r="B54" s="225">
        <v>101825087496</v>
      </c>
      <c r="C54" s="208">
        <v>3314013802</v>
      </c>
      <c r="D54" s="193" t="s">
        <v>615</v>
      </c>
      <c r="E54" s="34"/>
      <c r="F54" s="69">
        <v>636</v>
      </c>
      <c r="G54" s="210">
        <v>4</v>
      </c>
      <c r="H54" s="39">
        <v>5</v>
      </c>
      <c r="I54" s="70">
        <f t="shared" si="0"/>
        <v>9</v>
      </c>
      <c r="J54" s="71">
        <f t="shared" si="7"/>
        <v>2544</v>
      </c>
      <c r="K54" s="71">
        <f t="shared" si="8"/>
        <v>3180</v>
      </c>
      <c r="L54" s="71">
        <f t="shared" si="9"/>
        <v>2544</v>
      </c>
      <c r="M54" s="71">
        <f t="shared" si="10"/>
        <v>2171</v>
      </c>
      <c r="N54" s="72">
        <f t="shared" si="11"/>
        <v>109</v>
      </c>
      <c r="O54" s="71">
        <f t="shared" si="12"/>
        <v>264</v>
      </c>
      <c r="P54" s="71">
        <f t="shared" si="18"/>
        <v>2544</v>
      </c>
      <c r="Q54" s="72">
        <f t="shared" si="1"/>
        <v>261</v>
      </c>
      <c r="R54" s="72">
        <f t="shared" si="13"/>
        <v>0</v>
      </c>
      <c r="S54" s="72">
        <f t="shared" si="14"/>
        <v>19</v>
      </c>
      <c r="T54" s="72"/>
      <c r="U54" s="34"/>
      <c r="V54" s="26"/>
      <c r="W54" s="36"/>
      <c r="X54" s="21"/>
      <c r="Y54" s="72">
        <f t="shared" si="2"/>
        <v>280</v>
      </c>
      <c r="Z54" s="73">
        <f t="shared" si="3"/>
        <v>2264</v>
      </c>
      <c r="AA54" s="40">
        <v>500</v>
      </c>
      <c r="AB54" s="73">
        <f t="shared" si="15"/>
        <v>1764</v>
      </c>
      <c r="AC54" s="74">
        <f t="shared" si="4"/>
        <v>-1764</v>
      </c>
      <c r="AD54" s="75" t="e">
        <f>VLOOKUP(D54,#REF!,2,0)</f>
        <v>#REF!</v>
      </c>
      <c r="AE54" s="75" t="s">
        <v>96</v>
      </c>
      <c r="AF54" s="75">
        <v>11889.4</v>
      </c>
      <c r="AG54" s="76">
        <f t="shared" si="5"/>
        <v>10125.4</v>
      </c>
      <c r="AI54" s="34" t="s">
        <v>205</v>
      </c>
      <c r="AJ54" s="75" t="b">
        <f t="shared" si="6"/>
        <v>0</v>
      </c>
      <c r="AK54" s="34">
        <v>284</v>
      </c>
      <c r="AL54" s="34"/>
      <c r="AM54" s="34"/>
      <c r="AO54" s="195">
        <v>3316330556</v>
      </c>
      <c r="AP54" s="75" t="b">
        <f t="shared" si="16"/>
        <v>0</v>
      </c>
      <c r="AR54" s="75">
        <f t="shared" si="17"/>
        <v>4</v>
      </c>
    </row>
    <row r="55" spans="1:44" hidden="1">
      <c r="A55" s="66">
        <v>44</v>
      </c>
      <c r="B55" s="225">
        <v>102143026061</v>
      </c>
      <c r="C55" s="208">
        <v>3317026055</v>
      </c>
      <c r="D55" s="193" t="s">
        <v>360</v>
      </c>
      <c r="E55" s="34"/>
      <c r="F55" s="69">
        <v>636</v>
      </c>
      <c r="G55" s="210">
        <v>8</v>
      </c>
      <c r="H55" s="39">
        <v>11</v>
      </c>
      <c r="I55" s="70">
        <f t="shared" si="0"/>
        <v>19</v>
      </c>
      <c r="J55" s="71">
        <f t="shared" si="7"/>
        <v>5088</v>
      </c>
      <c r="K55" s="71">
        <f t="shared" si="8"/>
        <v>6996</v>
      </c>
      <c r="L55" s="71">
        <f t="shared" si="9"/>
        <v>5088</v>
      </c>
      <c r="M55" s="71">
        <f t="shared" si="10"/>
        <v>4342</v>
      </c>
      <c r="N55" s="72">
        <f t="shared" si="11"/>
        <v>217</v>
      </c>
      <c r="O55" s="71">
        <f t="shared" si="12"/>
        <v>529</v>
      </c>
      <c r="P55" s="71">
        <f t="shared" si="18"/>
        <v>5088</v>
      </c>
      <c r="Q55" s="72">
        <f t="shared" si="1"/>
        <v>521</v>
      </c>
      <c r="R55" s="72">
        <f t="shared" si="13"/>
        <v>0</v>
      </c>
      <c r="S55" s="72">
        <f t="shared" si="14"/>
        <v>38</v>
      </c>
      <c r="T55" s="72"/>
      <c r="U55" s="34"/>
      <c r="V55" s="26"/>
      <c r="W55" s="36"/>
      <c r="X55" s="21"/>
      <c r="Y55" s="72">
        <f t="shared" si="2"/>
        <v>559</v>
      </c>
      <c r="Z55" s="73">
        <f t="shared" si="3"/>
        <v>4529</v>
      </c>
      <c r="AA55" s="40">
        <v>500</v>
      </c>
      <c r="AB55" s="73">
        <f t="shared" si="15"/>
        <v>4029</v>
      </c>
      <c r="AC55" s="74">
        <f t="shared" si="4"/>
        <v>-4029</v>
      </c>
      <c r="AD55" s="75" t="e">
        <f>VLOOKUP(D55,#REF!,2,0)</f>
        <v>#REF!</v>
      </c>
      <c r="AE55" s="75" t="s">
        <v>19</v>
      </c>
      <c r="AF55" s="75">
        <v>9930.4</v>
      </c>
      <c r="AG55" s="76">
        <f t="shared" si="5"/>
        <v>5901.4</v>
      </c>
      <c r="AI55" s="34" t="s">
        <v>202</v>
      </c>
      <c r="AJ55" s="75" t="b">
        <f t="shared" si="6"/>
        <v>0</v>
      </c>
      <c r="AK55" s="34">
        <v>310</v>
      </c>
      <c r="AL55" s="34">
        <v>84</v>
      </c>
      <c r="AM55" s="34"/>
      <c r="AO55" s="195">
        <v>3310316931</v>
      </c>
      <c r="AP55" s="75" t="b">
        <f t="shared" si="16"/>
        <v>0</v>
      </c>
      <c r="AR55" s="75">
        <f t="shared" si="17"/>
        <v>8</v>
      </c>
    </row>
    <row r="56" spans="1:44" s="58" customFormat="1" hidden="1">
      <c r="A56" s="66">
        <v>45</v>
      </c>
      <c r="B56" s="225">
        <v>101492178974</v>
      </c>
      <c r="C56" s="208">
        <v>3311090288</v>
      </c>
      <c r="D56" s="193" t="s">
        <v>605</v>
      </c>
      <c r="E56" s="34"/>
      <c r="F56" s="69">
        <v>636</v>
      </c>
      <c r="G56" s="210">
        <v>16</v>
      </c>
      <c r="H56" s="39">
        <v>11</v>
      </c>
      <c r="I56" s="70">
        <f t="shared" si="0"/>
        <v>27</v>
      </c>
      <c r="J56" s="71">
        <f t="shared" si="7"/>
        <v>10176</v>
      </c>
      <c r="K56" s="71">
        <f t="shared" si="8"/>
        <v>6996</v>
      </c>
      <c r="L56" s="71">
        <f t="shared" si="9"/>
        <v>10176</v>
      </c>
      <c r="M56" s="71">
        <f t="shared" si="10"/>
        <v>8683</v>
      </c>
      <c r="N56" s="72">
        <f t="shared" si="11"/>
        <v>434</v>
      </c>
      <c r="O56" s="71">
        <f t="shared" si="12"/>
        <v>1059</v>
      </c>
      <c r="P56" s="71">
        <f t="shared" si="18"/>
        <v>10176</v>
      </c>
      <c r="Q56" s="72">
        <f t="shared" si="1"/>
        <v>1042</v>
      </c>
      <c r="R56" s="72">
        <f t="shared" si="13"/>
        <v>200</v>
      </c>
      <c r="S56" s="72">
        <f t="shared" si="14"/>
        <v>76</v>
      </c>
      <c r="T56" s="72"/>
      <c r="U56" s="34"/>
      <c r="V56" s="26"/>
      <c r="W56" s="36"/>
      <c r="X56" s="21"/>
      <c r="Y56" s="72">
        <f t="shared" si="2"/>
        <v>1318</v>
      </c>
      <c r="Z56" s="73">
        <f t="shared" si="3"/>
        <v>8858</v>
      </c>
      <c r="AA56" s="40">
        <v>500</v>
      </c>
      <c r="AB56" s="73">
        <f t="shared" si="15"/>
        <v>8358</v>
      </c>
      <c r="AC56" s="74">
        <f t="shared" si="4"/>
        <v>-8358</v>
      </c>
      <c r="AD56" s="75" t="e">
        <f>VLOOKUP(D56,#REF!,2,0)</f>
        <v>#REF!</v>
      </c>
      <c r="AE56" s="75"/>
      <c r="AF56" s="75">
        <v>14242.1</v>
      </c>
      <c r="AG56" s="76">
        <f t="shared" si="5"/>
        <v>5884.1</v>
      </c>
      <c r="AI56" s="34" t="s">
        <v>237</v>
      </c>
      <c r="AJ56" s="75" t="b">
        <f t="shared" si="6"/>
        <v>0</v>
      </c>
      <c r="AK56" s="34">
        <v>25</v>
      </c>
      <c r="AL56" s="34"/>
      <c r="AM56" s="34"/>
      <c r="AO56" s="195">
        <v>3313806736</v>
      </c>
      <c r="AP56" s="75" t="b">
        <f t="shared" si="16"/>
        <v>0</v>
      </c>
      <c r="AR56" s="75">
        <f t="shared" si="17"/>
        <v>16</v>
      </c>
    </row>
    <row r="57" spans="1:44" s="58" customFormat="1" hidden="1">
      <c r="A57" s="66">
        <v>46</v>
      </c>
      <c r="B57" s="225">
        <v>101388345766</v>
      </c>
      <c r="C57" s="208">
        <v>3310279715</v>
      </c>
      <c r="D57" s="193" t="s">
        <v>631</v>
      </c>
      <c r="E57" s="34"/>
      <c r="F57" s="69">
        <v>636</v>
      </c>
      <c r="G57" s="210">
        <v>12.5</v>
      </c>
      <c r="H57" s="39">
        <v>11</v>
      </c>
      <c r="I57" s="70">
        <f t="shared" si="0"/>
        <v>23.5</v>
      </c>
      <c r="J57" s="71">
        <f t="shared" si="7"/>
        <v>7950</v>
      </c>
      <c r="K57" s="71">
        <f t="shared" si="8"/>
        <v>6996</v>
      </c>
      <c r="L57" s="71">
        <f t="shared" si="9"/>
        <v>7950</v>
      </c>
      <c r="M57" s="71">
        <f t="shared" si="10"/>
        <v>6784</v>
      </c>
      <c r="N57" s="72">
        <f t="shared" si="11"/>
        <v>339</v>
      </c>
      <c r="O57" s="71">
        <f t="shared" si="12"/>
        <v>827</v>
      </c>
      <c r="P57" s="71">
        <f t="shared" si="18"/>
        <v>7950</v>
      </c>
      <c r="Q57" s="72">
        <f t="shared" si="1"/>
        <v>814</v>
      </c>
      <c r="R57" s="72">
        <f t="shared" si="13"/>
        <v>175</v>
      </c>
      <c r="S57" s="72">
        <f t="shared" si="14"/>
        <v>60</v>
      </c>
      <c r="T57" s="72"/>
      <c r="U57" s="34"/>
      <c r="V57" s="26"/>
      <c r="W57" s="36"/>
      <c r="X57" s="21"/>
      <c r="Y57" s="72">
        <f t="shared" si="2"/>
        <v>1049</v>
      </c>
      <c r="Z57" s="73">
        <f t="shared" si="3"/>
        <v>6901</v>
      </c>
      <c r="AA57" s="40">
        <v>500</v>
      </c>
      <c r="AB57" s="73">
        <f t="shared" si="15"/>
        <v>6401</v>
      </c>
      <c r="AC57" s="74">
        <f t="shared" si="4"/>
        <v>-6401</v>
      </c>
      <c r="AD57" s="75" t="e">
        <f>VLOOKUP(D57,#REF!,2,0)</f>
        <v>#REF!</v>
      </c>
      <c r="AE57" s="75" t="s">
        <v>53</v>
      </c>
      <c r="AF57" s="75">
        <v>17917</v>
      </c>
      <c r="AG57" s="76">
        <f t="shared" si="5"/>
        <v>11516</v>
      </c>
      <c r="AI57" s="34" t="s">
        <v>97</v>
      </c>
      <c r="AJ57" s="75" t="b">
        <f t="shared" si="6"/>
        <v>0</v>
      </c>
      <c r="AK57" s="34">
        <v>497</v>
      </c>
      <c r="AL57" s="34"/>
      <c r="AM57" s="34"/>
      <c r="AO57" s="195">
        <v>3311114147</v>
      </c>
      <c r="AP57" s="75" t="b">
        <f t="shared" si="16"/>
        <v>0</v>
      </c>
      <c r="AR57" s="75">
        <f t="shared" si="17"/>
        <v>13</v>
      </c>
    </row>
    <row r="58" spans="1:44" s="58" customFormat="1" hidden="1">
      <c r="A58" s="66">
        <v>47</v>
      </c>
      <c r="B58" s="225">
        <v>100450352070</v>
      </c>
      <c r="C58" s="208">
        <v>3315397405</v>
      </c>
      <c r="D58" s="193" t="s">
        <v>630</v>
      </c>
      <c r="E58" s="34"/>
      <c r="F58" s="69">
        <v>636</v>
      </c>
      <c r="G58" s="210">
        <v>18</v>
      </c>
      <c r="H58" s="39">
        <v>11</v>
      </c>
      <c r="I58" s="70">
        <f t="shared" si="0"/>
        <v>29</v>
      </c>
      <c r="J58" s="71">
        <f t="shared" si="7"/>
        <v>11448</v>
      </c>
      <c r="K58" s="71">
        <f t="shared" si="8"/>
        <v>6996</v>
      </c>
      <c r="L58" s="71">
        <f t="shared" si="9"/>
        <v>11448</v>
      </c>
      <c r="M58" s="71">
        <f t="shared" si="10"/>
        <v>9768</v>
      </c>
      <c r="N58" s="72">
        <f t="shared" si="11"/>
        <v>488</v>
      </c>
      <c r="O58" s="71">
        <f t="shared" si="12"/>
        <v>1192</v>
      </c>
      <c r="P58" s="71">
        <f t="shared" si="18"/>
        <v>11448</v>
      </c>
      <c r="Q58" s="72">
        <f t="shared" si="1"/>
        <v>1172</v>
      </c>
      <c r="R58" s="72">
        <f t="shared" si="13"/>
        <v>200</v>
      </c>
      <c r="S58" s="72">
        <f t="shared" si="14"/>
        <v>86</v>
      </c>
      <c r="T58" s="72"/>
      <c r="U58" s="34"/>
      <c r="V58" s="26"/>
      <c r="W58" s="36"/>
      <c r="X58" s="21"/>
      <c r="Y58" s="72">
        <f t="shared" si="2"/>
        <v>1458</v>
      </c>
      <c r="Z58" s="73">
        <f t="shared" si="3"/>
        <v>9990</v>
      </c>
      <c r="AA58" s="40">
        <v>500</v>
      </c>
      <c r="AB58" s="73">
        <f t="shared" si="15"/>
        <v>9490</v>
      </c>
      <c r="AC58" s="74">
        <f t="shared" si="4"/>
        <v>-9490</v>
      </c>
      <c r="AD58" s="75" t="e">
        <f>VLOOKUP(D58,#REF!,2,0)</f>
        <v>#REF!</v>
      </c>
      <c r="AE58" s="75" t="s">
        <v>6</v>
      </c>
      <c r="AF58" s="75">
        <v>12413.05</v>
      </c>
      <c r="AG58" s="76">
        <f t="shared" si="5"/>
        <v>2923.0499999999993</v>
      </c>
      <c r="AI58" s="34" t="s">
        <v>244</v>
      </c>
      <c r="AJ58" s="75" t="b">
        <f t="shared" si="6"/>
        <v>0</v>
      </c>
      <c r="AK58" s="34">
        <v>334</v>
      </c>
      <c r="AL58" s="34">
        <v>50</v>
      </c>
      <c r="AM58" s="34"/>
      <c r="AO58" s="201">
        <v>3311361569</v>
      </c>
      <c r="AP58" s="75" t="b">
        <f t="shared" si="16"/>
        <v>0</v>
      </c>
      <c r="AR58" s="75">
        <f t="shared" si="17"/>
        <v>18</v>
      </c>
    </row>
    <row r="59" spans="1:44" s="58" customFormat="1" hidden="1">
      <c r="A59" s="66">
        <v>48</v>
      </c>
      <c r="B59" s="225">
        <v>101821692693</v>
      </c>
      <c r="C59" s="208">
        <v>3313965630</v>
      </c>
      <c r="D59" s="193" t="s">
        <v>629</v>
      </c>
      <c r="E59" s="34"/>
      <c r="F59" s="69">
        <v>636</v>
      </c>
      <c r="G59" s="210">
        <v>6</v>
      </c>
      <c r="H59" s="39">
        <v>11</v>
      </c>
      <c r="I59" s="70">
        <f t="shared" si="0"/>
        <v>17</v>
      </c>
      <c r="J59" s="71">
        <f t="shared" si="7"/>
        <v>3816</v>
      </c>
      <c r="K59" s="71">
        <f t="shared" si="8"/>
        <v>6996</v>
      </c>
      <c r="L59" s="71">
        <f t="shared" si="9"/>
        <v>3816</v>
      </c>
      <c r="M59" s="71">
        <f t="shared" si="10"/>
        <v>3256</v>
      </c>
      <c r="N59" s="72">
        <f t="shared" si="11"/>
        <v>163</v>
      </c>
      <c r="O59" s="71">
        <f t="shared" si="12"/>
        <v>397</v>
      </c>
      <c r="P59" s="71">
        <f t="shared" si="18"/>
        <v>3816</v>
      </c>
      <c r="Q59" s="72">
        <f t="shared" si="1"/>
        <v>391</v>
      </c>
      <c r="R59" s="72">
        <f t="shared" si="13"/>
        <v>0</v>
      </c>
      <c r="S59" s="72">
        <f t="shared" si="14"/>
        <v>29</v>
      </c>
      <c r="T59" s="72"/>
      <c r="U59" s="34"/>
      <c r="V59" s="26"/>
      <c r="W59" s="36"/>
      <c r="X59" s="21"/>
      <c r="Y59" s="72">
        <f t="shared" si="2"/>
        <v>420</v>
      </c>
      <c r="Z59" s="73">
        <f t="shared" si="3"/>
        <v>3396</v>
      </c>
      <c r="AA59" s="40">
        <v>500</v>
      </c>
      <c r="AB59" s="73">
        <f t="shared" si="15"/>
        <v>2896</v>
      </c>
      <c r="AC59" s="74">
        <f t="shared" si="4"/>
        <v>-2896</v>
      </c>
      <c r="AD59" s="75" t="e">
        <f>VLOOKUP(D59,#REF!,2,0)</f>
        <v>#REF!</v>
      </c>
      <c r="AE59" s="75"/>
      <c r="AF59" s="75">
        <v>14621</v>
      </c>
      <c r="AG59" s="76">
        <f t="shared" si="5"/>
        <v>11725</v>
      </c>
      <c r="AI59" s="34"/>
      <c r="AJ59" s="75"/>
      <c r="AK59" s="34"/>
      <c r="AL59" s="34"/>
      <c r="AM59" s="34"/>
      <c r="AO59" s="195">
        <v>3314013802</v>
      </c>
      <c r="AP59" s="75" t="b">
        <f t="shared" si="16"/>
        <v>0</v>
      </c>
      <c r="AR59" s="75">
        <f t="shared" si="17"/>
        <v>6</v>
      </c>
    </row>
    <row r="60" spans="1:44" s="58" customFormat="1" hidden="1">
      <c r="A60" s="66">
        <v>49</v>
      </c>
      <c r="B60" s="225">
        <v>102043325341</v>
      </c>
      <c r="C60" s="208">
        <v>3316063261</v>
      </c>
      <c r="D60" s="193" t="s">
        <v>596</v>
      </c>
      <c r="E60" s="34"/>
      <c r="F60" s="69">
        <v>636</v>
      </c>
      <c r="G60" s="210">
        <v>14</v>
      </c>
      <c r="H60" s="39">
        <v>11</v>
      </c>
      <c r="I60" s="70">
        <f t="shared" si="0"/>
        <v>25</v>
      </c>
      <c r="J60" s="71">
        <f t="shared" si="7"/>
        <v>8904</v>
      </c>
      <c r="K60" s="71">
        <f t="shared" si="8"/>
        <v>6996</v>
      </c>
      <c r="L60" s="71">
        <f t="shared" si="9"/>
        <v>8904</v>
      </c>
      <c r="M60" s="71">
        <f t="shared" si="10"/>
        <v>7598</v>
      </c>
      <c r="N60" s="72">
        <f t="shared" si="11"/>
        <v>380</v>
      </c>
      <c r="O60" s="71">
        <f t="shared" si="12"/>
        <v>926</v>
      </c>
      <c r="P60" s="71">
        <f t="shared" si="18"/>
        <v>8904</v>
      </c>
      <c r="Q60" s="72">
        <f t="shared" si="1"/>
        <v>912</v>
      </c>
      <c r="R60" s="72">
        <f t="shared" si="13"/>
        <v>175</v>
      </c>
      <c r="S60" s="72">
        <f t="shared" si="14"/>
        <v>67</v>
      </c>
      <c r="T60" s="72"/>
      <c r="U60" s="34"/>
      <c r="V60" s="26"/>
      <c r="W60" s="36"/>
      <c r="X60" s="21"/>
      <c r="Y60" s="72">
        <f t="shared" si="2"/>
        <v>1154</v>
      </c>
      <c r="Z60" s="73">
        <f t="shared" si="3"/>
        <v>7750</v>
      </c>
      <c r="AA60" s="40">
        <v>500</v>
      </c>
      <c r="AB60" s="73">
        <f t="shared" si="15"/>
        <v>7250</v>
      </c>
      <c r="AC60" s="74">
        <f t="shared" si="4"/>
        <v>-7250</v>
      </c>
      <c r="AD60" s="75" t="e">
        <f>VLOOKUP(D60,#REF!,2,0)</f>
        <v>#REF!</v>
      </c>
      <c r="AE60" s="75"/>
      <c r="AF60" s="75">
        <v>14900</v>
      </c>
      <c r="AG60" s="76">
        <f t="shared" si="5"/>
        <v>7650</v>
      </c>
      <c r="AI60" s="34" t="s">
        <v>1</v>
      </c>
      <c r="AJ60" s="75" t="b">
        <f t="shared" ref="AJ60:AJ97" si="19">D60=AI60</f>
        <v>0</v>
      </c>
      <c r="AK60" s="34">
        <v>572</v>
      </c>
      <c r="AL60" s="34"/>
      <c r="AM60" s="34"/>
      <c r="AO60" s="195">
        <v>3317026055</v>
      </c>
      <c r="AP60" s="75" t="b">
        <f t="shared" si="16"/>
        <v>0</v>
      </c>
      <c r="AR60" s="75">
        <f t="shared" si="17"/>
        <v>14</v>
      </c>
    </row>
    <row r="61" spans="1:44" s="58" customFormat="1" hidden="1">
      <c r="A61" s="66">
        <v>50</v>
      </c>
      <c r="B61" s="225">
        <v>101591620411</v>
      </c>
      <c r="C61" s="208">
        <v>3313948482</v>
      </c>
      <c r="D61" s="193" t="s">
        <v>619</v>
      </c>
      <c r="E61" s="34"/>
      <c r="F61" s="69">
        <v>636</v>
      </c>
      <c r="G61" s="210">
        <v>12</v>
      </c>
      <c r="H61" s="39">
        <v>11</v>
      </c>
      <c r="I61" s="70">
        <f t="shared" si="0"/>
        <v>23</v>
      </c>
      <c r="J61" s="71">
        <f t="shared" si="7"/>
        <v>7632</v>
      </c>
      <c r="K61" s="71">
        <f t="shared" si="8"/>
        <v>6996</v>
      </c>
      <c r="L61" s="71">
        <f t="shared" si="9"/>
        <v>7632</v>
      </c>
      <c r="M61" s="71">
        <f t="shared" si="10"/>
        <v>6512</v>
      </c>
      <c r="N61" s="72">
        <f t="shared" si="11"/>
        <v>326</v>
      </c>
      <c r="O61" s="71">
        <f t="shared" si="12"/>
        <v>794</v>
      </c>
      <c r="P61" s="71">
        <f t="shared" si="18"/>
        <v>7632</v>
      </c>
      <c r="Q61" s="72">
        <f t="shared" si="1"/>
        <v>781</v>
      </c>
      <c r="R61" s="72">
        <f t="shared" si="13"/>
        <v>175</v>
      </c>
      <c r="S61" s="72">
        <f t="shared" si="14"/>
        <v>57</v>
      </c>
      <c r="T61" s="72"/>
      <c r="U61" s="34"/>
      <c r="V61" s="26"/>
      <c r="W61" s="36"/>
      <c r="X61" s="21"/>
      <c r="Y61" s="72">
        <f t="shared" si="2"/>
        <v>1013</v>
      </c>
      <c r="Z61" s="73">
        <f t="shared" si="3"/>
        <v>6619</v>
      </c>
      <c r="AA61" s="40">
        <v>500</v>
      </c>
      <c r="AB61" s="73">
        <f t="shared" si="15"/>
        <v>6119</v>
      </c>
      <c r="AC61" s="74">
        <f t="shared" si="4"/>
        <v>-6119</v>
      </c>
      <c r="AD61" s="75" t="e">
        <f>VLOOKUP(D61,#REF!,2,0)</f>
        <v>#REF!</v>
      </c>
      <c r="AE61" s="75" t="s">
        <v>98</v>
      </c>
      <c r="AF61" s="75">
        <v>1340</v>
      </c>
      <c r="AG61" s="76">
        <f t="shared" si="5"/>
        <v>-4779</v>
      </c>
      <c r="AI61" s="34" t="s">
        <v>214</v>
      </c>
      <c r="AJ61" s="75" t="b">
        <f t="shared" si="19"/>
        <v>0</v>
      </c>
      <c r="AK61" s="34">
        <v>41</v>
      </c>
      <c r="AL61" s="34"/>
      <c r="AM61" s="34">
        <v>5000</v>
      </c>
      <c r="AO61" s="195">
        <v>3311090288</v>
      </c>
      <c r="AP61" s="75" t="b">
        <f t="shared" si="16"/>
        <v>0</v>
      </c>
      <c r="AR61" s="75">
        <f t="shared" si="17"/>
        <v>12</v>
      </c>
    </row>
    <row r="62" spans="1:44" s="79" customFormat="1" hidden="1">
      <c r="A62" s="66">
        <v>51</v>
      </c>
      <c r="B62" s="225">
        <v>101154454730</v>
      </c>
      <c r="C62" s="208">
        <v>3308695163</v>
      </c>
      <c r="D62" s="193" t="s">
        <v>233</v>
      </c>
      <c r="E62" s="34"/>
      <c r="F62" s="69">
        <v>636</v>
      </c>
      <c r="G62" s="210">
        <v>10</v>
      </c>
      <c r="H62" s="39">
        <v>11</v>
      </c>
      <c r="I62" s="70">
        <f t="shared" si="0"/>
        <v>21</v>
      </c>
      <c r="J62" s="71">
        <f t="shared" si="7"/>
        <v>6360</v>
      </c>
      <c r="K62" s="71">
        <f t="shared" si="8"/>
        <v>6996</v>
      </c>
      <c r="L62" s="71">
        <f t="shared" si="9"/>
        <v>6360</v>
      </c>
      <c r="M62" s="71">
        <f t="shared" si="10"/>
        <v>5427</v>
      </c>
      <c r="N62" s="72">
        <f t="shared" si="11"/>
        <v>271</v>
      </c>
      <c r="O62" s="71">
        <f t="shared" si="12"/>
        <v>662</v>
      </c>
      <c r="P62" s="71">
        <f t="shared" si="18"/>
        <v>6360</v>
      </c>
      <c r="Q62" s="72">
        <f t="shared" si="1"/>
        <v>651</v>
      </c>
      <c r="R62" s="72">
        <f t="shared" si="13"/>
        <v>0</v>
      </c>
      <c r="S62" s="72">
        <f t="shared" si="14"/>
        <v>48</v>
      </c>
      <c r="T62" s="72"/>
      <c r="U62" s="34"/>
      <c r="V62" s="26"/>
      <c r="W62" s="36"/>
      <c r="X62" s="21"/>
      <c r="Y62" s="72">
        <f t="shared" si="2"/>
        <v>699</v>
      </c>
      <c r="Z62" s="73">
        <f t="shared" si="3"/>
        <v>5661</v>
      </c>
      <c r="AA62" s="40">
        <v>500</v>
      </c>
      <c r="AB62" s="73">
        <f t="shared" si="15"/>
        <v>5161</v>
      </c>
      <c r="AC62" s="74">
        <f t="shared" si="4"/>
        <v>-5161</v>
      </c>
      <c r="AD62" s="75" t="e">
        <f>VLOOKUP(D62,#REF!,2,0)</f>
        <v>#REF!</v>
      </c>
      <c r="AE62" s="75"/>
      <c r="AF62" s="75">
        <v>12542.4</v>
      </c>
      <c r="AG62" s="76">
        <f t="shared" si="5"/>
        <v>7381.4</v>
      </c>
      <c r="AI62" s="34" t="s">
        <v>54</v>
      </c>
      <c r="AJ62" s="75" t="b">
        <f t="shared" si="19"/>
        <v>0</v>
      </c>
      <c r="AK62" s="34">
        <v>293</v>
      </c>
      <c r="AL62" s="34"/>
      <c r="AM62" s="34"/>
      <c r="AO62" s="195">
        <v>3310279715</v>
      </c>
      <c r="AP62" s="75" t="b">
        <f t="shared" si="16"/>
        <v>0</v>
      </c>
      <c r="AR62" s="75">
        <f t="shared" si="17"/>
        <v>10</v>
      </c>
    </row>
    <row r="63" spans="1:44" s="79" customFormat="1" hidden="1">
      <c r="A63" s="66">
        <v>52</v>
      </c>
      <c r="B63" s="225">
        <v>101923650899</v>
      </c>
      <c r="C63" s="208">
        <v>3315707279</v>
      </c>
      <c r="D63" s="193" t="s">
        <v>594</v>
      </c>
      <c r="E63" s="34"/>
      <c r="F63" s="69">
        <v>636</v>
      </c>
      <c r="G63" s="210">
        <v>13.5</v>
      </c>
      <c r="H63" s="39">
        <v>11</v>
      </c>
      <c r="I63" s="70">
        <f t="shared" si="0"/>
        <v>24.5</v>
      </c>
      <c r="J63" s="71">
        <f t="shared" si="7"/>
        <v>8586</v>
      </c>
      <c r="K63" s="71">
        <f t="shared" si="8"/>
        <v>6996</v>
      </c>
      <c r="L63" s="71">
        <f t="shared" si="9"/>
        <v>8586</v>
      </c>
      <c r="M63" s="71">
        <f t="shared" si="10"/>
        <v>7326</v>
      </c>
      <c r="N63" s="72">
        <f t="shared" si="11"/>
        <v>366</v>
      </c>
      <c r="O63" s="71">
        <f t="shared" si="12"/>
        <v>894</v>
      </c>
      <c r="P63" s="71">
        <f>O63+N63+M63</f>
        <v>8586</v>
      </c>
      <c r="Q63" s="72">
        <f t="shared" si="1"/>
        <v>879</v>
      </c>
      <c r="R63" s="72">
        <f t="shared" si="13"/>
        <v>175</v>
      </c>
      <c r="S63" s="72">
        <f t="shared" si="14"/>
        <v>64</v>
      </c>
      <c r="T63" s="72"/>
      <c r="U63" s="34"/>
      <c r="V63" s="26"/>
      <c r="W63" s="36"/>
      <c r="X63" s="21"/>
      <c r="Y63" s="72">
        <f t="shared" si="2"/>
        <v>1118</v>
      </c>
      <c r="Z63" s="73">
        <f t="shared" si="3"/>
        <v>7468</v>
      </c>
      <c r="AA63" s="40">
        <v>500</v>
      </c>
      <c r="AB63" s="73">
        <f t="shared" si="15"/>
        <v>6968</v>
      </c>
      <c r="AC63" s="74">
        <f t="shared" si="4"/>
        <v>-6968</v>
      </c>
      <c r="AD63" s="75" t="e">
        <f>VLOOKUP(D63,#REF!,2,0)</f>
        <v>#REF!</v>
      </c>
      <c r="AE63" s="75" t="s">
        <v>55</v>
      </c>
      <c r="AF63" s="75">
        <v>1432</v>
      </c>
      <c r="AG63" s="76">
        <f t="shared" si="5"/>
        <v>-5536</v>
      </c>
      <c r="AI63" s="34" t="s">
        <v>211</v>
      </c>
      <c r="AJ63" s="75" t="b">
        <f t="shared" si="19"/>
        <v>0</v>
      </c>
      <c r="AK63" s="34"/>
      <c r="AL63" s="34"/>
      <c r="AM63" s="34">
        <v>4000</v>
      </c>
      <c r="AO63" s="195">
        <v>3315397405</v>
      </c>
      <c r="AP63" s="75" t="b">
        <f t="shared" si="16"/>
        <v>0</v>
      </c>
      <c r="AR63" s="75">
        <f t="shared" si="17"/>
        <v>14</v>
      </c>
    </row>
    <row r="64" spans="1:44" s="79" customFormat="1" hidden="1">
      <c r="A64" s="66">
        <v>53</v>
      </c>
      <c r="B64" s="225">
        <v>101960331774</v>
      </c>
      <c r="C64" s="208">
        <v>3315285018</v>
      </c>
      <c r="D64" s="193" t="s">
        <v>601</v>
      </c>
      <c r="E64" s="34"/>
      <c r="F64" s="69">
        <v>636</v>
      </c>
      <c r="G64" s="210">
        <v>15</v>
      </c>
      <c r="H64" s="39">
        <v>11</v>
      </c>
      <c r="I64" s="70">
        <f t="shared" si="0"/>
        <v>26</v>
      </c>
      <c r="J64" s="71">
        <f t="shared" si="7"/>
        <v>9540</v>
      </c>
      <c r="K64" s="71">
        <f t="shared" si="8"/>
        <v>6996</v>
      </c>
      <c r="L64" s="71">
        <f t="shared" si="9"/>
        <v>9540</v>
      </c>
      <c r="M64" s="71">
        <f t="shared" si="10"/>
        <v>8140</v>
      </c>
      <c r="N64" s="72">
        <f t="shared" si="11"/>
        <v>407</v>
      </c>
      <c r="O64" s="71">
        <f t="shared" si="12"/>
        <v>993</v>
      </c>
      <c r="P64" s="71">
        <f t="shared" si="18"/>
        <v>9540</v>
      </c>
      <c r="Q64" s="72">
        <f t="shared" si="1"/>
        <v>977</v>
      </c>
      <c r="R64" s="72">
        <f t="shared" si="13"/>
        <v>175</v>
      </c>
      <c r="S64" s="72">
        <f t="shared" si="14"/>
        <v>72</v>
      </c>
      <c r="T64" s="72"/>
      <c r="U64" s="34"/>
      <c r="V64" s="26"/>
      <c r="W64" s="36"/>
      <c r="X64" s="21"/>
      <c r="Y64" s="72">
        <f t="shared" si="2"/>
        <v>1224</v>
      </c>
      <c r="Z64" s="73">
        <f t="shared" si="3"/>
        <v>8316</v>
      </c>
      <c r="AA64" s="40">
        <v>500</v>
      </c>
      <c r="AB64" s="73">
        <f t="shared" si="15"/>
        <v>7816</v>
      </c>
      <c r="AC64" s="74">
        <f t="shared" si="4"/>
        <v>-7816</v>
      </c>
      <c r="AD64" s="75" t="e">
        <f>VLOOKUP(D64,#REF!,2,0)</f>
        <v>#REF!</v>
      </c>
      <c r="AE64" s="75" t="s">
        <v>31</v>
      </c>
      <c r="AF64" s="75">
        <v>6073.4</v>
      </c>
      <c r="AG64" s="76">
        <f t="shared" si="5"/>
        <v>-1742.6000000000004</v>
      </c>
      <c r="AI64" s="34" t="s">
        <v>206</v>
      </c>
      <c r="AJ64" s="75" t="b">
        <f t="shared" si="19"/>
        <v>0</v>
      </c>
      <c r="AK64" s="34">
        <v>50</v>
      </c>
      <c r="AL64" s="34"/>
      <c r="AM64" s="34">
        <v>5000</v>
      </c>
      <c r="AO64" s="195">
        <v>3313965630</v>
      </c>
      <c r="AP64" s="75" t="b">
        <f t="shared" si="16"/>
        <v>0</v>
      </c>
      <c r="AR64" s="75">
        <f t="shared" si="17"/>
        <v>15</v>
      </c>
    </row>
    <row r="65" spans="1:44" s="79" customFormat="1" hidden="1">
      <c r="A65" s="66">
        <v>54</v>
      </c>
      <c r="B65" s="225">
        <v>102086533444</v>
      </c>
      <c r="C65" s="208">
        <v>3316550718</v>
      </c>
      <c r="D65" s="193" t="s">
        <v>638</v>
      </c>
      <c r="E65" s="34"/>
      <c r="F65" s="69">
        <v>636</v>
      </c>
      <c r="G65" s="210">
        <v>13</v>
      </c>
      <c r="H65" s="39">
        <v>11</v>
      </c>
      <c r="I65" s="70">
        <f t="shared" si="0"/>
        <v>24</v>
      </c>
      <c r="J65" s="71">
        <f t="shared" si="7"/>
        <v>8268</v>
      </c>
      <c r="K65" s="71">
        <f t="shared" si="8"/>
        <v>6996</v>
      </c>
      <c r="L65" s="71">
        <f t="shared" si="9"/>
        <v>8268</v>
      </c>
      <c r="M65" s="71">
        <f t="shared" si="10"/>
        <v>7055</v>
      </c>
      <c r="N65" s="72">
        <f t="shared" si="11"/>
        <v>353</v>
      </c>
      <c r="O65" s="71">
        <f t="shared" si="12"/>
        <v>860</v>
      </c>
      <c r="P65" s="71">
        <f t="shared" si="18"/>
        <v>8268</v>
      </c>
      <c r="Q65" s="72">
        <f t="shared" si="1"/>
        <v>847</v>
      </c>
      <c r="R65" s="72">
        <f t="shared" si="13"/>
        <v>175</v>
      </c>
      <c r="S65" s="72">
        <f t="shared" si="14"/>
        <v>62</v>
      </c>
      <c r="T65" s="72"/>
      <c r="U65" s="34"/>
      <c r="V65" s="26"/>
      <c r="W65" s="36"/>
      <c r="X65" s="21"/>
      <c r="Y65" s="72">
        <f t="shared" si="2"/>
        <v>1084</v>
      </c>
      <c r="Z65" s="73">
        <f t="shared" si="3"/>
        <v>7184</v>
      </c>
      <c r="AA65" s="40">
        <v>500</v>
      </c>
      <c r="AB65" s="73">
        <f t="shared" si="15"/>
        <v>6684</v>
      </c>
      <c r="AC65" s="74">
        <f t="shared" si="4"/>
        <v>-6684</v>
      </c>
      <c r="AD65" s="75" t="e">
        <f>VLOOKUP(D65,#REF!,2,0)</f>
        <v>#REF!</v>
      </c>
      <c r="AE65" s="75"/>
      <c r="AF65" s="75">
        <v>17194.400000000001</v>
      </c>
      <c r="AG65" s="76">
        <f t="shared" si="5"/>
        <v>10510.400000000001</v>
      </c>
      <c r="AI65" s="34" t="s">
        <v>296</v>
      </c>
      <c r="AJ65" s="75" t="b">
        <f t="shared" si="19"/>
        <v>0</v>
      </c>
      <c r="AK65" s="34">
        <v>221</v>
      </c>
      <c r="AL65" s="34"/>
      <c r="AM65" s="34"/>
      <c r="AO65" s="195">
        <v>3316063261</v>
      </c>
      <c r="AP65" s="75" t="b">
        <f t="shared" si="16"/>
        <v>0</v>
      </c>
      <c r="AR65" s="75">
        <f t="shared" si="17"/>
        <v>13</v>
      </c>
    </row>
    <row r="66" spans="1:44" s="79" customFormat="1" hidden="1">
      <c r="A66" s="66">
        <v>55</v>
      </c>
      <c r="B66" s="225">
        <v>101540070377</v>
      </c>
      <c r="C66" s="208">
        <v>3311838965</v>
      </c>
      <c r="D66" s="193" t="s">
        <v>599</v>
      </c>
      <c r="E66" s="34"/>
      <c r="F66" s="69">
        <v>636</v>
      </c>
      <c r="G66" s="210">
        <v>15</v>
      </c>
      <c r="H66" s="39">
        <v>11</v>
      </c>
      <c r="I66" s="70">
        <f t="shared" si="0"/>
        <v>26</v>
      </c>
      <c r="J66" s="71">
        <f t="shared" si="7"/>
        <v>9540</v>
      </c>
      <c r="K66" s="71">
        <f t="shared" si="8"/>
        <v>6996</v>
      </c>
      <c r="L66" s="71">
        <f t="shared" si="9"/>
        <v>9540</v>
      </c>
      <c r="M66" s="71">
        <f t="shared" si="10"/>
        <v>8140</v>
      </c>
      <c r="N66" s="72">
        <f t="shared" si="11"/>
        <v>407</v>
      </c>
      <c r="O66" s="71">
        <f t="shared" si="12"/>
        <v>993</v>
      </c>
      <c r="P66" s="71">
        <f t="shared" si="18"/>
        <v>9540</v>
      </c>
      <c r="Q66" s="72">
        <f t="shared" si="1"/>
        <v>977</v>
      </c>
      <c r="R66" s="72">
        <f t="shared" si="13"/>
        <v>175</v>
      </c>
      <c r="S66" s="72">
        <f t="shared" si="14"/>
        <v>72</v>
      </c>
      <c r="T66" s="72"/>
      <c r="U66" s="34"/>
      <c r="V66" s="26"/>
      <c r="W66" s="36"/>
      <c r="X66" s="21"/>
      <c r="Y66" s="72">
        <f t="shared" si="2"/>
        <v>1224</v>
      </c>
      <c r="Z66" s="73">
        <f t="shared" si="3"/>
        <v>8316</v>
      </c>
      <c r="AA66" s="40">
        <v>500</v>
      </c>
      <c r="AB66" s="73">
        <f t="shared" si="15"/>
        <v>7816</v>
      </c>
      <c r="AC66" s="74">
        <f t="shared" si="4"/>
        <v>-7816</v>
      </c>
      <c r="AD66" s="75" t="e">
        <f>VLOOKUP(D66,#REF!,2,0)</f>
        <v>#REF!</v>
      </c>
      <c r="AE66" s="75"/>
      <c r="AF66" s="75">
        <v>10329.049999999999</v>
      </c>
      <c r="AG66" s="76">
        <f t="shared" si="5"/>
        <v>2513.0499999999993</v>
      </c>
      <c r="AI66" s="34" t="s">
        <v>228</v>
      </c>
      <c r="AJ66" s="75" t="b">
        <f t="shared" si="19"/>
        <v>0</v>
      </c>
      <c r="AK66" s="34">
        <v>163</v>
      </c>
      <c r="AL66" s="34">
        <v>16.8</v>
      </c>
      <c r="AM66" s="34"/>
      <c r="AO66" s="195">
        <v>3313948482</v>
      </c>
      <c r="AP66" s="75" t="b">
        <f t="shared" si="16"/>
        <v>0</v>
      </c>
      <c r="AR66" s="75">
        <f t="shared" si="17"/>
        <v>15</v>
      </c>
    </row>
    <row r="67" spans="1:44" s="79" customFormat="1" hidden="1">
      <c r="A67" s="66">
        <v>56</v>
      </c>
      <c r="B67" s="225">
        <v>101475170616</v>
      </c>
      <c r="C67" s="208">
        <v>3310906192</v>
      </c>
      <c r="D67" s="193" t="s">
        <v>618</v>
      </c>
      <c r="E67" s="34"/>
      <c r="F67" s="69">
        <v>636</v>
      </c>
      <c r="G67" s="210">
        <v>13.5</v>
      </c>
      <c r="H67" s="39">
        <v>11</v>
      </c>
      <c r="I67" s="70">
        <f t="shared" si="0"/>
        <v>24.5</v>
      </c>
      <c r="J67" s="71">
        <f t="shared" si="7"/>
        <v>8586</v>
      </c>
      <c r="K67" s="71">
        <f t="shared" si="8"/>
        <v>6996</v>
      </c>
      <c r="L67" s="71">
        <f t="shared" si="9"/>
        <v>8586</v>
      </c>
      <c r="M67" s="71">
        <f t="shared" si="10"/>
        <v>7326</v>
      </c>
      <c r="N67" s="72">
        <f t="shared" si="11"/>
        <v>366</v>
      </c>
      <c r="O67" s="71">
        <f t="shared" si="12"/>
        <v>894</v>
      </c>
      <c r="P67" s="71">
        <f t="shared" si="18"/>
        <v>8586</v>
      </c>
      <c r="Q67" s="72">
        <f t="shared" si="1"/>
        <v>879</v>
      </c>
      <c r="R67" s="72">
        <f t="shared" si="13"/>
        <v>175</v>
      </c>
      <c r="S67" s="72">
        <f t="shared" si="14"/>
        <v>64</v>
      </c>
      <c r="T67" s="72"/>
      <c r="U67" s="34"/>
      <c r="V67" s="26"/>
      <c r="W67" s="36"/>
      <c r="X67" s="21"/>
      <c r="Y67" s="72">
        <f t="shared" si="2"/>
        <v>1118</v>
      </c>
      <c r="Z67" s="73">
        <f t="shared" si="3"/>
        <v>7468</v>
      </c>
      <c r="AA67" s="40">
        <v>500</v>
      </c>
      <c r="AB67" s="73">
        <f t="shared" si="15"/>
        <v>6968</v>
      </c>
      <c r="AC67" s="74">
        <f t="shared" si="4"/>
        <v>-6968</v>
      </c>
      <c r="AD67" s="75" t="e">
        <f>VLOOKUP(D67,#REF!,2,0)</f>
        <v>#REF!</v>
      </c>
      <c r="AE67" s="75" t="s">
        <v>21</v>
      </c>
      <c r="AF67" s="75">
        <v>9714</v>
      </c>
      <c r="AG67" s="76">
        <f t="shared" si="5"/>
        <v>2746</v>
      </c>
      <c r="AI67" s="34" t="s">
        <v>223</v>
      </c>
      <c r="AJ67" s="75" t="b">
        <f t="shared" si="19"/>
        <v>0</v>
      </c>
      <c r="AK67" s="34"/>
      <c r="AL67" s="34">
        <v>16.8</v>
      </c>
      <c r="AM67" s="34"/>
      <c r="AO67" s="203">
        <v>3315359456</v>
      </c>
      <c r="AP67" s="75" t="b">
        <f t="shared" si="16"/>
        <v>0</v>
      </c>
      <c r="AR67" s="75">
        <f t="shared" si="17"/>
        <v>14</v>
      </c>
    </row>
    <row r="68" spans="1:44" s="79" customFormat="1" hidden="1">
      <c r="A68" s="66">
        <v>57</v>
      </c>
      <c r="B68" s="225">
        <v>101931400073</v>
      </c>
      <c r="C68" s="208">
        <v>3316313423</v>
      </c>
      <c r="D68" s="193" t="s">
        <v>627</v>
      </c>
      <c r="E68" s="34"/>
      <c r="F68" s="69">
        <v>636</v>
      </c>
      <c r="G68" s="210">
        <v>12</v>
      </c>
      <c r="H68" s="39">
        <v>11</v>
      </c>
      <c r="I68" s="70">
        <f t="shared" si="0"/>
        <v>23</v>
      </c>
      <c r="J68" s="71">
        <f t="shared" si="7"/>
        <v>7632</v>
      </c>
      <c r="K68" s="71">
        <f t="shared" si="8"/>
        <v>6996</v>
      </c>
      <c r="L68" s="71">
        <f t="shared" si="9"/>
        <v>7632</v>
      </c>
      <c r="M68" s="71">
        <f t="shared" si="10"/>
        <v>6512</v>
      </c>
      <c r="N68" s="72">
        <f t="shared" si="11"/>
        <v>326</v>
      </c>
      <c r="O68" s="71">
        <f t="shared" si="12"/>
        <v>794</v>
      </c>
      <c r="P68" s="71">
        <f t="shared" si="18"/>
        <v>7632</v>
      </c>
      <c r="Q68" s="72">
        <f t="shared" si="1"/>
        <v>781</v>
      </c>
      <c r="R68" s="72">
        <f t="shared" si="13"/>
        <v>175</v>
      </c>
      <c r="S68" s="72">
        <f t="shared" si="14"/>
        <v>57</v>
      </c>
      <c r="T68" s="72"/>
      <c r="U68" s="34"/>
      <c r="V68" s="26"/>
      <c r="W68" s="36"/>
      <c r="X68" s="21"/>
      <c r="Y68" s="72">
        <f t="shared" si="2"/>
        <v>1013</v>
      </c>
      <c r="Z68" s="73">
        <f t="shared" si="3"/>
        <v>6619</v>
      </c>
      <c r="AA68" s="40">
        <v>500</v>
      </c>
      <c r="AB68" s="73">
        <f t="shared" si="15"/>
        <v>6119</v>
      </c>
      <c r="AC68" s="74">
        <f t="shared" si="4"/>
        <v>-6119</v>
      </c>
      <c r="AD68" s="75" t="e">
        <f>VLOOKUP(D68,#REF!,2,0)</f>
        <v>#REF!</v>
      </c>
      <c r="AE68" s="75" t="s">
        <v>56</v>
      </c>
      <c r="AF68" s="75">
        <v>2162</v>
      </c>
      <c r="AG68" s="76">
        <f t="shared" si="5"/>
        <v>-3957</v>
      </c>
      <c r="AI68" s="34" t="s">
        <v>269</v>
      </c>
      <c r="AJ68" s="75" t="b">
        <f t="shared" si="19"/>
        <v>0</v>
      </c>
      <c r="AK68" s="34">
        <v>308</v>
      </c>
      <c r="AL68" s="34"/>
      <c r="AM68" s="34"/>
      <c r="AO68" s="195">
        <v>3308695163</v>
      </c>
      <c r="AP68" s="75" t="b">
        <f t="shared" si="16"/>
        <v>0</v>
      </c>
      <c r="AR68" s="75">
        <f t="shared" si="17"/>
        <v>12</v>
      </c>
    </row>
    <row r="69" spans="1:44" s="79" customFormat="1" hidden="1">
      <c r="A69" s="66">
        <v>58</v>
      </c>
      <c r="B69" s="225">
        <v>100632132561</v>
      </c>
      <c r="C69" s="208">
        <v>3316711072</v>
      </c>
      <c r="D69" s="193" t="s">
        <v>329</v>
      </c>
      <c r="E69" s="34"/>
      <c r="F69" s="69">
        <v>636</v>
      </c>
      <c r="G69" s="210">
        <v>16</v>
      </c>
      <c r="H69" s="39">
        <v>11</v>
      </c>
      <c r="I69" s="70">
        <f t="shared" si="0"/>
        <v>27</v>
      </c>
      <c r="J69" s="71">
        <f t="shared" si="7"/>
        <v>10176</v>
      </c>
      <c r="K69" s="71">
        <f t="shared" si="8"/>
        <v>6996</v>
      </c>
      <c r="L69" s="71">
        <f t="shared" si="9"/>
        <v>10176</v>
      </c>
      <c r="M69" s="71">
        <f t="shared" si="10"/>
        <v>8683</v>
      </c>
      <c r="N69" s="72">
        <f t="shared" si="11"/>
        <v>434</v>
      </c>
      <c r="O69" s="71">
        <f t="shared" si="12"/>
        <v>1059</v>
      </c>
      <c r="P69" s="71">
        <f t="shared" si="18"/>
        <v>10176</v>
      </c>
      <c r="Q69" s="72">
        <f t="shared" si="1"/>
        <v>1042</v>
      </c>
      <c r="R69" s="72">
        <f t="shared" si="13"/>
        <v>200</v>
      </c>
      <c r="S69" s="72">
        <f t="shared" si="14"/>
        <v>76</v>
      </c>
      <c r="T69" s="72"/>
      <c r="U69" s="34"/>
      <c r="V69" s="26"/>
      <c r="W69" s="36"/>
      <c r="X69" s="21"/>
      <c r="Y69" s="72">
        <f t="shared" si="2"/>
        <v>1318</v>
      </c>
      <c r="Z69" s="73">
        <f t="shared" si="3"/>
        <v>8858</v>
      </c>
      <c r="AA69" s="40">
        <v>500</v>
      </c>
      <c r="AB69" s="73">
        <f t="shared" si="15"/>
        <v>8358</v>
      </c>
      <c r="AC69" s="74">
        <f t="shared" si="4"/>
        <v>-8358</v>
      </c>
      <c r="AD69" s="75" t="e">
        <f>VLOOKUP(D69,#REF!,2,0)</f>
        <v>#REF!</v>
      </c>
      <c r="AE69" s="75" t="s">
        <v>32</v>
      </c>
      <c r="AF69" s="75">
        <v>8596.4</v>
      </c>
      <c r="AG69" s="76">
        <f t="shared" si="5"/>
        <v>238.39999999999964</v>
      </c>
      <c r="AI69" s="34" t="s">
        <v>99</v>
      </c>
      <c r="AJ69" s="75" t="b">
        <f t="shared" si="19"/>
        <v>0</v>
      </c>
      <c r="AK69" s="34">
        <v>210</v>
      </c>
      <c r="AL69" s="34">
        <v>16.8</v>
      </c>
      <c r="AM69" s="34">
        <v>5000</v>
      </c>
      <c r="AO69" s="195">
        <v>3315707279</v>
      </c>
      <c r="AP69" s="75" t="b">
        <f t="shared" si="16"/>
        <v>0</v>
      </c>
      <c r="AR69" s="75">
        <f t="shared" si="17"/>
        <v>16</v>
      </c>
    </row>
    <row r="70" spans="1:44" s="79" customFormat="1" hidden="1">
      <c r="A70" s="66">
        <v>59</v>
      </c>
      <c r="B70" s="225">
        <v>101396804599</v>
      </c>
      <c r="C70" s="208">
        <v>3315708668</v>
      </c>
      <c r="D70" s="193" t="s">
        <v>635</v>
      </c>
      <c r="E70" s="34"/>
      <c r="F70" s="69">
        <v>636</v>
      </c>
      <c r="G70" s="210">
        <v>16</v>
      </c>
      <c r="H70" s="39">
        <v>11</v>
      </c>
      <c r="I70" s="70">
        <f t="shared" si="0"/>
        <v>27</v>
      </c>
      <c r="J70" s="71">
        <f t="shared" si="7"/>
        <v>10176</v>
      </c>
      <c r="K70" s="71">
        <f t="shared" si="8"/>
        <v>6996</v>
      </c>
      <c r="L70" s="71">
        <f t="shared" si="9"/>
        <v>10176</v>
      </c>
      <c r="M70" s="71">
        <f t="shared" si="10"/>
        <v>8683</v>
      </c>
      <c r="N70" s="72">
        <f t="shared" si="11"/>
        <v>434</v>
      </c>
      <c r="O70" s="71">
        <f t="shared" si="12"/>
        <v>1059</v>
      </c>
      <c r="P70" s="71">
        <f t="shared" si="18"/>
        <v>10176</v>
      </c>
      <c r="Q70" s="72">
        <f t="shared" si="1"/>
        <v>1042</v>
      </c>
      <c r="R70" s="72">
        <f t="shared" si="13"/>
        <v>200</v>
      </c>
      <c r="S70" s="72">
        <f t="shared" si="14"/>
        <v>76</v>
      </c>
      <c r="T70" s="72"/>
      <c r="U70" s="34"/>
      <c r="V70" s="26"/>
      <c r="W70" s="36"/>
      <c r="X70" s="21"/>
      <c r="Y70" s="72">
        <f t="shared" si="2"/>
        <v>1318</v>
      </c>
      <c r="Z70" s="73">
        <f t="shared" si="3"/>
        <v>8858</v>
      </c>
      <c r="AA70" s="40">
        <v>500</v>
      </c>
      <c r="AB70" s="73">
        <f t="shared" si="15"/>
        <v>8358</v>
      </c>
      <c r="AC70" s="74">
        <f t="shared" si="4"/>
        <v>-8358</v>
      </c>
      <c r="AD70" s="75" t="e">
        <f>VLOOKUP(D70,#REF!,2,0)</f>
        <v>#REF!</v>
      </c>
      <c r="AE70" s="75" t="s">
        <v>13</v>
      </c>
      <c r="AF70" s="75">
        <v>8010.7</v>
      </c>
      <c r="AG70" s="76">
        <f t="shared" si="5"/>
        <v>-347.30000000000018</v>
      </c>
      <c r="AI70" s="34" t="s">
        <v>241</v>
      </c>
      <c r="AJ70" s="75" t="b">
        <f t="shared" si="19"/>
        <v>0</v>
      </c>
      <c r="AK70" s="34">
        <v>261</v>
      </c>
      <c r="AL70" s="34"/>
      <c r="AM70" s="34"/>
      <c r="AO70" s="203">
        <v>3315285018</v>
      </c>
      <c r="AP70" s="75" t="b">
        <f t="shared" si="16"/>
        <v>0</v>
      </c>
      <c r="AR70" s="75">
        <f t="shared" si="17"/>
        <v>16</v>
      </c>
    </row>
    <row r="71" spans="1:44" s="79" customFormat="1" hidden="1">
      <c r="A71" s="66">
        <v>60</v>
      </c>
      <c r="B71" s="225">
        <v>101951607397</v>
      </c>
      <c r="C71" s="208">
        <v>3315199534</v>
      </c>
      <c r="D71" s="193" t="s">
        <v>624</v>
      </c>
      <c r="E71" s="34"/>
      <c r="F71" s="69">
        <v>636</v>
      </c>
      <c r="G71" s="210">
        <v>9.5</v>
      </c>
      <c r="H71" s="39">
        <v>19</v>
      </c>
      <c r="I71" s="70">
        <f t="shared" si="0"/>
        <v>28.5</v>
      </c>
      <c r="J71" s="71">
        <f t="shared" si="7"/>
        <v>6042</v>
      </c>
      <c r="K71" s="71">
        <f t="shared" si="8"/>
        <v>12084</v>
      </c>
      <c r="L71" s="71">
        <f t="shared" si="9"/>
        <v>6042</v>
      </c>
      <c r="M71" s="71">
        <f t="shared" si="10"/>
        <v>5156</v>
      </c>
      <c r="N71" s="72">
        <f t="shared" si="11"/>
        <v>258</v>
      </c>
      <c r="O71" s="71">
        <f t="shared" si="12"/>
        <v>628</v>
      </c>
      <c r="P71" s="71">
        <f t="shared" si="18"/>
        <v>6042</v>
      </c>
      <c r="Q71" s="72">
        <f t="shared" si="1"/>
        <v>619</v>
      </c>
      <c r="R71" s="72">
        <f t="shared" si="13"/>
        <v>0</v>
      </c>
      <c r="S71" s="72">
        <f t="shared" si="14"/>
        <v>45</v>
      </c>
      <c r="T71" s="72"/>
      <c r="U71" s="34"/>
      <c r="V71" s="26"/>
      <c r="W71" s="36"/>
      <c r="X71" s="21"/>
      <c r="Y71" s="72">
        <f t="shared" si="2"/>
        <v>664</v>
      </c>
      <c r="Z71" s="73">
        <f t="shared" si="3"/>
        <v>5378</v>
      </c>
      <c r="AA71" s="40">
        <v>500</v>
      </c>
      <c r="AB71" s="73">
        <f t="shared" si="15"/>
        <v>4878</v>
      </c>
      <c r="AC71" s="74">
        <f t="shared" si="4"/>
        <v>-4878</v>
      </c>
      <c r="AD71" s="75" t="e">
        <f>VLOOKUP(D71,#REF!,2,0)</f>
        <v>#REF!</v>
      </c>
      <c r="AE71" s="75" t="s">
        <v>7</v>
      </c>
      <c r="AF71" s="75">
        <v>9816.75</v>
      </c>
      <c r="AG71" s="76">
        <f t="shared" si="5"/>
        <v>4938.75</v>
      </c>
      <c r="AI71" s="34" t="s">
        <v>240</v>
      </c>
      <c r="AJ71" s="75" t="b">
        <f t="shared" si="19"/>
        <v>0</v>
      </c>
      <c r="AK71" s="34">
        <v>145</v>
      </c>
      <c r="AL71" s="34"/>
      <c r="AM71" s="34"/>
      <c r="AO71" s="195">
        <v>3316906032</v>
      </c>
      <c r="AP71" s="75" t="b">
        <f t="shared" si="16"/>
        <v>0</v>
      </c>
      <c r="AR71" s="75">
        <f t="shared" si="17"/>
        <v>10</v>
      </c>
    </row>
    <row r="72" spans="1:44" s="79" customFormat="1" hidden="1">
      <c r="A72" s="66">
        <v>61</v>
      </c>
      <c r="B72" s="225">
        <v>101817173110</v>
      </c>
      <c r="C72" s="208">
        <v>3315929520</v>
      </c>
      <c r="D72" s="193" t="s">
        <v>59</v>
      </c>
      <c r="E72" s="34"/>
      <c r="F72" s="69">
        <v>636</v>
      </c>
      <c r="G72" s="210">
        <v>15</v>
      </c>
      <c r="H72" s="39">
        <v>11</v>
      </c>
      <c r="I72" s="70">
        <f t="shared" si="0"/>
        <v>26</v>
      </c>
      <c r="J72" s="71">
        <f t="shared" si="7"/>
        <v>9540</v>
      </c>
      <c r="K72" s="71">
        <f t="shared" si="8"/>
        <v>6996</v>
      </c>
      <c r="L72" s="71">
        <f t="shared" si="9"/>
        <v>9540</v>
      </c>
      <c r="M72" s="71">
        <f t="shared" si="10"/>
        <v>8140</v>
      </c>
      <c r="N72" s="72">
        <f t="shared" si="11"/>
        <v>407</v>
      </c>
      <c r="O72" s="71">
        <f t="shared" si="12"/>
        <v>993</v>
      </c>
      <c r="P72" s="71">
        <f t="shared" si="18"/>
        <v>9540</v>
      </c>
      <c r="Q72" s="72">
        <f t="shared" si="1"/>
        <v>977</v>
      </c>
      <c r="R72" s="72">
        <f t="shared" si="13"/>
        <v>175</v>
      </c>
      <c r="S72" s="72">
        <f t="shared" si="14"/>
        <v>72</v>
      </c>
      <c r="T72" s="72"/>
      <c r="U72" s="34"/>
      <c r="V72" s="26"/>
      <c r="W72" s="36"/>
      <c r="X72" s="21"/>
      <c r="Y72" s="72">
        <f t="shared" si="2"/>
        <v>1224</v>
      </c>
      <c r="Z72" s="73">
        <f t="shared" si="3"/>
        <v>8316</v>
      </c>
      <c r="AA72" s="40">
        <v>500</v>
      </c>
      <c r="AB72" s="73">
        <f t="shared" si="15"/>
        <v>7816</v>
      </c>
      <c r="AC72" s="74">
        <f t="shared" si="4"/>
        <v>-7816</v>
      </c>
      <c r="AD72" s="75" t="e">
        <f>VLOOKUP(D72,#REF!,2,0)</f>
        <v>#REF!</v>
      </c>
      <c r="AE72" s="75"/>
      <c r="AF72" s="75">
        <v>13276.1</v>
      </c>
      <c r="AG72" s="76">
        <f t="shared" si="5"/>
        <v>5460.1</v>
      </c>
      <c r="AI72" s="34" t="s">
        <v>216</v>
      </c>
      <c r="AJ72" s="75" t="b">
        <f t="shared" si="19"/>
        <v>0</v>
      </c>
      <c r="AK72" s="34"/>
      <c r="AL72" s="34"/>
      <c r="AM72" s="34"/>
      <c r="AO72" s="195">
        <v>3316550718</v>
      </c>
      <c r="AP72" s="75" t="b">
        <f t="shared" si="16"/>
        <v>0</v>
      </c>
      <c r="AR72" s="75">
        <f t="shared" si="17"/>
        <v>15</v>
      </c>
    </row>
    <row r="73" spans="1:44" s="79" customFormat="1" hidden="1">
      <c r="A73" s="66">
        <v>62</v>
      </c>
      <c r="B73" s="225">
        <v>101934615110</v>
      </c>
      <c r="C73" s="208">
        <v>3315529289</v>
      </c>
      <c r="D73" s="193" t="s">
        <v>597</v>
      </c>
      <c r="E73" s="34"/>
      <c r="F73" s="69">
        <v>636</v>
      </c>
      <c r="G73" s="210">
        <v>13</v>
      </c>
      <c r="H73" s="39">
        <v>11</v>
      </c>
      <c r="I73" s="70">
        <f t="shared" si="0"/>
        <v>24</v>
      </c>
      <c r="J73" s="71">
        <f t="shared" si="7"/>
        <v>8268</v>
      </c>
      <c r="K73" s="71">
        <f t="shared" si="8"/>
        <v>6996</v>
      </c>
      <c r="L73" s="71">
        <f t="shared" si="9"/>
        <v>8268</v>
      </c>
      <c r="M73" s="71">
        <f t="shared" si="10"/>
        <v>7055</v>
      </c>
      <c r="N73" s="72">
        <f t="shared" si="11"/>
        <v>353</v>
      </c>
      <c r="O73" s="71">
        <f t="shared" si="12"/>
        <v>860</v>
      </c>
      <c r="P73" s="71">
        <f t="shared" si="18"/>
        <v>8268</v>
      </c>
      <c r="Q73" s="72">
        <f t="shared" si="1"/>
        <v>847</v>
      </c>
      <c r="R73" s="72">
        <f t="shared" si="13"/>
        <v>175</v>
      </c>
      <c r="S73" s="72">
        <f t="shared" si="14"/>
        <v>62</v>
      </c>
      <c r="T73" s="72"/>
      <c r="U73" s="34"/>
      <c r="V73" s="26"/>
      <c r="W73" s="36"/>
      <c r="X73" s="21"/>
      <c r="Y73" s="72">
        <f t="shared" si="2"/>
        <v>1084</v>
      </c>
      <c r="Z73" s="73">
        <f t="shared" si="3"/>
        <v>7184</v>
      </c>
      <c r="AA73" s="40">
        <v>500</v>
      </c>
      <c r="AB73" s="73">
        <f t="shared" si="15"/>
        <v>6684</v>
      </c>
      <c r="AC73" s="74">
        <f t="shared" si="4"/>
        <v>-6684</v>
      </c>
      <c r="AD73" s="75" t="e">
        <f>VLOOKUP(D73,#REF!,2,0)</f>
        <v>#REF!</v>
      </c>
      <c r="AE73" s="75"/>
      <c r="AF73" s="75">
        <v>6160.8</v>
      </c>
      <c r="AG73" s="76">
        <f t="shared" si="5"/>
        <v>-523.19999999999982</v>
      </c>
      <c r="AI73" s="34" t="s">
        <v>26</v>
      </c>
      <c r="AJ73" s="75" t="b">
        <f t="shared" si="19"/>
        <v>0</v>
      </c>
      <c r="AK73" s="34">
        <v>16</v>
      </c>
      <c r="AL73" s="34">
        <v>33.6</v>
      </c>
      <c r="AM73" s="34"/>
      <c r="AO73" s="195">
        <v>3311838965</v>
      </c>
      <c r="AP73" s="75" t="b">
        <f t="shared" si="16"/>
        <v>0</v>
      </c>
      <c r="AR73" s="75">
        <f t="shared" si="17"/>
        <v>13</v>
      </c>
    </row>
    <row r="74" spans="1:44" s="79" customFormat="1" hidden="1">
      <c r="A74" s="66">
        <v>63</v>
      </c>
      <c r="B74" s="225">
        <v>101764198474</v>
      </c>
      <c r="C74" s="208">
        <v>3315747749</v>
      </c>
      <c r="D74" s="193" t="s">
        <v>593</v>
      </c>
      <c r="E74" s="34"/>
      <c r="F74" s="69">
        <v>636</v>
      </c>
      <c r="G74" s="210">
        <v>10</v>
      </c>
      <c r="H74" s="39">
        <v>11</v>
      </c>
      <c r="I74" s="70">
        <f t="shared" si="0"/>
        <v>21</v>
      </c>
      <c r="J74" s="71">
        <f t="shared" si="7"/>
        <v>6360</v>
      </c>
      <c r="K74" s="71">
        <f t="shared" si="8"/>
        <v>6996</v>
      </c>
      <c r="L74" s="71">
        <f t="shared" si="9"/>
        <v>6360</v>
      </c>
      <c r="M74" s="71">
        <f t="shared" si="10"/>
        <v>5427</v>
      </c>
      <c r="N74" s="72">
        <f t="shared" si="11"/>
        <v>271</v>
      </c>
      <c r="O74" s="71">
        <f t="shared" si="12"/>
        <v>662</v>
      </c>
      <c r="P74" s="71">
        <f t="shared" si="18"/>
        <v>6360</v>
      </c>
      <c r="Q74" s="72">
        <f t="shared" si="1"/>
        <v>651</v>
      </c>
      <c r="R74" s="72">
        <f t="shared" si="13"/>
        <v>0</v>
      </c>
      <c r="S74" s="72">
        <f t="shared" si="14"/>
        <v>48</v>
      </c>
      <c r="T74" s="72"/>
      <c r="U74" s="34"/>
      <c r="V74" s="26"/>
      <c r="W74" s="36"/>
      <c r="X74" s="21"/>
      <c r="Y74" s="72">
        <f t="shared" si="2"/>
        <v>699</v>
      </c>
      <c r="Z74" s="73">
        <f t="shared" si="3"/>
        <v>5661</v>
      </c>
      <c r="AA74" s="40">
        <v>500</v>
      </c>
      <c r="AB74" s="73">
        <f t="shared" si="15"/>
        <v>5161</v>
      </c>
      <c r="AC74" s="74">
        <f t="shared" si="4"/>
        <v>-5161</v>
      </c>
      <c r="AD74" s="75" t="e">
        <f>VLOOKUP(D74,#REF!,2,0)</f>
        <v>#REF!</v>
      </c>
      <c r="AE74" s="75" t="s">
        <v>4</v>
      </c>
      <c r="AF74" s="75">
        <v>9055.4</v>
      </c>
      <c r="AG74" s="76">
        <f t="shared" si="5"/>
        <v>3894.3999999999996</v>
      </c>
      <c r="AI74" s="34" t="s">
        <v>233</v>
      </c>
      <c r="AJ74" s="75" t="b">
        <f t="shared" si="19"/>
        <v>0</v>
      </c>
      <c r="AK74" s="34">
        <v>172</v>
      </c>
      <c r="AL74" s="34"/>
      <c r="AM74" s="34"/>
      <c r="AO74" s="202">
        <v>3310906192</v>
      </c>
      <c r="AP74" s="75" t="b">
        <f t="shared" si="16"/>
        <v>0</v>
      </c>
      <c r="AR74" s="75">
        <f t="shared" si="17"/>
        <v>10</v>
      </c>
    </row>
    <row r="75" spans="1:44" s="79" customFormat="1" hidden="1">
      <c r="A75" s="66">
        <v>64</v>
      </c>
      <c r="B75" s="225">
        <v>102081665259</v>
      </c>
      <c r="C75" s="208">
        <v>3316492655</v>
      </c>
      <c r="D75" s="193" t="s">
        <v>328</v>
      </c>
      <c r="E75" s="34"/>
      <c r="F75" s="69">
        <v>636</v>
      </c>
      <c r="G75" s="210">
        <v>7</v>
      </c>
      <c r="H75" s="39">
        <v>11</v>
      </c>
      <c r="I75" s="70">
        <f t="shared" si="0"/>
        <v>18</v>
      </c>
      <c r="J75" s="71">
        <f t="shared" si="7"/>
        <v>4452</v>
      </c>
      <c r="K75" s="71">
        <f t="shared" si="8"/>
        <v>6996</v>
      </c>
      <c r="L75" s="71">
        <f t="shared" si="9"/>
        <v>4452</v>
      </c>
      <c r="M75" s="71">
        <f t="shared" si="10"/>
        <v>3799</v>
      </c>
      <c r="N75" s="72">
        <f t="shared" si="11"/>
        <v>190</v>
      </c>
      <c r="O75" s="71">
        <f t="shared" si="12"/>
        <v>463</v>
      </c>
      <c r="P75" s="71">
        <f t="shared" si="18"/>
        <v>4452</v>
      </c>
      <c r="Q75" s="72">
        <f t="shared" si="1"/>
        <v>456</v>
      </c>
      <c r="R75" s="72">
        <f t="shared" si="13"/>
        <v>0</v>
      </c>
      <c r="S75" s="72">
        <f t="shared" si="14"/>
        <v>33</v>
      </c>
      <c r="T75" s="72"/>
      <c r="U75" s="34"/>
      <c r="V75" s="26"/>
      <c r="W75" s="36"/>
      <c r="X75" s="21"/>
      <c r="Y75" s="72">
        <f t="shared" si="2"/>
        <v>489</v>
      </c>
      <c r="Z75" s="73">
        <f t="shared" si="3"/>
        <v>3963</v>
      </c>
      <c r="AA75" s="40">
        <v>500</v>
      </c>
      <c r="AB75" s="73">
        <f t="shared" si="15"/>
        <v>3463</v>
      </c>
      <c r="AC75" s="74">
        <f t="shared" si="4"/>
        <v>-3463</v>
      </c>
      <c r="AD75" s="75" t="e">
        <f>VLOOKUP(D75,#REF!,2,0)</f>
        <v>#REF!</v>
      </c>
      <c r="AE75" s="58" t="s">
        <v>10</v>
      </c>
      <c r="AF75" s="58">
        <v>11166.1</v>
      </c>
      <c r="AG75" s="76">
        <f t="shared" si="5"/>
        <v>7703.1</v>
      </c>
      <c r="AI75" s="34" t="s">
        <v>227</v>
      </c>
      <c r="AJ75" s="75" t="b">
        <f t="shared" si="19"/>
        <v>0</v>
      </c>
      <c r="AK75" s="34">
        <v>234</v>
      </c>
      <c r="AL75" s="34">
        <v>8</v>
      </c>
      <c r="AM75" s="34">
        <v>5000</v>
      </c>
      <c r="AO75" s="202">
        <v>3316313423</v>
      </c>
      <c r="AP75" s="75" t="b">
        <f t="shared" si="16"/>
        <v>0</v>
      </c>
      <c r="AR75" s="75">
        <f t="shared" si="17"/>
        <v>7</v>
      </c>
    </row>
    <row r="76" spans="1:44" s="79" customFormat="1" hidden="1">
      <c r="A76" s="66">
        <v>65</v>
      </c>
      <c r="B76" s="225">
        <v>102086487131</v>
      </c>
      <c r="C76" s="208">
        <v>3316548526</v>
      </c>
      <c r="D76" s="193" t="s">
        <v>304</v>
      </c>
      <c r="E76" s="34"/>
      <c r="F76" s="69">
        <v>636</v>
      </c>
      <c r="G76" s="210">
        <v>9.5</v>
      </c>
      <c r="H76" s="39">
        <v>19</v>
      </c>
      <c r="I76" s="70">
        <f t="shared" ref="I76:I115" si="20">+G76+H76</f>
        <v>28.5</v>
      </c>
      <c r="J76" s="71">
        <f t="shared" si="7"/>
        <v>6042</v>
      </c>
      <c r="K76" s="71">
        <f t="shared" si="8"/>
        <v>12084</v>
      </c>
      <c r="L76" s="71">
        <f t="shared" si="9"/>
        <v>6042</v>
      </c>
      <c r="M76" s="71">
        <f t="shared" si="10"/>
        <v>5156</v>
      </c>
      <c r="N76" s="72">
        <f t="shared" si="11"/>
        <v>258</v>
      </c>
      <c r="O76" s="71">
        <f t="shared" si="12"/>
        <v>628</v>
      </c>
      <c r="P76" s="71">
        <f t="shared" si="18"/>
        <v>6042</v>
      </c>
      <c r="Q76" s="72">
        <f t="shared" ref="Q76:Q115" si="21">ROUND(M76*12%,0)</f>
        <v>619</v>
      </c>
      <c r="R76" s="72">
        <f t="shared" si="13"/>
        <v>0</v>
      </c>
      <c r="S76" s="72">
        <f t="shared" si="14"/>
        <v>45</v>
      </c>
      <c r="T76" s="72"/>
      <c r="U76" s="34"/>
      <c r="V76" s="26"/>
      <c r="W76" s="36"/>
      <c r="X76" s="21"/>
      <c r="Y76" s="72">
        <f t="shared" ref="Y76:Y115" si="22">SUM(Q76:X76)</f>
        <v>664</v>
      </c>
      <c r="Z76" s="73">
        <f t="shared" ref="Z76:Z115" si="23">P76-Y76</f>
        <v>5378</v>
      </c>
      <c r="AA76" s="40">
        <v>500</v>
      </c>
      <c r="AB76" s="73">
        <f t="shared" si="15"/>
        <v>4878</v>
      </c>
      <c r="AC76" s="74">
        <f t="shared" ref="AC76:AC97" si="24">E76-AB76</f>
        <v>-4878</v>
      </c>
      <c r="AD76" s="75" t="e">
        <f>VLOOKUP(D76,#REF!,2,0)</f>
        <v>#REF!</v>
      </c>
      <c r="AE76" s="75" t="s">
        <v>25</v>
      </c>
      <c r="AF76" s="75">
        <v>3959.7</v>
      </c>
      <c r="AG76" s="76">
        <f t="shared" ref="AG76:AG93" si="25">AF76-AB76</f>
        <v>-918.30000000000018</v>
      </c>
      <c r="AI76" s="80" t="s">
        <v>310</v>
      </c>
      <c r="AJ76" s="75" t="b">
        <f t="shared" si="19"/>
        <v>0</v>
      </c>
      <c r="AK76" s="34">
        <v>294</v>
      </c>
      <c r="AL76" s="34">
        <v>84</v>
      </c>
      <c r="AM76" s="34"/>
      <c r="AO76" s="202">
        <v>3316711072</v>
      </c>
      <c r="AP76" s="75" t="b">
        <f t="shared" si="16"/>
        <v>0</v>
      </c>
      <c r="AR76" s="75">
        <f t="shared" si="17"/>
        <v>10</v>
      </c>
    </row>
    <row r="77" spans="1:44" s="79" customFormat="1" hidden="1">
      <c r="A77" s="66">
        <v>66</v>
      </c>
      <c r="B77" s="225">
        <v>102125816854</v>
      </c>
      <c r="C77" s="208">
        <v>3316906128</v>
      </c>
      <c r="D77" s="193" t="s">
        <v>628</v>
      </c>
      <c r="E77" s="34"/>
      <c r="F77" s="69">
        <v>636</v>
      </c>
      <c r="G77" s="210">
        <v>12</v>
      </c>
      <c r="H77" s="39">
        <v>11</v>
      </c>
      <c r="I77" s="70">
        <f t="shared" si="20"/>
        <v>23</v>
      </c>
      <c r="J77" s="71">
        <f t="shared" ref="J77:J115" si="26">ROUND(G77*F77,0)</f>
        <v>7632</v>
      </c>
      <c r="K77" s="71">
        <f t="shared" ref="K77:K115" si="27">ROUND(F77*H77,0)</f>
        <v>6996</v>
      </c>
      <c r="L77" s="71">
        <f t="shared" ref="L77:L115" si="28">F77*G77</f>
        <v>7632</v>
      </c>
      <c r="M77" s="71">
        <f t="shared" ref="M77:M115" si="29">ROUND($M$4*G77,0)</f>
        <v>6512</v>
      </c>
      <c r="N77" s="72">
        <f t="shared" ref="N77:N115" si="30">ROUND($M77*5%,0)</f>
        <v>326</v>
      </c>
      <c r="O77" s="71">
        <f t="shared" ref="O77:O115" si="31">L77-M77-N77</f>
        <v>794</v>
      </c>
      <c r="P77" s="71">
        <f t="shared" si="18"/>
        <v>7632</v>
      </c>
      <c r="Q77" s="72">
        <f t="shared" si="21"/>
        <v>781</v>
      </c>
      <c r="R77" s="72">
        <f t="shared" ref="R77:R115" si="32">IF(P77&lt;=7500,0,IF(P77&lt;=10000,175,200))</f>
        <v>175</v>
      </c>
      <c r="S77" s="72">
        <f t="shared" ref="S77:S115" si="33">ROUND(P77*0.75%,0)</f>
        <v>57</v>
      </c>
      <c r="T77" s="72"/>
      <c r="U77" s="34"/>
      <c r="V77" s="26"/>
      <c r="W77" s="36"/>
      <c r="X77" s="21"/>
      <c r="Y77" s="72">
        <f t="shared" si="22"/>
        <v>1013</v>
      </c>
      <c r="Z77" s="73">
        <f t="shared" si="23"/>
        <v>6619</v>
      </c>
      <c r="AA77" s="40">
        <v>500</v>
      </c>
      <c r="AB77" s="73">
        <f t="shared" ref="AB77:AB115" si="34">Z77-AA77</f>
        <v>6119</v>
      </c>
      <c r="AC77" s="74">
        <f t="shared" si="24"/>
        <v>-6119</v>
      </c>
      <c r="AD77" s="75" t="e">
        <f>VLOOKUP(D77,#REF!,2,0)</f>
        <v>#REF!</v>
      </c>
      <c r="AE77" s="75"/>
      <c r="AF77" s="75">
        <v>14356.75</v>
      </c>
      <c r="AG77" s="76">
        <f t="shared" si="25"/>
        <v>8237.75</v>
      </c>
      <c r="AI77" s="34" t="s">
        <v>218</v>
      </c>
      <c r="AJ77" s="75" t="b">
        <f t="shared" si="19"/>
        <v>0</v>
      </c>
      <c r="AK77" s="34">
        <v>8</v>
      </c>
      <c r="AL77" s="34"/>
      <c r="AM77" s="34">
        <v>4000</v>
      </c>
      <c r="AO77" s="196">
        <v>3315708668</v>
      </c>
      <c r="AP77" s="75" t="b">
        <f t="shared" ref="AP77:AP97" si="35">AO77=C77</f>
        <v>0</v>
      </c>
      <c r="AR77" s="75">
        <f t="shared" ref="AR77:AR115" si="36">ROUNDUP(G77,0)</f>
        <v>12</v>
      </c>
    </row>
    <row r="78" spans="1:44" s="79" customFormat="1" hidden="1">
      <c r="A78" s="66">
        <v>67</v>
      </c>
      <c r="B78" s="225">
        <v>101944505682</v>
      </c>
      <c r="C78" s="208">
        <v>3315530821</v>
      </c>
      <c r="D78" s="193" t="s">
        <v>33</v>
      </c>
      <c r="E78" s="34"/>
      <c r="F78" s="69">
        <v>636</v>
      </c>
      <c r="G78" s="210">
        <v>15</v>
      </c>
      <c r="H78" s="39">
        <v>11</v>
      </c>
      <c r="I78" s="70">
        <f t="shared" si="20"/>
        <v>26</v>
      </c>
      <c r="J78" s="71">
        <f t="shared" si="26"/>
        <v>9540</v>
      </c>
      <c r="K78" s="71">
        <f t="shared" si="27"/>
        <v>6996</v>
      </c>
      <c r="L78" s="71">
        <f t="shared" si="28"/>
        <v>9540</v>
      </c>
      <c r="M78" s="71">
        <f t="shared" si="29"/>
        <v>8140</v>
      </c>
      <c r="N78" s="72">
        <f t="shared" si="30"/>
        <v>407</v>
      </c>
      <c r="O78" s="71">
        <f t="shared" si="31"/>
        <v>993</v>
      </c>
      <c r="P78" s="71">
        <f t="shared" ref="P78:P115" si="37">O78+N78+M78</f>
        <v>9540</v>
      </c>
      <c r="Q78" s="72">
        <f t="shared" si="21"/>
        <v>977</v>
      </c>
      <c r="R78" s="72">
        <f t="shared" si="32"/>
        <v>175</v>
      </c>
      <c r="S78" s="72">
        <f t="shared" si="33"/>
        <v>72</v>
      </c>
      <c r="T78" s="72"/>
      <c r="U78" s="34"/>
      <c r="V78" s="26"/>
      <c r="W78" s="36"/>
      <c r="X78" s="21"/>
      <c r="Y78" s="72">
        <f t="shared" si="22"/>
        <v>1224</v>
      </c>
      <c r="Z78" s="73">
        <f t="shared" si="23"/>
        <v>8316</v>
      </c>
      <c r="AA78" s="40">
        <v>500</v>
      </c>
      <c r="AB78" s="73">
        <f t="shared" si="34"/>
        <v>7816</v>
      </c>
      <c r="AC78" s="74">
        <f t="shared" si="24"/>
        <v>-7816</v>
      </c>
      <c r="AD78" s="75" t="e">
        <f>VLOOKUP(D78,#REF!,2,0)</f>
        <v>#REF!</v>
      </c>
      <c r="AE78" s="58" t="s">
        <v>28</v>
      </c>
      <c r="AF78" s="58">
        <v>11975.7</v>
      </c>
      <c r="AG78" s="76">
        <f t="shared" si="25"/>
        <v>4159.7000000000007</v>
      </c>
      <c r="AI78" s="34" t="s">
        <v>38</v>
      </c>
      <c r="AJ78" s="75" t="b">
        <f t="shared" si="19"/>
        <v>0</v>
      </c>
      <c r="AK78" s="34">
        <v>447</v>
      </c>
      <c r="AL78" s="34"/>
      <c r="AM78" s="34"/>
      <c r="AO78" s="196">
        <v>3315199534</v>
      </c>
      <c r="AP78" s="75" t="b">
        <f t="shared" si="35"/>
        <v>0</v>
      </c>
      <c r="AR78" s="75">
        <f t="shared" si="36"/>
        <v>15</v>
      </c>
    </row>
    <row r="79" spans="1:44" s="79" customFormat="1" hidden="1">
      <c r="A79" s="66">
        <v>68</v>
      </c>
      <c r="B79" s="225">
        <v>101424675655</v>
      </c>
      <c r="C79" s="208">
        <v>3311838973</v>
      </c>
      <c r="D79" s="193" t="s">
        <v>600</v>
      </c>
      <c r="E79" s="34"/>
      <c r="F79" s="69">
        <v>636</v>
      </c>
      <c r="G79" s="210">
        <v>15</v>
      </c>
      <c r="H79" s="39">
        <v>11</v>
      </c>
      <c r="I79" s="70">
        <f t="shared" si="20"/>
        <v>26</v>
      </c>
      <c r="J79" s="71">
        <f t="shared" si="26"/>
        <v>9540</v>
      </c>
      <c r="K79" s="71">
        <f t="shared" si="27"/>
        <v>6996</v>
      </c>
      <c r="L79" s="71">
        <f t="shared" si="28"/>
        <v>9540</v>
      </c>
      <c r="M79" s="71">
        <f t="shared" si="29"/>
        <v>8140</v>
      </c>
      <c r="N79" s="72">
        <f t="shared" si="30"/>
        <v>407</v>
      </c>
      <c r="O79" s="71">
        <f t="shared" si="31"/>
        <v>993</v>
      </c>
      <c r="P79" s="71">
        <f t="shared" si="37"/>
        <v>9540</v>
      </c>
      <c r="Q79" s="72">
        <f t="shared" si="21"/>
        <v>977</v>
      </c>
      <c r="R79" s="72">
        <f t="shared" si="32"/>
        <v>175</v>
      </c>
      <c r="S79" s="72">
        <f t="shared" si="33"/>
        <v>72</v>
      </c>
      <c r="T79" s="72"/>
      <c r="U79" s="34"/>
      <c r="V79" s="26"/>
      <c r="W79" s="36"/>
      <c r="X79" s="21"/>
      <c r="Y79" s="72">
        <f t="shared" si="22"/>
        <v>1224</v>
      </c>
      <c r="Z79" s="73">
        <f t="shared" si="23"/>
        <v>8316</v>
      </c>
      <c r="AA79" s="40">
        <v>500</v>
      </c>
      <c r="AB79" s="73">
        <f t="shared" si="34"/>
        <v>7816</v>
      </c>
      <c r="AC79" s="74">
        <f t="shared" si="24"/>
        <v>-7816</v>
      </c>
      <c r="AD79" s="75" t="e">
        <f>VLOOKUP(D79,#REF!,2,0)</f>
        <v>#REF!</v>
      </c>
      <c r="AE79" s="58"/>
      <c r="AF79" s="58">
        <v>13331.05</v>
      </c>
      <c r="AG79" s="76">
        <f t="shared" si="25"/>
        <v>5515.0499999999993</v>
      </c>
      <c r="AI79" s="34" t="s">
        <v>213</v>
      </c>
      <c r="AJ79" s="75" t="b">
        <f t="shared" si="19"/>
        <v>0</v>
      </c>
      <c r="AK79" s="34">
        <v>275</v>
      </c>
      <c r="AL79" s="34">
        <v>75</v>
      </c>
      <c r="AM79" s="34"/>
      <c r="AO79" s="196">
        <v>3315929520</v>
      </c>
      <c r="AP79" s="75" t="b">
        <f t="shared" si="35"/>
        <v>0</v>
      </c>
      <c r="AR79" s="75">
        <f t="shared" si="36"/>
        <v>15</v>
      </c>
    </row>
    <row r="80" spans="1:44" s="79" customFormat="1" hidden="1">
      <c r="A80" s="66">
        <v>69</v>
      </c>
      <c r="B80" s="225">
        <v>101235372414</v>
      </c>
      <c r="C80" s="208">
        <v>3315883972</v>
      </c>
      <c r="D80" s="193" t="s">
        <v>100</v>
      </c>
      <c r="E80" s="34"/>
      <c r="F80" s="69">
        <v>636</v>
      </c>
      <c r="G80" s="210">
        <v>10</v>
      </c>
      <c r="H80" s="39">
        <v>11</v>
      </c>
      <c r="I80" s="70">
        <f t="shared" si="20"/>
        <v>21</v>
      </c>
      <c r="J80" s="71">
        <f t="shared" si="26"/>
        <v>6360</v>
      </c>
      <c r="K80" s="71">
        <f t="shared" si="27"/>
        <v>6996</v>
      </c>
      <c r="L80" s="71">
        <f t="shared" si="28"/>
        <v>6360</v>
      </c>
      <c r="M80" s="71">
        <f t="shared" si="29"/>
        <v>5427</v>
      </c>
      <c r="N80" s="72">
        <f t="shared" si="30"/>
        <v>271</v>
      </c>
      <c r="O80" s="71">
        <f t="shared" si="31"/>
        <v>662</v>
      </c>
      <c r="P80" s="71">
        <f t="shared" si="37"/>
        <v>6360</v>
      </c>
      <c r="Q80" s="72">
        <f t="shared" si="21"/>
        <v>651</v>
      </c>
      <c r="R80" s="72">
        <f t="shared" si="32"/>
        <v>0</v>
      </c>
      <c r="S80" s="72">
        <f t="shared" si="33"/>
        <v>48</v>
      </c>
      <c r="T80" s="72"/>
      <c r="U80" s="34"/>
      <c r="V80" s="26"/>
      <c r="W80" s="36"/>
      <c r="X80" s="23"/>
      <c r="Y80" s="72">
        <f t="shared" si="22"/>
        <v>699</v>
      </c>
      <c r="Z80" s="73">
        <f t="shared" si="23"/>
        <v>5661</v>
      </c>
      <c r="AA80" s="40">
        <v>500</v>
      </c>
      <c r="AB80" s="73">
        <f t="shared" si="34"/>
        <v>5161</v>
      </c>
      <c r="AC80" s="74">
        <f t="shared" si="24"/>
        <v>-5161</v>
      </c>
      <c r="AD80" s="75" t="e">
        <f>VLOOKUP(D80,#REF!,2,0)</f>
        <v>#REF!</v>
      </c>
      <c r="AE80" s="75" t="s">
        <v>8</v>
      </c>
      <c r="AF80" s="75">
        <v>7110.7</v>
      </c>
      <c r="AG80" s="76">
        <f t="shared" si="25"/>
        <v>1949.6999999999998</v>
      </c>
      <c r="AI80" s="34" t="s">
        <v>302</v>
      </c>
      <c r="AJ80" s="75" t="b">
        <f t="shared" si="19"/>
        <v>0</v>
      </c>
      <c r="AK80" s="34"/>
      <c r="AL80" s="34"/>
      <c r="AM80" s="34"/>
      <c r="AO80" s="195">
        <v>3315746691</v>
      </c>
      <c r="AP80" s="75" t="b">
        <f t="shared" si="35"/>
        <v>0</v>
      </c>
      <c r="AR80" s="75">
        <f t="shared" si="36"/>
        <v>10</v>
      </c>
    </row>
    <row r="81" spans="1:44" s="79" customFormat="1" hidden="1">
      <c r="A81" s="66">
        <v>70</v>
      </c>
      <c r="B81" s="225">
        <v>101432431093</v>
      </c>
      <c r="C81" s="208">
        <v>3316592493</v>
      </c>
      <c r="D81" s="193" t="s">
        <v>334</v>
      </c>
      <c r="E81" s="34"/>
      <c r="F81" s="69">
        <v>636</v>
      </c>
      <c r="G81" s="210">
        <v>9.5</v>
      </c>
      <c r="H81" s="39">
        <v>16</v>
      </c>
      <c r="I81" s="70">
        <f t="shared" si="20"/>
        <v>25.5</v>
      </c>
      <c r="J81" s="71">
        <f t="shared" si="26"/>
        <v>6042</v>
      </c>
      <c r="K81" s="71">
        <f t="shared" si="27"/>
        <v>10176</v>
      </c>
      <c r="L81" s="71">
        <f t="shared" si="28"/>
        <v>6042</v>
      </c>
      <c r="M81" s="71">
        <f t="shared" si="29"/>
        <v>5156</v>
      </c>
      <c r="N81" s="72">
        <f t="shared" si="30"/>
        <v>258</v>
      </c>
      <c r="O81" s="71">
        <f t="shared" si="31"/>
        <v>628</v>
      </c>
      <c r="P81" s="71">
        <f t="shared" si="37"/>
        <v>6042</v>
      </c>
      <c r="Q81" s="72">
        <f t="shared" si="21"/>
        <v>619</v>
      </c>
      <c r="R81" s="72">
        <f t="shared" si="32"/>
        <v>0</v>
      </c>
      <c r="S81" s="72">
        <f t="shared" si="33"/>
        <v>45</v>
      </c>
      <c r="T81" s="72"/>
      <c r="U81" s="34"/>
      <c r="V81" s="26"/>
      <c r="W81" s="36"/>
      <c r="X81" s="21"/>
      <c r="Y81" s="72">
        <f t="shared" si="22"/>
        <v>664</v>
      </c>
      <c r="Z81" s="73">
        <f t="shared" si="23"/>
        <v>5378</v>
      </c>
      <c r="AA81" s="40">
        <v>500</v>
      </c>
      <c r="AB81" s="73">
        <f t="shared" si="34"/>
        <v>4878</v>
      </c>
      <c r="AC81" s="74">
        <f t="shared" si="24"/>
        <v>-4878</v>
      </c>
      <c r="AD81" s="75" t="e">
        <f>VLOOKUP(D81,#REF!,2,0)</f>
        <v>#REF!</v>
      </c>
      <c r="AE81" s="75" t="s">
        <v>14</v>
      </c>
      <c r="AF81" s="75">
        <v>7513.4</v>
      </c>
      <c r="AG81" s="76">
        <f t="shared" si="25"/>
        <v>2635.3999999999996</v>
      </c>
      <c r="AI81" s="34" t="s">
        <v>39</v>
      </c>
      <c r="AJ81" s="75" t="b">
        <f t="shared" si="19"/>
        <v>0</v>
      </c>
      <c r="AK81" s="34">
        <v>487</v>
      </c>
      <c r="AL81" s="34"/>
      <c r="AM81" s="34"/>
      <c r="AO81" s="201">
        <v>3315529289</v>
      </c>
      <c r="AP81" s="75" t="b">
        <f t="shared" si="35"/>
        <v>0</v>
      </c>
      <c r="AR81" s="75">
        <f t="shared" si="36"/>
        <v>10</v>
      </c>
    </row>
    <row r="82" spans="1:44" s="79" customFormat="1" hidden="1">
      <c r="A82" s="66">
        <v>71</v>
      </c>
      <c r="B82" s="225">
        <v>102151333482</v>
      </c>
      <c r="C82" s="208">
        <v>3317308461</v>
      </c>
      <c r="D82" s="193" t="s">
        <v>402</v>
      </c>
      <c r="E82" s="34"/>
      <c r="F82" s="69">
        <v>636</v>
      </c>
      <c r="G82" s="210">
        <v>2</v>
      </c>
      <c r="H82" s="39">
        <v>3</v>
      </c>
      <c r="I82" s="70">
        <f t="shared" si="20"/>
        <v>5</v>
      </c>
      <c r="J82" s="71">
        <f t="shared" si="26"/>
        <v>1272</v>
      </c>
      <c r="K82" s="71">
        <f t="shared" si="27"/>
        <v>1908</v>
      </c>
      <c r="L82" s="71">
        <f t="shared" si="28"/>
        <v>1272</v>
      </c>
      <c r="M82" s="71">
        <f t="shared" si="29"/>
        <v>1085</v>
      </c>
      <c r="N82" s="72">
        <f t="shared" si="30"/>
        <v>54</v>
      </c>
      <c r="O82" s="71">
        <f t="shared" si="31"/>
        <v>133</v>
      </c>
      <c r="P82" s="71">
        <f t="shared" si="37"/>
        <v>1272</v>
      </c>
      <c r="Q82" s="72">
        <f t="shared" si="21"/>
        <v>130</v>
      </c>
      <c r="R82" s="72">
        <f t="shared" si="32"/>
        <v>0</v>
      </c>
      <c r="S82" s="72">
        <f t="shared" si="33"/>
        <v>10</v>
      </c>
      <c r="T82" s="72"/>
      <c r="U82" s="34"/>
      <c r="V82" s="26"/>
      <c r="W82" s="36"/>
      <c r="X82" s="21"/>
      <c r="Y82" s="72">
        <f t="shared" si="22"/>
        <v>140</v>
      </c>
      <c r="Z82" s="73">
        <f t="shared" si="23"/>
        <v>1132</v>
      </c>
      <c r="AA82" s="40">
        <v>500</v>
      </c>
      <c r="AB82" s="73">
        <f t="shared" si="34"/>
        <v>632</v>
      </c>
      <c r="AC82" s="74">
        <f t="shared" si="24"/>
        <v>-632</v>
      </c>
      <c r="AD82" s="75" t="e">
        <f>VLOOKUP(D82,#REF!,2,0)</f>
        <v>#REF!</v>
      </c>
      <c r="AE82" s="75" t="s">
        <v>59</v>
      </c>
      <c r="AF82" s="75">
        <v>7887.4</v>
      </c>
      <c r="AG82" s="76">
        <f t="shared" si="25"/>
        <v>7255.4</v>
      </c>
      <c r="AI82" s="34" t="s">
        <v>203</v>
      </c>
      <c r="AJ82" s="75" t="b">
        <f t="shared" si="19"/>
        <v>0</v>
      </c>
      <c r="AK82" s="34">
        <v>522</v>
      </c>
      <c r="AL82" s="34">
        <v>16.8</v>
      </c>
      <c r="AM82" s="34"/>
      <c r="AO82" s="201">
        <v>3315747749</v>
      </c>
      <c r="AP82" s="75" t="b">
        <f t="shared" si="35"/>
        <v>0</v>
      </c>
      <c r="AR82" s="75">
        <f t="shared" si="36"/>
        <v>2</v>
      </c>
    </row>
    <row r="83" spans="1:44" hidden="1">
      <c r="A83" s="66">
        <v>72</v>
      </c>
      <c r="B83" s="225">
        <v>102149533100</v>
      </c>
      <c r="C83" s="208">
        <v>3317113283</v>
      </c>
      <c r="D83" s="193" t="s">
        <v>398</v>
      </c>
      <c r="E83" s="34"/>
      <c r="F83" s="69">
        <v>636</v>
      </c>
      <c r="G83" s="210">
        <v>5.5</v>
      </c>
      <c r="H83" s="39">
        <v>11</v>
      </c>
      <c r="I83" s="70">
        <f t="shared" si="20"/>
        <v>16.5</v>
      </c>
      <c r="J83" s="71">
        <f t="shared" si="26"/>
        <v>3498</v>
      </c>
      <c r="K83" s="71">
        <f t="shared" si="27"/>
        <v>6996</v>
      </c>
      <c r="L83" s="71">
        <f t="shared" si="28"/>
        <v>3498</v>
      </c>
      <c r="M83" s="71">
        <f t="shared" si="29"/>
        <v>2985</v>
      </c>
      <c r="N83" s="72">
        <f t="shared" si="30"/>
        <v>149</v>
      </c>
      <c r="O83" s="71">
        <f t="shared" si="31"/>
        <v>364</v>
      </c>
      <c r="P83" s="71">
        <f t="shared" si="37"/>
        <v>3498</v>
      </c>
      <c r="Q83" s="72">
        <f t="shared" si="21"/>
        <v>358</v>
      </c>
      <c r="R83" s="72">
        <f t="shared" si="32"/>
        <v>0</v>
      </c>
      <c r="S83" s="72">
        <f t="shared" si="33"/>
        <v>26</v>
      </c>
      <c r="T83" s="72"/>
      <c r="U83" s="34"/>
      <c r="V83" s="26"/>
      <c r="W83" s="36"/>
      <c r="X83" s="21"/>
      <c r="Y83" s="72">
        <f t="shared" si="22"/>
        <v>384</v>
      </c>
      <c r="Z83" s="73">
        <f t="shared" si="23"/>
        <v>3114</v>
      </c>
      <c r="AA83" s="40">
        <v>500</v>
      </c>
      <c r="AB83" s="73">
        <f t="shared" si="34"/>
        <v>2614</v>
      </c>
      <c r="AC83" s="74">
        <f t="shared" si="24"/>
        <v>-2614</v>
      </c>
      <c r="AD83" s="75" t="e">
        <f>VLOOKUP(D83,#REF!,2,0)</f>
        <v>#REF!</v>
      </c>
      <c r="AE83" s="75" t="s">
        <v>61</v>
      </c>
      <c r="AF83" s="75">
        <v>9055.4</v>
      </c>
      <c r="AG83" s="76">
        <f t="shared" si="25"/>
        <v>6441.4</v>
      </c>
      <c r="AI83" s="34" t="s">
        <v>59</v>
      </c>
      <c r="AJ83" s="75" t="b">
        <f t="shared" si="19"/>
        <v>0</v>
      </c>
      <c r="AK83" s="34">
        <v>472</v>
      </c>
      <c r="AL83" s="34"/>
      <c r="AM83" s="34"/>
      <c r="AO83" s="201">
        <v>3316492655</v>
      </c>
      <c r="AP83" s="75" t="b">
        <f t="shared" si="35"/>
        <v>0</v>
      </c>
      <c r="AR83" s="75">
        <f t="shared" si="36"/>
        <v>6</v>
      </c>
    </row>
    <row r="84" spans="1:44" hidden="1">
      <c r="A84" s="66">
        <v>73</v>
      </c>
      <c r="B84" s="225">
        <v>101281737627</v>
      </c>
      <c r="C84" s="208">
        <v>3315008810</v>
      </c>
      <c r="D84" s="193" t="s">
        <v>602</v>
      </c>
      <c r="E84" s="34"/>
      <c r="F84" s="69">
        <v>636</v>
      </c>
      <c r="G84" s="210">
        <v>3.5</v>
      </c>
      <c r="H84" s="39">
        <v>11</v>
      </c>
      <c r="I84" s="70">
        <f t="shared" si="20"/>
        <v>14.5</v>
      </c>
      <c r="J84" s="71">
        <f t="shared" si="26"/>
        <v>2226</v>
      </c>
      <c r="K84" s="71">
        <f t="shared" si="27"/>
        <v>6996</v>
      </c>
      <c r="L84" s="71">
        <f t="shared" si="28"/>
        <v>2226</v>
      </c>
      <c r="M84" s="71">
        <f t="shared" si="29"/>
        <v>1899</v>
      </c>
      <c r="N84" s="72">
        <f t="shared" si="30"/>
        <v>95</v>
      </c>
      <c r="O84" s="71">
        <f t="shared" si="31"/>
        <v>232</v>
      </c>
      <c r="P84" s="71">
        <f t="shared" si="37"/>
        <v>2226</v>
      </c>
      <c r="Q84" s="72">
        <f t="shared" si="21"/>
        <v>228</v>
      </c>
      <c r="R84" s="72">
        <f t="shared" si="32"/>
        <v>0</v>
      </c>
      <c r="S84" s="72">
        <f t="shared" si="33"/>
        <v>17</v>
      </c>
      <c r="T84" s="72"/>
      <c r="U84" s="34"/>
      <c r="V84" s="26"/>
      <c r="W84" s="36"/>
      <c r="X84" s="21"/>
      <c r="Y84" s="72">
        <f t="shared" si="22"/>
        <v>245</v>
      </c>
      <c r="Z84" s="73">
        <f t="shared" si="23"/>
        <v>1981</v>
      </c>
      <c r="AA84" s="40">
        <v>500</v>
      </c>
      <c r="AB84" s="73">
        <f t="shared" si="34"/>
        <v>1481</v>
      </c>
      <c r="AC84" s="74">
        <f t="shared" si="24"/>
        <v>-1481</v>
      </c>
      <c r="AD84" s="75" t="e">
        <f>VLOOKUP(D84,#REF!,2,0)</f>
        <v>#REF!</v>
      </c>
      <c r="AE84" s="58" t="s">
        <v>62</v>
      </c>
      <c r="AF84" s="58">
        <v>2460</v>
      </c>
      <c r="AG84" s="76">
        <f t="shared" si="25"/>
        <v>979</v>
      </c>
      <c r="AI84" s="34" t="s">
        <v>232</v>
      </c>
      <c r="AJ84" s="75" t="b">
        <f t="shared" si="19"/>
        <v>0</v>
      </c>
      <c r="AK84" s="34">
        <v>73</v>
      </c>
      <c r="AL84" s="34">
        <v>193.2</v>
      </c>
      <c r="AM84" s="34"/>
      <c r="AO84" s="201">
        <v>3314771015</v>
      </c>
      <c r="AP84" s="75" t="b">
        <f t="shared" si="35"/>
        <v>0</v>
      </c>
      <c r="AR84" s="75">
        <f t="shared" si="36"/>
        <v>4</v>
      </c>
    </row>
    <row r="85" spans="1:44" hidden="1">
      <c r="A85" s="66">
        <v>74</v>
      </c>
      <c r="B85" s="225">
        <v>101571483695</v>
      </c>
      <c r="C85" s="208">
        <v>3307305901</v>
      </c>
      <c r="D85" s="193" t="s">
        <v>592</v>
      </c>
      <c r="E85" s="34"/>
      <c r="F85" s="69">
        <v>636</v>
      </c>
      <c r="G85" s="210">
        <v>14</v>
      </c>
      <c r="H85" s="39">
        <v>11</v>
      </c>
      <c r="I85" s="70">
        <f t="shared" si="20"/>
        <v>25</v>
      </c>
      <c r="J85" s="71">
        <f t="shared" si="26"/>
        <v>8904</v>
      </c>
      <c r="K85" s="71">
        <f t="shared" si="27"/>
        <v>6996</v>
      </c>
      <c r="L85" s="71">
        <f t="shared" si="28"/>
        <v>8904</v>
      </c>
      <c r="M85" s="71">
        <f t="shared" si="29"/>
        <v>7598</v>
      </c>
      <c r="N85" s="72">
        <f t="shared" si="30"/>
        <v>380</v>
      </c>
      <c r="O85" s="71">
        <f t="shared" si="31"/>
        <v>926</v>
      </c>
      <c r="P85" s="71">
        <f t="shared" si="37"/>
        <v>8904</v>
      </c>
      <c r="Q85" s="72">
        <f t="shared" si="21"/>
        <v>912</v>
      </c>
      <c r="R85" s="72">
        <f t="shared" si="32"/>
        <v>175</v>
      </c>
      <c r="S85" s="72">
        <f t="shared" si="33"/>
        <v>67</v>
      </c>
      <c r="T85" s="72"/>
      <c r="U85" s="34"/>
      <c r="V85" s="26"/>
      <c r="W85" s="36"/>
      <c r="X85" s="21"/>
      <c r="Y85" s="72">
        <f t="shared" si="22"/>
        <v>1154</v>
      </c>
      <c r="Z85" s="73">
        <f t="shared" si="23"/>
        <v>7750</v>
      </c>
      <c r="AA85" s="40">
        <v>500</v>
      </c>
      <c r="AB85" s="73">
        <f t="shared" si="34"/>
        <v>7250</v>
      </c>
      <c r="AC85" s="74">
        <f t="shared" si="24"/>
        <v>-7250</v>
      </c>
      <c r="AD85" s="75" t="e">
        <f>VLOOKUP(D85,#REF!,2,0)</f>
        <v>#REF!</v>
      </c>
      <c r="AE85" s="58" t="s">
        <v>63</v>
      </c>
      <c r="AF85" s="58">
        <v>8332.0499999999993</v>
      </c>
      <c r="AG85" s="76">
        <f t="shared" si="25"/>
        <v>1082.0499999999993</v>
      </c>
      <c r="AI85" s="34" t="s">
        <v>226</v>
      </c>
      <c r="AJ85" s="75" t="b">
        <f t="shared" si="19"/>
        <v>0</v>
      </c>
      <c r="AK85" s="34">
        <v>148</v>
      </c>
      <c r="AL85" s="34"/>
      <c r="AM85" s="34">
        <v>5000</v>
      </c>
      <c r="AO85" s="201">
        <v>3316548526</v>
      </c>
      <c r="AP85" s="75" t="b">
        <f t="shared" si="35"/>
        <v>0</v>
      </c>
      <c r="AR85" s="75">
        <f t="shared" si="36"/>
        <v>14</v>
      </c>
    </row>
    <row r="86" spans="1:44" hidden="1">
      <c r="A86" s="66">
        <v>75</v>
      </c>
      <c r="B86" s="225">
        <v>101909060608</v>
      </c>
      <c r="C86" s="208">
        <v>3314771015</v>
      </c>
      <c r="D86" s="193" t="s">
        <v>633</v>
      </c>
      <c r="E86" s="34"/>
      <c r="F86" s="69">
        <v>636</v>
      </c>
      <c r="G86" s="210">
        <v>14</v>
      </c>
      <c r="H86" s="39">
        <v>11</v>
      </c>
      <c r="I86" s="70">
        <f t="shared" si="20"/>
        <v>25</v>
      </c>
      <c r="J86" s="71">
        <f t="shared" si="26"/>
        <v>8904</v>
      </c>
      <c r="K86" s="71">
        <f t="shared" si="27"/>
        <v>6996</v>
      </c>
      <c r="L86" s="71">
        <f t="shared" si="28"/>
        <v>8904</v>
      </c>
      <c r="M86" s="71">
        <f t="shared" si="29"/>
        <v>7598</v>
      </c>
      <c r="N86" s="72">
        <f t="shared" si="30"/>
        <v>380</v>
      </c>
      <c r="O86" s="71">
        <f t="shared" si="31"/>
        <v>926</v>
      </c>
      <c r="P86" s="71">
        <f t="shared" si="37"/>
        <v>8904</v>
      </c>
      <c r="Q86" s="72">
        <f t="shared" si="21"/>
        <v>912</v>
      </c>
      <c r="R86" s="72">
        <f t="shared" si="32"/>
        <v>175</v>
      </c>
      <c r="S86" s="72">
        <f t="shared" si="33"/>
        <v>67</v>
      </c>
      <c r="T86" s="72"/>
      <c r="U86" s="34"/>
      <c r="V86" s="26"/>
      <c r="W86" s="36"/>
      <c r="X86" s="21"/>
      <c r="Y86" s="72">
        <f t="shared" si="22"/>
        <v>1154</v>
      </c>
      <c r="Z86" s="73">
        <f t="shared" si="23"/>
        <v>7750</v>
      </c>
      <c r="AA86" s="40">
        <v>500</v>
      </c>
      <c r="AB86" s="73">
        <f t="shared" si="34"/>
        <v>7250</v>
      </c>
      <c r="AC86" s="74">
        <f t="shared" si="24"/>
        <v>-7250</v>
      </c>
      <c r="AD86" s="75" t="e">
        <f>VLOOKUP(D86,#REF!,2,0)</f>
        <v>#REF!</v>
      </c>
      <c r="AE86" s="58" t="s">
        <v>65</v>
      </c>
      <c r="AF86" s="58">
        <v>7784.05</v>
      </c>
      <c r="AG86" s="76">
        <f t="shared" si="25"/>
        <v>534.05000000000018</v>
      </c>
      <c r="AI86" s="34" t="s">
        <v>243</v>
      </c>
      <c r="AJ86" s="75" t="b">
        <f t="shared" si="19"/>
        <v>0</v>
      </c>
      <c r="AK86" s="34">
        <v>323</v>
      </c>
      <c r="AL86" s="34">
        <v>84</v>
      </c>
      <c r="AM86" s="34"/>
      <c r="AO86" s="201">
        <v>3316906128</v>
      </c>
      <c r="AP86" s="75" t="b">
        <f t="shared" si="35"/>
        <v>0</v>
      </c>
      <c r="AR86" s="75">
        <f t="shared" si="36"/>
        <v>14</v>
      </c>
    </row>
    <row r="87" spans="1:44" hidden="1">
      <c r="A87" s="66">
        <v>76</v>
      </c>
      <c r="B87" s="225">
        <v>101678665637</v>
      </c>
      <c r="C87" s="208">
        <v>3317510655</v>
      </c>
      <c r="D87" s="193" t="s">
        <v>512</v>
      </c>
      <c r="E87" s="34"/>
      <c r="F87" s="69">
        <v>636</v>
      </c>
      <c r="G87" s="210">
        <v>16</v>
      </c>
      <c r="H87" s="39">
        <v>11</v>
      </c>
      <c r="I87" s="70">
        <f t="shared" si="20"/>
        <v>27</v>
      </c>
      <c r="J87" s="71">
        <f t="shared" si="26"/>
        <v>10176</v>
      </c>
      <c r="K87" s="71">
        <f t="shared" si="27"/>
        <v>6996</v>
      </c>
      <c r="L87" s="71">
        <f t="shared" si="28"/>
        <v>10176</v>
      </c>
      <c r="M87" s="71">
        <f t="shared" si="29"/>
        <v>8683</v>
      </c>
      <c r="N87" s="72">
        <f t="shared" si="30"/>
        <v>434</v>
      </c>
      <c r="O87" s="71">
        <f t="shared" si="31"/>
        <v>1059</v>
      </c>
      <c r="P87" s="71">
        <f t="shared" si="37"/>
        <v>10176</v>
      </c>
      <c r="Q87" s="72">
        <f t="shared" si="21"/>
        <v>1042</v>
      </c>
      <c r="R87" s="72">
        <f t="shared" si="32"/>
        <v>200</v>
      </c>
      <c r="S87" s="72">
        <f t="shared" si="33"/>
        <v>76</v>
      </c>
      <c r="T87" s="72"/>
      <c r="U87" s="34"/>
      <c r="V87" s="26"/>
      <c r="W87" s="36"/>
      <c r="X87" s="21"/>
      <c r="Y87" s="72">
        <f t="shared" si="22"/>
        <v>1318</v>
      </c>
      <c r="Z87" s="73">
        <f t="shared" si="23"/>
        <v>8858</v>
      </c>
      <c r="AA87" s="40">
        <v>500</v>
      </c>
      <c r="AB87" s="73">
        <f t="shared" si="34"/>
        <v>8358</v>
      </c>
      <c r="AC87" s="74">
        <f t="shared" si="24"/>
        <v>-8358</v>
      </c>
      <c r="AD87" s="75" t="e">
        <f>VLOOKUP(D87,#REF!,2,0)</f>
        <v>#REF!</v>
      </c>
      <c r="AE87" s="58" t="s">
        <v>2</v>
      </c>
      <c r="AF87" s="58">
        <v>-884.6</v>
      </c>
      <c r="AG87" s="76">
        <f t="shared" si="25"/>
        <v>-9242.6</v>
      </c>
      <c r="AI87" s="81" t="s">
        <v>304</v>
      </c>
      <c r="AJ87" s="75" t="b">
        <f t="shared" si="19"/>
        <v>0</v>
      </c>
      <c r="AK87" s="34">
        <v>255</v>
      </c>
      <c r="AL87" s="34">
        <v>84</v>
      </c>
      <c r="AM87" s="34"/>
      <c r="AO87" s="201">
        <v>3315530821</v>
      </c>
      <c r="AP87" s="75" t="b">
        <f t="shared" si="35"/>
        <v>0</v>
      </c>
      <c r="AR87" s="75">
        <f t="shared" si="36"/>
        <v>16</v>
      </c>
    </row>
    <row r="88" spans="1:44" hidden="1">
      <c r="A88" s="66">
        <v>77</v>
      </c>
      <c r="B88" s="225">
        <v>102190249257</v>
      </c>
      <c r="C88" s="208">
        <v>3317510361</v>
      </c>
      <c r="D88" s="193" t="s">
        <v>511</v>
      </c>
      <c r="E88" s="34"/>
      <c r="F88" s="69">
        <v>636</v>
      </c>
      <c r="G88" s="210">
        <v>15</v>
      </c>
      <c r="H88" s="39">
        <v>11</v>
      </c>
      <c r="I88" s="70">
        <f t="shared" si="20"/>
        <v>26</v>
      </c>
      <c r="J88" s="71">
        <f t="shared" si="26"/>
        <v>9540</v>
      </c>
      <c r="K88" s="71">
        <f t="shared" si="27"/>
        <v>6996</v>
      </c>
      <c r="L88" s="71">
        <f t="shared" si="28"/>
        <v>9540</v>
      </c>
      <c r="M88" s="71">
        <f t="shared" si="29"/>
        <v>8140</v>
      </c>
      <c r="N88" s="72">
        <f t="shared" si="30"/>
        <v>407</v>
      </c>
      <c r="O88" s="71">
        <f t="shared" si="31"/>
        <v>993</v>
      </c>
      <c r="P88" s="71">
        <f t="shared" si="37"/>
        <v>9540</v>
      </c>
      <c r="Q88" s="72">
        <f t="shared" si="21"/>
        <v>977</v>
      </c>
      <c r="R88" s="72">
        <f t="shared" si="32"/>
        <v>175</v>
      </c>
      <c r="S88" s="72">
        <f t="shared" si="33"/>
        <v>72</v>
      </c>
      <c r="T88" s="72"/>
      <c r="U88" s="34"/>
      <c r="V88" s="26"/>
      <c r="W88" s="36"/>
      <c r="X88" s="21"/>
      <c r="Y88" s="72">
        <f t="shared" si="22"/>
        <v>1224</v>
      </c>
      <c r="Z88" s="73">
        <f t="shared" si="23"/>
        <v>8316</v>
      </c>
      <c r="AA88" s="40">
        <v>500</v>
      </c>
      <c r="AB88" s="73">
        <f t="shared" si="34"/>
        <v>7816</v>
      </c>
      <c r="AC88" s="74">
        <f t="shared" si="24"/>
        <v>-7816</v>
      </c>
      <c r="AD88" s="75" t="e">
        <f>VLOOKUP(D88,#REF!,2,0)</f>
        <v>#REF!</v>
      </c>
      <c r="AE88" s="58" t="s">
        <v>33</v>
      </c>
      <c r="AF88" s="58">
        <v>5892.1</v>
      </c>
      <c r="AG88" s="76">
        <f t="shared" si="25"/>
        <v>-1923.8999999999996</v>
      </c>
      <c r="AI88" s="34" t="s">
        <v>63</v>
      </c>
      <c r="AJ88" s="75" t="b">
        <f t="shared" si="19"/>
        <v>0</v>
      </c>
      <c r="AK88" s="34">
        <v>360</v>
      </c>
      <c r="AL88" s="34"/>
      <c r="AM88" s="34"/>
      <c r="AO88" s="201">
        <v>3311838973</v>
      </c>
      <c r="AP88" s="75" t="b">
        <f t="shared" si="35"/>
        <v>0</v>
      </c>
      <c r="AR88" s="75">
        <f t="shared" si="36"/>
        <v>15</v>
      </c>
    </row>
    <row r="89" spans="1:44" hidden="1">
      <c r="A89" s="66">
        <v>78</v>
      </c>
      <c r="B89" s="282">
        <v>101316345119</v>
      </c>
      <c r="C89" s="283">
        <v>3317408729</v>
      </c>
      <c r="D89" s="281" t="s">
        <v>513</v>
      </c>
      <c r="E89" s="34"/>
      <c r="F89" s="69">
        <v>636</v>
      </c>
      <c r="G89" s="207">
        <v>0</v>
      </c>
      <c r="H89" s="39">
        <v>2</v>
      </c>
      <c r="I89" s="70">
        <f t="shared" si="20"/>
        <v>2</v>
      </c>
      <c r="J89" s="71">
        <f t="shared" si="26"/>
        <v>0</v>
      </c>
      <c r="K89" s="71">
        <f t="shared" si="27"/>
        <v>1272</v>
      </c>
      <c r="L89" s="71">
        <f t="shared" si="28"/>
        <v>0</v>
      </c>
      <c r="M89" s="71">
        <f t="shared" si="29"/>
        <v>0</v>
      </c>
      <c r="N89" s="72">
        <f t="shared" si="30"/>
        <v>0</v>
      </c>
      <c r="O89" s="71">
        <f t="shared" si="31"/>
        <v>0</v>
      </c>
      <c r="P89" s="71">
        <f t="shared" si="37"/>
        <v>0</v>
      </c>
      <c r="Q89" s="72">
        <f t="shared" si="21"/>
        <v>0</v>
      </c>
      <c r="R89" s="72">
        <f t="shared" si="32"/>
        <v>0</v>
      </c>
      <c r="S89" s="72">
        <f t="shared" si="33"/>
        <v>0</v>
      </c>
      <c r="T89" s="72"/>
      <c r="U89" s="34"/>
      <c r="V89" s="26"/>
      <c r="W89" s="36"/>
      <c r="X89" s="21"/>
      <c r="Y89" s="72">
        <f t="shared" si="22"/>
        <v>0</v>
      </c>
      <c r="Z89" s="73">
        <f t="shared" si="23"/>
        <v>0</v>
      </c>
      <c r="AA89" s="40">
        <v>500</v>
      </c>
      <c r="AB89" s="73">
        <f t="shared" si="34"/>
        <v>-500</v>
      </c>
      <c r="AC89" s="74">
        <f t="shared" si="24"/>
        <v>500</v>
      </c>
      <c r="AD89" s="75" t="e">
        <f>VLOOKUP(D89,#REF!,2,0)</f>
        <v>#REF!</v>
      </c>
      <c r="AE89" s="58" t="s">
        <v>27</v>
      </c>
      <c r="AF89" s="58">
        <v>13396.1</v>
      </c>
      <c r="AG89" s="76">
        <f t="shared" si="25"/>
        <v>13896.1</v>
      </c>
      <c r="AI89" s="34" t="s">
        <v>40</v>
      </c>
      <c r="AJ89" s="75" t="b">
        <f t="shared" si="19"/>
        <v>0</v>
      </c>
      <c r="AK89" s="34">
        <v>529</v>
      </c>
      <c r="AL89" s="34"/>
      <c r="AM89" s="34">
        <v>5000</v>
      </c>
      <c r="AO89" s="201">
        <v>3315883972</v>
      </c>
      <c r="AP89" s="75" t="b">
        <f t="shared" si="35"/>
        <v>0</v>
      </c>
      <c r="AR89" s="75">
        <f t="shared" si="36"/>
        <v>0</v>
      </c>
    </row>
    <row r="90" spans="1:44" hidden="1">
      <c r="A90" s="66">
        <v>79</v>
      </c>
      <c r="B90" s="297">
        <v>102017027845</v>
      </c>
      <c r="C90" s="298">
        <v>3317459188</v>
      </c>
      <c r="D90" s="296" t="s">
        <v>510</v>
      </c>
      <c r="E90" s="34"/>
      <c r="F90" s="69">
        <v>636</v>
      </c>
      <c r="G90" s="207">
        <v>0</v>
      </c>
      <c r="H90" s="39">
        <v>0</v>
      </c>
      <c r="I90" s="70">
        <f t="shared" si="20"/>
        <v>0</v>
      </c>
      <c r="J90" s="71">
        <f t="shared" si="26"/>
        <v>0</v>
      </c>
      <c r="K90" s="71">
        <f t="shared" si="27"/>
        <v>0</v>
      </c>
      <c r="L90" s="71">
        <f t="shared" si="28"/>
        <v>0</v>
      </c>
      <c r="M90" s="71">
        <f t="shared" si="29"/>
        <v>0</v>
      </c>
      <c r="N90" s="72">
        <f t="shared" si="30"/>
        <v>0</v>
      </c>
      <c r="O90" s="71">
        <f t="shared" si="31"/>
        <v>0</v>
      </c>
      <c r="P90" s="71">
        <f t="shared" si="37"/>
        <v>0</v>
      </c>
      <c r="Q90" s="72">
        <f t="shared" si="21"/>
        <v>0</v>
      </c>
      <c r="R90" s="72">
        <f t="shared" si="32"/>
        <v>0</v>
      </c>
      <c r="S90" s="72">
        <f t="shared" si="33"/>
        <v>0</v>
      </c>
      <c r="T90" s="72"/>
      <c r="U90" s="34"/>
      <c r="V90" s="26"/>
      <c r="W90" s="37"/>
      <c r="X90" s="21"/>
      <c r="Y90" s="72">
        <f t="shared" si="22"/>
        <v>0</v>
      </c>
      <c r="Z90" s="73">
        <f t="shared" si="23"/>
        <v>0</v>
      </c>
      <c r="AA90" s="40">
        <v>500</v>
      </c>
      <c r="AB90" s="73">
        <f t="shared" si="34"/>
        <v>-500</v>
      </c>
      <c r="AC90" s="74">
        <f t="shared" si="24"/>
        <v>500</v>
      </c>
      <c r="AD90" s="75" t="e">
        <f>VLOOKUP(D90,#REF!,2,0)</f>
        <v>#REF!</v>
      </c>
      <c r="AE90" s="58" t="s">
        <v>100</v>
      </c>
      <c r="AF90" s="58">
        <v>8227</v>
      </c>
      <c r="AG90" s="76">
        <f t="shared" si="25"/>
        <v>8727</v>
      </c>
      <c r="AI90" s="34" t="s">
        <v>41</v>
      </c>
      <c r="AJ90" s="75" t="b">
        <f t="shared" si="19"/>
        <v>0</v>
      </c>
      <c r="AK90" s="34">
        <v>436</v>
      </c>
      <c r="AL90" s="34"/>
      <c r="AM90" s="34"/>
      <c r="AO90" s="201">
        <v>3316592493</v>
      </c>
      <c r="AP90" s="75" t="b">
        <f t="shared" si="35"/>
        <v>0</v>
      </c>
      <c r="AR90" s="75">
        <f t="shared" si="36"/>
        <v>0</v>
      </c>
    </row>
    <row r="91" spans="1:44" hidden="1">
      <c r="A91" s="66">
        <v>80</v>
      </c>
      <c r="B91" s="286">
        <v>101980353275</v>
      </c>
      <c r="C91" s="287">
        <v>3315464818</v>
      </c>
      <c r="D91" s="224" t="s">
        <v>34</v>
      </c>
      <c r="E91" s="34"/>
      <c r="F91" s="69">
        <v>636</v>
      </c>
      <c r="G91" s="207">
        <v>11.5</v>
      </c>
      <c r="H91" s="39">
        <v>11</v>
      </c>
      <c r="I91" s="70">
        <f t="shared" si="20"/>
        <v>22.5</v>
      </c>
      <c r="J91" s="71">
        <f t="shared" si="26"/>
        <v>7314</v>
      </c>
      <c r="K91" s="71">
        <f t="shared" si="27"/>
        <v>6996</v>
      </c>
      <c r="L91" s="71">
        <f t="shared" si="28"/>
        <v>7314</v>
      </c>
      <c r="M91" s="71">
        <f t="shared" si="29"/>
        <v>6241</v>
      </c>
      <c r="N91" s="72">
        <f t="shared" si="30"/>
        <v>312</v>
      </c>
      <c r="O91" s="71">
        <f t="shared" si="31"/>
        <v>761</v>
      </c>
      <c r="P91" s="71">
        <f t="shared" si="37"/>
        <v>7314</v>
      </c>
      <c r="Q91" s="72">
        <f t="shared" si="21"/>
        <v>749</v>
      </c>
      <c r="R91" s="72">
        <f t="shared" si="32"/>
        <v>0</v>
      </c>
      <c r="S91" s="72">
        <f t="shared" si="33"/>
        <v>55</v>
      </c>
      <c r="T91" s="72"/>
      <c r="U91" s="34"/>
      <c r="V91" s="26"/>
      <c r="W91" s="37"/>
      <c r="X91" s="21"/>
      <c r="Y91" s="72">
        <f t="shared" si="22"/>
        <v>804</v>
      </c>
      <c r="Z91" s="73">
        <f t="shared" si="23"/>
        <v>6510</v>
      </c>
      <c r="AA91" s="40">
        <v>500</v>
      </c>
      <c r="AB91" s="73">
        <f t="shared" si="34"/>
        <v>6010</v>
      </c>
      <c r="AC91" s="74">
        <f t="shared" si="24"/>
        <v>-6010</v>
      </c>
      <c r="AD91" s="75" t="e">
        <f>VLOOKUP(D91,#REF!,2,0)</f>
        <v>#REF!</v>
      </c>
      <c r="AE91" s="58"/>
      <c r="AF91" s="58">
        <f>12116+5729</f>
        <v>17845</v>
      </c>
      <c r="AG91" s="76">
        <f t="shared" si="25"/>
        <v>11835</v>
      </c>
      <c r="AI91" s="34" t="s">
        <v>100</v>
      </c>
      <c r="AJ91" s="75" t="b">
        <f t="shared" si="19"/>
        <v>0</v>
      </c>
      <c r="AK91" s="34">
        <v>310</v>
      </c>
      <c r="AL91" s="34">
        <v>126</v>
      </c>
      <c r="AM91" s="34"/>
      <c r="AO91" s="201">
        <v>3317308461</v>
      </c>
      <c r="AP91" s="75" t="b">
        <f t="shared" si="35"/>
        <v>0</v>
      </c>
      <c r="AR91" s="75">
        <f t="shared" si="36"/>
        <v>12</v>
      </c>
    </row>
    <row r="92" spans="1:44" hidden="1">
      <c r="A92" s="66">
        <v>81</v>
      </c>
      <c r="B92" s="204">
        <v>102032852951</v>
      </c>
      <c r="C92" s="269">
        <v>3317057005</v>
      </c>
      <c r="D92" s="193" t="s">
        <v>577</v>
      </c>
      <c r="E92" s="34"/>
      <c r="F92" s="69">
        <v>636</v>
      </c>
      <c r="G92" s="207">
        <v>14</v>
      </c>
      <c r="H92" s="39">
        <v>11</v>
      </c>
      <c r="I92" s="70">
        <f t="shared" si="20"/>
        <v>25</v>
      </c>
      <c r="J92" s="71">
        <f t="shared" si="26"/>
        <v>8904</v>
      </c>
      <c r="K92" s="71">
        <f t="shared" si="27"/>
        <v>6996</v>
      </c>
      <c r="L92" s="71">
        <f t="shared" si="28"/>
        <v>8904</v>
      </c>
      <c r="M92" s="71">
        <f t="shared" si="29"/>
        <v>7598</v>
      </c>
      <c r="N92" s="72">
        <f t="shared" si="30"/>
        <v>380</v>
      </c>
      <c r="O92" s="71">
        <f t="shared" si="31"/>
        <v>926</v>
      </c>
      <c r="P92" s="71">
        <f t="shared" si="37"/>
        <v>8904</v>
      </c>
      <c r="Q92" s="72">
        <f t="shared" si="21"/>
        <v>912</v>
      </c>
      <c r="R92" s="72">
        <f t="shared" si="32"/>
        <v>175</v>
      </c>
      <c r="S92" s="72">
        <f t="shared" si="33"/>
        <v>67</v>
      </c>
      <c r="T92" s="72"/>
      <c r="U92" s="34"/>
      <c r="V92" s="36"/>
      <c r="W92" s="37"/>
      <c r="X92" s="34"/>
      <c r="Y92" s="72">
        <f t="shared" si="22"/>
        <v>1154</v>
      </c>
      <c r="Z92" s="73">
        <f t="shared" si="23"/>
        <v>7750</v>
      </c>
      <c r="AA92" s="40">
        <v>500</v>
      </c>
      <c r="AB92" s="73">
        <f t="shared" si="34"/>
        <v>7250</v>
      </c>
      <c r="AC92" s="74">
        <f t="shared" si="24"/>
        <v>-7250</v>
      </c>
      <c r="AD92" s="75" t="e">
        <f>VLOOKUP(D92,#REF!,2,0)</f>
        <v>#REF!</v>
      </c>
      <c r="AE92" s="79" t="s">
        <v>99</v>
      </c>
      <c r="AF92" s="79">
        <v>7147.4</v>
      </c>
      <c r="AG92" s="76">
        <f t="shared" si="25"/>
        <v>-102.60000000000036</v>
      </c>
      <c r="AI92" s="34" t="s">
        <v>332</v>
      </c>
      <c r="AJ92" s="75" t="b">
        <f t="shared" si="19"/>
        <v>0</v>
      </c>
      <c r="AK92" s="34"/>
      <c r="AL92" s="34"/>
      <c r="AM92" s="34"/>
      <c r="AO92" s="201">
        <v>3317308570</v>
      </c>
      <c r="AP92" s="75" t="b">
        <f t="shared" si="35"/>
        <v>0</v>
      </c>
      <c r="AR92" s="75">
        <f t="shared" si="36"/>
        <v>14</v>
      </c>
    </row>
    <row r="93" spans="1:44" hidden="1">
      <c r="A93" s="66">
        <v>82</v>
      </c>
      <c r="B93" s="226">
        <v>101084612898</v>
      </c>
      <c r="C93" s="222">
        <v>3317595184</v>
      </c>
      <c r="D93" s="193" t="s">
        <v>588</v>
      </c>
      <c r="E93" s="34"/>
      <c r="F93" s="69">
        <v>636</v>
      </c>
      <c r="G93" s="207">
        <v>17</v>
      </c>
      <c r="H93" s="39">
        <v>11</v>
      </c>
      <c r="I93" s="70">
        <f t="shared" si="20"/>
        <v>28</v>
      </c>
      <c r="J93" s="71">
        <f t="shared" si="26"/>
        <v>10812</v>
      </c>
      <c r="K93" s="71">
        <f t="shared" si="27"/>
        <v>6996</v>
      </c>
      <c r="L93" s="71">
        <f t="shared" si="28"/>
        <v>10812</v>
      </c>
      <c r="M93" s="71">
        <f t="shared" si="29"/>
        <v>9226</v>
      </c>
      <c r="N93" s="72">
        <f t="shared" si="30"/>
        <v>461</v>
      </c>
      <c r="O93" s="71">
        <f t="shared" si="31"/>
        <v>1125</v>
      </c>
      <c r="P93" s="71">
        <f t="shared" si="37"/>
        <v>10812</v>
      </c>
      <c r="Q93" s="72">
        <f t="shared" si="21"/>
        <v>1107</v>
      </c>
      <c r="R93" s="72">
        <f t="shared" si="32"/>
        <v>200</v>
      </c>
      <c r="S93" s="72">
        <f t="shared" si="33"/>
        <v>81</v>
      </c>
      <c r="T93" s="72"/>
      <c r="U93" s="34"/>
      <c r="V93" s="37"/>
      <c r="W93" s="37"/>
      <c r="X93" s="34"/>
      <c r="Y93" s="72">
        <f t="shared" si="22"/>
        <v>1388</v>
      </c>
      <c r="Z93" s="73">
        <f t="shared" si="23"/>
        <v>9424</v>
      </c>
      <c r="AA93" s="40">
        <v>500</v>
      </c>
      <c r="AB93" s="73">
        <f t="shared" si="34"/>
        <v>8924</v>
      </c>
      <c r="AC93" s="74">
        <f t="shared" si="24"/>
        <v>-8924</v>
      </c>
      <c r="AD93" s="75" t="e">
        <f>VLOOKUP(D93,#REF!,2,0)</f>
        <v>#REF!</v>
      </c>
      <c r="AE93" s="79" t="s">
        <v>101</v>
      </c>
      <c r="AF93" s="79">
        <v>2175</v>
      </c>
      <c r="AG93" s="76">
        <f t="shared" si="25"/>
        <v>-6749</v>
      </c>
      <c r="AI93" s="34" t="s">
        <v>328</v>
      </c>
      <c r="AJ93" s="75" t="b">
        <f t="shared" si="19"/>
        <v>0</v>
      </c>
      <c r="AK93" s="34">
        <v>203</v>
      </c>
      <c r="AL93" s="34">
        <v>210</v>
      </c>
      <c r="AM93" s="34"/>
      <c r="AO93" s="201">
        <v>3317208223</v>
      </c>
      <c r="AP93" s="75" t="b">
        <f t="shared" si="35"/>
        <v>0</v>
      </c>
      <c r="AR93" s="75">
        <f t="shared" si="36"/>
        <v>17</v>
      </c>
    </row>
    <row r="94" spans="1:44" hidden="1">
      <c r="A94" s="66">
        <v>83</v>
      </c>
      <c r="B94" s="204">
        <v>102066098989</v>
      </c>
      <c r="C94" s="222">
        <v>3317652679</v>
      </c>
      <c r="D94" s="193" t="s">
        <v>603</v>
      </c>
      <c r="E94" s="34"/>
      <c r="F94" s="69">
        <v>636</v>
      </c>
      <c r="G94" s="210">
        <v>9</v>
      </c>
      <c r="H94" s="39">
        <v>11</v>
      </c>
      <c r="I94" s="70">
        <f t="shared" si="20"/>
        <v>20</v>
      </c>
      <c r="J94" s="71">
        <f t="shared" si="26"/>
        <v>5724</v>
      </c>
      <c r="K94" s="71">
        <f t="shared" si="27"/>
        <v>6996</v>
      </c>
      <c r="L94" s="71">
        <f t="shared" si="28"/>
        <v>5724</v>
      </c>
      <c r="M94" s="71">
        <f t="shared" si="29"/>
        <v>4884</v>
      </c>
      <c r="N94" s="72">
        <f t="shared" si="30"/>
        <v>244</v>
      </c>
      <c r="O94" s="71">
        <f t="shared" si="31"/>
        <v>596</v>
      </c>
      <c r="P94" s="71">
        <f t="shared" si="37"/>
        <v>5724</v>
      </c>
      <c r="Q94" s="72">
        <f t="shared" si="21"/>
        <v>586</v>
      </c>
      <c r="R94" s="72">
        <f t="shared" si="32"/>
        <v>0</v>
      </c>
      <c r="S94" s="72">
        <f t="shared" si="33"/>
        <v>43</v>
      </c>
      <c r="T94" s="72"/>
      <c r="U94" s="34"/>
      <c r="V94" s="37"/>
      <c r="W94" s="37"/>
      <c r="X94" s="34"/>
      <c r="Y94" s="72">
        <f t="shared" si="22"/>
        <v>629</v>
      </c>
      <c r="Z94" s="73">
        <f t="shared" si="23"/>
        <v>5095</v>
      </c>
      <c r="AA94" s="40">
        <v>500</v>
      </c>
      <c r="AB94" s="73">
        <f t="shared" si="34"/>
        <v>4595</v>
      </c>
      <c r="AC94" s="74">
        <f t="shared" si="24"/>
        <v>-4595</v>
      </c>
      <c r="AD94" s="75" t="e">
        <f>VLOOKUP(D94,#REF!,2,0)</f>
        <v>#REF!</v>
      </c>
      <c r="AE94" s="79"/>
      <c r="AF94" s="79"/>
      <c r="AI94" s="34" t="s">
        <v>331</v>
      </c>
      <c r="AJ94" s="75" t="b">
        <f t="shared" si="19"/>
        <v>0</v>
      </c>
      <c r="AK94" s="34"/>
      <c r="AL94" s="34"/>
      <c r="AM94" s="34"/>
      <c r="AO94" s="201">
        <v>3317113283</v>
      </c>
      <c r="AP94" s="75" t="b">
        <f t="shared" si="35"/>
        <v>0</v>
      </c>
      <c r="AR94" s="75">
        <f t="shared" si="36"/>
        <v>9</v>
      </c>
    </row>
    <row r="95" spans="1:44" hidden="1">
      <c r="A95" s="66">
        <v>84</v>
      </c>
      <c r="B95" s="204">
        <v>101868848739</v>
      </c>
      <c r="C95" s="222">
        <v>3317632048</v>
      </c>
      <c r="D95" s="193" t="s">
        <v>425</v>
      </c>
      <c r="E95" s="34"/>
      <c r="F95" s="69">
        <v>636</v>
      </c>
      <c r="G95" s="210">
        <v>14</v>
      </c>
      <c r="H95" s="39">
        <v>11</v>
      </c>
      <c r="I95" s="70">
        <f t="shared" si="20"/>
        <v>25</v>
      </c>
      <c r="J95" s="71">
        <f t="shared" si="26"/>
        <v>8904</v>
      </c>
      <c r="K95" s="71">
        <f t="shared" si="27"/>
        <v>6996</v>
      </c>
      <c r="L95" s="71">
        <f t="shared" si="28"/>
        <v>8904</v>
      </c>
      <c r="M95" s="71">
        <f t="shared" si="29"/>
        <v>7598</v>
      </c>
      <c r="N95" s="72">
        <f t="shared" si="30"/>
        <v>380</v>
      </c>
      <c r="O95" s="71">
        <f t="shared" si="31"/>
        <v>926</v>
      </c>
      <c r="P95" s="71">
        <f t="shared" si="37"/>
        <v>8904</v>
      </c>
      <c r="Q95" s="72">
        <f t="shared" si="21"/>
        <v>912</v>
      </c>
      <c r="R95" s="72">
        <f t="shared" si="32"/>
        <v>175</v>
      </c>
      <c r="S95" s="72">
        <f t="shared" si="33"/>
        <v>67</v>
      </c>
      <c r="T95" s="72"/>
      <c r="U95" s="34"/>
      <c r="V95" s="37"/>
      <c r="W95" s="37"/>
      <c r="X95" s="34"/>
      <c r="Y95" s="72">
        <f t="shared" si="22"/>
        <v>1154</v>
      </c>
      <c r="Z95" s="73">
        <f t="shared" si="23"/>
        <v>7750</v>
      </c>
      <c r="AA95" s="40">
        <v>500</v>
      </c>
      <c r="AB95" s="73">
        <f t="shared" si="34"/>
        <v>7250</v>
      </c>
      <c r="AC95" s="74">
        <f t="shared" si="24"/>
        <v>-7250</v>
      </c>
      <c r="AD95" s="75" t="e">
        <f>VLOOKUP(D95,#REF!,2,0)</f>
        <v>#REF!</v>
      </c>
      <c r="AE95" s="79"/>
      <c r="AF95" s="79"/>
      <c r="AI95" s="34" t="s">
        <v>330</v>
      </c>
      <c r="AJ95" s="75" t="b">
        <f t="shared" si="19"/>
        <v>0</v>
      </c>
      <c r="AK95" s="34"/>
      <c r="AL95" s="34"/>
      <c r="AM95" s="34"/>
      <c r="AO95" s="201">
        <v>3317141751</v>
      </c>
      <c r="AP95" s="75" t="b">
        <f t="shared" si="35"/>
        <v>0</v>
      </c>
      <c r="AR95" s="75">
        <f t="shared" si="36"/>
        <v>14</v>
      </c>
    </row>
    <row r="96" spans="1:44" hidden="1">
      <c r="A96" s="66">
        <v>85</v>
      </c>
      <c r="B96" s="204">
        <v>102049318682</v>
      </c>
      <c r="C96" s="222">
        <v>3316137391</v>
      </c>
      <c r="D96" s="193" t="s">
        <v>95</v>
      </c>
      <c r="E96" s="34"/>
      <c r="F96" s="69">
        <v>636</v>
      </c>
      <c r="G96" s="210">
        <v>16</v>
      </c>
      <c r="H96" s="39">
        <v>11</v>
      </c>
      <c r="I96" s="70">
        <f t="shared" si="20"/>
        <v>27</v>
      </c>
      <c r="J96" s="71">
        <f t="shared" si="26"/>
        <v>10176</v>
      </c>
      <c r="K96" s="71">
        <f t="shared" si="27"/>
        <v>6996</v>
      </c>
      <c r="L96" s="71">
        <f t="shared" si="28"/>
        <v>10176</v>
      </c>
      <c r="M96" s="71">
        <f t="shared" si="29"/>
        <v>8683</v>
      </c>
      <c r="N96" s="72">
        <f t="shared" si="30"/>
        <v>434</v>
      </c>
      <c r="O96" s="71">
        <f t="shared" si="31"/>
        <v>1059</v>
      </c>
      <c r="P96" s="71">
        <f t="shared" si="37"/>
        <v>10176</v>
      </c>
      <c r="Q96" s="72">
        <f t="shared" si="21"/>
        <v>1042</v>
      </c>
      <c r="R96" s="72">
        <f t="shared" si="32"/>
        <v>200</v>
      </c>
      <c r="S96" s="72">
        <f t="shared" si="33"/>
        <v>76</v>
      </c>
      <c r="T96" s="72"/>
      <c r="U96" s="34"/>
      <c r="V96" s="37"/>
      <c r="W96" s="37"/>
      <c r="X96" s="34"/>
      <c r="Y96" s="72">
        <f t="shared" si="22"/>
        <v>1318</v>
      </c>
      <c r="Z96" s="73">
        <f t="shared" si="23"/>
        <v>8858</v>
      </c>
      <c r="AA96" s="40">
        <v>500</v>
      </c>
      <c r="AB96" s="73">
        <f t="shared" si="34"/>
        <v>8358</v>
      </c>
      <c r="AC96" s="74">
        <f t="shared" si="24"/>
        <v>-8358</v>
      </c>
      <c r="AD96" s="75" t="e">
        <f>VLOOKUP(D96,#REF!,2,0)</f>
        <v>#REF!</v>
      </c>
      <c r="AE96" s="79"/>
      <c r="AF96" s="79"/>
      <c r="AI96" s="27" t="s">
        <v>333</v>
      </c>
      <c r="AJ96" s="75" t="b">
        <f t="shared" si="19"/>
        <v>0</v>
      </c>
      <c r="AK96" s="27">
        <v>114</v>
      </c>
      <c r="AL96" s="27">
        <v>50</v>
      </c>
      <c r="AM96" s="27"/>
      <c r="AO96" s="195">
        <v>3317308284</v>
      </c>
      <c r="AP96" s="75" t="b">
        <f t="shared" si="35"/>
        <v>0</v>
      </c>
      <c r="AR96" s="75">
        <f t="shared" si="36"/>
        <v>16</v>
      </c>
    </row>
    <row r="97" spans="1:44" hidden="1">
      <c r="A97" s="66">
        <v>86</v>
      </c>
      <c r="B97" s="204">
        <v>102199764636</v>
      </c>
      <c r="C97" s="222">
        <v>3317595266</v>
      </c>
      <c r="D97" s="193" t="s">
        <v>639</v>
      </c>
      <c r="E97" s="34"/>
      <c r="F97" s="69">
        <v>636</v>
      </c>
      <c r="G97" s="210">
        <v>20</v>
      </c>
      <c r="H97" s="39">
        <v>11</v>
      </c>
      <c r="I97" s="70">
        <f t="shared" si="20"/>
        <v>31</v>
      </c>
      <c r="J97" s="71">
        <f t="shared" si="26"/>
        <v>12720</v>
      </c>
      <c r="K97" s="71">
        <f t="shared" si="27"/>
        <v>6996</v>
      </c>
      <c r="L97" s="71">
        <f t="shared" si="28"/>
        <v>12720</v>
      </c>
      <c r="M97" s="71">
        <f t="shared" si="29"/>
        <v>10854</v>
      </c>
      <c r="N97" s="72">
        <f t="shared" si="30"/>
        <v>543</v>
      </c>
      <c r="O97" s="71">
        <f t="shared" si="31"/>
        <v>1323</v>
      </c>
      <c r="P97" s="71">
        <f t="shared" si="37"/>
        <v>12720</v>
      </c>
      <c r="Q97" s="72">
        <f t="shared" si="21"/>
        <v>1302</v>
      </c>
      <c r="R97" s="72">
        <f t="shared" si="32"/>
        <v>200</v>
      </c>
      <c r="S97" s="72">
        <f t="shared" si="33"/>
        <v>95</v>
      </c>
      <c r="T97" s="72"/>
      <c r="U97" s="34"/>
      <c r="V97" s="37"/>
      <c r="W97" s="37"/>
      <c r="X97" s="34"/>
      <c r="Y97" s="72">
        <f t="shared" si="22"/>
        <v>1597</v>
      </c>
      <c r="Z97" s="73">
        <f t="shared" si="23"/>
        <v>11123</v>
      </c>
      <c r="AA97" s="40">
        <v>500</v>
      </c>
      <c r="AB97" s="73">
        <f t="shared" si="34"/>
        <v>10623</v>
      </c>
      <c r="AC97" s="83">
        <f t="shared" si="24"/>
        <v>-10623</v>
      </c>
      <c r="AD97" s="75" t="e">
        <f>VLOOKUP(D97,#REF!,2,0)</f>
        <v>#REF!</v>
      </c>
      <c r="AE97" s="79"/>
      <c r="AF97" s="79"/>
      <c r="AI97" s="34" t="s">
        <v>329</v>
      </c>
      <c r="AJ97" s="75" t="b">
        <f t="shared" si="19"/>
        <v>0</v>
      </c>
      <c r="AK97" s="34">
        <v>172</v>
      </c>
      <c r="AL97" s="34">
        <v>84</v>
      </c>
      <c r="AM97" s="34"/>
      <c r="AO97" s="175">
        <v>3315008810</v>
      </c>
      <c r="AP97" s="75" t="b">
        <f t="shared" si="35"/>
        <v>0</v>
      </c>
      <c r="AR97" s="75">
        <f t="shared" si="36"/>
        <v>20</v>
      </c>
    </row>
    <row r="98" spans="1:44">
      <c r="A98" s="66">
        <v>87</v>
      </c>
      <c r="B98" s="204">
        <v>102202210834</v>
      </c>
      <c r="C98" s="222">
        <v>3317626606</v>
      </c>
      <c r="D98" s="193" t="s">
        <v>640</v>
      </c>
      <c r="E98" s="34"/>
      <c r="F98" s="69">
        <v>636</v>
      </c>
      <c r="G98" s="210">
        <v>2</v>
      </c>
      <c r="H98" s="39">
        <v>4</v>
      </c>
      <c r="I98" s="70">
        <f t="shared" si="20"/>
        <v>6</v>
      </c>
      <c r="J98" s="71">
        <f t="shared" si="26"/>
        <v>1272</v>
      </c>
      <c r="K98" s="71">
        <f t="shared" si="27"/>
        <v>2544</v>
      </c>
      <c r="L98" s="71">
        <f t="shared" si="28"/>
        <v>1272</v>
      </c>
      <c r="M98" s="71">
        <f t="shared" si="29"/>
        <v>1085</v>
      </c>
      <c r="N98" s="72">
        <f t="shared" si="30"/>
        <v>54</v>
      </c>
      <c r="O98" s="71">
        <f t="shared" si="31"/>
        <v>133</v>
      </c>
      <c r="P98" s="71">
        <f t="shared" si="37"/>
        <v>1272</v>
      </c>
      <c r="Q98" s="72">
        <f t="shared" si="21"/>
        <v>130</v>
      </c>
      <c r="R98" s="72">
        <f t="shared" si="32"/>
        <v>0</v>
      </c>
      <c r="S98" s="72">
        <f t="shared" si="33"/>
        <v>10</v>
      </c>
      <c r="T98" s="72"/>
      <c r="U98" s="34"/>
      <c r="V98" s="37"/>
      <c r="W98" s="37"/>
      <c r="X98" s="34"/>
      <c r="Y98" s="72">
        <f t="shared" si="22"/>
        <v>140</v>
      </c>
      <c r="Z98" s="73">
        <f t="shared" si="23"/>
        <v>1132</v>
      </c>
      <c r="AA98" s="40">
        <v>500</v>
      </c>
      <c r="AB98" s="73">
        <f t="shared" si="34"/>
        <v>632</v>
      </c>
      <c r="AC98" s="76"/>
      <c r="AE98" s="79"/>
      <c r="AF98" s="79"/>
      <c r="AI98" s="20"/>
      <c r="AK98" s="20"/>
      <c r="AL98" s="20"/>
      <c r="AM98" s="20"/>
      <c r="AO98" s="199"/>
      <c r="AR98" s="75">
        <f t="shared" si="36"/>
        <v>2</v>
      </c>
    </row>
    <row r="99" spans="1:44" hidden="1">
      <c r="A99" s="66">
        <v>88</v>
      </c>
      <c r="B99" s="204">
        <v>102053057864</v>
      </c>
      <c r="C99" s="283">
        <v>3317629009</v>
      </c>
      <c r="D99" s="281" t="s">
        <v>641</v>
      </c>
      <c r="E99" s="34"/>
      <c r="F99" s="69">
        <v>636</v>
      </c>
      <c r="G99" s="210">
        <v>14</v>
      </c>
      <c r="H99" s="39">
        <v>11</v>
      </c>
      <c r="I99" s="70">
        <f t="shared" si="20"/>
        <v>25</v>
      </c>
      <c r="J99" s="71">
        <f t="shared" si="26"/>
        <v>8904</v>
      </c>
      <c r="K99" s="71">
        <f t="shared" si="27"/>
        <v>6996</v>
      </c>
      <c r="L99" s="71">
        <f t="shared" si="28"/>
        <v>8904</v>
      </c>
      <c r="M99" s="71">
        <f t="shared" si="29"/>
        <v>7598</v>
      </c>
      <c r="N99" s="72">
        <f t="shared" si="30"/>
        <v>380</v>
      </c>
      <c r="O99" s="71">
        <f t="shared" si="31"/>
        <v>926</v>
      </c>
      <c r="P99" s="71">
        <f t="shared" si="37"/>
        <v>8904</v>
      </c>
      <c r="Q99" s="72">
        <f t="shared" si="21"/>
        <v>912</v>
      </c>
      <c r="R99" s="72">
        <f t="shared" si="32"/>
        <v>175</v>
      </c>
      <c r="S99" s="72">
        <f t="shared" si="33"/>
        <v>67</v>
      </c>
      <c r="T99" s="72"/>
      <c r="U99" s="34"/>
      <c r="V99" s="37"/>
      <c r="W99" s="34"/>
      <c r="X99" s="34"/>
      <c r="Y99" s="72">
        <f t="shared" si="22"/>
        <v>1154</v>
      </c>
      <c r="Z99" s="73">
        <f t="shared" si="23"/>
        <v>7750</v>
      </c>
      <c r="AA99" s="40">
        <v>500</v>
      </c>
      <c r="AB99" s="73">
        <f t="shared" si="34"/>
        <v>7250</v>
      </c>
      <c r="AE99" s="79"/>
      <c r="AF99" s="79"/>
      <c r="AI99" s="84"/>
      <c r="AJ99" s="84"/>
      <c r="AK99" s="84"/>
      <c r="AL99" s="84"/>
      <c r="AM99" s="84"/>
      <c r="AO99" s="197"/>
      <c r="AR99" s="75">
        <f t="shared" si="36"/>
        <v>14</v>
      </c>
    </row>
    <row r="100" spans="1:44" hidden="1">
      <c r="A100" s="66">
        <v>90</v>
      </c>
      <c r="B100" s="302">
        <v>102192361344</v>
      </c>
      <c r="C100" s="298">
        <v>3317533557</v>
      </c>
      <c r="D100" s="296" t="s">
        <v>642</v>
      </c>
      <c r="E100" s="34"/>
      <c r="F100" s="69">
        <v>636</v>
      </c>
      <c r="G100" s="210">
        <v>0</v>
      </c>
      <c r="H100" s="39">
        <v>0</v>
      </c>
      <c r="I100" s="70">
        <f t="shared" si="20"/>
        <v>0</v>
      </c>
      <c r="J100" s="71">
        <f t="shared" si="26"/>
        <v>0</v>
      </c>
      <c r="K100" s="71">
        <f t="shared" si="27"/>
        <v>0</v>
      </c>
      <c r="L100" s="71">
        <f t="shared" si="28"/>
        <v>0</v>
      </c>
      <c r="M100" s="71">
        <f t="shared" si="29"/>
        <v>0</v>
      </c>
      <c r="N100" s="72">
        <f t="shared" si="30"/>
        <v>0</v>
      </c>
      <c r="O100" s="71">
        <f t="shared" si="31"/>
        <v>0</v>
      </c>
      <c r="P100" s="71">
        <f t="shared" si="37"/>
        <v>0</v>
      </c>
      <c r="Q100" s="72">
        <f t="shared" si="21"/>
        <v>0</v>
      </c>
      <c r="R100" s="72">
        <f t="shared" si="32"/>
        <v>0</v>
      </c>
      <c r="S100" s="72">
        <f t="shared" si="33"/>
        <v>0</v>
      </c>
      <c r="T100" s="72"/>
      <c r="U100" s="34"/>
      <c r="V100" s="37"/>
      <c r="W100" s="37"/>
      <c r="X100" s="34"/>
      <c r="Y100" s="72">
        <f t="shared" si="22"/>
        <v>0</v>
      </c>
      <c r="Z100" s="73">
        <f t="shared" si="23"/>
        <v>0</v>
      </c>
      <c r="AA100" s="40">
        <v>500</v>
      </c>
      <c r="AB100" s="73">
        <f t="shared" si="34"/>
        <v>-500</v>
      </c>
      <c r="AC100" s="74">
        <f>E100-AB100</f>
        <v>500</v>
      </c>
      <c r="AD100" s="75" t="e">
        <f>VLOOKUP(D100,#REF!,2,0)</f>
        <v>#REF!</v>
      </c>
      <c r="AE100" s="79"/>
      <c r="AF100" s="79"/>
      <c r="AI100" s="34" t="s">
        <v>330</v>
      </c>
      <c r="AJ100" s="75" t="b">
        <f>D100=AI100</f>
        <v>0</v>
      </c>
      <c r="AK100" s="34"/>
      <c r="AL100" s="34"/>
      <c r="AM100" s="34"/>
      <c r="AO100" s="201">
        <v>3317141751</v>
      </c>
      <c r="AP100" s="75" t="b">
        <f>AO100=C100</f>
        <v>0</v>
      </c>
      <c r="AR100" s="75">
        <f t="shared" si="36"/>
        <v>0</v>
      </c>
    </row>
    <row r="101" spans="1:44" hidden="1">
      <c r="A101" s="66">
        <v>91</v>
      </c>
      <c r="B101" s="204">
        <v>102204674261</v>
      </c>
      <c r="C101" s="287">
        <v>3317652369</v>
      </c>
      <c r="D101" s="27" t="s">
        <v>643</v>
      </c>
      <c r="E101" s="34"/>
      <c r="F101" s="69">
        <v>636</v>
      </c>
      <c r="G101" s="210">
        <v>14.5</v>
      </c>
      <c r="H101" s="39">
        <v>11</v>
      </c>
      <c r="I101" s="70">
        <f t="shared" si="20"/>
        <v>25.5</v>
      </c>
      <c r="J101" s="71">
        <f t="shared" si="26"/>
        <v>9222</v>
      </c>
      <c r="K101" s="71">
        <f t="shared" si="27"/>
        <v>6996</v>
      </c>
      <c r="L101" s="71">
        <f t="shared" si="28"/>
        <v>9222</v>
      </c>
      <c r="M101" s="71">
        <f t="shared" si="29"/>
        <v>7869</v>
      </c>
      <c r="N101" s="72">
        <f t="shared" si="30"/>
        <v>393</v>
      </c>
      <c r="O101" s="71">
        <f t="shared" si="31"/>
        <v>960</v>
      </c>
      <c r="P101" s="71">
        <f t="shared" si="37"/>
        <v>9222</v>
      </c>
      <c r="Q101" s="72">
        <f t="shared" si="21"/>
        <v>944</v>
      </c>
      <c r="R101" s="72">
        <f t="shared" si="32"/>
        <v>175</v>
      </c>
      <c r="S101" s="72">
        <f t="shared" si="33"/>
        <v>69</v>
      </c>
      <c r="T101" s="72"/>
      <c r="U101" s="34"/>
      <c r="V101" s="37"/>
      <c r="W101" s="37"/>
      <c r="X101" s="34"/>
      <c r="Y101" s="72">
        <f t="shared" si="22"/>
        <v>1188</v>
      </c>
      <c r="Z101" s="73">
        <f t="shared" si="23"/>
        <v>8034</v>
      </c>
      <c r="AA101" s="40">
        <v>500</v>
      </c>
      <c r="AB101" s="73">
        <f t="shared" si="34"/>
        <v>7534</v>
      </c>
      <c r="AC101" s="74">
        <f>E101-AB101</f>
        <v>-7534</v>
      </c>
      <c r="AD101" s="75" t="e">
        <f>VLOOKUP(D101,#REF!,2,0)</f>
        <v>#REF!</v>
      </c>
      <c r="AE101" s="79"/>
      <c r="AF101" s="79"/>
      <c r="AI101" s="27" t="s">
        <v>333</v>
      </c>
      <c r="AJ101" s="75" t="b">
        <f>D101=AI101</f>
        <v>0</v>
      </c>
      <c r="AK101" s="27">
        <v>114</v>
      </c>
      <c r="AL101" s="27">
        <v>50</v>
      </c>
      <c r="AM101" s="27"/>
      <c r="AO101" s="195">
        <v>3317308284</v>
      </c>
      <c r="AP101" s="75" t="b">
        <f>AO101=C101</f>
        <v>0</v>
      </c>
      <c r="AR101" s="75">
        <f t="shared" si="36"/>
        <v>15</v>
      </c>
    </row>
    <row r="102" spans="1:44" hidden="1">
      <c r="A102" s="66">
        <v>92</v>
      </c>
      <c r="B102" s="204">
        <v>102209140373</v>
      </c>
      <c r="C102" s="283">
        <v>3317686370</v>
      </c>
      <c r="D102" s="281" t="s">
        <v>644</v>
      </c>
      <c r="E102" s="34"/>
      <c r="F102" s="69">
        <v>636</v>
      </c>
      <c r="G102" s="210">
        <v>15</v>
      </c>
      <c r="H102" s="39">
        <v>11</v>
      </c>
      <c r="I102" s="70">
        <f t="shared" si="20"/>
        <v>26</v>
      </c>
      <c r="J102" s="71">
        <f t="shared" si="26"/>
        <v>9540</v>
      </c>
      <c r="K102" s="71">
        <f t="shared" si="27"/>
        <v>6996</v>
      </c>
      <c r="L102" s="71">
        <f t="shared" si="28"/>
        <v>9540</v>
      </c>
      <c r="M102" s="71">
        <f t="shared" si="29"/>
        <v>8140</v>
      </c>
      <c r="N102" s="72">
        <f t="shared" si="30"/>
        <v>407</v>
      </c>
      <c r="O102" s="71">
        <f t="shared" si="31"/>
        <v>993</v>
      </c>
      <c r="P102" s="71">
        <f t="shared" si="37"/>
        <v>9540</v>
      </c>
      <c r="Q102" s="72">
        <f t="shared" si="21"/>
        <v>977</v>
      </c>
      <c r="R102" s="72">
        <f t="shared" si="32"/>
        <v>175</v>
      </c>
      <c r="S102" s="72">
        <f t="shared" si="33"/>
        <v>72</v>
      </c>
      <c r="T102" s="72"/>
      <c r="U102" s="34"/>
      <c r="V102" s="37"/>
      <c r="W102" s="37"/>
      <c r="X102" s="34"/>
      <c r="Y102" s="72">
        <f t="shared" si="22"/>
        <v>1224</v>
      </c>
      <c r="Z102" s="73">
        <f t="shared" si="23"/>
        <v>8316</v>
      </c>
      <c r="AA102" s="40">
        <v>500</v>
      </c>
      <c r="AB102" s="73">
        <f t="shared" si="34"/>
        <v>7816</v>
      </c>
      <c r="AC102" s="83">
        <f>E102-AB102</f>
        <v>-7816</v>
      </c>
      <c r="AD102" s="75" t="e">
        <f>VLOOKUP(D102,#REF!,2,0)</f>
        <v>#REF!</v>
      </c>
      <c r="AE102" s="79"/>
      <c r="AF102" s="79"/>
      <c r="AI102" s="34" t="s">
        <v>329</v>
      </c>
      <c r="AJ102" s="75" t="b">
        <f>D102=AI102</f>
        <v>0</v>
      </c>
      <c r="AK102" s="34">
        <v>172</v>
      </c>
      <c r="AL102" s="34">
        <v>84</v>
      </c>
      <c r="AM102" s="34"/>
      <c r="AO102" s="175">
        <v>3315008810</v>
      </c>
      <c r="AP102" s="75" t="b">
        <f>AO102=C102</f>
        <v>0</v>
      </c>
      <c r="AR102" s="75">
        <f t="shared" si="36"/>
        <v>15</v>
      </c>
    </row>
    <row r="103" spans="1:44" hidden="1">
      <c r="A103" s="66">
        <v>93</v>
      </c>
      <c r="B103" s="204">
        <v>101996014836</v>
      </c>
      <c r="C103" s="287">
        <v>3317686283</v>
      </c>
      <c r="D103" s="27" t="s">
        <v>645</v>
      </c>
      <c r="E103" s="34"/>
      <c r="F103" s="69">
        <v>636</v>
      </c>
      <c r="G103" s="210">
        <v>1</v>
      </c>
      <c r="H103" s="39">
        <v>11</v>
      </c>
      <c r="I103" s="70">
        <f t="shared" si="20"/>
        <v>12</v>
      </c>
      <c r="J103" s="71">
        <f t="shared" si="26"/>
        <v>636</v>
      </c>
      <c r="K103" s="71">
        <f t="shared" si="27"/>
        <v>6996</v>
      </c>
      <c r="L103" s="71">
        <f t="shared" si="28"/>
        <v>636</v>
      </c>
      <c r="M103" s="71">
        <f t="shared" si="29"/>
        <v>543</v>
      </c>
      <c r="N103" s="72">
        <f t="shared" si="30"/>
        <v>27</v>
      </c>
      <c r="O103" s="71">
        <f t="shared" si="31"/>
        <v>66</v>
      </c>
      <c r="P103" s="71">
        <f t="shared" si="37"/>
        <v>636</v>
      </c>
      <c r="Q103" s="72">
        <f t="shared" si="21"/>
        <v>65</v>
      </c>
      <c r="R103" s="72">
        <f t="shared" si="32"/>
        <v>0</v>
      </c>
      <c r="S103" s="72">
        <f t="shared" si="33"/>
        <v>5</v>
      </c>
      <c r="T103" s="72"/>
      <c r="U103" s="34"/>
      <c r="V103" s="37"/>
      <c r="W103" s="37"/>
      <c r="X103" s="34"/>
      <c r="Y103" s="72">
        <f t="shared" si="22"/>
        <v>70</v>
      </c>
      <c r="Z103" s="73">
        <f t="shared" si="23"/>
        <v>566</v>
      </c>
      <c r="AA103" s="40">
        <v>500</v>
      </c>
      <c r="AB103" s="73">
        <f t="shared" si="34"/>
        <v>66</v>
      </c>
      <c r="AC103" s="76"/>
      <c r="AE103" s="79"/>
      <c r="AF103" s="79"/>
      <c r="AI103" s="20"/>
      <c r="AK103" s="20"/>
      <c r="AL103" s="20"/>
      <c r="AM103" s="20"/>
      <c r="AO103" s="199"/>
      <c r="AR103" s="75">
        <f t="shared" si="36"/>
        <v>1</v>
      </c>
    </row>
    <row r="104" spans="1:44" hidden="1">
      <c r="A104" s="66">
        <v>94</v>
      </c>
      <c r="B104" s="204">
        <v>101605752622</v>
      </c>
      <c r="C104" s="222">
        <v>3317686244</v>
      </c>
      <c r="D104" s="193" t="s">
        <v>646</v>
      </c>
      <c r="E104" s="34"/>
      <c r="F104" s="69">
        <v>636</v>
      </c>
      <c r="G104" s="210">
        <v>15</v>
      </c>
      <c r="H104" s="39">
        <v>11</v>
      </c>
      <c r="I104" s="70">
        <f t="shared" si="20"/>
        <v>26</v>
      </c>
      <c r="J104" s="71">
        <f t="shared" si="26"/>
        <v>9540</v>
      </c>
      <c r="K104" s="71">
        <f t="shared" si="27"/>
        <v>6996</v>
      </c>
      <c r="L104" s="71">
        <f t="shared" si="28"/>
        <v>9540</v>
      </c>
      <c r="M104" s="71">
        <f t="shared" si="29"/>
        <v>8140</v>
      </c>
      <c r="N104" s="72">
        <f t="shared" si="30"/>
        <v>407</v>
      </c>
      <c r="O104" s="71">
        <f t="shared" si="31"/>
        <v>993</v>
      </c>
      <c r="P104" s="71">
        <f t="shared" si="37"/>
        <v>9540</v>
      </c>
      <c r="Q104" s="72">
        <f t="shared" si="21"/>
        <v>977</v>
      </c>
      <c r="R104" s="72">
        <f t="shared" si="32"/>
        <v>175</v>
      </c>
      <c r="S104" s="72">
        <f t="shared" si="33"/>
        <v>72</v>
      </c>
      <c r="T104" s="72"/>
      <c r="U104" s="34"/>
      <c r="V104" s="37"/>
      <c r="W104" s="34"/>
      <c r="X104" s="34"/>
      <c r="Y104" s="72">
        <f t="shared" si="22"/>
        <v>1224</v>
      </c>
      <c r="Z104" s="73">
        <f t="shared" si="23"/>
        <v>8316</v>
      </c>
      <c r="AA104" s="40">
        <v>500</v>
      </c>
      <c r="AB104" s="73">
        <f t="shared" si="34"/>
        <v>7816</v>
      </c>
      <c r="AE104" s="79"/>
      <c r="AF104" s="79"/>
      <c r="AI104" s="84"/>
      <c r="AJ104" s="84"/>
      <c r="AK104" s="84"/>
      <c r="AL104" s="84"/>
      <c r="AM104" s="84"/>
      <c r="AO104" s="197"/>
      <c r="AR104" s="75">
        <f t="shared" si="36"/>
        <v>15</v>
      </c>
    </row>
    <row r="105" spans="1:44">
      <c r="A105" s="66">
        <v>95</v>
      </c>
      <c r="B105" s="204">
        <v>101121366005</v>
      </c>
      <c r="C105" s="222">
        <v>3317686983</v>
      </c>
      <c r="D105" s="193" t="s">
        <v>647</v>
      </c>
      <c r="E105" s="34"/>
      <c r="F105" s="69">
        <v>636</v>
      </c>
      <c r="G105" s="210">
        <v>15</v>
      </c>
      <c r="H105" s="39">
        <v>11</v>
      </c>
      <c r="I105" s="70">
        <f t="shared" si="20"/>
        <v>26</v>
      </c>
      <c r="J105" s="71">
        <f t="shared" si="26"/>
        <v>9540</v>
      </c>
      <c r="K105" s="71">
        <f t="shared" si="27"/>
        <v>6996</v>
      </c>
      <c r="L105" s="71">
        <f t="shared" si="28"/>
        <v>9540</v>
      </c>
      <c r="M105" s="71">
        <f t="shared" si="29"/>
        <v>8140</v>
      </c>
      <c r="N105" s="72">
        <f t="shared" si="30"/>
        <v>407</v>
      </c>
      <c r="O105" s="71">
        <f t="shared" si="31"/>
        <v>993</v>
      </c>
      <c r="P105" s="71">
        <f t="shared" si="37"/>
        <v>9540</v>
      </c>
      <c r="Q105" s="72">
        <f t="shared" si="21"/>
        <v>977</v>
      </c>
      <c r="R105" s="72">
        <f t="shared" si="32"/>
        <v>175</v>
      </c>
      <c r="S105" s="72">
        <f t="shared" si="33"/>
        <v>72</v>
      </c>
      <c r="T105" s="72"/>
      <c r="U105" s="34"/>
      <c r="V105" s="37"/>
      <c r="W105" s="34"/>
      <c r="X105" s="34"/>
      <c r="Y105" s="72">
        <f t="shared" si="22"/>
        <v>1224</v>
      </c>
      <c r="Z105" s="73">
        <f t="shared" si="23"/>
        <v>8316</v>
      </c>
      <c r="AA105" s="40">
        <v>500</v>
      </c>
      <c r="AB105" s="73">
        <f t="shared" si="34"/>
        <v>7816</v>
      </c>
      <c r="AC105" s="85">
        <f>SUM(AC7:AC104)</f>
        <v>-577979</v>
      </c>
      <c r="AD105" s="86" t="e">
        <f>SUM(AD7:AD104)</f>
        <v>#REF!</v>
      </c>
      <c r="AE105" s="86">
        <f>SUM(AE7:AE104)</f>
        <v>0</v>
      </c>
      <c r="AF105" s="86">
        <f>SUM(AF7:AF104)</f>
        <v>806305.30000000028</v>
      </c>
      <c r="AG105" s="86">
        <f>SUM(AG7:AG104)</f>
        <v>274002.29999999993</v>
      </c>
      <c r="AI105" s="84"/>
      <c r="AJ105" s="84"/>
      <c r="AK105" s="84"/>
      <c r="AL105" s="84"/>
      <c r="AM105" s="84"/>
      <c r="AO105" s="201">
        <v>3307305901</v>
      </c>
      <c r="AR105" s="75">
        <f t="shared" si="36"/>
        <v>15</v>
      </c>
    </row>
    <row r="106" spans="1:44" hidden="1">
      <c r="A106" s="66">
        <v>96</v>
      </c>
      <c r="B106" s="204">
        <v>102211278046</v>
      </c>
      <c r="C106" s="222">
        <v>3317712555</v>
      </c>
      <c r="D106" s="193" t="s">
        <v>648</v>
      </c>
      <c r="E106" s="34"/>
      <c r="F106" s="69">
        <v>636</v>
      </c>
      <c r="G106" s="210">
        <v>13.5</v>
      </c>
      <c r="H106" s="39">
        <v>11</v>
      </c>
      <c r="I106" s="70">
        <f t="shared" si="20"/>
        <v>24.5</v>
      </c>
      <c r="J106" s="71">
        <f t="shared" si="26"/>
        <v>8586</v>
      </c>
      <c r="K106" s="71">
        <f t="shared" si="27"/>
        <v>6996</v>
      </c>
      <c r="L106" s="71">
        <f t="shared" si="28"/>
        <v>8586</v>
      </c>
      <c r="M106" s="71">
        <f t="shared" si="29"/>
        <v>7326</v>
      </c>
      <c r="N106" s="72">
        <f t="shared" si="30"/>
        <v>366</v>
      </c>
      <c r="O106" s="71">
        <f t="shared" si="31"/>
        <v>894</v>
      </c>
      <c r="P106" s="71">
        <f t="shared" si="37"/>
        <v>8586</v>
      </c>
      <c r="Q106" s="72">
        <f t="shared" si="21"/>
        <v>879</v>
      </c>
      <c r="R106" s="72">
        <f t="shared" si="32"/>
        <v>175</v>
      </c>
      <c r="S106" s="72">
        <f t="shared" si="33"/>
        <v>64</v>
      </c>
      <c r="T106" s="72"/>
      <c r="U106" s="34"/>
      <c r="V106" s="37"/>
      <c r="W106" s="37"/>
      <c r="X106" s="34"/>
      <c r="Y106" s="72">
        <f t="shared" si="22"/>
        <v>1118</v>
      </c>
      <c r="Z106" s="73">
        <f t="shared" si="23"/>
        <v>7468</v>
      </c>
      <c r="AA106" s="40">
        <v>500</v>
      </c>
      <c r="AB106" s="73">
        <f t="shared" si="34"/>
        <v>6968</v>
      </c>
      <c r="AC106" s="74">
        <f>E106-AB106</f>
        <v>-6968</v>
      </c>
      <c r="AD106" s="75" t="e">
        <f>VLOOKUP(D106,#REF!,2,0)</f>
        <v>#REF!</v>
      </c>
      <c r="AE106" s="79"/>
      <c r="AF106" s="79"/>
      <c r="AI106" s="34" t="s">
        <v>330</v>
      </c>
      <c r="AJ106" s="75" t="b">
        <f>D106=AI106</f>
        <v>0</v>
      </c>
      <c r="AK106" s="34"/>
      <c r="AL106" s="34"/>
      <c r="AM106" s="34"/>
      <c r="AO106" s="201">
        <v>3317141751</v>
      </c>
      <c r="AP106" s="75" t="b">
        <f>AO106=C106</f>
        <v>0</v>
      </c>
      <c r="AR106" s="75">
        <f t="shared" si="36"/>
        <v>14</v>
      </c>
    </row>
    <row r="107" spans="1:44" hidden="1">
      <c r="A107" s="66">
        <v>97</v>
      </c>
      <c r="B107" s="204">
        <v>102008905332</v>
      </c>
      <c r="C107" s="283">
        <v>3317732854</v>
      </c>
      <c r="D107" s="281" t="s">
        <v>649</v>
      </c>
      <c r="E107" s="34"/>
      <c r="F107" s="69">
        <v>636</v>
      </c>
      <c r="G107" s="210">
        <v>16</v>
      </c>
      <c r="H107" s="39">
        <v>11</v>
      </c>
      <c r="I107" s="70">
        <f t="shared" si="20"/>
        <v>27</v>
      </c>
      <c r="J107" s="71">
        <f t="shared" si="26"/>
        <v>10176</v>
      </c>
      <c r="K107" s="71">
        <f t="shared" si="27"/>
        <v>6996</v>
      </c>
      <c r="L107" s="71">
        <f t="shared" si="28"/>
        <v>10176</v>
      </c>
      <c r="M107" s="71">
        <f t="shared" si="29"/>
        <v>8683</v>
      </c>
      <c r="N107" s="72">
        <f t="shared" si="30"/>
        <v>434</v>
      </c>
      <c r="O107" s="71">
        <f t="shared" si="31"/>
        <v>1059</v>
      </c>
      <c r="P107" s="71">
        <f t="shared" si="37"/>
        <v>10176</v>
      </c>
      <c r="Q107" s="72">
        <f t="shared" si="21"/>
        <v>1042</v>
      </c>
      <c r="R107" s="72">
        <f t="shared" si="32"/>
        <v>200</v>
      </c>
      <c r="S107" s="72">
        <f t="shared" si="33"/>
        <v>76</v>
      </c>
      <c r="T107" s="72"/>
      <c r="U107" s="34"/>
      <c r="V107" s="37"/>
      <c r="W107" s="37"/>
      <c r="X107" s="34"/>
      <c r="Y107" s="72">
        <f t="shared" si="22"/>
        <v>1318</v>
      </c>
      <c r="Z107" s="73">
        <f t="shared" si="23"/>
        <v>8858</v>
      </c>
      <c r="AA107" s="40">
        <v>500</v>
      </c>
      <c r="AB107" s="73">
        <f t="shared" si="34"/>
        <v>8358</v>
      </c>
      <c r="AC107" s="74">
        <f>E107-AB107</f>
        <v>-8358</v>
      </c>
      <c r="AD107" s="75" t="e">
        <f>VLOOKUP(D107,#REF!,2,0)</f>
        <v>#REF!</v>
      </c>
      <c r="AE107" s="79"/>
      <c r="AF107" s="79"/>
      <c r="AI107" s="27" t="s">
        <v>333</v>
      </c>
      <c r="AJ107" s="75" t="b">
        <f>D107=AI107</f>
        <v>0</v>
      </c>
      <c r="AK107" s="27">
        <v>114</v>
      </c>
      <c r="AL107" s="27">
        <v>50</v>
      </c>
      <c r="AM107" s="27"/>
      <c r="AO107" s="195">
        <v>3317308284</v>
      </c>
      <c r="AP107" s="75" t="b">
        <f>AO107=C107</f>
        <v>0</v>
      </c>
      <c r="AR107" s="75">
        <f t="shared" si="36"/>
        <v>16</v>
      </c>
    </row>
    <row r="108" spans="1:44" hidden="1">
      <c r="A108" s="66">
        <v>98</v>
      </c>
      <c r="B108" s="299"/>
      <c r="C108" s="303"/>
      <c r="D108" s="301" t="s">
        <v>20101</v>
      </c>
      <c r="E108" s="34"/>
      <c r="F108" s="69">
        <v>636</v>
      </c>
      <c r="G108" s="210">
        <v>0</v>
      </c>
      <c r="H108" s="39">
        <v>1</v>
      </c>
      <c r="I108" s="70">
        <f t="shared" si="20"/>
        <v>1</v>
      </c>
      <c r="J108" s="71">
        <f t="shared" si="26"/>
        <v>0</v>
      </c>
      <c r="K108" s="71">
        <f t="shared" si="27"/>
        <v>636</v>
      </c>
      <c r="L108" s="71">
        <f t="shared" si="28"/>
        <v>0</v>
      </c>
      <c r="M108" s="71">
        <f t="shared" si="29"/>
        <v>0</v>
      </c>
      <c r="N108" s="72">
        <f t="shared" si="30"/>
        <v>0</v>
      </c>
      <c r="O108" s="71">
        <f t="shared" si="31"/>
        <v>0</v>
      </c>
      <c r="P108" s="71">
        <f t="shared" si="37"/>
        <v>0</v>
      </c>
      <c r="Q108" s="72">
        <f t="shared" si="21"/>
        <v>0</v>
      </c>
      <c r="R108" s="72">
        <f t="shared" si="32"/>
        <v>0</v>
      </c>
      <c r="S108" s="72">
        <f t="shared" si="33"/>
        <v>0</v>
      </c>
      <c r="T108" s="72"/>
      <c r="U108" s="34"/>
      <c r="V108" s="37"/>
      <c r="W108" s="37"/>
      <c r="X108" s="34"/>
      <c r="Y108" s="72">
        <f t="shared" si="22"/>
        <v>0</v>
      </c>
      <c r="Z108" s="73">
        <f t="shared" si="23"/>
        <v>0</v>
      </c>
      <c r="AA108" s="40">
        <v>500</v>
      </c>
      <c r="AB108" s="73">
        <f t="shared" si="34"/>
        <v>-500</v>
      </c>
      <c r="AC108" s="83">
        <f>E108-AB108</f>
        <v>500</v>
      </c>
      <c r="AD108" s="75" t="e">
        <f>VLOOKUP(D108,#REF!,2,0)</f>
        <v>#REF!</v>
      </c>
      <c r="AE108" s="79"/>
      <c r="AF108" s="79"/>
      <c r="AI108" s="34" t="s">
        <v>329</v>
      </c>
      <c r="AJ108" s="75" t="b">
        <f>D108=AI108</f>
        <v>0</v>
      </c>
      <c r="AK108" s="34">
        <v>172</v>
      </c>
      <c r="AL108" s="34">
        <v>84</v>
      </c>
      <c r="AM108" s="34"/>
      <c r="AO108" s="175">
        <v>3315008810</v>
      </c>
      <c r="AP108" s="75" t="b">
        <f>AO108=C108</f>
        <v>0</v>
      </c>
      <c r="AR108" s="75">
        <f t="shared" si="36"/>
        <v>0</v>
      </c>
    </row>
    <row r="109" spans="1:44" hidden="1">
      <c r="A109" s="66">
        <v>99</v>
      </c>
      <c r="B109" s="299"/>
      <c r="C109" s="303"/>
      <c r="D109" s="301" t="s">
        <v>20102</v>
      </c>
      <c r="E109" s="34"/>
      <c r="F109" s="69">
        <v>636</v>
      </c>
      <c r="G109" s="210">
        <v>0</v>
      </c>
      <c r="H109" s="39">
        <v>1</v>
      </c>
      <c r="I109" s="70">
        <f t="shared" si="20"/>
        <v>1</v>
      </c>
      <c r="J109" s="71">
        <f t="shared" si="26"/>
        <v>0</v>
      </c>
      <c r="K109" s="71">
        <f t="shared" si="27"/>
        <v>636</v>
      </c>
      <c r="L109" s="71">
        <f t="shared" si="28"/>
        <v>0</v>
      </c>
      <c r="M109" s="71">
        <f t="shared" si="29"/>
        <v>0</v>
      </c>
      <c r="N109" s="72">
        <f t="shared" si="30"/>
        <v>0</v>
      </c>
      <c r="O109" s="71">
        <f t="shared" si="31"/>
        <v>0</v>
      </c>
      <c r="P109" s="71">
        <f t="shared" si="37"/>
        <v>0</v>
      </c>
      <c r="Q109" s="72">
        <f t="shared" si="21"/>
        <v>0</v>
      </c>
      <c r="R109" s="72">
        <f t="shared" si="32"/>
        <v>0</v>
      </c>
      <c r="S109" s="72">
        <f t="shared" si="33"/>
        <v>0</v>
      </c>
      <c r="T109" s="72"/>
      <c r="U109" s="34"/>
      <c r="V109" s="37"/>
      <c r="W109" s="37"/>
      <c r="X109" s="34"/>
      <c r="Y109" s="72">
        <f t="shared" si="22"/>
        <v>0</v>
      </c>
      <c r="Z109" s="73">
        <f t="shared" si="23"/>
        <v>0</v>
      </c>
      <c r="AA109" s="40">
        <v>500</v>
      </c>
      <c r="AB109" s="73">
        <f t="shared" si="34"/>
        <v>-500</v>
      </c>
      <c r="AC109" s="76"/>
      <c r="AE109" s="79"/>
      <c r="AF109" s="79"/>
      <c r="AI109" s="20"/>
      <c r="AK109" s="20"/>
      <c r="AL109" s="20"/>
      <c r="AM109" s="20"/>
      <c r="AO109" s="199"/>
      <c r="AR109" s="75">
        <f t="shared" si="36"/>
        <v>0</v>
      </c>
    </row>
    <row r="110" spans="1:44" hidden="1">
      <c r="A110" s="66">
        <v>89</v>
      </c>
      <c r="B110" s="299"/>
      <c r="C110" s="303"/>
      <c r="D110" s="301" t="s">
        <v>20103</v>
      </c>
      <c r="E110" s="34"/>
      <c r="F110" s="69">
        <v>636</v>
      </c>
      <c r="G110" s="210">
        <v>0</v>
      </c>
      <c r="H110" s="39">
        <v>2</v>
      </c>
      <c r="I110" s="70">
        <f t="shared" si="20"/>
        <v>2</v>
      </c>
      <c r="J110" s="71">
        <f t="shared" si="26"/>
        <v>0</v>
      </c>
      <c r="K110" s="71">
        <f t="shared" si="27"/>
        <v>1272</v>
      </c>
      <c r="L110" s="71">
        <f t="shared" si="28"/>
        <v>0</v>
      </c>
      <c r="M110" s="71">
        <f t="shared" si="29"/>
        <v>0</v>
      </c>
      <c r="N110" s="72">
        <f t="shared" si="30"/>
        <v>0</v>
      </c>
      <c r="O110" s="71">
        <f t="shared" si="31"/>
        <v>0</v>
      </c>
      <c r="P110" s="71">
        <f t="shared" si="37"/>
        <v>0</v>
      </c>
      <c r="Q110" s="72">
        <f t="shared" si="21"/>
        <v>0</v>
      </c>
      <c r="R110" s="72">
        <f t="shared" si="32"/>
        <v>0</v>
      </c>
      <c r="S110" s="72">
        <f t="shared" si="33"/>
        <v>0</v>
      </c>
      <c r="T110" s="72"/>
      <c r="U110" s="34"/>
      <c r="V110" s="37"/>
      <c r="W110" s="34"/>
      <c r="X110" s="34"/>
      <c r="Y110" s="72">
        <f t="shared" si="22"/>
        <v>0</v>
      </c>
      <c r="Z110" s="73">
        <f t="shared" si="23"/>
        <v>0</v>
      </c>
      <c r="AA110" s="40">
        <v>500</v>
      </c>
      <c r="AB110" s="73">
        <f t="shared" si="34"/>
        <v>-500</v>
      </c>
      <c r="AC110" s="85">
        <f>SUM(AC12:AC99)</f>
        <v>-563129</v>
      </c>
      <c r="AD110" s="86" t="e">
        <f>SUM(AD12:AD99)</f>
        <v>#REF!</v>
      </c>
      <c r="AE110" s="86">
        <f>SUM(AE12:AE99)</f>
        <v>0</v>
      </c>
      <c r="AF110" s="86">
        <f>SUM(AF12:AF99)</f>
        <v>806305.30000000028</v>
      </c>
      <c r="AG110" s="86">
        <f>SUM(AG12:AG99)</f>
        <v>274002.29999999993</v>
      </c>
      <c r="AI110" s="84"/>
      <c r="AJ110" s="84"/>
      <c r="AK110" s="84"/>
      <c r="AL110" s="84"/>
      <c r="AM110" s="84"/>
      <c r="AO110" s="201">
        <v>3307305901</v>
      </c>
      <c r="AR110" s="75">
        <f t="shared" si="36"/>
        <v>0</v>
      </c>
    </row>
    <row r="111" spans="1:44" hidden="1">
      <c r="A111" s="66">
        <v>90</v>
      </c>
      <c r="B111" s="299"/>
      <c r="C111" s="303"/>
      <c r="D111" s="301" t="s">
        <v>20104</v>
      </c>
      <c r="E111" s="34"/>
      <c r="F111" s="69">
        <v>636</v>
      </c>
      <c r="G111" s="210">
        <v>0</v>
      </c>
      <c r="H111" s="39">
        <v>1</v>
      </c>
      <c r="I111" s="70">
        <f t="shared" si="20"/>
        <v>1</v>
      </c>
      <c r="J111" s="71">
        <f t="shared" si="26"/>
        <v>0</v>
      </c>
      <c r="K111" s="71">
        <f t="shared" si="27"/>
        <v>636</v>
      </c>
      <c r="L111" s="71">
        <f t="shared" si="28"/>
        <v>0</v>
      </c>
      <c r="M111" s="71">
        <f t="shared" si="29"/>
        <v>0</v>
      </c>
      <c r="N111" s="72">
        <f t="shared" si="30"/>
        <v>0</v>
      </c>
      <c r="O111" s="71">
        <f t="shared" si="31"/>
        <v>0</v>
      </c>
      <c r="P111" s="71">
        <f t="shared" si="37"/>
        <v>0</v>
      </c>
      <c r="Q111" s="72">
        <f t="shared" si="21"/>
        <v>0</v>
      </c>
      <c r="R111" s="72">
        <f t="shared" si="32"/>
        <v>0</v>
      </c>
      <c r="S111" s="72">
        <f t="shared" si="33"/>
        <v>0</v>
      </c>
      <c r="T111" s="72"/>
      <c r="U111" s="34"/>
      <c r="V111" s="37"/>
      <c r="W111" s="37"/>
      <c r="X111" s="34"/>
      <c r="Y111" s="72">
        <f t="shared" si="22"/>
        <v>0</v>
      </c>
      <c r="Z111" s="73">
        <f t="shared" si="23"/>
        <v>0</v>
      </c>
      <c r="AA111" s="40">
        <v>500</v>
      </c>
      <c r="AB111" s="73">
        <f t="shared" si="34"/>
        <v>-500</v>
      </c>
      <c r="AC111" s="74">
        <f>E111-AB111</f>
        <v>500</v>
      </c>
      <c r="AD111" s="75" t="e">
        <f>VLOOKUP(D111,#REF!,2,0)</f>
        <v>#REF!</v>
      </c>
      <c r="AE111" s="79"/>
      <c r="AF111" s="79"/>
      <c r="AI111" s="34" t="s">
        <v>330</v>
      </c>
      <c r="AJ111" s="75" t="b">
        <f>D111=AI111</f>
        <v>0</v>
      </c>
      <c r="AK111" s="34"/>
      <c r="AL111" s="34"/>
      <c r="AM111" s="34"/>
      <c r="AO111" s="201">
        <v>3317141751</v>
      </c>
      <c r="AP111" s="75" t="b">
        <f>AO111=C111</f>
        <v>0</v>
      </c>
      <c r="AR111" s="75">
        <f t="shared" si="36"/>
        <v>0</v>
      </c>
    </row>
    <row r="112" spans="1:44" hidden="1">
      <c r="A112" s="66">
        <v>91</v>
      </c>
      <c r="B112" s="299"/>
      <c r="C112" s="303"/>
      <c r="D112" s="301" t="s">
        <v>20105</v>
      </c>
      <c r="E112" s="34"/>
      <c r="F112" s="69">
        <v>636</v>
      </c>
      <c r="G112" s="210">
        <v>9</v>
      </c>
      <c r="H112" s="39">
        <v>11</v>
      </c>
      <c r="I112" s="70">
        <f t="shared" si="20"/>
        <v>20</v>
      </c>
      <c r="J112" s="71">
        <f t="shared" si="26"/>
        <v>5724</v>
      </c>
      <c r="K112" s="71">
        <f t="shared" si="27"/>
        <v>6996</v>
      </c>
      <c r="L112" s="71">
        <f t="shared" si="28"/>
        <v>5724</v>
      </c>
      <c r="M112" s="71">
        <f t="shared" si="29"/>
        <v>4884</v>
      </c>
      <c r="N112" s="72">
        <f t="shared" si="30"/>
        <v>244</v>
      </c>
      <c r="O112" s="71">
        <f t="shared" si="31"/>
        <v>596</v>
      </c>
      <c r="P112" s="71">
        <f t="shared" si="37"/>
        <v>5724</v>
      </c>
      <c r="Q112" s="72">
        <f t="shared" si="21"/>
        <v>586</v>
      </c>
      <c r="R112" s="72">
        <f t="shared" si="32"/>
        <v>0</v>
      </c>
      <c r="S112" s="72">
        <f t="shared" si="33"/>
        <v>43</v>
      </c>
      <c r="T112" s="72"/>
      <c r="U112" s="34"/>
      <c r="V112" s="37"/>
      <c r="W112" s="37"/>
      <c r="X112" s="34"/>
      <c r="Y112" s="72">
        <f t="shared" si="22"/>
        <v>629</v>
      </c>
      <c r="Z112" s="73">
        <f t="shared" si="23"/>
        <v>5095</v>
      </c>
      <c r="AA112" s="40">
        <v>500</v>
      </c>
      <c r="AB112" s="73">
        <f t="shared" si="34"/>
        <v>4595</v>
      </c>
      <c r="AC112" s="74">
        <f>E112-AB112</f>
        <v>-4595</v>
      </c>
      <c r="AD112" s="75" t="e">
        <f>VLOOKUP(D112,#REF!,2,0)</f>
        <v>#REF!</v>
      </c>
      <c r="AE112" s="79"/>
      <c r="AF112" s="79"/>
      <c r="AI112" s="27" t="s">
        <v>333</v>
      </c>
      <c r="AJ112" s="75" t="b">
        <f>D112=AI112</f>
        <v>0</v>
      </c>
      <c r="AK112" s="27">
        <v>114</v>
      </c>
      <c r="AL112" s="27">
        <v>50</v>
      </c>
      <c r="AM112" s="27"/>
      <c r="AO112" s="195">
        <v>3317308284</v>
      </c>
      <c r="AP112" s="75" t="b">
        <f>AO112=C112</f>
        <v>0</v>
      </c>
      <c r="AR112" s="75">
        <f t="shared" si="36"/>
        <v>9</v>
      </c>
    </row>
    <row r="113" spans="1:44" hidden="1">
      <c r="A113" s="66">
        <v>92</v>
      </c>
      <c r="B113" s="299"/>
      <c r="C113" s="303"/>
      <c r="D113" s="301" t="s">
        <v>20106</v>
      </c>
      <c r="E113" s="34"/>
      <c r="F113" s="69">
        <v>636</v>
      </c>
      <c r="G113" s="210">
        <v>0</v>
      </c>
      <c r="H113" s="39">
        <v>11</v>
      </c>
      <c r="I113" s="70">
        <f t="shared" si="20"/>
        <v>11</v>
      </c>
      <c r="J113" s="71">
        <f t="shared" si="26"/>
        <v>0</v>
      </c>
      <c r="K113" s="71">
        <f t="shared" si="27"/>
        <v>6996</v>
      </c>
      <c r="L113" s="71">
        <f t="shared" si="28"/>
        <v>0</v>
      </c>
      <c r="M113" s="71">
        <f t="shared" si="29"/>
        <v>0</v>
      </c>
      <c r="N113" s="72">
        <f t="shared" si="30"/>
        <v>0</v>
      </c>
      <c r="O113" s="71">
        <f t="shared" si="31"/>
        <v>0</v>
      </c>
      <c r="P113" s="71">
        <f t="shared" si="37"/>
        <v>0</v>
      </c>
      <c r="Q113" s="72">
        <f t="shared" si="21"/>
        <v>0</v>
      </c>
      <c r="R113" s="72">
        <f t="shared" si="32"/>
        <v>0</v>
      </c>
      <c r="S113" s="72">
        <f t="shared" si="33"/>
        <v>0</v>
      </c>
      <c r="T113" s="72"/>
      <c r="U113" s="34"/>
      <c r="V113" s="37"/>
      <c r="W113" s="37"/>
      <c r="X113" s="34"/>
      <c r="Y113" s="72">
        <f t="shared" si="22"/>
        <v>0</v>
      </c>
      <c r="Z113" s="73">
        <f t="shared" si="23"/>
        <v>0</v>
      </c>
      <c r="AA113" s="40">
        <v>500</v>
      </c>
      <c r="AB113" s="73">
        <f t="shared" si="34"/>
        <v>-500</v>
      </c>
      <c r="AC113" s="83">
        <f>E113-AB113</f>
        <v>500</v>
      </c>
      <c r="AD113" s="75" t="e">
        <f>VLOOKUP(D113,#REF!,2,0)</f>
        <v>#REF!</v>
      </c>
      <c r="AE113" s="79"/>
      <c r="AF113" s="79"/>
      <c r="AI113" s="34" t="s">
        <v>329</v>
      </c>
      <c r="AJ113" s="75" t="b">
        <f>D113=AI113</f>
        <v>0</v>
      </c>
      <c r="AK113" s="34">
        <v>172</v>
      </c>
      <c r="AL113" s="34">
        <v>84</v>
      </c>
      <c r="AM113" s="34"/>
      <c r="AO113" s="175">
        <v>3315008810</v>
      </c>
      <c r="AP113" s="75" t="b">
        <f>AO113=C113</f>
        <v>0</v>
      </c>
      <c r="AR113" s="75">
        <f t="shared" si="36"/>
        <v>0</v>
      </c>
    </row>
    <row r="114" spans="1:44" hidden="1">
      <c r="A114" s="66">
        <v>93</v>
      </c>
      <c r="B114" s="299"/>
      <c r="C114" s="303"/>
      <c r="D114" s="301" t="s">
        <v>20107</v>
      </c>
      <c r="E114" s="34"/>
      <c r="F114" s="69">
        <v>636</v>
      </c>
      <c r="G114" s="210">
        <v>20</v>
      </c>
      <c r="H114" s="39">
        <v>18</v>
      </c>
      <c r="I114" s="70">
        <f t="shared" si="20"/>
        <v>38</v>
      </c>
      <c r="J114" s="71">
        <f t="shared" si="26"/>
        <v>12720</v>
      </c>
      <c r="K114" s="71">
        <f t="shared" si="27"/>
        <v>11448</v>
      </c>
      <c r="L114" s="71">
        <f t="shared" si="28"/>
        <v>12720</v>
      </c>
      <c r="M114" s="71">
        <f t="shared" si="29"/>
        <v>10854</v>
      </c>
      <c r="N114" s="72">
        <f t="shared" si="30"/>
        <v>543</v>
      </c>
      <c r="O114" s="71">
        <f t="shared" si="31"/>
        <v>1323</v>
      </c>
      <c r="P114" s="71">
        <f t="shared" si="37"/>
        <v>12720</v>
      </c>
      <c r="Q114" s="72">
        <f t="shared" si="21"/>
        <v>1302</v>
      </c>
      <c r="R114" s="72">
        <f t="shared" si="32"/>
        <v>200</v>
      </c>
      <c r="S114" s="72">
        <f t="shared" si="33"/>
        <v>95</v>
      </c>
      <c r="T114" s="72"/>
      <c r="U114" s="34"/>
      <c r="V114" s="37"/>
      <c r="W114" s="37"/>
      <c r="X114" s="34"/>
      <c r="Y114" s="72">
        <f t="shared" si="22"/>
        <v>1597</v>
      </c>
      <c r="Z114" s="73">
        <f t="shared" si="23"/>
        <v>11123</v>
      </c>
      <c r="AA114" s="40">
        <v>500</v>
      </c>
      <c r="AB114" s="73">
        <f t="shared" si="34"/>
        <v>10623</v>
      </c>
      <c r="AC114" s="76"/>
      <c r="AE114" s="79"/>
      <c r="AF114" s="79"/>
      <c r="AI114" s="20"/>
      <c r="AK114" s="20"/>
      <c r="AL114" s="20"/>
      <c r="AM114" s="20"/>
      <c r="AO114" s="199"/>
      <c r="AR114" s="75">
        <f t="shared" si="36"/>
        <v>20</v>
      </c>
    </row>
    <row r="115" spans="1:44" hidden="1">
      <c r="A115" s="66">
        <v>94</v>
      </c>
      <c r="B115" s="299"/>
      <c r="C115" s="303"/>
      <c r="D115" s="301" t="s">
        <v>20108</v>
      </c>
      <c r="E115" s="34"/>
      <c r="F115" s="69">
        <v>636</v>
      </c>
      <c r="G115" s="210">
        <v>4</v>
      </c>
      <c r="H115" s="39">
        <v>6</v>
      </c>
      <c r="I115" s="70">
        <f t="shared" si="20"/>
        <v>10</v>
      </c>
      <c r="J115" s="71">
        <f t="shared" si="26"/>
        <v>2544</v>
      </c>
      <c r="K115" s="71">
        <f t="shared" si="27"/>
        <v>3816</v>
      </c>
      <c r="L115" s="71">
        <f t="shared" si="28"/>
        <v>2544</v>
      </c>
      <c r="M115" s="71">
        <f t="shared" si="29"/>
        <v>2171</v>
      </c>
      <c r="N115" s="72">
        <f t="shared" si="30"/>
        <v>109</v>
      </c>
      <c r="O115" s="71">
        <f t="shared" si="31"/>
        <v>264</v>
      </c>
      <c r="P115" s="71">
        <f t="shared" si="37"/>
        <v>2544</v>
      </c>
      <c r="Q115" s="72">
        <f t="shared" si="21"/>
        <v>261</v>
      </c>
      <c r="R115" s="72">
        <f t="shared" si="32"/>
        <v>0</v>
      </c>
      <c r="S115" s="72">
        <f t="shared" si="33"/>
        <v>19</v>
      </c>
      <c r="T115" s="72"/>
      <c r="U115" s="34"/>
      <c r="V115" s="37"/>
      <c r="W115" s="34"/>
      <c r="X115" s="34"/>
      <c r="Y115" s="72">
        <f t="shared" si="22"/>
        <v>280</v>
      </c>
      <c r="Z115" s="73">
        <f t="shared" si="23"/>
        <v>2264</v>
      </c>
      <c r="AA115" s="40">
        <v>500</v>
      </c>
      <c r="AB115" s="73">
        <f t="shared" si="34"/>
        <v>1764</v>
      </c>
      <c r="AE115" s="79"/>
      <c r="AF115" s="79"/>
      <c r="AI115" s="84"/>
      <c r="AJ115" s="84"/>
      <c r="AK115" s="84"/>
      <c r="AL115" s="84"/>
      <c r="AM115" s="84"/>
      <c r="AO115" s="197"/>
      <c r="AR115" s="75">
        <f t="shared" si="36"/>
        <v>4</v>
      </c>
    </row>
    <row r="116" spans="1:44" hidden="1">
      <c r="A116" s="66"/>
      <c r="B116" s="204"/>
      <c r="C116" s="222"/>
      <c r="D116" s="88"/>
      <c r="E116" s="89"/>
      <c r="F116" s="86">
        <f t="shared" ref="F116:AB116" si="38">SUM(F12:F115)</f>
        <v>66073</v>
      </c>
      <c r="G116" s="86">
        <f t="shared" si="38"/>
        <v>1239</v>
      </c>
      <c r="H116" s="86">
        <f t="shared" si="38"/>
        <v>1103</v>
      </c>
      <c r="I116" s="86">
        <f t="shared" si="38"/>
        <v>2342</v>
      </c>
      <c r="J116" s="86">
        <f t="shared" si="38"/>
        <v>786939</v>
      </c>
      <c r="K116" s="86">
        <f t="shared" si="38"/>
        <v>699662</v>
      </c>
      <c r="L116" s="86">
        <f t="shared" si="38"/>
        <v>801629</v>
      </c>
      <c r="M116" s="86">
        <f t="shared" si="38"/>
        <v>672390</v>
      </c>
      <c r="N116" s="86">
        <f t="shared" si="38"/>
        <v>33617</v>
      </c>
      <c r="O116" s="86">
        <f t="shared" si="38"/>
        <v>95622</v>
      </c>
      <c r="P116" s="86">
        <f t="shared" si="38"/>
        <v>801629</v>
      </c>
      <c r="Q116" s="86">
        <f t="shared" si="38"/>
        <v>80691</v>
      </c>
      <c r="R116" s="86">
        <f t="shared" si="38"/>
        <v>12675</v>
      </c>
      <c r="S116" s="86">
        <f t="shared" si="38"/>
        <v>6016</v>
      </c>
      <c r="T116" s="86">
        <f t="shared" si="38"/>
        <v>0</v>
      </c>
      <c r="U116" s="86">
        <f t="shared" si="38"/>
        <v>5340</v>
      </c>
      <c r="V116" s="86">
        <f t="shared" si="38"/>
        <v>1420</v>
      </c>
      <c r="W116" s="86">
        <f t="shared" si="38"/>
        <v>6760</v>
      </c>
      <c r="X116" s="86">
        <f t="shared" si="38"/>
        <v>5360</v>
      </c>
      <c r="Y116" s="86">
        <f t="shared" si="38"/>
        <v>118262</v>
      </c>
      <c r="Z116" s="86">
        <f t="shared" si="38"/>
        <v>683367</v>
      </c>
      <c r="AA116" s="86">
        <f t="shared" si="38"/>
        <v>52000</v>
      </c>
      <c r="AB116" s="86">
        <f t="shared" si="38"/>
        <v>631367</v>
      </c>
      <c r="AC116" s="87"/>
      <c r="AD116" s="87"/>
      <c r="AE116" s="87"/>
      <c r="AF116" s="87"/>
      <c r="AG116" s="87"/>
      <c r="AI116" s="84"/>
      <c r="AJ116" s="84"/>
      <c r="AK116" s="84"/>
      <c r="AL116" s="84"/>
      <c r="AM116" s="84"/>
    </row>
    <row r="117" spans="1:44" hidden="1">
      <c r="A117" s="90"/>
      <c r="B117" s="204"/>
      <c r="C117" s="222"/>
      <c r="D117" s="91"/>
      <c r="E117" s="92"/>
      <c r="F117" s="87"/>
      <c r="G117" s="87"/>
      <c r="H117" s="87"/>
      <c r="I117" s="87"/>
      <c r="J117" s="87"/>
      <c r="K117" s="87"/>
      <c r="L117" s="87"/>
      <c r="M117" s="87"/>
      <c r="N117" s="87"/>
      <c r="O117" s="87" t="s">
        <v>391</v>
      </c>
      <c r="P117" s="87"/>
      <c r="Q117" s="87">
        <f>'TANNAGE WAGESH April-26'!P44</f>
        <v>39603</v>
      </c>
      <c r="R117" s="87">
        <f>'TANNAGE WAGESH April-26'!Q44</f>
        <v>7125</v>
      </c>
      <c r="S117" s="87">
        <f>'TANNAGE WAGESH April-26'!R44</f>
        <v>3896</v>
      </c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I117" s="84"/>
      <c r="AJ117" s="84"/>
      <c r="AK117" s="84"/>
      <c r="AL117" s="84"/>
      <c r="AM117" s="84"/>
    </row>
    <row r="118" spans="1:44" hidden="1">
      <c r="A118" s="90"/>
      <c r="B118" s="204"/>
      <c r="C118" s="222"/>
      <c r="D118" s="91"/>
      <c r="E118" s="92"/>
      <c r="F118" s="87"/>
      <c r="G118" s="87"/>
      <c r="H118" s="87"/>
      <c r="I118" s="87"/>
      <c r="J118" s="87"/>
      <c r="K118" s="87"/>
      <c r="L118" s="87" t="s">
        <v>122</v>
      </c>
      <c r="M118" s="87">
        <f>M116*13%</f>
        <v>87410.7</v>
      </c>
      <c r="N118" s="87"/>
      <c r="O118" s="87" t="s">
        <v>392</v>
      </c>
      <c r="P118" s="87"/>
      <c r="Q118" s="87">
        <f>'Regular April-26'!R78</f>
        <v>63362</v>
      </c>
      <c r="R118" s="87">
        <f>'Regular April-26'!S78</f>
        <v>11275</v>
      </c>
      <c r="S118" s="87">
        <f>'Regular April-26'!T78</f>
        <v>6217</v>
      </c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I118" s="84"/>
      <c r="AJ118" s="84"/>
      <c r="AK118" s="84"/>
      <c r="AL118" s="84"/>
      <c r="AM118" s="84"/>
    </row>
    <row r="119" spans="1:44" hidden="1">
      <c r="A119" s="90"/>
      <c r="B119" s="204"/>
      <c r="C119" s="222"/>
      <c r="D119" s="91"/>
      <c r="E119" s="92"/>
      <c r="F119" s="87"/>
      <c r="G119" s="87"/>
      <c r="H119" s="87"/>
      <c r="I119" s="87"/>
      <c r="J119" s="87"/>
      <c r="K119" s="87"/>
      <c r="L119" s="87" t="s">
        <v>123</v>
      </c>
      <c r="M119" s="87">
        <f>P116*3.75%</f>
        <v>30061.087499999998</v>
      </c>
      <c r="N119" s="87"/>
      <c r="O119" s="87"/>
      <c r="P119" s="87"/>
      <c r="Q119" s="87">
        <f>Q117+Q118</f>
        <v>102965</v>
      </c>
      <c r="R119" s="87">
        <f>R117+R118</f>
        <v>18400</v>
      </c>
      <c r="S119" s="87">
        <f>S117+S118</f>
        <v>10113</v>
      </c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I119" s="84"/>
      <c r="AJ119" s="84"/>
      <c r="AK119" s="84"/>
      <c r="AL119" s="84"/>
      <c r="AM119" s="84"/>
    </row>
    <row r="120" spans="1:44" hidden="1">
      <c r="A120" s="90"/>
      <c r="B120" s="226"/>
      <c r="C120" s="222"/>
      <c r="D120" s="91"/>
      <c r="E120" s="92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>
        <f>Q116-Q119</f>
        <v>-22274</v>
      </c>
      <c r="R120" s="87">
        <f>R116-R119</f>
        <v>-5725</v>
      </c>
      <c r="S120" s="87">
        <f>S116-S119</f>
        <v>-4097</v>
      </c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I120" s="84"/>
      <c r="AJ120" s="84"/>
      <c r="AK120" s="84"/>
      <c r="AL120" s="84"/>
      <c r="AM120" s="84"/>
    </row>
    <row r="121" spans="1:44">
      <c r="A121" s="90"/>
      <c r="B121" s="204"/>
      <c r="C121" s="222"/>
      <c r="D121" s="91"/>
      <c r="E121" s="92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I121" s="84"/>
      <c r="AJ121" s="84"/>
      <c r="AK121" s="84"/>
      <c r="AL121" s="84"/>
      <c r="AM121" s="84"/>
    </row>
    <row r="122" spans="1:44">
      <c r="A122" s="90"/>
      <c r="B122" s="164"/>
      <c r="C122" s="165"/>
      <c r="D122" s="91"/>
      <c r="E122" s="92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I122" s="84"/>
      <c r="AJ122" s="84"/>
      <c r="AK122" s="84"/>
      <c r="AL122" s="84"/>
      <c r="AM122" s="84"/>
    </row>
    <row r="123" spans="1:44">
      <c r="A123" s="90"/>
      <c r="B123" s="164"/>
      <c r="C123" s="165"/>
      <c r="D123" s="91"/>
      <c r="E123" s="92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I123" s="84"/>
      <c r="AJ123" s="84"/>
      <c r="AK123" s="84"/>
      <c r="AL123" s="84"/>
      <c r="AM123" s="84"/>
    </row>
    <row r="124" spans="1:44">
      <c r="A124" s="90"/>
      <c r="B124" s="164"/>
      <c r="C124" s="165"/>
      <c r="D124" s="91"/>
      <c r="E124" s="92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I124" s="84"/>
      <c r="AJ124" s="84"/>
      <c r="AK124" s="84"/>
      <c r="AL124" s="84"/>
      <c r="AM124" s="84"/>
    </row>
    <row r="125" spans="1:44">
      <c r="A125" s="90"/>
      <c r="B125" s="164"/>
      <c r="C125" s="165"/>
      <c r="D125" s="91"/>
      <c r="E125" s="92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I125" s="84"/>
      <c r="AJ125" s="84"/>
      <c r="AK125" s="84"/>
      <c r="AL125" s="84"/>
      <c r="AM125" s="84"/>
    </row>
    <row r="126" spans="1:44">
      <c r="A126" s="90"/>
      <c r="B126" s="164"/>
      <c r="C126" s="165"/>
      <c r="D126" s="91"/>
      <c r="E126" s="92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I126" s="84"/>
      <c r="AJ126" s="84"/>
      <c r="AK126" s="84"/>
      <c r="AL126" s="84"/>
      <c r="AM126" s="84"/>
    </row>
    <row r="127" spans="1:44">
      <c r="A127" s="90"/>
      <c r="B127" s="164"/>
      <c r="C127" s="165"/>
      <c r="D127" s="91"/>
      <c r="E127" s="92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4"/>
      <c r="Z127" s="94"/>
      <c r="AA127" s="93"/>
      <c r="AB127" s="94"/>
      <c r="AE127" s="79"/>
      <c r="AF127" s="79"/>
      <c r="AI127" s="84"/>
      <c r="AJ127" s="84"/>
      <c r="AK127" s="84"/>
      <c r="AL127" s="84"/>
      <c r="AM127" s="84"/>
    </row>
    <row r="128" spans="1:44">
      <c r="A128" s="90"/>
      <c r="B128" s="164"/>
      <c r="C128" s="165"/>
      <c r="D128" s="91"/>
      <c r="E128" s="92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4"/>
      <c r="Z128" s="94"/>
      <c r="AA128" s="93"/>
      <c r="AB128" s="94"/>
      <c r="AE128" s="79"/>
      <c r="AF128" s="79"/>
      <c r="AI128" s="84"/>
      <c r="AJ128" s="84"/>
      <c r="AK128" s="84"/>
      <c r="AL128" s="84"/>
      <c r="AM128" s="84"/>
    </row>
    <row r="129" spans="1:39" s="84" customFormat="1" ht="14.25" customHeight="1">
      <c r="A129" s="95"/>
      <c r="B129" s="166">
        <v>101428500390</v>
      </c>
      <c r="C129" s="167">
        <v>3316854827</v>
      </c>
      <c r="D129" s="96" t="s">
        <v>345</v>
      </c>
      <c r="E129" s="96"/>
      <c r="F129" s="97"/>
      <c r="G129" s="28"/>
      <c r="H129" s="98"/>
      <c r="I129" s="99"/>
      <c r="J129" s="100"/>
      <c r="K129" s="100"/>
      <c r="L129" s="100"/>
      <c r="M129" s="100"/>
      <c r="N129" s="101"/>
      <c r="O129" s="100"/>
      <c r="P129" s="100"/>
      <c r="Q129" s="101"/>
      <c r="R129" s="101"/>
      <c r="S129" s="101"/>
      <c r="T129" s="101"/>
      <c r="U129" s="102"/>
      <c r="V129" s="102"/>
      <c r="W129" s="102"/>
      <c r="X129" s="102"/>
      <c r="Y129" s="101"/>
      <c r="Z129" s="103"/>
      <c r="AA129" s="104"/>
      <c r="AB129" s="103"/>
      <c r="AC129" s="75"/>
      <c r="AD129" s="75"/>
      <c r="AE129" s="79"/>
      <c r="AF129" s="79"/>
      <c r="AG129" s="75"/>
      <c r="AI129" s="75"/>
      <c r="AJ129" s="75"/>
      <c r="AK129" s="75"/>
      <c r="AL129" s="75"/>
      <c r="AM129" s="75"/>
    </row>
    <row r="130" spans="1:39" s="84" customFormat="1" ht="14.25" customHeight="1">
      <c r="A130" s="95">
        <v>57</v>
      </c>
      <c r="B130" s="168">
        <v>101900639679</v>
      </c>
      <c r="C130" s="169">
        <v>3316592678</v>
      </c>
      <c r="D130" s="102" t="s">
        <v>309</v>
      </c>
      <c r="E130" s="98"/>
      <c r="F130" s="97"/>
      <c r="G130" s="28"/>
      <c r="H130" s="98"/>
      <c r="I130" s="99"/>
      <c r="J130" s="100"/>
      <c r="K130" s="100"/>
      <c r="L130" s="100"/>
      <c r="M130" s="100"/>
      <c r="N130" s="101"/>
      <c r="O130" s="100"/>
      <c r="P130" s="100"/>
      <c r="Q130" s="101"/>
      <c r="R130" s="101"/>
      <c r="S130" s="101"/>
      <c r="T130" s="101"/>
      <c r="U130" s="102"/>
      <c r="V130" s="102"/>
      <c r="W130" s="102"/>
      <c r="X130" s="105"/>
      <c r="Y130" s="101"/>
      <c r="Z130" s="103"/>
      <c r="AA130" s="104"/>
      <c r="AB130" s="103"/>
      <c r="AC130" s="74"/>
      <c r="AD130" s="75"/>
      <c r="AE130" s="75"/>
      <c r="AF130" s="75"/>
      <c r="AG130" s="76"/>
      <c r="AI130" s="79"/>
      <c r="AJ130" s="79"/>
      <c r="AK130" s="79"/>
      <c r="AL130" s="79"/>
      <c r="AM130" s="79"/>
    </row>
    <row r="131" spans="1:39" ht="14.25" customHeight="1">
      <c r="A131" s="66">
        <v>50</v>
      </c>
      <c r="B131" s="67">
        <v>101631000000</v>
      </c>
      <c r="C131" s="68">
        <v>3314176241</v>
      </c>
      <c r="D131" s="106" t="s">
        <v>102</v>
      </c>
      <c r="E131" s="106"/>
      <c r="F131" s="107"/>
      <c r="G131" s="40"/>
      <c r="H131" s="108"/>
      <c r="I131" s="109"/>
      <c r="J131" s="110"/>
      <c r="K131" s="110"/>
      <c r="L131" s="111"/>
      <c r="M131" s="111"/>
      <c r="N131" s="112"/>
      <c r="O131" s="111"/>
      <c r="P131" s="111"/>
      <c r="Q131" s="112"/>
      <c r="R131" s="112"/>
      <c r="S131" s="112"/>
      <c r="T131" s="112"/>
      <c r="U131" s="40"/>
      <c r="V131" s="113"/>
      <c r="W131" s="112"/>
      <c r="X131" s="114"/>
      <c r="Y131" s="112"/>
      <c r="Z131" s="115"/>
      <c r="AA131" s="72"/>
      <c r="AB131" s="115"/>
      <c r="AI131" s="58"/>
      <c r="AJ131" s="58"/>
      <c r="AK131" s="58"/>
      <c r="AL131" s="58"/>
      <c r="AM131" s="58"/>
    </row>
    <row r="132" spans="1:39" ht="14.25" customHeight="1">
      <c r="A132" s="66">
        <v>41</v>
      </c>
      <c r="B132" s="67">
        <v>101646000000</v>
      </c>
      <c r="C132" s="170" t="s">
        <v>103</v>
      </c>
      <c r="D132" s="106" t="s">
        <v>104</v>
      </c>
      <c r="E132" s="106"/>
      <c r="F132" s="107"/>
      <c r="G132" s="40"/>
      <c r="H132" s="108"/>
      <c r="I132" s="109"/>
      <c r="J132" s="110"/>
      <c r="K132" s="110"/>
      <c r="L132" s="111"/>
      <c r="M132" s="111"/>
      <c r="N132" s="112"/>
      <c r="O132" s="111"/>
      <c r="P132" s="111"/>
      <c r="Q132" s="112"/>
      <c r="R132" s="112"/>
      <c r="S132" s="112"/>
      <c r="T132" s="112"/>
      <c r="U132" s="40"/>
      <c r="V132" s="113"/>
      <c r="W132" s="112"/>
      <c r="X132" s="114"/>
      <c r="Y132" s="112"/>
      <c r="Z132" s="115"/>
      <c r="AA132" s="72"/>
      <c r="AB132" s="115"/>
      <c r="AI132" s="58"/>
      <c r="AJ132" s="58"/>
      <c r="AK132" s="58"/>
      <c r="AL132" s="58"/>
      <c r="AM132" s="58"/>
    </row>
    <row r="133" spans="1:39" ht="14.25" customHeight="1">
      <c r="A133" s="66">
        <v>34</v>
      </c>
      <c r="B133" s="67">
        <v>101875097822</v>
      </c>
      <c r="C133" s="68">
        <v>3314449592</v>
      </c>
      <c r="D133" s="106" t="s">
        <v>105</v>
      </c>
      <c r="E133" s="106"/>
      <c r="F133" s="107"/>
      <c r="G133" s="40"/>
      <c r="H133" s="116"/>
      <c r="I133" s="70"/>
      <c r="J133" s="71"/>
      <c r="K133" s="71"/>
      <c r="L133" s="71"/>
      <c r="M133" s="71"/>
      <c r="N133" s="72"/>
      <c r="O133" s="71"/>
      <c r="P133" s="71"/>
      <c r="Q133" s="72"/>
      <c r="R133" s="72"/>
      <c r="S133" s="72"/>
      <c r="T133" s="72"/>
      <c r="U133" s="40"/>
      <c r="V133" s="117"/>
      <c r="W133" s="72"/>
      <c r="X133" s="72"/>
      <c r="Y133" s="112"/>
      <c r="Z133" s="115"/>
      <c r="AA133" s="72"/>
      <c r="AB133" s="115"/>
      <c r="AI133" s="79"/>
      <c r="AJ133" s="79"/>
      <c r="AK133" s="79"/>
      <c r="AL133" s="79"/>
      <c r="AM133" s="79"/>
    </row>
    <row r="134" spans="1:39" ht="14.25" customHeight="1">
      <c r="A134" s="66">
        <v>26</v>
      </c>
      <c r="B134" s="67">
        <v>101564796217</v>
      </c>
      <c r="C134" s="68">
        <v>3314455537</v>
      </c>
      <c r="D134" s="106" t="s">
        <v>106</v>
      </c>
      <c r="E134" s="106"/>
      <c r="F134" s="107"/>
      <c r="G134" s="40"/>
      <c r="H134" s="108"/>
      <c r="I134" s="109"/>
      <c r="J134" s="110"/>
      <c r="K134" s="110"/>
      <c r="L134" s="111"/>
      <c r="M134" s="111"/>
      <c r="N134" s="112"/>
      <c r="O134" s="111"/>
      <c r="P134" s="111"/>
      <c r="Q134" s="112"/>
      <c r="R134" s="112"/>
      <c r="S134" s="112"/>
      <c r="T134" s="112"/>
      <c r="U134" s="40"/>
      <c r="V134" s="113"/>
      <c r="W134" s="112"/>
      <c r="X134" s="114"/>
      <c r="Y134" s="112"/>
      <c r="Z134" s="115"/>
      <c r="AA134" s="72"/>
      <c r="AB134" s="115"/>
      <c r="AI134" s="79"/>
      <c r="AJ134" s="79"/>
      <c r="AK134" s="79"/>
      <c r="AL134" s="79"/>
      <c r="AM134" s="79"/>
    </row>
    <row r="135" spans="1:39" s="121" customFormat="1" ht="14.25" customHeight="1">
      <c r="A135" s="66">
        <v>16</v>
      </c>
      <c r="B135" s="67">
        <v>101842932855</v>
      </c>
      <c r="C135" s="68">
        <v>3314174854</v>
      </c>
      <c r="D135" s="106" t="s">
        <v>107</v>
      </c>
      <c r="E135" s="106"/>
      <c r="F135" s="107"/>
      <c r="G135" s="40"/>
      <c r="H135" s="116"/>
      <c r="I135" s="70"/>
      <c r="J135" s="118"/>
      <c r="K135" s="118"/>
      <c r="L135" s="71"/>
      <c r="M135" s="71"/>
      <c r="N135" s="72"/>
      <c r="O135" s="71"/>
      <c r="P135" s="71"/>
      <c r="Q135" s="72"/>
      <c r="R135" s="72"/>
      <c r="S135" s="72"/>
      <c r="T135" s="72"/>
      <c r="U135" s="40"/>
      <c r="V135" s="119"/>
      <c r="W135" s="72"/>
      <c r="X135" s="120"/>
      <c r="Y135" s="112"/>
      <c r="Z135" s="115"/>
      <c r="AA135" s="72"/>
      <c r="AB135" s="115"/>
      <c r="AE135" s="75"/>
      <c r="AF135" s="75"/>
      <c r="AI135" s="79"/>
      <c r="AJ135" s="79"/>
      <c r="AK135" s="79"/>
      <c r="AL135" s="79"/>
      <c r="AM135" s="79"/>
    </row>
    <row r="136" spans="1:39" s="79" customFormat="1" ht="14.25" customHeight="1">
      <c r="A136" s="66">
        <v>1</v>
      </c>
      <c r="B136" s="67">
        <v>101876663672</v>
      </c>
      <c r="C136" s="68">
        <v>3314455396</v>
      </c>
      <c r="D136" s="106" t="s">
        <v>108</v>
      </c>
      <c r="E136" s="106"/>
      <c r="F136" s="107"/>
      <c r="G136" s="40"/>
      <c r="H136" s="116"/>
      <c r="I136" s="70"/>
      <c r="J136" s="118"/>
      <c r="K136" s="118"/>
      <c r="L136" s="71"/>
      <c r="M136" s="71"/>
      <c r="N136" s="72"/>
      <c r="O136" s="71"/>
      <c r="P136" s="71"/>
      <c r="Q136" s="72"/>
      <c r="R136" s="72"/>
      <c r="S136" s="72"/>
      <c r="T136" s="72"/>
      <c r="U136" s="40"/>
      <c r="V136" s="117"/>
      <c r="W136" s="72"/>
      <c r="X136" s="120"/>
      <c r="Y136" s="112"/>
      <c r="Z136" s="115"/>
      <c r="AA136" s="72"/>
      <c r="AB136" s="115"/>
      <c r="AE136" s="75"/>
      <c r="AF136" s="75"/>
    </row>
    <row r="137" spans="1:39" ht="14.25" customHeight="1">
      <c r="A137" s="122">
        <v>3</v>
      </c>
      <c r="B137" s="171"/>
      <c r="C137" s="172">
        <v>3313832424</v>
      </c>
      <c r="D137" s="123" t="s">
        <v>109</v>
      </c>
      <c r="E137" s="106"/>
      <c r="F137" s="124"/>
      <c r="G137" s="41"/>
      <c r="H137" s="125"/>
      <c r="I137" s="126"/>
      <c r="J137" s="127"/>
      <c r="K137" s="127"/>
      <c r="L137" s="128"/>
      <c r="M137" s="128"/>
      <c r="N137" s="129"/>
      <c r="O137" s="128"/>
      <c r="P137" s="128"/>
      <c r="Q137" s="129"/>
      <c r="R137" s="129"/>
      <c r="S137" s="129"/>
      <c r="T137" s="129"/>
      <c r="U137" s="41"/>
      <c r="V137" s="130"/>
      <c r="W137" s="129"/>
      <c r="X137" s="131"/>
      <c r="Y137" s="112"/>
      <c r="Z137" s="115"/>
      <c r="AA137" s="72"/>
      <c r="AB137" s="115"/>
      <c r="AI137" s="79"/>
      <c r="AJ137" s="79"/>
      <c r="AK137" s="79"/>
      <c r="AL137" s="79"/>
      <c r="AM137" s="79"/>
    </row>
    <row r="138" spans="1:39" ht="14.25" customHeight="1">
      <c r="A138" s="66">
        <v>98</v>
      </c>
      <c r="B138" s="67">
        <v>101842932758</v>
      </c>
      <c r="C138" s="68">
        <v>3314175295</v>
      </c>
      <c r="D138" s="106" t="s">
        <v>110</v>
      </c>
      <c r="E138" s="106"/>
      <c r="F138" s="107"/>
      <c r="G138" s="40"/>
      <c r="H138" s="116"/>
      <c r="I138" s="70"/>
      <c r="J138" s="71"/>
      <c r="K138" s="71"/>
      <c r="L138" s="71"/>
      <c r="M138" s="71"/>
      <c r="N138" s="72"/>
      <c r="O138" s="71"/>
      <c r="P138" s="71"/>
      <c r="Q138" s="72"/>
      <c r="R138" s="72"/>
      <c r="S138" s="72"/>
      <c r="T138" s="72"/>
      <c r="U138" s="40"/>
      <c r="V138" s="117"/>
      <c r="W138" s="72"/>
      <c r="X138" s="72"/>
      <c r="Y138" s="112"/>
      <c r="Z138" s="115"/>
      <c r="AA138" s="72"/>
      <c r="AB138" s="115"/>
      <c r="AI138" s="79"/>
      <c r="AJ138" s="79"/>
      <c r="AK138" s="79"/>
      <c r="AL138" s="79"/>
      <c r="AM138" s="79"/>
    </row>
    <row r="139" spans="1:39" s="58" customFormat="1" ht="14.25" customHeight="1">
      <c r="A139" s="66">
        <v>49</v>
      </c>
      <c r="B139" s="67">
        <v>101993877025</v>
      </c>
      <c r="C139" s="67" t="s">
        <v>111</v>
      </c>
      <c r="D139" s="41" t="s">
        <v>112</v>
      </c>
      <c r="E139" s="132"/>
      <c r="F139" s="69"/>
      <c r="G139" s="40"/>
      <c r="H139" s="39"/>
      <c r="I139" s="70"/>
      <c r="J139" s="71"/>
      <c r="K139" s="71"/>
      <c r="L139" s="71"/>
      <c r="M139" s="71"/>
      <c r="N139" s="72"/>
      <c r="O139" s="71"/>
      <c r="P139" s="71"/>
      <c r="Q139" s="72"/>
      <c r="R139" s="72"/>
      <c r="S139" s="72"/>
      <c r="T139" s="72"/>
      <c r="U139" s="19"/>
      <c r="V139" s="40"/>
      <c r="W139" s="72"/>
      <c r="X139" s="120"/>
      <c r="Y139" s="112"/>
      <c r="Z139" s="115"/>
      <c r="AA139" s="19"/>
      <c r="AB139" s="115"/>
      <c r="AE139" s="75"/>
      <c r="AF139" s="75"/>
      <c r="AI139" s="75"/>
      <c r="AJ139" s="75"/>
      <c r="AK139" s="75"/>
      <c r="AL139" s="75"/>
      <c r="AM139" s="75"/>
    </row>
    <row r="140" spans="1:39" s="58" customFormat="1" ht="14.25" customHeight="1">
      <c r="A140" s="66">
        <v>55</v>
      </c>
      <c r="B140" s="67">
        <v>102011628519</v>
      </c>
      <c r="C140" s="67">
        <v>3315747433</v>
      </c>
      <c r="D140" s="123" t="s">
        <v>113</v>
      </c>
      <c r="E140" s="132"/>
      <c r="F140" s="69"/>
      <c r="G140" s="40"/>
      <c r="H140" s="39"/>
      <c r="I140" s="70"/>
      <c r="J140" s="71"/>
      <c r="K140" s="71"/>
      <c r="L140" s="71"/>
      <c r="M140" s="71"/>
      <c r="N140" s="72"/>
      <c r="O140" s="71"/>
      <c r="P140" s="71"/>
      <c r="Q140" s="72"/>
      <c r="R140" s="72"/>
      <c r="S140" s="72"/>
      <c r="T140" s="72"/>
      <c r="U140" s="19"/>
      <c r="V140" s="40"/>
      <c r="W140" s="72"/>
      <c r="X140" s="120"/>
      <c r="Y140" s="112"/>
      <c r="Z140" s="115"/>
      <c r="AA140" s="19"/>
      <c r="AB140" s="115"/>
      <c r="AE140" s="75"/>
      <c r="AF140" s="75"/>
      <c r="AI140" s="75"/>
      <c r="AJ140" s="75"/>
      <c r="AK140" s="75"/>
      <c r="AL140" s="75"/>
      <c r="AM140" s="75"/>
    </row>
    <row r="141" spans="1:39" s="79" customFormat="1" ht="14.25" customHeight="1">
      <c r="A141" s="66">
        <v>56</v>
      </c>
      <c r="B141" s="67">
        <v>102011628503</v>
      </c>
      <c r="C141" s="67">
        <v>3315747709</v>
      </c>
      <c r="D141" s="123" t="s">
        <v>114</v>
      </c>
      <c r="E141" s="39"/>
      <c r="F141" s="69"/>
      <c r="G141" s="40"/>
      <c r="H141" s="39"/>
      <c r="I141" s="70"/>
      <c r="J141" s="71"/>
      <c r="K141" s="71"/>
      <c r="L141" s="71"/>
      <c r="M141" s="71"/>
      <c r="N141" s="72"/>
      <c r="O141" s="71"/>
      <c r="P141" s="71"/>
      <c r="Q141" s="72"/>
      <c r="R141" s="72"/>
      <c r="S141" s="72"/>
      <c r="T141" s="72"/>
      <c r="U141" s="19"/>
      <c r="V141" s="40"/>
      <c r="W141" s="72"/>
      <c r="X141" s="120"/>
      <c r="Y141" s="112"/>
      <c r="Z141" s="115"/>
      <c r="AA141" s="19"/>
      <c r="AB141" s="115"/>
      <c r="AE141" s="75"/>
      <c r="AF141" s="75"/>
      <c r="AI141" s="75"/>
      <c r="AJ141" s="75"/>
      <c r="AK141" s="75"/>
      <c r="AL141" s="75"/>
      <c r="AM141" s="75"/>
    </row>
    <row r="142" spans="1:39" s="79" customFormat="1" ht="14.25" customHeight="1">
      <c r="A142" s="66">
        <v>58</v>
      </c>
      <c r="B142" s="67">
        <v>101960331761</v>
      </c>
      <c r="C142" s="67" t="s">
        <v>115</v>
      </c>
      <c r="D142" s="123" t="s">
        <v>116</v>
      </c>
      <c r="E142" s="39"/>
      <c r="F142" s="69"/>
      <c r="G142" s="40"/>
      <c r="H142" s="39"/>
      <c r="I142" s="70"/>
      <c r="J142" s="71"/>
      <c r="K142" s="71"/>
      <c r="L142" s="71"/>
      <c r="M142" s="71"/>
      <c r="N142" s="72"/>
      <c r="O142" s="71"/>
      <c r="P142" s="71"/>
      <c r="Q142" s="72"/>
      <c r="R142" s="72"/>
      <c r="S142" s="72"/>
      <c r="T142" s="72"/>
      <c r="U142" s="19"/>
      <c r="V142" s="40"/>
      <c r="W142" s="72"/>
      <c r="X142" s="120"/>
      <c r="Y142" s="112"/>
      <c r="Z142" s="115"/>
      <c r="AA142" s="19"/>
      <c r="AB142" s="115"/>
      <c r="AE142" s="75"/>
      <c r="AF142" s="75"/>
      <c r="AI142" s="75"/>
      <c r="AJ142" s="75"/>
      <c r="AK142" s="75"/>
      <c r="AL142" s="75"/>
      <c r="AM142" s="75"/>
    </row>
    <row r="143" spans="1:39" s="79" customFormat="1" ht="14.25" customHeight="1">
      <c r="A143" s="66">
        <v>70</v>
      </c>
      <c r="B143" s="67">
        <v>101529230644</v>
      </c>
      <c r="C143" s="67">
        <v>3315687838</v>
      </c>
      <c r="D143" s="123" t="s">
        <v>117</v>
      </c>
      <c r="E143" s="39"/>
      <c r="F143" s="69"/>
      <c r="G143" s="40"/>
      <c r="H143" s="39"/>
      <c r="I143" s="70"/>
      <c r="J143" s="71"/>
      <c r="K143" s="71"/>
      <c r="L143" s="71"/>
      <c r="M143" s="71"/>
      <c r="N143" s="72"/>
      <c r="O143" s="71"/>
      <c r="P143" s="71"/>
      <c r="Q143" s="72"/>
      <c r="R143" s="72"/>
      <c r="S143" s="72"/>
      <c r="T143" s="72"/>
      <c r="U143" s="19"/>
      <c r="V143" s="40"/>
      <c r="W143" s="72"/>
      <c r="X143" s="120"/>
      <c r="Y143" s="112"/>
      <c r="Z143" s="115"/>
      <c r="AA143" s="19"/>
      <c r="AB143" s="115"/>
      <c r="AE143" s="75"/>
      <c r="AF143" s="75"/>
      <c r="AI143" s="75"/>
      <c r="AJ143" s="75"/>
      <c r="AK143" s="75"/>
      <c r="AL143" s="75"/>
      <c r="AM143" s="75"/>
    </row>
    <row r="144" spans="1:39" s="79" customFormat="1" ht="14.25" customHeight="1">
      <c r="A144" s="66">
        <v>87</v>
      </c>
      <c r="B144" s="67">
        <v>101980353268</v>
      </c>
      <c r="C144" s="67">
        <v>3315464782</v>
      </c>
      <c r="D144" s="123" t="s">
        <v>118</v>
      </c>
      <c r="E144" s="39"/>
      <c r="F144" s="69"/>
      <c r="G144" s="40"/>
      <c r="H144" s="39"/>
      <c r="I144" s="70"/>
      <c r="J144" s="71"/>
      <c r="K144" s="71"/>
      <c r="L144" s="71"/>
      <c r="M144" s="71"/>
      <c r="N144" s="72"/>
      <c r="O144" s="71"/>
      <c r="P144" s="71"/>
      <c r="Q144" s="72"/>
      <c r="R144" s="72"/>
      <c r="S144" s="72"/>
      <c r="T144" s="72"/>
      <c r="U144" s="19"/>
      <c r="V144" s="40"/>
      <c r="W144" s="72"/>
      <c r="X144" s="120"/>
      <c r="Y144" s="112"/>
      <c r="Z144" s="115"/>
      <c r="AA144" s="19"/>
      <c r="AB144" s="115"/>
      <c r="AE144" s="75"/>
      <c r="AF144" s="75"/>
      <c r="AI144" s="75"/>
      <c r="AJ144" s="75"/>
      <c r="AK144" s="75"/>
      <c r="AL144" s="75"/>
      <c r="AM144" s="75"/>
    </row>
    <row r="145" spans="1:39" s="79" customFormat="1" ht="14.25" customHeight="1">
      <c r="A145" s="66"/>
      <c r="B145" s="67">
        <v>102013043508</v>
      </c>
      <c r="C145" s="67">
        <v>3315746942</v>
      </c>
      <c r="D145" s="41" t="s">
        <v>119</v>
      </c>
      <c r="E145" s="39"/>
      <c r="F145" s="69"/>
      <c r="G145" s="40"/>
      <c r="H145" s="39"/>
      <c r="I145" s="70"/>
      <c r="J145" s="71"/>
      <c r="K145" s="71"/>
      <c r="L145" s="71"/>
      <c r="M145" s="71"/>
      <c r="N145" s="72"/>
      <c r="O145" s="71"/>
      <c r="P145" s="71"/>
      <c r="Q145" s="72"/>
      <c r="R145" s="72"/>
      <c r="S145" s="72"/>
      <c r="T145" s="72"/>
      <c r="U145" s="19"/>
      <c r="V145" s="40"/>
      <c r="W145" s="72"/>
      <c r="X145" s="120"/>
      <c r="Y145" s="112"/>
      <c r="Z145" s="115"/>
      <c r="AA145" s="19"/>
      <c r="AB145" s="115"/>
      <c r="AE145" s="75"/>
      <c r="AF145" s="75"/>
      <c r="AI145" s="75"/>
      <c r="AJ145" s="75"/>
      <c r="AK145" s="75"/>
      <c r="AL145" s="75"/>
      <c r="AM145" s="75"/>
    </row>
    <row r="146" spans="1:39" s="79" customFormat="1" ht="14.25" customHeight="1">
      <c r="A146" s="66"/>
      <c r="B146" s="67">
        <v>101665146610</v>
      </c>
      <c r="C146" s="67" t="s">
        <v>120</v>
      </c>
      <c r="D146" s="123" t="s">
        <v>121</v>
      </c>
      <c r="E146" s="39"/>
      <c r="F146" s="69"/>
      <c r="G146" s="40"/>
      <c r="H146" s="39"/>
      <c r="I146" s="70"/>
      <c r="J146" s="71"/>
      <c r="K146" s="71"/>
      <c r="L146" s="71"/>
      <c r="M146" s="71"/>
      <c r="N146" s="72"/>
      <c r="O146" s="71"/>
      <c r="P146" s="71"/>
      <c r="Q146" s="72"/>
      <c r="R146" s="72"/>
      <c r="S146" s="72"/>
      <c r="T146" s="72"/>
      <c r="U146" s="19"/>
      <c r="V146" s="40"/>
      <c r="W146" s="72"/>
      <c r="X146" s="120"/>
      <c r="Y146" s="112"/>
      <c r="Z146" s="115"/>
      <c r="AA146" s="19"/>
      <c r="AB146" s="115"/>
      <c r="AE146" s="75"/>
      <c r="AF146" s="75"/>
      <c r="AI146" s="75"/>
      <c r="AJ146" s="75"/>
      <c r="AK146" s="75"/>
      <c r="AL146" s="75"/>
      <c r="AM146" s="75"/>
    </row>
    <row r="147" spans="1:39" ht="14.25" customHeight="1">
      <c r="A147" s="66">
        <v>38</v>
      </c>
      <c r="B147" s="67">
        <v>101807758862</v>
      </c>
      <c r="C147" s="68">
        <v>3313837818</v>
      </c>
      <c r="D147" s="88" t="s">
        <v>124</v>
      </c>
      <c r="E147" s="88"/>
      <c r="F147" s="107"/>
      <c r="G147" s="133"/>
      <c r="H147" s="133"/>
      <c r="I147" s="133"/>
      <c r="J147" s="134"/>
      <c r="K147" s="135"/>
      <c r="L147" s="136"/>
      <c r="M147" s="135"/>
      <c r="N147" s="137"/>
      <c r="O147" s="135"/>
      <c r="P147" s="138"/>
      <c r="Q147" s="139"/>
      <c r="R147" s="137"/>
      <c r="S147" s="137"/>
      <c r="T147" s="137"/>
      <c r="U147" s="137"/>
      <c r="V147" s="137"/>
      <c r="W147" s="137"/>
      <c r="X147" s="137"/>
      <c r="Y147" s="140"/>
      <c r="Z147" s="141"/>
      <c r="AA147" s="137"/>
      <c r="AB147" s="141"/>
      <c r="AE147" s="79"/>
      <c r="AF147" s="79"/>
    </row>
    <row r="148" spans="1:39" ht="14.25" customHeight="1">
      <c r="A148" s="66">
        <v>30</v>
      </c>
      <c r="B148" s="173">
        <v>101852903951</v>
      </c>
      <c r="C148" s="174">
        <v>3314256918</v>
      </c>
      <c r="D148" s="88" t="s">
        <v>125</v>
      </c>
      <c r="E148" s="88"/>
      <c r="F148" s="107"/>
      <c r="G148" s="133"/>
      <c r="H148" s="133"/>
      <c r="I148" s="133"/>
      <c r="J148" s="134"/>
      <c r="K148" s="135"/>
      <c r="L148" s="136"/>
      <c r="M148" s="135"/>
      <c r="N148" s="137"/>
      <c r="O148" s="135"/>
      <c r="P148" s="139"/>
      <c r="Q148" s="139"/>
      <c r="R148" s="137"/>
      <c r="S148" s="137"/>
      <c r="T148" s="137"/>
      <c r="U148" s="137"/>
      <c r="V148" s="137"/>
      <c r="W148" s="137"/>
      <c r="X148" s="137"/>
      <c r="Y148" s="140"/>
      <c r="Z148" s="141"/>
      <c r="AA148" s="137"/>
      <c r="AB148" s="141"/>
      <c r="AE148" s="79"/>
      <c r="AF148" s="79"/>
    </row>
    <row r="149" spans="1:39" ht="14.25" customHeight="1">
      <c r="A149" s="66">
        <v>27</v>
      </c>
      <c r="B149" s="67">
        <v>101458933680</v>
      </c>
      <c r="C149" s="68">
        <v>3313610596</v>
      </c>
      <c r="D149" s="88" t="s">
        <v>127</v>
      </c>
      <c r="E149" s="88"/>
      <c r="F149" s="107"/>
      <c r="G149" s="133"/>
      <c r="H149" s="133"/>
      <c r="I149" s="133"/>
      <c r="J149" s="142"/>
      <c r="K149" s="135"/>
      <c r="L149" s="143"/>
      <c r="M149" s="135"/>
      <c r="N149" s="137"/>
      <c r="O149" s="135"/>
      <c r="P149" s="139"/>
      <c r="Q149" s="139"/>
      <c r="R149" s="137"/>
      <c r="S149" s="137"/>
      <c r="T149" s="137"/>
      <c r="U149" s="137"/>
      <c r="V149" s="137"/>
      <c r="W149" s="137"/>
      <c r="X149" s="137"/>
      <c r="Y149" s="140"/>
      <c r="Z149" s="141"/>
      <c r="AA149" s="137"/>
      <c r="AB149" s="141"/>
      <c r="AE149" s="79"/>
      <c r="AF149" s="79"/>
      <c r="AI149" s="58"/>
      <c r="AJ149" s="58"/>
      <c r="AK149" s="58"/>
      <c r="AL149" s="58"/>
      <c r="AM149" s="58"/>
    </row>
    <row r="150" spans="1:39" ht="14.25" customHeight="1">
      <c r="A150" s="66">
        <v>19</v>
      </c>
      <c r="B150" s="163">
        <v>101889456978</v>
      </c>
      <c r="C150" s="68">
        <v>3314587013</v>
      </c>
      <c r="D150" s="144" t="s">
        <v>129</v>
      </c>
      <c r="E150" s="144"/>
      <c r="F150" s="107"/>
      <c r="G150" s="133"/>
      <c r="H150" s="133"/>
      <c r="I150" s="133"/>
      <c r="L150" s="58"/>
      <c r="M150" s="135"/>
      <c r="N150" s="137"/>
      <c r="O150" s="135"/>
      <c r="P150" s="135"/>
      <c r="Q150" s="137"/>
      <c r="R150" s="137"/>
      <c r="S150" s="137"/>
      <c r="T150" s="137"/>
      <c r="U150" s="137"/>
      <c r="V150" s="137"/>
      <c r="W150" s="137"/>
      <c r="X150" s="137"/>
      <c r="Y150" s="140"/>
      <c r="Z150" s="141"/>
      <c r="AA150" s="137"/>
      <c r="AB150" s="141"/>
      <c r="AE150" s="79"/>
      <c r="AF150" s="79"/>
    </row>
    <row r="151" spans="1:39" ht="14.25" customHeight="1">
      <c r="A151" s="66">
        <v>10</v>
      </c>
      <c r="B151" s="163">
        <v>101842932789</v>
      </c>
      <c r="C151" s="68">
        <v>3314176669</v>
      </c>
      <c r="D151" s="88" t="s">
        <v>130</v>
      </c>
      <c r="E151" s="88"/>
      <c r="F151" s="107"/>
      <c r="G151" s="133"/>
      <c r="H151" s="133"/>
      <c r="I151" s="133"/>
      <c r="J151" s="135"/>
      <c r="K151" s="135"/>
      <c r="L151" s="139"/>
      <c r="M151" s="135"/>
      <c r="N151" s="137"/>
      <c r="O151" s="135"/>
      <c r="P151" s="135"/>
      <c r="Q151" s="137"/>
      <c r="R151" s="137"/>
      <c r="S151" s="137"/>
      <c r="T151" s="137"/>
      <c r="U151" s="137"/>
      <c r="V151" s="137"/>
      <c r="W151" s="137"/>
      <c r="X151" s="137"/>
      <c r="Y151" s="140"/>
      <c r="Z151" s="141"/>
      <c r="AA151" s="137"/>
      <c r="AB151" s="141"/>
    </row>
    <row r="152" spans="1:39" ht="14.25" customHeight="1">
      <c r="A152" s="66">
        <v>1</v>
      </c>
      <c r="B152" s="67">
        <v>101836081329</v>
      </c>
      <c r="C152" s="68">
        <v>3314122595</v>
      </c>
      <c r="D152" s="88" t="s">
        <v>131</v>
      </c>
      <c r="E152" s="88"/>
      <c r="F152" s="107"/>
      <c r="G152" s="133"/>
      <c r="H152" s="133"/>
      <c r="I152" s="133"/>
      <c r="L152" s="145"/>
      <c r="M152" s="135"/>
      <c r="N152" s="137"/>
      <c r="O152" s="135"/>
      <c r="P152" s="135"/>
      <c r="Q152" s="137"/>
      <c r="R152" s="137"/>
      <c r="S152" s="137"/>
      <c r="T152" s="137"/>
      <c r="U152" s="137"/>
      <c r="V152" s="137"/>
      <c r="W152" s="137"/>
      <c r="X152" s="137"/>
      <c r="Y152" s="140"/>
      <c r="Z152" s="141"/>
      <c r="AA152" s="137"/>
      <c r="AB152" s="141"/>
    </row>
    <row r="153" spans="1:39" ht="14.25" customHeight="1">
      <c r="A153" s="66">
        <v>38</v>
      </c>
      <c r="B153" s="173">
        <v>101821695044</v>
      </c>
      <c r="C153" s="68">
        <v>3314210782</v>
      </c>
      <c r="D153" s="88" t="s">
        <v>132</v>
      </c>
      <c r="E153" s="88"/>
      <c r="F153" s="107"/>
      <c r="G153" s="133"/>
      <c r="H153" s="133"/>
      <c r="I153" s="133"/>
      <c r="J153" s="135"/>
      <c r="L153" s="58"/>
      <c r="M153" s="135"/>
      <c r="N153" s="137"/>
      <c r="O153" s="135"/>
      <c r="P153" s="135"/>
      <c r="Q153" s="137"/>
      <c r="R153" s="137"/>
      <c r="S153" s="137"/>
      <c r="T153" s="137"/>
      <c r="U153" s="137"/>
      <c r="V153" s="137"/>
      <c r="W153" s="137"/>
      <c r="X153" s="137"/>
      <c r="Y153" s="140"/>
      <c r="Z153" s="141"/>
      <c r="AA153" s="137"/>
      <c r="AB153" s="141"/>
    </row>
    <row r="154" spans="1:39" ht="14.25" customHeight="1">
      <c r="A154" s="66">
        <v>53</v>
      </c>
      <c r="B154" s="163">
        <v>101902349153</v>
      </c>
      <c r="C154" s="68">
        <v>3314665956</v>
      </c>
      <c r="D154" s="144" t="s">
        <v>133</v>
      </c>
      <c r="E154" s="144"/>
      <c r="F154" s="107"/>
      <c r="G154" s="133"/>
      <c r="H154" s="133"/>
      <c r="I154" s="133"/>
      <c r="J154" s="135"/>
      <c r="L154" s="58"/>
      <c r="M154" s="135"/>
      <c r="N154" s="137"/>
      <c r="O154" s="135"/>
      <c r="P154" s="135"/>
      <c r="Q154" s="137"/>
      <c r="R154" s="137"/>
      <c r="S154" s="137"/>
      <c r="T154" s="137"/>
      <c r="U154" s="137"/>
      <c r="V154" s="137"/>
      <c r="W154" s="137"/>
      <c r="X154" s="137"/>
      <c r="Y154" s="140"/>
      <c r="Z154" s="141"/>
      <c r="AA154" s="137"/>
      <c r="AB154" s="141"/>
    </row>
    <row r="155" spans="1:39" ht="14.25" customHeight="1">
      <c r="A155" s="66">
        <v>45</v>
      </c>
      <c r="B155" s="67">
        <v>101836081317</v>
      </c>
      <c r="C155" s="68">
        <v>3314122103</v>
      </c>
      <c r="D155" s="88" t="s">
        <v>134</v>
      </c>
      <c r="E155" s="88"/>
      <c r="F155" s="107"/>
      <c r="G155" s="133"/>
      <c r="H155" s="133"/>
      <c r="I155" s="133"/>
      <c r="J155" s="135"/>
      <c r="K155" s="135"/>
      <c r="L155" s="139"/>
      <c r="M155" s="135"/>
      <c r="N155" s="137"/>
      <c r="O155" s="135"/>
      <c r="P155" s="135"/>
      <c r="Q155" s="137"/>
      <c r="R155" s="137"/>
      <c r="S155" s="137"/>
      <c r="T155" s="137"/>
      <c r="U155" s="137"/>
      <c r="V155" s="137"/>
      <c r="W155" s="137"/>
      <c r="X155" s="137"/>
      <c r="Y155" s="140"/>
      <c r="Z155" s="141"/>
      <c r="AA155" s="137"/>
      <c r="AB155" s="141"/>
    </row>
    <row r="156" spans="1:39" ht="14.25" customHeight="1">
      <c r="A156" s="66"/>
      <c r="B156" s="67">
        <v>101403713338</v>
      </c>
      <c r="C156" s="175">
        <v>3315119912</v>
      </c>
      <c r="D156" s="120" t="s">
        <v>135</v>
      </c>
      <c r="E156" s="120"/>
      <c r="F156" s="107"/>
      <c r="G156" s="133"/>
      <c r="H156" s="133"/>
      <c r="I156" s="133"/>
      <c r="J156" s="135"/>
      <c r="K156" s="135"/>
      <c r="L156" s="139"/>
      <c r="M156" s="135"/>
      <c r="N156" s="137"/>
      <c r="O156" s="135"/>
      <c r="P156" s="135"/>
      <c r="Q156" s="137"/>
      <c r="R156" s="137"/>
      <c r="S156" s="137"/>
      <c r="T156" s="137"/>
      <c r="U156" s="137"/>
      <c r="V156" s="137"/>
      <c r="W156" s="137"/>
      <c r="X156" s="137"/>
      <c r="Y156" s="140"/>
      <c r="Z156" s="141"/>
      <c r="AA156" s="137"/>
      <c r="AB156" s="141"/>
    </row>
    <row r="157" spans="1:39" s="58" customFormat="1" ht="14.25" customHeight="1">
      <c r="A157" s="66"/>
      <c r="B157" s="176">
        <v>101942393477</v>
      </c>
      <c r="C157" s="175">
        <v>3315114395</v>
      </c>
      <c r="D157" s="120" t="s">
        <v>136</v>
      </c>
      <c r="E157" s="120"/>
      <c r="F157" s="107"/>
      <c r="G157" s="70"/>
      <c r="H157" s="146"/>
      <c r="I157" s="70"/>
      <c r="J157" s="118"/>
      <c r="K157" s="118"/>
      <c r="L157" s="147"/>
      <c r="M157" s="71"/>
      <c r="N157" s="72"/>
      <c r="O157" s="71"/>
      <c r="P157" s="71"/>
      <c r="Q157" s="72"/>
      <c r="R157" s="72"/>
      <c r="S157" s="72"/>
      <c r="T157" s="72"/>
      <c r="U157" s="72"/>
      <c r="V157" s="72"/>
      <c r="W157" s="72"/>
      <c r="X157" s="72"/>
      <c r="Y157" s="112"/>
      <c r="Z157" s="115"/>
      <c r="AA157" s="72"/>
      <c r="AB157" s="115"/>
      <c r="AE157" s="75"/>
      <c r="AF157" s="75"/>
      <c r="AI157" s="75"/>
      <c r="AJ157" s="75"/>
      <c r="AK157" s="75"/>
      <c r="AL157" s="75"/>
      <c r="AM157" s="75"/>
    </row>
    <row r="158" spans="1:39" ht="14.25" customHeight="1">
      <c r="A158" s="66"/>
      <c r="B158" s="176"/>
      <c r="C158" s="175"/>
      <c r="D158" s="120"/>
      <c r="E158" s="120"/>
      <c r="F158" s="107"/>
      <c r="G158" s="116"/>
      <c r="H158" s="116"/>
      <c r="I158" s="70"/>
      <c r="J158" s="118"/>
      <c r="K158" s="118"/>
      <c r="L158" s="71"/>
      <c r="M158" s="71"/>
      <c r="N158" s="72"/>
      <c r="O158" s="71"/>
      <c r="P158" s="71"/>
      <c r="Q158" s="72"/>
      <c r="R158" s="72"/>
      <c r="S158" s="72"/>
      <c r="T158" s="72"/>
      <c r="U158" s="72"/>
      <c r="V158" s="148"/>
      <c r="W158" s="72"/>
      <c r="X158" s="120"/>
      <c r="Y158" s="112"/>
      <c r="Z158" s="115"/>
      <c r="AA158" s="72"/>
      <c r="AB158" s="115"/>
    </row>
    <row r="159" spans="1:39" ht="14.25" customHeight="1">
      <c r="A159" s="66"/>
      <c r="B159" s="67">
        <v>101947214271</v>
      </c>
      <c r="C159" s="175">
        <v>3315154925</v>
      </c>
      <c r="D159" s="120" t="s">
        <v>137</v>
      </c>
      <c r="E159" s="120"/>
      <c r="F159" s="107"/>
      <c r="G159" s="116"/>
      <c r="H159" s="116"/>
      <c r="I159" s="70"/>
      <c r="J159" s="118"/>
      <c r="K159" s="118"/>
      <c r="L159" s="71"/>
      <c r="M159" s="71"/>
      <c r="N159" s="72"/>
      <c r="O159" s="71"/>
      <c r="P159" s="71"/>
      <c r="Q159" s="72"/>
      <c r="R159" s="72"/>
      <c r="S159" s="72"/>
      <c r="T159" s="72"/>
      <c r="U159" s="72"/>
      <c r="V159" s="148"/>
      <c r="W159" s="72"/>
      <c r="X159" s="120"/>
      <c r="Y159" s="112"/>
      <c r="Z159" s="115"/>
      <c r="AA159" s="72"/>
      <c r="AB159" s="115"/>
      <c r="AE159" s="121"/>
      <c r="AF159" s="121"/>
    </row>
    <row r="160" spans="1:39" ht="14.25" customHeight="1">
      <c r="A160" s="66"/>
      <c r="B160" s="173"/>
      <c r="C160" s="174"/>
      <c r="D160" s="88"/>
      <c r="E160" s="88"/>
      <c r="F160" s="107"/>
      <c r="G160" s="149"/>
      <c r="H160" s="149"/>
      <c r="I160" s="70"/>
      <c r="J160" s="118"/>
      <c r="K160" s="118"/>
      <c r="L160" s="71"/>
      <c r="M160" s="71"/>
      <c r="N160" s="72"/>
      <c r="O160" s="71"/>
      <c r="P160" s="71"/>
      <c r="Q160" s="72"/>
      <c r="R160" s="72"/>
      <c r="S160" s="72"/>
      <c r="T160" s="72"/>
      <c r="U160" s="72"/>
      <c r="V160" s="150"/>
      <c r="W160" s="72"/>
      <c r="X160" s="120"/>
      <c r="Y160" s="112"/>
      <c r="Z160" s="115"/>
      <c r="AA160" s="72"/>
      <c r="AB160" s="115"/>
      <c r="AE160" s="79"/>
      <c r="AF160" s="79"/>
    </row>
    <row r="161" spans="1:32" ht="14.25" customHeight="1">
      <c r="A161" s="66">
        <v>24</v>
      </c>
      <c r="B161" s="67">
        <v>100890995151</v>
      </c>
      <c r="C161" s="68">
        <v>3307358425</v>
      </c>
      <c r="D161" s="88" t="s">
        <v>138</v>
      </c>
      <c r="E161" s="88"/>
      <c r="F161" s="107"/>
      <c r="G161" s="116"/>
      <c r="H161" s="116"/>
      <c r="I161" s="70"/>
      <c r="J161" s="118"/>
      <c r="K161" s="118"/>
      <c r="L161" s="71"/>
      <c r="M161" s="71"/>
      <c r="N161" s="72"/>
      <c r="O161" s="71"/>
      <c r="P161" s="71"/>
      <c r="Q161" s="72"/>
      <c r="R161" s="72"/>
      <c r="S161" s="72"/>
      <c r="T161" s="72"/>
      <c r="U161" s="72"/>
      <c r="V161" s="148"/>
      <c r="W161" s="72"/>
      <c r="X161" s="120"/>
      <c r="Y161" s="112"/>
      <c r="Z161" s="115"/>
      <c r="AA161" s="72"/>
      <c r="AB161" s="115"/>
    </row>
    <row r="162" spans="1:32" ht="14.25" customHeight="1">
      <c r="A162" s="66"/>
      <c r="B162" s="67"/>
      <c r="C162" s="68"/>
      <c r="D162" s="144"/>
      <c r="E162" s="144"/>
      <c r="F162" s="107"/>
      <c r="G162" s="116"/>
      <c r="H162" s="116"/>
      <c r="I162" s="70"/>
      <c r="J162" s="118"/>
      <c r="K162" s="118"/>
      <c r="L162" s="71"/>
      <c r="M162" s="71"/>
      <c r="N162" s="72"/>
      <c r="O162" s="71"/>
      <c r="P162" s="71"/>
      <c r="Q162" s="72"/>
      <c r="R162" s="72"/>
      <c r="S162" s="72"/>
      <c r="T162" s="72"/>
      <c r="U162" s="72"/>
      <c r="V162" s="148"/>
      <c r="W162" s="72"/>
      <c r="X162" s="120"/>
      <c r="Y162" s="112"/>
      <c r="Z162" s="115"/>
      <c r="AA162" s="72"/>
      <c r="AB162" s="115"/>
    </row>
    <row r="163" spans="1:32" ht="14.25" customHeight="1">
      <c r="A163" s="66">
        <v>39</v>
      </c>
      <c r="B163" s="67">
        <v>101876665916</v>
      </c>
      <c r="C163" s="68">
        <v>3314455606</v>
      </c>
      <c r="D163" s="144" t="s">
        <v>139</v>
      </c>
      <c r="E163" s="144"/>
      <c r="F163" s="107"/>
      <c r="G163" s="72"/>
      <c r="H163" s="72"/>
      <c r="I163" s="70"/>
      <c r="J163" s="118"/>
      <c r="K163" s="118"/>
      <c r="L163" s="71"/>
      <c r="M163" s="71"/>
      <c r="N163" s="72"/>
      <c r="O163" s="71"/>
      <c r="P163" s="71"/>
      <c r="Q163" s="72"/>
      <c r="R163" s="72"/>
      <c r="S163" s="72"/>
      <c r="T163" s="72"/>
      <c r="U163" s="72"/>
      <c r="V163" s="72"/>
      <c r="W163" s="72"/>
      <c r="X163" s="120"/>
      <c r="Y163" s="112"/>
      <c r="Z163" s="115"/>
      <c r="AA163" s="72"/>
      <c r="AB163" s="115"/>
      <c r="AE163" s="58"/>
      <c r="AF163" s="58"/>
    </row>
    <row r="164" spans="1:32" ht="14.25" customHeight="1">
      <c r="A164" s="66"/>
      <c r="B164" s="67"/>
      <c r="C164" s="68"/>
      <c r="D164" s="88"/>
      <c r="E164" s="88"/>
      <c r="F164" s="107"/>
      <c r="G164" s="72"/>
      <c r="H164" s="72"/>
      <c r="I164" s="70"/>
      <c r="J164" s="118"/>
      <c r="K164" s="118"/>
      <c r="L164" s="71"/>
      <c r="M164" s="71"/>
      <c r="N164" s="72"/>
      <c r="O164" s="71"/>
      <c r="P164" s="71"/>
      <c r="Q164" s="72"/>
      <c r="R164" s="72"/>
      <c r="S164" s="72"/>
      <c r="T164" s="72"/>
      <c r="U164" s="72"/>
      <c r="V164" s="72"/>
      <c r="W164" s="72"/>
      <c r="X164" s="120"/>
      <c r="Y164" s="112"/>
      <c r="Z164" s="115"/>
      <c r="AA164" s="72"/>
      <c r="AB164" s="115"/>
      <c r="AE164" s="58"/>
      <c r="AF164" s="58"/>
    </row>
    <row r="165" spans="1:32" ht="14.25" customHeight="1">
      <c r="B165" s="177">
        <v>101603820978</v>
      </c>
      <c r="C165" s="86">
        <v>3316474070</v>
      </c>
      <c r="D165" s="34" t="s">
        <v>300</v>
      </c>
    </row>
    <row r="166" spans="1:32" ht="14.25" customHeight="1">
      <c r="B166" s="67">
        <v>101905089691</v>
      </c>
      <c r="C166" s="68">
        <v>3315198575</v>
      </c>
      <c r="D166" s="34" t="s">
        <v>242</v>
      </c>
    </row>
    <row r="167" spans="1:32" ht="14.25" customHeight="1">
      <c r="B167" s="178">
        <v>102049318682</v>
      </c>
      <c r="C167" s="68">
        <v>3316137391</v>
      </c>
      <c r="D167" s="34" t="s">
        <v>95</v>
      </c>
    </row>
    <row r="168" spans="1:32" ht="14.25" customHeight="1">
      <c r="B168" s="177">
        <v>101993896930</v>
      </c>
      <c r="C168" s="86">
        <v>3316497655</v>
      </c>
      <c r="D168" s="78" t="s">
        <v>303</v>
      </c>
      <c r="K168" s="75">
        <f>8+8+8+8+8+4+4+8+23+13+11+4+10+19+11</f>
        <v>147</v>
      </c>
    </row>
    <row r="169" spans="1:32" ht="14.25" customHeight="1">
      <c r="B169" s="178">
        <v>102071346555</v>
      </c>
      <c r="C169" s="177" t="s">
        <v>270</v>
      </c>
      <c r="D169" s="34" t="s">
        <v>220</v>
      </c>
    </row>
    <row r="170" spans="1:32" ht="14.25" customHeight="1">
      <c r="B170" s="67">
        <v>102090580768</v>
      </c>
      <c r="C170" s="68">
        <v>3316592757</v>
      </c>
      <c r="D170" s="34" t="s">
        <v>308</v>
      </c>
      <c r="K170" s="75">
        <f>165</f>
        <v>165</v>
      </c>
    </row>
    <row r="171" spans="1:32" ht="14.25" customHeight="1">
      <c r="B171" s="67">
        <v>101996288076</v>
      </c>
      <c r="C171" s="67">
        <v>3316499586</v>
      </c>
      <c r="D171" s="34" t="s">
        <v>302</v>
      </c>
      <c r="K171" s="75">
        <f>K170-K168</f>
        <v>18</v>
      </c>
    </row>
    <row r="172" spans="1:32" ht="14.25" customHeight="1">
      <c r="B172" s="179">
        <v>101558223852</v>
      </c>
      <c r="C172" s="82">
        <v>3316716182</v>
      </c>
      <c r="D172" s="34" t="s">
        <v>332</v>
      </c>
    </row>
    <row r="173" spans="1:32" ht="14.25" customHeight="1">
      <c r="B173" s="179">
        <v>101402058158</v>
      </c>
      <c r="C173" s="82">
        <v>3316716217</v>
      </c>
      <c r="D173" s="34" t="s">
        <v>331</v>
      </c>
    </row>
    <row r="174" spans="1:32" ht="14.25" customHeight="1">
      <c r="B174" s="179">
        <v>102103918178</v>
      </c>
      <c r="C174" s="180">
        <v>3316711262</v>
      </c>
      <c r="D174" s="34" t="s">
        <v>330</v>
      </c>
    </row>
    <row r="175" spans="1:32" ht="14.25" customHeight="1">
      <c r="B175" s="179">
        <v>102101535729</v>
      </c>
      <c r="C175" s="82">
        <v>3316690923</v>
      </c>
      <c r="D175" s="34" t="s">
        <v>333</v>
      </c>
    </row>
    <row r="176" spans="1:32" ht="14.25" customHeight="1">
      <c r="B176" s="181">
        <v>102110625202</v>
      </c>
      <c r="C176" s="182">
        <v>3316750698</v>
      </c>
      <c r="D176" s="88" t="s">
        <v>344</v>
      </c>
    </row>
    <row r="177" spans="1:39" ht="14.25" customHeight="1">
      <c r="B177" s="183">
        <v>101467194072</v>
      </c>
      <c r="C177" s="183">
        <v>3311974565</v>
      </c>
      <c r="D177" s="88" t="s">
        <v>339</v>
      </c>
    </row>
    <row r="178" spans="1:39" ht="14.25" customHeight="1">
      <c r="B178" s="184">
        <v>101008239960</v>
      </c>
      <c r="C178" s="182">
        <v>3316710419</v>
      </c>
      <c r="D178" s="88" t="s">
        <v>338</v>
      </c>
    </row>
    <row r="179" spans="1:39" ht="14.25" customHeight="1">
      <c r="B179" s="185">
        <v>101192265686</v>
      </c>
      <c r="C179" s="186">
        <v>3316861268</v>
      </c>
      <c r="D179" s="88" t="s">
        <v>340</v>
      </c>
    </row>
    <row r="180" spans="1:39" ht="14.25" customHeight="1">
      <c r="B180" s="184">
        <v>101236912797</v>
      </c>
      <c r="C180" s="182">
        <v>3316492553</v>
      </c>
      <c r="D180" s="88" t="s">
        <v>341</v>
      </c>
    </row>
    <row r="181" spans="1:39" ht="14.25" customHeight="1">
      <c r="B181" s="183">
        <v>102090871925</v>
      </c>
      <c r="C181" s="183">
        <v>3316478758</v>
      </c>
      <c r="D181" s="88" t="s">
        <v>342</v>
      </c>
    </row>
    <row r="182" spans="1:39" ht="14.25" customHeight="1">
      <c r="A182" s="66">
        <v>19</v>
      </c>
      <c r="B182" s="67">
        <v>101966640993</v>
      </c>
      <c r="C182" s="67" t="s">
        <v>48</v>
      </c>
      <c r="D182" s="34" t="s">
        <v>248</v>
      </c>
      <c r="E182" s="39"/>
      <c r="F182" s="69"/>
      <c r="G182" s="34"/>
      <c r="H182" s="39"/>
      <c r="I182" s="70"/>
      <c r="J182" s="71"/>
      <c r="K182" s="71"/>
      <c r="L182" s="71"/>
      <c r="M182" s="71"/>
      <c r="N182" s="72"/>
      <c r="O182" s="71"/>
      <c r="P182" s="71"/>
      <c r="Q182" s="72"/>
      <c r="R182" s="72"/>
      <c r="S182" s="72"/>
      <c r="T182" s="72"/>
      <c r="U182" s="34"/>
      <c r="V182" s="34"/>
      <c r="W182" s="34"/>
      <c r="X182" s="34"/>
      <c r="Y182" s="72"/>
      <c r="Z182" s="73"/>
      <c r="AA182" s="40"/>
      <c r="AB182" s="73"/>
      <c r="AC182" s="74"/>
      <c r="AG182" s="76"/>
      <c r="AI182" s="34"/>
      <c r="AK182" s="34"/>
      <c r="AL182" s="34"/>
      <c r="AM182" s="34"/>
    </row>
    <row r="183" spans="1:39" ht="14.25" customHeight="1">
      <c r="A183" s="66">
        <v>25</v>
      </c>
      <c r="B183" s="67">
        <v>101686175502</v>
      </c>
      <c r="C183" s="67">
        <v>3312775809</v>
      </c>
      <c r="D183" s="34" t="s">
        <v>141</v>
      </c>
      <c r="E183" s="39"/>
      <c r="F183" s="69"/>
      <c r="G183" s="34"/>
      <c r="H183" s="39"/>
      <c r="I183" s="70"/>
      <c r="J183" s="71"/>
      <c r="K183" s="71"/>
      <c r="L183" s="71"/>
      <c r="M183" s="71"/>
      <c r="N183" s="72"/>
      <c r="O183" s="71"/>
      <c r="P183" s="71"/>
      <c r="Q183" s="72"/>
      <c r="R183" s="72"/>
      <c r="S183" s="72"/>
      <c r="T183" s="72"/>
      <c r="U183" s="34"/>
      <c r="V183" s="34"/>
      <c r="W183" s="34"/>
      <c r="X183" s="34"/>
      <c r="Y183" s="72"/>
      <c r="Z183" s="73"/>
      <c r="AA183" s="40"/>
      <c r="AB183" s="73"/>
      <c r="AC183" s="74"/>
      <c r="AG183" s="76"/>
      <c r="AI183" s="34"/>
      <c r="AK183" s="34"/>
      <c r="AL183" s="34"/>
      <c r="AM183" s="34"/>
    </row>
    <row r="184" spans="1:39" s="58" customFormat="1" ht="14.25" customHeight="1">
      <c r="A184" s="66">
        <v>39</v>
      </c>
      <c r="B184" s="67">
        <v>100944023921</v>
      </c>
      <c r="C184" s="67">
        <v>3316249716</v>
      </c>
      <c r="D184" s="34" t="s">
        <v>202</v>
      </c>
      <c r="E184" s="132"/>
      <c r="F184" s="69"/>
      <c r="G184" s="34"/>
      <c r="H184" s="39"/>
      <c r="I184" s="70"/>
      <c r="J184" s="71"/>
      <c r="K184" s="71"/>
      <c r="L184" s="71"/>
      <c r="M184" s="71"/>
      <c r="N184" s="72"/>
      <c r="O184" s="71"/>
      <c r="P184" s="71"/>
      <c r="Q184" s="72"/>
      <c r="R184" s="72"/>
      <c r="S184" s="72"/>
      <c r="T184" s="72"/>
      <c r="U184" s="34"/>
      <c r="V184" s="27"/>
      <c r="W184" s="27"/>
      <c r="X184" s="27"/>
      <c r="Y184" s="72"/>
      <c r="Z184" s="73"/>
      <c r="AA184" s="40"/>
      <c r="AB184" s="73"/>
      <c r="AC184" s="74"/>
      <c r="AD184" s="75"/>
      <c r="AE184" s="75"/>
      <c r="AF184" s="75"/>
      <c r="AG184" s="76"/>
      <c r="AI184" s="27"/>
      <c r="AJ184" s="75"/>
      <c r="AK184" s="27"/>
      <c r="AL184" s="27"/>
      <c r="AM184" s="27"/>
    </row>
    <row r="185" spans="1:39" s="58" customFormat="1" ht="14.25" customHeight="1">
      <c r="A185" s="66">
        <v>47</v>
      </c>
      <c r="B185" s="67">
        <v>102053057903</v>
      </c>
      <c r="C185" s="67">
        <v>3316249205</v>
      </c>
      <c r="D185" s="34" t="s">
        <v>211</v>
      </c>
      <c r="E185" s="132"/>
      <c r="F185" s="69"/>
      <c r="G185" s="34"/>
      <c r="H185" s="39"/>
      <c r="I185" s="70"/>
      <c r="J185" s="71"/>
      <c r="K185" s="71"/>
      <c r="L185" s="71"/>
      <c r="M185" s="71"/>
      <c r="N185" s="72"/>
      <c r="O185" s="71"/>
      <c r="P185" s="71"/>
      <c r="Q185" s="72"/>
      <c r="R185" s="72"/>
      <c r="S185" s="72"/>
      <c r="T185" s="72"/>
      <c r="U185" s="34"/>
      <c r="V185" s="34"/>
      <c r="W185" s="34"/>
      <c r="X185" s="34"/>
      <c r="Y185" s="72"/>
      <c r="Z185" s="73"/>
      <c r="AA185" s="40"/>
      <c r="AB185" s="73"/>
      <c r="AC185" s="74"/>
      <c r="AD185" s="75"/>
      <c r="AE185" s="75"/>
      <c r="AF185" s="75"/>
      <c r="AG185" s="76"/>
      <c r="AI185" s="34"/>
      <c r="AJ185" s="75"/>
      <c r="AK185" s="34"/>
      <c r="AL185" s="34"/>
      <c r="AM185" s="34"/>
    </row>
    <row r="186" spans="1:39" s="58" customFormat="1" ht="14.25" customHeight="1">
      <c r="A186" s="66">
        <v>51</v>
      </c>
      <c r="B186" s="67">
        <v>101424676055</v>
      </c>
      <c r="C186" s="67">
        <v>3315201083</v>
      </c>
      <c r="D186" s="34" t="s">
        <v>223</v>
      </c>
      <c r="E186" s="39"/>
      <c r="F186" s="69"/>
      <c r="G186" s="34"/>
      <c r="H186" s="39"/>
      <c r="I186" s="70"/>
      <c r="J186" s="71"/>
      <c r="K186" s="71"/>
      <c r="L186" s="71"/>
      <c r="M186" s="71"/>
      <c r="N186" s="72"/>
      <c r="O186" s="71"/>
      <c r="P186" s="71"/>
      <c r="Q186" s="72"/>
      <c r="R186" s="72"/>
      <c r="S186" s="72"/>
      <c r="T186" s="72"/>
      <c r="U186" s="34"/>
      <c r="V186" s="34"/>
      <c r="W186" s="34"/>
      <c r="X186" s="34"/>
      <c r="Y186" s="72"/>
      <c r="Z186" s="73"/>
      <c r="AA186" s="40"/>
      <c r="AB186" s="73"/>
      <c r="AC186" s="74"/>
      <c r="AD186" s="75"/>
      <c r="AE186" s="75"/>
      <c r="AF186" s="75"/>
      <c r="AG186" s="76"/>
      <c r="AI186" s="34"/>
      <c r="AJ186" s="75"/>
      <c r="AK186" s="34"/>
      <c r="AL186" s="34"/>
      <c r="AM186" s="34"/>
    </row>
    <row r="187" spans="1:39" s="79" customFormat="1" ht="14.25" customHeight="1">
      <c r="A187" s="66">
        <v>52</v>
      </c>
      <c r="B187" s="67">
        <v>101922197582</v>
      </c>
      <c r="C187" s="67" t="s">
        <v>268</v>
      </c>
      <c r="D187" s="34" t="s">
        <v>269</v>
      </c>
      <c r="E187" s="39"/>
      <c r="F187" s="69"/>
      <c r="G187" s="34"/>
      <c r="H187" s="39"/>
      <c r="I187" s="70"/>
      <c r="J187" s="71"/>
      <c r="K187" s="71"/>
      <c r="L187" s="71"/>
      <c r="M187" s="71"/>
      <c r="N187" s="72"/>
      <c r="O187" s="71"/>
      <c r="P187" s="71"/>
      <c r="Q187" s="72"/>
      <c r="R187" s="72"/>
      <c r="S187" s="72"/>
      <c r="T187" s="72"/>
      <c r="U187" s="34"/>
      <c r="V187" s="34"/>
      <c r="W187" s="34"/>
      <c r="X187" s="34"/>
      <c r="Y187" s="72"/>
      <c r="Z187" s="73"/>
      <c r="AA187" s="40"/>
      <c r="AB187" s="73"/>
      <c r="AC187" s="74"/>
      <c r="AD187" s="75"/>
      <c r="AE187" s="75"/>
      <c r="AF187" s="75"/>
      <c r="AG187" s="76"/>
      <c r="AI187" s="34"/>
      <c r="AJ187" s="75"/>
      <c r="AK187" s="34"/>
      <c r="AL187" s="34"/>
      <c r="AM187" s="34"/>
    </row>
    <row r="188" spans="1:39" s="79" customFormat="1" ht="14.25" customHeight="1">
      <c r="A188" s="66">
        <v>66</v>
      </c>
      <c r="B188" s="67">
        <v>102059879605</v>
      </c>
      <c r="C188" s="67" t="s">
        <v>267</v>
      </c>
      <c r="D188" s="34" t="s">
        <v>203</v>
      </c>
      <c r="E188" s="39"/>
      <c r="F188" s="69"/>
      <c r="G188" s="34"/>
      <c r="H188" s="39"/>
      <c r="I188" s="70"/>
      <c r="J188" s="71"/>
      <c r="K188" s="71"/>
      <c r="L188" s="71"/>
      <c r="M188" s="71"/>
      <c r="N188" s="72"/>
      <c r="O188" s="71"/>
      <c r="P188" s="71"/>
      <c r="Q188" s="72"/>
      <c r="R188" s="72"/>
      <c r="S188" s="72"/>
      <c r="T188" s="72"/>
      <c r="U188" s="34"/>
      <c r="V188" s="34"/>
      <c r="W188" s="34"/>
      <c r="X188" s="34"/>
      <c r="Y188" s="72"/>
      <c r="Z188" s="73"/>
      <c r="AA188" s="40"/>
      <c r="AB188" s="73"/>
      <c r="AC188" s="74"/>
      <c r="AD188" s="75"/>
      <c r="AE188" s="75"/>
      <c r="AF188" s="75"/>
      <c r="AG188" s="76"/>
      <c r="AI188" s="80"/>
      <c r="AJ188" s="75"/>
      <c r="AK188" s="34"/>
      <c r="AL188" s="34"/>
      <c r="AM188" s="34"/>
    </row>
    <row r="189" spans="1:39" ht="14.25" customHeight="1">
      <c r="A189" s="66">
        <v>75</v>
      </c>
      <c r="B189" s="67">
        <v>102014102691</v>
      </c>
      <c r="C189" s="67">
        <v>3316290085</v>
      </c>
      <c r="D189" s="34" t="s">
        <v>343</v>
      </c>
      <c r="E189" s="39"/>
      <c r="F189" s="69"/>
      <c r="G189" s="34"/>
      <c r="H189" s="39"/>
      <c r="I189" s="70"/>
      <c r="J189" s="71"/>
      <c r="K189" s="71"/>
      <c r="L189" s="71"/>
      <c r="M189" s="71"/>
      <c r="N189" s="72"/>
      <c r="O189" s="71"/>
      <c r="P189" s="71"/>
      <c r="Q189" s="72"/>
      <c r="R189" s="72"/>
      <c r="S189" s="72"/>
      <c r="T189" s="72"/>
      <c r="U189" s="34"/>
      <c r="V189" s="34"/>
      <c r="W189" s="34"/>
      <c r="X189" s="34"/>
      <c r="Y189" s="72"/>
      <c r="Z189" s="73"/>
      <c r="AA189" s="40"/>
      <c r="AB189" s="73"/>
      <c r="AC189" s="74"/>
      <c r="AE189" s="58"/>
      <c r="AF189" s="58"/>
      <c r="AG189" s="76"/>
      <c r="AI189" s="34"/>
      <c r="AK189" s="34"/>
      <c r="AL189" s="34"/>
      <c r="AM189" s="34"/>
    </row>
    <row r="190" spans="1:39" ht="14.25" customHeight="1">
      <c r="A190" s="66">
        <v>76</v>
      </c>
      <c r="B190" s="67">
        <v>101581636130</v>
      </c>
      <c r="C190" s="67">
        <v>3311830992</v>
      </c>
      <c r="D190" s="34" t="s">
        <v>295</v>
      </c>
      <c r="E190" s="39"/>
      <c r="F190" s="69"/>
      <c r="G190" s="34"/>
      <c r="H190" s="39"/>
      <c r="I190" s="70"/>
      <c r="J190" s="71"/>
      <c r="K190" s="71"/>
      <c r="L190" s="71"/>
      <c r="M190" s="71"/>
      <c r="N190" s="72"/>
      <c r="O190" s="71"/>
      <c r="P190" s="71"/>
      <c r="Q190" s="72"/>
      <c r="R190" s="72"/>
      <c r="S190" s="72"/>
      <c r="T190" s="72"/>
      <c r="U190" s="34"/>
      <c r="V190" s="34"/>
      <c r="W190" s="34"/>
      <c r="X190" s="34"/>
      <c r="Y190" s="72"/>
      <c r="Z190" s="73"/>
      <c r="AA190" s="40"/>
      <c r="AB190" s="73"/>
      <c r="AC190" s="74"/>
      <c r="AE190" s="58"/>
      <c r="AF190" s="58"/>
      <c r="AG190" s="76"/>
      <c r="AI190" s="34"/>
      <c r="AK190" s="34"/>
      <c r="AL190" s="34"/>
      <c r="AM190" s="34"/>
    </row>
    <row r="191" spans="1:39" ht="14.25" customHeight="1">
      <c r="A191" s="66">
        <v>81</v>
      </c>
      <c r="B191" s="67">
        <v>102130515493</v>
      </c>
      <c r="C191" s="67">
        <v>3316938863</v>
      </c>
      <c r="D191" s="34" t="s">
        <v>351</v>
      </c>
      <c r="E191" s="39"/>
      <c r="F191" s="69"/>
      <c r="G191" s="34"/>
      <c r="H191" s="39"/>
      <c r="I191" s="70"/>
      <c r="J191" s="71"/>
      <c r="K191" s="71"/>
      <c r="L191" s="71"/>
      <c r="M191" s="71"/>
      <c r="N191" s="72"/>
      <c r="O191" s="71"/>
      <c r="P191" s="71"/>
      <c r="Q191" s="72"/>
      <c r="R191" s="72"/>
      <c r="S191" s="72"/>
      <c r="T191" s="72"/>
      <c r="U191" s="34"/>
      <c r="V191" s="34"/>
      <c r="W191" s="34"/>
      <c r="X191" s="34"/>
      <c r="Y191" s="72"/>
      <c r="Z191" s="73"/>
      <c r="AA191" s="40"/>
      <c r="AB191" s="73"/>
      <c r="AC191" s="74"/>
      <c r="AE191" s="58"/>
      <c r="AF191" s="58"/>
      <c r="AG191" s="76"/>
      <c r="AI191" s="34"/>
      <c r="AK191" s="34"/>
      <c r="AL191" s="34"/>
      <c r="AM191" s="34"/>
    </row>
    <row r="192" spans="1:39" ht="14.25" customHeight="1">
      <c r="A192" s="66">
        <v>83</v>
      </c>
      <c r="B192" s="67">
        <v>102130428802</v>
      </c>
      <c r="C192" s="67">
        <v>3316937540</v>
      </c>
      <c r="D192" s="34" t="s">
        <v>348</v>
      </c>
      <c r="E192" s="39"/>
      <c r="F192" s="69"/>
      <c r="G192" s="34"/>
      <c r="H192" s="39"/>
      <c r="I192" s="70"/>
      <c r="J192" s="71"/>
      <c r="K192" s="71"/>
      <c r="L192" s="71"/>
      <c r="M192" s="71"/>
      <c r="N192" s="72"/>
      <c r="O192" s="71"/>
      <c r="P192" s="71"/>
      <c r="Q192" s="72"/>
      <c r="R192" s="72"/>
      <c r="S192" s="72"/>
      <c r="T192" s="72"/>
      <c r="U192" s="34"/>
      <c r="V192" s="34"/>
      <c r="W192" s="34"/>
      <c r="X192" s="34"/>
      <c r="Y192" s="72"/>
      <c r="Z192" s="73"/>
      <c r="AA192" s="40"/>
      <c r="AB192" s="73"/>
      <c r="AC192" s="74"/>
      <c r="AE192" s="79"/>
      <c r="AF192" s="79"/>
      <c r="AG192" s="76"/>
      <c r="AI192" s="34"/>
      <c r="AK192" s="34"/>
      <c r="AL192" s="34"/>
      <c r="AM192" s="34"/>
    </row>
    <row r="193" spans="1:39" ht="14.25" customHeight="1">
      <c r="A193" s="66">
        <v>85</v>
      </c>
      <c r="B193" s="67">
        <v>102125816849</v>
      </c>
      <c r="C193" s="67">
        <v>3316906087</v>
      </c>
      <c r="D193" s="34" t="s">
        <v>349</v>
      </c>
      <c r="E193" s="89"/>
      <c r="F193" s="69"/>
      <c r="G193" s="34"/>
      <c r="H193" s="39"/>
      <c r="I193" s="70"/>
      <c r="J193" s="71"/>
      <c r="K193" s="71"/>
      <c r="L193" s="71"/>
      <c r="M193" s="71"/>
      <c r="N193" s="72"/>
      <c r="O193" s="71"/>
      <c r="P193" s="71"/>
      <c r="Q193" s="72"/>
      <c r="R193" s="72"/>
      <c r="S193" s="72"/>
      <c r="T193" s="72"/>
      <c r="U193" s="34"/>
      <c r="V193" s="34"/>
      <c r="W193" s="34"/>
      <c r="X193" s="34"/>
      <c r="Y193" s="72"/>
      <c r="Z193" s="73"/>
      <c r="AA193" s="40"/>
      <c r="AB193" s="73"/>
      <c r="AC193" s="74"/>
      <c r="AE193" s="79"/>
      <c r="AF193" s="79"/>
      <c r="AI193" s="34"/>
      <c r="AK193" s="34"/>
      <c r="AL193" s="34"/>
      <c r="AM193" s="34"/>
    </row>
    <row r="194" spans="1:39" ht="14.25" customHeight="1">
      <c r="A194" s="66">
        <v>89</v>
      </c>
      <c r="B194" s="67">
        <v>100534879969</v>
      </c>
      <c r="C194" s="67">
        <v>3306771000</v>
      </c>
      <c r="D194" s="34" t="s">
        <v>350</v>
      </c>
      <c r="E194" s="89"/>
      <c r="F194" s="69"/>
      <c r="G194" s="33"/>
      <c r="H194" s="39"/>
      <c r="I194" s="70"/>
      <c r="J194" s="71"/>
      <c r="K194" s="71"/>
      <c r="L194" s="71"/>
      <c r="M194" s="71"/>
      <c r="N194" s="72"/>
      <c r="O194" s="71"/>
      <c r="P194" s="71"/>
      <c r="Q194" s="72"/>
      <c r="R194" s="72"/>
      <c r="S194" s="72"/>
      <c r="T194" s="72"/>
      <c r="U194" s="34"/>
      <c r="V194" s="34"/>
      <c r="W194" s="34"/>
      <c r="X194" s="34"/>
      <c r="Y194" s="72"/>
      <c r="Z194" s="73"/>
      <c r="AA194" s="40"/>
      <c r="AB194" s="73"/>
      <c r="AE194" s="79"/>
      <c r="AF194" s="79"/>
      <c r="AI194" s="84"/>
      <c r="AJ194" s="84"/>
      <c r="AK194" s="84"/>
      <c r="AL194" s="84"/>
      <c r="AM194" s="84"/>
    </row>
    <row r="195" spans="1:39" ht="14.25" customHeight="1">
      <c r="A195" s="66">
        <v>91</v>
      </c>
      <c r="B195" s="67">
        <v>100767143257</v>
      </c>
      <c r="C195" s="67" t="s">
        <v>64</v>
      </c>
      <c r="D195" s="34" t="s">
        <v>63</v>
      </c>
      <c r="E195" s="89"/>
      <c r="F195" s="69"/>
      <c r="G195" s="34"/>
      <c r="H195" s="39"/>
      <c r="I195" s="70"/>
      <c r="J195" s="71"/>
      <c r="K195" s="71"/>
      <c r="L195" s="71"/>
      <c r="M195" s="71"/>
      <c r="N195" s="72"/>
      <c r="O195" s="71"/>
      <c r="P195" s="71"/>
      <c r="Q195" s="72"/>
      <c r="R195" s="72"/>
      <c r="S195" s="72"/>
      <c r="T195" s="72"/>
      <c r="U195" s="34"/>
      <c r="V195" s="34"/>
      <c r="W195" s="34"/>
      <c r="X195" s="34"/>
      <c r="Y195" s="72"/>
      <c r="Z195" s="73"/>
      <c r="AA195" s="40"/>
      <c r="AB195" s="73"/>
      <c r="AE195" s="79"/>
      <c r="AF195" s="79"/>
      <c r="AI195" s="84"/>
      <c r="AJ195" s="84"/>
      <c r="AK195" s="84"/>
      <c r="AL195" s="84"/>
      <c r="AM195" s="84"/>
    </row>
    <row r="196" spans="1:39" ht="14.25" customHeight="1">
      <c r="B196" s="67">
        <v>101980353275</v>
      </c>
      <c r="C196" s="68">
        <v>3315464818</v>
      </c>
      <c r="D196" s="34" t="s">
        <v>34</v>
      </c>
    </row>
    <row r="197" spans="1:39" ht="14.25" customHeight="1">
      <c r="B197" s="67">
        <v>102119744671</v>
      </c>
      <c r="C197" s="68">
        <v>3316838888</v>
      </c>
      <c r="D197" s="34" t="s">
        <v>335</v>
      </c>
    </row>
    <row r="198" spans="1:39" ht="14.25" customHeight="1">
      <c r="B198" s="67">
        <v>101571483695</v>
      </c>
      <c r="C198" s="68">
        <v>3307305901</v>
      </c>
      <c r="D198" s="34" t="s">
        <v>224</v>
      </c>
    </row>
    <row r="199" spans="1:39" ht="14.25" customHeight="1">
      <c r="B199" s="67">
        <v>101281737627</v>
      </c>
      <c r="C199" s="68">
        <v>3315008810</v>
      </c>
      <c r="D199" s="34" t="s">
        <v>219</v>
      </c>
    </row>
    <row r="200" spans="1:39" ht="14.25" customHeight="1">
      <c r="B200" s="67">
        <v>101783198128</v>
      </c>
      <c r="C200" s="68">
        <v>3316863368</v>
      </c>
      <c r="D200" s="34" t="s">
        <v>347</v>
      </c>
    </row>
    <row r="201" spans="1:39" ht="14.25" customHeight="1">
      <c r="B201" s="67">
        <v>102062761853</v>
      </c>
      <c r="C201" s="187" t="s">
        <v>352</v>
      </c>
      <c r="D201" s="34" t="s">
        <v>301</v>
      </c>
    </row>
    <row r="202" spans="1:39" ht="14.25" customHeight="1">
      <c r="B202" s="67">
        <v>102138639118</v>
      </c>
      <c r="C202" s="68" t="s">
        <v>359</v>
      </c>
      <c r="D202" s="34" t="s">
        <v>354</v>
      </c>
    </row>
    <row r="203" spans="1:39" ht="14.25" customHeight="1">
      <c r="B203" s="67">
        <v>101359695216</v>
      </c>
      <c r="C203" s="68" t="s">
        <v>358</v>
      </c>
      <c r="D203" s="34" t="s">
        <v>353</v>
      </c>
    </row>
    <row r="204" spans="1:39" ht="14.25" customHeight="1">
      <c r="B204" s="67">
        <v>102121626884</v>
      </c>
      <c r="C204" s="68">
        <v>3316862580</v>
      </c>
      <c r="D204" s="34" t="s">
        <v>346</v>
      </c>
    </row>
    <row r="205" spans="1:39" ht="14.25" customHeight="1">
      <c r="B205" s="67">
        <v>102140658760</v>
      </c>
      <c r="C205" s="82">
        <v>3317054247</v>
      </c>
      <c r="D205" s="34" t="s">
        <v>366</v>
      </c>
    </row>
    <row r="206" spans="1:39" ht="14.25" customHeight="1">
      <c r="B206" s="67"/>
      <c r="C206" s="35"/>
      <c r="D206" s="34" t="s">
        <v>367</v>
      </c>
    </row>
    <row r="207" spans="1:39" ht="14.25" customHeight="1">
      <c r="B207" s="67">
        <v>101510708695</v>
      </c>
      <c r="C207" s="188">
        <v>3317053054</v>
      </c>
      <c r="D207" s="34" t="s">
        <v>368</v>
      </c>
    </row>
    <row r="208" spans="1:39" ht="14.25" customHeight="1">
      <c r="B208" s="189"/>
      <c r="C208" s="188"/>
      <c r="D208" s="34" t="s">
        <v>364</v>
      </c>
    </row>
    <row r="209" spans="2:4" ht="14.25" customHeight="1">
      <c r="B209" s="67"/>
      <c r="C209" s="35"/>
      <c r="D209" s="34" t="s">
        <v>369</v>
      </c>
    </row>
    <row r="210" spans="2:4" ht="14.25" customHeight="1">
      <c r="B210" s="67">
        <v>101510708682</v>
      </c>
      <c r="C210" s="188">
        <v>3317057393</v>
      </c>
      <c r="D210" s="34" t="s">
        <v>370</v>
      </c>
    </row>
    <row r="211" spans="2:4" ht="14.25" customHeight="1">
      <c r="B211" s="67">
        <v>101951610630</v>
      </c>
      <c r="C211" s="188">
        <v>3317025848</v>
      </c>
      <c r="D211" s="34" t="s">
        <v>371</v>
      </c>
    </row>
    <row r="212" spans="2:4" ht="14.25" customHeight="1">
      <c r="B212" s="67">
        <v>102142951990</v>
      </c>
      <c r="C212" s="188">
        <v>3317060339</v>
      </c>
      <c r="D212" s="34" t="s">
        <v>363</v>
      </c>
    </row>
    <row r="213" spans="2:4" ht="14.25" customHeight="1">
      <c r="B213" s="67">
        <v>101605756339</v>
      </c>
      <c r="C213" s="188">
        <v>3317058065</v>
      </c>
      <c r="D213" s="34" t="s">
        <v>362</v>
      </c>
    </row>
    <row r="214" spans="2:4" ht="14.25" customHeight="1"/>
    <row r="215" spans="2:4" ht="14.25" customHeight="1">
      <c r="B215" s="30">
        <v>101447270865</v>
      </c>
      <c r="C215" s="31">
        <v>3314278646</v>
      </c>
      <c r="D215" s="21" t="s">
        <v>217</v>
      </c>
    </row>
    <row r="216" spans="2:4" ht="14.25" customHeight="1">
      <c r="B216" s="30">
        <v>102078951370</v>
      </c>
      <c r="C216" s="31">
        <v>3316473499</v>
      </c>
      <c r="D216" s="21" t="s">
        <v>299</v>
      </c>
    </row>
    <row r="217" spans="2:4" ht="14.25" customHeight="1">
      <c r="B217" s="30">
        <v>101747190938</v>
      </c>
      <c r="C217" s="31">
        <v>3313290894</v>
      </c>
      <c r="D217" s="21" t="s">
        <v>236</v>
      </c>
    </row>
    <row r="218" spans="2:4" ht="14.25" customHeight="1">
      <c r="B218" s="30">
        <v>101882090529</v>
      </c>
      <c r="C218" s="31">
        <v>3314505091</v>
      </c>
      <c r="D218" s="21" t="s">
        <v>0</v>
      </c>
    </row>
    <row r="219" spans="2:4" ht="14.25" customHeight="1">
      <c r="B219" s="30">
        <v>102043325356</v>
      </c>
      <c r="C219" s="31">
        <v>3316016132</v>
      </c>
      <c r="D219" s="190" t="s">
        <v>315</v>
      </c>
    </row>
    <row r="220" spans="2:4" ht="14.25" customHeight="1">
      <c r="B220" s="30">
        <v>101507199941</v>
      </c>
      <c r="C220" s="31">
        <v>3312776193</v>
      </c>
      <c r="D220" s="21" t="s">
        <v>212</v>
      </c>
    </row>
    <row r="221" spans="2:4" ht="14.25" customHeight="1">
      <c r="B221" s="30">
        <v>101509952020</v>
      </c>
      <c r="C221" s="31">
        <v>3311275186</v>
      </c>
      <c r="D221" s="34" t="s">
        <v>35</v>
      </c>
    </row>
    <row r="222" spans="2:4" ht="14.25" customHeight="1">
      <c r="B222" s="30">
        <v>102056969235</v>
      </c>
      <c r="C222" s="31">
        <v>3316230356</v>
      </c>
      <c r="D222" s="192" t="s">
        <v>375</v>
      </c>
    </row>
    <row r="223" spans="2:4" ht="14.25" customHeight="1">
      <c r="B223" s="30">
        <v>101475240602</v>
      </c>
      <c r="C223" s="31">
        <v>3310877479</v>
      </c>
      <c r="D223" s="21" t="s">
        <v>36</v>
      </c>
    </row>
    <row r="224" spans="2:4" ht="14.25" customHeight="1">
      <c r="B224" s="30">
        <v>101835374035</v>
      </c>
      <c r="C224" s="31" t="s">
        <v>45</v>
      </c>
      <c r="D224" s="21" t="s">
        <v>194</v>
      </c>
    </row>
    <row r="225" spans="2:4" ht="14.25" customHeight="1">
      <c r="B225" s="30">
        <v>102025154331</v>
      </c>
      <c r="C225" s="31">
        <v>3315898061</v>
      </c>
      <c r="D225" s="21" t="s">
        <v>46</v>
      </c>
    </row>
    <row r="226" spans="2:4" ht="14.25" customHeight="1">
      <c r="B226" s="30">
        <v>102062806876</v>
      </c>
      <c r="C226" s="31" t="s">
        <v>266</v>
      </c>
      <c r="D226" s="21" t="s">
        <v>204</v>
      </c>
    </row>
    <row r="227" spans="2:4" ht="14.25" customHeight="1">
      <c r="B227" s="30">
        <v>102142326768</v>
      </c>
      <c r="C227" s="31">
        <v>3317055514</v>
      </c>
      <c r="D227" s="34" t="s">
        <v>376</v>
      </c>
    </row>
    <row r="228" spans="2:4" ht="14.25" customHeight="1">
      <c r="B228" s="30">
        <v>101623086404</v>
      </c>
      <c r="C228" s="31">
        <v>3316938981</v>
      </c>
      <c r="D228" s="190" t="s">
        <v>377</v>
      </c>
    </row>
    <row r="229" spans="2:4" ht="14.25" customHeight="1">
      <c r="B229" s="30">
        <v>102062761038</v>
      </c>
      <c r="C229" s="31" t="s">
        <v>265</v>
      </c>
      <c r="D229" s="190" t="s">
        <v>316</v>
      </c>
    </row>
    <row r="230" spans="2:4" ht="14.25" customHeight="1">
      <c r="B230" s="30">
        <v>101966176359</v>
      </c>
      <c r="C230" s="31">
        <v>3315359696</v>
      </c>
      <c r="D230" s="21" t="s">
        <v>246</v>
      </c>
    </row>
    <row r="231" spans="2:4" ht="14.25" customHeight="1">
      <c r="B231" s="30">
        <v>101972731570</v>
      </c>
      <c r="C231" s="31">
        <v>3315397620</v>
      </c>
      <c r="D231" s="21" t="s">
        <v>245</v>
      </c>
    </row>
    <row r="232" spans="2:4" ht="14.25" customHeight="1">
      <c r="B232" s="30">
        <v>102004077854</v>
      </c>
      <c r="C232" s="31">
        <v>3315667432</v>
      </c>
      <c r="D232" s="21" t="s">
        <v>209</v>
      </c>
    </row>
    <row r="233" spans="2:4" ht="14.25" customHeight="1">
      <c r="B233" s="30">
        <v>102028098436</v>
      </c>
      <c r="C233" s="31">
        <v>3315926963</v>
      </c>
      <c r="D233" s="192" t="s">
        <v>49</v>
      </c>
    </row>
    <row r="234" spans="2:4" ht="14.25" customHeight="1">
      <c r="B234" s="30">
        <v>101410043453</v>
      </c>
      <c r="C234" s="31">
        <v>3314106884</v>
      </c>
      <c r="D234" s="21" t="s">
        <v>231</v>
      </c>
    </row>
    <row r="235" spans="2:4" ht="14.25" customHeight="1">
      <c r="B235" s="30">
        <v>100590315745</v>
      </c>
      <c r="C235" s="31">
        <v>3315291117</v>
      </c>
      <c r="D235" s="21" t="s">
        <v>249</v>
      </c>
    </row>
    <row r="236" spans="2:4" ht="14.25" customHeight="1">
      <c r="B236" s="38">
        <v>101391642731</v>
      </c>
      <c r="C236" s="31">
        <v>3310860091</v>
      </c>
      <c r="D236" s="21" t="s">
        <v>234</v>
      </c>
    </row>
    <row r="237" spans="2:4" ht="14.25" customHeight="1">
      <c r="B237" s="30">
        <v>101951607402</v>
      </c>
      <c r="C237" s="31">
        <v>3315195309</v>
      </c>
      <c r="D237" s="34" t="s">
        <v>221</v>
      </c>
    </row>
    <row r="238" spans="2:4" ht="14.25" customHeight="1">
      <c r="B238" s="38">
        <v>102053057886</v>
      </c>
      <c r="C238" s="31">
        <v>3316182475</v>
      </c>
      <c r="D238" s="34" t="s">
        <v>200</v>
      </c>
    </row>
    <row r="239" spans="2:4" ht="14.25" customHeight="1">
      <c r="B239" s="30">
        <v>102052667942</v>
      </c>
      <c r="C239" s="31">
        <v>3316185594</v>
      </c>
      <c r="D239" s="21" t="s">
        <v>201</v>
      </c>
    </row>
    <row r="240" spans="2:4" ht="14.25" customHeight="1">
      <c r="B240" s="30">
        <v>101976571122</v>
      </c>
      <c r="C240" s="31">
        <v>3315689420</v>
      </c>
      <c r="D240" s="21" t="s">
        <v>239</v>
      </c>
    </row>
    <row r="241" spans="2:4" ht="14.25" customHeight="1">
      <c r="B241" s="30">
        <v>101555912970</v>
      </c>
      <c r="C241" s="31">
        <v>3315929412</v>
      </c>
      <c r="D241" s="21" t="s">
        <v>208</v>
      </c>
    </row>
    <row r="242" spans="2:4" ht="14.25" customHeight="1">
      <c r="B242" s="30">
        <v>101826609019</v>
      </c>
      <c r="C242" s="31">
        <v>3314020788</v>
      </c>
      <c r="D242" s="34" t="s">
        <v>229</v>
      </c>
    </row>
    <row r="243" spans="2:4" ht="14.25" customHeight="1">
      <c r="B243" s="30">
        <v>102044447486</v>
      </c>
      <c r="C243" s="31">
        <v>3317142495</v>
      </c>
      <c r="D243" s="192" t="s">
        <v>378</v>
      </c>
    </row>
    <row r="244" spans="2:4" ht="14.25" customHeight="1">
      <c r="B244" s="30">
        <v>101552176622</v>
      </c>
      <c r="C244" s="31">
        <v>3315008939</v>
      </c>
      <c r="D244" s="21" t="s">
        <v>215</v>
      </c>
    </row>
    <row r="245" spans="2:4" ht="14.25" customHeight="1">
      <c r="B245" s="30">
        <v>101969547233</v>
      </c>
      <c r="C245" s="31">
        <v>3315368099</v>
      </c>
      <c r="D245" s="21" t="s">
        <v>225</v>
      </c>
    </row>
    <row r="246" spans="2:4" ht="14.25" customHeight="1">
      <c r="B246" s="30">
        <v>101603294918</v>
      </c>
      <c r="C246" s="31">
        <v>3312027406</v>
      </c>
      <c r="D246" s="21" t="s">
        <v>230</v>
      </c>
    </row>
    <row r="247" spans="2:4" ht="14.25" customHeight="1">
      <c r="B247" s="30">
        <v>101520450548</v>
      </c>
      <c r="C247" s="31">
        <v>3311362160</v>
      </c>
      <c r="D247" s="21" t="s">
        <v>37</v>
      </c>
    </row>
    <row r="248" spans="2:4" ht="14.25" customHeight="1">
      <c r="B248" s="30">
        <v>101818174092</v>
      </c>
      <c r="C248" s="31">
        <v>3313938725</v>
      </c>
      <c r="D248" s="21" t="s">
        <v>207</v>
      </c>
    </row>
    <row r="249" spans="2:4" ht="14.25" customHeight="1">
      <c r="B249" s="30">
        <v>101373078654</v>
      </c>
      <c r="C249" s="31">
        <v>3311531000</v>
      </c>
      <c r="D249" s="21" t="s">
        <v>235</v>
      </c>
    </row>
    <row r="250" spans="2:4" ht="14.25" customHeight="1">
      <c r="B250" s="38">
        <v>102006995460</v>
      </c>
      <c r="C250" s="31">
        <v>3315640897</v>
      </c>
      <c r="D250" s="21" t="s">
        <v>364</v>
      </c>
    </row>
    <row r="251" spans="2:4" ht="14.25" customHeight="1">
      <c r="B251" s="30">
        <v>102120964651</v>
      </c>
      <c r="C251" s="31">
        <v>3316853397</v>
      </c>
      <c r="D251" s="21" t="s">
        <v>336</v>
      </c>
    </row>
    <row r="252" spans="2:4" ht="14.25" customHeight="1">
      <c r="B252" s="30">
        <v>101428896909</v>
      </c>
      <c r="C252" s="31" t="s">
        <v>52</v>
      </c>
      <c r="D252" s="21" t="s">
        <v>238</v>
      </c>
    </row>
    <row r="253" spans="2:4" ht="14.25" customHeight="1">
      <c r="B253" s="30">
        <v>102090872186</v>
      </c>
      <c r="C253" s="31">
        <v>3316481452</v>
      </c>
      <c r="D253" s="34" t="s">
        <v>337</v>
      </c>
    </row>
    <row r="254" spans="2:4" ht="14.25" customHeight="1">
      <c r="B254" s="30">
        <v>101522138160</v>
      </c>
      <c r="C254" s="31">
        <v>3311953721</v>
      </c>
      <c r="D254" s="21" t="s">
        <v>237</v>
      </c>
    </row>
    <row r="255" spans="2:4" ht="14.25" customHeight="1">
      <c r="B255" s="30">
        <v>101732689727</v>
      </c>
      <c r="C255" s="31">
        <v>3316185376</v>
      </c>
      <c r="D255" s="34" t="s">
        <v>97</v>
      </c>
    </row>
    <row r="256" spans="2:4" ht="14.25" customHeight="1">
      <c r="B256" s="30">
        <v>101902123648</v>
      </c>
      <c r="C256" s="31">
        <v>3315199679</v>
      </c>
      <c r="D256" s="21" t="s">
        <v>244</v>
      </c>
    </row>
    <row r="257" spans="2:4" ht="14.25" customHeight="1">
      <c r="B257" s="30">
        <v>102067179570</v>
      </c>
      <c r="C257" s="31">
        <v>3316330556</v>
      </c>
      <c r="D257" s="192" t="s">
        <v>379</v>
      </c>
    </row>
    <row r="258" spans="2:4" ht="14.25" customHeight="1">
      <c r="B258" s="30">
        <v>101407413648</v>
      </c>
      <c r="C258" s="31">
        <v>3310316931</v>
      </c>
      <c r="D258" s="21" t="s">
        <v>1</v>
      </c>
    </row>
    <row r="259" spans="2:4" ht="14.25" customHeight="1">
      <c r="B259" s="30">
        <v>101805790352</v>
      </c>
      <c r="C259" s="31">
        <v>3313806736</v>
      </c>
      <c r="D259" s="21" t="s">
        <v>214</v>
      </c>
    </row>
    <row r="260" spans="2:4" ht="14.25" customHeight="1">
      <c r="B260" s="30">
        <v>102032852951</v>
      </c>
      <c r="C260" s="31">
        <v>3317057005</v>
      </c>
      <c r="D260" s="191" t="s">
        <v>427</v>
      </c>
    </row>
    <row r="261" spans="2:4" ht="14.25" customHeight="1">
      <c r="B261" s="30">
        <v>101492178990</v>
      </c>
      <c r="C261" s="31">
        <v>3311114147</v>
      </c>
      <c r="D261" s="21" t="s">
        <v>54</v>
      </c>
    </row>
    <row r="262" spans="2:4" ht="14.25" customHeight="1">
      <c r="B262" s="30">
        <v>101486099649</v>
      </c>
      <c r="C262" s="31">
        <v>3311361569</v>
      </c>
      <c r="D262" s="21" t="s">
        <v>206</v>
      </c>
    </row>
    <row r="263" spans="2:4" ht="14.25" customHeight="1">
      <c r="B263" s="30">
        <v>101825087496</v>
      </c>
      <c r="C263" s="31">
        <v>3314013802</v>
      </c>
      <c r="D263" s="21" t="s">
        <v>296</v>
      </c>
    </row>
    <row r="264" spans="2:4" ht="14.25" customHeight="1">
      <c r="B264" s="30">
        <v>102143026061</v>
      </c>
      <c r="C264" s="31">
        <v>3317026055</v>
      </c>
      <c r="D264" s="21" t="s">
        <v>380</v>
      </c>
    </row>
    <row r="265" spans="2:4" ht="14.25" customHeight="1">
      <c r="B265" s="30">
        <v>101492178974</v>
      </c>
      <c r="C265" s="31">
        <v>3311090288</v>
      </c>
      <c r="D265" s="21" t="s">
        <v>228</v>
      </c>
    </row>
    <row r="266" spans="2:4" ht="14.25" customHeight="1">
      <c r="B266" s="30">
        <v>101388345766</v>
      </c>
      <c r="C266" s="31">
        <v>3310279715</v>
      </c>
      <c r="D266" s="21" t="s">
        <v>99</v>
      </c>
    </row>
    <row r="267" spans="2:4" ht="14.25" customHeight="1">
      <c r="B267" s="30">
        <v>100450352070</v>
      </c>
      <c r="C267" s="31">
        <v>3315397405</v>
      </c>
      <c r="D267" s="21" t="s">
        <v>241</v>
      </c>
    </row>
    <row r="268" spans="2:4" ht="14.25" customHeight="1">
      <c r="B268" s="38">
        <v>101821692693</v>
      </c>
      <c r="C268" s="31">
        <v>3313965630</v>
      </c>
      <c r="D268" s="21" t="s">
        <v>240</v>
      </c>
    </row>
    <row r="269" spans="2:4" ht="14.25" customHeight="1">
      <c r="B269" s="30">
        <v>102043325341</v>
      </c>
      <c r="C269" s="31">
        <v>3316063261</v>
      </c>
      <c r="D269" s="21" t="s">
        <v>361</v>
      </c>
    </row>
    <row r="270" spans="2:4" ht="14.25" customHeight="1">
      <c r="B270" s="30">
        <v>101591620411</v>
      </c>
      <c r="C270" s="31">
        <v>3313948482</v>
      </c>
      <c r="D270" s="21" t="s">
        <v>216</v>
      </c>
    </row>
    <row r="271" spans="2:4" ht="14.25" customHeight="1">
      <c r="B271" s="30">
        <v>101966176337</v>
      </c>
      <c r="C271" s="31" t="s">
        <v>57</v>
      </c>
      <c r="D271" s="21" t="s">
        <v>210</v>
      </c>
    </row>
    <row r="272" spans="2:4" ht="14.25" customHeight="1">
      <c r="B272" s="30">
        <v>101154454730</v>
      </c>
      <c r="C272" s="31">
        <v>3308695163</v>
      </c>
      <c r="D272" s="21" t="s">
        <v>233</v>
      </c>
    </row>
    <row r="273" spans="2:4" ht="14.25" customHeight="1">
      <c r="B273" s="38">
        <v>101923650899</v>
      </c>
      <c r="C273" s="31">
        <v>3315707279</v>
      </c>
      <c r="D273" s="34" t="s">
        <v>227</v>
      </c>
    </row>
    <row r="274" spans="2:4" ht="14.25" customHeight="1">
      <c r="B274" s="30">
        <v>101960331774</v>
      </c>
      <c r="C274" s="31" t="s">
        <v>357</v>
      </c>
      <c r="D274" s="190" t="s">
        <v>381</v>
      </c>
    </row>
    <row r="275" spans="2:4" ht="14.25" customHeight="1">
      <c r="B275" s="30">
        <v>102109082259</v>
      </c>
      <c r="C275" s="31">
        <v>3316906032</v>
      </c>
      <c r="D275" s="192" t="s">
        <v>382</v>
      </c>
    </row>
    <row r="276" spans="2:4" ht="14.25" customHeight="1">
      <c r="B276" s="30">
        <v>102086533444</v>
      </c>
      <c r="C276" s="31">
        <v>3316550718</v>
      </c>
      <c r="D276" s="21" t="s">
        <v>310</v>
      </c>
    </row>
    <row r="277" spans="2:4" ht="14.25" customHeight="1">
      <c r="B277" s="30">
        <v>101540070377</v>
      </c>
      <c r="C277" s="31">
        <v>3311838965</v>
      </c>
      <c r="D277" s="21" t="s">
        <v>218</v>
      </c>
    </row>
    <row r="278" spans="2:4" ht="14.25" customHeight="1">
      <c r="B278" s="30">
        <v>101475170616</v>
      </c>
      <c r="C278" s="31">
        <v>3310906192</v>
      </c>
      <c r="D278" s="21" t="s">
        <v>38</v>
      </c>
    </row>
    <row r="279" spans="2:4" ht="14.25" customHeight="1">
      <c r="B279" s="38">
        <v>101931400073</v>
      </c>
      <c r="C279" s="31" t="s">
        <v>264</v>
      </c>
      <c r="D279" s="34" t="s">
        <v>213</v>
      </c>
    </row>
    <row r="280" spans="2:4" ht="14.25" customHeight="1">
      <c r="B280" s="38">
        <v>100632132561</v>
      </c>
      <c r="C280" s="31">
        <v>3316711072</v>
      </c>
      <c r="D280" s="34" t="s">
        <v>329</v>
      </c>
    </row>
    <row r="281" spans="2:4" ht="14.25" customHeight="1">
      <c r="B281" s="38">
        <v>101396804599</v>
      </c>
      <c r="C281" s="31">
        <v>3315708668</v>
      </c>
      <c r="D281" s="20" t="s">
        <v>39</v>
      </c>
    </row>
    <row r="282" spans="2:4" ht="14.25" customHeight="1">
      <c r="B282" s="38">
        <v>101951607397</v>
      </c>
      <c r="C282" s="31">
        <v>3315199534</v>
      </c>
      <c r="D282" s="34" t="s">
        <v>205</v>
      </c>
    </row>
    <row r="283" spans="2:4" ht="14.25" customHeight="1">
      <c r="B283" s="38">
        <v>101817173110</v>
      </c>
      <c r="C283" s="31">
        <v>3315929520</v>
      </c>
      <c r="D283" s="21" t="s">
        <v>404</v>
      </c>
    </row>
    <row r="284" spans="2:4" ht="14.25" customHeight="1">
      <c r="B284" s="67">
        <v>101885817757</v>
      </c>
      <c r="C284" s="31">
        <v>3315746691</v>
      </c>
      <c r="D284" s="34" t="s">
        <v>232</v>
      </c>
    </row>
    <row r="285" spans="2:4" ht="14.25" customHeight="1">
      <c r="B285" s="67">
        <v>101934615110</v>
      </c>
      <c r="C285" s="31" t="s">
        <v>58</v>
      </c>
      <c r="D285" s="157" t="s">
        <v>356</v>
      </c>
    </row>
    <row r="286" spans="2:4" ht="14.25" customHeight="1">
      <c r="B286" s="38">
        <v>101764198474</v>
      </c>
      <c r="C286" s="31" t="s">
        <v>60</v>
      </c>
      <c r="D286" s="34" t="s">
        <v>226</v>
      </c>
    </row>
    <row r="287" spans="2:4" ht="14.25" customHeight="1">
      <c r="B287" s="30">
        <v>102081665259</v>
      </c>
      <c r="C287" s="31">
        <v>3316492655</v>
      </c>
      <c r="D287" s="190" t="s">
        <v>383</v>
      </c>
    </row>
    <row r="288" spans="2:4" ht="14.25" customHeight="1">
      <c r="B288" s="38">
        <v>102151511066</v>
      </c>
      <c r="C288" s="31">
        <v>3317207965</v>
      </c>
      <c r="D288" s="190" t="s">
        <v>384</v>
      </c>
    </row>
    <row r="289" spans="2:4" ht="14.25" customHeight="1">
      <c r="B289" s="38">
        <v>101909060608</v>
      </c>
      <c r="C289" s="31">
        <v>3314771015</v>
      </c>
      <c r="D289" s="34" t="s">
        <v>243</v>
      </c>
    </row>
    <row r="290" spans="2:4" ht="14.25" customHeight="1">
      <c r="B290" s="38">
        <v>102086487131</v>
      </c>
      <c r="C290" s="31">
        <v>3316548526</v>
      </c>
      <c r="D290" s="34" t="s">
        <v>304</v>
      </c>
    </row>
    <row r="291" spans="2:4" ht="14.25" customHeight="1">
      <c r="B291" s="38">
        <v>102125816854</v>
      </c>
      <c r="C291" s="31">
        <v>3316906128</v>
      </c>
      <c r="D291" s="190" t="s">
        <v>385</v>
      </c>
    </row>
    <row r="292" spans="2:4" ht="14.25" customHeight="1">
      <c r="B292" s="38">
        <v>101944505682</v>
      </c>
      <c r="C292" s="31">
        <v>3315530821</v>
      </c>
      <c r="D292" s="34" t="s">
        <v>40</v>
      </c>
    </row>
    <row r="293" spans="2:4" ht="14.25" customHeight="1">
      <c r="B293" s="38">
        <v>101424675655</v>
      </c>
      <c r="C293" s="31">
        <v>3311838973</v>
      </c>
      <c r="D293" s="34" t="s">
        <v>41</v>
      </c>
    </row>
    <row r="294" spans="2:4" ht="14.25" customHeight="1">
      <c r="B294" s="38">
        <v>101235372414</v>
      </c>
      <c r="C294" s="31">
        <v>3315883972</v>
      </c>
      <c r="D294" s="34" t="s">
        <v>100</v>
      </c>
    </row>
    <row r="295" spans="2:4" ht="14.25" customHeight="1">
      <c r="B295" s="38">
        <v>101432431093</v>
      </c>
      <c r="C295" s="31">
        <v>3316592493</v>
      </c>
      <c r="D295" s="34" t="s">
        <v>334</v>
      </c>
    </row>
    <row r="296" spans="2:4">
      <c r="B296" s="30">
        <v>102151333482</v>
      </c>
      <c r="C296" s="31">
        <v>3317308461</v>
      </c>
      <c r="D296" s="21" t="s">
        <v>402</v>
      </c>
    </row>
    <row r="297" spans="2:4">
      <c r="B297" s="30">
        <v>102017279050</v>
      </c>
      <c r="C297" s="31">
        <v>3317308570</v>
      </c>
      <c r="D297" s="21" t="s">
        <v>403</v>
      </c>
    </row>
    <row r="298" spans="2:4">
      <c r="B298" s="30">
        <v>101745928695</v>
      </c>
      <c r="C298" s="31">
        <v>3317208059</v>
      </c>
      <c r="D298" s="21" t="s">
        <v>399</v>
      </c>
    </row>
    <row r="299" spans="2:4">
      <c r="B299" s="30">
        <v>102159134874</v>
      </c>
      <c r="C299" s="31">
        <v>3317208230</v>
      </c>
      <c r="D299" s="21" t="s">
        <v>396</v>
      </c>
    </row>
    <row r="300" spans="2:4">
      <c r="B300" s="30">
        <v>102168597312</v>
      </c>
      <c r="C300" s="31">
        <v>3317308458</v>
      </c>
      <c r="D300" s="21" t="s">
        <v>405</v>
      </c>
    </row>
    <row r="301" spans="2:4">
      <c r="B301" s="30">
        <v>101399475593</v>
      </c>
      <c r="C301" s="31">
        <v>3317007512</v>
      </c>
      <c r="D301" s="21" t="s">
        <v>355</v>
      </c>
    </row>
    <row r="302" spans="2:4">
      <c r="B302" s="30">
        <v>101819494095</v>
      </c>
      <c r="C302" s="31">
        <v>3317308643</v>
      </c>
      <c r="D302" s="21" t="s">
        <v>400</v>
      </c>
    </row>
    <row r="303" spans="2:4">
      <c r="B303" s="30">
        <v>102149533100</v>
      </c>
      <c r="C303" s="31">
        <v>3317113283</v>
      </c>
      <c r="D303" s="21" t="s">
        <v>398</v>
      </c>
    </row>
    <row r="304" spans="2:4">
      <c r="B304" s="30">
        <v>102151260945</v>
      </c>
      <c r="C304" s="31">
        <v>3317141751</v>
      </c>
      <c r="D304" s="21" t="s">
        <v>397</v>
      </c>
    </row>
    <row r="305" spans="2:4">
      <c r="B305" s="30">
        <v>101202165132</v>
      </c>
      <c r="C305" s="31">
        <v>3317308284</v>
      </c>
      <c r="D305" s="21" t="s">
        <v>401</v>
      </c>
    </row>
  </sheetData>
  <autoFilter ref="A11:AB120" xr:uid="{00000000-0009-0000-0000-00000E000000}">
    <filterColumn colId="3">
      <filters>
        <filter val="BANDENAVAJ MULLA"/>
        <filter val="MALLESH AMBANNA CHOUGULE"/>
        <filter val="NAMDEV  BANDGAR"/>
        <filter val="VANJARI MAHADEV AMBANNA"/>
      </filters>
    </filterColumn>
    <sortState xmlns:xlrd2="http://schemas.microsoft.com/office/spreadsheetml/2017/richdata2" ref="A15:AC105">
      <sortCondition ref="D11:D103"/>
    </sortState>
  </autoFilter>
  <mergeCells count="28">
    <mergeCell ref="AB7:AB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AA7:AA11"/>
    <mergeCell ref="N7:N11"/>
    <mergeCell ref="O7:O11"/>
    <mergeCell ref="P7:P11"/>
    <mergeCell ref="Q7:Y7"/>
    <mergeCell ref="Z7:Z11"/>
    <mergeCell ref="M7:M11"/>
    <mergeCell ref="A7:A11"/>
    <mergeCell ref="B7:B11"/>
    <mergeCell ref="C7:C11"/>
    <mergeCell ref="D7:D11"/>
    <mergeCell ref="F7:F11"/>
    <mergeCell ref="G7:G11"/>
    <mergeCell ref="H7:H11"/>
    <mergeCell ref="I7:I11"/>
    <mergeCell ref="J7:J11"/>
    <mergeCell ref="K7:K11"/>
    <mergeCell ref="L7:L11"/>
  </mergeCells>
  <conditionalFormatting sqref="B12:B107">
    <cfRule type="duplicateValues" dxfId="532" priority="11"/>
    <cfRule type="duplicateValues" dxfId="531" priority="10"/>
    <cfRule type="duplicateValues" dxfId="530" priority="12"/>
  </conditionalFormatting>
  <conditionalFormatting sqref="B13:B86">
    <cfRule type="duplicateValues" dxfId="529" priority="15"/>
    <cfRule type="duplicateValues" dxfId="528" priority="16"/>
    <cfRule type="duplicateValues" dxfId="527" priority="17"/>
  </conditionalFormatting>
  <conditionalFormatting sqref="B116:B121">
    <cfRule type="duplicateValues" dxfId="526" priority="456"/>
    <cfRule type="duplicateValues" dxfId="525" priority="457"/>
    <cfRule type="duplicateValues" dxfId="524" priority="455"/>
  </conditionalFormatting>
  <conditionalFormatting sqref="B130">
    <cfRule type="duplicateValues" dxfId="523" priority="258"/>
    <cfRule type="duplicateValues" dxfId="522" priority="257"/>
    <cfRule type="duplicateValues" dxfId="521" priority="259"/>
  </conditionalFormatting>
  <conditionalFormatting sqref="B136 C131:C137">
    <cfRule type="duplicateValues" dxfId="520" priority="276"/>
  </conditionalFormatting>
  <conditionalFormatting sqref="B136 C132:C137">
    <cfRule type="duplicateValues" dxfId="519" priority="275"/>
  </conditionalFormatting>
  <conditionalFormatting sqref="B136">
    <cfRule type="duplicateValues" dxfId="518" priority="313"/>
    <cfRule type="duplicateValues" dxfId="517" priority="311"/>
    <cfRule type="duplicateValues" dxfId="516" priority="312"/>
  </conditionalFormatting>
  <conditionalFormatting sqref="B137:B138 B131:B135">
    <cfRule type="duplicateValues" dxfId="515" priority="384"/>
    <cfRule type="duplicateValues" dxfId="514" priority="383"/>
    <cfRule type="duplicateValues" dxfId="513" priority="382"/>
  </conditionalFormatting>
  <conditionalFormatting sqref="B147">
    <cfRule type="duplicateValues" dxfId="512" priority="316"/>
    <cfRule type="duplicateValues" dxfId="511" priority="317"/>
    <cfRule type="duplicateValues" dxfId="510" priority="318"/>
  </conditionalFormatting>
  <conditionalFormatting sqref="B148">
    <cfRule type="duplicateValues" dxfId="509" priority="322"/>
    <cfRule type="duplicateValues" dxfId="508" priority="320"/>
    <cfRule type="duplicateValues" dxfId="507" priority="321"/>
    <cfRule type="duplicateValues" dxfId="506" priority="323"/>
  </conditionalFormatting>
  <conditionalFormatting sqref="B150">
    <cfRule type="duplicateValues" dxfId="505" priority="326"/>
  </conditionalFormatting>
  <conditionalFormatting sqref="B151">
    <cfRule type="duplicateValues" dxfId="504" priority="327"/>
  </conditionalFormatting>
  <conditionalFormatting sqref="B152 B149 B155">
    <cfRule type="duplicateValues" dxfId="503" priority="378"/>
    <cfRule type="duplicateValues" dxfId="502" priority="377"/>
    <cfRule type="duplicateValues" dxfId="501" priority="379"/>
  </conditionalFormatting>
  <conditionalFormatting sqref="B153">
    <cfRule type="duplicateValues" dxfId="500" priority="333"/>
    <cfRule type="duplicateValues" dxfId="499" priority="334"/>
    <cfRule type="duplicateValues" dxfId="498" priority="332"/>
    <cfRule type="duplicateValues" dxfId="497" priority="331"/>
    <cfRule type="duplicateValues" dxfId="496" priority="335"/>
    <cfRule type="duplicateValues" dxfId="495" priority="329"/>
    <cfRule type="duplicateValues" dxfId="494" priority="328"/>
    <cfRule type="duplicateValues" dxfId="493" priority="330"/>
  </conditionalFormatting>
  <conditionalFormatting sqref="B154">
    <cfRule type="duplicateValues" dxfId="492" priority="338"/>
  </conditionalFormatting>
  <conditionalFormatting sqref="B155 B149 B122:B129">
    <cfRule type="duplicateValues" dxfId="491" priority="390"/>
    <cfRule type="duplicateValues" dxfId="490" priority="391"/>
    <cfRule type="duplicateValues" dxfId="489" priority="392"/>
  </conditionalFormatting>
  <conditionalFormatting sqref="B156">
    <cfRule type="duplicateValues" dxfId="488" priority="340"/>
    <cfRule type="duplicateValues" dxfId="487" priority="341"/>
    <cfRule type="duplicateValues" dxfId="486" priority="339"/>
  </conditionalFormatting>
  <conditionalFormatting sqref="B159">
    <cfRule type="duplicateValues" dxfId="485" priority="346"/>
    <cfRule type="duplicateValues" dxfId="484" priority="348"/>
    <cfRule type="duplicateValues" dxfId="483" priority="344"/>
    <cfRule type="duplicateValues" dxfId="482" priority="347"/>
    <cfRule type="duplicateValues" dxfId="481" priority="343"/>
    <cfRule type="duplicateValues" dxfId="480" priority="345"/>
  </conditionalFormatting>
  <conditionalFormatting sqref="B160">
    <cfRule type="duplicateValues" dxfId="479" priority="349"/>
    <cfRule type="duplicateValues" dxfId="478" priority="352"/>
    <cfRule type="duplicateValues" dxfId="477" priority="351"/>
    <cfRule type="duplicateValues" dxfId="476" priority="350"/>
  </conditionalFormatting>
  <conditionalFormatting sqref="B161">
    <cfRule type="duplicateValues" dxfId="475" priority="360"/>
    <cfRule type="duplicateValues" dxfId="474" priority="359"/>
    <cfRule type="duplicateValues" dxfId="473" priority="355"/>
    <cfRule type="duplicateValues" dxfId="472" priority="356"/>
    <cfRule type="duplicateValues" dxfId="471" priority="357"/>
    <cfRule type="duplicateValues" dxfId="470" priority="358"/>
  </conditionalFormatting>
  <conditionalFormatting sqref="B162">
    <cfRule type="duplicateValues" dxfId="469" priority="361"/>
    <cfRule type="duplicateValues" dxfId="468" priority="363"/>
    <cfRule type="duplicateValues" dxfId="467" priority="362"/>
  </conditionalFormatting>
  <conditionalFormatting sqref="B163">
    <cfRule type="duplicateValues" dxfId="466" priority="367"/>
    <cfRule type="duplicateValues" dxfId="465" priority="366"/>
    <cfRule type="duplicateValues" dxfId="464" priority="365"/>
  </conditionalFormatting>
  <conditionalFormatting sqref="B164">
    <cfRule type="duplicateValues" dxfId="463" priority="370"/>
    <cfRule type="duplicateValues" dxfId="462" priority="369"/>
    <cfRule type="duplicateValues" dxfId="461" priority="371"/>
  </conditionalFormatting>
  <conditionalFormatting sqref="B165">
    <cfRule type="duplicateValues" dxfId="460" priority="190"/>
    <cfRule type="duplicateValues" dxfId="459" priority="195"/>
    <cfRule type="duplicateValues" dxfId="458" priority="196"/>
    <cfRule type="duplicateValues" dxfId="457" priority="197"/>
  </conditionalFormatting>
  <conditionalFormatting sqref="B167">
    <cfRule type="duplicateValues" dxfId="456" priority="400"/>
    <cfRule type="duplicateValues" dxfId="455" priority="401"/>
    <cfRule type="duplicateValues" dxfId="454" priority="399"/>
  </conditionalFormatting>
  <conditionalFormatting sqref="B168">
    <cfRule type="duplicateValues" dxfId="453" priority="198"/>
    <cfRule type="duplicateValues" dxfId="452" priority="203"/>
    <cfRule type="duplicateValues" dxfId="451" priority="204"/>
    <cfRule type="duplicateValues" dxfId="450" priority="205"/>
  </conditionalFormatting>
  <conditionalFormatting sqref="B169">
    <cfRule type="duplicateValues" dxfId="449" priority="212"/>
    <cfRule type="duplicateValues" dxfId="448" priority="213"/>
    <cfRule type="duplicateValues" dxfId="447" priority="214"/>
    <cfRule type="duplicateValues" dxfId="446" priority="215"/>
  </conditionalFormatting>
  <conditionalFormatting sqref="B170">
    <cfRule type="duplicateValues" dxfId="445" priority="402"/>
    <cfRule type="duplicateValues" dxfId="444" priority="404"/>
    <cfRule type="duplicateValues" dxfId="443" priority="403"/>
  </conditionalFormatting>
  <conditionalFormatting sqref="B171">
    <cfRule type="duplicateValues" dxfId="442" priority="236"/>
    <cfRule type="duplicateValues" dxfId="441" priority="237"/>
    <cfRule type="duplicateValues" dxfId="440" priority="238"/>
  </conditionalFormatting>
  <conditionalFormatting sqref="B173:B174">
    <cfRule type="duplicateValues" dxfId="439" priority="210"/>
    <cfRule type="duplicateValues" dxfId="438" priority="211"/>
    <cfRule type="duplicateValues" dxfId="437" priority="209"/>
  </conditionalFormatting>
  <conditionalFormatting sqref="B175 B172">
    <cfRule type="duplicateValues" dxfId="436" priority="408"/>
    <cfRule type="duplicateValues" dxfId="435" priority="409"/>
    <cfRule type="duplicateValues" dxfId="434" priority="410"/>
  </conditionalFormatting>
  <conditionalFormatting sqref="B176:B181">
    <cfRule type="duplicateValues" dxfId="433" priority="418"/>
    <cfRule type="duplicateValues" dxfId="432" priority="419"/>
    <cfRule type="duplicateValues" dxfId="431" priority="417"/>
    <cfRule type="duplicateValues" dxfId="430" priority="416"/>
  </conditionalFormatting>
  <conditionalFormatting sqref="B186:B187">
    <cfRule type="duplicateValues" dxfId="429" priority="424"/>
    <cfRule type="duplicateValues" dxfId="428" priority="422"/>
    <cfRule type="duplicateValues" dxfId="427" priority="423"/>
  </conditionalFormatting>
  <conditionalFormatting sqref="B188">
    <cfRule type="duplicateValues" dxfId="426" priority="184"/>
    <cfRule type="duplicateValues" dxfId="425" priority="185"/>
    <cfRule type="duplicateValues" dxfId="424" priority="183"/>
  </conditionalFormatting>
  <conditionalFormatting sqref="B189">
    <cfRule type="duplicateValues" dxfId="423" priority="180"/>
    <cfRule type="duplicateValues" dxfId="422" priority="181"/>
    <cfRule type="duplicateValues" dxfId="421" priority="182"/>
  </conditionalFormatting>
  <conditionalFormatting sqref="B190">
    <cfRule type="duplicateValues" dxfId="420" priority="169"/>
    <cfRule type="duplicateValues" dxfId="419" priority="176"/>
    <cfRule type="duplicateValues" dxfId="418" priority="175"/>
    <cfRule type="duplicateValues" dxfId="417" priority="174"/>
  </conditionalFormatting>
  <conditionalFormatting sqref="B191:B192">
    <cfRule type="duplicateValues" dxfId="416" priority="434"/>
    <cfRule type="duplicateValues" dxfId="415" priority="435"/>
    <cfRule type="duplicateValues" dxfId="414" priority="436"/>
  </conditionalFormatting>
  <conditionalFormatting sqref="B193">
    <cfRule type="duplicateValues" dxfId="413" priority="430"/>
    <cfRule type="duplicateValues" dxfId="412" priority="429"/>
    <cfRule type="duplicateValues" dxfId="411" priority="428"/>
  </conditionalFormatting>
  <conditionalFormatting sqref="B194">
    <cfRule type="duplicateValues" dxfId="410" priority="153"/>
    <cfRule type="duplicateValues" dxfId="409" priority="151"/>
    <cfRule type="duplicateValues" dxfId="408" priority="154"/>
    <cfRule type="duplicateValues" dxfId="407" priority="155"/>
  </conditionalFormatting>
  <conditionalFormatting sqref="B195">
    <cfRule type="duplicateValues" dxfId="406" priority="136"/>
    <cfRule type="duplicateValues" dxfId="405" priority="138"/>
    <cfRule type="duplicateValues" dxfId="404" priority="137"/>
  </conditionalFormatting>
  <conditionalFormatting sqref="B196:B201 B203">
    <cfRule type="duplicateValues" dxfId="403" priority="446"/>
    <cfRule type="duplicateValues" dxfId="402" priority="447"/>
    <cfRule type="duplicateValues" dxfId="401" priority="448"/>
  </conditionalFormatting>
  <conditionalFormatting sqref="B196:B201 B203:B213">
    <cfRule type="duplicateValues" dxfId="400" priority="452"/>
  </conditionalFormatting>
  <conditionalFormatting sqref="B202">
    <cfRule type="duplicateValues" dxfId="399" priority="125"/>
    <cfRule type="duplicateValues" dxfId="398" priority="124"/>
    <cfRule type="duplicateValues" dxfId="397" priority="123"/>
    <cfRule type="duplicateValues" dxfId="396" priority="122"/>
  </conditionalFormatting>
  <conditionalFormatting sqref="B204">
    <cfRule type="duplicateValues" dxfId="395" priority="133"/>
    <cfRule type="duplicateValues" dxfId="394" priority="132"/>
    <cfRule type="duplicateValues" dxfId="393" priority="131"/>
  </conditionalFormatting>
  <conditionalFormatting sqref="B205:B213">
    <cfRule type="duplicateValues" dxfId="392" priority="450"/>
    <cfRule type="duplicateValues" dxfId="391" priority="451"/>
    <cfRule type="duplicateValues" dxfId="390" priority="449"/>
  </conditionalFormatting>
  <conditionalFormatting sqref="B214 B1:B11 B122:B195 B306:B1048576">
    <cfRule type="duplicateValues" dxfId="389" priority="135"/>
  </conditionalFormatting>
  <conditionalFormatting sqref="B214 B122:B195 B1:B11 B306:B1048576">
    <cfRule type="duplicateValues" dxfId="388" priority="134"/>
  </conditionalFormatting>
  <conditionalFormatting sqref="B214 B131:B164 B1:B11 B122:B129 B306:B1048576">
    <cfRule type="duplicateValues" dxfId="387" priority="393"/>
  </conditionalFormatting>
  <conditionalFormatting sqref="B215:B305">
    <cfRule type="duplicateValues" dxfId="386" priority="38"/>
  </conditionalFormatting>
  <conditionalFormatting sqref="B216">
    <cfRule type="duplicateValues" dxfId="385" priority="41"/>
    <cfRule type="duplicateValues" dxfId="384" priority="39"/>
    <cfRule type="duplicateValues" dxfId="383" priority="40"/>
  </conditionalFormatting>
  <conditionalFormatting sqref="B233">
    <cfRule type="duplicateValues" dxfId="382" priority="99"/>
    <cfRule type="duplicateValues" dxfId="381" priority="100"/>
    <cfRule type="duplicateValues" dxfId="380" priority="101"/>
  </conditionalFormatting>
  <conditionalFormatting sqref="B236">
    <cfRule type="duplicateValues" dxfId="379" priority="65"/>
    <cfRule type="duplicateValues" dxfId="378" priority="67"/>
    <cfRule type="duplicateValues" dxfId="377" priority="68"/>
    <cfRule type="duplicateValues" dxfId="376" priority="66"/>
  </conditionalFormatting>
  <conditionalFormatting sqref="B238">
    <cfRule type="duplicateValues" dxfId="375" priority="62"/>
    <cfRule type="duplicateValues" dxfId="374" priority="64"/>
    <cfRule type="duplicateValues" dxfId="373" priority="63"/>
    <cfRule type="duplicateValues" dxfId="372" priority="61"/>
  </conditionalFormatting>
  <conditionalFormatting sqref="B250">
    <cfRule type="duplicateValues" dxfId="371" priority="59"/>
    <cfRule type="duplicateValues" dxfId="370" priority="58"/>
    <cfRule type="duplicateValues" dxfId="369" priority="60"/>
    <cfRule type="duplicateValues" dxfId="368" priority="57"/>
  </conditionalFormatting>
  <conditionalFormatting sqref="B268">
    <cfRule type="duplicateValues" dxfId="367" priority="54"/>
    <cfRule type="duplicateValues" dxfId="366" priority="53"/>
    <cfRule type="duplicateValues" dxfId="365" priority="56"/>
    <cfRule type="duplicateValues" dxfId="364" priority="55"/>
  </conditionalFormatting>
  <conditionalFormatting sqref="B273">
    <cfRule type="duplicateValues" dxfId="363" priority="49"/>
    <cfRule type="duplicateValues" dxfId="362" priority="50"/>
    <cfRule type="duplicateValues" dxfId="361" priority="52"/>
    <cfRule type="duplicateValues" dxfId="360" priority="51"/>
  </conditionalFormatting>
  <conditionalFormatting sqref="B274">
    <cfRule type="duplicateValues" dxfId="359" priority="102"/>
    <cfRule type="duplicateValues" dxfId="358" priority="103"/>
    <cfRule type="duplicateValues" dxfId="357" priority="104"/>
  </conditionalFormatting>
  <conditionalFormatting sqref="B275:B278 B215 B234:B235 B237 B239:B249 B269:B272 B217:B232 B251:B267">
    <cfRule type="duplicateValues" dxfId="356" priority="110"/>
    <cfRule type="duplicateValues" dxfId="355" priority="109"/>
    <cfRule type="duplicateValues" dxfId="354" priority="108"/>
  </conditionalFormatting>
  <conditionalFormatting sqref="B279">
    <cfRule type="duplicateValues" dxfId="353" priority="46"/>
    <cfRule type="duplicateValues" dxfId="352" priority="47"/>
    <cfRule type="duplicateValues" dxfId="351" priority="48"/>
    <cfRule type="duplicateValues" dxfId="350" priority="45"/>
  </conditionalFormatting>
  <conditionalFormatting sqref="B280">
    <cfRule type="duplicateValues" dxfId="349" priority="72"/>
    <cfRule type="duplicateValues" dxfId="348" priority="71"/>
    <cfRule type="duplicateValues" dxfId="347" priority="70"/>
    <cfRule type="duplicateValues" dxfId="346" priority="69"/>
  </conditionalFormatting>
  <conditionalFormatting sqref="B281">
    <cfRule type="duplicateValues" dxfId="345" priority="76"/>
    <cfRule type="duplicateValues" dxfId="344" priority="75"/>
    <cfRule type="duplicateValues" dxfId="343" priority="73"/>
    <cfRule type="duplicateValues" dxfId="342" priority="74"/>
  </conditionalFormatting>
  <conditionalFormatting sqref="B282">
    <cfRule type="duplicateValues" dxfId="341" priority="105"/>
    <cfRule type="duplicateValues" dxfId="340" priority="106"/>
    <cfRule type="duplicateValues" dxfId="339" priority="107"/>
  </conditionalFormatting>
  <conditionalFormatting sqref="B287">
    <cfRule type="duplicateValues" dxfId="338" priority="44"/>
    <cfRule type="duplicateValues" dxfId="337" priority="43"/>
    <cfRule type="duplicateValues" dxfId="336" priority="42"/>
  </conditionalFormatting>
  <conditionalFormatting sqref="B290">
    <cfRule type="duplicateValues" dxfId="335" priority="85"/>
    <cfRule type="duplicateValues" dxfId="334" priority="93"/>
    <cfRule type="duplicateValues" dxfId="333" priority="92"/>
    <cfRule type="duplicateValues" dxfId="332" priority="91"/>
    <cfRule type="duplicateValues" dxfId="331" priority="90"/>
    <cfRule type="duplicateValues" dxfId="330" priority="89"/>
    <cfRule type="duplicateValues" dxfId="329" priority="88"/>
    <cfRule type="duplicateValues" dxfId="328" priority="87"/>
    <cfRule type="duplicateValues" dxfId="327" priority="86"/>
  </conditionalFormatting>
  <conditionalFormatting sqref="B291">
    <cfRule type="duplicateValues" dxfId="326" priority="98"/>
    <cfRule type="duplicateValues" dxfId="325" priority="97"/>
    <cfRule type="duplicateValues" dxfId="324" priority="96"/>
    <cfRule type="duplicateValues" dxfId="323" priority="95"/>
    <cfRule type="duplicateValues" dxfId="322" priority="94"/>
  </conditionalFormatting>
  <conditionalFormatting sqref="B293">
    <cfRule type="duplicateValues" dxfId="321" priority="79"/>
    <cfRule type="duplicateValues" dxfId="320" priority="78"/>
    <cfRule type="duplicateValues" dxfId="319" priority="80"/>
    <cfRule type="duplicateValues" dxfId="318" priority="81"/>
    <cfRule type="duplicateValues" dxfId="317" priority="82"/>
    <cfRule type="duplicateValues" dxfId="316" priority="77"/>
    <cfRule type="duplicateValues" dxfId="315" priority="83"/>
    <cfRule type="duplicateValues" dxfId="314" priority="84"/>
  </conditionalFormatting>
  <conditionalFormatting sqref="B306:B1048576 B1:B11 B122:B214">
    <cfRule type="duplicateValues" dxfId="313" priority="114"/>
  </conditionalFormatting>
  <conditionalFormatting sqref="B136:C136">
    <cfRule type="duplicateValues" dxfId="312" priority="315"/>
    <cfRule type="duplicateValues" dxfId="311" priority="314"/>
  </conditionalFormatting>
  <conditionalFormatting sqref="B139:C146">
    <cfRule type="duplicateValues" dxfId="310" priority="374"/>
    <cfRule type="duplicateValues" dxfId="309" priority="375"/>
    <cfRule type="duplicateValues" dxfId="308" priority="376"/>
  </conditionalFormatting>
  <conditionalFormatting sqref="B147:C147">
    <cfRule type="duplicateValues" dxfId="307" priority="319"/>
  </conditionalFormatting>
  <conditionalFormatting sqref="B148:C148">
    <cfRule type="duplicateValues" dxfId="306" priority="324"/>
    <cfRule type="duplicateValues" dxfId="305" priority="325"/>
  </conditionalFormatting>
  <conditionalFormatting sqref="B153:C153">
    <cfRule type="duplicateValues" dxfId="304" priority="336"/>
    <cfRule type="duplicateValues" dxfId="303" priority="337"/>
  </conditionalFormatting>
  <conditionalFormatting sqref="B156:C156">
    <cfRule type="duplicateValues" dxfId="302" priority="342"/>
  </conditionalFormatting>
  <conditionalFormatting sqref="B160:C160">
    <cfRule type="duplicateValues" dxfId="301" priority="354"/>
    <cfRule type="duplicateValues" dxfId="300" priority="353"/>
  </conditionalFormatting>
  <conditionalFormatting sqref="B162:C162">
    <cfRule type="duplicateValues" dxfId="299" priority="364"/>
  </conditionalFormatting>
  <conditionalFormatting sqref="B163:C163">
    <cfRule type="duplicateValues" dxfId="298" priority="368"/>
  </conditionalFormatting>
  <conditionalFormatting sqref="B164:C164">
    <cfRule type="duplicateValues" dxfId="297" priority="372"/>
  </conditionalFormatting>
  <conditionalFormatting sqref="B182:C195">
    <cfRule type="duplicateValues" dxfId="296" priority="442"/>
    <cfRule type="duplicateValues" dxfId="295" priority="441"/>
    <cfRule type="duplicateValues" dxfId="294" priority="443"/>
  </conditionalFormatting>
  <conditionalFormatting sqref="B194:C194">
    <cfRule type="duplicateValues" dxfId="293" priority="152"/>
    <cfRule type="duplicateValues" dxfId="292" priority="159"/>
    <cfRule type="duplicateValues" dxfId="291" priority="160"/>
  </conditionalFormatting>
  <conditionalFormatting sqref="B176:D181">
    <cfRule type="duplicateValues" dxfId="290" priority="414"/>
  </conditionalFormatting>
  <conditionalFormatting sqref="B160:E164">
    <cfRule type="duplicateValues" dxfId="289" priority="380"/>
  </conditionalFormatting>
  <conditionalFormatting sqref="B214:E214 B1:E11 B147:E155 E165:E181 B122:E129 E196:E213 B306:E1048576 E215:E305 D116:E121">
    <cfRule type="duplicateValues" dxfId="288" priority="385"/>
  </conditionalFormatting>
  <conditionalFormatting sqref="B214:E214 B1:E11 E165:E181 E196:E213 B306:E1048576 E215:E305">
    <cfRule type="duplicateValues" dxfId="287" priority="373"/>
  </conditionalFormatting>
  <conditionalFormatting sqref="B214:E214 B147:E164 B1:E11 E165:E181 B122:E129 E196:E213 B306:E1048576 E215:E305 D116:E121">
    <cfRule type="duplicateValues" dxfId="286" priority="387"/>
  </conditionalFormatting>
  <conditionalFormatting sqref="B214:E214 C154:D154 C150:D151 B155:D155 B152:D153 B1:E11 B147:D149 E147:E155 E165:E181 B122:E129 E196:E213 B306:E1048576 E215:E305 D116:E121">
    <cfRule type="duplicateValues" dxfId="285" priority="386"/>
  </conditionalFormatting>
  <conditionalFormatting sqref="C12:C91 C93:C107">
    <cfRule type="duplicateValues" dxfId="284" priority="19"/>
  </conditionalFormatting>
  <conditionalFormatting sqref="C13:C52 C54:C83">
    <cfRule type="duplicateValues" dxfId="283" priority="13"/>
  </conditionalFormatting>
  <conditionalFormatting sqref="C84">
    <cfRule type="duplicateValues" dxfId="282" priority="9"/>
  </conditionalFormatting>
  <conditionalFormatting sqref="C85">
    <cfRule type="duplicateValues" dxfId="281" priority="8"/>
    <cfRule type="duplicateValues" dxfId="280" priority="7"/>
  </conditionalFormatting>
  <conditionalFormatting sqref="C86">
    <cfRule type="duplicateValues" dxfId="279" priority="18"/>
  </conditionalFormatting>
  <conditionalFormatting sqref="C91">
    <cfRule type="duplicateValues" dxfId="278" priority="6"/>
  </conditionalFormatting>
  <conditionalFormatting sqref="C92">
    <cfRule type="duplicateValues" dxfId="277" priority="1"/>
  </conditionalFormatting>
  <conditionalFormatting sqref="C93:C107">
    <cfRule type="duplicateValues" dxfId="276" priority="14"/>
  </conditionalFormatting>
  <conditionalFormatting sqref="C116:C121">
    <cfRule type="duplicateValues" dxfId="275" priority="453"/>
    <cfRule type="duplicateValues" dxfId="274" priority="454"/>
  </conditionalFormatting>
  <conditionalFormatting sqref="C130">
    <cfRule type="duplicateValues" dxfId="273" priority="255"/>
    <cfRule type="duplicateValues" dxfId="272" priority="248"/>
    <cfRule type="duplicateValues" dxfId="271" priority="254"/>
    <cfRule type="duplicateValues" dxfId="270" priority="242"/>
    <cfRule type="duplicateValues" dxfId="269" priority="243"/>
    <cfRule type="duplicateValues" dxfId="268" priority="249"/>
    <cfRule type="duplicateValues" dxfId="267" priority="256"/>
    <cfRule type="duplicateValues" dxfId="266" priority="244"/>
    <cfRule type="duplicateValues" dxfId="265" priority="245"/>
    <cfRule type="duplicateValues" dxfId="264" priority="246"/>
    <cfRule type="duplicateValues" dxfId="263" priority="247"/>
    <cfRule type="duplicateValues" dxfId="262" priority="250"/>
    <cfRule type="duplicateValues" dxfId="261" priority="251"/>
    <cfRule type="duplicateValues" dxfId="260" priority="252"/>
    <cfRule type="duplicateValues" dxfId="259" priority="253"/>
  </conditionalFormatting>
  <conditionalFormatting sqref="C131">
    <cfRule type="duplicateValues" dxfId="258" priority="274"/>
  </conditionalFormatting>
  <conditionalFormatting sqref="C131:C137">
    <cfRule type="duplicateValues" dxfId="257" priority="394"/>
  </conditionalFormatting>
  <conditionalFormatting sqref="C132:C135 C137">
    <cfRule type="duplicateValues" dxfId="256" priority="308"/>
  </conditionalFormatting>
  <conditionalFormatting sqref="C132:C135">
    <cfRule type="duplicateValues" dxfId="255" priority="307"/>
  </conditionalFormatting>
  <conditionalFormatting sqref="C138">
    <cfRule type="duplicateValues" dxfId="254" priority="381"/>
  </conditionalFormatting>
  <conditionalFormatting sqref="C139 C141:C142">
    <cfRule type="duplicateValues" dxfId="253" priority="309"/>
  </conditionalFormatting>
  <conditionalFormatting sqref="C139">
    <cfRule type="duplicateValues" dxfId="252" priority="268"/>
    <cfRule type="duplicateValues" dxfId="251" priority="264"/>
    <cfRule type="duplicateValues" dxfId="250" priority="265"/>
    <cfRule type="duplicateValues" dxfId="249" priority="266"/>
    <cfRule type="duplicateValues" dxfId="248" priority="267"/>
  </conditionalFormatting>
  <conditionalFormatting sqref="C140">
    <cfRule type="duplicateValues" dxfId="247" priority="260"/>
    <cfRule type="duplicateValues" dxfId="246" priority="261"/>
    <cfRule type="duplicateValues" dxfId="245" priority="263"/>
    <cfRule type="duplicateValues" dxfId="244" priority="262"/>
  </conditionalFormatting>
  <conditionalFormatting sqref="C141">
    <cfRule type="duplicateValues" dxfId="243" priority="272"/>
    <cfRule type="duplicateValues" dxfId="242" priority="271"/>
    <cfRule type="duplicateValues" dxfId="241" priority="270"/>
    <cfRule type="duplicateValues" dxfId="240" priority="269"/>
  </conditionalFormatting>
  <conditionalFormatting sqref="C141:C142">
    <cfRule type="duplicateValues" dxfId="239" priority="310"/>
  </conditionalFormatting>
  <conditionalFormatting sqref="C142">
    <cfRule type="duplicateValues" dxfId="238" priority="273"/>
  </conditionalFormatting>
  <conditionalFormatting sqref="C147">
    <cfRule type="duplicateValues" dxfId="237" priority="294"/>
  </conditionalFormatting>
  <conditionalFormatting sqref="C148">
    <cfRule type="duplicateValues" dxfId="236" priority="297"/>
  </conditionalFormatting>
  <conditionalFormatting sqref="C150">
    <cfRule type="duplicateValues" dxfId="235" priority="300"/>
  </conditionalFormatting>
  <conditionalFormatting sqref="C151">
    <cfRule type="duplicateValues" dxfId="234" priority="301"/>
  </conditionalFormatting>
  <conditionalFormatting sqref="C153">
    <cfRule type="duplicateValues" dxfId="233" priority="295"/>
    <cfRule type="duplicateValues" dxfId="232" priority="296"/>
  </conditionalFormatting>
  <conditionalFormatting sqref="C154">
    <cfRule type="duplicateValues" dxfId="231" priority="292"/>
    <cfRule type="duplicateValues" dxfId="230" priority="293"/>
    <cfRule type="duplicateValues" dxfId="229" priority="298"/>
    <cfRule type="duplicateValues" dxfId="228" priority="299"/>
  </conditionalFormatting>
  <conditionalFormatting sqref="C156">
    <cfRule type="duplicateValues" dxfId="227" priority="306"/>
  </conditionalFormatting>
  <conditionalFormatting sqref="C157">
    <cfRule type="duplicateValues" dxfId="226" priority="285"/>
    <cfRule type="duplicateValues" dxfId="225" priority="284"/>
    <cfRule type="duplicateValues" dxfId="224" priority="283"/>
    <cfRule type="duplicateValues" dxfId="223" priority="282"/>
  </conditionalFormatting>
  <conditionalFormatting sqref="C158">
    <cfRule type="duplicateValues" dxfId="222" priority="280"/>
    <cfRule type="duplicateValues" dxfId="221" priority="279"/>
    <cfRule type="duplicateValues" dxfId="220" priority="278"/>
    <cfRule type="duplicateValues" dxfId="219" priority="277"/>
  </conditionalFormatting>
  <conditionalFormatting sqref="C159">
    <cfRule type="duplicateValues" dxfId="218" priority="281"/>
  </conditionalFormatting>
  <conditionalFormatting sqref="C160">
    <cfRule type="duplicateValues" dxfId="217" priority="286"/>
  </conditionalFormatting>
  <conditionalFormatting sqref="C165">
    <cfRule type="duplicateValues" dxfId="216" priority="192"/>
    <cfRule type="duplicateValues" dxfId="215" priority="191"/>
    <cfRule type="duplicateValues" dxfId="214" priority="194"/>
    <cfRule type="duplicateValues" dxfId="213" priority="193"/>
  </conditionalFormatting>
  <conditionalFormatting sqref="C167">
    <cfRule type="duplicateValues" dxfId="212" priority="398"/>
    <cfRule type="duplicateValues" dxfId="211" priority="232"/>
    <cfRule type="duplicateValues" dxfId="210" priority="233"/>
    <cfRule type="duplicateValues" dxfId="209" priority="234"/>
    <cfRule type="duplicateValues" dxfId="208" priority="231"/>
    <cfRule type="duplicateValues" dxfId="207" priority="235"/>
  </conditionalFormatting>
  <conditionalFormatting sqref="C168">
    <cfRule type="duplicateValues" dxfId="206" priority="200"/>
    <cfRule type="duplicateValues" dxfId="205" priority="199"/>
    <cfRule type="duplicateValues" dxfId="204" priority="202"/>
    <cfRule type="duplicateValues" dxfId="203" priority="201"/>
  </conditionalFormatting>
  <conditionalFormatting sqref="C169">
    <cfRule type="duplicateValues" dxfId="202" priority="229"/>
    <cfRule type="duplicateValues" dxfId="201" priority="225"/>
    <cfRule type="duplicateValues" dxfId="200" priority="221"/>
    <cfRule type="duplicateValues" dxfId="199" priority="222"/>
    <cfRule type="duplicateValues" dxfId="198" priority="220"/>
    <cfRule type="duplicateValues" dxfId="197" priority="219"/>
    <cfRule type="duplicateValues" dxfId="196" priority="218"/>
    <cfRule type="duplicateValues" dxfId="195" priority="230"/>
    <cfRule type="duplicateValues" dxfId="194" priority="217"/>
    <cfRule type="duplicateValues" dxfId="193" priority="216"/>
    <cfRule type="duplicateValues" dxfId="192" priority="223"/>
    <cfRule type="duplicateValues" dxfId="191" priority="224"/>
    <cfRule type="duplicateValues" dxfId="190" priority="226"/>
    <cfRule type="duplicateValues" dxfId="189" priority="227"/>
    <cfRule type="duplicateValues" dxfId="188" priority="228"/>
  </conditionalFormatting>
  <conditionalFormatting sqref="C170">
    <cfRule type="duplicateValues" dxfId="187" priority="405"/>
    <cfRule type="duplicateValues" dxfId="186" priority="406"/>
    <cfRule type="duplicateValues" dxfId="185" priority="407"/>
  </conditionalFormatting>
  <conditionalFormatting sqref="C171">
    <cfRule type="duplicateValues" dxfId="184" priority="241"/>
    <cfRule type="duplicateValues" dxfId="183" priority="240"/>
    <cfRule type="duplicateValues" dxfId="182" priority="239"/>
  </conditionalFormatting>
  <conditionalFormatting sqref="C173:C174">
    <cfRule type="duplicateValues" dxfId="181" priority="206"/>
    <cfRule type="duplicateValues" dxfId="180" priority="207"/>
    <cfRule type="duplicateValues" dxfId="179" priority="208"/>
  </conditionalFormatting>
  <conditionalFormatting sqref="C175 C172">
    <cfRule type="duplicateValues" dxfId="178" priority="413"/>
    <cfRule type="duplicateValues" dxfId="177" priority="412"/>
    <cfRule type="duplicateValues" dxfId="176" priority="411"/>
  </conditionalFormatting>
  <conditionalFormatting sqref="C182">
    <cfRule type="duplicateValues" dxfId="175" priority="189"/>
    <cfRule type="duplicateValues" dxfId="174" priority="421"/>
    <cfRule type="duplicateValues" dxfId="173" priority="420"/>
  </conditionalFormatting>
  <conditionalFormatting sqref="C186:C187">
    <cfRule type="duplicateValues" dxfId="172" priority="427"/>
    <cfRule type="duplicateValues" dxfId="171" priority="426"/>
    <cfRule type="duplicateValues" dxfId="170" priority="425"/>
  </conditionalFormatting>
  <conditionalFormatting sqref="C188">
    <cfRule type="duplicateValues" dxfId="169" priority="188"/>
    <cfRule type="duplicateValues" dxfId="168" priority="187"/>
    <cfRule type="duplicateValues" dxfId="167" priority="186"/>
  </conditionalFormatting>
  <conditionalFormatting sqref="C189">
    <cfRule type="duplicateValues" dxfId="166" priority="179"/>
    <cfRule type="duplicateValues" dxfId="165" priority="177"/>
    <cfRule type="duplicateValues" dxfId="164" priority="178"/>
  </conditionalFormatting>
  <conditionalFormatting sqref="C190">
    <cfRule type="duplicateValues" dxfId="163" priority="172"/>
    <cfRule type="duplicateValues" dxfId="162" priority="170"/>
    <cfRule type="duplicateValues" dxfId="161" priority="171"/>
    <cfRule type="duplicateValues" dxfId="160" priority="173"/>
  </conditionalFormatting>
  <conditionalFormatting sqref="C191:C192">
    <cfRule type="duplicateValues" dxfId="159" priority="437"/>
    <cfRule type="duplicateValues" dxfId="158" priority="438"/>
    <cfRule type="duplicateValues" dxfId="157" priority="439"/>
  </conditionalFormatting>
  <conditionalFormatting sqref="C193">
    <cfRule type="duplicateValues" dxfId="156" priority="433"/>
    <cfRule type="duplicateValues" dxfId="155" priority="432"/>
    <cfRule type="duplicateValues" dxfId="154" priority="431"/>
  </conditionalFormatting>
  <conditionalFormatting sqref="C194">
    <cfRule type="duplicateValues" dxfId="153" priority="156"/>
    <cfRule type="duplicateValues" dxfId="152" priority="150"/>
    <cfRule type="duplicateValues" dxfId="151" priority="158"/>
    <cfRule type="duplicateValues" dxfId="150" priority="157"/>
  </conditionalFormatting>
  <conditionalFormatting sqref="C195">
    <cfRule type="duplicateValues" dxfId="149" priority="139"/>
    <cfRule type="duplicateValues" dxfId="148" priority="141"/>
    <cfRule type="duplicateValues" dxfId="147" priority="140"/>
  </conditionalFormatting>
  <conditionalFormatting sqref="C196:C200">
    <cfRule type="duplicateValues" dxfId="146" priority="444"/>
    <cfRule type="duplicateValues" dxfId="145" priority="445"/>
  </conditionalFormatting>
  <conditionalFormatting sqref="C201">
    <cfRule type="duplicateValues" dxfId="144" priority="115"/>
    <cfRule type="duplicateValues" dxfId="143" priority="116"/>
    <cfRule type="duplicateValues" dxfId="142" priority="117"/>
    <cfRule type="duplicateValues" dxfId="141" priority="118"/>
    <cfRule type="duplicateValues" dxfId="140" priority="119"/>
    <cfRule type="duplicateValues" dxfId="139" priority="120"/>
  </conditionalFormatting>
  <conditionalFormatting sqref="C202">
    <cfRule type="duplicateValues" dxfId="138" priority="126"/>
  </conditionalFormatting>
  <conditionalFormatting sqref="C203">
    <cfRule type="duplicateValues" dxfId="137" priority="121"/>
  </conditionalFormatting>
  <conditionalFormatting sqref="C204">
    <cfRule type="duplicateValues" dxfId="136" priority="128"/>
    <cfRule type="duplicateValues" dxfId="135" priority="127"/>
    <cfRule type="duplicateValues" dxfId="134" priority="129"/>
    <cfRule type="duplicateValues" dxfId="133" priority="130"/>
  </conditionalFormatting>
  <conditionalFormatting sqref="C215">
    <cfRule type="duplicateValues" dxfId="132" priority="111"/>
    <cfRule type="duplicateValues" dxfId="131" priority="112"/>
  </conditionalFormatting>
  <conditionalFormatting sqref="C216:C305">
    <cfRule type="duplicateValues" dxfId="130" priority="113"/>
  </conditionalFormatting>
  <conditionalFormatting sqref="C176:D181">
    <cfRule type="duplicateValues" dxfId="129" priority="415"/>
  </conditionalFormatting>
  <conditionalFormatting sqref="C160:E164">
    <cfRule type="duplicateValues" dxfId="128" priority="289"/>
  </conditionalFormatting>
  <conditionalFormatting sqref="C214:E214 C1:E11 C147:E155 E165:E181 C122:E129 E196:E213 C306:E1048576 E215:E305 D116:E121">
    <cfRule type="duplicateValues" dxfId="127" priority="388"/>
  </conditionalFormatting>
  <conditionalFormatting sqref="D91">
    <cfRule type="duplicateValues" dxfId="126" priority="5"/>
    <cfRule type="duplicateValues" dxfId="125" priority="4"/>
    <cfRule type="duplicateValues" dxfId="124" priority="3"/>
    <cfRule type="duplicateValues" dxfId="123" priority="2"/>
  </conditionalFormatting>
  <conditionalFormatting sqref="D147:D148 B152:D152 B149:D149 B155:E155 D153 D150:D151 E147:E153">
    <cfRule type="duplicateValues" dxfId="122" priority="305"/>
  </conditionalFormatting>
  <conditionalFormatting sqref="D160 B161:D161 D163:E164 E160:E161">
    <cfRule type="duplicateValues" dxfId="121" priority="291"/>
  </conditionalFormatting>
  <conditionalFormatting sqref="D150:E150">
    <cfRule type="duplicateValues" dxfId="120" priority="302"/>
  </conditionalFormatting>
  <conditionalFormatting sqref="D152:E152">
    <cfRule type="duplicateValues" dxfId="119" priority="303"/>
  </conditionalFormatting>
  <conditionalFormatting sqref="D153:E153 B149:D149 B155:E155 E147:E151 D147:D148 D150:D151 B122:E129 D116:E121">
    <cfRule type="duplicateValues" dxfId="118" priority="389"/>
  </conditionalFormatting>
  <conditionalFormatting sqref="D154:E154">
    <cfRule type="duplicateValues" dxfId="117" priority="304"/>
  </conditionalFormatting>
  <conditionalFormatting sqref="D162:E162">
    <cfRule type="duplicateValues" dxfId="116" priority="287"/>
  </conditionalFormatting>
  <conditionalFormatting sqref="D163:E163">
    <cfRule type="duplicateValues" dxfId="115" priority="288"/>
  </conditionalFormatting>
  <conditionalFormatting sqref="E160:E164 B161:D161 D160 D162:D164">
    <cfRule type="duplicateValues" dxfId="114" priority="290"/>
  </conditionalFormatting>
  <conditionalFormatting sqref="E193">
    <cfRule type="duplicateValues" dxfId="113" priority="440"/>
  </conditionalFormatting>
  <conditionalFormatting sqref="E194">
    <cfRule type="duplicateValues" dxfId="112" priority="166"/>
    <cfRule type="duplicateValues" dxfId="111" priority="164"/>
    <cfRule type="duplicateValues" dxfId="110" priority="168"/>
    <cfRule type="duplicateValues" dxfId="109" priority="165"/>
    <cfRule type="duplicateValues" dxfId="108" priority="167"/>
  </conditionalFormatting>
  <conditionalFormatting sqref="E195">
    <cfRule type="duplicateValues" dxfId="107" priority="148"/>
    <cfRule type="duplicateValues" dxfId="106" priority="146"/>
    <cfRule type="duplicateValues" dxfId="105" priority="145"/>
    <cfRule type="duplicateValues" dxfId="104" priority="149"/>
    <cfRule type="duplicateValues" dxfId="103" priority="147"/>
  </conditionalFormatting>
  <conditionalFormatting sqref="X129">
    <cfRule type="duplicateValues" dxfId="102" priority="397"/>
    <cfRule type="duplicateValues" dxfId="101" priority="396"/>
    <cfRule type="duplicateValues" dxfId="100" priority="395"/>
  </conditionalFormatting>
  <conditionalFormatting sqref="X194">
    <cfRule type="duplicateValues" dxfId="99" priority="161"/>
    <cfRule type="duplicateValues" dxfId="98" priority="163"/>
    <cfRule type="duplicateValues" dxfId="97" priority="162"/>
  </conditionalFormatting>
  <conditionalFormatting sqref="X195">
    <cfRule type="duplicateValues" dxfId="96" priority="143"/>
    <cfRule type="duplicateValues" dxfId="95" priority="142"/>
    <cfRule type="duplicateValues" dxfId="94" priority="144"/>
  </conditionalFormatting>
  <conditionalFormatting sqref="AO12">
    <cfRule type="duplicateValues" dxfId="93" priority="36"/>
    <cfRule type="duplicateValues" dxfId="92" priority="35"/>
  </conditionalFormatting>
  <conditionalFormatting sqref="AO13:AO57 AO59:AO96">
    <cfRule type="duplicateValues" dxfId="91" priority="37"/>
  </conditionalFormatting>
  <conditionalFormatting sqref="AO97:AO98">
    <cfRule type="duplicateValues" dxfId="90" priority="33"/>
    <cfRule type="duplicateValues" dxfId="89" priority="34"/>
  </conditionalFormatting>
  <conditionalFormatting sqref="AO100:AO101">
    <cfRule type="duplicateValues" dxfId="88" priority="27"/>
  </conditionalFormatting>
  <conditionalFormatting sqref="AO102:AO103">
    <cfRule type="duplicateValues" dxfId="87" priority="26"/>
    <cfRule type="duplicateValues" dxfId="86" priority="25"/>
  </conditionalFormatting>
  <conditionalFormatting sqref="AO105">
    <cfRule type="duplicateValues" dxfId="85" priority="24"/>
    <cfRule type="duplicateValues" dxfId="84" priority="23"/>
  </conditionalFormatting>
  <conditionalFormatting sqref="AO106:AO107">
    <cfRule type="duplicateValues" dxfId="83" priority="22"/>
  </conditionalFormatting>
  <conditionalFormatting sqref="AO108:AO109">
    <cfRule type="duplicateValues" dxfId="82" priority="21"/>
    <cfRule type="duplicateValues" dxfId="81" priority="20"/>
  </conditionalFormatting>
  <conditionalFormatting sqref="AO110">
    <cfRule type="duplicateValues" dxfId="80" priority="32"/>
    <cfRule type="duplicateValues" dxfId="79" priority="31"/>
  </conditionalFormatting>
  <conditionalFormatting sqref="AO111:AO112">
    <cfRule type="duplicateValues" dxfId="78" priority="30"/>
  </conditionalFormatting>
  <conditionalFormatting sqref="AO113:AO114">
    <cfRule type="duplicateValues" dxfId="77" priority="29"/>
    <cfRule type="duplicateValues" dxfId="76" priority="28"/>
  </conditionalFormatting>
  <pageMargins left="0.70866141732283505" right="0.70866141732283505" top="0.19" bottom="0.28999999999999998" header="0.15" footer="0.31496062992126"/>
  <pageSetup paperSize="9" scale="31" fitToHeight="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5"/>
  <sheetViews>
    <sheetView zoomScale="90" zoomScaleNormal="90" workbookViewId="0">
      <selection activeCell="O23" sqref="O23"/>
    </sheetView>
  </sheetViews>
  <sheetFormatPr defaultRowHeight="13.2"/>
  <sheetData>
    <row r="1" spans="1:35" ht="39" thickBot="1">
      <c r="A1" s="390" t="s">
        <v>21217</v>
      </c>
      <c r="B1" s="391" t="s">
        <v>664</v>
      </c>
      <c r="C1" s="391" t="s">
        <v>21218</v>
      </c>
      <c r="D1" s="392">
        <v>1</v>
      </c>
      <c r="E1" s="393">
        <v>2</v>
      </c>
      <c r="F1" s="393">
        <v>3</v>
      </c>
      <c r="G1" s="393">
        <v>4</v>
      </c>
      <c r="H1" s="392">
        <v>5</v>
      </c>
      <c r="I1" s="393">
        <v>6</v>
      </c>
      <c r="J1" s="393">
        <v>7</v>
      </c>
      <c r="K1" s="393">
        <v>8</v>
      </c>
      <c r="L1" s="393">
        <v>9</v>
      </c>
      <c r="M1" s="393">
        <v>10</v>
      </c>
      <c r="N1" s="393">
        <v>11</v>
      </c>
      <c r="O1" s="392">
        <v>12</v>
      </c>
      <c r="P1" s="393">
        <v>13</v>
      </c>
      <c r="Q1" s="393">
        <v>14</v>
      </c>
      <c r="R1" s="393">
        <v>15</v>
      </c>
      <c r="S1" s="393">
        <v>16</v>
      </c>
      <c r="T1" s="393">
        <v>17</v>
      </c>
      <c r="U1" s="393">
        <v>18</v>
      </c>
      <c r="V1" s="392">
        <v>19</v>
      </c>
      <c r="W1" s="393">
        <v>20</v>
      </c>
      <c r="X1" s="393">
        <v>21</v>
      </c>
      <c r="Y1" s="393">
        <v>22</v>
      </c>
      <c r="Z1" s="393">
        <v>23</v>
      </c>
      <c r="AA1" s="393">
        <v>24</v>
      </c>
      <c r="AB1" s="393">
        <v>25</v>
      </c>
      <c r="AC1" s="393">
        <v>26</v>
      </c>
      <c r="AD1" s="394">
        <v>27</v>
      </c>
      <c r="AE1" s="393">
        <v>28</v>
      </c>
      <c r="AF1" s="393">
        <v>29</v>
      </c>
      <c r="AG1" s="393">
        <v>30</v>
      </c>
      <c r="AH1" s="395"/>
      <c r="AI1" s="391" t="s">
        <v>20829</v>
      </c>
    </row>
    <row r="2" spans="1:35" ht="27" thickBot="1">
      <c r="A2" s="396">
        <v>1</v>
      </c>
      <c r="B2" s="397" t="s">
        <v>576</v>
      </c>
      <c r="C2" s="323"/>
      <c r="D2" s="323"/>
      <c r="E2" s="398">
        <v>550</v>
      </c>
      <c r="F2" s="398">
        <v>550</v>
      </c>
      <c r="G2" s="398">
        <v>275</v>
      </c>
      <c r="H2" s="323"/>
      <c r="I2" s="398">
        <v>550</v>
      </c>
      <c r="J2" s="398" t="s">
        <v>197</v>
      </c>
      <c r="K2" s="398">
        <v>550</v>
      </c>
      <c r="L2" s="398">
        <v>550</v>
      </c>
      <c r="M2" s="398">
        <v>1344</v>
      </c>
      <c r="N2" s="398">
        <v>550</v>
      </c>
      <c r="O2" s="323"/>
      <c r="P2" s="398">
        <v>681</v>
      </c>
      <c r="Q2" s="398">
        <v>550</v>
      </c>
      <c r="R2" s="398" t="s">
        <v>197</v>
      </c>
      <c r="S2" s="398">
        <v>672</v>
      </c>
      <c r="T2" s="398">
        <v>672</v>
      </c>
      <c r="U2" s="398">
        <v>550</v>
      </c>
      <c r="V2" s="323"/>
      <c r="W2" s="398">
        <v>1008</v>
      </c>
      <c r="X2" s="398">
        <v>672</v>
      </c>
      <c r="Y2" s="398">
        <v>1008</v>
      </c>
      <c r="Z2" s="398">
        <v>275</v>
      </c>
      <c r="AA2" s="398">
        <v>550</v>
      </c>
      <c r="AB2" s="398">
        <v>550</v>
      </c>
      <c r="AC2" s="398">
        <v>550</v>
      </c>
      <c r="AD2" s="398" t="s">
        <v>197</v>
      </c>
      <c r="AE2" s="398">
        <v>1008</v>
      </c>
      <c r="AF2" s="398">
        <v>672</v>
      </c>
      <c r="AG2" s="398" t="s">
        <v>197</v>
      </c>
      <c r="AH2" s="323"/>
      <c r="AI2" s="398">
        <v>14335</v>
      </c>
    </row>
    <row r="3" spans="1:35" ht="40.200000000000003" thickBot="1">
      <c r="A3" s="396">
        <v>2</v>
      </c>
      <c r="B3" s="397" t="s">
        <v>611</v>
      </c>
      <c r="C3" s="323"/>
      <c r="D3" s="323"/>
      <c r="E3" s="398" t="s">
        <v>197</v>
      </c>
      <c r="F3" s="398">
        <v>550</v>
      </c>
      <c r="G3" s="398" t="s">
        <v>197</v>
      </c>
      <c r="H3" s="323"/>
      <c r="I3" s="398">
        <v>550</v>
      </c>
      <c r="J3" s="398">
        <v>1008</v>
      </c>
      <c r="K3" s="398">
        <v>275</v>
      </c>
      <c r="L3" s="398">
        <v>550</v>
      </c>
      <c r="M3" s="398">
        <v>1344</v>
      </c>
      <c r="N3" s="398">
        <v>550</v>
      </c>
      <c r="O3" s="323"/>
      <c r="P3" s="398" t="s">
        <v>197</v>
      </c>
      <c r="Q3" s="398" t="s">
        <v>197</v>
      </c>
      <c r="R3" s="398">
        <v>672</v>
      </c>
      <c r="S3" s="398">
        <v>672</v>
      </c>
      <c r="T3" s="398">
        <v>672</v>
      </c>
      <c r="U3" s="398">
        <v>550</v>
      </c>
      <c r="V3" s="323"/>
      <c r="W3" s="398">
        <v>1008</v>
      </c>
      <c r="X3" s="398" t="s">
        <v>197</v>
      </c>
      <c r="Y3" s="398">
        <v>1008</v>
      </c>
      <c r="Z3" s="398">
        <v>550</v>
      </c>
      <c r="AA3" s="398">
        <v>550</v>
      </c>
      <c r="AB3" s="398">
        <v>550</v>
      </c>
      <c r="AC3" s="398">
        <v>550</v>
      </c>
      <c r="AD3" s="398">
        <v>1008</v>
      </c>
      <c r="AE3" s="398">
        <v>1008</v>
      </c>
      <c r="AF3" s="398" t="s">
        <v>197</v>
      </c>
      <c r="AG3" s="398">
        <v>672</v>
      </c>
      <c r="AH3" s="323"/>
      <c r="AI3" s="398">
        <v>14295</v>
      </c>
    </row>
    <row r="4" spans="1:35" ht="13.8" thickBot="1">
      <c r="A4" s="322"/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98">
        <v>0</v>
      </c>
    </row>
    <row r="5" spans="1:35" ht="27" thickBot="1">
      <c r="A5" s="322"/>
      <c r="B5" s="397" t="s">
        <v>21219</v>
      </c>
      <c r="C5" s="323"/>
      <c r="D5" s="398">
        <v>0</v>
      </c>
      <c r="E5" s="398">
        <v>0</v>
      </c>
      <c r="F5" s="398">
        <v>0</v>
      </c>
      <c r="G5" s="398">
        <v>0</v>
      </c>
      <c r="H5" s="398">
        <v>0</v>
      </c>
      <c r="I5" s="398">
        <v>36</v>
      </c>
      <c r="J5" s="398">
        <v>108</v>
      </c>
      <c r="K5" s="398">
        <v>36</v>
      </c>
      <c r="L5" s="398">
        <v>0</v>
      </c>
      <c r="M5" s="398">
        <v>144</v>
      </c>
      <c r="N5" s="398">
        <v>35</v>
      </c>
      <c r="O5" s="398">
        <v>0</v>
      </c>
      <c r="P5" s="398">
        <v>73</v>
      </c>
      <c r="Q5" s="398">
        <v>36</v>
      </c>
      <c r="R5" s="398">
        <v>72</v>
      </c>
      <c r="S5" s="398">
        <v>72</v>
      </c>
      <c r="T5" s="398">
        <v>72</v>
      </c>
      <c r="U5" s="398">
        <v>0</v>
      </c>
      <c r="V5" s="398">
        <v>0</v>
      </c>
      <c r="W5" s="398">
        <v>108</v>
      </c>
      <c r="X5" s="398">
        <v>72</v>
      </c>
      <c r="Y5" s="398">
        <v>108</v>
      </c>
      <c r="Z5" s="398">
        <v>0</v>
      </c>
      <c r="AA5" s="398">
        <v>36</v>
      </c>
      <c r="AB5" s="398">
        <v>36</v>
      </c>
      <c r="AC5" s="398">
        <v>0</v>
      </c>
      <c r="AD5" s="398">
        <v>108</v>
      </c>
      <c r="AE5" s="398">
        <v>108</v>
      </c>
      <c r="AF5" s="398">
        <v>72</v>
      </c>
      <c r="AG5" s="398">
        <v>72</v>
      </c>
      <c r="AH5" s="323"/>
      <c r="AI5" s="398">
        <v>1404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134"/>
  <sheetViews>
    <sheetView topLeftCell="D1" zoomScale="130" zoomScaleNormal="130" workbookViewId="0">
      <selection activeCell="D5" sqref="D5:Y11"/>
    </sheetView>
  </sheetViews>
  <sheetFormatPr defaultColWidth="10.6640625" defaultRowHeight="13.8"/>
  <cols>
    <col min="1" max="1" width="7.109375" style="75" customWidth="1"/>
    <col min="2" max="2" width="15.6640625" style="158" bestFit="1" customWidth="1"/>
    <col min="3" max="3" width="13.109375" style="75" bestFit="1" customWidth="1"/>
    <col min="4" max="4" width="48" style="75" customWidth="1"/>
    <col min="5" max="5" width="7.44140625" style="75" customWidth="1"/>
    <col min="6" max="6" width="10.109375" style="90" bestFit="1" customWidth="1"/>
    <col min="7" max="7" width="9.109375" style="90" bestFit="1" customWidth="1"/>
    <col min="8" max="8" width="8" style="90" customWidth="1"/>
    <col min="9" max="9" width="10.6640625" style="90" customWidth="1"/>
    <col min="10" max="10" width="9.77734375" style="75" customWidth="1"/>
    <col min="11" max="11" width="10" style="75" customWidth="1"/>
    <col min="12" max="12" width="12.44140625" style="151" customWidth="1"/>
    <col min="13" max="13" width="9.6640625" style="152" customWidth="1"/>
    <col min="14" max="14" width="7" style="153" customWidth="1"/>
    <col min="15" max="15" width="10.33203125" style="152" customWidth="1"/>
    <col min="16" max="16" width="9.6640625" style="152" customWidth="1"/>
    <col min="17" max="17" width="12.109375" style="90" customWidth="1"/>
    <col min="18" max="24" width="9.6640625" style="90" customWidth="1"/>
    <col min="25" max="25" width="9.6640625" style="154" customWidth="1"/>
    <col min="26" max="26" width="9.6640625" style="155" customWidth="1"/>
    <col min="27" max="27" width="7" style="156" customWidth="1"/>
    <col min="28" max="28" width="10" style="155" customWidth="1"/>
    <col min="29" max="29" width="9.33203125" style="75" hidden="1" customWidth="1"/>
    <col min="30" max="30" width="0" style="75" hidden="1" customWidth="1"/>
    <col min="31" max="31" width="36" style="75" hidden="1" customWidth="1"/>
    <col min="32" max="33" width="9.33203125" style="75" hidden="1" customWidth="1"/>
    <col min="34" max="34" width="10.6640625" style="75"/>
    <col min="35" max="35" width="45.77734375" style="75" bestFit="1" customWidth="1"/>
    <col min="36" max="40" width="10.6640625" style="75"/>
    <col min="41" max="41" width="13.109375" style="75" bestFit="1" customWidth="1"/>
    <col min="42" max="16384" width="10.6640625" style="75"/>
  </cols>
  <sheetData>
    <row r="1" spans="1:44" s="42" customFormat="1">
      <c r="B1" s="158"/>
      <c r="L1" s="44"/>
      <c r="Q1" s="45"/>
      <c r="R1" s="45"/>
      <c r="S1" s="45"/>
      <c r="T1" s="45"/>
      <c r="U1" s="45"/>
      <c r="V1" s="45"/>
      <c r="W1" s="45"/>
      <c r="X1" s="45"/>
      <c r="Y1" s="46"/>
      <c r="Z1" s="47"/>
      <c r="AA1" s="43"/>
      <c r="AB1" s="47"/>
    </row>
    <row r="2" spans="1:44" s="42" customFormat="1">
      <c r="A2" s="42" t="s">
        <v>66</v>
      </c>
      <c r="B2" s="158"/>
      <c r="L2" s="44"/>
      <c r="Q2" s="45"/>
      <c r="R2" s="45"/>
      <c r="S2" s="45"/>
      <c r="T2" s="45"/>
      <c r="U2" s="45"/>
      <c r="V2" s="45"/>
      <c r="W2" s="45"/>
      <c r="X2" s="45"/>
      <c r="Y2" s="46"/>
      <c r="Z2" s="47"/>
      <c r="AA2" s="43"/>
      <c r="AB2" s="47"/>
    </row>
    <row r="3" spans="1:44" s="42" customFormat="1" ht="32.4">
      <c r="A3" s="48"/>
      <c r="B3" s="159"/>
      <c r="C3" s="65"/>
      <c r="D3" s="45">
        <f>16+11</f>
        <v>27</v>
      </c>
      <c r="E3" s="45"/>
      <c r="F3" s="48"/>
      <c r="G3" s="48"/>
      <c r="H3" s="48"/>
      <c r="I3" s="48"/>
      <c r="J3" s="48"/>
      <c r="K3" s="48"/>
      <c r="L3" s="49"/>
      <c r="M3" s="50">
        <f>14010+1036</f>
        <v>15046</v>
      </c>
      <c r="N3" s="51">
        <f>+M3*5%</f>
        <v>752.30000000000007</v>
      </c>
      <c r="O3" s="51">
        <v>0</v>
      </c>
      <c r="P3" s="51">
        <f>SUM(M3:O3)</f>
        <v>15798.3</v>
      </c>
      <c r="Q3" s="52"/>
      <c r="R3" s="53">
        <f>14010+775</f>
        <v>14785</v>
      </c>
      <c r="S3" s="52"/>
      <c r="T3" s="52"/>
      <c r="U3" s="52"/>
      <c r="V3" s="52"/>
      <c r="W3" s="52"/>
      <c r="X3" s="52"/>
      <c r="Y3" s="54"/>
      <c r="Z3" s="55"/>
      <c r="AA3" s="43"/>
      <c r="AB3" s="55"/>
    </row>
    <row r="4" spans="1:44" s="42" customFormat="1">
      <c r="A4" s="48"/>
      <c r="B4" s="159"/>
      <c r="C4" s="65"/>
      <c r="G4" s="48"/>
      <c r="H4" s="48"/>
      <c r="I4" s="48"/>
      <c r="J4" s="48"/>
      <c r="K4" s="48"/>
      <c r="L4" s="49"/>
      <c r="M4" s="56">
        <f>+M3/26</f>
        <v>578.69230769230774</v>
      </c>
      <c r="N4" s="57">
        <f>+N3/26</f>
        <v>28.934615384615388</v>
      </c>
      <c r="O4" s="51"/>
      <c r="P4" s="57">
        <f>+P3/26</f>
        <v>607.62692307692305</v>
      </c>
      <c r="Q4" s="52"/>
      <c r="R4" s="56">
        <f>+R3/26</f>
        <v>568.65384615384619</v>
      </c>
      <c r="S4" s="52"/>
      <c r="T4" s="52"/>
      <c r="U4" s="52"/>
      <c r="V4" s="52"/>
      <c r="W4" s="52"/>
      <c r="X4" s="52"/>
      <c r="Y4" s="54"/>
      <c r="Z4" s="55"/>
      <c r="AA4" s="43"/>
      <c r="AB4" s="55"/>
    </row>
    <row r="5" spans="1:44" s="42" customFormat="1">
      <c r="A5" s="58" t="s">
        <v>21248</v>
      </c>
      <c r="B5" s="160"/>
      <c r="C5" s="58"/>
      <c r="D5" s="58"/>
      <c r="E5" s="58"/>
      <c r="F5" s="58" t="s">
        <v>66</v>
      </c>
      <c r="G5" s="58"/>
      <c r="H5" s="58"/>
      <c r="I5" s="58"/>
      <c r="J5" s="58"/>
      <c r="K5" s="58"/>
      <c r="L5" s="58"/>
      <c r="M5" s="50">
        <f>14010+1736</f>
        <v>15746</v>
      </c>
      <c r="N5" s="51">
        <f>+M5*5%</f>
        <v>787.30000000000007</v>
      </c>
      <c r="O5" s="51">
        <v>0</v>
      </c>
      <c r="P5" s="51">
        <f>SUM(M5:O5)</f>
        <v>16533.3</v>
      </c>
      <c r="Q5" s="59">
        <f>Q6-P54</f>
        <v>3814.3384615384603</v>
      </c>
      <c r="R5" s="58"/>
      <c r="S5" s="58"/>
      <c r="T5" s="58"/>
      <c r="U5" s="58"/>
      <c r="V5" s="58"/>
      <c r="W5" s="58"/>
      <c r="X5" s="58"/>
      <c r="Y5" s="58"/>
      <c r="Z5" s="58"/>
      <c r="AA5" s="43"/>
    </row>
    <row r="6" spans="1:44" s="42" customFormat="1">
      <c r="A6" s="60"/>
      <c r="B6" s="162"/>
      <c r="C6" s="496"/>
      <c r="D6" s="61"/>
      <c r="E6" s="61"/>
      <c r="F6" s="60"/>
      <c r="G6" s="60"/>
      <c r="H6" s="60"/>
      <c r="I6" s="60"/>
      <c r="J6" s="60"/>
      <c r="K6" s="60"/>
      <c r="L6" s="62">
        <f>M6*I54</f>
        <v>9689.8461538461543</v>
      </c>
      <c r="M6" s="56">
        <f>+M5/26</f>
        <v>605.61538461538464</v>
      </c>
      <c r="N6" s="57">
        <f>+N5/26</f>
        <v>30.280769230769234</v>
      </c>
      <c r="O6" s="51"/>
      <c r="P6" s="57">
        <f>+P5/26</f>
        <v>635.89615384615377</v>
      </c>
      <c r="Q6" s="62">
        <f>P6*I54</f>
        <v>10174.33846153846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spans="1:44" s="65" customFormat="1">
      <c r="A7" s="969" t="s">
        <v>67</v>
      </c>
      <c r="B7" s="970" t="s">
        <v>68</v>
      </c>
      <c r="C7" s="971" t="s">
        <v>69</v>
      </c>
      <c r="D7" s="969" t="s">
        <v>70</v>
      </c>
      <c r="E7" s="63"/>
      <c r="F7" s="969" t="s">
        <v>71</v>
      </c>
      <c r="G7" s="969" t="s">
        <v>72</v>
      </c>
      <c r="H7" s="969" t="s">
        <v>73</v>
      </c>
      <c r="I7" s="969" t="s">
        <v>74</v>
      </c>
      <c r="J7" s="969" t="s">
        <v>75</v>
      </c>
      <c r="K7" s="969" t="s">
        <v>76</v>
      </c>
      <c r="L7" s="972" t="s">
        <v>77</v>
      </c>
      <c r="M7" s="968" t="s">
        <v>78</v>
      </c>
      <c r="N7" s="973" t="s">
        <v>79</v>
      </c>
      <c r="O7" s="973" t="s">
        <v>80</v>
      </c>
      <c r="P7" s="973" t="s">
        <v>81</v>
      </c>
      <c r="Q7" s="969" t="s">
        <v>82</v>
      </c>
      <c r="R7" s="969"/>
      <c r="S7" s="969"/>
      <c r="T7" s="969"/>
      <c r="U7" s="969"/>
      <c r="V7" s="969"/>
      <c r="W7" s="969"/>
      <c r="X7" s="969"/>
      <c r="Y7" s="969"/>
      <c r="Z7" s="974" t="s">
        <v>83</v>
      </c>
      <c r="AA7" s="969" t="s">
        <v>84</v>
      </c>
      <c r="AB7" s="974" t="s">
        <v>85</v>
      </c>
      <c r="AC7" s="64"/>
    </row>
    <row r="8" spans="1:44" s="65" customFormat="1">
      <c r="A8" s="969"/>
      <c r="B8" s="970"/>
      <c r="C8" s="971"/>
      <c r="D8" s="969"/>
      <c r="E8" s="63"/>
      <c r="F8" s="969"/>
      <c r="G8" s="969"/>
      <c r="H8" s="969"/>
      <c r="I8" s="969"/>
      <c r="J8" s="969"/>
      <c r="K8" s="969"/>
      <c r="L8" s="972"/>
      <c r="M8" s="968"/>
      <c r="N8" s="973"/>
      <c r="O8" s="973"/>
      <c r="P8" s="973"/>
      <c r="Q8" s="975" t="s">
        <v>86</v>
      </c>
      <c r="R8" s="975" t="s">
        <v>42</v>
      </c>
      <c r="S8" s="975" t="s">
        <v>43</v>
      </c>
      <c r="T8" s="975" t="s">
        <v>87</v>
      </c>
      <c r="U8" s="975" t="s">
        <v>88</v>
      </c>
      <c r="V8" s="975" t="s">
        <v>89</v>
      </c>
      <c r="W8" s="975" t="s">
        <v>372</v>
      </c>
      <c r="X8" s="975" t="s">
        <v>90</v>
      </c>
      <c r="Y8" s="975" t="s">
        <v>91</v>
      </c>
      <c r="Z8" s="974"/>
      <c r="AA8" s="969"/>
      <c r="AB8" s="974"/>
      <c r="AC8" s="64"/>
    </row>
    <row r="9" spans="1:44" s="65" customFormat="1" ht="27.6">
      <c r="A9" s="969"/>
      <c r="B9" s="970"/>
      <c r="C9" s="971"/>
      <c r="D9" s="969"/>
      <c r="E9" s="63"/>
      <c r="F9" s="969"/>
      <c r="G9" s="969"/>
      <c r="H9" s="969"/>
      <c r="I9" s="969"/>
      <c r="J9" s="969"/>
      <c r="K9" s="969"/>
      <c r="L9" s="972"/>
      <c r="M9" s="968"/>
      <c r="N9" s="973"/>
      <c r="O9" s="973"/>
      <c r="P9" s="973"/>
      <c r="Q9" s="975"/>
      <c r="R9" s="975"/>
      <c r="S9" s="975"/>
      <c r="T9" s="975"/>
      <c r="U9" s="975"/>
      <c r="V9" s="975"/>
      <c r="W9" s="975"/>
      <c r="X9" s="975"/>
      <c r="Y9" s="975"/>
      <c r="Z9" s="974"/>
      <c r="AA9" s="969"/>
      <c r="AB9" s="974"/>
      <c r="AC9" s="64"/>
      <c r="AF9" s="65" t="s">
        <v>92</v>
      </c>
    </row>
    <row r="10" spans="1:44" s="65" customFormat="1">
      <c r="A10" s="969"/>
      <c r="B10" s="970"/>
      <c r="C10" s="971"/>
      <c r="D10" s="969"/>
      <c r="E10" s="63"/>
      <c r="F10" s="969"/>
      <c r="G10" s="969"/>
      <c r="H10" s="969"/>
      <c r="I10" s="969"/>
      <c r="J10" s="969"/>
      <c r="K10" s="969"/>
      <c r="L10" s="972"/>
      <c r="M10" s="968"/>
      <c r="N10" s="973"/>
      <c r="O10" s="973"/>
      <c r="P10" s="973"/>
      <c r="Q10" s="975"/>
      <c r="R10" s="975"/>
      <c r="S10" s="975"/>
      <c r="T10" s="975"/>
      <c r="U10" s="975"/>
      <c r="V10" s="975"/>
      <c r="W10" s="975"/>
      <c r="X10" s="975"/>
      <c r="Y10" s="975"/>
      <c r="Z10" s="974"/>
      <c r="AA10" s="969"/>
      <c r="AB10" s="974"/>
      <c r="AC10" s="64"/>
    </row>
    <row r="11" spans="1:44" s="65" customFormat="1">
      <c r="A11" s="969"/>
      <c r="B11" s="970"/>
      <c r="C11" s="971"/>
      <c r="D11" s="969"/>
      <c r="E11" s="63"/>
      <c r="F11" s="969"/>
      <c r="G11" s="969"/>
      <c r="H11" s="969"/>
      <c r="I11" s="969"/>
      <c r="J11" s="969"/>
      <c r="K11" s="969"/>
      <c r="L11" s="972"/>
      <c r="M11" s="968"/>
      <c r="N11" s="973"/>
      <c r="O11" s="973"/>
      <c r="P11" s="973"/>
      <c r="Q11" s="975"/>
      <c r="R11" s="975"/>
      <c r="S11" s="975"/>
      <c r="T11" s="975"/>
      <c r="U11" s="975"/>
      <c r="V11" s="975"/>
      <c r="W11" s="975"/>
      <c r="X11" s="975"/>
      <c r="Y11" s="975"/>
      <c r="Z11" s="974"/>
      <c r="AA11" s="969"/>
      <c r="AB11" s="974"/>
      <c r="AC11" s="64"/>
    </row>
    <row r="12" spans="1:44">
      <c r="A12" s="66">
        <v>1</v>
      </c>
      <c r="B12" s="225">
        <v>101447270865</v>
      </c>
      <c r="C12" s="326">
        <v>3314278646</v>
      </c>
      <c r="D12" s="193" t="s">
        <v>489</v>
      </c>
      <c r="E12" s="34"/>
      <c r="F12" s="69">
        <v>550</v>
      </c>
      <c r="G12" s="305">
        <v>15</v>
      </c>
      <c r="H12" s="39"/>
      <c r="I12" s="70">
        <f t="shared" ref="I12:I75" si="0">+G12+H12</f>
        <v>15</v>
      </c>
      <c r="J12" s="71">
        <f>ROUND(G12*F12,0)</f>
        <v>8250</v>
      </c>
      <c r="K12" s="71">
        <f>ROUND(F12*H12,0)</f>
        <v>0</v>
      </c>
      <c r="L12" s="71">
        <f>F12*G12</f>
        <v>8250</v>
      </c>
      <c r="M12" s="71">
        <f>ROUND($M$4*G12,0)</f>
        <v>8680</v>
      </c>
      <c r="N12" s="72">
        <f>ROUND($M12*5%,0)</f>
        <v>434</v>
      </c>
      <c r="O12" s="71">
        <f>L12-M12-N12</f>
        <v>-864</v>
      </c>
      <c r="P12" s="71">
        <f>O12+N12+M12</f>
        <v>8250</v>
      </c>
      <c r="Q12" s="72">
        <f>ROUND(M12*24%,0)</f>
        <v>2083</v>
      </c>
      <c r="R12" s="72">
        <f>IF(P12&lt;=7500,0,IF(P12&lt;=10000,175,200))</f>
        <v>175</v>
      </c>
      <c r="S12" s="72">
        <f>ROUND(P12*4%,0)</f>
        <v>330</v>
      </c>
      <c r="T12" s="72">
        <f>Q12+S12</f>
        <v>2413</v>
      </c>
      <c r="U12" s="554"/>
      <c r="V12" s="26"/>
      <c r="W12" s="36"/>
      <c r="X12" s="21"/>
      <c r="Y12" s="72">
        <f t="shared" ref="Y12:Y75" si="1">SUM(Q12:X12)</f>
        <v>5001</v>
      </c>
      <c r="Z12" s="73">
        <f t="shared" ref="Z12:Z75" si="2">P12-Y12</f>
        <v>3249</v>
      </c>
      <c r="AA12" s="40">
        <v>500</v>
      </c>
      <c r="AB12" s="73">
        <f>Z12-AA12</f>
        <v>2749</v>
      </c>
      <c r="AC12" s="74">
        <f t="shared" ref="AC12:AC75" si="3">E12-AB12</f>
        <v>-2749</v>
      </c>
      <c r="AD12" s="75" t="e">
        <f>VLOOKUP(D12,#REF!,3,0)</f>
        <v>#REF!</v>
      </c>
      <c r="AE12" s="75" t="s">
        <v>15</v>
      </c>
      <c r="AF12" s="75">
        <v>3143.4</v>
      </c>
      <c r="AG12" s="76">
        <f t="shared" ref="AG12:AG75" si="4">AF12-AB12</f>
        <v>394.40000000000009</v>
      </c>
      <c r="AI12" s="27" t="s">
        <v>217</v>
      </c>
      <c r="AJ12" s="75" t="b">
        <f t="shared" ref="AJ12:AJ58" si="5">D12=AI12</f>
        <v>0</v>
      </c>
      <c r="AK12" s="27">
        <v>260</v>
      </c>
      <c r="AL12" s="27"/>
      <c r="AM12" s="27">
        <v>5000</v>
      </c>
      <c r="AO12" s="195">
        <v>3314278646</v>
      </c>
      <c r="AP12" s="75" t="b">
        <f>AO12=C12</f>
        <v>1</v>
      </c>
      <c r="AR12" s="75">
        <f>ROUNDUP(G12,0)</f>
        <v>15</v>
      </c>
    </row>
    <row r="13" spans="1:44">
      <c r="A13" s="66">
        <v>2</v>
      </c>
      <c r="B13" s="225">
        <v>101747190938</v>
      </c>
      <c r="C13" s="326">
        <v>3313290894</v>
      </c>
      <c r="D13" s="193" t="s">
        <v>496</v>
      </c>
      <c r="E13" s="34"/>
      <c r="F13" s="69">
        <v>636</v>
      </c>
      <c r="G13" s="307">
        <v>20</v>
      </c>
      <c r="H13" s="39">
        <v>7</v>
      </c>
      <c r="I13" s="70">
        <f t="shared" si="0"/>
        <v>27</v>
      </c>
      <c r="J13" s="71">
        <f t="shared" ref="J13:J76" si="6">ROUND(G13*F13,0)</f>
        <v>12720</v>
      </c>
      <c r="K13" s="71">
        <f t="shared" ref="K13:K76" si="7">ROUND(F13*H13,0)</f>
        <v>4452</v>
      </c>
      <c r="L13" s="71">
        <f t="shared" ref="L13:L76" si="8">F13*G13</f>
        <v>12720</v>
      </c>
      <c r="M13" s="71">
        <f t="shared" ref="M13:M76" si="9">ROUND($M$4*G13,0)</f>
        <v>11574</v>
      </c>
      <c r="N13" s="72">
        <f t="shared" ref="N13:N76" si="10">ROUND($M13*5%,0)</f>
        <v>579</v>
      </c>
      <c r="O13" s="71">
        <f t="shared" ref="O13:O76" si="11">L13-M13-N13</f>
        <v>567</v>
      </c>
      <c r="P13" s="71">
        <f>O13+N13+M13</f>
        <v>12720</v>
      </c>
      <c r="Q13" s="72">
        <f t="shared" ref="Q13:Q75" si="12">ROUND(M13*12%,0)</f>
        <v>1389</v>
      </c>
      <c r="R13" s="72">
        <f t="shared" ref="R13:R76" si="13">IF(P13&lt;=7500,0,IF(P13&lt;=10000,175,200))</f>
        <v>200</v>
      </c>
      <c r="S13" s="72">
        <f t="shared" ref="S13:S76" si="14">ROUND(P13*0.75%,0)</f>
        <v>95</v>
      </c>
      <c r="T13" s="72"/>
      <c r="U13" s="34"/>
      <c r="V13" s="26"/>
      <c r="W13" s="36"/>
      <c r="X13" s="21"/>
      <c r="Y13" s="72">
        <f t="shared" si="1"/>
        <v>1684</v>
      </c>
      <c r="Z13" s="73">
        <f t="shared" si="2"/>
        <v>11036</v>
      </c>
      <c r="AA13" s="40">
        <v>500</v>
      </c>
      <c r="AB13" s="73">
        <f t="shared" ref="AB13:AB76" si="15">Z13-AA13</f>
        <v>10536</v>
      </c>
      <c r="AC13" s="74">
        <f t="shared" si="3"/>
        <v>-10536</v>
      </c>
      <c r="AD13" s="75" t="e">
        <f>VLOOKUP(D13,#REF!,3,0)</f>
        <v>#REF!</v>
      </c>
      <c r="AE13" s="75" t="s">
        <v>93</v>
      </c>
      <c r="AF13" s="75">
        <v>6928.1</v>
      </c>
      <c r="AG13" s="76">
        <f t="shared" si="4"/>
        <v>-3607.8999999999996</v>
      </c>
      <c r="AI13" s="34" t="s">
        <v>299</v>
      </c>
      <c r="AJ13" s="75" t="b">
        <f t="shared" si="5"/>
        <v>0</v>
      </c>
      <c r="AK13" s="34">
        <v>16</v>
      </c>
      <c r="AL13" s="34"/>
      <c r="AM13" s="34"/>
      <c r="AO13" s="195">
        <v>3316473499</v>
      </c>
      <c r="AP13" s="75" t="b">
        <f t="shared" ref="AP13:AP76" si="16">AO13=C13</f>
        <v>0</v>
      </c>
      <c r="AR13" s="75">
        <f t="shared" ref="AR13:AR76" si="17">ROUNDUP(G13,0)</f>
        <v>20</v>
      </c>
    </row>
    <row r="14" spans="1:44">
      <c r="A14" s="66">
        <v>3</v>
      </c>
      <c r="B14" s="225">
        <v>101882090529</v>
      </c>
      <c r="C14" s="326">
        <v>3314505091</v>
      </c>
      <c r="D14" s="193" t="s">
        <v>485</v>
      </c>
      <c r="E14" s="34"/>
      <c r="F14" s="69">
        <v>636</v>
      </c>
      <c r="G14" s="307">
        <v>20</v>
      </c>
      <c r="H14" s="39">
        <v>9</v>
      </c>
      <c r="I14" s="70">
        <f t="shared" si="0"/>
        <v>29</v>
      </c>
      <c r="J14" s="71">
        <f t="shared" si="6"/>
        <v>12720</v>
      </c>
      <c r="K14" s="71">
        <f t="shared" si="7"/>
        <v>5724</v>
      </c>
      <c r="L14" s="71">
        <f t="shared" si="8"/>
        <v>12720</v>
      </c>
      <c r="M14" s="71">
        <f t="shared" si="9"/>
        <v>11574</v>
      </c>
      <c r="N14" s="72">
        <f t="shared" si="10"/>
        <v>579</v>
      </c>
      <c r="O14" s="71">
        <f t="shared" si="11"/>
        <v>567</v>
      </c>
      <c r="P14" s="71">
        <f t="shared" ref="P14:P77" si="18">O14+N14+M14</f>
        <v>12720</v>
      </c>
      <c r="Q14" s="72">
        <f t="shared" si="12"/>
        <v>1389</v>
      </c>
      <c r="R14" s="72">
        <f t="shared" si="13"/>
        <v>200</v>
      </c>
      <c r="S14" s="72">
        <f t="shared" si="14"/>
        <v>95</v>
      </c>
      <c r="T14" s="72"/>
      <c r="U14" s="34"/>
      <c r="V14" s="26"/>
      <c r="W14" s="36"/>
      <c r="X14" s="21"/>
      <c r="Y14" s="72">
        <f t="shared" si="1"/>
        <v>1684</v>
      </c>
      <c r="Z14" s="73">
        <f t="shared" si="2"/>
        <v>11036</v>
      </c>
      <c r="AA14" s="40">
        <v>500</v>
      </c>
      <c r="AB14" s="73">
        <f t="shared" si="15"/>
        <v>10536</v>
      </c>
      <c r="AC14" s="74">
        <f t="shared" si="3"/>
        <v>-10536</v>
      </c>
      <c r="AD14" s="75" t="e">
        <f>VLOOKUP(D14,#REF!,3,0)</f>
        <v>#REF!</v>
      </c>
      <c r="AF14" s="75">
        <v>13835.8</v>
      </c>
      <c r="AG14" s="76">
        <f t="shared" si="4"/>
        <v>3299.7999999999993</v>
      </c>
      <c r="AI14" s="34" t="s">
        <v>236</v>
      </c>
      <c r="AJ14" s="75" t="b">
        <f t="shared" si="5"/>
        <v>0</v>
      </c>
      <c r="AK14" s="34">
        <v>488</v>
      </c>
      <c r="AL14" s="34"/>
      <c r="AM14" s="34"/>
      <c r="AO14" s="195">
        <v>3313290894</v>
      </c>
      <c r="AP14" s="75" t="b">
        <f t="shared" si="16"/>
        <v>0</v>
      </c>
      <c r="AR14" s="75">
        <f t="shared" si="17"/>
        <v>20</v>
      </c>
    </row>
    <row r="15" spans="1:44">
      <c r="A15" s="66">
        <v>4</v>
      </c>
      <c r="B15" s="225">
        <v>102043325356</v>
      </c>
      <c r="C15" s="326">
        <v>3316016132</v>
      </c>
      <c r="D15" s="193" t="s">
        <v>457</v>
      </c>
      <c r="E15" s="34"/>
      <c r="F15" s="69">
        <v>636</v>
      </c>
      <c r="G15" s="305">
        <v>15</v>
      </c>
      <c r="H15" s="39">
        <v>7</v>
      </c>
      <c r="I15" s="70">
        <f t="shared" si="0"/>
        <v>22</v>
      </c>
      <c r="J15" s="71">
        <f t="shared" si="6"/>
        <v>9540</v>
      </c>
      <c r="K15" s="71">
        <f t="shared" si="7"/>
        <v>4452</v>
      </c>
      <c r="L15" s="71">
        <f t="shared" si="8"/>
        <v>9540</v>
      </c>
      <c r="M15" s="71">
        <f t="shared" si="9"/>
        <v>8680</v>
      </c>
      <c r="N15" s="72">
        <f t="shared" si="10"/>
        <v>434</v>
      </c>
      <c r="O15" s="71">
        <f t="shared" si="11"/>
        <v>426</v>
      </c>
      <c r="P15" s="71">
        <f t="shared" si="18"/>
        <v>9540</v>
      </c>
      <c r="Q15" s="72">
        <f t="shared" si="12"/>
        <v>1042</v>
      </c>
      <c r="R15" s="72">
        <f t="shared" si="13"/>
        <v>175</v>
      </c>
      <c r="S15" s="72">
        <f t="shared" si="14"/>
        <v>72</v>
      </c>
      <c r="T15" s="72"/>
      <c r="U15" s="34"/>
      <c r="V15" s="26"/>
      <c r="W15" s="36"/>
      <c r="X15" s="21"/>
      <c r="Y15" s="72">
        <f t="shared" si="1"/>
        <v>1289</v>
      </c>
      <c r="Z15" s="73">
        <f t="shared" si="2"/>
        <v>8251</v>
      </c>
      <c r="AA15" s="40">
        <v>500</v>
      </c>
      <c r="AB15" s="73">
        <f t="shared" si="15"/>
        <v>7751</v>
      </c>
      <c r="AC15" s="74">
        <f t="shared" si="3"/>
        <v>-7751</v>
      </c>
      <c r="AD15" s="75" t="e">
        <f>VLOOKUP(D15,#REF!,3,0)</f>
        <v>#REF!</v>
      </c>
      <c r="AF15" s="75">
        <v>10280.4</v>
      </c>
      <c r="AG15" s="76">
        <f t="shared" si="4"/>
        <v>2529.3999999999996</v>
      </c>
      <c r="AI15" s="34" t="s">
        <v>34</v>
      </c>
      <c r="AJ15" s="75" t="b">
        <f t="shared" si="5"/>
        <v>0</v>
      </c>
      <c r="AK15" s="34">
        <v>531</v>
      </c>
      <c r="AL15" s="34"/>
      <c r="AM15" s="34">
        <v>5000</v>
      </c>
      <c r="AO15" s="195">
        <v>3314505091</v>
      </c>
      <c r="AP15" s="75" t="b">
        <f t="shared" si="16"/>
        <v>0</v>
      </c>
      <c r="AR15" s="75">
        <f t="shared" si="17"/>
        <v>15</v>
      </c>
    </row>
    <row r="16" spans="1:44">
      <c r="A16" s="66">
        <v>5</v>
      </c>
      <c r="B16" s="225">
        <v>101571483695</v>
      </c>
      <c r="C16" s="326">
        <v>3307305901</v>
      </c>
      <c r="D16" s="193" t="s">
        <v>483</v>
      </c>
      <c r="E16" s="34"/>
      <c r="F16" s="69">
        <v>636</v>
      </c>
      <c r="G16" s="305">
        <v>15</v>
      </c>
      <c r="H16" s="39">
        <v>5</v>
      </c>
      <c r="I16" s="70">
        <f t="shared" si="0"/>
        <v>20</v>
      </c>
      <c r="J16" s="71">
        <f t="shared" si="6"/>
        <v>9540</v>
      </c>
      <c r="K16" s="71">
        <f t="shared" si="7"/>
        <v>3180</v>
      </c>
      <c r="L16" s="71">
        <f t="shared" si="8"/>
        <v>9540</v>
      </c>
      <c r="M16" s="71">
        <f t="shared" si="9"/>
        <v>8680</v>
      </c>
      <c r="N16" s="72">
        <f t="shared" si="10"/>
        <v>434</v>
      </c>
      <c r="O16" s="71">
        <f t="shared" si="11"/>
        <v>426</v>
      </c>
      <c r="P16" s="71">
        <f t="shared" si="18"/>
        <v>9540</v>
      </c>
      <c r="Q16" s="72">
        <f t="shared" si="12"/>
        <v>1042</v>
      </c>
      <c r="R16" s="72">
        <f t="shared" si="13"/>
        <v>175</v>
      </c>
      <c r="S16" s="72">
        <f t="shared" si="14"/>
        <v>72</v>
      </c>
      <c r="T16" s="72"/>
      <c r="U16" s="34"/>
      <c r="V16" s="26"/>
      <c r="W16" s="36"/>
      <c r="X16" s="21"/>
      <c r="Y16" s="72">
        <f t="shared" si="1"/>
        <v>1289</v>
      </c>
      <c r="Z16" s="73">
        <f t="shared" si="2"/>
        <v>8251</v>
      </c>
      <c r="AA16" s="40">
        <v>500</v>
      </c>
      <c r="AB16" s="73">
        <f t="shared" si="15"/>
        <v>7751</v>
      </c>
      <c r="AC16" s="74">
        <f t="shared" si="3"/>
        <v>-7751</v>
      </c>
      <c r="AD16" s="75" t="e">
        <f>VLOOKUP(D16,#REF!,3,0)</f>
        <v>#REF!</v>
      </c>
      <c r="AF16" s="75">
        <v>7013</v>
      </c>
      <c r="AG16" s="76">
        <f t="shared" si="4"/>
        <v>-738</v>
      </c>
      <c r="AI16" s="34" t="s">
        <v>0</v>
      </c>
      <c r="AJ16" s="75" t="b">
        <f t="shared" si="5"/>
        <v>0</v>
      </c>
      <c r="AK16" s="34">
        <v>638</v>
      </c>
      <c r="AL16" s="34"/>
      <c r="AM16" s="34"/>
      <c r="AO16" s="195">
        <v>3316016132</v>
      </c>
      <c r="AP16" s="75" t="b">
        <f t="shared" si="16"/>
        <v>0</v>
      </c>
      <c r="AR16" s="75">
        <f t="shared" si="17"/>
        <v>15</v>
      </c>
    </row>
    <row r="17" spans="1:44">
      <c r="A17" s="66">
        <v>6</v>
      </c>
      <c r="B17" s="225">
        <v>101509952020</v>
      </c>
      <c r="C17" s="326">
        <v>3311275186</v>
      </c>
      <c r="D17" s="193" t="s">
        <v>504</v>
      </c>
      <c r="E17" s="34"/>
      <c r="F17" s="69">
        <v>636</v>
      </c>
      <c r="G17" s="305">
        <v>15</v>
      </c>
      <c r="H17" s="39">
        <v>8</v>
      </c>
      <c r="I17" s="70">
        <f t="shared" si="0"/>
        <v>23</v>
      </c>
      <c r="J17" s="71">
        <f t="shared" si="6"/>
        <v>9540</v>
      </c>
      <c r="K17" s="71">
        <f t="shared" si="7"/>
        <v>5088</v>
      </c>
      <c r="L17" s="71">
        <f t="shared" si="8"/>
        <v>9540</v>
      </c>
      <c r="M17" s="71">
        <f t="shared" si="9"/>
        <v>8680</v>
      </c>
      <c r="N17" s="72">
        <f t="shared" si="10"/>
        <v>434</v>
      </c>
      <c r="O17" s="71">
        <f t="shared" si="11"/>
        <v>426</v>
      </c>
      <c r="P17" s="71">
        <f t="shared" si="18"/>
        <v>9540</v>
      </c>
      <c r="Q17" s="72">
        <f t="shared" si="12"/>
        <v>1042</v>
      </c>
      <c r="R17" s="72">
        <f t="shared" si="13"/>
        <v>175</v>
      </c>
      <c r="S17" s="72">
        <f t="shared" si="14"/>
        <v>72</v>
      </c>
      <c r="T17" s="72"/>
      <c r="U17" s="34"/>
      <c r="V17" s="26"/>
      <c r="W17" s="36"/>
      <c r="X17" s="21"/>
      <c r="Y17" s="72">
        <f t="shared" si="1"/>
        <v>1289</v>
      </c>
      <c r="Z17" s="73">
        <f t="shared" si="2"/>
        <v>8251</v>
      </c>
      <c r="AA17" s="40">
        <v>500</v>
      </c>
      <c r="AB17" s="73">
        <f t="shared" si="15"/>
        <v>7751</v>
      </c>
      <c r="AC17" s="74">
        <f t="shared" si="3"/>
        <v>-7751</v>
      </c>
      <c r="AD17" s="75" t="e">
        <f>VLOOKUP(D17,#REF!,3,0)</f>
        <v>#REF!</v>
      </c>
      <c r="AE17" s="75" t="s">
        <v>44</v>
      </c>
      <c r="AF17" s="75">
        <v>1890</v>
      </c>
      <c r="AG17" s="76">
        <f t="shared" si="4"/>
        <v>-5861</v>
      </c>
      <c r="AI17" s="77" t="s">
        <v>44</v>
      </c>
      <c r="AJ17" s="75" t="b">
        <f t="shared" si="5"/>
        <v>0</v>
      </c>
      <c r="AK17" s="34">
        <v>349</v>
      </c>
      <c r="AL17" s="34"/>
      <c r="AM17" s="34">
        <v>5000</v>
      </c>
      <c r="AO17" s="195">
        <v>3312776193</v>
      </c>
      <c r="AP17" s="75" t="b">
        <f t="shared" si="16"/>
        <v>0</v>
      </c>
      <c r="AR17" s="75">
        <f t="shared" si="17"/>
        <v>15</v>
      </c>
    </row>
    <row r="18" spans="1:44">
      <c r="A18" s="66">
        <v>7</v>
      </c>
      <c r="B18" s="225">
        <v>102056969235</v>
      </c>
      <c r="C18" s="326">
        <v>3316230356</v>
      </c>
      <c r="D18" s="193" t="s">
        <v>453</v>
      </c>
      <c r="E18" s="34"/>
      <c r="F18" s="69">
        <v>636</v>
      </c>
      <c r="G18" s="307">
        <v>20</v>
      </c>
      <c r="H18" s="39">
        <v>10</v>
      </c>
      <c r="I18" s="70">
        <f t="shared" si="0"/>
        <v>30</v>
      </c>
      <c r="J18" s="71">
        <f t="shared" si="6"/>
        <v>12720</v>
      </c>
      <c r="K18" s="71">
        <f t="shared" si="7"/>
        <v>6360</v>
      </c>
      <c r="L18" s="71">
        <f t="shared" si="8"/>
        <v>12720</v>
      </c>
      <c r="M18" s="71">
        <f t="shared" si="9"/>
        <v>11574</v>
      </c>
      <c r="N18" s="72">
        <f t="shared" si="10"/>
        <v>579</v>
      </c>
      <c r="O18" s="71">
        <f t="shared" si="11"/>
        <v>567</v>
      </c>
      <c r="P18" s="71">
        <f t="shared" si="18"/>
        <v>12720</v>
      </c>
      <c r="Q18" s="72">
        <f t="shared" si="12"/>
        <v>1389</v>
      </c>
      <c r="R18" s="72">
        <f t="shared" si="13"/>
        <v>200</v>
      </c>
      <c r="S18" s="72">
        <f t="shared" si="14"/>
        <v>95</v>
      </c>
      <c r="T18" s="72"/>
      <c r="U18" s="34"/>
      <c r="V18" s="26"/>
      <c r="W18" s="36"/>
      <c r="X18" s="21"/>
      <c r="Y18" s="72">
        <f t="shared" si="1"/>
        <v>1684</v>
      </c>
      <c r="Z18" s="73">
        <f t="shared" si="2"/>
        <v>11036</v>
      </c>
      <c r="AA18" s="40">
        <v>500</v>
      </c>
      <c r="AB18" s="73">
        <f t="shared" si="15"/>
        <v>10536</v>
      </c>
      <c r="AC18" s="74">
        <f t="shared" si="3"/>
        <v>-10536</v>
      </c>
      <c r="AD18" s="75" t="e">
        <f>VLOOKUP(D18,#REF!,3,0)</f>
        <v>#REF!</v>
      </c>
      <c r="AF18" s="75">
        <v>11377</v>
      </c>
      <c r="AG18" s="76">
        <f t="shared" si="4"/>
        <v>841</v>
      </c>
      <c r="AI18" s="34" t="s">
        <v>212</v>
      </c>
      <c r="AJ18" s="75" t="b">
        <f t="shared" si="5"/>
        <v>0</v>
      </c>
      <c r="AK18" s="34">
        <v>33</v>
      </c>
      <c r="AL18" s="34"/>
      <c r="AM18" s="34"/>
      <c r="AO18" s="195">
        <v>3311275186</v>
      </c>
      <c r="AP18" s="75" t="b">
        <f t="shared" si="16"/>
        <v>0</v>
      </c>
      <c r="AR18" s="75">
        <f t="shared" si="17"/>
        <v>20</v>
      </c>
    </row>
    <row r="19" spans="1:44">
      <c r="A19" s="66">
        <v>8</v>
      </c>
      <c r="B19" s="225">
        <v>101475240602</v>
      </c>
      <c r="C19" s="326">
        <v>3310877479</v>
      </c>
      <c r="D19" s="193" t="s">
        <v>506</v>
      </c>
      <c r="E19" s="34"/>
      <c r="F19" s="69">
        <v>636</v>
      </c>
      <c r="G19" s="305">
        <v>15</v>
      </c>
      <c r="H19" s="39">
        <v>8</v>
      </c>
      <c r="I19" s="70">
        <f t="shared" si="0"/>
        <v>23</v>
      </c>
      <c r="J19" s="71">
        <f t="shared" si="6"/>
        <v>9540</v>
      </c>
      <c r="K19" s="71">
        <f t="shared" si="7"/>
        <v>5088</v>
      </c>
      <c r="L19" s="71">
        <f t="shared" si="8"/>
        <v>9540</v>
      </c>
      <c r="M19" s="71">
        <f t="shared" si="9"/>
        <v>8680</v>
      </c>
      <c r="N19" s="72">
        <f t="shared" si="10"/>
        <v>434</v>
      </c>
      <c r="O19" s="71">
        <f t="shared" si="11"/>
        <v>426</v>
      </c>
      <c r="P19" s="71">
        <f t="shared" si="18"/>
        <v>9540</v>
      </c>
      <c r="Q19" s="72">
        <f t="shared" si="12"/>
        <v>1042</v>
      </c>
      <c r="R19" s="72">
        <f t="shared" si="13"/>
        <v>175</v>
      </c>
      <c r="S19" s="72">
        <f t="shared" si="14"/>
        <v>72</v>
      </c>
      <c r="T19" s="72"/>
      <c r="U19" s="34"/>
      <c r="V19" s="26"/>
      <c r="W19" s="36"/>
      <c r="X19" s="21"/>
      <c r="Y19" s="72">
        <f t="shared" si="1"/>
        <v>1289</v>
      </c>
      <c r="Z19" s="73">
        <f t="shared" si="2"/>
        <v>8251</v>
      </c>
      <c r="AA19" s="40">
        <v>500</v>
      </c>
      <c r="AB19" s="73">
        <f t="shared" si="15"/>
        <v>7751</v>
      </c>
      <c r="AC19" s="74">
        <f t="shared" si="3"/>
        <v>-7751</v>
      </c>
      <c r="AD19" s="75" t="e">
        <f>VLOOKUP(D19,#REF!,2,0)</f>
        <v>#REF!</v>
      </c>
      <c r="AF19" s="75">
        <v>7392.4</v>
      </c>
      <c r="AG19" s="76">
        <f t="shared" si="4"/>
        <v>-358.60000000000036</v>
      </c>
      <c r="AI19" s="34" t="s">
        <v>224</v>
      </c>
      <c r="AJ19" s="75" t="b">
        <f t="shared" si="5"/>
        <v>0</v>
      </c>
      <c r="AK19" s="34">
        <v>161</v>
      </c>
      <c r="AL19" s="34"/>
      <c r="AM19" s="34"/>
      <c r="AO19" s="195">
        <v>3316230356</v>
      </c>
      <c r="AP19" s="75" t="b">
        <f t="shared" si="16"/>
        <v>0</v>
      </c>
      <c r="AR19" s="75">
        <f t="shared" si="17"/>
        <v>15</v>
      </c>
    </row>
    <row r="20" spans="1:44">
      <c r="A20" s="66">
        <v>9</v>
      </c>
      <c r="B20" s="225">
        <v>101835374035</v>
      </c>
      <c r="C20" s="326">
        <v>3315576432</v>
      </c>
      <c r="D20" s="193" t="s">
        <v>488</v>
      </c>
      <c r="E20" s="34"/>
      <c r="F20" s="69">
        <v>636</v>
      </c>
      <c r="G20" s="305">
        <v>12</v>
      </c>
      <c r="H20" s="39">
        <v>5</v>
      </c>
      <c r="I20" s="70">
        <f t="shared" si="0"/>
        <v>17</v>
      </c>
      <c r="J20" s="71">
        <f t="shared" si="6"/>
        <v>7632</v>
      </c>
      <c r="K20" s="71">
        <f t="shared" si="7"/>
        <v>3180</v>
      </c>
      <c r="L20" s="71">
        <f t="shared" si="8"/>
        <v>7632</v>
      </c>
      <c r="M20" s="71">
        <f t="shared" si="9"/>
        <v>6944</v>
      </c>
      <c r="N20" s="72">
        <f t="shared" si="10"/>
        <v>347</v>
      </c>
      <c r="O20" s="71">
        <f t="shared" si="11"/>
        <v>341</v>
      </c>
      <c r="P20" s="71">
        <f t="shared" si="18"/>
        <v>7632</v>
      </c>
      <c r="Q20" s="72">
        <f t="shared" si="12"/>
        <v>833</v>
      </c>
      <c r="R20" s="72">
        <f t="shared" si="13"/>
        <v>175</v>
      </c>
      <c r="S20" s="72">
        <f t="shared" si="14"/>
        <v>57</v>
      </c>
      <c r="T20" s="72"/>
      <c r="U20" s="34"/>
      <c r="V20" s="26"/>
      <c r="W20" s="36"/>
      <c r="X20" s="21"/>
      <c r="Y20" s="72">
        <f t="shared" si="1"/>
        <v>1065</v>
      </c>
      <c r="Z20" s="73">
        <f t="shared" si="2"/>
        <v>6567</v>
      </c>
      <c r="AA20" s="40">
        <v>500</v>
      </c>
      <c r="AB20" s="73">
        <f t="shared" si="15"/>
        <v>6067</v>
      </c>
      <c r="AC20" s="74">
        <f t="shared" si="3"/>
        <v>-6067</v>
      </c>
      <c r="AD20" s="75" t="e">
        <f>VLOOKUP(D20,#REF!,2,0)</f>
        <v>#REF!</v>
      </c>
      <c r="AE20" s="75" t="s">
        <v>11</v>
      </c>
      <c r="AF20" s="75">
        <v>9742.1</v>
      </c>
      <c r="AG20" s="76">
        <f t="shared" si="4"/>
        <v>3675.1000000000004</v>
      </c>
      <c r="AI20" s="34" t="s">
        <v>35</v>
      </c>
      <c r="AJ20" s="75" t="b">
        <f t="shared" si="5"/>
        <v>0</v>
      </c>
      <c r="AK20" s="34"/>
      <c r="AL20" s="34"/>
      <c r="AM20" s="34"/>
      <c r="AO20" s="195">
        <v>3310877479</v>
      </c>
      <c r="AP20" s="75" t="b">
        <f t="shared" si="16"/>
        <v>0</v>
      </c>
      <c r="AR20" s="75">
        <f t="shared" si="17"/>
        <v>12</v>
      </c>
    </row>
    <row r="21" spans="1:44">
      <c r="A21" s="66">
        <v>10</v>
      </c>
      <c r="B21" s="225">
        <v>102025154331</v>
      </c>
      <c r="C21" s="326">
        <v>3315898061</v>
      </c>
      <c r="D21" s="193" t="s">
        <v>463</v>
      </c>
      <c r="E21" s="34"/>
      <c r="F21" s="69">
        <v>636</v>
      </c>
      <c r="G21" s="307">
        <v>20</v>
      </c>
      <c r="H21" s="39">
        <v>7</v>
      </c>
      <c r="I21" s="70">
        <f t="shared" si="0"/>
        <v>27</v>
      </c>
      <c r="J21" s="71">
        <f t="shared" si="6"/>
        <v>12720</v>
      </c>
      <c r="K21" s="71">
        <f t="shared" si="7"/>
        <v>4452</v>
      </c>
      <c r="L21" s="71">
        <f t="shared" si="8"/>
        <v>12720</v>
      </c>
      <c r="M21" s="71">
        <f t="shared" si="9"/>
        <v>11574</v>
      </c>
      <c r="N21" s="72">
        <f t="shared" si="10"/>
        <v>579</v>
      </c>
      <c r="O21" s="71">
        <f t="shared" si="11"/>
        <v>567</v>
      </c>
      <c r="P21" s="71">
        <f t="shared" si="18"/>
        <v>12720</v>
      </c>
      <c r="Q21" s="72">
        <f t="shared" si="12"/>
        <v>1389</v>
      </c>
      <c r="R21" s="72">
        <f t="shared" si="13"/>
        <v>200</v>
      </c>
      <c r="S21" s="72">
        <f t="shared" si="14"/>
        <v>95</v>
      </c>
      <c r="T21" s="72"/>
      <c r="U21" s="34"/>
      <c r="V21" s="26"/>
      <c r="W21" s="36"/>
      <c r="X21" s="21"/>
      <c r="Y21" s="72">
        <f t="shared" si="1"/>
        <v>1684</v>
      </c>
      <c r="Z21" s="73">
        <f t="shared" si="2"/>
        <v>11036</v>
      </c>
      <c r="AA21" s="40">
        <v>500</v>
      </c>
      <c r="AB21" s="73">
        <f t="shared" si="15"/>
        <v>10536</v>
      </c>
      <c r="AC21" s="74">
        <f t="shared" si="3"/>
        <v>-10536</v>
      </c>
      <c r="AD21" s="75" t="e">
        <f>VLOOKUP(D21,#REF!,2,0)</f>
        <v>#REF!</v>
      </c>
      <c r="AF21" s="75">
        <v>13528</v>
      </c>
      <c r="AG21" s="76">
        <f t="shared" si="4"/>
        <v>2992</v>
      </c>
      <c r="AI21" s="34" t="s">
        <v>36</v>
      </c>
      <c r="AJ21" s="75" t="b">
        <f t="shared" si="5"/>
        <v>0</v>
      </c>
      <c r="AK21" s="34">
        <v>98</v>
      </c>
      <c r="AL21" s="34"/>
      <c r="AM21" s="34"/>
      <c r="AO21" s="195">
        <v>3315576432</v>
      </c>
      <c r="AP21" s="75" t="b">
        <f t="shared" si="16"/>
        <v>0</v>
      </c>
      <c r="AR21" s="75">
        <f t="shared" si="17"/>
        <v>20</v>
      </c>
    </row>
    <row r="22" spans="1:44">
      <c r="A22" s="66">
        <v>11</v>
      </c>
      <c r="B22" s="225">
        <v>102232142117</v>
      </c>
      <c r="C22" s="326">
        <v>3317899290</v>
      </c>
      <c r="D22" s="193" t="s">
        <v>20252</v>
      </c>
      <c r="E22" s="34"/>
      <c r="F22" s="69">
        <v>636</v>
      </c>
      <c r="G22" s="305">
        <v>15</v>
      </c>
      <c r="H22" s="39">
        <v>9</v>
      </c>
      <c r="I22" s="70">
        <f t="shared" si="0"/>
        <v>24</v>
      </c>
      <c r="J22" s="71">
        <f t="shared" si="6"/>
        <v>9540</v>
      </c>
      <c r="K22" s="71">
        <f t="shared" si="7"/>
        <v>5724</v>
      </c>
      <c r="L22" s="71">
        <f t="shared" si="8"/>
        <v>9540</v>
      </c>
      <c r="M22" s="71">
        <f t="shared" si="9"/>
        <v>8680</v>
      </c>
      <c r="N22" s="72">
        <f t="shared" si="10"/>
        <v>434</v>
      </c>
      <c r="O22" s="71">
        <f t="shared" si="11"/>
        <v>426</v>
      </c>
      <c r="P22" s="71">
        <f t="shared" si="18"/>
        <v>9540</v>
      </c>
      <c r="Q22" s="72">
        <f t="shared" si="12"/>
        <v>1042</v>
      </c>
      <c r="R22" s="72">
        <f t="shared" si="13"/>
        <v>175</v>
      </c>
      <c r="S22" s="72">
        <f t="shared" si="14"/>
        <v>72</v>
      </c>
      <c r="T22" s="72"/>
      <c r="U22" s="34"/>
      <c r="V22" s="26"/>
      <c r="W22" s="36"/>
      <c r="X22" s="21"/>
      <c r="Y22" s="72">
        <f t="shared" si="1"/>
        <v>1289</v>
      </c>
      <c r="Z22" s="73">
        <f t="shared" si="2"/>
        <v>8251</v>
      </c>
      <c r="AA22" s="40">
        <v>500</v>
      </c>
      <c r="AB22" s="73">
        <f t="shared" si="15"/>
        <v>7751</v>
      </c>
      <c r="AC22" s="74">
        <f t="shared" si="3"/>
        <v>-7751</v>
      </c>
      <c r="AD22" s="75" t="e">
        <f>VLOOKUP(D22,#REF!,2,0)</f>
        <v>#REF!</v>
      </c>
      <c r="AF22" s="75">
        <v>12346</v>
      </c>
      <c r="AG22" s="76">
        <f t="shared" si="4"/>
        <v>4595</v>
      </c>
      <c r="AI22" s="34" t="s">
        <v>194</v>
      </c>
      <c r="AJ22" s="75" t="b">
        <f t="shared" si="5"/>
        <v>0</v>
      </c>
      <c r="AK22" s="34">
        <v>368</v>
      </c>
      <c r="AL22" s="34"/>
      <c r="AM22" s="34">
        <v>5000</v>
      </c>
      <c r="AO22" s="195">
        <v>3315898061</v>
      </c>
      <c r="AP22" s="75" t="b">
        <f t="shared" si="16"/>
        <v>0</v>
      </c>
      <c r="AR22" s="75">
        <f t="shared" si="17"/>
        <v>15</v>
      </c>
    </row>
    <row r="23" spans="1:44">
      <c r="A23" s="66">
        <v>12</v>
      </c>
      <c r="B23" s="225">
        <v>102143026061</v>
      </c>
      <c r="C23" s="326">
        <v>3317026055</v>
      </c>
      <c r="D23" s="193" t="s">
        <v>436</v>
      </c>
      <c r="E23" s="34"/>
      <c r="F23" s="69">
        <v>636</v>
      </c>
      <c r="G23" s="305">
        <v>12</v>
      </c>
      <c r="H23" s="39">
        <v>7</v>
      </c>
      <c r="I23" s="70">
        <f t="shared" si="0"/>
        <v>19</v>
      </c>
      <c r="J23" s="71">
        <f t="shared" si="6"/>
        <v>7632</v>
      </c>
      <c r="K23" s="71">
        <f t="shared" si="7"/>
        <v>4452</v>
      </c>
      <c r="L23" s="71">
        <f t="shared" si="8"/>
        <v>7632</v>
      </c>
      <c r="M23" s="71">
        <f t="shared" si="9"/>
        <v>6944</v>
      </c>
      <c r="N23" s="72">
        <f t="shared" si="10"/>
        <v>347</v>
      </c>
      <c r="O23" s="71">
        <f t="shared" si="11"/>
        <v>341</v>
      </c>
      <c r="P23" s="71">
        <f t="shared" si="18"/>
        <v>7632</v>
      </c>
      <c r="Q23" s="72">
        <f t="shared" si="12"/>
        <v>833</v>
      </c>
      <c r="R23" s="72">
        <f t="shared" si="13"/>
        <v>175</v>
      </c>
      <c r="S23" s="72">
        <f t="shared" si="14"/>
        <v>57</v>
      </c>
      <c r="T23" s="72"/>
      <c r="U23" s="34"/>
      <c r="V23" s="26"/>
      <c r="W23" s="36"/>
      <c r="X23" s="21"/>
      <c r="Y23" s="72">
        <f t="shared" si="1"/>
        <v>1065</v>
      </c>
      <c r="Z23" s="73">
        <f t="shared" si="2"/>
        <v>6567</v>
      </c>
      <c r="AA23" s="40">
        <v>500</v>
      </c>
      <c r="AB23" s="73">
        <f t="shared" si="15"/>
        <v>6067</v>
      </c>
      <c r="AC23" s="74">
        <f t="shared" si="3"/>
        <v>-6067</v>
      </c>
      <c r="AD23" s="75" t="e">
        <f>VLOOKUP(D23,#REF!,2,0)</f>
        <v>#REF!</v>
      </c>
      <c r="AE23" s="75" t="s">
        <v>29</v>
      </c>
      <c r="AF23" s="75">
        <v>7303.4</v>
      </c>
      <c r="AG23" s="76">
        <f t="shared" si="4"/>
        <v>1236.3999999999996</v>
      </c>
      <c r="AI23" s="34" t="s">
        <v>46</v>
      </c>
      <c r="AJ23" s="75" t="b">
        <f t="shared" si="5"/>
        <v>0</v>
      </c>
      <c r="AK23" s="34">
        <v>325</v>
      </c>
      <c r="AL23" s="34">
        <v>100.08</v>
      </c>
      <c r="AM23" s="34"/>
      <c r="AO23" s="203">
        <v>3316290554</v>
      </c>
      <c r="AP23" s="75" t="b">
        <f t="shared" si="16"/>
        <v>0</v>
      </c>
      <c r="AR23" s="75">
        <f t="shared" si="17"/>
        <v>12</v>
      </c>
    </row>
    <row r="24" spans="1:44">
      <c r="A24" s="66">
        <v>13</v>
      </c>
      <c r="B24" s="225">
        <v>101623086404</v>
      </c>
      <c r="C24" s="326">
        <v>3316938981</v>
      </c>
      <c r="D24" s="193" t="s">
        <v>438</v>
      </c>
      <c r="E24" s="34"/>
      <c r="F24" s="69">
        <v>636</v>
      </c>
      <c r="G24" s="305">
        <v>15</v>
      </c>
      <c r="H24" s="39">
        <v>6</v>
      </c>
      <c r="I24" s="70">
        <f t="shared" si="0"/>
        <v>21</v>
      </c>
      <c r="J24" s="71">
        <f t="shared" si="6"/>
        <v>9540</v>
      </c>
      <c r="K24" s="71">
        <f t="shared" si="7"/>
        <v>3816</v>
      </c>
      <c r="L24" s="71">
        <f t="shared" si="8"/>
        <v>9540</v>
      </c>
      <c r="M24" s="71">
        <f t="shared" si="9"/>
        <v>8680</v>
      </c>
      <c r="N24" s="72">
        <f t="shared" si="10"/>
        <v>434</v>
      </c>
      <c r="O24" s="71">
        <f t="shared" si="11"/>
        <v>426</v>
      </c>
      <c r="P24" s="71">
        <f t="shared" si="18"/>
        <v>9540</v>
      </c>
      <c r="Q24" s="72">
        <f t="shared" si="12"/>
        <v>1042</v>
      </c>
      <c r="R24" s="72">
        <f t="shared" si="13"/>
        <v>175</v>
      </c>
      <c r="S24" s="72">
        <f t="shared" si="14"/>
        <v>72</v>
      </c>
      <c r="T24" s="72"/>
      <c r="U24" s="34"/>
      <c r="V24" s="26"/>
      <c r="W24" s="36"/>
      <c r="X24" s="21"/>
      <c r="Y24" s="72">
        <f t="shared" si="1"/>
        <v>1289</v>
      </c>
      <c r="Z24" s="73">
        <f t="shared" si="2"/>
        <v>8251</v>
      </c>
      <c r="AA24" s="40">
        <v>500</v>
      </c>
      <c r="AB24" s="73">
        <f t="shared" si="15"/>
        <v>7751</v>
      </c>
      <c r="AC24" s="74">
        <f t="shared" si="3"/>
        <v>-7751</v>
      </c>
      <c r="AD24" s="75" t="e">
        <f>VLOOKUP(D24,#REF!,2,0)</f>
        <v>#REF!</v>
      </c>
      <c r="AF24" s="75">
        <v>3141.75</v>
      </c>
      <c r="AG24" s="76">
        <f t="shared" si="4"/>
        <v>-4609.25</v>
      </c>
      <c r="AI24" s="34" t="s">
        <v>204</v>
      </c>
      <c r="AJ24" s="75" t="b">
        <f t="shared" si="5"/>
        <v>0</v>
      </c>
      <c r="AK24" s="34">
        <v>286</v>
      </c>
      <c r="AL24" s="34">
        <v>16.8</v>
      </c>
      <c r="AM24" s="34"/>
      <c r="AO24" s="195">
        <v>3317055514</v>
      </c>
      <c r="AP24" s="75" t="b">
        <f t="shared" si="16"/>
        <v>0</v>
      </c>
      <c r="AR24" s="75">
        <f t="shared" si="17"/>
        <v>15</v>
      </c>
    </row>
    <row r="25" spans="1:44">
      <c r="A25" s="66">
        <v>14</v>
      </c>
      <c r="B25" s="225">
        <v>102028098436</v>
      </c>
      <c r="C25" s="326">
        <v>3315926963</v>
      </c>
      <c r="D25" s="193" t="s">
        <v>459</v>
      </c>
      <c r="E25" s="34"/>
      <c r="F25" s="69">
        <v>636</v>
      </c>
      <c r="G25" s="307">
        <v>20</v>
      </c>
      <c r="H25" s="39">
        <v>9</v>
      </c>
      <c r="I25" s="70">
        <f t="shared" si="0"/>
        <v>29</v>
      </c>
      <c r="J25" s="71">
        <f t="shared" si="6"/>
        <v>12720</v>
      </c>
      <c r="K25" s="71">
        <f t="shared" si="7"/>
        <v>5724</v>
      </c>
      <c r="L25" s="71">
        <f t="shared" si="8"/>
        <v>12720</v>
      </c>
      <c r="M25" s="71">
        <f t="shared" si="9"/>
        <v>11574</v>
      </c>
      <c r="N25" s="72">
        <f t="shared" si="10"/>
        <v>579</v>
      </c>
      <c r="O25" s="71">
        <f t="shared" si="11"/>
        <v>567</v>
      </c>
      <c r="P25" s="71">
        <f t="shared" si="18"/>
        <v>12720</v>
      </c>
      <c r="Q25" s="72">
        <f t="shared" si="12"/>
        <v>1389</v>
      </c>
      <c r="R25" s="72">
        <f t="shared" si="13"/>
        <v>200</v>
      </c>
      <c r="S25" s="72">
        <f t="shared" si="14"/>
        <v>95</v>
      </c>
      <c r="T25" s="72"/>
      <c r="U25" s="34"/>
      <c r="V25" s="26"/>
      <c r="W25" s="36"/>
      <c r="X25" s="21"/>
      <c r="Y25" s="72">
        <f t="shared" si="1"/>
        <v>1684</v>
      </c>
      <c r="Z25" s="73">
        <f t="shared" si="2"/>
        <v>11036</v>
      </c>
      <c r="AA25" s="40">
        <v>500</v>
      </c>
      <c r="AB25" s="73">
        <f t="shared" si="15"/>
        <v>10536</v>
      </c>
      <c r="AC25" s="74">
        <f t="shared" si="3"/>
        <v>-10536</v>
      </c>
      <c r="AD25" s="75" t="e">
        <f>VLOOKUP(D25,#REF!,2,0)</f>
        <v>#REF!</v>
      </c>
      <c r="AF25" s="75">
        <v>9836.4</v>
      </c>
      <c r="AG25" s="76">
        <f t="shared" si="4"/>
        <v>-699.60000000000036</v>
      </c>
      <c r="AI25" s="34" t="s">
        <v>300</v>
      </c>
      <c r="AJ25" s="75" t="b">
        <f t="shared" si="5"/>
        <v>0</v>
      </c>
      <c r="AK25" s="34"/>
      <c r="AL25" s="34"/>
      <c r="AM25" s="34"/>
      <c r="AO25" s="195">
        <v>3316938981</v>
      </c>
      <c r="AP25" s="75" t="b">
        <f t="shared" si="16"/>
        <v>0</v>
      </c>
      <c r="AR25" s="75">
        <f t="shared" si="17"/>
        <v>20</v>
      </c>
    </row>
    <row r="26" spans="1:44">
      <c r="A26" s="66">
        <v>15</v>
      </c>
      <c r="B26" s="225">
        <v>102062761038</v>
      </c>
      <c r="C26" s="326">
        <v>3316249185</v>
      </c>
      <c r="D26" s="193" t="s">
        <v>452</v>
      </c>
      <c r="E26" s="34"/>
      <c r="F26" s="69">
        <v>636</v>
      </c>
      <c r="G26" s="305">
        <v>15</v>
      </c>
      <c r="H26" s="39">
        <v>8</v>
      </c>
      <c r="I26" s="70">
        <f t="shared" si="0"/>
        <v>23</v>
      </c>
      <c r="J26" s="71">
        <f t="shared" si="6"/>
        <v>9540</v>
      </c>
      <c r="K26" s="71">
        <f t="shared" si="7"/>
        <v>5088</v>
      </c>
      <c r="L26" s="71">
        <f t="shared" si="8"/>
        <v>9540</v>
      </c>
      <c r="M26" s="71">
        <f t="shared" si="9"/>
        <v>8680</v>
      </c>
      <c r="N26" s="72">
        <f t="shared" si="10"/>
        <v>434</v>
      </c>
      <c r="O26" s="71">
        <f t="shared" si="11"/>
        <v>426</v>
      </c>
      <c r="P26" s="71">
        <f t="shared" si="18"/>
        <v>9540</v>
      </c>
      <c r="Q26" s="72">
        <f t="shared" si="12"/>
        <v>1042</v>
      </c>
      <c r="R26" s="72">
        <f t="shared" si="13"/>
        <v>175</v>
      </c>
      <c r="S26" s="72">
        <f t="shared" si="14"/>
        <v>72</v>
      </c>
      <c r="T26" s="72"/>
      <c r="U26" s="34"/>
      <c r="V26" s="26"/>
      <c r="W26" s="36"/>
      <c r="X26" s="21"/>
      <c r="Y26" s="72">
        <f t="shared" si="1"/>
        <v>1289</v>
      </c>
      <c r="Z26" s="73">
        <f t="shared" si="2"/>
        <v>8251</v>
      </c>
      <c r="AA26" s="40">
        <v>500</v>
      </c>
      <c r="AB26" s="73">
        <f t="shared" si="15"/>
        <v>7751</v>
      </c>
      <c r="AC26" s="74">
        <f t="shared" si="3"/>
        <v>-7751</v>
      </c>
      <c r="AD26" s="75" t="e">
        <f>VLOOKUP(D26,#REF!,2,0)</f>
        <v>#REF!</v>
      </c>
      <c r="AE26" s="75" t="s">
        <v>94</v>
      </c>
      <c r="AF26" s="75">
        <v>7474.4</v>
      </c>
      <c r="AG26" s="76">
        <f t="shared" si="4"/>
        <v>-276.60000000000036</v>
      </c>
      <c r="AI26" s="34" t="s">
        <v>219</v>
      </c>
      <c r="AJ26" s="75" t="b">
        <f t="shared" si="5"/>
        <v>0</v>
      </c>
      <c r="AK26" s="34"/>
      <c r="AL26" s="34"/>
      <c r="AM26" s="34"/>
      <c r="AO26" s="203">
        <v>3316249185</v>
      </c>
      <c r="AP26" s="75" t="b">
        <f t="shared" si="16"/>
        <v>1</v>
      </c>
      <c r="AR26" s="75">
        <f t="shared" si="17"/>
        <v>15</v>
      </c>
    </row>
    <row r="27" spans="1:44">
      <c r="A27" s="66">
        <v>16</v>
      </c>
      <c r="B27" s="225">
        <v>101966176359</v>
      </c>
      <c r="C27" s="326">
        <v>3315359696</v>
      </c>
      <c r="D27" s="193" t="s">
        <v>476</v>
      </c>
      <c r="E27" s="34"/>
      <c r="F27" s="69">
        <v>636</v>
      </c>
      <c r="G27" s="305">
        <v>15</v>
      </c>
      <c r="H27" s="39">
        <v>10</v>
      </c>
      <c r="I27" s="70">
        <f t="shared" si="0"/>
        <v>25</v>
      </c>
      <c r="J27" s="71">
        <f t="shared" si="6"/>
        <v>9540</v>
      </c>
      <c r="K27" s="71">
        <f t="shared" si="7"/>
        <v>6360</v>
      </c>
      <c r="L27" s="71">
        <f t="shared" si="8"/>
        <v>9540</v>
      </c>
      <c r="M27" s="71">
        <f t="shared" si="9"/>
        <v>8680</v>
      </c>
      <c r="N27" s="72">
        <f t="shared" si="10"/>
        <v>434</v>
      </c>
      <c r="O27" s="71">
        <f t="shared" si="11"/>
        <v>426</v>
      </c>
      <c r="P27" s="71">
        <f t="shared" si="18"/>
        <v>9540</v>
      </c>
      <c r="Q27" s="72">
        <f t="shared" si="12"/>
        <v>1042</v>
      </c>
      <c r="R27" s="72">
        <f t="shared" si="13"/>
        <v>175</v>
      </c>
      <c r="S27" s="72">
        <f t="shared" si="14"/>
        <v>72</v>
      </c>
      <c r="T27" s="72"/>
      <c r="U27" s="34"/>
      <c r="V27" s="26"/>
      <c r="W27" s="36"/>
      <c r="X27" s="21"/>
      <c r="Y27" s="72">
        <f t="shared" si="1"/>
        <v>1289</v>
      </c>
      <c r="Z27" s="73">
        <f t="shared" si="2"/>
        <v>8251</v>
      </c>
      <c r="AA27" s="40">
        <v>500</v>
      </c>
      <c r="AB27" s="73">
        <f t="shared" si="15"/>
        <v>7751</v>
      </c>
      <c r="AC27" s="74">
        <f t="shared" si="3"/>
        <v>-7751</v>
      </c>
      <c r="AD27" s="75" t="e">
        <f>VLOOKUP(D27,#REF!,2,0)</f>
        <v>#REF!</v>
      </c>
      <c r="AE27" s="75" t="s">
        <v>46</v>
      </c>
      <c r="AF27" s="75">
        <v>8807.1</v>
      </c>
      <c r="AG27" s="76">
        <f t="shared" si="4"/>
        <v>1056.1000000000004</v>
      </c>
      <c r="AI27" s="34" t="s">
        <v>247</v>
      </c>
      <c r="AJ27" s="75" t="b">
        <f t="shared" si="5"/>
        <v>0</v>
      </c>
      <c r="AK27" s="34">
        <v>392</v>
      </c>
      <c r="AL27" s="34"/>
      <c r="AM27" s="34"/>
      <c r="AO27" s="195">
        <v>3315359696</v>
      </c>
      <c r="AP27" s="75" t="b">
        <f t="shared" si="16"/>
        <v>1</v>
      </c>
      <c r="AR27" s="75">
        <f t="shared" si="17"/>
        <v>15</v>
      </c>
    </row>
    <row r="28" spans="1:44">
      <c r="A28" s="66">
        <v>17</v>
      </c>
      <c r="B28" s="225">
        <v>101868848739</v>
      </c>
      <c r="C28" s="326">
        <v>3317632048</v>
      </c>
      <c r="D28" s="193" t="s">
        <v>4665</v>
      </c>
      <c r="E28" s="34"/>
      <c r="F28" s="69">
        <v>636</v>
      </c>
      <c r="G28" s="305">
        <v>15</v>
      </c>
      <c r="H28" s="39">
        <v>10</v>
      </c>
      <c r="I28" s="70">
        <f t="shared" si="0"/>
        <v>25</v>
      </c>
      <c r="J28" s="71">
        <f t="shared" si="6"/>
        <v>9540</v>
      </c>
      <c r="K28" s="71">
        <f t="shared" si="7"/>
        <v>6360</v>
      </c>
      <c r="L28" s="71">
        <f t="shared" si="8"/>
        <v>9540</v>
      </c>
      <c r="M28" s="71">
        <f t="shared" si="9"/>
        <v>8680</v>
      </c>
      <c r="N28" s="72">
        <f t="shared" si="10"/>
        <v>434</v>
      </c>
      <c r="O28" s="71">
        <f t="shared" si="11"/>
        <v>426</v>
      </c>
      <c r="P28" s="71">
        <f t="shared" si="18"/>
        <v>9540</v>
      </c>
      <c r="Q28" s="72">
        <f t="shared" si="12"/>
        <v>1042</v>
      </c>
      <c r="R28" s="72">
        <f t="shared" si="13"/>
        <v>175</v>
      </c>
      <c r="S28" s="72">
        <f t="shared" si="14"/>
        <v>72</v>
      </c>
      <c r="T28" s="72"/>
      <c r="U28" s="34"/>
      <c r="V28" s="26"/>
      <c r="W28" s="36"/>
      <c r="X28" s="21"/>
      <c r="Y28" s="72">
        <f t="shared" si="1"/>
        <v>1289</v>
      </c>
      <c r="Z28" s="73">
        <f t="shared" si="2"/>
        <v>8251</v>
      </c>
      <c r="AA28" s="40">
        <v>500</v>
      </c>
      <c r="AB28" s="73">
        <f t="shared" si="15"/>
        <v>7751</v>
      </c>
      <c r="AC28" s="74">
        <f t="shared" si="3"/>
        <v>-7751</v>
      </c>
      <c r="AD28" s="75" t="e">
        <f>VLOOKUP(D28,#REF!,2,0)</f>
        <v>#REF!</v>
      </c>
      <c r="AF28" s="75">
        <v>10195</v>
      </c>
      <c r="AG28" s="76">
        <f t="shared" si="4"/>
        <v>2444</v>
      </c>
      <c r="AI28" s="34" t="s">
        <v>246</v>
      </c>
      <c r="AJ28" s="75" t="b">
        <f t="shared" si="5"/>
        <v>0</v>
      </c>
      <c r="AK28" s="34">
        <v>367</v>
      </c>
      <c r="AL28" s="34">
        <v>84</v>
      </c>
      <c r="AM28" s="34"/>
      <c r="AO28" s="195">
        <v>3315397620</v>
      </c>
      <c r="AP28" s="75" t="b">
        <f t="shared" si="16"/>
        <v>0</v>
      </c>
      <c r="AR28" s="75">
        <f t="shared" si="17"/>
        <v>15</v>
      </c>
    </row>
    <row r="29" spans="1:44">
      <c r="A29" s="66">
        <v>18</v>
      </c>
      <c r="B29" s="225">
        <v>101972731570</v>
      </c>
      <c r="C29" s="326">
        <v>3315397620</v>
      </c>
      <c r="D29" s="193" t="s">
        <v>473</v>
      </c>
      <c r="E29" s="34"/>
      <c r="F29" s="69">
        <v>636</v>
      </c>
      <c r="G29" s="307">
        <v>20</v>
      </c>
      <c r="H29" s="39">
        <v>7</v>
      </c>
      <c r="I29" s="70">
        <f t="shared" si="0"/>
        <v>27</v>
      </c>
      <c r="J29" s="71">
        <f t="shared" si="6"/>
        <v>12720</v>
      </c>
      <c r="K29" s="71">
        <f t="shared" si="7"/>
        <v>4452</v>
      </c>
      <c r="L29" s="71">
        <f t="shared" si="8"/>
        <v>12720</v>
      </c>
      <c r="M29" s="71">
        <f t="shared" si="9"/>
        <v>11574</v>
      </c>
      <c r="N29" s="72">
        <f t="shared" si="10"/>
        <v>579</v>
      </c>
      <c r="O29" s="71">
        <f t="shared" si="11"/>
        <v>567</v>
      </c>
      <c r="P29" s="71">
        <f t="shared" si="18"/>
        <v>12720</v>
      </c>
      <c r="Q29" s="72">
        <f t="shared" si="12"/>
        <v>1389</v>
      </c>
      <c r="R29" s="72">
        <f t="shared" si="13"/>
        <v>200</v>
      </c>
      <c r="S29" s="72">
        <f t="shared" si="14"/>
        <v>95</v>
      </c>
      <c r="T29" s="72"/>
      <c r="U29" s="34"/>
      <c r="V29" s="26"/>
      <c r="W29" s="36"/>
      <c r="X29" s="21"/>
      <c r="Y29" s="72">
        <f t="shared" si="1"/>
        <v>1684</v>
      </c>
      <c r="Z29" s="73">
        <f t="shared" si="2"/>
        <v>11036</v>
      </c>
      <c r="AA29" s="40">
        <v>500</v>
      </c>
      <c r="AB29" s="73">
        <f t="shared" si="15"/>
        <v>10536</v>
      </c>
      <c r="AC29" s="74">
        <f t="shared" si="3"/>
        <v>-10536</v>
      </c>
      <c r="AD29" s="75" t="e">
        <f>VLOOKUP(D29,#REF!,2,0)</f>
        <v>#REF!</v>
      </c>
      <c r="AE29" s="75" t="s">
        <v>30</v>
      </c>
      <c r="AF29" s="75">
        <v>8592.0499999999993</v>
      </c>
      <c r="AG29" s="76">
        <f t="shared" si="4"/>
        <v>-1943.9500000000007</v>
      </c>
      <c r="AI29" s="34" t="s">
        <v>245</v>
      </c>
      <c r="AJ29" s="75" t="b">
        <f t="shared" si="5"/>
        <v>0</v>
      </c>
      <c r="AK29" s="34">
        <v>245</v>
      </c>
      <c r="AL29" s="34">
        <v>50</v>
      </c>
      <c r="AM29" s="34"/>
      <c r="AO29" s="195">
        <v>3315667432</v>
      </c>
      <c r="AP29" s="75" t="b">
        <f t="shared" si="16"/>
        <v>0</v>
      </c>
      <c r="AR29" s="75">
        <f t="shared" si="17"/>
        <v>20</v>
      </c>
    </row>
    <row r="30" spans="1:44">
      <c r="A30" s="66">
        <v>19</v>
      </c>
      <c r="B30" s="225">
        <v>102004077854</v>
      </c>
      <c r="C30" s="326">
        <v>3315667432</v>
      </c>
      <c r="D30" s="193" t="s">
        <v>469</v>
      </c>
      <c r="E30" s="34"/>
      <c r="F30" s="69">
        <v>636</v>
      </c>
      <c r="G30" s="305">
        <v>15</v>
      </c>
      <c r="H30" s="39">
        <v>9</v>
      </c>
      <c r="I30" s="70">
        <f t="shared" si="0"/>
        <v>24</v>
      </c>
      <c r="J30" s="71">
        <f t="shared" si="6"/>
        <v>9540</v>
      </c>
      <c r="K30" s="71">
        <f t="shared" si="7"/>
        <v>5724</v>
      </c>
      <c r="L30" s="71">
        <f t="shared" si="8"/>
        <v>9540</v>
      </c>
      <c r="M30" s="71">
        <f t="shared" si="9"/>
        <v>8680</v>
      </c>
      <c r="N30" s="72">
        <f t="shared" si="10"/>
        <v>434</v>
      </c>
      <c r="O30" s="71">
        <f t="shared" si="11"/>
        <v>426</v>
      </c>
      <c r="P30" s="71">
        <f t="shared" si="18"/>
        <v>9540</v>
      </c>
      <c r="Q30" s="72">
        <f t="shared" si="12"/>
        <v>1042</v>
      </c>
      <c r="R30" s="72">
        <f t="shared" si="13"/>
        <v>175</v>
      </c>
      <c r="S30" s="72">
        <f t="shared" si="14"/>
        <v>72</v>
      </c>
      <c r="T30" s="72"/>
      <c r="U30" s="34"/>
      <c r="V30" s="26"/>
      <c r="W30" s="36"/>
      <c r="X30" s="21"/>
      <c r="Y30" s="72">
        <f t="shared" si="1"/>
        <v>1289</v>
      </c>
      <c r="Z30" s="73">
        <f t="shared" si="2"/>
        <v>8251</v>
      </c>
      <c r="AA30" s="40">
        <v>500</v>
      </c>
      <c r="AB30" s="73">
        <f t="shared" si="15"/>
        <v>7751</v>
      </c>
      <c r="AC30" s="74">
        <f t="shared" si="3"/>
        <v>-7751</v>
      </c>
      <c r="AD30" s="75" t="e">
        <f>VLOOKUP(D30,#REF!,2,0)</f>
        <v>#REF!</v>
      </c>
      <c r="AE30" s="75" t="s">
        <v>47</v>
      </c>
      <c r="AF30" s="75">
        <v>7890.75</v>
      </c>
      <c r="AG30" s="76">
        <f t="shared" si="4"/>
        <v>139.75</v>
      </c>
      <c r="AI30" s="34" t="s">
        <v>209</v>
      </c>
      <c r="AJ30" s="75" t="b">
        <f t="shared" si="5"/>
        <v>0</v>
      </c>
      <c r="AK30" s="34">
        <v>497</v>
      </c>
      <c r="AL30" s="34"/>
      <c r="AM30" s="34"/>
      <c r="AO30" s="195">
        <v>3315926963</v>
      </c>
      <c r="AP30" s="75" t="b">
        <f t="shared" si="16"/>
        <v>0</v>
      </c>
      <c r="AR30" s="75">
        <f t="shared" si="17"/>
        <v>15</v>
      </c>
    </row>
    <row r="31" spans="1:44">
      <c r="A31" s="66">
        <v>20</v>
      </c>
      <c r="B31" s="225">
        <v>101410043453</v>
      </c>
      <c r="C31" s="326">
        <v>3314106884</v>
      </c>
      <c r="D31" s="193" t="s">
        <v>487</v>
      </c>
      <c r="E31" s="34"/>
      <c r="F31" s="69">
        <v>636</v>
      </c>
      <c r="G31" s="305">
        <v>15</v>
      </c>
      <c r="H31" s="39">
        <v>9</v>
      </c>
      <c r="I31" s="70">
        <f t="shared" si="0"/>
        <v>24</v>
      </c>
      <c r="J31" s="71">
        <f t="shared" si="6"/>
        <v>9540</v>
      </c>
      <c r="K31" s="71">
        <f t="shared" si="7"/>
        <v>5724</v>
      </c>
      <c r="L31" s="71">
        <f t="shared" si="8"/>
        <v>9540</v>
      </c>
      <c r="M31" s="71">
        <f t="shared" si="9"/>
        <v>8680</v>
      </c>
      <c r="N31" s="72">
        <f t="shared" si="10"/>
        <v>434</v>
      </c>
      <c r="O31" s="71">
        <f t="shared" si="11"/>
        <v>426</v>
      </c>
      <c r="P31" s="71">
        <f t="shared" si="18"/>
        <v>9540</v>
      </c>
      <c r="Q31" s="72">
        <f t="shared" si="12"/>
        <v>1042</v>
      </c>
      <c r="R31" s="72">
        <f t="shared" si="13"/>
        <v>175</v>
      </c>
      <c r="S31" s="72">
        <f t="shared" si="14"/>
        <v>72</v>
      </c>
      <c r="T31" s="72"/>
      <c r="U31" s="34"/>
      <c r="V31" s="26"/>
      <c r="W31" s="36"/>
      <c r="X31" s="21"/>
      <c r="Y31" s="72">
        <f t="shared" si="1"/>
        <v>1289</v>
      </c>
      <c r="Z31" s="73">
        <f t="shared" si="2"/>
        <v>8251</v>
      </c>
      <c r="AA31" s="40">
        <v>500</v>
      </c>
      <c r="AB31" s="73">
        <f t="shared" si="15"/>
        <v>7751</v>
      </c>
      <c r="AC31" s="74">
        <f t="shared" si="3"/>
        <v>-7751</v>
      </c>
      <c r="AD31" s="75" t="e">
        <f>VLOOKUP(D31,#REF!,2,0)</f>
        <v>#REF!</v>
      </c>
      <c r="AE31" s="75" t="s">
        <v>12</v>
      </c>
      <c r="AF31" s="75">
        <v>10616.1</v>
      </c>
      <c r="AG31" s="76">
        <f t="shared" si="4"/>
        <v>2865.1000000000004</v>
      </c>
      <c r="AI31" s="34" t="s">
        <v>248</v>
      </c>
      <c r="AJ31" s="75" t="b">
        <f t="shared" si="5"/>
        <v>0</v>
      </c>
      <c r="AK31" s="34">
        <v>433</v>
      </c>
      <c r="AL31" s="34">
        <v>50</v>
      </c>
      <c r="AM31" s="34"/>
      <c r="AO31" s="195">
        <v>3314106884</v>
      </c>
      <c r="AP31" s="75" t="b">
        <f t="shared" si="16"/>
        <v>1</v>
      </c>
      <c r="AR31" s="75">
        <f t="shared" si="17"/>
        <v>15</v>
      </c>
    </row>
    <row r="32" spans="1:44">
      <c r="A32" s="66">
        <v>21</v>
      </c>
      <c r="B32" s="225">
        <v>101388345766</v>
      </c>
      <c r="C32" s="326">
        <v>3310279715</v>
      </c>
      <c r="D32" s="193" t="s">
        <v>486</v>
      </c>
      <c r="E32" s="34"/>
      <c r="F32" s="69">
        <v>636</v>
      </c>
      <c r="G32" s="305">
        <v>15</v>
      </c>
      <c r="H32" s="39">
        <v>8</v>
      </c>
      <c r="I32" s="70">
        <f t="shared" si="0"/>
        <v>23</v>
      </c>
      <c r="J32" s="71">
        <f t="shared" si="6"/>
        <v>9540</v>
      </c>
      <c r="K32" s="71">
        <f t="shared" si="7"/>
        <v>5088</v>
      </c>
      <c r="L32" s="71">
        <f t="shared" si="8"/>
        <v>9540</v>
      </c>
      <c r="M32" s="71">
        <f t="shared" si="9"/>
        <v>8680</v>
      </c>
      <c r="N32" s="72">
        <f t="shared" si="10"/>
        <v>434</v>
      </c>
      <c r="O32" s="71">
        <f t="shared" si="11"/>
        <v>426</v>
      </c>
      <c r="P32" s="71">
        <f t="shared" si="18"/>
        <v>9540</v>
      </c>
      <c r="Q32" s="72">
        <f t="shared" si="12"/>
        <v>1042</v>
      </c>
      <c r="R32" s="72">
        <f t="shared" si="13"/>
        <v>175</v>
      </c>
      <c r="S32" s="72">
        <f t="shared" si="14"/>
        <v>72</v>
      </c>
      <c r="T32" s="72"/>
      <c r="U32" s="34"/>
      <c r="V32" s="26"/>
      <c r="W32" s="36"/>
      <c r="X32" s="21"/>
      <c r="Y32" s="72">
        <f t="shared" si="1"/>
        <v>1289</v>
      </c>
      <c r="Z32" s="73">
        <f t="shared" si="2"/>
        <v>8251</v>
      </c>
      <c r="AA32" s="40">
        <v>500</v>
      </c>
      <c r="AB32" s="73">
        <f t="shared" si="15"/>
        <v>7751</v>
      </c>
      <c r="AC32" s="74">
        <f t="shared" si="3"/>
        <v>-7751</v>
      </c>
      <c r="AD32" s="75" t="e">
        <f>VLOOKUP(D32,#REF!,2,0)</f>
        <v>#REF!</v>
      </c>
      <c r="AE32" s="75" t="s">
        <v>16</v>
      </c>
      <c r="AF32" s="75">
        <v>10818.8</v>
      </c>
      <c r="AG32" s="76">
        <f t="shared" si="4"/>
        <v>3067.7999999999993</v>
      </c>
      <c r="AI32" s="34" t="s">
        <v>222</v>
      </c>
      <c r="AJ32" s="75" t="b">
        <f t="shared" si="5"/>
        <v>0</v>
      </c>
      <c r="AK32" s="34">
        <v>424</v>
      </c>
      <c r="AL32" s="34">
        <v>92</v>
      </c>
      <c r="AM32" s="34"/>
      <c r="AO32" s="195">
        <v>3315291117</v>
      </c>
      <c r="AP32" s="75" t="b">
        <f t="shared" si="16"/>
        <v>0</v>
      </c>
      <c r="AR32" s="75">
        <f t="shared" si="17"/>
        <v>15</v>
      </c>
    </row>
    <row r="33" spans="1:44">
      <c r="A33" s="66">
        <v>22</v>
      </c>
      <c r="B33" s="225">
        <v>100590315745</v>
      </c>
      <c r="C33" s="326">
        <v>3315291117</v>
      </c>
      <c r="D33" s="193" t="s">
        <v>20604</v>
      </c>
      <c r="E33" s="34"/>
      <c r="F33" s="69">
        <v>636</v>
      </c>
      <c r="G33" s="305">
        <v>15</v>
      </c>
      <c r="H33" s="39">
        <v>10</v>
      </c>
      <c r="I33" s="70">
        <f t="shared" si="0"/>
        <v>25</v>
      </c>
      <c r="J33" s="71">
        <f t="shared" si="6"/>
        <v>9540</v>
      </c>
      <c r="K33" s="71">
        <f t="shared" si="7"/>
        <v>6360</v>
      </c>
      <c r="L33" s="71">
        <f t="shared" si="8"/>
        <v>9540</v>
      </c>
      <c r="M33" s="71">
        <f t="shared" si="9"/>
        <v>8680</v>
      </c>
      <c r="N33" s="72">
        <f t="shared" si="10"/>
        <v>434</v>
      </c>
      <c r="O33" s="71">
        <f t="shared" si="11"/>
        <v>426</v>
      </c>
      <c r="P33" s="71">
        <f t="shared" si="18"/>
        <v>9540</v>
      </c>
      <c r="Q33" s="72">
        <f t="shared" si="12"/>
        <v>1042</v>
      </c>
      <c r="R33" s="72">
        <f t="shared" si="13"/>
        <v>175</v>
      </c>
      <c r="S33" s="72">
        <f t="shared" si="14"/>
        <v>72</v>
      </c>
      <c r="T33" s="72"/>
      <c r="U33" s="34"/>
      <c r="V33" s="26"/>
      <c r="W33" s="36"/>
      <c r="X33" s="21"/>
      <c r="Y33" s="72">
        <f t="shared" si="1"/>
        <v>1289</v>
      </c>
      <c r="Z33" s="73">
        <f t="shared" si="2"/>
        <v>8251</v>
      </c>
      <c r="AA33" s="40">
        <v>500</v>
      </c>
      <c r="AB33" s="73">
        <f t="shared" si="15"/>
        <v>7751</v>
      </c>
      <c r="AC33" s="74">
        <f t="shared" si="3"/>
        <v>-7751</v>
      </c>
      <c r="AD33" s="75" t="e">
        <f>VLOOKUP(D33,#REF!,2,0)</f>
        <v>#REF!</v>
      </c>
      <c r="AE33" s="75" t="s">
        <v>22</v>
      </c>
      <c r="AF33" s="75">
        <v>11975.7</v>
      </c>
      <c r="AG33" s="76">
        <f t="shared" si="4"/>
        <v>4224.7000000000007</v>
      </c>
      <c r="AI33" s="34" t="s">
        <v>231</v>
      </c>
      <c r="AJ33" s="75" t="b">
        <f t="shared" si="5"/>
        <v>0</v>
      </c>
      <c r="AK33" s="34">
        <v>220</v>
      </c>
      <c r="AL33" s="34">
        <v>84</v>
      </c>
      <c r="AM33" s="34"/>
      <c r="AO33" s="195">
        <v>3310860091</v>
      </c>
      <c r="AP33" s="75" t="b">
        <f t="shared" si="16"/>
        <v>0</v>
      </c>
      <c r="AR33" s="75">
        <f t="shared" si="17"/>
        <v>15</v>
      </c>
    </row>
    <row r="34" spans="1:44">
      <c r="A34" s="66">
        <v>23</v>
      </c>
      <c r="B34" s="225">
        <v>101391642731</v>
      </c>
      <c r="C34" s="326">
        <v>3310860091</v>
      </c>
      <c r="D34" s="193" t="s">
        <v>508</v>
      </c>
      <c r="E34" s="34"/>
      <c r="F34" s="69">
        <v>636</v>
      </c>
      <c r="G34" s="307">
        <v>20</v>
      </c>
      <c r="H34" s="39">
        <v>6</v>
      </c>
      <c r="I34" s="70">
        <f t="shared" si="0"/>
        <v>26</v>
      </c>
      <c r="J34" s="71">
        <f t="shared" si="6"/>
        <v>12720</v>
      </c>
      <c r="K34" s="71">
        <f t="shared" si="7"/>
        <v>3816</v>
      </c>
      <c r="L34" s="71">
        <f t="shared" si="8"/>
        <v>12720</v>
      </c>
      <c r="M34" s="71">
        <f t="shared" si="9"/>
        <v>11574</v>
      </c>
      <c r="N34" s="72">
        <f t="shared" si="10"/>
        <v>579</v>
      </c>
      <c r="O34" s="71">
        <f t="shared" si="11"/>
        <v>567</v>
      </c>
      <c r="P34" s="71">
        <f t="shared" si="18"/>
        <v>12720</v>
      </c>
      <c r="Q34" s="72">
        <f t="shared" si="12"/>
        <v>1389</v>
      </c>
      <c r="R34" s="72">
        <f t="shared" si="13"/>
        <v>200</v>
      </c>
      <c r="S34" s="72">
        <f t="shared" si="14"/>
        <v>95</v>
      </c>
      <c r="T34" s="72"/>
      <c r="U34" s="34"/>
      <c r="V34" s="26"/>
      <c r="W34" s="36"/>
      <c r="X34" s="21"/>
      <c r="Y34" s="72">
        <f t="shared" si="1"/>
        <v>1684</v>
      </c>
      <c r="Z34" s="73">
        <f t="shared" si="2"/>
        <v>11036</v>
      </c>
      <c r="AA34" s="40">
        <v>500</v>
      </c>
      <c r="AB34" s="73">
        <f t="shared" si="15"/>
        <v>10536</v>
      </c>
      <c r="AC34" s="74">
        <f t="shared" si="3"/>
        <v>-10536</v>
      </c>
      <c r="AD34" s="75" t="e">
        <f>VLOOKUP(D34,#REF!,2,0)</f>
        <v>#REF!</v>
      </c>
      <c r="AE34" s="75" t="s">
        <v>23</v>
      </c>
      <c r="AF34" s="75">
        <v>10122.4</v>
      </c>
      <c r="AG34" s="76">
        <f t="shared" si="4"/>
        <v>-413.60000000000036</v>
      </c>
      <c r="AI34" s="34" t="s">
        <v>249</v>
      </c>
      <c r="AJ34" s="75" t="b">
        <f t="shared" si="5"/>
        <v>0</v>
      </c>
      <c r="AK34" s="34">
        <v>243</v>
      </c>
      <c r="AL34" s="34"/>
      <c r="AM34" s="34"/>
      <c r="AO34" s="195">
        <v>3315195309</v>
      </c>
      <c r="AP34" s="75" t="b">
        <f t="shared" si="16"/>
        <v>0</v>
      </c>
      <c r="AR34" s="75">
        <f t="shared" si="17"/>
        <v>20</v>
      </c>
    </row>
    <row r="35" spans="1:44">
      <c r="A35" s="66">
        <v>24</v>
      </c>
      <c r="B35" s="225">
        <v>101951607402</v>
      </c>
      <c r="C35" s="326">
        <v>3315195309</v>
      </c>
      <c r="D35" s="193" t="s">
        <v>480</v>
      </c>
      <c r="E35" s="34"/>
      <c r="F35" s="69">
        <v>636</v>
      </c>
      <c r="G35" s="307">
        <v>20</v>
      </c>
      <c r="H35" s="39">
        <v>8</v>
      </c>
      <c r="I35" s="70">
        <f t="shared" si="0"/>
        <v>28</v>
      </c>
      <c r="J35" s="71">
        <f t="shared" si="6"/>
        <v>12720</v>
      </c>
      <c r="K35" s="71">
        <f t="shared" si="7"/>
        <v>5088</v>
      </c>
      <c r="L35" s="71">
        <f t="shared" si="8"/>
        <v>12720</v>
      </c>
      <c r="M35" s="71">
        <f t="shared" si="9"/>
        <v>11574</v>
      </c>
      <c r="N35" s="72">
        <f t="shared" si="10"/>
        <v>579</v>
      </c>
      <c r="O35" s="71">
        <f t="shared" si="11"/>
        <v>567</v>
      </c>
      <c r="P35" s="71">
        <f t="shared" si="18"/>
        <v>12720</v>
      </c>
      <c r="Q35" s="72">
        <f t="shared" si="12"/>
        <v>1389</v>
      </c>
      <c r="R35" s="72">
        <f t="shared" si="13"/>
        <v>200</v>
      </c>
      <c r="S35" s="72">
        <f t="shared" si="14"/>
        <v>95</v>
      </c>
      <c r="T35" s="72"/>
      <c r="U35" s="34"/>
      <c r="V35" s="26"/>
      <c r="W35" s="36"/>
      <c r="X35" s="21"/>
      <c r="Y35" s="72">
        <f t="shared" si="1"/>
        <v>1684</v>
      </c>
      <c r="Z35" s="73">
        <f t="shared" si="2"/>
        <v>11036</v>
      </c>
      <c r="AA35" s="40">
        <v>500</v>
      </c>
      <c r="AB35" s="73">
        <f t="shared" si="15"/>
        <v>10536</v>
      </c>
      <c r="AC35" s="74">
        <f t="shared" si="3"/>
        <v>-10536</v>
      </c>
      <c r="AD35" s="75" t="e">
        <f>VLOOKUP(D35,#REF!,2,0)</f>
        <v>#REF!</v>
      </c>
      <c r="AF35" s="75">
        <v>11970.4</v>
      </c>
      <c r="AG35" s="76">
        <f t="shared" si="4"/>
        <v>1434.3999999999996</v>
      </c>
      <c r="AI35" s="34" t="s">
        <v>234</v>
      </c>
      <c r="AJ35" s="75" t="b">
        <f t="shared" si="5"/>
        <v>0</v>
      </c>
      <c r="AK35" s="34">
        <v>190</v>
      </c>
      <c r="AL35" s="34"/>
      <c r="AM35" s="34"/>
      <c r="AO35" s="195">
        <v>3316182475</v>
      </c>
      <c r="AP35" s="75" t="b">
        <f t="shared" si="16"/>
        <v>0</v>
      </c>
      <c r="AR35" s="75">
        <f t="shared" si="17"/>
        <v>20</v>
      </c>
    </row>
    <row r="36" spans="1:44">
      <c r="A36" s="66">
        <v>25</v>
      </c>
      <c r="B36" s="225">
        <v>102053057886</v>
      </c>
      <c r="C36" s="326">
        <v>3316182475</v>
      </c>
      <c r="D36" s="193" t="s">
        <v>455</v>
      </c>
      <c r="E36" s="34"/>
      <c r="F36" s="69">
        <v>636</v>
      </c>
      <c r="G36" s="305">
        <v>15</v>
      </c>
      <c r="H36" s="39">
        <v>9</v>
      </c>
      <c r="I36" s="70">
        <f t="shared" si="0"/>
        <v>24</v>
      </c>
      <c r="J36" s="71">
        <f t="shared" si="6"/>
        <v>9540</v>
      </c>
      <c r="K36" s="71">
        <f t="shared" si="7"/>
        <v>5724</v>
      </c>
      <c r="L36" s="71">
        <f t="shared" si="8"/>
        <v>9540</v>
      </c>
      <c r="M36" s="71">
        <f t="shared" si="9"/>
        <v>8680</v>
      </c>
      <c r="N36" s="72">
        <f t="shared" si="10"/>
        <v>434</v>
      </c>
      <c r="O36" s="71">
        <f t="shared" si="11"/>
        <v>426</v>
      </c>
      <c r="P36" s="71">
        <f t="shared" si="18"/>
        <v>9540</v>
      </c>
      <c r="Q36" s="72">
        <f t="shared" si="12"/>
        <v>1042</v>
      </c>
      <c r="R36" s="72">
        <f t="shared" si="13"/>
        <v>175</v>
      </c>
      <c r="S36" s="72">
        <f t="shared" si="14"/>
        <v>72</v>
      </c>
      <c r="T36" s="72"/>
      <c r="U36" s="34"/>
      <c r="V36" s="26"/>
      <c r="W36" s="36"/>
      <c r="X36" s="21"/>
      <c r="Y36" s="72">
        <f t="shared" si="1"/>
        <v>1289</v>
      </c>
      <c r="Z36" s="73">
        <f t="shared" si="2"/>
        <v>8251</v>
      </c>
      <c r="AA36" s="40">
        <v>500</v>
      </c>
      <c r="AB36" s="73">
        <f t="shared" si="15"/>
        <v>7751</v>
      </c>
      <c r="AC36" s="74">
        <f t="shared" si="3"/>
        <v>-7751</v>
      </c>
      <c r="AD36" s="75" t="e">
        <f>VLOOKUP(D36,#REF!,2,0)</f>
        <v>#REF!</v>
      </c>
      <c r="AF36" s="75">
        <v>14803.1</v>
      </c>
      <c r="AG36" s="76">
        <f t="shared" si="4"/>
        <v>7052.1</v>
      </c>
      <c r="AI36" s="34" t="s">
        <v>242</v>
      </c>
      <c r="AJ36" s="75" t="b">
        <f t="shared" si="5"/>
        <v>0</v>
      </c>
      <c r="AK36" s="34">
        <v>284</v>
      </c>
      <c r="AL36" s="34"/>
      <c r="AM36" s="34">
        <v>5000</v>
      </c>
      <c r="AO36" s="195">
        <v>3316185594</v>
      </c>
      <c r="AP36" s="75" t="b">
        <f t="shared" si="16"/>
        <v>0</v>
      </c>
      <c r="AR36" s="75">
        <f t="shared" si="17"/>
        <v>15</v>
      </c>
    </row>
    <row r="37" spans="1:44">
      <c r="A37" s="66">
        <v>26</v>
      </c>
      <c r="B37" s="225">
        <v>102052667942</v>
      </c>
      <c r="C37" s="326">
        <v>3316185594</v>
      </c>
      <c r="D37" s="193" t="s">
        <v>456</v>
      </c>
      <c r="E37" s="34"/>
      <c r="F37" s="69">
        <v>636</v>
      </c>
      <c r="G37" s="305">
        <v>12</v>
      </c>
      <c r="H37" s="39">
        <v>7</v>
      </c>
      <c r="I37" s="70">
        <f t="shared" si="0"/>
        <v>19</v>
      </c>
      <c r="J37" s="71">
        <f t="shared" si="6"/>
        <v>7632</v>
      </c>
      <c r="K37" s="71">
        <f t="shared" si="7"/>
        <v>4452</v>
      </c>
      <c r="L37" s="71">
        <f t="shared" si="8"/>
        <v>7632</v>
      </c>
      <c r="M37" s="71">
        <f t="shared" si="9"/>
        <v>6944</v>
      </c>
      <c r="N37" s="72">
        <f t="shared" si="10"/>
        <v>347</v>
      </c>
      <c r="O37" s="71">
        <f t="shared" si="11"/>
        <v>341</v>
      </c>
      <c r="P37" s="71">
        <f t="shared" si="18"/>
        <v>7632</v>
      </c>
      <c r="Q37" s="72">
        <f t="shared" si="12"/>
        <v>833</v>
      </c>
      <c r="R37" s="72">
        <f t="shared" si="13"/>
        <v>175</v>
      </c>
      <c r="S37" s="72">
        <f t="shared" si="14"/>
        <v>57</v>
      </c>
      <c r="T37" s="72"/>
      <c r="U37" s="34"/>
      <c r="V37" s="26"/>
      <c r="W37" s="36"/>
      <c r="X37" s="21"/>
      <c r="Y37" s="72">
        <f t="shared" si="1"/>
        <v>1065</v>
      </c>
      <c r="Z37" s="73">
        <f t="shared" si="2"/>
        <v>6567</v>
      </c>
      <c r="AA37" s="40">
        <v>500</v>
      </c>
      <c r="AB37" s="73">
        <f t="shared" si="15"/>
        <v>6067</v>
      </c>
      <c r="AC37" s="74">
        <f t="shared" si="3"/>
        <v>-6067</v>
      </c>
      <c r="AD37" s="75" t="e">
        <f>VLOOKUP(D37,#REF!,2,0)</f>
        <v>#REF!</v>
      </c>
      <c r="AE37" s="75" t="s">
        <v>24</v>
      </c>
      <c r="AF37" s="75">
        <v>10191.799999999999</v>
      </c>
      <c r="AG37" s="76">
        <f t="shared" si="4"/>
        <v>4124.7999999999993</v>
      </c>
      <c r="AI37" s="34" t="s">
        <v>221</v>
      </c>
      <c r="AJ37" s="75" t="b">
        <f t="shared" si="5"/>
        <v>0</v>
      </c>
      <c r="AK37" s="34">
        <v>82</v>
      </c>
      <c r="AL37" s="34"/>
      <c r="AM37" s="34"/>
      <c r="AO37" s="195">
        <v>3315689420</v>
      </c>
      <c r="AP37" s="75" t="b">
        <f t="shared" si="16"/>
        <v>0</v>
      </c>
      <c r="AR37" s="75">
        <f t="shared" si="17"/>
        <v>12</v>
      </c>
    </row>
    <row r="38" spans="1:44">
      <c r="A38" s="66">
        <v>27</v>
      </c>
      <c r="B38" s="225">
        <v>101976571122</v>
      </c>
      <c r="C38" s="326">
        <v>3315689420</v>
      </c>
      <c r="D38" s="193" t="s">
        <v>468</v>
      </c>
      <c r="E38" s="34"/>
      <c r="F38" s="69">
        <v>636</v>
      </c>
      <c r="G38" s="307">
        <v>20</v>
      </c>
      <c r="H38" s="39">
        <v>6</v>
      </c>
      <c r="I38" s="70">
        <f t="shared" si="0"/>
        <v>26</v>
      </c>
      <c r="J38" s="71">
        <f t="shared" si="6"/>
        <v>12720</v>
      </c>
      <c r="K38" s="71">
        <f t="shared" si="7"/>
        <v>3816</v>
      </c>
      <c r="L38" s="71">
        <f t="shared" si="8"/>
        <v>12720</v>
      </c>
      <c r="M38" s="71">
        <f t="shared" si="9"/>
        <v>11574</v>
      </c>
      <c r="N38" s="72">
        <f t="shared" si="10"/>
        <v>579</v>
      </c>
      <c r="O38" s="71">
        <f t="shared" si="11"/>
        <v>567</v>
      </c>
      <c r="P38" s="71">
        <f t="shared" si="18"/>
        <v>12720</v>
      </c>
      <c r="Q38" s="72">
        <f t="shared" si="12"/>
        <v>1389</v>
      </c>
      <c r="R38" s="72">
        <f t="shared" si="13"/>
        <v>200</v>
      </c>
      <c r="S38" s="72">
        <f t="shared" si="14"/>
        <v>95</v>
      </c>
      <c r="T38" s="72"/>
      <c r="U38" s="34"/>
      <c r="V38" s="26"/>
      <c r="W38" s="36"/>
      <c r="X38" s="21"/>
      <c r="Y38" s="72">
        <f t="shared" si="1"/>
        <v>1684</v>
      </c>
      <c r="Z38" s="73">
        <f t="shared" si="2"/>
        <v>11036</v>
      </c>
      <c r="AA38" s="40">
        <v>500</v>
      </c>
      <c r="AB38" s="73">
        <f t="shared" si="15"/>
        <v>10536</v>
      </c>
      <c r="AC38" s="74">
        <f t="shared" si="3"/>
        <v>-10536</v>
      </c>
      <c r="AD38" s="75" t="e">
        <f>VLOOKUP(D38,#REF!,2,0)</f>
        <v>#REF!</v>
      </c>
      <c r="AF38" s="75">
        <v>15313.4</v>
      </c>
      <c r="AG38" s="76">
        <f t="shared" si="4"/>
        <v>4777.3999999999996</v>
      </c>
      <c r="AI38" s="34" t="s">
        <v>141</v>
      </c>
      <c r="AJ38" s="75" t="b">
        <f t="shared" si="5"/>
        <v>0</v>
      </c>
      <c r="AK38" s="34">
        <v>0</v>
      </c>
      <c r="AL38" s="34"/>
      <c r="AM38" s="34">
        <v>6000</v>
      </c>
      <c r="AO38" s="195">
        <v>3315929412</v>
      </c>
      <c r="AP38" s="75" t="b">
        <f t="shared" si="16"/>
        <v>0</v>
      </c>
      <c r="AR38" s="75">
        <f t="shared" si="17"/>
        <v>20</v>
      </c>
    </row>
    <row r="39" spans="1:44">
      <c r="A39" s="66">
        <v>28</v>
      </c>
      <c r="B39" s="225">
        <v>102081665259</v>
      </c>
      <c r="C39" s="326">
        <v>3316492655</v>
      </c>
      <c r="D39" s="193" t="s">
        <v>447</v>
      </c>
      <c r="E39" s="34"/>
      <c r="F39" s="69">
        <v>636</v>
      </c>
      <c r="G39" s="305">
        <v>15</v>
      </c>
      <c r="H39" s="39">
        <v>8</v>
      </c>
      <c r="I39" s="70">
        <f t="shared" si="0"/>
        <v>23</v>
      </c>
      <c r="J39" s="71">
        <f t="shared" si="6"/>
        <v>9540</v>
      </c>
      <c r="K39" s="71">
        <f t="shared" si="7"/>
        <v>5088</v>
      </c>
      <c r="L39" s="71">
        <f t="shared" si="8"/>
        <v>9540</v>
      </c>
      <c r="M39" s="71">
        <f t="shared" si="9"/>
        <v>8680</v>
      </c>
      <c r="N39" s="72">
        <f t="shared" si="10"/>
        <v>434</v>
      </c>
      <c r="O39" s="71">
        <f t="shared" si="11"/>
        <v>426</v>
      </c>
      <c r="P39" s="71">
        <f t="shared" si="18"/>
        <v>9540</v>
      </c>
      <c r="Q39" s="72">
        <f t="shared" si="12"/>
        <v>1042</v>
      </c>
      <c r="R39" s="72">
        <f t="shared" si="13"/>
        <v>175</v>
      </c>
      <c r="S39" s="72">
        <f t="shared" si="14"/>
        <v>72</v>
      </c>
      <c r="T39" s="72"/>
      <c r="U39" s="34"/>
      <c r="V39" s="26"/>
      <c r="W39" s="36"/>
      <c r="X39" s="21"/>
      <c r="Y39" s="72">
        <f t="shared" si="1"/>
        <v>1289</v>
      </c>
      <c r="Z39" s="73">
        <f t="shared" si="2"/>
        <v>8251</v>
      </c>
      <c r="AA39" s="40">
        <v>500</v>
      </c>
      <c r="AB39" s="73">
        <f t="shared" si="15"/>
        <v>7751</v>
      </c>
      <c r="AC39" s="74">
        <f t="shared" si="3"/>
        <v>-7751</v>
      </c>
      <c r="AD39" s="75" t="e">
        <f>VLOOKUP(D39,#REF!,2,0)</f>
        <v>#REF!</v>
      </c>
      <c r="AE39" s="75" t="s">
        <v>5</v>
      </c>
      <c r="AF39" s="75">
        <v>14672.75</v>
      </c>
      <c r="AG39" s="76">
        <f t="shared" si="4"/>
        <v>6921.75</v>
      </c>
      <c r="AI39" s="34" t="s">
        <v>95</v>
      </c>
      <c r="AJ39" s="75" t="b">
        <f t="shared" si="5"/>
        <v>0</v>
      </c>
      <c r="AK39" s="34">
        <v>17</v>
      </c>
      <c r="AL39" s="34"/>
      <c r="AM39" s="34"/>
      <c r="AO39" s="195">
        <v>3314020788</v>
      </c>
      <c r="AP39" s="75" t="b">
        <f t="shared" si="16"/>
        <v>0</v>
      </c>
      <c r="AR39" s="75">
        <f t="shared" si="17"/>
        <v>15</v>
      </c>
    </row>
    <row r="40" spans="1:44">
      <c r="A40" s="66">
        <v>29</v>
      </c>
      <c r="B40" s="225">
        <v>101678665637</v>
      </c>
      <c r="C40" s="326">
        <v>3317510655</v>
      </c>
      <c r="D40" s="193" t="s">
        <v>656</v>
      </c>
      <c r="E40" s="34"/>
      <c r="F40" s="69">
        <v>636</v>
      </c>
      <c r="G40" s="307">
        <v>20</v>
      </c>
      <c r="H40" s="39">
        <v>6</v>
      </c>
      <c r="I40" s="70">
        <f t="shared" si="0"/>
        <v>26</v>
      </c>
      <c r="J40" s="71">
        <f t="shared" si="6"/>
        <v>12720</v>
      </c>
      <c r="K40" s="71">
        <f t="shared" si="7"/>
        <v>3816</v>
      </c>
      <c r="L40" s="71">
        <f t="shared" si="8"/>
        <v>12720</v>
      </c>
      <c r="M40" s="71">
        <f t="shared" si="9"/>
        <v>11574</v>
      </c>
      <c r="N40" s="72">
        <f t="shared" si="10"/>
        <v>579</v>
      </c>
      <c r="O40" s="71">
        <f t="shared" si="11"/>
        <v>567</v>
      </c>
      <c r="P40" s="71">
        <f t="shared" si="18"/>
        <v>12720</v>
      </c>
      <c r="Q40" s="72">
        <f t="shared" si="12"/>
        <v>1389</v>
      </c>
      <c r="R40" s="72">
        <f t="shared" si="13"/>
        <v>200</v>
      </c>
      <c r="S40" s="72">
        <f t="shared" si="14"/>
        <v>95</v>
      </c>
      <c r="T40" s="72"/>
      <c r="U40" s="34"/>
      <c r="V40" s="26"/>
      <c r="W40" s="36"/>
      <c r="X40" s="21"/>
      <c r="Y40" s="72">
        <f t="shared" si="1"/>
        <v>1684</v>
      </c>
      <c r="Z40" s="73">
        <f t="shared" si="2"/>
        <v>11036</v>
      </c>
      <c r="AA40" s="40">
        <v>500</v>
      </c>
      <c r="AB40" s="73">
        <f t="shared" si="15"/>
        <v>10536</v>
      </c>
      <c r="AC40" s="74">
        <f t="shared" si="3"/>
        <v>-10536</v>
      </c>
      <c r="AD40" s="75" t="e">
        <f>VLOOKUP(D40,#REF!,2,0)</f>
        <v>#REF!</v>
      </c>
      <c r="AE40" s="75" t="s">
        <v>20</v>
      </c>
      <c r="AF40" s="75">
        <v>12639.4</v>
      </c>
      <c r="AG40" s="76">
        <f t="shared" si="4"/>
        <v>2103.3999999999996</v>
      </c>
      <c r="AI40" s="34" t="s">
        <v>200</v>
      </c>
      <c r="AJ40" s="75" t="b">
        <f t="shared" si="5"/>
        <v>0</v>
      </c>
      <c r="AK40" s="34"/>
      <c r="AL40" s="34"/>
      <c r="AM40" s="34"/>
      <c r="AO40" s="195">
        <v>3317142495</v>
      </c>
      <c r="AP40" s="75" t="b">
        <f t="shared" si="16"/>
        <v>0</v>
      </c>
      <c r="AR40" s="75">
        <f t="shared" si="17"/>
        <v>20</v>
      </c>
    </row>
    <row r="41" spans="1:44">
      <c r="A41" s="66">
        <v>30</v>
      </c>
      <c r="B41" s="225">
        <v>100450352070</v>
      </c>
      <c r="C41" s="326">
        <v>3315397405</v>
      </c>
      <c r="D41" s="193" t="s">
        <v>474</v>
      </c>
      <c r="E41" s="34"/>
      <c r="F41" s="69">
        <v>636</v>
      </c>
      <c r="G41" s="307">
        <v>20</v>
      </c>
      <c r="H41" s="39">
        <v>8</v>
      </c>
      <c r="I41" s="70">
        <f t="shared" si="0"/>
        <v>28</v>
      </c>
      <c r="J41" s="71">
        <f t="shared" si="6"/>
        <v>12720</v>
      </c>
      <c r="K41" s="71">
        <f t="shared" si="7"/>
        <v>5088</v>
      </c>
      <c r="L41" s="71">
        <f t="shared" si="8"/>
        <v>12720</v>
      </c>
      <c r="M41" s="71">
        <f t="shared" si="9"/>
        <v>11574</v>
      </c>
      <c r="N41" s="72">
        <f t="shared" si="10"/>
        <v>579</v>
      </c>
      <c r="O41" s="71">
        <f t="shared" si="11"/>
        <v>567</v>
      </c>
      <c r="P41" s="71">
        <f t="shared" si="18"/>
        <v>12720</v>
      </c>
      <c r="Q41" s="72">
        <f t="shared" si="12"/>
        <v>1389</v>
      </c>
      <c r="R41" s="72">
        <f t="shared" si="13"/>
        <v>200</v>
      </c>
      <c r="S41" s="72">
        <f t="shared" si="14"/>
        <v>95</v>
      </c>
      <c r="T41" s="72"/>
      <c r="U41" s="34"/>
      <c r="V41" s="26"/>
      <c r="W41" s="36"/>
      <c r="X41" s="21"/>
      <c r="Y41" s="72">
        <f t="shared" si="1"/>
        <v>1684</v>
      </c>
      <c r="Z41" s="73">
        <f t="shared" si="2"/>
        <v>11036</v>
      </c>
      <c r="AA41" s="40">
        <v>500</v>
      </c>
      <c r="AB41" s="73">
        <f t="shared" si="15"/>
        <v>10536</v>
      </c>
      <c r="AC41" s="74">
        <f t="shared" si="3"/>
        <v>-10536</v>
      </c>
      <c r="AD41" s="75" t="e">
        <f>VLOOKUP(D41,#REF!,2,0)</f>
        <v>#REF!</v>
      </c>
      <c r="AF41" s="75">
        <v>13318</v>
      </c>
      <c r="AG41" s="76">
        <f t="shared" si="4"/>
        <v>2782</v>
      </c>
      <c r="AI41" s="34" t="s">
        <v>201</v>
      </c>
      <c r="AJ41" s="75" t="b">
        <f t="shared" si="5"/>
        <v>0</v>
      </c>
      <c r="AK41" s="34">
        <v>614</v>
      </c>
      <c r="AL41" s="34"/>
      <c r="AM41" s="34"/>
      <c r="AO41" s="195">
        <v>3315008939</v>
      </c>
      <c r="AP41" s="75" t="b">
        <f t="shared" si="16"/>
        <v>0</v>
      </c>
      <c r="AR41" s="75">
        <f t="shared" si="17"/>
        <v>20</v>
      </c>
    </row>
    <row r="42" spans="1:44">
      <c r="A42" s="66">
        <v>31</v>
      </c>
      <c r="B42" s="225">
        <v>101826609019</v>
      </c>
      <c r="C42" s="326">
        <v>3314020788</v>
      </c>
      <c r="D42" s="193" t="s">
        <v>490</v>
      </c>
      <c r="E42" s="34"/>
      <c r="F42" s="69">
        <v>636</v>
      </c>
      <c r="G42" s="305">
        <v>15</v>
      </c>
      <c r="H42" s="39">
        <v>10</v>
      </c>
      <c r="I42" s="70">
        <f t="shared" si="0"/>
        <v>25</v>
      </c>
      <c r="J42" s="71">
        <f t="shared" si="6"/>
        <v>9540</v>
      </c>
      <c r="K42" s="71">
        <f t="shared" si="7"/>
        <v>6360</v>
      </c>
      <c r="L42" s="71">
        <f t="shared" si="8"/>
        <v>9540</v>
      </c>
      <c r="M42" s="71">
        <f t="shared" si="9"/>
        <v>8680</v>
      </c>
      <c r="N42" s="72">
        <f t="shared" si="10"/>
        <v>434</v>
      </c>
      <c r="O42" s="71">
        <f t="shared" si="11"/>
        <v>426</v>
      </c>
      <c r="P42" s="71">
        <f t="shared" si="18"/>
        <v>9540</v>
      </c>
      <c r="Q42" s="72">
        <f t="shared" si="12"/>
        <v>1042</v>
      </c>
      <c r="R42" s="72">
        <f t="shared" si="13"/>
        <v>175</v>
      </c>
      <c r="S42" s="72">
        <f t="shared" si="14"/>
        <v>72</v>
      </c>
      <c r="T42" s="72"/>
      <c r="U42" s="34"/>
      <c r="V42" s="26"/>
      <c r="W42" s="36"/>
      <c r="X42" s="21"/>
      <c r="Y42" s="72">
        <f t="shared" si="1"/>
        <v>1289</v>
      </c>
      <c r="Z42" s="73">
        <f t="shared" si="2"/>
        <v>8251</v>
      </c>
      <c r="AA42" s="40">
        <v>500</v>
      </c>
      <c r="AB42" s="73">
        <f t="shared" si="15"/>
        <v>7751</v>
      </c>
      <c r="AC42" s="74">
        <f t="shared" si="3"/>
        <v>-7751</v>
      </c>
      <c r="AD42" s="75" t="e">
        <f>VLOOKUP(D42,#REF!,2,0)</f>
        <v>#REF!</v>
      </c>
      <c r="AE42" s="75" t="s">
        <v>9</v>
      </c>
      <c r="AF42" s="75">
        <v>8451.4</v>
      </c>
      <c r="AG42" s="76">
        <f t="shared" si="4"/>
        <v>700.39999999999964</v>
      </c>
      <c r="AI42" s="34" t="s">
        <v>239</v>
      </c>
      <c r="AJ42" s="75" t="b">
        <f t="shared" si="5"/>
        <v>0</v>
      </c>
      <c r="AK42" s="34">
        <v>219</v>
      </c>
      <c r="AL42" s="34">
        <v>84</v>
      </c>
      <c r="AM42" s="34"/>
      <c r="AO42" s="195">
        <v>3315368099</v>
      </c>
      <c r="AP42" s="75" t="b">
        <f t="shared" si="16"/>
        <v>0</v>
      </c>
      <c r="AR42" s="75">
        <f t="shared" si="17"/>
        <v>15</v>
      </c>
    </row>
    <row r="43" spans="1:44">
      <c r="A43" s="66">
        <v>32</v>
      </c>
      <c r="B43" s="225">
        <v>102209140373</v>
      </c>
      <c r="C43" s="326">
        <v>3317686370</v>
      </c>
      <c r="D43" s="193" t="s">
        <v>20923</v>
      </c>
      <c r="E43" s="34"/>
      <c r="F43" s="69">
        <v>636</v>
      </c>
      <c r="G43" s="307">
        <v>20</v>
      </c>
      <c r="H43" s="39">
        <v>9</v>
      </c>
      <c r="I43" s="70">
        <f t="shared" si="0"/>
        <v>29</v>
      </c>
      <c r="J43" s="71">
        <f t="shared" si="6"/>
        <v>12720</v>
      </c>
      <c r="K43" s="71">
        <f t="shared" si="7"/>
        <v>5724</v>
      </c>
      <c r="L43" s="71">
        <f t="shared" si="8"/>
        <v>12720</v>
      </c>
      <c r="M43" s="71">
        <f t="shared" si="9"/>
        <v>11574</v>
      </c>
      <c r="N43" s="72">
        <f t="shared" si="10"/>
        <v>579</v>
      </c>
      <c r="O43" s="71">
        <f t="shared" si="11"/>
        <v>567</v>
      </c>
      <c r="P43" s="71">
        <f t="shared" si="18"/>
        <v>12720</v>
      </c>
      <c r="Q43" s="72">
        <f t="shared" si="12"/>
        <v>1389</v>
      </c>
      <c r="R43" s="72">
        <f t="shared" si="13"/>
        <v>200</v>
      </c>
      <c r="S43" s="72">
        <f t="shared" si="14"/>
        <v>95</v>
      </c>
      <c r="T43" s="72"/>
      <c r="U43" s="34"/>
      <c r="V43" s="26"/>
      <c r="W43" s="36"/>
      <c r="X43" s="21"/>
      <c r="Y43" s="72">
        <f t="shared" si="1"/>
        <v>1684</v>
      </c>
      <c r="Z43" s="73">
        <f t="shared" si="2"/>
        <v>11036</v>
      </c>
      <c r="AA43" s="40">
        <v>500</v>
      </c>
      <c r="AB43" s="73">
        <f t="shared" si="15"/>
        <v>10536</v>
      </c>
      <c r="AC43" s="74">
        <f t="shared" si="3"/>
        <v>-10536</v>
      </c>
      <c r="AD43" s="75" t="e">
        <f>VLOOKUP(D43,#REF!,2,0)</f>
        <v>#REF!</v>
      </c>
      <c r="AE43" s="75" t="s">
        <v>50</v>
      </c>
      <c r="AF43" s="75">
        <v>9058.75</v>
      </c>
      <c r="AG43" s="76">
        <f t="shared" si="4"/>
        <v>-1477.25</v>
      </c>
      <c r="AI43" s="34" t="s">
        <v>208</v>
      </c>
      <c r="AJ43" s="75" t="b">
        <f t="shared" si="5"/>
        <v>0</v>
      </c>
      <c r="AK43" s="34">
        <v>349</v>
      </c>
      <c r="AL43" s="34"/>
      <c r="AM43" s="34"/>
      <c r="AO43" s="195">
        <v>3312027406</v>
      </c>
      <c r="AP43" s="75" t="b">
        <f t="shared" si="16"/>
        <v>0</v>
      </c>
      <c r="AR43" s="75">
        <f t="shared" si="17"/>
        <v>20</v>
      </c>
    </row>
    <row r="44" spans="1:44">
      <c r="A44" s="66">
        <v>33</v>
      </c>
      <c r="B44" s="225">
        <v>101969547233</v>
      </c>
      <c r="C44" s="326">
        <v>3315368099</v>
      </c>
      <c r="D44" s="193" t="s">
        <v>475</v>
      </c>
      <c r="E44" s="34"/>
      <c r="F44" s="69">
        <v>636</v>
      </c>
      <c r="G44" s="305">
        <v>15</v>
      </c>
      <c r="H44" s="39">
        <v>8</v>
      </c>
      <c r="I44" s="70">
        <f t="shared" si="0"/>
        <v>23</v>
      </c>
      <c r="J44" s="71">
        <f t="shared" si="6"/>
        <v>9540</v>
      </c>
      <c r="K44" s="71">
        <f t="shared" si="7"/>
        <v>5088</v>
      </c>
      <c r="L44" s="71">
        <f t="shared" si="8"/>
        <v>9540</v>
      </c>
      <c r="M44" s="71">
        <f t="shared" si="9"/>
        <v>8680</v>
      </c>
      <c r="N44" s="72">
        <f t="shared" si="10"/>
        <v>434</v>
      </c>
      <c r="O44" s="71">
        <f t="shared" si="11"/>
        <v>426</v>
      </c>
      <c r="P44" s="71">
        <f t="shared" si="18"/>
        <v>9540</v>
      </c>
      <c r="Q44" s="72">
        <f t="shared" si="12"/>
        <v>1042</v>
      </c>
      <c r="R44" s="72">
        <f t="shared" si="13"/>
        <v>175</v>
      </c>
      <c r="S44" s="72">
        <f t="shared" si="14"/>
        <v>72</v>
      </c>
      <c r="T44" s="72"/>
      <c r="U44" s="34"/>
      <c r="V44" s="26"/>
      <c r="W44" s="36"/>
      <c r="X44" s="21"/>
      <c r="Y44" s="72">
        <f t="shared" si="1"/>
        <v>1289</v>
      </c>
      <c r="Z44" s="73">
        <f t="shared" si="2"/>
        <v>8251</v>
      </c>
      <c r="AA44" s="40">
        <v>500</v>
      </c>
      <c r="AB44" s="73">
        <f t="shared" si="15"/>
        <v>7751</v>
      </c>
      <c r="AC44" s="74">
        <f t="shared" si="3"/>
        <v>-7751</v>
      </c>
      <c r="AD44" s="75" t="e">
        <f>VLOOKUP(D44,#REF!,2,0)</f>
        <v>#REF!</v>
      </c>
      <c r="AF44" s="75">
        <v>15594.45</v>
      </c>
      <c r="AG44" s="76">
        <f t="shared" si="4"/>
        <v>7843.4500000000007</v>
      </c>
      <c r="AI44" s="34" t="s">
        <v>229</v>
      </c>
      <c r="AJ44" s="75" t="b">
        <f t="shared" si="5"/>
        <v>0</v>
      </c>
      <c r="AK44" s="34">
        <v>546</v>
      </c>
      <c r="AL44" s="34"/>
      <c r="AM44" s="34"/>
      <c r="AO44" s="195">
        <v>3311362160</v>
      </c>
      <c r="AP44" s="75" t="b">
        <f t="shared" si="16"/>
        <v>0</v>
      </c>
      <c r="AR44" s="75">
        <f t="shared" si="17"/>
        <v>15</v>
      </c>
    </row>
    <row r="45" spans="1:44">
      <c r="A45" s="66">
        <v>34</v>
      </c>
      <c r="B45" s="225">
        <v>102245251075</v>
      </c>
      <c r="C45" s="326">
        <v>3317981416</v>
      </c>
      <c r="D45" s="193" t="s">
        <v>20700</v>
      </c>
      <c r="E45" s="34"/>
      <c r="F45" s="69">
        <v>636</v>
      </c>
      <c r="G45" s="307">
        <v>20</v>
      </c>
      <c r="H45" s="39">
        <v>6</v>
      </c>
      <c r="I45" s="70">
        <f t="shared" si="0"/>
        <v>26</v>
      </c>
      <c r="J45" s="71">
        <f t="shared" si="6"/>
        <v>12720</v>
      </c>
      <c r="K45" s="71">
        <f t="shared" si="7"/>
        <v>3816</v>
      </c>
      <c r="L45" s="71">
        <f t="shared" si="8"/>
        <v>12720</v>
      </c>
      <c r="M45" s="71">
        <f t="shared" si="9"/>
        <v>11574</v>
      </c>
      <c r="N45" s="72">
        <f t="shared" si="10"/>
        <v>579</v>
      </c>
      <c r="O45" s="71">
        <f t="shared" si="11"/>
        <v>567</v>
      </c>
      <c r="P45" s="71">
        <f t="shared" si="18"/>
        <v>12720</v>
      </c>
      <c r="Q45" s="72">
        <f t="shared" si="12"/>
        <v>1389</v>
      </c>
      <c r="R45" s="72">
        <f t="shared" si="13"/>
        <v>200</v>
      </c>
      <c r="S45" s="72">
        <f t="shared" si="14"/>
        <v>95</v>
      </c>
      <c r="T45" s="72"/>
      <c r="U45" s="34"/>
      <c r="V45" s="26"/>
      <c r="W45" s="36"/>
      <c r="X45" s="21"/>
      <c r="Y45" s="72">
        <f t="shared" si="1"/>
        <v>1684</v>
      </c>
      <c r="Z45" s="73">
        <f t="shared" si="2"/>
        <v>11036</v>
      </c>
      <c r="AA45" s="40">
        <v>500</v>
      </c>
      <c r="AB45" s="73">
        <f t="shared" si="15"/>
        <v>10536</v>
      </c>
      <c r="AC45" s="74">
        <f t="shared" si="3"/>
        <v>-10536</v>
      </c>
      <c r="AD45" s="75" t="e">
        <f>VLOOKUP(D45,#REF!,2,0)</f>
        <v>#REF!</v>
      </c>
      <c r="AE45" s="75" t="s">
        <v>17</v>
      </c>
      <c r="AF45" s="75">
        <v>8210</v>
      </c>
      <c r="AG45" s="76">
        <f t="shared" si="4"/>
        <v>-2326</v>
      </c>
      <c r="AI45" s="34" t="s">
        <v>215</v>
      </c>
      <c r="AJ45" s="75" t="b">
        <f t="shared" si="5"/>
        <v>0</v>
      </c>
      <c r="AK45" s="34">
        <v>490</v>
      </c>
      <c r="AL45" s="34"/>
      <c r="AM45" s="34"/>
      <c r="AO45" s="195">
        <v>3313938725</v>
      </c>
      <c r="AP45" s="75" t="b">
        <f t="shared" si="16"/>
        <v>0</v>
      </c>
      <c r="AR45" s="75">
        <f t="shared" si="17"/>
        <v>20</v>
      </c>
    </row>
    <row r="46" spans="1:44">
      <c r="A46" s="66">
        <v>35</v>
      </c>
      <c r="B46" s="225">
        <v>102190249257</v>
      </c>
      <c r="C46" s="326">
        <v>3317510361</v>
      </c>
      <c r="D46" s="193" t="s">
        <v>655</v>
      </c>
      <c r="E46" s="34"/>
      <c r="F46" s="69">
        <v>636</v>
      </c>
      <c r="G46" s="305">
        <v>15</v>
      </c>
      <c r="H46" s="39">
        <v>5</v>
      </c>
      <c r="I46" s="70">
        <f t="shared" si="0"/>
        <v>20</v>
      </c>
      <c r="J46" s="71">
        <f t="shared" si="6"/>
        <v>9540</v>
      </c>
      <c r="K46" s="71">
        <f t="shared" si="7"/>
        <v>3180</v>
      </c>
      <c r="L46" s="71">
        <f t="shared" si="8"/>
        <v>9540</v>
      </c>
      <c r="M46" s="71">
        <f t="shared" si="9"/>
        <v>8680</v>
      </c>
      <c r="N46" s="72">
        <f t="shared" si="10"/>
        <v>434</v>
      </c>
      <c r="O46" s="71">
        <f t="shared" si="11"/>
        <v>426</v>
      </c>
      <c r="P46" s="71">
        <f t="shared" si="18"/>
        <v>9540</v>
      </c>
      <c r="Q46" s="72">
        <f t="shared" si="12"/>
        <v>1042</v>
      </c>
      <c r="R46" s="72">
        <f t="shared" si="13"/>
        <v>175</v>
      </c>
      <c r="S46" s="72">
        <f t="shared" si="14"/>
        <v>72</v>
      </c>
      <c r="T46" s="72"/>
      <c r="U46" s="34"/>
      <c r="V46" s="26"/>
      <c r="W46" s="36"/>
      <c r="X46" s="21"/>
      <c r="Y46" s="72">
        <f t="shared" si="1"/>
        <v>1289</v>
      </c>
      <c r="Z46" s="73">
        <f t="shared" si="2"/>
        <v>8251</v>
      </c>
      <c r="AA46" s="40">
        <v>500</v>
      </c>
      <c r="AB46" s="73">
        <f t="shared" si="15"/>
        <v>7751</v>
      </c>
      <c r="AC46" s="74">
        <f t="shared" si="3"/>
        <v>-7751</v>
      </c>
      <c r="AD46" s="75" t="e">
        <f>VLOOKUP(D46,#REF!,2,0)</f>
        <v>#REF!</v>
      </c>
      <c r="AE46" s="75" t="s">
        <v>3</v>
      </c>
      <c r="AF46" s="75">
        <v>11242</v>
      </c>
      <c r="AG46" s="76">
        <f t="shared" si="4"/>
        <v>3491</v>
      </c>
      <c r="AI46" s="78" t="s">
        <v>303</v>
      </c>
      <c r="AJ46" s="75" t="b">
        <f t="shared" si="5"/>
        <v>0</v>
      </c>
      <c r="AK46" s="34">
        <v>452</v>
      </c>
      <c r="AL46" s="34">
        <v>50</v>
      </c>
      <c r="AM46" s="34"/>
      <c r="AO46" s="195">
        <v>3311531000</v>
      </c>
      <c r="AP46" s="75" t="b">
        <f t="shared" si="16"/>
        <v>0</v>
      </c>
      <c r="AR46" s="75">
        <f t="shared" si="17"/>
        <v>15</v>
      </c>
    </row>
    <row r="47" spans="1:44">
      <c r="A47" s="66">
        <v>36</v>
      </c>
      <c r="B47" s="225">
        <v>101216844424</v>
      </c>
      <c r="C47" s="326">
        <v>3317732124</v>
      </c>
      <c r="D47" s="193" t="s">
        <v>705</v>
      </c>
      <c r="E47" s="34"/>
      <c r="F47" s="69">
        <v>636</v>
      </c>
      <c r="G47" s="307">
        <v>20</v>
      </c>
      <c r="H47" s="39">
        <v>6</v>
      </c>
      <c r="I47" s="70">
        <f t="shared" si="0"/>
        <v>26</v>
      </c>
      <c r="J47" s="71">
        <f t="shared" si="6"/>
        <v>12720</v>
      </c>
      <c r="K47" s="71">
        <f t="shared" si="7"/>
        <v>3816</v>
      </c>
      <c r="L47" s="71">
        <f t="shared" si="8"/>
        <v>12720</v>
      </c>
      <c r="M47" s="71">
        <f t="shared" si="9"/>
        <v>11574</v>
      </c>
      <c r="N47" s="72">
        <f t="shared" si="10"/>
        <v>579</v>
      </c>
      <c r="O47" s="71">
        <f t="shared" si="11"/>
        <v>567</v>
      </c>
      <c r="P47" s="71">
        <f t="shared" si="18"/>
        <v>12720</v>
      </c>
      <c r="Q47" s="72">
        <f t="shared" si="12"/>
        <v>1389</v>
      </c>
      <c r="R47" s="72">
        <f t="shared" si="13"/>
        <v>200</v>
      </c>
      <c r="S47" s="72">
        <f t="shared" si="14"/>
        <v>95</v>
      </c>
      <c r="T47" s="72"/>
      <c r="U47" s="34"/>
      <c r="V47" s="26"/>
      <c r="W47" s="36"/>
      <c r="X47" s="21"/>
      <c r="Y47" s="72">
        <f t="shared" si="1"/>
        <v>1684</v>
      </c>
      <c r="Z47" s="73">
        <f t="shared" si="2"/>
        <v>11036</v>
      </c>
      <c r="AA47" s="40">
        <v>500</v>
      </c>
      <c r="AB47" s="73">
        <f t="shared" si="15"/>
        <v>10536</v>
      </c>
      <c r="AC47" s="74">
        <f t="shared" si="3"/>
        <v>-10536</v>
      </c>
      <c r="AD47" s="75" t="e">
        <f>VLOOKUP(D47,#REF!,2,0)</f>
        <v>#REF!</v>
      </c>
      <c r="AE47" s="75" t="s">
        <v>51</v>
      </c>
      <c r="AF47" s="75">
        <v>7972.75</v>
      </c>
      <c r="AG47" s="76">
        <f t="shared" si="4"/>
        <v>-2563.25</v>
      </c>
      <c r="AI47" s="34" t="s">
        <v>225</v>
      </c>
      <c r="AJ47" s="75" t="b">
        <f t="shared" si="5"/>
        <v>0</v>
      </c>
      <c r="AK47" s="34">
        <v>132</v>
      </c>
      <c r="AL47" s="34">
        <v>50</v>
      </c>
      <c r="AM47" s="34"/>
      <c r="AO47" s="195">
        <v>3315640897</v>
      </c>
      <c r="AP47" s="75" t="b">
        <f t="shared" si="16"/>
        <v>0</v>
      </c>
      <c r="AR47" s="75">
        <f t="shared" si="17"/>
        <v>20</v>
      </c>
    </row>
    <row r="48" spans="1:44">
      <c r="A48" s="66">
        <v>37</v>
      </c>
      <c r="B48" s="225">
        <v>101958132802</v>
      </c>
      <c r="C48" s="326">
        <v>3317906212</v>
      </c>
      <c r="D48" s="193" t="s">
        <v>20255</v>
      </c>
      <c r="E48" s="34"/>
      <c r="F48" s="69">
        <v>636</v>
      </c>
      <c r="G48" s="305">
        <v>15</v>
      </c>
      <c r="H48" s="39">
        <v>8</v>
      </c>
      <c r="I48" s="70">
        <f t="shared" si="0"/>
        <v>23</v>
      </c>
      <c r="J48" s="71">
        <f t="shared" si="6"/>
        <v>9540</v>
      </c>
      <c r="K48" s="71">
        <f t="shared" si="7"/>
        <v>5088</v>
      </c>
      <c r="L48" s="71">
        <f t="shared" si="8"/>
        <v>9540</v>
      </c>
      <c r="M48" s="71">
        <f t="shared" si="9"/>
        <v>8680</v>
      </c>
      <c r="N48" s="72">
        <f t="shared" si="10"/>
        <v>434</v>
      </c>
      <c r="O48" s="71">
        <f t="shared" si="11"/>
        <v>426</v>
      </c>
      <c r="P48" s="71">
        <f t="shared" si="18"/>
        <v>9540</v>
      </c>
      <c r="Q48" s="72">
        <f t="shared" si="12"/>
        <v>1042</v>
      </c>
      <c r="R48" s="72">
        <f t="shared" si="13"/>
        <v>175</v>
      </c>
      <c r="S48" s="72">
        <f t="shared" si="14"/>
        <v>72</v>
      </c>
      <c r="T48" s="72"/>
      <c r="U48" s="34"/>
      <c r="V48" s="26"/>
      <c r="W48" s="36"/>
      <c r="X48" s="21"/>
      <c r="Y48" s="72">
        <f t="shared" si="1"/>
        <v>1289</v>
      </c>
      <c r="Z48" s="73">
        <f t="shared" si="2"/>
        <v>8251</v>
      </c>
      <c r="AA48" s="40">
        <v>500</v>
      </c>
      <c r="AB48" s="73">
        <f t="shared" si="15"/>
        <v>7751</v>
      </c>
      <c r="AC48" s="74">
        <f t="shared" si="3"/>
        <v>-7751</v>
      </c>
      <c r="AD48" s="75" t="e">
        <f>VLOOKUP(D48,#REF!,2,0)</f>
        <v>#REF!</v>
      </c>
      <c r="AF48" s="75">
        <v>17005.75</v>
      </c>
      <c r="AG48" s="76">
        <f t="shared" si="4"/>
        <v>9254.75</v>
      </c>
      <c r="AI48" s="34" t="s">
        <v>230</v>
      </c>
      <c r="AJ48" s="75" t="b">
        <f t="shared" si="5"/>
        <v>0</v>
      </c>
      <c r="AK48" s="34">
        <v>213</v>
      </c>
      <c r="AL48" s="34"/>
      <c r="AM48" s="34"/>
      <c r="AO48" s="195">
        <v>3316853397</v>
      </c>
      <c r="AP48" s="75" t="b">
        <f t="shared" si="16"/>
        <v>0</v>
      </c>
      <c r="AR48" s="75">
        <f t="shared" si="17"/>
        <v>15</v>
      </c>
    </row>
    <row r="49" spans="1:44">
      <c r="A49" s="66">
        <v>38</v>
      </c>
      <c r="B49" s="225">
        <v>102053057864</v>
      </c>
      <c r="C49" s="326">
        <v>3317629009</v>
      </c>
      <c r="D49" s="193" t="s">
        <v>4207</v>
      </c>
      <c r="E49" s="34"/>
      <c r="F49" s="69">
        <v>636</v>
      </c>
      <c r="G49" s="305">
        <v>15</v>
      </c>
      <c r="H49" s="39">
        <v>6</v>
      </c>
      <c r="I49" s="70">
        <f t="shared" si="0"/>
        <v>21</v>
      </c>
      <c r="J49" s="71">
        <f t="shared" si="6"/>
        <v>9540</v>
      </c>
      <c r="K49" s="71">
        <f t="shared" si="7"/>
        <v>3816</v>
      </c>
      <c r="L49" s="71">
        <f t="shared" si="8"/>
        <v>9540</v>
      </c>
      <c r="M49" s="71">
        <f t="shared" si="9"/>
        <v>8680</v>
      </c>
      <c r="N49" s="72">
        <f t="shared" si="10"/>
        <v>434</v>
      </c>
      <c r="O49" s="71">
        <f t="shared" si="11"/>
        <v>426</v>
      </c>
      <c r="P49" s="71">
        <f t="shared" si="18"/>
        <v>9540</v>
      </c>
      <c r="Q49" s="72">
        <f t="shared" si="12"/>
        <v>1042</v>
      </c>
      <c r="R49" s="72">
        <f t="shared" si="13"/>
        <v>175</v>
      </c>
      <c r="S49" s="72">
        <f t="shared" si="14"/>
        <v>72</v>
      </c>
      <c r="T49" s="72"/>
      <c r="U49" s="34"/>
      <c r="V49" s="26"/>
      <c r="W49" s="36"/>
      <c r="X49" s="21"/>
      <c r="Y49" s="72">
        <f t="shared" si="1"/>
        <v>1289</v>
      </c>
      <c r="Z49" s="73">
        <f t="shared" si="2"/>
        <v>8251</v>
      </c>
      <c r="AA49" s="40">
        <v>500</v>
      </c>
      <c r="AB49" s="73">
        <f t="shared" si="15"/>
        <v>7751</v>
      </c>
      <c r="AC49" s="74">
        <f t="shared" si="3"/>
        <v>-7751</v>
      </c>
      <c r="AD49" s="75" t="e">
        <f>VLOOKUP(D49,#REF!,2,0)</f>
        <v>#REF!</v>
      </c>
      <c r="AF49" s="75">
        <v>14412.8</v>
      </c>
      <c r="AG49" s="76">
        <f t="shared" si="4"/>
        <v>6661.7999999999993</v>
      </c>
      <c r="AI49" s="34" t="s">
        <v>220</v>
      </c>
      <c r="AJ49" s="75" t="b">
        <f t="shared" si="5"/>
        <v>0</v>
      </c>
      <c r="AK49" s="34">
        <v>16</v>
      </c>
      <c r="AL49" s="34"/>
      <c r="AM49" s="34"/>
      <c r="AO49" s="203">
        <v>3315285176</v>
      </c>
      <c r="AP49" s="75" t="b">
        <f>AO49=C49</f>
        <v>0</v>
      </c>
      <c r="AR49" s="75">
        <f t="shared" si="17"/>
        <v>15</v>
      </c>
    </row>
    <row r="50" spans="1:44" s="58" customFormat="1">
      <c r="A50" s="66">
        <v>39</v>
      </c>
      <c r="B50" s="225">
        <v>101603294918</v>
      </c>
      <c r="C50" s="326">
        <v>3312027406</v>
      </c>
      <c r="D50" s="193" t="s">
        <v>492</v>
      </c>
      <c r="E50" s="34"/>
      <c r="F50" s="69">
        <v>636</v>
      </c>
      <c r="G50" s="307">
        <v>20</v>
      </c>
      <c r="H50" s="39">
        <v>6</v>
      </c>
      <c r="I50" s="70">
        <f t="shared" si="0"/>
        <v>26</v>
      </c>
      <c r="J50" s="71">
        <f t="shared" si="6"/>
        <v>12720</v>
      </c>
      <c r="K50" s="71">
        <f t="shared" si="7"/>
        <v>3816</v>
      </c>
      <c r="L50" s="71">
        <f t="shared" si="8"/>
        <v>12720</v>
      </c>
      <c r="M50" s="71">
        <f t="shared" si="9"/>
        <v>11574</v>
      </c>
      <c r="N50" s="72">
        <f t="shared" si="10"/>
        <v>579</v>
      </c>
      <c r="O50" s="71">
        <f t="shared" si="11"/>
        <v>567</v>
      </c>
      <c r="P50" s="71">
        <f t="shared" si="18"/>
        <v>12720</v>
      </c>
      <c r="Q50" s="72">
        <f t="shared" si="12"/>
        <v>1389</v>
      </c>
      <c r="R50" s="72">
        <f t="shared" si="13"/>
        <v>200</v>
      </c>
      <c r="S50" s="72">
        <f t="shared" si="14"/>
        <v>95</v>
      </c>
      <c r="T50" s="72"/>
      <c r="U50" s="34"/>
      <c r="V50" s="26"/>
      <c r="W50" s="36"/>
      <c r="X50" s="21"/>
      <c r="Y50" s="72">
        <f t="shared" si="1"/>
        <v>1684</v>
      </c>
      <c r="Z50" s="73">
        <f t="shared" si="2"/>
        <v>11036</v>
      </c>
      <c r="AA50" s="40">
        <v>500</v>
      </c>
      <c r="AB50" s="73">
        <f t="shared" si="15"/>
        <v>10536</v>
      </c>
      <c r="AC50" s="74">
        <f t="shared" si="3"/>
        <v>-10536</v>
      </c>
      <c r="AD50" s="75" t="e">
        <f>VLOOKUP(D50,#REF!,2,0)</f>
        <v>#REF!</v>
      </c>
      <c r="AE50" s="75"/>
      <c r="AF50" s="75">
        <v>13978.4</v>
      </c>
      <c r="AG50" s="76">
        <f t="shared" si="4"/>
        <v>3442.3999999999996</v>
      </c>
      <c r="AI50" s="27" t="s">
        <v>37</v>
      </c>
      <c r="AJ50" s="75" t="b">
        <f t="shared" si="5"/>
        <v>0</v>
      </c>
      <c r="AK50" s="27">
        <v>261</v>
      </c>
      <c r="AL50" s="27"/>
      <c r="AM50" s="27"/>
      <c r="AO50" s="195">
        <v>3316481452</v>
      </c>
      <c r="AP50" s="75" t="b">
        <f t="shared" si="16"/>
        <v>0</v>
      </c>
      <c r="AR50" s="75">
        <f t="shared" si="17"/>
        <v>20</v>
      </c>
    </row>
    <row r="51" spans="1:44">
      <c r="A51" s="66">
        <v>40</v>
      </c>
      <c r="B51" s="225">
        <v>101520450548</v>
      </c>
      <c r="C51" s="326">
        <v>3311362160</v>
      </c>
      <c r="D51" s="193" t="s">
        <v>503</v>
      </c>
      <c r="E51" s="34"/>
      <c r="F51" s="69">
        <v>636</v>
      </c>
      <c r="G51" s="305">
        <v>15</v>
      </c>
      <c r="H51" s="39">
        <v>9</v>
      </c>
      <c r="I51" s="70">
        <f t="shared" si="0"/>
        <v>24</v>
      </c>
      <c r="J51" s="71">
        <f t="shared" si="6"/>
        <v>9540</v>
      </c>
      <c r="K51" s="71">
        <f t="shared" si="7"/>
        <v>5724</v>
      </c>
      <c r="L51" s="71">
        <f t="shared" si="8"/>
        <v>9540</v>
      </c>
      <c r="M51" s="71">
        <f t="shared" si="9"/>
        <v>8680</v>
      </c>
      <c r="N51" s="72">
        <f t="shared" si="10"/>
        <v>434</v>
      </c>
      <c r="O51" s="71">
        <f t="shared" si="11"/>
        <v>426</v>
      </c>
      <c r="P51" s="71">
        <f t="shared" si="18"/>
        <v>9540</v>
      </c>
      <c r="Q51" s="72">
        <f t="shared" si="12"/>
        <v>1042</v>
      </c>
      <c r="R51" s="72">
        <f t="shared" si="13"/>
        <v>175</v>
      </c>
      <c r="S51" s="72">
        <f t="shared" si="14"/>
        <v>72</v>
      </c>
      <c r="T51" s="72"/>
      <c r="U51" s="34"/>
      <c r="V51" s="26"/>
      <c r="W51" s="36"/>
      <c r="X51" s="21"/>
      <c r="Y51" s="72">
        <f t="shared" si="1"/>
        <v>1289</v>
      </c>
      <c r="Z51" s="73">
        <f t="shared" si="2"/>
        <v>8251</v>
      </c>
      <c r="AA51" s="40">
        <v>500</v>
      </c>
      <c r="AB51" s="73">
        <f t="shared" si="15"/>
        <v>7751</v>
      </c>
      <c r="AC51" s="74">
        <f t="shared" si="3"/>
        <v>-7751</v>
      </c>
      <c r="AD51" s="75" t="e">
        <f>VLOOKUP(D51,#REF!,2,0)</f>
        <v>#REF!</v>
      </c>
      <c r="AF51" s="75">
        <v>12469.7</v>
      </c>
      <c r="AG51" s="76">
        <f t="shared" si="4"/>
        <v>4718.7000000000007</v>
      </c>
      <c r="AI51" s="34" t="s">
        <v>207</v>
      </c>
      <c r="AJ51" s="75" t="b">
        <f t="shared" si="5"/>
        <v>0</v>
      </c>
      <c r="AK51" s="34">
        <v>374</v>
      </c>
      <c r="AL51" s="34"/>
      <c r="AM51" s="34"/>
      <c r="AO51" s="195">
        <v>3311953721</v>
      </c>
      <c r="AP51" s="75" t="b">
        <f t="shared" si="16"/>
        <v>0</v>
      </c>
      <c r="AR51" s="75">
        <f t="shared" si="17"/>
        <v>15</v>
      </c>
    </row>
    <row r="52" spans="1:44">
      <c r="A52" s="66">
        <v>41</v>
      </c>
      <c r="B52" s="225">
        <v>101818174092</v>
      </c>
      <c r="C52" s="326">
        <v>3313938725</v>
      </c>
      <c r="D52" s="193" t="s">
        <v>495</v>
      </c>
      <c r="E52" s="34"/>
      <c r="F52" s="69">
        <v>636</v>
      </c>
      <c r="G52" s="305">
        <v>15</v>
      </c>
      <c r="H52" s="39">
        <v>9</v>
      </c>
      <c r="I52" s="70">
        <f t="shared" si="0"/>
        <v>24</v>
      </c>
      <c r="J52" s="71">
        <f t="shared" si="6"/>
        <v>9540</v>
      </c>
      <c r="K52" s="71">
        <f t="shared" si="7"/>
        <v>5724</v>
      </c>
      <c r="L52" s="71">
        <f t="shared" si="8"/>
        <v>9540</v>
      </c>
      <c r="M52" s="71">
        <f t="shared" si="9"/>
        <v>8680</v>
      </c>
      <c r="N52" s="72">
        <f t="shared" si="10"/>
        <v>434</v>
      </c>
      <c r="O52" s="71">
        <f t="shared" si="11"/>
        <v>426</v>
      </c>
      <c r="P52" s="71">
        <f t="shared" si="18"/>
        <v>9540</v>
      </c>
      <c r="Q52" s="72">
        <f t="shared" si="12"/>
        <v>1042</v>
      </c>
      <c r="R52" s="72">
        <f t="shared" si="13"/>
        <v>175</v>
      </c>
      <c r="S52" s="72">
        <f t="shared" si="14"/>
        <v>72</v>
      </c>
      <c r="T52" s="72"/>
      <c r="U52" s="34"/>
      <c r="V52" s="26"/>
      <c r="W52" s="36"/>
      <c r="X52" s="21"/>
      <c r="Y52" s="72">
        <f t="shared" si="1"/>
        <v>1289</v>
      </c>
      <c r="Z52" s="73">
        <f t="shared" si="2"/>
        <v>8251</v>
      </c>
      <c r="AA52" s="40">
        <v>500</v>
      </c>
      <c r="AB52" s="73">
        <f t="shared" si="15"/>
        <v>7751</v>
      </c>
      <c r="AC52" s="74">
        <f t="shared" si="3"/>
        <v>-7751</v>
      </c>
      <c r="AD52" s="75" t="e">
        <f>VLOOKUP(D52,#REF!,2,0)</f>
        <v>#REF!</v>
      </c>
      <c r="AE52" s="75" t="s">
        <v>18</v>
      </c>
      <c r="AF52" s="75">
        <v>6342.05</v>
      </c>
      <c r="AG52" s="76">
        <f t="shared" si="4"/>
        <v>-1408.9499999999998</v>
      </c>
      <c r="AI52" s="34" t="s">
        <v>235</v>
      </c>
      <c r="AJ52" s="75" t="b">
        <f t="shared" si="5"/>
        <v>0</v>
      </c>
      <c r="AK52" s="34">
        <v>196</v>
      </c>
      <c r="AL52" s="34"/>
      <c r="AM52" s="34"/>
      <c r="AO52" s="195">
        <v>3316185376</v>
      </c>
      <c r="AP52" s="75" t="b">
        <f t="shared" si="16"/>
        <v>0</v>
      </c>
      <c r="AR52" s="75">
        <f t="shared" si="17"/>
        <v>15</v>
      </c>
    </row>
    <row r="53" spans="1:44">
      <c r="A53" s="66">
        <v>42</v>
      </c>
      <c r="B53" s="225">
        <v>101373078654</v>
      </c>
      <c r="C53" s="326">
        <v>3311531000</v>
      </c>
      <c r="D53" s="193" t="s">
        <v>501</v>
      </c>
      <c r="E53" s="34"/>
      <c r="F53" s="69">
        <v>636</v>
      </c>
      <c r="G53" s="305">
        <v>15</v>
      </c>
      <c r="H53" s="39">
        <v>10</v>
      </c>
      <c r="I53" s="70">
        <f t="shared" si="0"/>
        <v>25</v>
      </c>
      <c r="J53" s="71">
        <f t="shared" si="6"/>
        <v>9540</v>
      </c>
      <c r="K53" s="71">
        <f t="shared" si="7"/>
        <v>6360</v>
      </c>
      <c r="L53" s="71">
        <f t="shared" si="8"/>
        <v>9540</v>
      </c>
      <c r="M53" s="71">
        <f t="shared" si="9"/>
        <v>8680</v>
      </c>
      <c r="N53" s="72">
        <f t="shared" si="10"/>
        <v>434</v>
      </c>
      <c r="O53" s="71">
        <f t="shared" si="11"/>
        <v>426</v>
      </c>
      <c r="P53" s="71">
        <f t="shared" si="18"/>
        <v>9540</v>
      </c>
      <c r="Q53" s="72">
        <f t="shared" si="12"/>
        <v>1042</v>
      </c>
      <c r="R53" s="72">
        <f t="shared" si="13"/>
        <v>175</v>
      </c>
      <c r="S53" s="72">
        <f t="shared" si="14"/>
        <v>72</v>
      </c>
      <c r="T53" s="72"/>
      <c r="U53" s="34"/>
      <c r="V53" s="26"/>
      <c r="W53" s="36"/>
      <c r="X53" s="21"/>
      <c r="Y53" s="72">
        <f t="shared" si="1"/>
        <v>1289</v>
      </c>
      <c r="Z53" s="73">
        <f t="shared" si="2"/>
        <v>8251</v>
      </c>
      <c r="AA53" s="40">
        <v>500</v>
      </c>
      <c r="AB53" s="73">
        <f t="shared" si="15"/>
        <v>7751</v>
      </c>
      <c r="AC53" s="74">
        <f t="shared" si="3"/>
        <v>-7751</v>
      </c>
      <c r="AD53" s="75" t="e">
        <f>VLOOKUP(D53,#REF!,2,0)</f>
        <v>#REF!</v>
      </c>
      <c r="AF53" s="75">
        <v>14061.7</v>
      </c>
      <c r="AG53" s="76">
        <f t="shared" si="4"/>
        <v>6310.7000000000007</v>
      </c>
      <c r="AI53" s="34" t="s">
        <v>238</v>
      </c>
      <c r="AJ53" s="75" t="b">
        <f t="shared" si="5"/>
        <v>0</v>
      </c>
      <c r="AK53" s="34">
        <v>276</v>
      </c>
      <c r="AL53" s="34"/>
      <c r="AM53" s="34">
        <v>4000</v>
      </c>
      <c r="AO53" s="195">
        <v>3315199679</v>
      </c>
      <c r="AP53" s="75" t="b">
        <f t="shared" si="16"/>
        <v>0</v>
      </c>
      <c r="AR53" s="75">
        <f t="shared" si="17"/>
        <v>15</v>
      </c>
    </row>
    <row r="54" spans="1:44">
      <c r="A54" s="66">
        <v>43</v>
      </c>
      <c r="B54" s="225">
        <v>102086533444</v>
      </c>
      <c r="C54" s="326">
        <v>3316550718</v>
      </c>
      <c r="D54" s="193" t="s">
        <v>445</v>
      </c>
      <c r="E54" s="34"/>
      <c r="F54" s="69">
        <v>636</v>
      </c>
      <c r="G54" s="305">
        <v>10</v>
      </c>
      <c r="H54" s="39">
        <v>6</v>
      </c>
      <c r="I54" s="70">
        <f t="shared" si="0"/>
        <v>16</v>
      </c>
      <c r="J54" s="71">
        <f t="shared" si="6"/>
        <v>6360</v>
      </c>
      <c r="K54" s="71">
        <f t="shared" si="7"/>
        <v>3816</v>
      </c>
      <c r="L54" s="71">
        <f t="shared" si="8"/>
        <v>6360</v>
      </c>
      <c r="M54" s="71">
        <f t="shared" si="9"/>
        <v>5787</v>
      </c>
      <c r="N54" s="72">
        <f t="shared" si="10"/>
        <v>289</v>
      </c>
      <c r="O54" s="71">
        <f t="shared" si="11"/>
        <v>284</v>
      </c>
      <c r="P54" s="71">
        <f t="shared" si="18"/>
        <v>6360</v>
      </c>
      <c r="Q54" s="72">
        <f t="shared" si="12"/>
        <v>694</v>
      </c>
      <c r="R54" s="72">
        <f t="shared" si="13"/>
        <v>0</v>
      </c>
      <c r="S54" s="72">
        <f t="shared" si="14"/>
        <v>48</v>
      </c>
      <c r="T54" s="72"/>
      <c r="U54" s="34"/>
      <c r="V54" s="26"/>
      <c r="W54" s="36"/>
      <c r="X54" s="21"/>
      <c r="Y54" s="72">
        <f t="shared" si="1"/>
        <v>742</v>
      </c>
      <c r="Z54" s="73">
        <f t="shared" si="2"/>
        <v>5618</v>
      </c>
      <c r="AA54" s="40">
        <v>500</v>
      </c>
      <c r="AB54" s="73">
        <f t="shared" si="15"/>
        <v>5118</v>
      </c>
      <c r="AC54" s="74">
        <f t="shared" si="3"/>
        <v>-5118</v>
      </c>
      <c r="AD54" s="75" t="e">
        <f>VLOOKUP(D54,#REF!,2,0)</f>
        <v>#REF!</v>
      </c>
      <c r="AE54" s="75" t="s">
        <v>96</v>
      </c>
      <c r="AF54" s="75">
        <v>11889.4</v>
      </c>
      <c r="AG54" s="76">
        <f t="shared" si="4"/>
        <v>6771.4</v>
      </c>
      <c r="AI54" s="34" t="s">
        <v>205</v>
      </c>
      <c r="AJ54" s="75" t="b">
        <f t="shared" si="5"/>
        <v>0</v>
      </c>
      <c r="AK54" s="34">
        <v>284</v>
      </c>
      <c r="AL54" s="34"/>
      <c r="AM54" s="34"/>
      <c r="AO54" s="195">
        <v>3316330556</v>
      </c>
      <c r="AP54" s="75" t="b">
        <f t="shared" si="16"/>
        <v>0</v>
      </c>
      <c r="AR54" s="75">
        <f t="shared" si="17"/>
        <v>10</v>
      </c>
    </row>
    <row r="55" spans="1:44">
      <c r="A55" s="66">
        <v>44</v>
      </c>
      <c r="B55" s="225">
        <v>102120964651</v>
      </c>
      <c r="C55" s="326">
        <v>3316853397</v>
      </c>
      <c r="D55" s="193" t="s">
        <v>441</v>
      </c>
      <c r="E55" s="34"/>
      <c r="F55" s="69">
        <v>636</v>
      </c>
      <c r="G55" s="307">
        <v>20</v>
      </c>
      <c r="H55" s="39">
        <v>7</v>
      </c>
      <c r="I55" s="70">
        <f t="shared" si="0"/>
        <v>27</v>
      </c>
      <c r="J55" s="71">
        <f t="shared" si="6"/>
        <v>12720</v>
      </c>
      <c r="K55" s="71">
        <f t="shared" si="7"/>
        <v>4452</v>
      </c>
      <c r="L55" s="71">
        <f t="shared" si="8"/>
        <v>12720</v>
      </c>
      <c r="M55" s="71">
        <f t="shared" si="9"/>
        <v>11574</v>
      </c>
      <c r="N55" s="72">
        <f t="shared" si="10"/>
        <v>579</v>
      </c>
      <c r="O55" s="71">
        <f t="shared" si="11"/>
        <v>567</v>
      </c>
      <c r="P55" s="71">
        <f t="shared" si="18"/>
        <v>12720</v>
      </c>
      <c r="Q55" s="72">
        <f t="shared" si="12"/>
        <v>1389</v>
      </c>
      <c r="R55" s="72">
        <f t="shared" si="13"/>
        <v>200</v>
      </c>
      <c r="S55" s="72">
        <f t="shared" si="14"/>
        <v>95</v>
      </c>
      <c r="T55" s="72"/>
      <c r="U55" s="34"/>
      <c r="V55" s="26"/>
      <c r="W55" s="36"/>
      <c r="X55" s="21"/>
      <c r="Y55" s="72">
        <f t="shared" si="1"/>
        <v>1684</v>
      </c>
      <c r="Z55" s="73">
        <f t="shared" si="2"/>
        <v>11036</v>
      </c>
      <c r="AA55" s="40">
        <v>500</v>
      </c>
      <c r="AB55" s="73">
        <f t="shared" si="15"/>
        <v>10536</v>
      </c>
      <c r="AC55" s="74">
        <f t="shared" si="3"/>
        <v>-10536</v>
      </c>
      <c r="AD55" s="75" t="e">
        <f>VLOOKUP(D55,#REF!,2,0)</f>
        <v>#REF!</v>
      </c>
      <c r="AE55" s="75" t="s">
        <v>19</v>
      </c>
      <c r="AF55" s="75">
        <v>9930.4</v>
      </c>
      <c r="AG55" s="76">
        <f t="shared" si="4"/>
        <v>-605.60000000000036</v>
      </c>
      <c r="AI55" s="34" t="s">
        <v>202</v>
      </c>
      <c r="AJ55" s="75" t="b">
        <f t="shared" si="5"/>
        <v>0</v>
      </c>
      <c r="AK55" s="34">
        <v>310</v>
      </c>
      <c r="AL55" s="34">
        <v>84</v>
      </c>
      <c r="AM55" s="34"/>
      <c r="AO55" s="195">
        <v>3310316931</v>
      </c>
      <c r="AP55" s="75" t="b">
        <f t="shared" si="16"/>
        <v>0</v>
      </c>
      <c r="AR55" s="75">
        <f t="shared" si="17"/>
        <v>20</v>
      </c>
    </row>
    <row r="56" spans="1:44" s="58" customFormat="1">
      <c r="A56" s="66">
        <v>45</v>
      </c>
      <c r="B56" s="225">
        <v>101428896909</v>
      </c>
      <c r="C56" s="326">
        <v>3315285176</v>
      </c>
      <c r="D56" s="193" t="s">
        <v>477</v>
      </c>
      <c r="E56" s="34"/>
      <c r="F56" s="69">
        <v>636</v>
      </c>
      <c r="G56" s="305">
        <v>15</v>
      </c>
      <c r="H56" s="39">
        <v>7</v>
      </c>
      <c r="I56" s="70">
        <f t="shared" si="0"/>
        <v>22</v>
      </c>
      <c r="J56" s="71">
        <f t="shared" si="6"/>
        <v>9540</v>
      </c>
      <c r="K56" s="71">
        <f t="shared" si="7"/>
        <v>4452</v>
      </c>
      <c r="L56" s="71">
        <f t="shared" si="8"/>
        <v>9540</v>
      </c>
      <c r="M56" s="71">
        <f t="shared" si="9"/>
        <v>8680</v>
      </c>
      <c r="N56" s="72">
        <f t="shared" si="10"/>
        <v>434</v>
      </c>
      <c r="O56" s="71">
        <f t="shared" si="11"/>
        <v>426</v>
      </c>
      <c r="P56" s="71">
        <f t="shared" si="18"/>
        <v>9540</v>
      </c>
      <c r="Q56" s="72">
        <f t="shared" si="12"/>
        <v>1042</v>
      </c>
      <c r="R56" s="72">
        <f t="shared" si="13"/>
        <v>175</v>
      </c>
      <c r="S56" s="72">
        <f t="shared" si="14"/>
        <v>72</v>
      </c>
      <c r="T56" s="72"/>
      <c r="U56" s="34"/>
      <c r="V56" s="26"/>
      <c r="W56" s="36"/>
      <c r="X56" s="21"/>
      <c r="Y56" s="72">
        <f t="shared" si="1"/>
        <v>1289</v>
      </c>
      <c r="Z56" s="73">
        <f t="shared" si="2"/>
        <v>8251</v>
      </c>
      <c r="AA56" s="40">
        <v>500</v>
      </c>
      <c r="AB56" s="73">
        <f t="shared" si="15"/>
        <v>7751</v>
      </c>
      <c r="AC56" s="74">
        <f t="shared" si="3"/>
        <v>-7751</v>
      </c>
      <c r="AD56" s="75" t="e">
        <f>VLOOKUP(D56,#REF!,2,0)</f>
        <v>#REF!</v>
      </c>
      <c r="AE56" s="75"/>
      <c r="AF56" s="75">
        <v>14242.1</v>
      </c>
      <c r="AG56" s="76">
        <f t="shared" si="4"/>
        <v>6491.1</v>
      </c>
      <c r="AI56" s="34" t="s">
        <v>237</v>
      </c>
      <c r="AJ56" s="75" t="b">
        <f t="shared" si="5"/>
        <v>0</v>
      </c>
      <c r="AK56" s="34">
        <v>25</v>
      </c>
      <c r="AL56" s="34"/>
      <c r="AM56" s="34"/>
      <c r="AO56" s="195">
        <v>3313806736</v>
      </c>
      <c r="AP56" s="75" t="b">
        <f t="shared" si="16"/>
        <v>0</v>
      </c>
      <c r="AR56" s="75">
        <f t="shared" si="17"/>
        <v>15</v>
      </c>
    </row>
    <row r="57" spans="1:44" s="58" customFormat="1">
      <c r="A57" s="66">
        <v>46</v>
      </c>
      <c r="B57" s="225">
        <v>102032852951</v>
      </c>
      <c r="C57" s="326">
        <v>3317057005</v>
      </c>
      <c r="D57" s="193" t="s">
        <v>2146</v>
      </c>
      <c r="E57" s="34"/>
      <c r="F57" s="69">
        <v>636</v>
      </c>
      <c r="G57" s="305">
        <v>15</v>
      </c>
      <c r="H57" s="39">
        <v>9</v>
      </c>
      <c r="I57" s="70">
        <f t="shared" si="0"/>
        <v>24</v>
      </c>
      <c r="J57" s="71">
        <f t="shared" si="6"/>
        <v>9540</v>
      </c>
      <c r="K57" s="71">
        <f t="shared" si="7"/>
        <v>5724</v>
      </c>
      <c r="L57" s="71">
        <f t="shared" si="8"/>
        <v>9540</v>
      </c>
      <c r="M57" s="71">
        <f t="shared" si="9"/>
        <v>8680</v>
      </c>
      <c r="N57" s="72">
        <f t="shared" si="10"/>
        <v>434</v>
      </c>
      <c r="O57" s="71">
        <f t="shared" si="11"/>
        <v>426</v>
      </c>
      <c r="P57" s="71">
        <f t="shared" si="18"/>
        <v>9540</v>
      </c>
      <c r="Q57" s="72">
        <f t="shared" si="12"/>
        <v>1042</v>
      </c>
      <c r="R57" s="72">
        <f t="shared" si="13"/>
        <v>175</v>
      </c>
      <c r="S57" s="72">
        <f t="shared" si="14"/>
        <v>72</v>
      </c>
      <c r="T57" s="72"/>
      <c r="U57" s="34"/>
      <c r="V57" s="26"/>
      <c r="W57" s="36"/>
      <c r="X57" s="21"/>
      <c r="Y57" s="72">
        <f t="shared" si="1"/>
        <v>1289</v>
      </c>
      <c r="Z57" s="73">
        <f t="shared" si="2"/>
        <v>8251</v>
      </c>
      <c r="AA57" s="40">
        <v>500</v>
      </c>
      <c r="AB57" s="73">
        <f t="shared" si="15"/>
        <v>7751</v>
      </c>
      <c r="AC57" s="74">
        <f t="shared" si="3"/>
        <v>-7751</v>
      </c>
      <c r="AD57" s="75" t="e">
        <f>VLOOKUP(D57,#REF!,2,0)</f>
        <v>#REF!</v>
      </c>
      <c r="AE57" s="75" t="s">
        <v>53</v>
      </c>
      <c r="AF57" s="75">
        <v>17917</v>
      </c>
      <c r="AG57" s="76">
        <f t="shared" si="4"/>
        <v>10166</v>
      </c>
      <c r="AI57" s="34" t="s">
        <v>97</v>
      </c>
      <c r="AJ57" s="75" t="b">
        <f t="shared" si="5"/>
        <v>0</v>
      </c>
      <c r="AK57" s="34">
        <v>497</v>
      </c>
      <c r="AL57" s="34"/>
      <c r="AM57" s="34"/>
      <c r="AO57" s="195">
        <v>3311114147</v>
      </c>
      <c r="AP57" s="75" t="b">
        <f t="shared" si="16"/>
        <v>0</v>
      </c>
      <c r="AR57" s="75">
        <f t="shared" si="17"/>
        <v>15</v>
      </c>
    </row>
    <row r="58" spans="1:44" s="58" customFormat="1">
      <c r="A58" s="66">
        <v>47</v>
      </c>
      <c r="B58" s="225">
        <v>101951607397</v>
      </c>
      <c r="C58" s="326">
        <v>3315199534</v>
      </c>
      <c r="D58" s="193" t="s">
        <v>481</v>
      </c>
      <c r="E58" s="34"/>
      <c r="F58" s="69">
        <v>636</v>
      </c>
      <c r="G58" s="307">
        <v>20</v>
      </c>
      <c r="H58" s="39">
        <v>8</v>
      </c>
      <c r="I58" s="70">
        <f t="shared" si="0"/>
        <v>28</v>
      </c>
      <c r="J58" s="71">
        <f t="shared" si="6"/>
        <v>12720</v>
      </c>
      <c r="K58" s="71">
        <f t="shared" si="7"/>
        <v>5088</v>
      </c>
      <c r="L58" s="71">
        <f t="shared" si="8"/>
        <v>12720</v>
      </c>
      <c r="M58" s="71">
        <f t="shared" si="9"/>
        <v>11574</v>
      </c>
      <c r="N58" s="72">
        <f t="shared" si="10"/>
        <v>579</v>
      </c>
      <c r="O58" s="71">
        <f t="shared" si="11"/>
        <v>567</v>
      </c>
      <c r="P58" s="71">
        <f t="shared" si="18"/>
        <v>12720</v>
      </c>
      <c r="Q58" s="72">
        <f t="shared" si="12"/>
        <v>1389</v>
      </c>
      <c r="R58" s="72">
        <f t="shared" si="13"/>
        <v>200</v>
      </c>
      <c r="S58" s="72">
        <f t="shared" si="14"/>
        <v>95</v>
      </c>
      <c r="T58" s="72"/>
      <c r="U58" s="34"/>
      <c r="V58" s="26"/>
      <c r="W58" s="36"/>
      <c r="X58" s="21"/>
      <c r="Y58" s="72">
        <f t="shared" si="1"/>
        <v>1684</v>
      </c>
      <c r="Z58" s="73">
        <f t="shared" si="2"/>
        <v>11036</v>
      </c>
      <c r="AA58" s="40">
        <v>500</v>
      </c>
      <c r="AB58" s="73">
        <f t="shared" si="15"/>
        <v>10536</v>
      </c>
      <c r="AC58" s="74">
        <f t="shared" si="3"/>
        <v>-10536</v>
      </c>
      <c r="AD58" s="75" t="e">
        <f>VLOOKUP(D58,#REF!,2,0)</f>
        <v>#REF!</v>
      </c>
      <c r="AE58" s="75" t="s">
        <v>6</v>
      </c>
      <c r="AF58" s="75">
        <v>12413.05</v>
      </c>
      <c r="AG58" s="76">
        <f t="shared" si="4"/>
        <v>1877.0499999999993</v>
      </c>
      <c r="AI58" s="34" t="s">
        <v>244</v>
      </c>
      <c r="AJ58" s="75" t="b">
        <f t="shared" si="5"/>
        <v>0</v>
      </c>
      <c r="AK58" s="34">
        <v>334</v>
      </c>
      <c r="AL58" s="34">
        <v>50</v>
      </c>
      <c r="AM58" s="34"/>
      <c r="AO58" s="201">
        <v>3311361569</v>
      </c>
      <c r="AP58" s="75" t="b">
        <f t="shared" si="16"/>
        <v>0</v>
      </c>
      <c r="AR58" s="75">
        <f t="shared" si="17"/>
        <v>20</v>
      </c>
    </row>
    <row r="59" spans="1:44" s="58" customFormat="1">
      <c r="A59" s="66">
        <v>48</v>
      </c>
      <c r="B59" s="225">
        <v>102090872186</v>
      </c>
      <c r="C59" s="326">
        <v>3316481452</v>
      </c>
      <c r="D59" s="193" t="s">
        <v>442</v>
      </c>
      <c r="E59" s="34"/>
      <c r="F59" s="69">
        <v>636</v>
      </c>
      <c r="G59" s="307">
        <v>20</v>
      </c>
      <c r="H59" s="39">
        <v>8</v>
      </c>
      <c r="I59" s="70">
        <f t="shared" si="0"/>
        <v>28</v>
      </c>
      <c r="J59" s="71">
        <f t="shared" si="6"/>
        <v>12720</v>
      </c>
      <c r="K59" s="71">
        <f t="shared" si="7"/>
        <v>5088</v>
      </c>
      <c r="L59" s="71">
        <f t="shared" si="8"/>
        <v>12720</v>
      </c>
      <c r="M59" s="71">
        <f t="shared" si="9"/>
        <v>11574</v>
      </c>
      <c r="N59" s="72">
        <f t="shared" si="10"/>
        <v>579</v>
      </c>
      <c r="O59" s="71">
        <f t="shared" si="11"/>
        <v>567</v>
      </c>
      <c r="P59" s="71">
        <f t="shared" si="18"/>
        <v>12720</v>
      </c>
      <c r="Q59" s="72">
        <f t="shared" si="12"/>
        <v>1389</v>
      </c>
      <c r="R59" s="72">
        <f t="shared" si="13"/>
        <v>200</v>
      </c>
      <c r="S59" s="72">
        <f t="shared" si="14"/>
        <v>95</v>
      </c>
      <c r="T59" s="72"/>
      <c r="U59" s="34"/>
      <c r="V59" s="26"/>
      <c r="W59" s="36"/>
      <c r="X59" s="21"/>
      <c r="Y59" s="72">
        <f t="shared" si="1"/>
        <v>1684</v>
      </c>
      <c r="Z59" s="73">
        <f t="shared" si="2"/>
        <v>11036</v>
      </c>
      <c r="AA59" s="40">
        <v>500</v>
      </c>
      <c r="AB59" s="73">
        <f t="shared" si="15"/>
        <v>10536</v>
      </c>
      <c r="AC59" s="74">
        <f t="shared" si="3"/>
        <v>-10536</v>
      </c>
      <c r="AD59" s="75" t="e">
        <f>VLOOKUP(D59,#REF!,2,0)</f>
        <v>#REF!</v>
      </c>
      <c r="AE59" s="75"/>
      <c r="AF59" s="75">
        <v>14621</v>
      </c>
      <c r="AG59" s="76">
        <f t="shared" si="4"/>
        <v>4085</v>
      </c>
      <c r="AI59" s="34"/>
      <c r="AJ59" s="75"/>
      <c r="AK59" s="34"/>
      <c r="AL59" s="34"/>
      <c r="AM59" s="34"/>
      <c r="AO59" s="195">
        <v>3314013802</v>
      </c>
      <c r="AP59" s="75" t="b">
        <f t="shared" si="16"/>
        <v>0</v>
      </c>
      <c r="AR59" s="75">
        <f t="shared" si="17"/>
        <v>20</v>
      </c>
    </row>
    <row r="60" spans="1:44" s="58" customFormat="1">
      <c r="A60" s="66">
        <v>49</v>
      </c>
      <c r="B60" s="225">
        <v>101522138160</v>
      </c>
      <c r="C60" s="326">
        <v>3311953721</v>
      </c>
      <c r="D60" s="193" t="s">
        <v>498</v>
      </c>
      <c r="E60" s="34"/>
      <c r="F60" s="69">
        <v>636</v>
      </c>
      <c r="G60" s="305">
        <v>15</v>
      </c>
      <c r="H60" s="39">
        <v>10</v>
      </c>
      <c r="I60" s="70">
        <f t="shared" si="0"/>
        <v>25</v>
      </c>
      <c r="J60" s="71">
        <f t="shared" si="6"/>
        <v>9540</v>
      </c>
      <c r="K60" s="71">
        <f t="shared" si="7"/>
        <v>6360</v>
      </c>
      <c r="L60" s="71">
        <f t="shared" si="8"/>
        <v>9540</v>
      </c>
      <c r="M60" s="71">
        <f t="shared" si="9"/>
        <v>8680</v>
      </c>
      <c r="N60" s="72">
        <f t="shared" si="10"/>
        <v>434</v>
      </c>
      <c r="O60" s="71">
        <f t="shared" si="11"/>
        <v>426</v>
      </c>
      <c r="P60" s="71">
        <f t="shared" si="18"/>
        <v>9540</v>
      </c>
      <c r="Q60" s="72">
        <f t="shared" si="12"/>
        <v>1042</v>
      </c>
      <c r="R60" s="72">
        <f t="shared" si="13"/>
        <v>175</v>
      </c>
      <c r="S60" s="72">
        <f t="shared" si="14"/>
        <v>72</v>
      </c>
      <c r="T60" s="72"/>
      <c r="U60" s="34"/>
      <c r="V60" s="26"/>
      <c r="W60" s="36"/>
      <c r="X60" s="21"/>
      <c r="Y60" s="72">
        <f t="shared" si="1"/>
        <v>1289</v>
      </c>
      <c r="Z60" s="73">
        <f t="shared" si="2"/>
        <v>8251</v>
      </c>
      <c r="AA60" s="40">
        <v>500</v>
      </c>
      <c r="AB60" s="73">
        <f t="shared" si="15"/>
        <v>7751</v>
      </c>
      <c r="AC60" s="74">
        <f t="shared" si="3"/>
        <v>-7751</v>
      </c>
      <c r="AD60" s="75" t="e">
        <f>VLOOKUP(D60,#REF!,2,0)</f>
        <v>#REF!</v>
      </c>
      <c r="AE60" s="75"/>
      <c r="AF60" s="75">
        <v>14900</v>
      </c>
      <c r="AG60" s="76">
        <f t="shared" si="4"/>
        <v>7149</v>
      </c>
      <c r="AI60" s="34" t="s">
        <v>1</v>
      </c>
      <c r="AJ60" s="75" t="b">
        <f t="shared" ref="AJ60:AJ97" si="19">D60=AI60</f>
        <v>0</v>
      </c>
      <c r="AK60" s="34">
        <v>572</v>
      </c>
      <c r="AL60" s="34"/>
      <c r="AM60" s="34"/>
      <c r="AO60" s="195">
        <v>3317026055</v>
      </c>
      <c r="AP60" s="75" t="b">
        <f t="shared" si="16"/>
        <v>0</v>
      </c>
      <c r="AR60" s="75">
        <f t="shared" si="17"/>
        <v>15</v>
      </c>
    </row>
    <row r="61" spans="1:44" s="58" customFormat="1">
      <c r="A61" s="66">
        <v>50</v>
      </c>
      <c r="B61" s="225">
        <v>101084612898</v>
      </c>
      <c r="C61" s="326">
        <v>3317595184</v>
      </c>
      <c r="D61" s="193" t="s">
        <v>652</v>
      </c>
      <c r="E61" s="34"/>
      <c r="F61" s="69">
        <v>636</v>
      </c>
      <c r="G61" s="305">
        <v>15</v>
      </c>
      <c r="H61" s="39">
        <v>10</v>
      </c>
      <c r="I61" s="70">
        <f t="shared" si="0"/>
        <v>25</v>
      </c>
      <c r="J61" s="71">
        <f t="shared" si="6"/>
        <v>9540</v>
      </c>
      <c r="K61" s="71">
        <f t="shared" si="7"/>
        <v>6360</v>
      </c>
      <c r="L61" s="71">
        <f t="shared" si="8"/>
        <v>9540</v>
      </c>
      <c r="M61" s="71">
        <f t="shared" si="9"/>
        <v>8680</v>
      </c>
      <c r="N61" s="72">
        <f t="shared" si="10"/>
        <v>434</v>
      </c>
      <c r="O61" s="71">
        <f t="shared" si="11"/>
        <v>426</v>
      </c>
      <c r="P61" s="71">
        <f t="shared" si="18"/>
        <v>9540</v>
      </c>
      <c r="Q61" s="72">
        <f t="shared" si="12"/>
        <v>1042</v>
      </c>
      <c r="R61" s="72">
        <f t="shared" si="13"/>
        <v>175</v>
      </c>
      <c r="S61" s="72">
        <f t="shared" si="14"/>
        <v>72</v>
      </c>
      <c r="T61" s="72"/>
      <c r="U61" s="34"/>
      <c r="V61" s="26"/>
      <c r="W61" s="36"/>
      <c r="X61" s="21"/>
      <c r="Y61" s="72">
        <f t="shared" si="1"/>
        <v>1289</v>
      </c>
      <c r="Z61" s="73">
        <f t="shared" si="2"/>
        <v>8251</v>
      </c>
      <c r="AA61" s="40">
        <v>500</v>
      </c>
      <c r="AB61" s="73">
        <f t="shared" si="15"/>
        <v>7751</v>
      </c>
      <c r="AC61" s="74">
        <f t="shared" si="3"/>
        <v>-7751</v>
      </c>
      <c r="AD61" s="75" t="e">
        <f>VLOOKUP(D61,#REF!,2,0)</f>
        <v>#REF!</v>
      </c>
      <c r="AE61" s="75" t="s">
        <v>98</v>
      </c>
      <c r="AF61" s="75">
        <v>1340</v>
      </c>
      <c r="AG61" s="76">
        <f t="shared" si="4"/>
        <v>-6411</v>
      </c>
      <c r="AI61" s="34" t="s">
        <v>214</v>
      </c>
      <c r="AJ61" s="75" t="b">
        <f t="shared" si="19"/>
        <v>0</v>
      </c>
      <c r="AK61" s="34">
        <v>41</v>
      </c>
      <c r="AL61" s="34"/>
      <c r="AM61" s="34">
        <v>5000</v>
      </c>
      <c r="AO61" s="195">
        <v>3311090288</v>
      </c>
      <c r="AP61" s="75" t="b">
        <f t="shared" si="16"/>
        <v>0</v>
      </c>
      <c r="AR61" s="75">
        <f t="shared" si="17"/>
        <v>15</v>
      </c>
    </row>
    <row r="62" spans="1:44" s="79" customFormat="1">
      <c r="A62" s="66">
        <v>51</v>
      </c>
      <c r="B62" s="225">
        <v>101732689727</v>
      </c>
      <c r="C62" s="326">
        <v>3316185376</v>
      </c>
      <c r="D62" s="193" t="s">
        <v>454</v>
      </c>
      <c r="E62" s="34"/>
      <c r="F62" s="69">
        <v>636</v>
      </c>
      <c r="G62" s="305">
        <v>15</v>
      </c>
      <c r="H62" s="39">
        <v>5</v>
      </c>
      <c r="I62" s="70">
        <f t="shared" si="0"/>
        <v>20</v>
      </c>
      <c r="J62" s="71">
        <f t="shared" si="6"/>
        <v>9540</v>
      </c>
      <c r="K62" s="71">
        <f t="shared" si="7"/>
        <v>3180</v>
      </c>
      <c r="L62" s="71">
        <f t="shared" si="8"/>
        <v>9540</v>
      </c>
      <c r="M62" s="71">
        <f t="shared" si="9"/>
        <v>8680</v>
      </c>
      <c r="N62" s="72">
        <f t="shared" si="10"/>
        <v>434</v>
      </c>
      <c r="O62" s="71">
        <f t="shared" si="11"/>
        <v>426</v>
      </c>
      <c r="P62" s="71">
        <f t="shared" si="18"/>
        <v>9540</v>
      </c>
      <c r="Q62" s="72">
        <f t="shared" si="12"/>
        <v>1042</v>
      </c>
      <c r="R62" s="72">
        <f t="shared" si="13"/>
        <v>175</v>
      </c>
      <c r="S62" s="72">
        <f t="shared" si="14"/>
        <v>72</v>
      </c>
      <c r="T62" s="72"/>
      <c r="U62" s="34"/>
      <c r="V62" s="26"/>
      <c r="W62" s="36"/>
      <c r="X62" s="21"/>
      <c r="Y62" s="72">
        <f t="shared" si="1"/>
        <v>1289</v>
      </c>
      <c r="Z62" s="73">
        <f t="shared" si="2"/>
        <v>8251</v>
      </c>
      <c r="AA62" s="40">
        <v>500</v>
      </c>
      <c r="AB62" s="73">
        <f t="shared" si="15"/>
        <v>7751</v>
      </c>
      <c r="AC62" s="74">
        <f t="shared" si="3"/>
        <v>-7751</v>
      </c>
      <c r="AD62" s="75" t="e">
        <f>VLOOKUP(D62,#REF!,2,0)</f>
        <v>#REF!</v>
      </c>
      <c r="AE62" s="75"/>
      <c r="AF62" s="75">
        <v>12542.4</v>
      </c>
      <c r="AG62" s="76">
        <f t="shared" si="4"/>
        <v>4791.3999999999996</v>
      </c>
      <c r="AI62" s="34" t="s">
        <v>54</v>
      </c>
      <c r="AJ62" s="75" t="b">
        <f t="shared" si="19"/>
        <v>0</v>
      </c>
      <c r="AK62" s="34">
        <v>293</v>
      </c>
      <c r="AL62" s="34"/>
      <c r="AM62" s="34"/>
      <c r="AO62" s="195">
        <v>3310279715</v>
      </c>
      <c r="AP62" s="75" t="b">
        <f t="shared" si="16"/>
        <v>0</v>
      </c>
      <c r="AR62" s="75">
        <f t="shared" si="17"/>
        <v>15</v>
      </c>
    </row>
    <row r="63" spans="1:44" s="79" customFormat="1">
      <c r="A63" s="66">
        <v>52</v>
      </c>
      <c r="B63" s="225">
        <v>101902123648</v>
      </c>
      <c r="C63" s="326">
        <v>3315199679</v>
      </c>
      <c r="D63" s="193" t="s">
        <v>482</v>
      </c>
      <c r="E63" s="34"/>
      <c r="F63" s="69">
        <v>636</v>
      </c>
      <c r="G63" s="305">
        <v>15</v>
      </c>
      <c r="H63" s="39">
        <v>5</v>
      </c>
      <c r="I63" s="70">
        <f t="shared" si="0"/>
        <v>20</v>
      </c>
      <c r="J63" s="71">
        <f t="shared" si="6"/>
        <v>9540</v>
      </c>
      <c r="K63" s="71">
        <f t="shared" si="7"/>
        <v>3180</v>
      </c>
      <c r="L63" s="71">
        <f t="shared" si="8"/>
        <v>9540</v>
      </c>
      <c r="M63" s="71">
        <f t="shared" si="9"/>
        <v>8680</v>
      </c>
      <c r="N63" s="72">
        <f t="shared" si="10"/>
        <v>434</v>
      </c>
      <c r="O63" s="71">
        <f t="shared" si="11"/>
        <v>426</v>
      </c>
      <c r="P63" s="71">
        <f>O63+N63+M63</f>
        <v>9540</v>
      </c>
      <c r="Q63" s="72">
        <f t="shared" si="12"/>
        <v>1042</v>
      </c>
      <c r="R63" s="72">
        <f t="shared" si="13"/>
        <v>175</v>
      </c>
      <c r="S63" s="72">
        <f t="shared" si="14"/>
        <v>72</v>
      </c>
      <c r="T63" s="72"/>
      <c r="U63" s="34"/>
      <c r="V63" s="26"/>
      <c r="W63" s="36"/>
      <c r="X63" s="21"/>
      <c r="Y63" s="72">
        <f t="shared" si="1"/>
        <v>1289</v>
      </c>
      <c r="Z63" s="73">
        <f t="shared" si="2"/>
        <v>8251</v>
      </c>
      <c r="AA63" s="40">
        <v>500</v>
      </c>
      <c r="AB63" s="73">
        <f t="shared" si="15"/>
        <v>7751</v>
      </c>
      <c r="AC63" s="74">
        <f t="shared" si="3"/>
        <v>-7751</v>
      </c>
      <c r="AD63" s="75" t="e">
        <f>VLOOKUP(D63,#REF!,2,0)</f>
        <v>#REF!</v>
      </c>
      <c r="AE63" s="75" t="s">
        <v>55</v>
      </c>
      <c r="AF63" s="75">
        <v>1432</v>
      </c>
      <c r="AG63" s="76">
        <f t="shared" si="4"/>
        <v>-6319</v>
      </c>
      <c r="AI63" s="34" t="s">
        <v>211</v>
      </c>
      <c r="AJ63" s="75" t="b">
        <f t="shared" si="19"/>
        <v>0</v>
      </c>
      <c r="AK63" s="34"/>
      <c r="AL63" s="34"/>
      <c r="AM63" s="34">
        <v>4000</v>
      </c>
      <c r="AO63" s="195">
        <v>3315397405</v>
      </c>
      <c r="AP63" s="75" t="b">
        <f t="shared" si="16"/>
        <v>0</v>
      </c>
      <c r="AR63" s="75">
        <f t="shared" si="17"/>
        <v>15</v>
      </c>
    </row>
    <row r="64" spans="1:44" s="79" customFormat="1">
      <c r="A64" s="66">
        <v>53</v>
      </c>
      <c r="B64" s="225">
        <v>102062806876</v>
      </c>
      <c r="C64" s="326">
        <v>3316290554</v>
      </c>
      <c r="D64" s="193" t="s">
        <v>451</v>
      </c>
      <c r="E64" s="34"/>
      <c r="F64" s="69">
        <v>636</v>
      </c>
      <c r="G64" s="305">
        <v>12</v>
      </c>
      <c r="H64" s="39">
        <v>7</v>
      </c>
      <c r="I64" s="70">
        <f t="shared" si="0"/>
        <v>19</v>
      </c>
      <c r="J64" s="71">
        <f t="shared" si="6"/>
        <v>7632</v>
      </c>
      <c r="K64" s="71">
        <f t="shared" si="7"/>
        <v>4452</v>
      </c>
      <c r="L64" s="71">
        <f t="shared" si="8"/>
        <v>7632</v>
      </c>
      <c r="M64" s="71">
        <f t="shared" si="9"/>
        <v>6944</v>
      </c>
      <c r="N64" s="72">
        <f t="shared" si="10"/>
        <v>347</v>
      </c>
      <c r="O64" s="71">
        <f t="shared" si="11"/>
        <v>341</v>
      </c>
      <c r="P64" s="71">
        <f t="shared" si="18"/>
        <v>7632</v>
      </c>
      <c r="Q64" s="72">
        <f t="shared" si="12"/>
        <v>833</v>
      </c>
      <c r="R64" s="72">
        <f t="shared" si="13"/>
        <v>175</v>
      </c>
      <c r="S64" s="72">
        <f t="shared" si="14"/>
        <v>57</v>
      </c>
      <c r="T64" s="72"/>
      <c r="U64" s="34"/>
      <c r="V64" s="26"/>
      <c r="W64" s="36"/>
      <c r="X64" s="21"/>
      <c r="Y64" s="72">
        <f t="shared" si="1"/>
        <v>1065</v>
      </c>
      <c r="Z64" s="73">
        <f t="shared" si="2"/>
        <v>6567</v>
      </c>
      <c r="AA64" s="40">
        <v>500</v>
      </c>
      <c r="AB64" s="73">
        <f t="shared" si="15"/>
        <v>6067</v>
      </c>
      <c r="AC64" s="74">
        <f t="shared" si="3"/>
        <v>-6067</v>
      </c>
      <c r="AD64" s="75" t="e">
        <f>VLOOKUP(D64,#REF!,2,0)</f>
        <v>#REF!</v>
      </c>
      <c r="AE64" s="75" t="s">
        <v>31</v>
      </c>
      <c r="AF64" s="75">
        <v>6073.4</v>
      </c>
      <c r="AG64" s="76">
        <f t="shared" si="4"/>
        <v>6.3999999999996362</v>
      </c>
      <c r="AI64" s="34" t="s">
        <v>206</v>
      </c>
      <c r="AJ64" s="75" t="b">
        <f t="shared" si="19"/>
        <v>0</v>
      </c>
      <c r="AK64" s="34">
        <v>50</v>
      </c>
      <c r="AL64" s="34"/>
      <c r="AM64" s="34">
        <v>5000</v>
      </c>
      <c r="AO64" s="195">
        <v>3313965630</v>
      </c>
      <c r="AP64" s="75" t="b">
        <f t="shared" si="16"/>
        <v>0</v>
      </c>
      <c r="AR64" s="75">
        <f t="shared" si="17"/>
        <v>12</v>
      </c>
    </row>
    <row r="65" spans="1:44" s="79" customFormat="1">
      <c r="A65" s="66">
        <v>54</v>
      </c>
      <c r="B65" s="225">
        <v>101407413648</v>
      </c>
      <c r="C65" s="326">
        <v>3310316931</v>
      </c>
      <c r="D65" s="193" t="s">
        <v>509</v>
      </c>
      <c r="E65" s="34"/>
      <c r="F65" s="69">
        <v>636</v>
      </c>
      <c r="G65" s="305">
        <v>15</v>
      </c>
      <c r="H65" s="39">
        <v>10</v>
      </c>
      <c r="I65" s="70">
        <f t="shared" si="0"/>
        <v>25</v>
      </c>
      <c r="J65" s="71">
        <f t="shared" si="6"/>
        <v>9540</v>
      </c>
      <c r="K65" s="71">
        <f t="shared" si="7"/>
        <v>6360</v>
      </c>
      <c r="L65" s="71">
        <f t="shared" si="8"/>
        <v>9540</v>
      </c>
      <c r="M65" s="71">
        <f t="shared" si="9"/>
        <v>8680</v>
      </c>
      <c r="N65" s="72">
        <f t="shared" si="10"/>
        <v>434</v>
      </c>
      <c r="O65" s="71">
        <f t="shared" si="11"/>
        <v>426</v>
      </c>
      <c r="P65" s="71">
        <f t="shared" si="18"/>
        <v>9540</v>
      </c>
      <c r="Q65" s="72">
        <f t="shared" si="12"/>
        <v>1042</v>
      </c>
      <c r="R65" s="72">
        <f t="shared" si="13"/>
        <v>175</v>
      </c>
      <c r="S65" s="72">
        <f t="shared" si="14"/>
        <v>72</v>
      </c>
      <c r="T65" s="72"/>
      <c r="U65" s="34"/>
      <c r="V65" s="26"/>
      <c r="W65" s="36"/>
      <c r="X65" s="21"/>
      <c r="Y65" s="72">
        <f t="shared" si="1"/>
        <v>1289</v>
      </c>
      <c r="Z65" s="73">
        <f t="shared" si="2"/>
        <v>8251</v>
      </c>
      <c r="AA65" s="40">
        <v>500</v>
      </c>
      <c r="AB65" s="73">
        <f t="shared" si="15"/>
        <v>7751</v>
      </c>
      <c r="AC65" s="74">
        <f t="shared" si="3"/>
        <v>-7751</v>
      </c>
      <c r="AD65" s="75" t="e">
        <f>VLOOKUP(D65,#REF!,2,0)</f>
        <v>#REF!</v>
      </c>
      <c r="AE65" s="75"/>
      <c r="AF65" s="75">
        <v>17194.400000000001</v>
      </c>
      <c r="AG65" s="76">
        <f t="shared" si="4"/>
        <v>9443.4000000000015</v>
      </c>
      <c r="AI65" s="34" t="s">
        <v>296</v>
      </c>
      <c r="AJ65" s="75" t="b">
        <f t="shared" si="19"/>
        <v>0</v>
      </c>
      <c r="AK65" s="34">
        <v>221</v>
      </c>
      <c r="AL65" s="34"/>
      <c r="AM65" s="34"/>
      <c r="AO65" s="195">
        <v>3316063261</v>
      </c>
      <c r="AP65" s="75" t="b">
        <f t="shared" si="16"/>
        <v>0</v>
      </c>
      <c r="AR65" s="75">
        <f t="shared" si="17"/>
        <v>15</v>
      </c>
    </row>
    <row r="66" spans="1:44" s="79" customFormat="1">
      <c r="A66" s="66">
        <v>55</v>
      </c>
      <c r="B66" s="225">
        <v>101931400073</v>
      </c>
      <c r="C66" s="326">
        <v>3316313423</v>
      </c>
      <c r="D66" s="193" t="s">
        <v>450</v>
      </c>
      <c r="E66" s="34"/>
      <c r="F66" s="69">
        <v>636</v>
      </c>
      <c r="G66" s="305">
        <v>15</v>
      </c>
      <c r="H66" s="39">
        <v>9</v>
      </c>
      <c r="I66" s="70">
        <f t="shared" si="0"/>
        <v>24</v>
      </c>
      <c r="J66" s="71">
        <f t="shared" si="6"/>
        <v>9540</v>
      </c>
      <c r="K66" s="71">
        <f t="shared" si="7"/>
        <v>5724</v>
      </c>
      <c r="L66" s="71">
        <f t="shared" si="8"/>
        <v>9540</v>
      </c>
      <c r="M66" s="71">
        <f t="shared" si="9"/>
        <v>8680</v>
      </c>
      <c r="N66" s="72">
        <f t="shared" si="10"/>
        <v>434</v>
      </c>
      <c r="O66" s="71">
        <f t="shared" si="11"/>
        <v>426</v>
      </c>
      <c r="P66" s="71">
        <f t="shared" si="18"/>
        <v>9540</v>
      </c>
      <c r="Q66" s="72">
        <f t="shared" si="12"/>
        <v>1042</v>
      </c>
      <c r="R66" s="72">
        <f t="shared" si="13"/>
        <v>175</v>
      </c>
      <c r="S66" s="72">
        <f t="shared" si="14"/>
        <v>72</v>
      </c>
      <c r="T66" s="72"/>
      <c r="U66" s="34"/>
      <c r="V66" s="26"/>
      <c r="W66" s="36"/>
      <c r="X66" s="21"/>
      <c r="Y66" s="72">
        <f t="shared" si="1"/>
        <v>1289</v>
      </c>
      <c r="Z66" s="73">
        <f t="shared" si="2"/>
        <v>8251</v>
      </c>
      <c r="AA66" s="40">
        <v>500</v>
      </c>
      <c r="AB66" s="73">
        <f t="shared" si="15"/>
        <v>7751</v>
      </c>
      <c r="AC66" s="74">
        <f t="shared" si="3"/>
        <v>-7751</v>
      </c>
      <c r="AD66" s="75" t="e">
        <f>VLOOKUP(D66,#REF!,2,0)</f>
        <v>#REF!</v>
      </c>
      <c r="AE66" s="75"/>
      <c r="AF66" s="75">
        <v>10329.049999999999</v>
      </c>
      <c r="AG66" s="76">
        <f t="shared" si="4"/>
        <v>2578.0499999999993</v>
      </c>
      <c r="AI66" s="34" t="s">
        <v>228</v>
      </c>
      <c r="AJ66" s="75" t="b">
        <f t="shared" si="19"/>
        <v>0</v>
      </c>
      <c r="AK66" s="34">
        <v>163</v>
      </c>
      <c r="AL66" s="34">
        <v>16.8</v>
      </c>
      <c r="AM66" s="34"/>
      <c r="AO66" s="195">
        <v>3313948482</v>
      </c>
      <c r="AP66" s="75" t="b">
        <f t="shared" si="16"/>
        <v>0</v>
      </c>
      <c r="AR66" s="75">
        <f t="shared" si="17"/>
        <v>15</v>
      </c>
    </row>
    <row r="67" spans="1:44" s="79" customFormat="1">
      <c r="A67" s="66">
        <v>56</v>
      </c>
      <c r="B67" s="225">
        <v>101805790352</v>
      </c>
      <c r="C67" s="326">
        <v>3313806736</v>
      </c>
      <c r="D67" s="193" t="s">
        <v>659</v>
      </c>
      <c r="E67" s="34"/>
      <c r="F67" s="69">
        <v>636</v>
      </c>
      <c r="G67" s="305">
        <v>12</v>
      </c>
      <c r="H67" s="39">
        <v>7</v>
      </c>
      <c r="I67" s="70">
        <f t="shared" si="0"/>
        <v>19</v>
      </c>
      <c r="J67" s="71">
        <f t="shared" si="6"/>
        <v>7632</v>
      </c>
      <c r="K67" s="71">
        <f t="shared" si="7"/>
        <v>4452</v>
      </c>
      <c r="L67" s="71">
        <f t="shared" si="8"/>
        <v>7632</v>
      </c>
      <c r="M67" s="71">
        <f t="shared" si="9"/>
        <v>6944</v>
      </c>
      <c r="N67" s="72">
        <f t="shared" si="10"/>
        <v>347</v>
      </c>
      <c r="O67" s="71">
        <f t="shared" si="11"/>
        <v>341</v>
      </c>
      <c r="P67" s="71">
        <f t="shared" si="18"/>
        <v>7632</v>
      </c>
      <c r="Q67" s="72">
        <f t="shared" si="12"/>
        <v>833</v>
      </c>
      <c r="R67" s="72">
        <f t="shared" si="13"/>
        <v>175</v>
      </c>
      <c r="S67" s="72">
        <f t="shared" si="14"/>
        <v>57</v>
      </c>
      <c r="T67" s="72"/>
      <c r="U67" s="34"/>
      <c r="V67" s="26"/>
      <c r="W67" s="36"/>
      <c r="X67" s="21"/>
      <c r="Y67" s="72">
        <f t="shared" si="1"/>
        <v>1065</v>
      </c>
      <c r="Z67" s="73">
        <f t="shared" si="2"/>
        <v>6567</v>
      </c>
      <c r="AA67" s="40">
        <v>500</v>
      </c>
      <c r="AB67" s="73">
        <f t="shared" si="15"/>
        <v>6067</v>
      </c>
      <c r="AC67" s="74">
        <f t="shared" si="3"/>
        <v>-6067</v>
      </c>
      <c r="AD67" s="75" t="e">
        <f>VLOOKUP(D67,#REF!,2,0)</f>
        <v>#REF!</v>
      </c>
      <c r="AE67" s="75" t="s">
        <v>21</v>
      </c>
      <c r="AF67" s="75">
        <v>9714</v>
      </c>
      <c r="AG67" s="76">
        <f t="shared" si="4"/>
        <v>3647</v>
      </c>
      <c r="AI67" s="34" t="s">
        <v>223</v>
      </c>
      <c r="AJ67" s="75" t="b">
        <f t="shared" si="19"/>
        <v>0</v>
      </c>
      <c r="AK67" s="34"/>
      <c r="AL67" s="34">
        <v>16.8</v>
      </c>
      <c r="AM67" s="34"/>
      <c r="AO67" s="203">
        <v>3315359456</v>
      </c>
      <c r="AP67" s="75" t="b">
        <f t="shared" si="16"/>
        <v>0</v>
      </c>
      <c r="AR67" s="75">
        <f t="shared" si="17"/>
        <v>12</v>
      </c>
    </row>
    <row r="68" spans="1:44" s="79" customFormat="1">
      <c r="A68" s="66">
        <v>57</v>
      </c>
      <c r="B68" s="225">
        <v>101486099649</v>
      </c>
      <c r="C68" s="326">
        <v>3311361569</v>
      </c>
      <c r="D68" s="193" t="s">
        <v>502</v>
      </c>
      <c r="E68" s="34"/>
      <c r="F68" s="69">
        <v>636</v>
      </c>
      <c r="G68" s="307">
        <v>20</v>
      </c>
      <c r="H68" s="39">
        <v>9</v>
      </c>
      <c r="I68" s="70">
        <f t="shared" si="0"/>
        <v>29</v>
      </c>
      <c r="J68" s="71">
        <f t="shared" si="6"/>
        <v>12720</v>
      </c>
      <c r="K68" s="71">
        <f t="shared" si="7"/>
        <v>5724</v>
      </c>
      <c r="L68" s="71">
        <f t="shared" si="8"/>
        <v>12720</v>
      </c>
      <c r="M68" s="71">
        <f t="shared" si="9"/>
        <v>11574</v>
      </c>
      <c r="N68" s="72">
        <f t="shared" si="10"/>
        <v>579</v>
      </c>
      <c r="O68" s="71">
        <f t="shared" si="11"/>
        <v>567</v>
      </c>
      <c r="P68" s="71">
        <f t="shared" si="18"/>
        <v>12720</v>
      </c>
      <c r="Q68" s="72">
        <f t="shared" si="12"/>
        <v>1389</v>
      </c>
      <c r="R68" s="72">
        <f t="shared" si="13"/>
        <v>200</v>
      </c>
      <c r="S68" s="72">
        <f t="shared" si="14"/>
        <v>95</v>
      </c>
      <c r="T68" s="72"/>
      <c r="U68" s="34"/>
      <c r="V68" s="26"/>
      <c r="W68" s="36"/>
      <c r="X68" s="21"/>
      <c r="Y68" s="72">
        <f t="shared" si="1"/>
        <v>1684</v>
      </c>
      <c r="Z68" s="73">
        <f t="shared" si="2"/>
        <v>11036</v>
      </c>
      <c r="AA68" s="40">
        <v>500</v>
      </c>
      <c r="AB68" s="73">
        <f t="shared" si="15"/>
        <v>10536</v>
      </c>
      <c r="AC68" s="74">
        <f t="shared" si="3"/>
        <v>-10536</v>
      </c>
      <c r="AD68" s="75" t="e">
        <f>VLOOKUP(D68,#REF!,2,0)</f>
        <v>#REF!</v>
      </c>
      <c r="AE68" s="75" t="s">
        <v>56</v>
      </c>
      <c r="AF68" s="75">
        <v>2162</v>
      </c>
      <c r="AG68" s="76">
        <f t="shared" si="4"/>
        <v>-8374</v>
      </c>
      <c r="AI68" s="34" t="s">
        <v>269</v>
      </c>
      <c r="AJ68" s="75" t="b">
        <f t="shared" si="19"/>
        <v>0</v>
      </c>
      <c r="AK68" s="34">
        <v>308</v>
      </c>
      <c r="AL68" s="34"/>
      <c r="AM68" s="34"/>
      <c r="AO68" s="195">
        <v>3308695163</v>
      </c>
      <c r="AP68" s="75" t="b">
        <f t="shared" si="16"/>
        <v>0</v>
      </c>
      <c r="AR68" s="75">
        <f t="shared" si="17"/>
        <v>20</v>
      </c>
    </row>
    <row r="69" spans="1:44" s="79" customFormat="1">
      <c r="A69" s="66">
        <v>58</v>
      </c>
      <c r="B69" s="225">
        <v>101825087496</v>
      </c>
      <c r="C69" s="326">
        <v>3314013802</v>
      </c>
      <c r="D69" s="193" t="s">
        <v>491</v>
      </c>
      <c r="E69" s="34"/>
      <c r="F69" s="69">
        <v>636</v>
      </c>
      <c r="G69" s="305">
        <v>15</v>
      </c>
      <c r="H69" s="39">
        <v>10</v>
      </c>
      <c r="I69" s="70">
        <f t="shared" si="0"/>
        <v>25</v>
      </c>
      <c r="J69" s="71">
        <f t="shared" si="6"/>
        <v>9540</v>
      </c>
      <c r="K69" s="71">
        <f t="shared" si="7"/>
        <v>6360</v>
      </c>
      <c r="L69" s="71">
        <f t="shared" si="8"/>
        <v>9540</v>
      </c>
      <c r="M69" s="71">
        <f t="shared" si="9"/>
        <v>8680</v>
      </c>
      <c r="N69" s="72">
        <f t="shared" si="10"/>
        <v>434</v>
      </c>
      <c r="O69" s="71">
        <f t="shared" si="11"/>
        <v>426</v>
      </c>
      <c r="P69" s="71">
        <f t="shared" si="18"/>
        <v>9540</v>
      </c>
      <c r="Q69" s="72">
        <f t="shared" si="12"/>
        <v>1042</v>
      </c>
      <c r="R69" s="72">
        <f t="shared" si="13"/>
        <v>175</v>
      </c>
      <c r="S69" s="72">
        <f t="shared" si="14"/>
        <v>72</v>
      </c>
      <c r="T69" s="72"/>
      <c r="U69" s="34"/>
      <c r="V69" s="26"/>
      <c r="W69" s="36"/>
      <c r="X69" s="21"/>
      <c r="Y69" s="72">
        <f t="shared" si="1"/>
        <v>1289</v>
      </c>
      <c r="Z69" s="73">
        <f t="shared" si="2"/>
        <v>8251</v>
      </c>
      <c r="AA69" s="40">
        <v>500</v>
      </c>
      <c r="AB69" s="73">
        <f t="shared" si="15"/>
        <v>7751</v>
      </c>
      <c r="AC69" s="74">
        <f t="shared" si="3"/>
        <v>-7751</v>
      </c>
      <c r="AD69" s="75" t="e">
        <f>VLOOKUP(D69,#REF!,2,0)</f>
        <v>#REF!</v>
      </c>
      <c r="AE69" s="75" t="s">
        <v>32</v>
      </c>
      <c r="AF69" s="75">
        <v>8596.4</v>
      </c>
      <c r="AG69" s="76">
        <f t="shared" si="4"/>
        <v>845.39999999999964</v>
      </c>
      <c r="AI69" s="34" t="s">
        <v>99</v>
      </c>
      <c r="AJ69" s="75" t="b">
        <f t="shared" si="19"/>
        <v>0</v>
      </c>
      <c r="AK69" s="34">
        <v>210</v>
      </c>
      <c r="AL69" s="34">
        <v>16.8</v>
      </c>
      <c r="AM69" s="34">
        <v>5000</v>
      </c>
      <c r="AO69" s="195">
        <v>3315707279</v>
      </c>
      <c r="AP69" s="75" t="b">
        <f t="shared" si="16"/>
        <v>0</v>
      </c>
      <c r="AR69" s="75">
        <f t="shared" si="17"/>
        <v>15</v>
      </c>
    </row>
    <row r="70" spans="1:44" s="79" customFormat="1">
      <c r="A70" s="66">
        <v>59</v>
      </c>
      <c r="B70" s="225">
        <v>102078951370</v>
      </c>
      <c r="C70" s="326">
        <v>3316473499</v>
      </c>
      <c r="D70" s="193" t="s">
        <v>448</v>
      </c>
      <c r="E70" s="34"/>
      <c r="F70" s="69">
        <v>636</v>
      </c>
      <c r="G70" s="307">
        <v>8</v>
      </c>
      <c r="H70" s="39">
        <v>4</v>
      </c>
      <c r="I70" s="70">
        <f t="shared" si="0"/>
        <v>12</v>
      </c>
      <c r="J70" s="71">
        <f t="shared" si="6"/>
        <v>5088</v>
      </c>
      <c r="K70" s="71">
        <f t="shared" si="7"/>
        <v>2544</v>
      </c>
      <c r="L70" s="71">
        <f t="shared" si="8"/>
        <v>5088</v>
      </c>
      <c r="M70" s="71">
        <f t="shared" si="9"/>
        <v>4630</v>
      </c>
      <c r="N70" s="72">
        <f t="shared" si="10"/>
        <v>232</v>
      </c>
      <c r="O70" s="71">
        <f t="shared" si="11"/>
        <v>226</v>
      </c>
      <c r="P70" s="71">
        <f t="shared" si="18"/>
        <v>5088</v>
      </c>
      <c r="Q70" s="72">
        <f t="shared" si="12"/>
        <v>556</v>
      </c>
      <c r="R70" s="72">
        <f t="shared" si="13"/>
        <v>0</v>
      </c>
      <c r="S70" s="72">
        <f t="shared" si="14"/>
        <v>38</v>
      </c>
      <c r="T70" s="72"/>
      <c r="U70" s="34"/>
      <c r="V70" s="26"/>
      <c r="W70" s="36"/>
      <c r="X70" s="21"/>
      <c r="Y70" s="72">
        <f t="shared" si="1"/>
        <v>594</v>
      </c>
      <c r="Z70" s="73">
        <f t="shared" si="2"/>
        <v>4494</v>
      </c>
      <c r="AA70" s="40">
        <v>500</v>
      </c>
      <c r="AB70" s="73">
        <f t="shared" si="15"/>
        <v>3994</v>
      </c>
      <c r="AC70" s="74">
        <f t="shared" si="3"/>
        <v>-3994</v>
      </c>
      <c r="AD70" s="75" t="e">
        <f>VLOOKUP(D70,#REF!,2,0)</f>
        <v>#REF!</v>
      </c>
      <c r="AE70" s="75" t="s">
        <v>13</v>
      </c>
      <c r="AF70" s="75">
        <v>8010.7</v>
      </c>
      <c r="AG70" s="76">
        <f t="shared" si="4"/>
        <v>4016.7</v>
      </c>
      <c r="AI70" s="34" t="s">
        <v>241</v>
      </c>
      <c r="AJ70" s="75" t="b">
        <f t="shared" si="19"/>
        <v>0</v>
      </c>
      <c r="AK70" s="34">
        <v>261</v>
      </c>
      <c r="AL70" s="34"/>
      <c r="AM70" s="34"/>
      <c r="AO70" s="203">
        <v>3315285018</v>
      </c>
      <c r="AP70" s="75" t="b">
        <f t="shared" si="16"/>
        <v>0</v>
      </c>
      <c r="AR70" s="75">
        <f t="shared" si="17"/>
        <v>8</v>
      </c>
    </row>
    <row r="71" spans="1:44" s="79" customFormat="1">
      <c r="A71" s="66">
        <v>60</v>
      </c>
      <c r="B71" s="225">
        <v>101492178974</v>
      </c>
      <c r="C71" s="326">
        <v>3311090288</v>
      </c>
      <c r="D71" s="193" t="s">
        <v>505</v>
      </c>
      <c r="E71" s="34"/>
      <c r="F71" s="69">
        <v>636</v>
      </c>
      <c r="G71" s="307">
        <v>20</v>
      </c>
      <c r="H71" s="39">
        <v>7</v>
      </c>
      <c r="I71" s="70">
        <f t="shared" si="0"/>
        <v>27</v>
      </c>
      <c r="J71" s="71">
        <f t="shared" si="6"/>
        <v>12720</v>
      </c>
      <c r="K71" s="71">
        <f t="shared" si="7"/>
        <v>4452</v>
      </c>
      <c r="L71" s="71">
        <f t="shared" si="8"/>
        <v>12720</v>
      </c>
      <c r="M71" s="71">
        <f t="shared" si="9"/>
        <v>11574</v>
      </c>
      <c r="N71" s="72">
        <f t="shared" si="10"/>
        <v>579</v>
      </c>
      <c r="O71" s="71">
        <f t="shared" si="11"/>
        <v>567</v>
      </c>
      <c r="P71" s="71">
        <f t="shared" si="18"/>
        <v>12720</v>
      </c>
      <c r="Q71" s="72">
        <f t="shared" si="12"/>
        <v>1389</v>
      </c>
      <c r="R71" s="72">
        <f t="shared" si="13"/>
        <v>200</v>
      </c>
      <c r="S71" s="72">
        <f t="shared" si="14"/>
        <v>95</v>
      </c>
      <c r="T71" s="72"/>
      <c r="U71" s="34"/>
      <c r="V71" s="26"/>
      <c r="W71" s="36"/>
      <c r="X71" s="21"/>
      <c r="Y71" s="72">
        <f t="shared" si="1"/>
        <v>1684</v>
      </c>
      <c r="Z71" s="73">
        <f t="shared" si="2"/>
        <v>11036</v>
      </c>
      <c r="AA71" s="40">
        <v>500</v>
      </c>
      <c r="AB71" s="73">
        <f t="shared" si="15"/>
        <v>10536</v>
      </c>
      <c r="AC71" s="74">
        <f t="shared" si="3"/>
        <v>-10536</v>
      </c>
      <c r="AD71" s="75" t="e">
        <f>VLOOKUP(D71,#REF!,2,0)</f>
        <v>#REF!</v>
      </c>
      <c r="AE71" s="75" t="s">
        <v>7</v>
      </c>
      <c r="AF71" s="75">
        <v>9816.75</v>
      </c>
      <c r="AG71" s="76">
        <f t="shared" si="4"/>
        <v>-719.25</v>
      </c>
      <c r="AI71" s="34" t="s">
        <v>240</v>
      </c>
      <c r="AJ71" s="75" t="b">
        <f t="shared" si="19"/>
        <v>0</v>
      </c>
      <c r="AK71" s="34">
        <v>145</v>
      </c>
      <c r="AL71" s="34"/>
      <c r="AM71" s="34"/>
      <c r="AO71" s="195">
        <v>3316906032</v>
      </c>
      <c r="AP71" s="75" t="b">
        <f t="shared" si="16"/>
        <v>0</v>
      </c>
      <c r="AR71" s="75">
        <f t="shared" si="17"/>
        <v>20</v>
      </c>
    </row>
    <row r="72" spans="1:44" s="79" customFormat="1">
      <c r="A72" s="66">
        <v>61</v>
      </c>
      <c r="B72" s="225">
        <v>102043325341</v>
      </c>
      <c r="C72" s="326">
        <v>3316063261</v>
      </c>
      <c r="D72" s="193" t="s">
        <v>458</v>
      </c>
      <c r="E72" s="34"/>
      <c r="F72" s="69">
        <v>636</v>
      </c>
      <c r="G72" s="305">
        <v>15</v>
      </c>
      <c r="H72" s="39">
        <v>10</v>
      </c>
      <c r="I72" s="70">
        <f t="shared" si="0"/>
        <v>25</v>
      </c>
      <c r="J72" s="71">
        <f t="shared" si="6"/>
        <v>9540</v>
      </c>
      <c r="K72" s="71">
        <f t="shared" si="7"/>
        <v>6360</v>
      </c>
      <c r="L72" s="71">
        <f t="shared" si="8"/>
        <v>9540</v>
      </c>
      <c r="M72" s="71">
        <f t="shared" si="9"/>
        <v>8680</v>
      </c>
      <c r="N72" s="72">
        <f t="shared" si="10"/>
        <v>434</v>
      </c>
      <c r="O72" s="71">
        <f t="shared" si="11"/>
        <v>426</v>
      </c>
      <c r="P72" s="71">
        <f t="shared" si="18"/>
        <v>9540</v>
      </c>
      <c r="Q72" s="72">
        <f t="shared" si="12"/>
        <v>1042</v>
      </c>
      <c r="R72" s="72">
        <f t="shared" si="13"/>
        <v>175</v>
      </c>
      <c r="S72" s="72">
        <f t="shared" si="14"/>
        <v>72</v>
      </c>
      <c r="T72" s="72"/>
      <c r="U72" s="34"/>
      <c r="V72" s="26"/>
      <c r="W72" s="36"/>
      <c r="X72" s="21"/>
      <c r="Y72" s="72">
        <f t="shared" si="1"/>
        <v>1289</v>
      </c>
      <c r="Z72" s="73">
        <f t="shared" si="2"/>
        <v>8251</v>
      </c>
      <c r="AA72" s="40">
        <v>500</v>
      </c>
      <c r="AB72" s="73">
        <f t="shared" si="15"/>
        <v>7751</v>
      </c>
      <c r="AC72" s="74">
        <f t="shared" si="3"/>
        <v>-7751</v>
      </c>
      <c r="AD72" s="75" t="e">
        <f>VLOOKUP(D72,#REF!,2,0)</f>
        <v>#REF!</v>
      </c>
      <c r="AE72" s="75"/>
      <c r="AF72" s="75">
        <v>13276.1</v>
      </c>
      <c r="AG72" s="76">
        <f t="shared" si="4"/>
        <v>5525.1</v>
      </c>
      <c r="AI72" s="34" t="s">
        <v>216</v>
      </c>
      <c r="AJ72" s="75" t="b">
        <f t="shared" si="19"/>
        <v>0</v>
      </c>
      <c r="AK72" s="34"/>
      <c r="AL72" s="34"/>
      <c r="AM72" s="34"/>
      <c r="AO72" s="195">
        <v>3316550718</v>
      </c>
      <c r="AP72" s="75" t="b">
        <f t="shared" si="16"/>
        <v>0</v>
      </c>
      <c r="AR72" s="75">
        <f t="shared" si="17"/>
        <v>15</v>
      </c>
    </row>
    <row r="73" spans="1:44" s="79" customFormat="1">
      <c r="A73" s="66">
        <v>62</v>
      </c>
      <c r="B73" s="225">
        <v>101821692693</v>
      </c>
      <c r="C73" s="326">
        <v>3313965630</v>
      </c>
      <c r="D73" s="193" t="s">
        <v>493</v>
      </c>
      <c r="E73" s="34"/>
      <c r="F73" s="69">
        <v>636</v>
      </c>
      <c r="G73" s="305">
        <v>8</v>
      </c>
      <c r="H73" s="39">
        <v>2</v>
      </c>
      <c r="I73" s="70">
        <f t="shared" si="0"/>
        <v>10</v>
      </c>
      <c r="J73" s="71">
        <f t="shared" si="6"/>
        <v>5088</v>
      </c>
      <c r="K73" s="71">
        <f t="shared" si="7"/>
        <v>1272</v>
      </c>
      <c r="L73" s="71">
        <f t="shared" si="8"/>
        <v>5088</v>
      </c>
      <c r="M73" s="71">
        <f t="shared" si="9"/>
        <v>4630</v>
      </c>
      <c r="N73" s="72">
        <f t="shared" si="10"/>
        <v>232</v>
      </c>
      <c r="O73" s="71">
        <f t="shared" si="11"/>
        <v>226</v>
      </c>
      <c r="P73" s="71">
        <f t="shared" si="18"/>
        <v>5088</v>
      </c>
      <c r="Q73" s="72">
        <f t="shared" si="12"/>
        <v>556</v>
      </c>
      <c r="R73" s="72">
        <f t="shared" si="13"/>
        <v>0</v>
      </c>
      <c r="S73" s="72">
        <f t="shared" si="14"/>
        <v>38</v>
      </c>
      <c r="T73" s="72"/>
      <c r="U73" s="34"/>
      <c r="V73" s="26"/>
      <c r="W73" s="36"/>
      <c r="X73" s="21"/>
      <c r="Y73" s="72">
        <f t="shared" si="1"/>
        <v>594</v>
      </c>
      <c r="Z73" s="73">
        <f t="shared" si="2"/>
        <v>4494</v>
      </c>
      <c r="AA73" s="40">
        <v>500</v>
      </c>
      <c r="AB73" s="73">
        <f t="shared" si="15"/>
        <v>3994</v>
      </c>
      <c r="AC73" s="74">
        <f t="shared" si="3"/>
        <v>-3994</v>
      </c>
      <c r="AD73" s="75" t="e">
        <f>VLOOKUP(D73,#REF!,2,0)</f>
        <v>#REF!</v>
      </c>
      <c r="AE73" s="75"/>
      <c r="AF73" s="75">
        <v>6160.8</v>
      </c>
      <c r="AG73" s="76">
        <f t="shared" si="4"/>
        <v>2166.8000000000002</v>
      </c>
      <c r="AI73" s="34" t="s">
        <v>26</v>
      </c>
      <c r="AJ73" s="75" t="b">
        <f t="shared" si="19"/>
        <v>0</v>
      </c>
      <c r="AK73" s="34">
        <v>16</v>
      </c>
      <c r="AL73" s="34">
        <v>33.6</v>
      </c>
      <c r="AM73" s="34"/>
      <c r="AO73" s="195">
        <v>3311838965</v>
      </c>
      <c r="AP73" s="75" t="b">
        <f t="shared" si="16"/>
        <v>0</v>
      </c>
      <c r="AR73" s="75">
        <f t="shared" si="17"/>
        <v>8</v>
      </c>
    </row>
    <row r="74" spans="1:44" s="79" customFormat="1">
      <c r="A74" s="66">
        <v>63</v>
      </c>
      <c r="B74" s="225">
        <v>101591620411</v>
      </c>
      <c r="C74" s="326">
        <v>3313948482</v>
      </c>
      <c r="D74" s="193" t="s">
        <v>494</v>
      </c>
      <c r="E74" s="34"/>
      <c r="F74" s="69">
        <v>636</v>
      </c>
      <c r="G74" s="305">
        <v>15</v>
      </c>
      <c r="H74" s="39">
        <v>6</v>
      </c>
      <c r="I74" s="70">
        <f t="shared" si="0"/>
        <v>21</v>
      </c>
      <c r="J74" s="71">
        <f t="shared" si="6"/>
        <v>9540</v>
      </c>
      <c r="K74" s="71">
        <f t="shared" si="7"/>
        <v>3816</v>
      </c>
      <c r="L74" s="71">
        <f t="shared" si="8"/>
        <v>9540</v>
      </c>
      <c r="M74" s="71">
        <f t="shared" si="9"/>
        <v>8680</v>
      </c>
      <c r="N74" s="72">
        <f t="shared" si="10"/>
        <v>434</v>
      </c>
      <c r="O74" s="71">
        <f t="shared" si="11"/>
        <v>426</v>
      </c>
      <c r="P74" s="71">
        <f t="shared" si="18"/>
        <v>9540</v>
      </c>
      <c r="Q74" s="72">
        <f t="shared" si="12"/>
        <v>1042</v>
      </c>
      <c r="R74" s="72">
        <f t="shared" si="13"/>
        <v>175</v>
      </c>
      <c r="S74" s="72">
        <f t="shared" si="14"/>
        <v>72</v>
      </c>
      <c r="T74" s="72"/>
      <c r="U74" s="34"/>
      <c r="V74" s="26"/>
      <c r="W74" s="36"/>
      <c r="X74" s="21"/>
      <c r="Y74" s="72">
        <f t="shared" si="1"/>
        <v>1289</v>
      </c>
      <c r="Z74" s="73">
        <f t="shared" si="2"/>
        <v>8251</v>
      </c>
      <c r="AA74" s="40">
        <v>500</v>
      </c>
      <c r="AB74" s="73">
        <f t="shared" si="15"/>
        <v>7751</v>
      </c>
      <c r="AC74" s="74">
        <f t="shared" si="3"/>
        <v>-7751</v>
      </c>
      <c r="AD74" s="75" t="e">
        <f>VLOOKUP(D74,#REF!,2,0)</f>
        <v>#REF!</v>
      </c>
      <c r="AE74" s="75" t="s">
        <v>4</v>
      </c>
      <c r="AF74" s="75">
        <v>9055.4</v>
      </c>
      <c r="AG74" s="76">
        <f t="shared" si="4"/>
        <v>1304.3999999999996</v>
      </c>
      <c r="AI74" s="34" t="s">
        <v>233</v>
      </c>
      <c r="AJ74" s="75" t="b">
        <f t="shared" si="19"/>
        <v>0</v>
      </c>
      <c r="AK74" s="34">
        <v>172</v>
      </c>
      <c r="AL74" s="34"/>
      <c r="AM74" s="34"/>
      <c r="AO74" s="202">
        <v>3310906192</v>
      </c>
      <c r="AP74" s="75" t="b">
        <f t="shared" si="16"/>
        <v>0</v>
      </c>
      <c r="AR74" s="75">
        <f t="shared" si="17"/>
        <v>15</v>
      </c>
    </row>
    <row r="75" spans="1:44" s="79" customFormat="1">
      <c r="A75" s="66">
        <v>64</v>
      </c>
      <c r="B75" s="225">
        <v>102235752061</v>
      </c>
      <c r="C75" s="326">
        <v>3317906217</v>
      </c>
      <c r="D75" s="193" t="s">
        <v>20231</v>
      </c>
      <c r="E75" s="34"/>
      <c r="F75" s="69">
        <v>636</v>
      </c>
      <c r="G75" s="305">
        <v>12</v>
      </c>
      <c r="H75" s="39">
        <v>7</v>
      </c>
      <c r="I75" s="70">
        <f t="shared" si="0"/>
        <v>19</v>
      </c>
      <c r="J75" s="71">
        <f t="shared" si="6"/>
        <v>7632</v>
      </c>
      <c r="K75" s="71">
        <f t="shared" si="7"/>
        <v>4452</v>
      </c>
      <c r="L75" s="71">
        <f t="shared" si="8"/>
        <v>7632</v>
      </c>
      <c r="M75" s="71">
        <f t="shared" si="9"/>
        <v>6944</v>
      </c>
      <c r="N75" s="72">
        <f t="shared" si="10"/>
        <v>347</v>
      </c>
      <c r="O75" s="71">
        <f t="shared" si="11"/>
        <v>341</v>
      </c>
      <c r="P75" s="71">
        <f t="shared" si="18"/>
        <v>7632</v>
      </c>
      <c r="Q75" s="72">
        <f t="shared" si="12"/>
        <v>833</v>
      </c>
      <c r="R75" s="72">
        <f t="shared" si="13"/>
        <v>175</v>
      </c>
      <c r="S75" s="72">
        <f t="shared" si="14"/>
        <v>57</v>
      </c>
      <c r="T75" s="72"/>
      <c r="U75" s="34"/>
      <c r="V75" s="26"/>
      <c r="W75" s="36"/>
      <c r="X75" s="21"/>
      <c r="Y75" s="72">
        <f t="shared" si="1"/>
        <v>1065</v>
      </c>
      <c r="Z75" s="73">
        <f t="shared" si="2"/>
        <v>6567</v>
      </c>
      <c r="AA75" s="40">
        <v>500</v>
      </c>
      <c r="AB75" s="73">
        <f t="shared" si="15"/>
        <v>6067</v>
      </c>
      <c r="AC75" s="74">
        <f t="shared" si="3"/>
        <v>-6067</v>
      </c>
      <c r="AD75" s="75" t="e">
        <f>VLOOKUP(D75,#REF!,2,0)</f>
        <v>#REF!</v>
      </c>
      <c r="AE75" s="58" t="s">
        <v>10</v>
      </c>
      <c r="AF75" s="58">
        <v>11166.1</v>
      </c>
      <c r="AG75" s="76">
        <f t="shared" si="4"/>
        <v>5099.1000000000004</v>
      </c>
      <c r="AI75" s="34" t="s">
        <v>227</v>
      </c>
      <c r="AJ75" s="75" t="b">
        <f t="shared" si="19"/>
        <v>0</v>
      </c>
      <c r="AK75" s="34">
        <v>234</v>
      </c>
      <c r="AL75" s="34">
        <v>8</v>
      </c>
      <c r="AM75" s="34">
        <v>5000</v>
      </c>
      <c r="AO75" s="202">
        <v>3316313423</v>
      </c>
      <c r="AP75" s="75" t="b">
        <f t="shared" si="16"/>
        <v>0</v>
      </c>
      <c r="AR75" s="75">
        <f t="shared" si="17"/>
        <v>12</v>
      </c>
    </row>
    <row r="76" spans="1:44" s="79" customFormat="1">
      <c r="A76" s="66">
        <v>65</v>
      </c>
      <c r="B76" s="225">
        <v>101960331774</v>
      </c>
      <c r="C76" s="326">
        <v>3315285018</v>
      </c>
      <c r="D76" s="193" t="s">
        <v>478</v>
      </c>
      <c r="E76" s="34"/>
      <c r="F76" s="69">
        <v>636</v>
      </c>
      <c r="G76" s="305">
        <v>15</v>
      </c>
      <c r="H76" s="39">
        <v>10</v>
      </c>
      <c r="I76" s="70">
        <f t="shared" ref="I76:I121" si="20">+G76+H76</f>
        <v>25</v>
      </c>
      <c r="J76" s="71">
        <f t="shared" si="6"/>
        <v>9540</v>
      </c>
      <c r="K76" s="71">
        <f t="shared" si="7"/>
        <v>6360</v>
      </c>
      <c r="L76" s="71">
        <f t="shared" si="8"/>
        <v>9540</v>
      </c>
      <c r="M76" s="71">
        <f t="shared" si="9"/>
        <v>8680</v>
      </c>
      <c r="N76" s="72">
        <f t="shared" si="10"/>
        <v>434</v>
      </c>
      <c r="O76" s="71">
        <f t="shared" si="11"/>
        <v>426</v>
      </c>
      <c r="P76" s="71">
        <f t="shared" si="18"/>
        <v>9540</v>
      </c>
      <c r="Q76" s="72">
        <f t="shared" ref="Q76:Q121" si="21">ROUND(M76*12%,0)</f>
        <v>1042</v>
      </c>
      <c r="R76" s="72">
        <f t="shared" si="13"/>
        <v>175</v>
      </c>
      <c r="S76" s="72">
        <f t="shared" si="14"/>
        <v>72</v>
      </c>
      <c r="T76" s="72"/>
      <c r="U76" s="34"/>
      <c r="V76" s="26"/>
      <c r="W76" s="36"/>
      <c r="X76" s="21"/>
      <c r="Y76" s="72">
        <f t="shared" ref="Y76:Y121" si="22">SUM(Q76:X76)</f>
        <v>1289</v>
      </c>
      <c r="Z76" s="73">
        <f t="shared" ref="Z76:Z121" si="23">P76-Y76</f>
        <v>8251</v>
      </c>
      <c r="AA76" s="40">
        <v>500</v>
      </c>
      <c r="AB76" s="73">
        <f t="shared" si="15"/>
        <v>7751</v>
      </c>
      <c r="AC76" s="74">
        <f t="shared" ref="AC76:AC97" si="24">E76-AB76</f>
        <v>-7751</v>
      </c>
      <c r="AD76" s="75" t="e">
        <f>VLOOKUP(D76,#REF!,2,0)</f>
        <v>#REF!</v>
      </c>
      <c r="AE76" s="75" t="s">
        <v>25</v>
      </c>
      <c r="AF76" s="75">
        <v>3959.7</v>
      </c>
      <c r="AG76" s="76">
        <f t="shared" ref="AG76:AG93" si="25">AF76-AB76</f>
        <v>-3791.3</v>
      </c>
      <c r="AI76" s="80" t="s">
        <v>310</v>
      </c>
      <c r="AJ76" s="75" t="b">
        <f t="shared" si="19"/>
        <v>0</v>
      </c>
      <c r="AK76" s="34">
        <v>294</v>
      </c>
      <c r="AL76" s="34">
        <v>84</v>
      </c>
      <c r="AM76" s="34"/>
      <c r="AO76" s="202">
        <v>3316711072</v>
      </c>
      <c r="AP76" s="75" t="b">
        <f t="shared" si="16"/>
        <v>0</v>
      </c>
      <c r="AR76" s="75">
        <f t="shared" si="17"/>
        <v>15</v>
      </c>
    </row>
    <row r="77" spans="1:44" s="79" customFormat="1">
      <c r="A77" s="66">
        <v>66</v>
      </c>
      <c r="B77" s="225">
        <v>101540070377</v>
      </c>
      <c r="C77" s="326">
        <v>3311838965</v>
      </c>
      <c r="D77" s="193" t="s">
        <v>499</v>
      </c>
      <c r="E77" s="34"/>
      <c r="F77" s="69">
        <v>636</v>
      </c>
      <c r="G77" s="305"/>
      <c r="H77" s="39"/>
      <c r="I77" s="70">
        <f t="shared" si="20"/>
        <v>0</v>
      </c>
      <c r="J77" s="71">
        <f t="shared" ref="J77:J121" si="26">ROUND(G77*F77,0)</f>
        <v>0</v>
      </c>
      <c r="K77" s="71">
        <f t="shared" ref="K77:K121" si="27">ROUND(F77*H77,0)</f>
        <v>0</v>
      </c>
      <c r="L77" s="71">
        <f t="shared" ref="L77:L121" si="28">F77*G77</f>
        <v>0</v>
      </c>
      <c r="M77" s="71">
        <f t="shared" ref="M77:M121" si="29">ROUND($M$4*G77,0)</f>
        <v>0</v>
      </c>
      <c r="N77" s="72">
        <f t="shared" ref="N77:N121" si="30">ROUND($M77*5%,0)</f>
        <v>0</v>
      </c>
      <c r="O77" s="71">
        <f t="shared" ref="O77:O121" si="31">L77-M77-N77</f>
        <v>0</v>
      </c>
      <c r="P77" s="71">
        <f t="shared" si="18"/>
        <v>0</v>
      </c>
      <c r="Q77" s="72">
        <f t="shared" si="21"/>
        <v>0</v>
      </c>
      <c r="R77" s="72">
        <f t="shared" ref="R77:R121" si="32">IF(P77&lt;=7500,0,IF(P77&lt;=10000,175,200))</f>
        <v>0</v>
      </c>
      <c r="S77" s="72">
        <f t="shared" ref="S77:S121" si="33">ROUND(P77*0.75%,0)</f>
        <v>0</v>
      </c>
      <c r="T77" s="72"/>
      <c r="U77" s="34"/>
      <c r="V77" s="26"/>
      <c r="W77" s="36"/>
      <c r="X77" s="21"/>
      <c r="Y77" s="72">
        <f t="shared" si="22"/>
        <v>0</v>
      </c>
      <c r="Z77" s="73">
        <f t="shared" si="23"/>
        <v>0</v>
      </c>
      <c r="AA77" s="40"/>
      <c r="AB77" s="73">
        <f t="shared" ref="AB77:AB121" si="34">Z77-AA77</f>
        <v>0</v>
      </c>
      <c r="AC77" s="74">
        <f t="shared" si="24"/>
        <v>0</v>
      </c>
      <c r="AD77" s="75" t="e">
        <f>VLOOKUP(D77,#REF!,2,0)</f>
        <v>#REF!</v>
      </c>
      <c r="AE77" s="75"/>
      <c r="AF77" s="75">
        <v>14356.75</v>
      </c>
      <c r="AG77" s="76">
        <f t="shared" si="25"/>
        <v>14356.75</v>
      </c>
      <c r="AI77" s="34" t="s">
        <v>218</v>
      </c>
      <c r="AJ77" s="75" t="b">
        <f t="shared" si="19"/>
        <v>0</v>
      </c>
      <c r="AK77" s="34">
        <v>8</v>
      </c>
      <c r="AL77" s="34"/>
      <c r="AM77" s="34">
        <v>4000</v>
      </c>
      <c r="AO77" s="196">
        <v>3315708668</v>
      </c>
      <c r="AP77" s="75" t="b">
        <f t="shared" ref="AP77:AP97" si="35">AO77=C77</f>
        <v>0</v>
      </c>
      <c r="AR77" s="75">
        <f t="shared" ref="AR77:AR121" si="36">ROUNDUP(G77,0)</f>
        <v>0</v>
      </c>
    </row>
    <row r="78" spans="1:44" s="79" customFormat="1">
      <c r="A78" s="66">
        <v>67</v>
      </c>
      <c r="B78" s="225">
        <v>101475170616</v>
      </c>
      <c r="C78" s="326">
        <v>3310906192</v>
      </c>
      <c r="D78" s="193" t="s">
        <v>507</v>
      </c>
      <c r="E78" s="34"/>
      <c r="F78" s="69">
        <v>636</v>
      </c>
      <c r="G78" s="305">
        <v>15</v>
      </c>
      <c r="H78" s="39">
        <v>9</v>
      </c>
      <c r="I78" s="70">
        <f t="shared" si="20"/>
        <v>24</v>
      </c>
      <c r="J78" s="71">
        <f t="shared" si="26"/>
        <v>9540</v>
      </c>
      <c r="K78" s="71">
        <f t="shared" si="27"/>
        <v>5724</v>
      </c>
      <c r="L78" s="71">
        <f t="shared" si="28"/>
        <v>9540</v>
      </c>
      <c r="M78" s="71">
        <f t="shared" si="29"/>
        <v>8680</v>
      </c>
      <c r="N78" s="72">
        <f t="shared" si="30"/>
        <v>434</v>
      </c>
      <c r="O78" s="71">
        <f t="shared" si="31"/>
        <v>426</v>
      </c>
      <c r="P78" s="71">
        <f t="shared" ref="P78:P121" si="37">O78+N78+M78</f>
        <v>9540</v>
      </c>
      <c r="Q78" s="72">
        <f t="shared" si="21"/>
        <v>1042</v>
      </c>
      <c r="R78" s="72">
        <f t="shared" si="32"/>
        <v>175</v>
      </c>
      <c r="S78" s="72">
        <f t="shared" si="33"/>
        <v>72</v>
      </c>
      <c r="T78" s="72"/>
      <c r="U78" s="34"/>
      <c r="V78" s="26"/>
      <c r="W78" s="36"/>
      <c r="X78" s="21"/>
      <c r="Y78" s="72">
        <f t="shared" si="22"/>
        <v>1289</v>
      </c>
      <c r="Z78" s="73">
        <f t="shared" si="23"/>
        <v>8251</v>
      </c>
      <c r="AA78" s="40">
        <v>500</v>
      </c>
      <c r="AB78" s="73">
        <f t="shared" si="34"/>
        <v>7751</v>
      </c>
      <c r="AC78" s="74">
        <f t="shared" si="24"/>
        <v>-7751</v>
      </c>
      <c r="AD78" s="75" t="e">
        <f>VLOOKUP(D78,#REF!,2,0)</f>
        <v>#REF!</v>
      </c>
      <c r="AE78" s="58" t="s">
        <v>28</v>
      </c>
      <c r="AF78" s="58">
        <v>11975.7</v>
      </c>
      <c r="AG78" s="76">
        <f t="shared" si="25"/>
        <v>4224.7000000000007</v>
      </c>
      <c r="AI78" s="34" t="s">
        <v>38</v>
      </c>
      <c r="AJ78" s="75" t="b">
        <f t="shared" si="19"/>
        <v>0</v>
      </c>
      <c r="AK78" s="34">
        <v>447</v>
      </c>
      <c r="AL78" s="34"/>
      <c r="AM78" s="34"/>
      <c r="AO78" s="196">
        <v>3315199534</v>
      </c>
      <c r="AP78" s="75" t="b">
        <f t="shared" si="35"/>
        <v>0</v>
      </c>
      <c r="AR78" s="75">
        <f t="shared" si="36"/>
        <v>15</v>
      </c>
    </row>
    <row r="79" spans="1:44" s="79" customFormat="1">
      <c r="A79" s="66">
        <v>68</v>
      </c>
      <c r="B79" s="225">
        <v>102211278046</v>
      </c>
      <c r="C79" s="326">
        <v>3317712555</v>
      </c>
      <c r="D79" s="193" t="s">
        <v>747</v>
      </c>
      <c r="E79" s="34"/>
      <c r="F79" s="69">
        <v>636</v>
      </c>
      <c r="G79" s="305">
        <v>12</v>
      </c>
      <c r="H79" s="39">
        <v>7</v>
      </c>
      <c r="I79" s="70">
        <f t="shared" si="20"/>
        <v>19</v>
      </c>
      <c r="J79" s="71">
        <f t="shared" si="26"/>
        <v>7632</v>
      </c>
      <c r="K79" s="71">
        <f t="shared" si="27"/>
        <v>4452</v>
      </c>
      <c r="L79" s="71">
        <f t="shared" si="28"/>
        <v>7632</v>
      </c>
      <c r="M79" s="71">
        <f t="shared" si="29"/>
        <v>6944</v>
      </c>
      <c r="N79" s="72">
        <f t="shared" si="30"/>
        <v>347</v>
      </c>
      <c r="O79" s="71">
        <f t="shared" si="31"/>
        <v>341</v>
      </c>
      <c r="P79" s="71">
        <f t="shared" si="37"/>
        <v>7632</v>
      </c>
      <c r="Q79" s="72">
        <f t="shared" si="21"/>
        <v>833</v>
      </c>
      <c r="R79" s="72">
        <f t="shared" si="32"/>
        <v>175</v>
      </c>
      <c r="S79" s="72">
        <f t="shared" si="33"/>
        <v>57</v>
      </c>
      <c r="T79" s="72"/>
      <c r="U79" s="34"/>
      <c r="V79" s="26"/>
      <c r="W79" s="36"/>
      <c r="X79" s="21"/>
      <c r="Y79" s="72">
        <f t="shared" si="22"/>
        <v>1065</v>
      </c>
      <c r="Z79" s="73">
        <f t="shared" si="23"/>
        <v>6567</v>
      </c>
      <c r="AA79" s="40">
        <v>500</v>
      </c>
      <c r="AB79" s="73">
        <f t="shared" si="34"/>
        <v>6067</v>
      </c>
      <c r="AC79" s="74">
        <f t="shared" si="24"/>
        <v>-6067</v>
      </c>
      <c r="AD79" s="75" t="e">
        <f>VLOOKUP(D79,#REF!,2,0)</f>
        <v>#REF!</v>
      </c>
      <c r="AE79" s="58"/>
      <c r="AF79" s="58">
        <v>13331.05</v>
      </c>
      <c r="AG79" s="76">
        <f t="shared" si="25"/>
        <v>7264.0499999999993</v>
      </c>
      <c r="AI79" s="34" t="s">
        <v>213</v>
      </c>
      <c r="AJ79" s="75" t="b">
        <f t="shared" si="19"/>
        <v>0</v>
      </c>
      <c r="AK79" s="34">
        <v>275</v>
      </c>
      <c r="AL79" s="34">
        <v>75</v>
      </c>
      <c r="AM79" s="34"/>
      <c r="AO79" s="196">
        <v>3315929520</v>
      </c>
      <c r="AP79" s="75" t="b">
        <f t="shared" si="35"/>
        <v>0</v>
      </c>
      <c r="AR79" s="75">
        <f t="shared" si="36"/>
        <v>12</v>
      </c>
    </row>
    <row r="80" spans="1:44" s="79" customFormat="1">
      <c r="A80" s="66">
        <v>69</v>
      </c>
      <c r="B80" s="225">
        <v>101396804599</v>
      </c>
      <c r="C80" s="326">
        <v>3315708668</v>
      </c>
      <c r="D80" s="193" t="s">
        <v>467</v>
      </c>
      <c r="E80" s="34"/>
      <c r="F80" s="69">
        <v>636</v>
      </c>
      <c r="G80" s="307">
        <v>20</v>
      </c>
      <c r="H80" s="39">
        <v>7</v>
      </c>
      <c r="I80" s="70">
        <f t="shared" si="20"/>
        <v>27</v>
      </c>
      <c r="J80" s="71">
        <f t="shared" si="26"/>
        <v>12720</v>
      </c>
      <c r="K80" s="71">
        <f t="shared" si="27"/>
        <v>4452</v>
      </c>
      <c r="L80" s="71">
        <f t="shared" si="28"/>
        <v>12720</v>
      </c>
      <c r="M80" s="71">
        <f t="shared" si="29"/>
        <v>11574</v>
      </c>
      <c r="N80" s="72">
        <f t="shared" si="30"/>
        <v>579</v>
      </c>
      <c r="O80" s="71">
        <f t="shared" si="31"/>
        <v>567</v>
      </c>
      <c r="P80" s="71">
        <f t="shared" si="37"/>
        <v>12720</v>
      </c>
      <c r="Q80" s="72">
        <f t="shared" si="21"/>
        <v>1389</v>
      </c>
      <c r="R80" s="72">
        <f t="shared" si="32"/>
        <v>200</v>
      </c>
      <c r="S80" s="72">
        <f t="shared" si="33"/>
        <v>95</v>
      </c>
      <c r="T80" s="72"/>
      <c r="U80" s="34"/>
      <c r="V80" s="26"/>
      <c r="W80" s="36"/>
      <c r="X80" s="23"/>
      <c r="Y80" s="72">
        <f t="shared" si="22"/>
        <v>1684</v>
      </c>
      <c r="Z80" s="73">
        <f t="shared" si="23"/>
        <v>11036</v>
      </c>
      <c r="AA80" s="40">
        <v>500</v>
      </c>
      <c r="AB80" s="73">
        <f t="shared" si="34"/>
        <v>10536</v>
      </c>
      <c r="AC80" s="74">
        <f t="shared" si="24"/>
        <v>-10536</v>
      </c>
      <c r="AD80" s="75" t="e">
        <f>VLOOKUP(D80,#REF!,2,0)</f>
        <v>#REF!</v>
      </c>
      <c r="AE80" s="75" t="s">
        <v>8</v>
      </c>
      <c r="AF80" s="75">
        <v>7110.7</v>
      </c>
      <c r="AG80" s="76">
        <f t="shared" si="25"/>
        <v>-3425.3</v>
      </c>
      <c r="AI80" s="34" t="s">
        <v>302</v>
      </c>
      <c r="AJ80" s="75" t="b">
        <f t="shared" si="19"/>
        <v>0</v>
      </c>
      <c r="AK80" s="34"/>
      <c r="AL80" s="34"/>
      <c r="AM80" s="34"/>
      <c r="AO80" s="195">
        <v>3315746691</v>
      </c>
      <c r="AP80" s="75" t="b">
        <f t="shared" si="35"/>
        <v>0</v>
      </c>
      <c r="AR80" s="75">
        <f t="shared" si="36"/>
        <v>20</v>
      </c>
    </row>
    <row r="81" spans="1:44" s="79" customFormat="1">
      <c r="A81" s="66">
        <v>70</v>
      </c>
      <c r="B81" s="225">
        <v>101817173110</v>
      </c>
      <c r="C81" s="326">
        <v>3315929520</v>
      </c>
      <c r="D81" s="193" t="s">
        <v>461</v>
      </c>
      <c r="E81" s="34"/>
      <c r="F81" s="69">
        <v>636</v>
      </c>
      <c r="G81" s="307">
        <v>20</v>
      </c>
      <c r="H81" s="39">
        <v>6</v>
      </c>
      <c r="I81" s="70">
        <f t="shared" si="20"/>
        <v>26</v>
      </c>
      <c r="J81" s="71">
        <f t="shared" si="26"/>
        <v>12720</v>
      </c>
      <c r="K81" s="71">
        <f t="shared" si="27"/>
        <v>3816</v>
      </c>
      <c r="L81" s="71">
        <f t="shared" si="28"/>
        <v>12720</v>
      </c>
      <c r="M81" s="71">
        <f t="shared" si="29"/>
        <v>11574</v>
      </c>
      <c r="N81" s="72">
        <f t="shared" si="30"/>
        <v>579</v>
      </c>
      <c r="O81" s="71">
        <f t="shared" si="31"/>
        <v>567</v>
      </c>
      <c r="P81" s="71">
        <f t="shared" si="37"/>
        <v>12720</v>
      </c>
      <c r="Q81" s="72">
        <f t="shared" si="21"/>
        <v>1389</v>
      </c>
      <c r="R81" s="72">
        <f t="shared" si="32"/>
        <v>200</v>
      </c>
      <c r="S81" s="72">
        <f t="shared" si="33"/>
        <v>95</v>
      </c>
      <c r="T81" s="72"/>
      <c r="U81" s="34"/>
      <c r="V81" s="26"/>
      <c r="W81" s="36"/>
      <c r="X81" s="21"/>
      <c r="Y81" s="72">
        <f t="shared" si="22"/>
        <v>1684</v>
      </c>
      <c r="Z81" s="73">
        <f t="shared" si="23"/>
        <v>11036</v>
      </c>
      <c r="AA81" s="40">
        <v>500</v>
      </c>
      <c r="AB81" s="73">
        <f t="shared" si="34"/>
        <v>10536</v>
      </c>
      <c r="AC81" s="74">
        <f t="shared" si="24"/>
        <v>-10536</v>
      </c>
      <c r="AD81" s="75" t="e">
        <f>VLOOKUP(D81,#REF!,2,0)</f>
        <v>#REF!</v>
      </c>
      <c r="AE81" s="75" t="s">
        <v>14</v>
      </c>
      <c r="AF81" s="75">
        <v>7513.4</v>
      </c>
      <c r="AG81" s="76">
        <f t="shared" si="25"/>
        <v>-3022.6000000000004</v>
      </c>
      <c r="AI81" s="34" t="s">
        <v>39</v>
      </c>
      <c r="AJ81" s="75" t="b">
        <f t="shared" si="19"/>
        <v>0</v>
      </c>
      <c r="AK81" s="34">
        <v>487</v>
      </c>
      <c r="AL81" s="34"/>
      <c r="AM81" s="34"/>
      <c r="AO81" s="201">
        <v>3315529289</v>
      </c>
      <c r="AP81" s="75" t="b">
        <f t="shared" si="35"/>
        <v>0</v>
      </c>
      <c r="AR81" s="75">
        <f t="shared" si="36"/>
        <v>20</v>
      </c>
    </row>
    <row r="82" spans="1:44" s="79" customFormat="1">
      <c r="A82" s="66">
        <v>71</v>
      </c>
      <c r="B82" s="225">
        <v>101909060608</v>
      </c>
      <c r="C82" s="326">
        <v>3314771015</v>
      </c>
      <c r="D82" s="193" t="s">
        <v>479</v>
      </c>
      <c r="E82" s="34"/>
      <c r="F82" s="69">
        <v>636</v>
      </c>
      <c r="G82" s="305">
        <v>12</v>
      </c>
      <c r="H82" s="39">
        <v>6</v>
      </c>
      <c r="I82" s="70">
        <f t="shared" si="20"/>
        <v>18</v>
      </c>
      <c r="J82" s="71">
        <f t="shared" si="26"/>
        <v>7632</v>
      </c>
      <c r="K82" s="71">
        <f t="shared" si="27"/>
        <v>3816</v>
      </c>
      <c r="L82" s="71">
        <f t="shared" si="28"/>
        <v>7632</v>
      </c>
      <c r="M82" s="71">
        <f t="shared" si="29"/>
        <v>6944</v>
      </c>
      <c r="N82" s="72">
        <f t="shared" si="30"/>
        <v>347</v>
      </c>
      <c r="O82" s="71">
        <f t="shared" si="31"/>
        <v>341</v>
      </c>
      <c r="P82" s="71">
        <f t="shared" si="37"/>
        <v>7632</v>
      </c>
      <c r="Q82" s="72">
        <f t="shared" si="21"/>
        <v>833</v>
      </c>
      <c r="R82" s="72">
        <f t="shared" si="32"/>
        <v>175</v>
      </c>
      <c r="S82" s="72">
        <f t="shared" si="33"/>
        <v>57</v>
      </c>
      <c r="T82" s="72"/>
      <c r="U82" s="34"/>
      <c r="V82" s="26"/>
      <c r="W82" s="36"/>
      <c r="X82" s="21"/>
      <c r="Y82" s="72">
        <f t="shared" si="22"/>
        <v>1065</v>
      </c>
      <c r="Z82" s="73">
        <f t="shared" si="23"/>
        <v>6567</v>
      </c>
      <c r="AA82" s="40">
        <v>500</v>
      </c>
      <c r="AB82" s="73">
        <f t="shared" si="34"/>
        <v>6067</v>
      </c>
      <c r="AC82" s="74">
        <f t="shared" si="24"/>
        <v>-6067</v>
      </c>
      <c r="AD82" s="75" t="e">
        <f>VLOOKUP(D82,#REF!,2,0)</f>
        <v>#REF!</v>
      </c>
      <c r="AE82" s="75" t="s">
        <v>59</v>
      </c>
      <c r="AF82" s="75">
        <v>7887.4</v>
      </c>
      <c r="AG82" s="76">
        <f t="shared" si="25"/>
        <v>1820.3999999999996</v>
      </c>
      <c r="AI82" s="34" t="s">
        <v>203</v>
      </c>
      <c r="AJ82" s="75" t="b">
        <f t="shared" si="19"/>
        <v>0</v>
      </c>
      <c r="AK82" s="34">
        <v>522</v>
      </c>
      <c r="AL82" s="34">
        <v>16.8</v>
      </c>
      <c r="AM82" s="34"/>
      <c r="AO82" s="201">
        <v>3315747749</v>
      </c>
      <c r="AP82" s="75" t="b">
        <f t="shared" si="35"/>
        <v>0</v>
      </c>
      <c r="AR82" s="75">
        <f t="shared" si="36"/>
        <v>12</v>
      </c>
    </row>
    <row r="83" spans="1:44">
      <c r="A83" s="66">
        <v>72</v>
      </c>
      <c r="B83" s="225">
        <v>102086487131</v>
      </c>
      <c r="C83" s="326">
        <v>3316548526</v>
      </c>
      <c r="D83" s="193" t="s">
        <v>446</v>
      </c>
      <c r="E83" s="34"/>
      <c r="F83" s="69">
        <v>636</v>
      </c>
      <c r="G83" s="305">
        <v>15</v>
      </c>
      <c r="H83" s="39">
        <v>10</v>
      </c>
      <c r="I83" s="70">
        <f t="shared" si="20"/>
        <v>25</v>
      </c>
      <c r="J83" s="71">
        <f t="shared" si="26"/>
        <v>9540</v>
      </c>
      <c r="K83" s="71">
        <f t="shared" si="27"/>
        <v>6360</v>
      </c>
      <c r="L83" s="71">
        <f t="shared" si="28"/>
        <v>9540</v>
      </c>
      <c r="M83" s="71">
        <f t="shared" si="29"/>
        <v>8680</v>
      </c>
      <c r="N83" s="72">
        <f t="shared" si="30"/>
        <v>434</v>
      </c>
      <c r="O83" s="71">
        <f t="shared" si="31"/>
        <v>426</v>
      </c>
      <c r="P83" s="71">
        <f t="shared" si="37"/>
        <v>9540</v>
      </c>
      <c r="Q83" s="72">
        <f t="shared" si="21"/>
        <v>1042</v>
      </c>
      <c r="R83" s="72">
        <f t="shared" si="32"/>
        <v>175</v>
      </c>
      <c r="S83" s="72">
        <f t="shared" si="33"/>
        <v>72</v>
      </c>
      <c r="T83" s="72"/>
      <c r="U83" s="34"/>
      <c r="V83" s="26"/>
      <c r="W83" s="36"/>
      <c r="X83" s="21"/>
      <c r="Y83" s="72">
        <f t="shared" si="22"/>
        <v>1289</v>
      </c>
      <c r="Z83" s="73">
        <f t="shared" si="23"/>
        <v>8251</v>
      </c>
      <c r="AA83" s="40">
        <v>500</v>
      </c>
      <c r="AB83" s="73">
        <f t="shared" si="34"/>
        <v>7751</v>
      </c>
      <c r="AC83" s="74">
        <f t="shared" si="24"/>
        <v>-7751</v>
      </c>
      <c r="AD83" s="75" t="e">
        <f>VLOOKUP(D83,#REF!,2,0)</f>
        <v>#REF!</v>
      </c>
      <c r="AE83" s="75" t="s">
        <v>61</v>
      </c>
      <c r="AF83" s="75">
        <v>9055.4</v>
      </c>
      <c r="AG83" s="76">
        <f t="shared" si="25"/>
        <v>1304.3999999999996</v>
      </c>
      <c r="AI83" s="34" t="s">
        <v>59</v>
      </c>
      <c r="AJ83" s="75" t="b">
        <f t="shared" si="19"/>
        <v>0</v>
      </c>
      <c r="AK83" s="34">
        <v>472</v>
      </c>
      <c r="AL83" s="34"/>
      <c r="AM83" s="34"/>
      <c r="AO83" s="201">
        <v>3316492655</v>
      </c>
      <c r="AP83" s="75" t="b">
        <f t="shared" si="35"/>
        <v>0</v>
      </c>
      <c r="AR83" s="75">
        <f t="shared" si="36"/>
        <v>15</v>
      </c>
    </row>
    <row r="84" spans="1:44">
      <c r="A84" s="66">
        <v>73</v>
      </c>
      <c r="B84" s="225">
        <v>102125816854</v>
      </c>
      <c r="C84" s="326">
        <v>3316906128</v>
      </c>
      <c r="D84" s="193" t="s">
        <v>439</v>
      </c>
      <c r="E84" s="34"/>
      <c r="F84" s="69">
        <v>636</v>
      </c>
      <c r="G84" s="305">
        <v>15</v>
      </c>
      <c r="H84" s="39">
        <v>7</v>
      </c>
      <c r="I84" s="70">
        <f t="shared" si="20"/>
        <v>22</v>
      </c>
      <c r="J84" s="71">
        <f t="shared" si="26"/>
        <v>9540</v>
      </c>
      <c r="K84" s="71">
        <f t="shared" si="27"/>
        <v>4452</v>
      </c>
      <c r="L84" s="71">
        <f t="shared" si="28"/>
        <v>9540</v>
      </c>
      <c r="M84" s="71">
        <f t="shared" si="29"/>
        <v>8680</v>
      </c>
      <c r="N84" s="72">
        <f t="shared" si="30"/>
        <v>434</v>
      </c>
      <c r="O84" s="71">
        <f t="shared" si="31"/>
        <v>426</v>
      </c>
      <c r="P84" s="71">
        <f t="shared" si="37"/>
        <v>9540</v>
      </c>
      <c r="Q84" s="72">
        <f t="shared" si="21"/>
        <v>1042</v>
      </c>
      <c r="R84" s="72">
        <f t="shared" si="32"/>
        <v>175</v>
      </c>
      <c r="S84" s="72">
        <f t="shared" si="33"/>
        <v>72</v>
      </c>
      <c r="T84" s="72"/>
      <c r="U84" s="34"/>
      <c r="V84" s="26"/>
      <c r="W84" s="36"/>
      <c r="X84" s="21"/>
      <c r="Y84" s="72">
        <f t="shared" si="22"/>
        <v>1289</v>
      </c>
      <c r="Z84" s="73">
        <f t="shared" si="23"/>
        <v>8251</v>
      </c>
      <c r="AA84" s="40">
        <v>500</v>
      </c>
      <c r="AB84" s="73">
        <f t="shared" si="34"/>
        <v>7751</v>
      </c>
      <c r="AC84" s="74">
        <f t="shared" si="24"/>
        <v>-7751</v>
      </c>
      <c r="AD84" s="75" t="e">
        <f>VLOOKUP(D84,#REF!,2,0)</f>
        <v>#REF!</v>
      </c>
      <c r="AE84" s="58" t="s">
        <v>62</v>
      </c>
      <c r="AF84" s="58">
        <v>2460</v>
      </c>
      <c r="AG84" s="76">
        <f t="shared" si="25"/>
        <v>-5291</v>
      </c>
      <c r="AI84" s="34" t="s">
        <v>232</v>
      </c>
      <c r="AJ84" s="75" t="b">
        <f t="shared" si="19"/>
        <v>0</v>
      </c>
      <c r="AK84" s="34">
        <v>73</v>
      </c>
      <c r="AL84" s="34">
        <v>193.2</v>
      </c>
      <c r="AM84" s="34"/>
      <c r="AO84" s="201">
        <v>3314771015</v>
      </c>
      <c r="AP84" s="75" t="b">
        <f t="shared" si="35"/>
        <v>0</v>
      </c>
      <c r="AR84" s="75">
        <f t="shared" si="36"/>
        <v>15</v>
      </c>
    </row>
    <row r="85" spans="1:44">
      <c r="A85" s="66">
        <v>74</v>
      </c>
      <c r="B85" s="225">
        <v>101944505682</v>
      </c>
      <c r="C85" s="326">
        <v>3315530821</v>
      </c>
      <c r="D85" s="193" t="s">
        <v>472</v>
      </c>
      <c r="E85" s="34"/>
      <c r="F85" s="69">
        <v>636</v>
      </c>
      <c r="G85" s="305">
        <v>15</v>
      </c>
      <c r="H85" s="39">
        <v>7</v>
      </c>
      <c r="I85" s="70">
        <f t="shared" si="20"/>
        <v>22</v>
      </c>
      <c r="J85" s="71">
        <f t="shared" si="26"/>
        <v>9540</v>
      </c>
      <c r="K85" s="71">
        <f t="shared" si="27"/>
        <v>4452</v>
      </c>
      <c r="L85" s="71">
        <f t="shared" si="28"/>
        <v>9540</v>
      </c>
      <c r="M85" s="71">
        <f t="shared" si="29"/>
        <v>8680</v>
      </c>
      <c r="N85" s="72">
        <f t="shared" si="30"/>
        <v>434</v>
      </c>
      <c r="O85" s="71">
        <f t="shared" si="31"/>
        <v>426</v>
      </c>
      <c r="P85" s="71">
        <f t="shared" si="37"/>
        <v>9540</v>
      </c>
      <c r="Q85" s="72">
        <f t="shared" si="21"/>
        <v>1042</v>
      </c>
      <c r="R85" s="72">
        <f t="shared" si="32"/>
        <v>175</v>
      </c>
      <c r="S85" s="72">
        <f t="shared" si="33"/>
        <v>72</v>
      </c>
      <c r="T85" s="72"/>
      <c r="U85" s="34"/>
      <c r="V85" s="26"/>
      <c r="W85" s="36"/>
      <c r="X85" s="21"/>
      <c r="Y85" s="72">
        <f t="shared" si="22"/>
        <v>1289</v>
      </c>
      <c r="Z85" s="73">
        <f t="shared" si="23"/>
        <v>8251</v>
      </c>
      <c r="AA85" s="40">
        <v>500</v>
      </c>
      <c r="AB85" s="73">
        <f t="shared" si="34"/>
        <v>7751</v>
      </c>
      <c r="AC85" s="74">
        <f t="shared" si="24"/>
        <v>-7751</v>
      </c>
      <c r="AD85" s="75" t="e">
        <f>VLOOKUP(D85,#REF!,2,0)</f>
        <v>#REF!</v>
      </c>
      <c r="AE85" s="58" t="s">
        <v>63</v>
      </c>
      <c r="AF85" s="58">
        <v>8332.0499999999993</v>
      </c>
      <c r="AG85" s="76">
        <f t="shared" si="25"/>
        <v>581.04999999999927</v>
      </c>
      <c r="AI85" s="34" t="s">
        <v>226</v>
      </c>
      <c r="AJ85" s="75" t="b">
        <f t="shared" si="19"/>
        <v>0</v>
      </c>
      <c r="AK85" s="34">
        <v>148</v>
      </c>
      <c r="AL85" s="34"/>
      <c r="AM85" s="34">
        <v>5000</v>
      </c>
      <c r="AO85" s="201">
        <v>3316548526</v>
      </c>
      <c r="AP85" s="75" t="b">
        <f t="shared" si="35"/>
        <v>0</v>
      </c>
      <c r="AR85" s="75">
        <f t="shared" si="36"/>
        <v>15</v>
      </c>
    </row>
    <row r="86" spans="1:44">
      <c r="A86" s="66">
        <v>75</v>
      </c>
      <c r="B86" s="225">
        <v>101424675655</v>
      </c>
      <c r="C86" s="326">
        <v>3311838973</v>
      </c>
      <c r="D86" s="193" t="s">
        <v>500</v>
      </c>
      <c r="E86" s="34"/>
      <c r="F86" s="69">
        <v>636</v>
      </c>
      <c r="G86" s="305">
        <v>15</v>
      </c>
      <c r="H86" s="39">
        <v>10</v>
      </c>
      <c r="I86" s="70">
        <f t="shared" si="20"/>
        <v>25</v>
      </c>
      <c r="J86" s="71">
        <f t="shared" si="26"/>
        <v>9540</v>
      </c>
      <c r="K86" s="71">
        <f t="shared" si="27"/>
        <v>6360</v>
      </c>
      <c r="L86" s="71">
        <f t="shared" si="28"/>
        <v>9540</v>
      </c>
      <c r="M86" s="71">
        <f t="shared" si="29"/>
        <v>8680</v>
      </c>
      <c r="N86" s="72">
        <f t="shared" si="30"/>
        <v>434</v>
      </c>
      <c r="O86" s="71">
        <f t="shared" si="31"/>
        <v>426</v>
      </c>
      <c r="P86" s="71">
        <f t="shared" si="37"/>
        <v>9540</v>
      </c>
      <c r="Q86" s="72">
        <f t="shared" si="21"/>
        <v>1042</v>
      </c>
      <c r="R86" s="72">
        <f t="shared" si="32"/>
        <v>175</v>
      </c>
      <c r="S86" s="72">
        <f t="shared" si="33"/>
        <v>72</v>
      </c>
      <c r="T86" s="72"/>
      <c r="U86" s="34"/>
      <c r="V86" s="26"/>
      <c r="W86" s="36"/>
      <c r="X86" s="21"/>
      <c r="Y86" s="72">
        <f t="shared" si="22"/>
        <v>1289</v>
      </c>
      <c r="Z86" s="73">
        <f t="shared" si="23"/>
        <v>8251</v>
      </c>
      <c r="AA86" s="40">
        <v>500</v>
      </c>
      <c r="AB86" s="73">
        <f t="shared" si="34"/>
        <v>7751</v>
      </c>
      <c r="AC86" s="74">
        <f t="shared" si="24"/>
        <v>-7751</v>
      </c>
      <c r="AD86" s="75" t="e">
        <f>VLOOKUP(D86,#REF!,2,0)</f>
        <v>#REF!</v>
      </c>
      <c r="AE86" s="58" t="s">
        <v>65</v>
      </c>
      <c r="AF86" s="58">
        <v>7784.05</v>
      </c>
      <c r="AG86" s="76">
        <f t="shared" si="25"/>
        <v>33.050000000000182</v>
      </c>
      <c r="AI86" s="34" t="s">
        <v>243</v>
      </c>
      <c r="AJ86" s="75" t="b">
        <f t="shared" si="19"/>
        <v>0</v>
      </c>
      <c r="AK86" s="34">
        <v>323</v>
      </c>
      <c r="AL86" s="34">
        <v>84</v>
      </c>
      <c r="AM86" s="34"/>
      <c r="AO86" s="201">
        <v>3316906128</v>
      </c>
      <c r="AP86" s="75" t="b">
        <f t="shared" si="35"/>
        <v>0</v>
      </c>
      <c r="AR86" s="75">
        <f t="shared" si="36"/>
        <v>15</v>
      </c>
    </row>
    <row r="87" spans="1:44">
      <c r="A87" s="66">
        <v>76</v>
      </c>
      <c r="B87" s="225">
        <v>101235372414</v>
      </c>
      <c r="C87" s="326">
        <v>3315883972</v>
      </c>
      <c r="D87" s="193" t="s">
        <v>464</v>
      </c>
      <c r="E87" s="34"/>
      <c r="F87" s="69">
        <v>636</v>
      </c>
      <c r="G87" s="305">
        <v>10</v>
      </c>
      <c r="H87" s="39">
        <v>5</v>
      </c>
      <c r="I87" s="70">
        <f t="shared" si="20"/>
        <v>15</v>
      </c>
      <c r="J87" s="71">
        <f t="shared" si="26"/>
        <v>6360</v>
      </c>
      <c r="K87" s="71">
        <f t="shared" si="27"/>
        <v>3180</v>
      </c>
      <c r="L87" s="71">
        <f t="shared" si="28"/>
        <v>6360</v>
      </c>
      <c r="M87" s="71">
        <f t="shared" si="29"/>
        <v>5787</v>
      </c>
      <c r="N87" s="72">
        <f t="shared" si="30"/>
        <v>289</v>
      </c>
      <c r="O87" s="71">
        <f t="shared" si="31"/>
        <v>284</v>
      </c>
      <c r="P87" s="71">
        <f t="shared" si="37"/>
        <v>6360</v>
      </c>
      <c r="Q87" s="72">
        <f t="shared" si="21"/>
        <v>694</v>
      </c>
      <c r="R87" s="72">
        <f t="shared" si="32"/>
        <v>0</v>
      </c>
      <c r="S87" s="72">
        <f t="shared" si="33"/>
        <v>48</v>
      </c>
      <c r="T87" s="72"/>
      <c r="U87" s="34"/>
      <c r="V87" s="26"/>
      <c r="W87" s="36"/>
      <c r="X87" s="21"/>
      <c r="Y87" s="72">
        <f t="shared" si="22"/>
        <v>742</v>
      </c>
      <c r="Z87" s="73">
        <f t="shared" si="23"/>
        <v>5618</v>
      </c>
      <c r="AA87" s="40">
        <v>500</v>
      </c>
      <c r="AB87" s="73">
        <f t="shared" si="34"/>
        <v>5118</v>
      </c>
      <c r="AC87" s="74">
        <f t="shared" si="24"/>
        <v>-5118</v>
      </c>
      <c r="AD87" s="75" t="e">
        <f>VLOOKUP(D87,#REF!,2,0)</f>
        <v>#REF!</v>
      </c>
      <c r="AE87" s="58" t="s">
        <v>2</v>
      </c>
      <c r="AF87" s="58">
        <v>-884.6</v>
      </c>
      <c r="AG87" s="76">
        <f t="shared" si="25"/>
        <v>-6002.6</v>
      </c>
      <c r="AI87" s="81" t="s">
        <v>304</v>
      </c>
      <c r="AJ87" s="75" t="b">
        <f t="shared" si="19"/>
        <v>0</v>
      </c>
      <c r="AK87" s="34">
        <v>255</v>
      </c>
      <c r="AL87" s="34">
        <v>84</v>
      </c>
      <c r="AM87" s="34"/>
      <c r="AO87" s="201">
        <v>3315530821</v>
      </c>
      <c r="AP87" s="75" t="b">
        <f t="shared" si="35"/>
        <v>0</v>
      </c>
      <c r="AR87" s="75">
        <f t="shared" si="36"/>
        <v>10</v>
      </c>
    </row>
    <row r="88" spans="1:44">
      <c r="A88" s="66">
        <v>77</v>
      </c>
      <c r="B88" s="225">
        <v>101164811140</v>
      </c>
      <c r="C88" s="326">
        <v>3317820579</v>
      </c>
      <c r="D88" s="193" t="s">
        <v>20414</v>
      </c>
      <c r="E88" s="34"/>
      <c r="F88" s="69">
        <v>636</v>
      </c>
      <c r="G88" s="305">
        <v>15</v>
      </c>
      <c r="H88" s="39">
        <v>5</v>
      </c>
      <c r="I88" s="70">
        <f t="shared" si="20"/>
        <v>20</v>
      </c>
      <c r="J88" s="71">
        <f t="shared" si="26"/>
        <v>9540</v>
      </c>
      <c r="K88" s="71">
        <f t="shared" si="27"/>
        <v>3180</v>
      </c>
      <c r="L88" s="71">
        <f t="shared" si="28"/>
        <v>9540</v>
      </c>
      <c r="M88" s="71">
        <f t="shared" si="29"/>
        <v>8680</v>
      </c>
      <c r="N88" s="72">
        <f t="shared" si="30"/>
        <v>434</v>
      </c>
      <c r="O88" s="71">
        <f t="shared" si="31"/>
        <v>426</v>
      </c>
      <c r="P88" s="71">
        <f t="shared" si="37"/>
        <v>9540</v>
      </c>
      <c r="Q88" s="72">
        <f t="shared" si="21"/>
        <v>1042</v>
      </c>
      <c r="R88" s="72">
        <f t="shared" si="32"/>
        <v>175</v>
      </c>
      <c r="S88" s="72">
        <f t="shared" si="33"/>
        <v>72</v>
      </c>
      <c r="T88" s="72"/>
      <c r="U88" s="34"/>
      <c r="V88" s="26"/>
      <c r="W88" s="36"/>
      <c r="X88" s="21"/>
      <c r="Y88" s="72">
        <f t="shared" si="22"/>
        <v>1289</v>
      </c>
      <c r="Z88" s="73">
        <f t="shared" si="23"/>
        <v>8251</v>
      </c>
      <c r="AA88" s="40">
        <v>500</v>
      </c>
      <c r="AB88" s="73">
        <f t="shared" si="34"/>
        <v>7751</v>
      </c>
      <c r="AC88" s="74">
        <f t="shared" si="24"/>
        <v>-7751</v>
      </c>
      <c r="AD88" s="75" t="e">
        <f>VLOOKUP(D88,#REF!,2,0)</f>
        <v>#REF!</v>
      </c>
      <c r="AE88" s="58" t="s">
        <v>33</v>
      </c>
      <c r="AF88" s="58">
        <v>5892.1</v>
      </c>
      <c r="AG88" s="76">
        <f t="shared" si="25"/>
        <v>-1858.8999999999996</v>
      </c>
      <c r="AI88" s="34" t="s">
        <v>63</v>
      </c>
      <c r="AJ88" s="75" t="b">
        <f t="shared" si="19"/>
        <v>0</v>
      </c>
      <c r="AK88" s="34">
        <v>360</v>
      </c>
      <c r="AL88" s="34"/>
      <c r="AM88" s="34"/>
      <c r="AO88" s="201">
        <v>3311838973</v>
      </c>
      <c r="AP88" s="75" t="b">
        <f t="shared" si="35"/>
        <v>0</v>
      </c>
      <c r="AR88" s="75">
        <f t="shared" si="36"/>
        <v>15</v>
      </c>
    </row>
    <row r="89" spans="1:44">
      <c r="A89" s="66">
        <v>78</v>
      </c>
      <c r="B89" s="225">
        <v>101432431093</v>
      </c>
      <c r="C89" s="326">
        <v>3316592493</v>
      </c>
      <c r="D89" s="193" t="s">
        <v>444</v>
      </c>
      <c r="E89" s="34"/>
      <c r="F89" s="69">
        <v>636</v>
      </c>
      <c r="G89" s="305">
        <v>15</v>
      </c>
      <c r="H89" s="39">
        <v>10</v>
      </c>
      <c r="I89" s="70">
        <f t="shared" si="20"/>
        <v>25</v>
      </c>
      <c r="J89" s="71">
        <f t="shared" si="26"/>
        <v>9540</v>
      </c>
      <c r="K89" s="71">
        <f t="shared" si="27"/>
        <v>6360</v>
      </c>
      <c r="L89" s="71">
        <f t="shared" si="28"/>
        <v>9540</v>
      </c>
      <c r="M89" s="71">
        <f t="shared" si="29"/>
        <v>8680</v>
      </c>
      <c r="N89" s="72">
        <f t="shared" si="30"/>
        <v>434</v>
      </c>
      <c r="O89" s="71">
        <f t="shared" si="31"/>
        <v>426</v>
      </c>
      <c r="P89" s="71">
        <f t="shared" si="37"/>
        <v>9540</v>
      </c>
      <c r="Q89" s="72">
        <f t="shared" si="21"/>
        <v>1042</v>
      </c>
      <c r="R89" s="72">
        <f t="shared" si="32"/>
        <v>175</v>
      </c>
      <c r="S89" s="72">
        <f t="shared" si="33"/>
        <v>72</v>
      </c>
      <c r="T89" s="72"/>
      <c r="U89" s="34"/>
      <c r="V89" s="26"/>
      <c r="W89" s="36"/>
      <c r="X89" s="21"/>
      <c r="Y89" s="72">
        <f t="shared" si="22"/>
        <v>1289</v>
      </c>
      <c r="Z89" s="73">
        <f t="shared" si="23"/>
        <v>8251</v>
      </c>
      <c r="AA89" s="40">
        <v>500</v>
      </c>
      <c r="AB89" s="73">
        <f t="shared" si="34"/>
        <v>7751</v>
      </c>
      <c r="AC89" s="74">
        <f t="shared" si="24"/>
        <v>-7751</v>
      </c>
      <c r="AD89" s="75" t="e">
        <f>VLOOKUP(D89,#REF!,2,0)</f>
        <v>#REF!</v>
      </c>
      <c r="AE89" s="58" t="s">
        <v>27</v>
      </c>
      <c r="AF89" s="58">
        <v>13396.1</v>
      </c>
      <c r="AG89" s="76">
        <f t="shared" si="25"/>
        <v>5645.1</v>
      </c>
      <c r="AI89" s="34" t="s">
        <v>40</v>
      </c>
      <c r="AJ89" s="75" t="b">
        <f t="shared" si="19"/>
        <v>0</v>
      </c>
      <c r="AK89" s="34">
        <v>529</v>
      </c>
      <c r="AL89" s="34"/>
      <c r="AM89" s="34">
        <v>5000</v>
      </c>
      <c r="AO89" s="201">
        <v>3315883972</v>
      </c>
      <c r="AP89" s="75" t="b">
        <f t="shared" si="35"/>
        <v>0</v>
      </c>
      <c r="AR89" s="75">
        <f t="shared" si="36"/>
        <v>15</v>
      </c>
    </row>
    <row r="90" spans="1:44">
      <c r="A90" s="66">
        <v>79</v>
      </c>
      <c r="B90" s="225">
        <v>102219962850</v>
      </c>
      <c r="C90" s="326">
        <v>3317919359</v>
      </c>
      <c r="D90" s="193" t="s">
        <v>20217</v>
      </c>
      <c r="E90" s="34"/>
      <c r="F90" s="69">
        <v>636</v>
      </c>
      <c r="G90" s="307">
        <v>20</v>
      </c>
      <c r="H90" s="39">
        <v>6</v>
      </c>
      <c r="I90" s="70">
        <f t="shared" si="20"/>
        <v>26</v>
      </c>
      <c r="J90" s="71">
        <f t="shared" si="26"/>
        <v>12720</v>
      </c>
      <c r="K90" s="71">
        <f t="shared" si="27"/>
        <v>3816</v>
      </c>
      <c r="L90" s="71">
        <f t="shared" si="28"/>
        <v>12720</v>
      </c>
      <c r="M90" s="71">
        <f t="shared" si="29"/>
        <v>11574</v>
      </c>
      <c r="N90" s="72">
        <f t="shared" si="30"/>
        <v>579</v>
      </c>
      <c r="O90" s="71">
        <f t="shared" si="31"/>
        <v>567</v>
      </c>
      <c r="P90" s="71">
        <f t="shared" si="37"/>
        <v>12720</v>
      </c>
      <c r="Q90" s="72">
        <f t="shared" si="21"/>
        <v>1389</v>
      </c>
      <c r="R90" s="72">
        <f t="shared" si="32"/>
        <v>200</v>
      </c>
      <c r="S90" s="72">
        <f t="shared" si="33"/>
        <v>95</v>
      </c>
      <c r="T90" s="72"/>
      <c r="U90" s="34"/>
      <c r="V90" s="26"/>
      <c r="W90" s="37"/>
      <c r="X90" s="21"/>
      <c r="Y90" s="72">
        <f t="shared" si="22"/>
        <v>1684</v>
      </c>
      <c r="Z90" s="73">
        <f t="shared" si="23"/>
        <v>11036</v>
      </c>
      <c r="AA90" s="40">
        <v>500</v>
      </c>
      <c r="AB90" s="73">
        <f t="shared" si="34"/>
        <v>10536</v>
      </c>
      <c r="AC90" s="74">
        <f t="shared" si="24"/>
        <v>-10536</v>
      </c>
      <c r="AD90" s="75" t="e">
        <f>VLOOKUP(D90,#REF!,2,0)</f>
        <v>#REF!</v>
      </c>
      <c r="AE90" s="58" t="s">
        <v>100</v>
      </c>
      <c r="AF90" s="58">
        <v>8227</v>
      </c>
      <c r="AG90" s="76">
        <f t="shared" si="25"/>
        <v>-2309</v>
      </c>
      <c r="AI90" s="34" t="s">
        <v>41</v>
      </c>
      <c r="AJ90" s="75" t="b">
        <f t="shared" si="19"/>
        <v>0</v>
      </c>
      <c r="AK90" s="34">
        <v>436</v>
      </c>
      <c r="AL90" s="34"/>
      <c r="AM90" s="34"/>
      <c r="AO90" s="201">
        <v>3316592493</v>
      </c>
      <c r="AP90" s="75" t="b">
        <f t="shared" si="35"/>
        <v>0</v>
      </c>
      <c r="AR90" s="75">
        <f t="shared" si="36"/>
        <v>20</v>
      </c>
    </row>
    <row r="91" spans="1:44">
      <c r="A91" s="66">
        <v>80</v>
      </c>
      <c r="B91" s="225">
        <v>102267132379</v>
      </c>
      <c r="C91" s="326">
        <v>3318143312</v>
      </c>
      <c r="D91" s="193" t="s">
        <v>21074</v>
      </c>
      <c r="E91" s="34"/>
      <c r="F91" s="69">
        <v>636</v>
      </c>
      <c r="G91" s="305">
        <v>15</v>
      </c>
      <c r="H91" s="39">
        <v>7</v>
      </c>
      <c r="I91" s="70">
        <f t="shared" si="20"/>
        <v>22</v>
      </c>
      <c r="J91" s="71">
        <f t="shared" si="26"/>
        <v>9540</v>
      </c>
      <c r="K91" s="71">
        <f t="shared" si="27"/>
        <v>4452</v>
      </c>
      <c r="L91" s="71">
        <f t="shared" si="28"/>
        <v>9540</v>
      </c>
      <c r="M91" s="71">
        <f t="shared" si="29"/>
        <v>8680</v>
      </c>
      <c r="N91" s="72">
        <f t="shared" si="30"/>
        <v>434</v>
      </c>
      <c r="O91" s="71">
        <f t="shared" si="31"/>
        <v>426</v>
      </c>
      <c r="P91" s="71">
        <f t="shared" si="37"/>
        <v>9540</v>
      </c>
      <c r="Q91" s="72">
        <f t="shared" si="21"/>
        <v>1042</v>
      </c>
      <c r="R91" s="72">
        <f t="shared" si="32"/>
        <v>175</v>
      </c>
      <c r="S91" s="72">
        <f t="shared" si="33"/>
        <v>72</v>
      </c>
      <c r="T91" s="72"/>
      <c r="U91" s="34"/>
      <c r="V91" s="26"/>
      <c r="W91" s="37"/>
      <c r="X91" s="21"/>
      <c r="Y91" s="72">
        <f t="shared" si="22"/>
        <v>1289</v>
      </c>
      <c r="Z91" s="73">
        <f t="shared" si="23"/>
        <v>8251</v>
      </c>
      <c r="AA91" s="40">
        <v>500</v>
      </c>
      <c r="AB91" s="73">
        <f t="shared" si="34"/>
        <v>7751</v>
      </c>
      <c r="AC91" s="74">
        <f t="shared" si="24"/>
        <v>-7751</v>
      </c>
      <c r="AD91" s="75" t="e">
        <f>VLOOKUP(D91,#REF!,2,0)</f>
        <v>#REF!</v>
      </c>
      <c r="AE91" s="58"/>
      <c r="AF91" s="58">
        <f>12116+5729</f>
        <v>17845</v>
      </c>
      <c r="AG91" s="76">
        <f t="shared" si="25"/>
        <v>10094</v>
      </c>
      <c r="AI91" s="34" t="s">
        <v>100</v>
      </c>
      <c r="AJ91" s="75" t="b">
        <f t="shared" si="19"/>
        <v>0</v>
      </c>
      <c r="AK91" s="34">
        <v>310</v>
      </c>
      <c r="AL91" s="34">
        <v>126</v>
      </c>
      <c r="AM91" s="34"/>
      <c r="AO91" s="201">
        <v>3317308461</v>
      </c>
      <c r="AP91" s="75" t="b">
        <f t="shared" si="35"/>
        <v>0</v>
      </c>
      <c r="AR91" s="75">
        <f t="shared" si="36"/>
        <v>15</v>
      </c>
    </row>
    <row r="92" spans="1:44">
      <c r="A92" s="66">
        <v>81</v>
      </c>
      <c r="B92" s="225">
        <v>102268893829</v>
      </c>
      <c r="C92" s="326">
        <v>3318093816</v>
      </c>
      <c r="D92" s="193" t="s">
        <v>21018</v>
      </c>
      <c r="E92" s="34"/>
      <c r="F92" s="69">
        <v>636</v>
      </c>
      <c r="G92" s="305">
        <v>8</v>
      </c>
      <c r="H92" s="39">
        <v>3</v>
      </c>
      <c r="I92" s="70">
        <f t="shared" si="20"/>
        <v>11</v>
      </c>
      <c r="J92" s="71">
        <f t="shared" si="26"/>
        <v>5088</v>
      </c>
      <c r="K92" s="71">
        <f t="shared" si="27"/>
        <v>1908</v>
      </c>
      <c r="L92" s="71">
        <f t="shared" si="28"/>
        <v>5088</v>
      </c>
      <c r="M92" s="71">
        <f t="shared" si="29"/>
        <v>4630</v>
      </c>
      <c r="N92" s="72">
        <f t="shared" si="30"/>
        <v>232</v>
      </c>
      <c r="O92" s="71">
        <f t="shared" si="31"/>
        <v>226</v>
      </c>
      <c r="P92" s="71">
        <f t="shared" si="37"/>
        <v>5088</v>
      </c>
      <c r="Q92" s="72">
        <f t="shared" si="21"/>
        <v>556</v>
      </c>
      <c r="R92" s="72">
        <f t="shared" si="32"/>
        <v>0</v>
      </c>
      <c r="S92" s="72">
        <f t="shared" si="33"/>
        <v>38</v>
      </c>
      <c r="T92" s="72"/>
      <c r="U92" s="34"/>
      <c r="V92" s="36"/>
      <c r="W92" s="37"/>
      <c r="X92" s="34"/>
      <c r="Y92" s="72">
        <f t="shared" si="22"/>
        <v>594</v>
      </c>
      <c r="Z92" s="73">
        <f t="shared" si="23"/>
        <v>4494</v>
      </c>
      <c r="AA92" s="40">
        <v>500</v>
      </c>
      <c r="AB92" s="73">
        <f t="shared" si="34"/>
        <v>3994</v>
      </c>
      <c r="AC92" s="74">
        <f t="shared" si="24"/>
        <v>-3994</v>
      </c>
      <c r="AD92" s="75" t="e">
        <f>VLOOKUP(D92,#REF!,2,0)</f>
        <v>#REF!</v>
      </c>
      <c r="AE92" s="79" t="s">
        <v>99</v>
      </c>
      <c r="AF92" s="79">
        <v>7147.4</v>
      </c>
      <c r="AG92" s="76">
        <f t="shared" si="25"/>
        <v>3153.3999999999996</v>
      </c>
      <c r="AI92" s="34" t="s">
        <v>332</v>
      </c>
      <c r="AJ92" s="75" t="b">
        <f t="shared" si="19"/>
        <v>0</v>
      </c>
      <c r="AK92" s="34"/>
      <c r="AL92" s="34"/>
      <c r="AM92" s="34"/>
      <c r="AO92" s="201">
        <v>3317308570</v>
      </c>
      <c r="AP92" s="75" t="b">
        <f t="shared" si="35"/>
        <v>0</v>
      </c>
      <c r="AR92" s="75">
        <f t="shared" si="36"/>
        <v>8</v>
      </c>
    </row>
    <row r="93" spans="1:44">
      <c r="A93" s="66">
        <v>82</v>
      </c>
      <c r="B93" s="225">
        <v>102268892746</v>
      </c>
      <c r="C93" s="326">
        <v>3318093790</v>
      </c>
      <c r="D93" s="193" t="s">
        <v>21016</v>
      </c>
      <c r="E93" s="34"/>
      <c r="F93" s="69">
        <v>636</v>
      </c>
      <c r="G93" s="305">
        <v>3</v>
      </c>
      <c r="H93" s="39">
        <v>4</v>
      </c>
      <c r="I93" s="70">
        <f t="shared" si="20"/>
        <v>7</v>
      </c>
      <c r="J93" s="71">
        <f t="shared" si="26"/>
        <v>1908</v>
      </c>
      <c r="K93" s="71">
        <f t="shared" si="27"/>
        <v>2544</v>
      </c>
      <c r="L93" s="71">
        <f t="shared" si="28"/>
        <v>1908</v>
      </c>
      <c r="M93" s="71">
        <f t="shared" si="29"/>
        <v>1736</v>
      </c>
      <c r="N93" s="72">
        <f t="shared" si="30"/>
        <v>87</v>
      </c>
      <c r="O93" s="71">
        <f t="shared" si="31"/>
        <v>85</v>
      </c>
      <c r="P93" s="71">
        <f t="shared" si="37"/>
        <v>1908</v>
      </c>
      <c r="Q93" s="72">
        <f t="shared" si="21"/>
        <v>208</v>
      </c>
      <c r="R93" s="72">
        <f t="shared" si="32"/>
        <v>0</v>
      </c>
      <c r="S93" s="72">
        <f t="shared" si="33"/>
        <v>14</v>
      </c>
      <c r="T93" s="72"/>
      <c r="U93" s="34"/>
      <c r="V93" s="37"/>
      <c r="W93" s="37"/>
      <c r="X93" s="34"/>
      <c r="Y93" s="72">
        <f t="shared" si="22"/>
        <v>222</v>
      </c>
      <c r="Z93" s="73">
        <f t="shared" si="23"/>
        <v>1686</v>
      </c>
      <c r="AA93" s="40">
        <v>500</v>
      </c>
      <c r="AB93" s="73">
        <f t="shared" si="34"/>
        <v>1186</v>
      </c>
      <c r="AC93" s="74">
        <f t="shared" si="24"/>
        <v>-1186</v>
      </c>
      <c r="AD93" s="75" t="e">
        <f>VLOOKUP(D93,#REF!,2,0)</f>
        <v>#REF!</v>
      </c>
      <c r="AE93" s="79" t="s">
        <v>101</v>
      </c>
      <c r="AF93" s="79">
        <v>2175</v>
      </c>
      <c r="AG93" s="76">
        <f t="shared" si="25"/>
        <v>989</v>
      </c>
      <c r="AI93" s="34" t="s">
        <v>328</v>
      </c>
      <c r="AJ93" s="75" t="b">
        <f t="shared" si="19"/>
        <v>0</v>
      </c>
      <c r="AK93" s="34">
        <v>203</v>
      </c>
      <c r="AL93" s="34">
        <v>210</v>
      </c>
      <c r="AM93" s="34"/>
      <c r="AO93" s="201">
        <v>3317208223</v>
      </c>
      <c r="AP93" s="75" t="b">
        <f t="shared" si="35"/>
        <v>0</v>
      </c>
      <c r="AR93" s="75">
        <f t="shared" si="36"/>
        <v>3</v>
      </c>
    </row>
    <row r="94" spans="1:44">
      <c r="A94" s="66">
        <v>83</v>
      </c>
      <c r="B94" s="225">
        <v>102261619396</v>
      </c>
      <c r="C94" s="326">
        <v>3318097817</v>
      </c>
      <c r="D94" s="193" t="s">
        <v>20844</v>
      </c>
      <c r="E94" s="34"/>
      <c r="F94" s="69">
        <v>636</v>
      </c>
      <c r="G94" s="307">
        <v>20</v>
      </c>
      <c r="H94" s="39">
        <v>7</v>
      </c>
      <c r="I94" s="70">
        <f t="shared" si="20"/>
        <v>27</v>
      </c>
      <c r="J94" s="71">
        <f t="shared" si="26"/>
        <v>12720</v>
      </c>
      <c r="K94" s="71">
        <f t="shared" si="27"/>
        <v>4452</v>
      </c>
      <c r="L94" s="71">
        <f t="shared" si="28"/>
        <v>12720</v>
      </c>
      <c r="M94" s="71">
        <f t="shared" si="29"/>
        <v>11574</v>
      </c>
      <c r="N94" s="72">
        <f t="shared" si="30"/>
        <v>579</v>
      </c>
      <c r="O94" s="71">
        <f t="shared" si="31"/>
        <v>567</v>
      </c>
      <c r="P94" s="71">
        <f t="shared" si="37"/>
        <v>12720</v>
      </c>
      <c r="Q94" s="72">
        <f t="shared" si="21"/>
        <v>1389</v>
      </c>
      <c r="R94" s="72">
        <f t="shared" si="32"/>
        <v>200</v>
      </c>
      <c r="S94" s="72">
        <f t="shared" si="33"/>
        <v>95</v>
      </c>
      <c r="T94" s="72"/>
      <c r="U94" s="34"/>
      <c r="V94" s="37"/>
      <c r="W94" s="37"/>
      <c r="X94" s="34"/>
      <c r="Y94" s="72">
        <f t="shared" si="22"/>
        <v>1684</v>
      </c>
      <c r="Z94" s="73">
        <f t="shared" si="23"/>
        <v>11036</v>
      </c>
      <c r="AA94" s="40">
        <v>500</v>
      </c>
      <c r="AB94" s="73">
        <f t="shared" si="34"/>
        <v>10536</v>
      </c>
      <c r="AC94" s="74">
        <f t="shared" si="24"/>
        <v>-10536</v>
      </c>
      <c r="AD94" s="75" t="e">
        <f>VLOOKUP(D94,#REF!,2,0)</f>
        <v>#REF!</v>
      </c>
      <c r="AE94" s="79"/>
      <c r="AF94" s="79"/>
      <c r="AI94" s="34" t="s">
        <v>331</v>
      </c>
      <c r="AJ94" s="75" t="b">
        <f t="shared" si="19"/>
        <v>0</v>
      </c>
      <c r="AK94" s="34"/>
      <c r="AL94" s="34"/>
      <c r="AM94" s="34"/>
      <c r="AO94" s="201">
        <v>3317113283</v>
      </c>
      <c r="AP94" s="75" t="b">
        <f t="shared" si="35"/>
        <v>0</v>
      </c>
      <c r="AR94" s="75">
        <f t="shared" si="36"/>
        <v>20</v>
      </c>
    </row>
    <row r="95" spans="1:44">
      <c r="A95" s="66">
        <v>84</v>
      </c>
      <c r="B95" s="400">
        <v>102260241245</v>
      </c>
      <c r="C95" s="495">
        <v>3318077821</v>
      </c>
      <c r="D95" s="193" t="s">
        <v>20877</v>
      </c>
      <c r="E95" s="34"/>
      <c r="F95" s="69">
        <v>636</v>
      </c>
      <c r="G95" s="305">
        <v>12</v>
      </c>
      <c r="H95" s="39">
        <v>7</v>
      </c>
      <c r="I95" s="70">
        <f t="shared" si="20"/>
        <v>19</v>
      </c>
      <c r="J95" s="71">
        <f t="shared" si="26"/>
        <v>7632</v>
      </c>
      <c r="K95" s="71">
        <f t="shared" si="27"/>
        <v>4452</v>
      </c>
      <c r="L95" s="71">
        <f t="shared" si="28"/>
        <v>7632</v>
      </c>
      <c r="M95" s="71">
        <f t="shared" si="29"/>
        <v>6944</v>
      </c>
      <c r="N95" s="72">
        <f t="shared" si="30"/>
        <v>347</v>
      </c>
      <c r="O95" s="71">
        <f t="shared" si="31"/>
        <v>341</v>
      </c>
      <c r="P95" s="71">
        <f t="shared" si="37"/>
        <v>7632</v>
      </c>
      <c r="Q95" s="72">
        <f t="shared" si="21"/>
        <v>833</v>
      </c>
      <c r="R95" s="72">
        <f t="shared" si="32"/>
        <v>175</v>
      </c>
      <c r="S95" s="72">
        <f t="shared" si="33"/>
        <v>57</v>
      </c>
      <c r="T95" s="72"/>
      <c r="U95" s="34"/>
      <c r="V95" s="37"/>
      <c r="W95" s="37"/>
      <c r="X95" s="34"/>
      <c r="Y95" s="72">
        <f t="shared" si="22"/>
        <v>1065</v>
      </c>
      <c r="Z95" s="73">
        <f t="shared" si="23"/>
        <v>6567</v>
      </c>
      <c r="AA95" s="40">
        <v>500</v>
      </c>
      <c r="AB95" s="73">
        <f t="shared" si="34"/>
        <v>6067</v>
      </c>
      <c r="AC95" s="74">
        <f t="shared" si="24"/>
        <v>-6067</v>
      </c>
      <c r="AD95" s="75" t="e">
        <f>VLOOKUP(D95,#REF!,2,0)</f>
        <v>#REF!</v>
      </c>
      <c r="AE95" s="79"/>
      <c r="AF95" s="79"/>
      <c r="AI95" s="34" t="s">
        <v>330</v>
      </c>
      <c r="AJ95" s="75" t="b">
        <f t="shared" si="19"/>
        <v>0</v>
      </c>
      <c r="AK95" s="34"/>
      <c r="AL95" s="34"/>
      <c r="AM95" s="34"/>
      <c r="AO95" s="201">
        <v>3317141751</v>
      </c>
      <c r="AP95" s="75" t="b">
        <f t="shared" si="35"/>
        <v>0</v>
      </c>
      <c r="AR95" s="75">
        <f t="shared" si="36"/>
        <v>12</v>
      </c>
    </row>
    <row r="96" spans="1:44">
      <c r="A96" s="66">
        <v>85</v>
      </c>
      <c r="B96" s="324">
        <v>102192447029</v>
      </c>
      <c r="C96" s="326">
        <v>3318084503</v>
      </c>
      <c r="D96" s="193" t="s">
        <v>20889</v>
      </c>
      <c r="E96" s="34"/>
      <c r="F96" s="69">
        <v>636</v>
      </c>
      <c r="G96" s="307">
        <v>20</v>
      </c>
      <c r="H96" s="39">
        <v>6</v>
      </c>
      <c r="I96" s="70">
        <f t="shared" si="20"/>
        <v>26</v>
      </c>
      <c r="J96" s="71">
        <f t="shared" si="26"/>
        <v>12720</v>
      </c>
      <c r="K96" s="71">
        <f t="shared" si="27"/>
        <v>3816</v>
      </c>
      <c r="L96" s="71">
        <f t="shared" si="28"/>
        <v>12720</v>
      </c>
      <c r="M96" s="71">
        <f t="shared" si="29"/>
        <v>11574</v>
      </c>
      <c r="N96" s="72">
        <f t="shared" si="30"/>
        <v>579</v>
      </c>
      <c r="O96" s="71">
        <f t="shared" si="31"/>
        <v>567</v>
      </c>
      <c r="P96" s="71">
        <f t="shared" si="37"/>
        <v>12720</v>
      </c>
      <c r="Q96" s="72">
        <f t="shared" si="21"/>
        <v>1389</v>
      </c>
      <c r="R96" s="72">
        <f t="shared" si="32"/>
        <v>200</v>
      </c>
      <c r="S96" s="72">
        <f t="shared" si="33"/>
        <v>95</v>
      </c>
      <c r="T96" s="72"/>
      <c r="U96" s="34"/>
      <c r="V96" s="37"/>
      <c r="W96" s="37"/>
      <c r="X96" s="34"/>
      <c r="Y96" s="72">
        <f t="shared" si="22"/>
        <v>1684</v>
      </c>
      <c r="Z96" s="73">
        <f t="shared" si="23"/>
        <v>11036</v>
      </c>
      <c r="AA96" s="40">
        <v>500</v>
      </c>
      <c r="AB96" s="73">
        <f t="shared" si="34"/>
        <v>10536</v>
      </c>
      <c r="AC96" s="74">
        <f t="shared" si="24"/>
        <v>-10536</v>
      </c>
      <c r="AD96" s="75" t="e">
        <f>VLOOKUP(D96,#REF!,2,0)</f>
        <v>#REF!</v>
      </c>
      <c r="AE96" s="79"/>
      <c r="AF96" s="79"/>
      <c r="AI96" s="27" t="s">
        <v>333</v>
      </c>
      <c r="AJ96" s="75" t="b">
        <f t="shared" si="19"/>
        <v>0</v>
      </c>
      <c r="AK96" s="27">
        <v>114</v>
      </c>
      <c r="AL96" s="27">
        <v>50</v>
      </c>
      <c r="AM96" s="27"/>
      <c r="AO96" s="195">
        <v>3317308284</v>
      </c>
      <c r="AP96" s="75" t="b">
        <f t="shared" si="35"/>
        <v>0</v>
      </c>
      <c r="AR96" s="75">
        <f t="shared" si="36"/>
        <v>20</v>
      </c>
    </row>
    <row r="97" spans="1:44">
      <c r="A97" s="66">
        <v>86</v>
      </c>
      <c r="B97" s="400">
        <v>102260358605</v>
      </c>
      <c r="C97" s="495">
        <v>3318084260</v>
      </c>
      <c r="D97" s="193" t="s">
        <v>20863</v>
      </c>
      <c r="E97" s="34"/>
      <c r="F97" s="69">
        <v>636</v>
      </c>
      <c r="G97" s="305">
        <v>0</v>
      </c>
      <c r="H97" s="39"/>
      <c r="I97" s="70">
        <f t="shared" si="20"/>
        <v>0</v>
      </c>
      <c r="J97" s="71">
        <f t="shared" si="26"/>
        <v>0</v>
      </c>
      <c r="K97" s="71">
        <f t="shared" si="27"/>
        <v>0</v>
      </c>
      <c r="L97" s="71">
        <f t="shared" si="28"/>
        <v>0</v>
      </c>
      <c r="M97" s="71">
        <f t="shared" si="29"/>
        <v>0</v>
      </c>
      <c r="N97" s="72">
        <f t="shared" si="30"/>
        <v>0</v>
      </c>
      <c r="O97" s="71">
        <f t="shared" si="31"/>
        <v>0</v>
      </c>
      <c r="P97" s="71">
        <f t="shared" si="37"/>
        <v>0</v>
      </c>
      <c r="Q97" s="72">
        <f t="shared" si="21"/>
        <v>0</v>
      </c>
      <c r="R97" s="72">
        <f t="shared" si="32"/>
        <v>0</v>
      </c>
      <c r="S97" s="72">
        <f t="shared" si="33"/>
        <v>0</v>
      </c>
      <c r="T97" s="72"/>
      <c r="U97" s="34"/>
      <c r="V97" s="37"/>
      <c r="W97" s="37"/>
      <c r="X97" s="34"/>
      <c r="Y97" s="72">
        <f t="shared" si="22"/>
        <v>0</v>
      </c>
      <c r="Z97" s="73">
        <f t="shared" si="23"/>
        <v>0</v>
      </c>
      <c r="AA97" s="40">
        <v>500</v>
      </c>
      <c r="AB97" s="73">
        <f t="shared" si="34"/>
        <v>-500</v>
      </c>
      <c r="AC97" s="83">
        <f t="shared" si="24"/>
        <v>500</v>
      </c>
      <c r="AD97" s="75" t="e">
        <f>VLOOKUP(D97,#REF!,2,0)</f>
        <v>#REF!</v>
      </c>
      <c r="AE97" s="79"/>
      <c r="AF97" s="79"/>
      <c r="AI97" s="34" t="s">
        <v>329</v>
      </c>
      <c r="AJ97" s="75" t="b">
        <f t="shared" si="19"/>
        <v>0</v>
      </c>
      <c r="AK97" s="34">
        <v>172</v>
      </c>
      <c r="AL97" s="34">
        <v>84</v>
      </c>
      <c r="AM97" s="34"/>
      <c r="AO97" s="175">
        <v>3315008810</v>
      </c>
      <c r="AP97" s="75" t="b">
        <f t="shared" si="35"/>
        <v>0</v>
      </c>
      <c r="AR97" s="75">
        <f t="shared" si="36"/>
        <v>0</v>
      </c>
    </row>
    <row r="98" spans="1:44">
      <c r="A98" s="66">
        <v>87</v>
      </c>
      <c r="B98" s="400">
        <v>102259643488</v>
      </c>
      <c r="C98" s="495">
        <v>3318084644</v>
      </c>
      <c r="D98" s="193" t="s">
        <v>20895</v>
      </c>
      <c r="E98" s="34"/>
      <c r="F98" s="69">
        <v>636</v>
      </c>
      <c r="G98" s="305">
        <v>15</v>
      </c>
      <c r="H98" s="39">
        <v>5</v>
      </c>
      <c r="I98" s="70">
        <f t="shared" si="20"/>
        <v>20</v>
      </c>
      <c r="J98" s="71">
        <f t="shared" si="26"/>
        <v>9540</v>
      </c>
      <c r="K98" s="71">
        <f t="shared" si="27"/>
        <v>3180</v>
      </c>
      <c r="L98" s="71">
        <f t="shared" si="28"/>
        <v>9540</v>
      </c>
      <c r="M98" s="71">
        <f t="shared" si="29"/>
        <v>8680</v>
      </c>
      <c r="N98" s="72">
        <f t="shared" si="30"/>
        <v>434</v>
      </c>
      <c r="O98" s="71">
        <f t="shared" si="31"/>
        <v>426</v>
      </c>
      <c r="P98" s="71">
        <f t="shared" si="37"/>
        <v>9540</v>
      </c>
      <c r="Q98" s="72">
        <f t="shared" si="21"/>
        <v>1042</v>
      </c>
      <c r="R98" s="72">
        <f t="shared" si="32"/>
        <v>175</v>
      </c>
      <c r="S98" s="72">
        <f t="shared" si="33"/>
        <v>72</v>
      </c>
      <c r="T98" s="72"/>
      <c r="U98" s="34"/>
      <c r="V98" s="37"/>
      <c r="W98" s="37"/>
      <c r="X98" s="34"/>
      <c r="Y98" s="72">
        <f t="shared" si="22"/>
        <v>1289</v>
      </c>
      <c r="Z98" s="73">
        <f t="shared" si="23"/>
        <v>8251</v>
      </c>
      <c r="AA98" s="40">
        <v>500</v>
      </c>
      <c r="AB98" s="73">
        <f t="shared" si="34"/>
        <v>7751</v>
      </c>
      <c r="AC98" s="76"/>
      <c r="AE98" s="79"/>
      <c r="AF98" s="79"/>
      <c r="AI98" s="20"/>
      <c r="AK98" s="20"/>
      <c r="AL98" s="20"/>
      <c r="AM98" s="20"/>
      <c r="AO98" s="199"/>
      <c r="AR98" s="75">
        <f t="shared" si="36"/>
        <v>15</v>
      </c>
    </row>
    <row r="99" spans="1:44">
      <c r="A99" s="66">
        <v>88</v>
      </c>
      <c r="B99" s="324">
        <v>101956422754</v>
      </c>
      <c r="C99" s="326">
        <v>3318164544</v>
      </c>
      <c r="D99" s="193" t="s">
        <v>21000</v>
      </c>
      <c r="E99" s="34"/>
      <c r="F99" s="69">
        <v>636</v>
      </c>
      <c r="G99" s="305">
        <v>15</v>
      </c>
      <c r="H99" s="39">
        <v>8</v>
      </c>
      <c r="I99" s="70">
        <f t="shared" si="20"/>
        <v>23</v>
      </c>
      <c r="J99" s="71">
        <f t="shared" si="26"/>
        <v>9540</v>
      </c>
      <c r="K99" s="71">
        <f t="shared" si="27"/>
        <v>5088</v>
      </c>
      <c r="L99" s="71">
        <f t="shared" si="28"/>
        <v>9540</v>
      </c>
      <c r="M99" s="71">
        <f t="shared" si="29"/>
        <v>8680</v>
      </c>
      <c r="N99" s="72">
        <f t="shared" si="30"/>
        <v>434</v>
      </c>
      <c r="O99" s="71">
        <f t="shared" si="31"/>
        <v>426</v>
      </c>
      <c r="P99" s="71">
        <f t="shared" si="37"/>
        <v>9540</v>
      </c>
      <c r="Q99" s="72">
        <f t="shared" si="21"/>
        <v>1042</v>
      </c>
      <c r="R99" s="72">
        <f t="shared" si="32"/>
        <v>175</v>
      </c>
      <c r="S99" s="72">
        <f t="shared" si="33"/>
        <v>72</v>
      </c>
      <c r="T99" s="72"/>
      <c r="U99" s="34"/>
      <c r="V99" s="37"/>
      <c r="W99" s="34"/>
      <c r="X99" s="34"/>
      <c r="Y99" s="72">
        <f t="shared" si="22"/>
        <v>1289</v>
      </c>
      <c r="Z99" s="73">
        <f t="shared" si="23"/>
        <v>8251</v>
      </c>
      <c r="AA99" s="40">
        <v>500</v>
      </c>
      <c r="AB99" s="73">
        <f t="shared" si="34"/>
        <v>7751</v>
      </c>
      <c r="AE99" s="79"/>
      <c r="AF99" s="79"/>
      <c r="AI99" s="84"/>
      <c r="AJ99" s="84"/>
      <c r="AK99" s="84"/>
      <c r="AL99" s="84"/>
      <c r="AM99" s="84"/>
      <c r="AO99" s="197"/>
      <c r="AR99" s="75">
        <f t="shared" si="36"/>
        <v>15</v>
      </c>
    </row>
    <row r="100" spans="1:44">
      <c r="A100" s="66">
        <v>89</v>
      </c>
      <c r="B100" s="400">
        <v>101424676055</v>
      </c>
      <c r="C100" s="438">
        <v>3318058546</v>
      </c>
      <c r="D100" s="427" t="s">
        <v>20651</v>
      </c>
      <c r="E100" s="34"/>
      <c r="F100" s="69">
        <v>636</v>
      </c>
      <c r="G100" s="305">
        <v>15</v>
      </c>
      <c r="H100" s="39">
        <v>9</v>
      </c>
      <c r="I100" s="70">
        <f t="shared" si="20"/>
        <v>24</v>
      </c>
      <c r="J100" s="71">
        <f t="shared" si="26"/>
        <v>9540</v>
      </c>
      <c r="K100" s="71">
        <f t="shared" si="27"/>
        <v>5724</v>
      </c>
      <c r="L100" s="71">
        <f t="shared" si="28"/>
        <v>9540</v>
      </c>
      <c r="M100" s="71">
        <f t="shared" si="29"/>
        <v>8680</v>
      </c>
      <c r="N100" s="72">
        <f t="shared" si="30"/>
        <v>434</v>
      </c>
      <c r="O100" s="71">
        <f t="shared" si="31"/>
        <v>426</v>
      </c>
      <c r="P100" s="71">
        <f t="shared" si="37"/>
        <v>9540</v>
      </c>
      <c r="Q100" s="72">
        <f t="shared" si="21"/>
        <v>1042</v>
      </c>
      <c r="R100" s="72">
        <f t="shared" si="32"/>
        <v>175</v>
      </c>
      <c r="S100" s="72">
        <f t="shared" si="33"/>
        <v>72</v>
      </c>
      <c r="T100" s="72"/>
      <c r="U100" s="34"/>
      <c r="V100" s="37"/>
      <c r="W100" s="37"/>
      <c r="X100" s="34"/>
      <c r="Y100" s="72">
        <f t="shared" si="22"/>
        <v>1289</v>
      </c>
      <c r="Z100" s="73">
        <f t="shared" si="23"/>
        <v>8251</v>
      </c>
      <c r="AA100" s="40">
        <v>500</v>
      </c>
      <c r="AB100" s="73">
        <f t="shared" si="34"/>
        <v>7751</v>
      </c>
      <c r="AC100" s="74">
        <f>E100-AB100</f>
        <v>-7751</v>
      </c>
      <c r="AD100" s="75" t="e">
        <f>VLOOKUP(D100,#REF!,2,0)</f>
        <v>#REF!</v>
      </c>
      <c r="AE100" s="79"/>
      <c r="AF100" s="79"/>
      <c r="AI100" s="34" t="s">
        <v>330</v>
      </c>
      <c r="AJ100" s="75" t="b">
        <f>D100=AI100</f>
        <v>0</v>
      </c>
      <c r="AK100" s="34"/>
      <c r="AL100" s="34"/>
      <c r="AM100" s="34"/>
      <c r="AO100" s="201">
        <v>3317141751</v>
      </c>
      <c r="AP100" s="75" t="b">
        <f>AO100=C100</f>
        <v>0</v>
      </c>
      <c r="AR100" s="75">
        <f t="shared" si="36"/>
        <v>15</v>
      </c>
    </row>
    <row r="101" spans="1:44">
      <c r="A101" s="66">
        <v>90</v>
      </c>
      <c r="B101" s="400">
        <v>101281737627</v>
      </c>
      <c r="C101" s="495">
        <v>3315008810</v>
      </c>
      <c r="D101" s="426" t="s">
        <v>602</v>
      </c>
      <c r="E101" s="34"/>
      <c r="F101" s="69">
        <v>636</v>
      </c>
      <c r="G101" s="305">
        <v>15</v>
      </c>
      <c r="H101" s="39">
        <v>6</v>
      </c>
      <c r="I101" s="70">
        <f t="shared" si="20"/>
        <v>21</v>
      </c>
      <c r="J101" s="71">
        <f t="shared" si="26"/>
        <v>9540</v>
      </c>
      <c r="K101" s="71">
        <f t="shared" si="27"/>
        <v>3816</v>
      </c>
      <c r="L101" s="71">
        <f t="shared" si="28"/>
        <v>9540</v>
      </c>
      <c r="M101" s="71">
        <f t="shared" si="29"/>
        <v>8680</v>
      </c>
      <c r="N101" s="72">
        <f t="shared" si="30"/>
        <v>434</v>
      </c>
      <c r="O101" s="71">
        <f t="shared" si="31"/>
        <v>426</v>
      </c>
      <c r="P101" s="71">
        <f t="shared" si="37"/>
        <v>9540</v>
      </c>
      <c r="Q101" s="72">
        <f t="shared" si="21"/>
        <v>1042</v>
      </c>
      <c r="R101" s="72">
        <f t="shared" si="32"/>
        <v>175</v>
      </c>
      <c r="S101" s="72">
        <f t="shared" si="33"/>
        <v>72</v>
      </c>
      <c r="T101" s="72"/>
      <c r="U101" s="34"/>
      <c r="V101" s="37"/>
      <c r="W101" s="37"/>
      <c r="X101" s="34"/>
      <c r="Y101" s="72">
        <f t="shared" si="22"/>
        <v>1289</v>
      </c>
      <c r="Z101" s="73">
        <f t="shared" si="23"/>
        <v>8251</v>
      </c>
      <c r="AA101" s="40">
        <v>500</v>
      </c>
      <c r="AB101" s="73">
        <f t="shared" si="34"/>
        <v>7751</v>
      </c>
      <c r="AC101" s="74">
        <f>E101-AB101</f>
        <v>-7751</v>
      </c>
      <c r="AD101" s="75" t="e">
        <f>VLOOKUP(D101,#REF!,2,0)</f>
        <v>#REF!</v>
      </c>
      <c r="AE101" s="79"/>
      <c r="AF101" s="79"/>
      <c r="AI101" s="27" t="s">
        <v>333</v>
      </c>
      <c r="AJ101" s="75" t="b">
        <f>D101=AI101</f>
        <v>0</v>
      </c>
      <c r="AK101" s="27">
        <v>114</v>
      </c>
      <c r="AL101" s="27">
        <v>50</v>
      </c>
      <c r="AM101" s="27"/>
      <c r="AO101" s="195">
        <v>3317308284</v>
      </c>
      <c r="AP101" s="75" t="b">
        <f>AO101=C101</f>
        <v>0</v>
      </c>
      <c r="AR101" s="75">
        <f t="shared" si="36"/>
        <v>15</v>
      </c>
    </row>
    <row r="102" spans="1:44">
      <c r="A102" s="66">
        <v>91</v>
      </c>
      <c r="B102" s="400">
        <v>101591620448</v>
      </c>
      <c r="C102" s="495">
        <v>3311921178</v>
      </c>
      <c r="D102" s="426" t="s">
        <v>21234</v>
      </c>
      <c r="E102" s="34"/>
      <c r="F102" s="69">
        <v>636</v>
      </c>
      <c r="G102" s="305">
        <v>10</v>
      </c>
      <c r="H102" s="39">
        <v>6</v>
      </c>
      <c r="I102" s="70">
        <f t="shared" si="20"/>
        <v>16</v>
      </c>
      <c r="J102" s="71">
        <f t="shared" si="26"/>
        <v>6360</v>
      </c>
      <c r="K102" s="71">
        <f t="shared" si="27"/>
        <v>3816</v>
      </c>
      <c r="L102" s="71">
        <f t="shared" si="28"/>
        <v>6360</v>
      </c>
      <c r="M102" s="71">
        <f t="shared" si="29"/>
        <v>5787</v>
      </c>
      <c r="N102" s="72">
        <f t="shared" si="30"/>
        <v>289</v>
      </c>
      <c r="O102" s="71">
        <f t="shared" si="31"/>
        <v>284</v>
      </c>
      <c r="P102" s="71">
        <f t="shared" si="37"/>
        <v>6360</v>
      </c>
      <c r="Q102" s="72">
        <f t="shared" si="21"/>
        <v>694</v>
      </c>
      <c r="R102" s="72">
        <f t="shared" si="32"/>
        <v>0</v>
      </c>
      <c r="S102" s="72">
        <f t="shared" si="33"/>
        <v>48</v>
      </c>
      <c r="T102" s="72"/>
      <c r="U102" s="34"/>
      <c r="V102" s="37"/>
      <c r="W102" s="37"/>
      <c r="X102" s="34"/>
      <c r="Y102" s="72">
        <f t="shared" si="22"/>
        <v>742</v>
      </c>
      <c r="Z102" s="73">
        <f t="shared" si="23"/>
        <v>5618</v>
      </c>
      <c r="AA102" s="40">
        <v>500</v>
      </c>
      <c r="AB102" s="73">
        <f t="shared" si="34"/>
        <v>5118</v>
      </c>
      <c r="AC102" s="83">
        <f>E102-AB102</f>
        <v>-5118</v>
      </c>
      <c r="AD102" s="75" t="e">
        <f>VLOOKUP(D102,#REF!,2,0)</f>
        <v>#REF!</v>
      </c>
      <c r="AE102" s="79"/>
      <c r="AF102" s="79"/>
      <c r="AI102" s="34" t="s">
        <v>329</v>
      </c>
      <c r="AJ102" s="75" t="b">
        <f>D102=AI102</f>
        <v>0</v>
      </c>
      <c r="AK102" s="34">
        <v>172</v>
      </c>
      <c r="AL102" s="34">
        <v>84</v>
      </c>
      <c r="AM102" s="34"/>
      <c r="AO102" s="175">
        <v>3315008810</v>
      </c>
      <c r="AP102" s="75" t="b">
        <f>AO102=C102</f>
        <v>0</v>
      </c>
      <c r="AR102" s="75">
        <f t="shared" si="36"/>
        <v>10</v>
      </c>
    </row>
    <row r="103" spans="1:44">
      <c r="A103" s="66">
        <v>92</v>
      </c>
      <c r="B103" s="400">
        <v>101807758862</v>
      </c>
      <c r="C103" s="495">
        <v>3313837818</v>
      </c>
      <c r="D103" s="426" t="s">
        <v>21235</v>
      </c>
      <c r="E103" s="34"/>
      <c r="F103" s="69">
        <v>636</v>
      </c>
      <c r="G103" s="305">
        <v>15</v>
      </c>
      <c r="H103" s="39">
        <v>6</v>
      </c>
      <c r="I103" s="70">
        <f t="shared" si="20"/>
        <v>21</v>
      </c>
      <c r="J103" s="71">
        <f t="shared" si="26"/>
        <v>9540</v>
      </c>
      <c r="K103" s="71">
        <f t="shared" si="27"/>
        <v>3816</v>
      </c>
      <c r="L103" s="71">
        <f t="shared" si="28"/>
        <v>9540</v>
      </c>
      <c r="M103" s="71">
        <f t="shared" si="29"/>
        <v>8680</v>
      </c>
      <c r="N103" s="72">
        <f t="shared" si="30"/>
        <v>434</v>
      </c>
      <c r="O103" s="71">
        <f t="shared" si="31"/>
        <v>426</v>
      </c>
      <c r="P103" s="71">
        <f t="shared" si="37"/>
        <v>9540</v>
      </c>
      <c r="Q103" s="72">
        <f t="shared" si="21"/>
        <v>1042</v>
      </c>
      <c r="R103" s="72">
        <f t="shared" si="32"/>
        <v>175</v>
      </c>
      <c r="S103" s="72">
        <f t="shared" si="33"/>
        <v>72</v>
      </c>
      <c r="T103" s="72"/>
      <c r="U103" s="34"/>
      <c r="V103" s="37"/>
      <c r="W103" s="37"/>
      <c r="X103" s="34"/>
      <c r="Y103" s="72">
        <f t="shared" si="22"/>
        <v>1289</v>
      </c>
      <c r="Z103" s="73">
        <f t="shared" si="23"/>
        <v>8251</v>
      </c>
      <c r="AA103" s="40">
        <v>500</v>
      </c>
      <c r="AB103" s="73">
        <f t="shared" si="34"/>
        <v>7751</v>
      </c>
      <c r="AC103" s="76"/>
      <c r="AE103" s="79"/>
      <c r="AF103" s="79"/>
      <c r="AI103" s="20"/>
      <c r="AK103" s="20"/>
      <c r="AL103" s="20"/>
      <c r="AM103" s="20"/>
      <c r="AO103" s="199"/>
      <c r="AR103" s="75">
        <f t="shared" si="36"/>
        <v>15</v>
      </c>
    </row>
    <row r="104" spans="1:44">
      <c r="A104" s="66">
        <v>93</v>
      </c>
      <c r="B104" s="400">
        <v>101947673214</v>
      </c>
      <c r="C104" s="495">
        <v>3318130667</v>
      </c>
      <c r="D104" s="426" t="s">
        <v>21238</v>
      </c>
      <c r="E104" s="34"/>
      <c r="F104" s="69">
        <v>636</v>
      </c>
      <c r="G104" s="307">
        <v>8</v>
      </c>
      <c r="H104" s="39">
        <v>4</v>
      </c>
      <c r="I104" s="70">
        <f t="shared" si="20"/>
        <v>12</v>
      </c>
      <c r="J104" s="71">
        <f t="shared" si="26"/>
        <v>5088</v>
      </c>
      <c r="K104" s="71">
        <f t="shared" si="27"/>
        <v>2544</v>
      </c>
      <c r="L104" s="71">
        <f t="shared" si="28"/>
        <v>5088</v>
      </c>
      <c r="M104" s="71">
        <f t="shared" si="29"/>
        <v>4630</v>
      </c>
      <c r="N104" s="72">
        <f t="shared" si="30"/>
        <v>232</v>
      </c>
      <c r="O104" s="71">
        <f t="shared" si="31"/>
        <v>226</v>
      </c>
      <c r="P104" s="71">
        <f t="shared" si="37"/>
        <v>5088</v>
      </c>
      <c r="Q104" s="72">
        <f t="shared" si="21"/>
        <v>556</v>
      </c>
      <c r="R104" s="72">
        <f t="shared" si="32"/>
        <v>0</v>
      </c>
      <c r="S104" s="72">
        <f t="shared" si="33"/>
        <v>38</v>
      </c>
      <c r="T104" s="72"/>
      <c r="U104" s="34"/>
      <c r="V104" s="37"/>
      <c r="W104" s="34"/>
      <c r="X104" s="34"/>
      <c r="Y104" s="72">
        <f t="shared" si="22"/>
        <v>594</v>
      </c>
      <c r="Z104" s="73">
        <f t="shared" si="23"/>
        <v>4494</v>
      </c>
      <c r="AA104" s="40">
        <v>500</v>
      </c>
      <c r="AB104" s="73">
        <f t="shared" si="34"/>
        <v>3994</v>
      </c>
      <c r="AE104" s="79"/>
      <c r="AF104" s="79"/>
      <c r="AI104" s="84"/>
      <c r="AJ104" s="84"/>
      <c r="AK104" s="84"/>
      <c r="AL104" s="84"/>
      <c r="AM104" s="84"/>
      <c r="AO104" s="197"/>
      <c r="AR104" s="75">
        <f t="shared" si="36"/>
        <v>8</v>
      </c>
    </row>
    <row r="105" spans="1:44">
      <c r="A105" s="66">
        <v>94</v>
      </c>
      <c r="B105" s="400">
        <v>102081770337</v>
      </c>
      <c r="C105" s="495">
        <v>3316491367</v>
      </c>
      <c r="D105" s="426" t="s">
        <v>21239</v>
      </c>
      <c r="E105" s="34"/>
      <c r="F105" s="69">
        <v>636</v>
      </c>
      <c r="G105" s="305">
        <v>15</v>
      </c>
      <c r="H105" s="39">
        <v>8</v>
      </c>
      <c r="I105" s="70">
        <f t="shared" si="20"/>
        <v>23</v>
      </c>
      <c r="J105" s="71">
        <f t="shared" si="26"/>
        <v>9540</v>
      </c>
      <c r="K105" s="71">
        <f t="shared" si="27"/>
        <v>5088</v>
      </c>
      <c r="L105" s="71">
        <f t="shared" si="28"/>
        <v>9540</v>
      </c>
      <c r="M105" s="71">
        <f t="shared" si="29"/>
        <v>8680</v>
      </c>
      <c r="N105" s="72">
        <f t="shared" si="30"/>
        <v>434</v>
      </c>
      <c r="O105" s="71">
        <f t="shared" si="31"/>
        <v>426</v>
      </c>
      <c r="P105" s="71">
        <f t="shared" si="37"/>
        <v>9540</v>
      </c>
      <c r="Q105" s="72">
        <f t="shared" si="21"/>
        <v>1042</v>
      </c>
      <c r="R105" s="72">
        <f t="shared" si="32"/>
        <v>175</v>
      </c>
      <c r="S105" s="72">
        <f t="shared" si="33"/>
        <v>72</v>
      </c>
      <c r="T105" s="72"/>
      <c r="U105" s="34"/>
      <c r="V105" s="37"/>
      <c r="W105" s="37"/>
      <c r="X105" s="34"/>
      <c r="Y105" s="72">
        <f t="shared" si="22"/>
        <v>1289</v>
      </c>
      <c r="Z105" s="73">
        <f t="shared" si="23"/>
        <v>8251</v>
      </c>
      <c r="AA105" s="40">
        <v>500</v>
      </c>
      <c r="AB105" s="73">
        <f t="shared" si="34"/>
        <v>7751</v>
      </c>
      <c r="AC105" s="74">
        <f>E105-AB105</f>
        <v>-7751</v>
      </c>
      <c r="AD105" s="75" t="e">
        <f>VLOOKUP(D105,#REF!,2,0)</f>
        <v>#REF!</v>
      </c>
      <c r="AE105" s="79"/>
      <c r="AF105" s="79"/>
      <c r="AI105" s="27" t="s">
        <v>333</v>
      </c>
      <c r="AJ105" s="75" t="b">
        <f>D105=AI105</f>
        <v>0</v>
      </c>
      <c r="AK105" s="27">
        <v>114</v>
      </c>
      <c r="AL105" s="27">
        <v>50</v>
      </c>
      <c r="AM105" s="27"/>
      <c r="AO105" s="195">
        <v>3317308284</v>
      </c>
      <c r="AP105" s="75" t="b">
        <f>AO105=C105</f>
        <v>0</v>
      </c>
      <c r="AR105" s="75">
        <f t="shared" si="36"/>
        <v>15</v>
      </c>
    </row>
    <row r="106" spans="1:44">
      <c r="A106" s="66">
        <v>95</v>
      </c>
      <c r="B106" s="400">
        <v>102272673611</v>
      </c>
      <c r="C106" s="495">
        <v>3318188064</v>
      </c>
      <c r="D106" s="426" t="s">
        <v>21240</v>
      </c>
      <c r="E106" s="34"/>
      <c r="F106" s="69">
        <v>636</v>
      </c>
      <c r="G106" s="305"/>
      <c r="H106" s="39"/>
      <c r="I106" s="70">
        <f t="shared" si="20"/>
        <v>0</v>
      </c>
      <c r="J106" s="71">
        <f t="shared" si="26"/>
        <v>0</v>
      </c>
      <c r="K106" s="71">
        <f t="shared" si="27"/>
        <v>0</v>
      </c>
      <c r="L106" s="71">
        <f t="shared" si="28"/>
        <v>0</v>
      </c>
      <c r="M106" s="71">
        <f t="shared" si="29"/>
        <v>0</v>
      </c>
      <c r="N106" s="72">
        <f t="shared" si="30"/>
        <v>0</v>
      </c>
      <c r="O106" s="71">
        <f t="shared" si="31"/>
        <v>0</v>
      </c>
      <c r="P106" s="71">
        <f t="shared" si="37"/>
        <v>0</v>
      </c>
      <c r="Q106" s="72">
        <f t="shared" si="21"/>
        <v>0</v>
      </c>
      <c r="R106" s="72">
        <f t="shared" si="32"/>
        <v>0</v>
      </c>
      <c r="S106" s="72">
        <f t="shared" si="33"/>
        <v>0</v>
      </c>
      <c r="T106" s="72"/>
      <c r="U106" s="34"/>
      <c r="V106" s="37"/>
      <c r="W106" s="37"/>
      <c r="X106" s="34"/>
      <c r="Y106" s="72">
        <f t="shared" si="22"/>
        <v>0</v>
      </c>
      <c r="Z106" s="73">
        <f t="shared" si="23"/>
        <v>0</v>
      </c>
      <c r="AA106" s="40">
        <v>500</v>
      </c>
      <c r="AB106" s="73">
        <f t="shared" si="34"/>
        <v>-500</v>
      </c>
      <c r="AC106" s="83">
        <f>E106-AB106</f>
        <v>500</v>
      </c>
      <c r="AD106" s="75" t="e">
        <f>VLOOKUP(D106,#REF!,2,0)</f>
        <v>#REF!</v>
      </c>
      <c r="AE106" s="79"/>
      <c r="AF106" s="79"/>
      <c r="AI106" s="34" t="s">
        <v>329</v>
      </c>
      <c r="AJ106" s="75" t="b">
        <f>D106=AI106</f>
        <v>0</v>
      </c>
      <c r="AK106" s="34">
        <v>172</v>
      </c>
      <c r="AL106" s="34">
        <v>84</v>
      </c>
      <c r="AM106" s="34"/>
      <c r="AO106" s="175">
        <v>3315008810</v>
      </c>
      <c r="AP106" s="75" t="b">
        <f>AO106=C106</f>
        <v>0</v>
      </c>
      <c r="AR106" s="75">
        <f t="shared" si="36"/>
        <v>0</v>
      </c>
    </row>
    <row r="107" spans="1:44">
      <c r="A107" s="66">
        <v>96</v>
      </c>
      <c r="B107" s="400">
        <v>102272862213</v>
      </c>
      <c r="C107" s="495">
        <v>3318187589</v>
      </c>
      <c r="D107" s="426" t="s">
        <v>21241</v>
      </c>
      <c r="E107" s="34"/>
      <c r="F107" s="69">
        <v>636</v>
      </c>
      <c r="G107" s="305"/>
      <c r="H107" s="39"/>
      <c r="I107" s="70">
        <f t="shared" si="20"/>
        <v>0</v>
      </c>
      <c r="J107" s="71">
        <f t="shared" si="26"/>
        <v>0</v>
      </c>
      <c r="K107" s="71">
        <f t="shared" si="27"/>
        <v>0</v>
      </c>
      <c r="L107" s="71">
        <f t="shared" si="28"/>
        <v>0</v>
      </c>
      <c r="M107" s="71">
        <f t="shared" si="29"/>
        <v>0</v>
      </c>
      <c r="N107" s="72">
        <f t="shared" si="30"/>
        <v>0</v>
      </c>
      <c r="O107" s="71">
        <f t="shared" si="31"/>
        <v>0</v>
      </c>
      <c r="P107" s="71">
        <f t="shared" si="37"/>
        <v>0</v>
      </c>
      <c r="Q107" s="72">
        <f t="shared" si="21"/>
        <v>0</v>
      </c>
      <c r="R107" s="72">
        <f t="shared" si="32"/>
        <v>0</v>
      </c>
      <c r="S107" s="72">
        <f t="shared" si="33"/>
        <v>0</v>
      </c>
      <c r="T107" s="72"/>
      <c r="U107" s="34"/>
      <c r="V107" s="37"/>
      <c r="W107" s="37"/>
      <c r="X107" s="34"/>
      <c r="Y107" s="72">
        <f t="shared" si="22"/>
        <v>0</v>
      </c>
      <c r="Z107" s="73">
        <f t="shared" si="23"/>
        <v>0</v>
      </c>
      <c r="AA107" s="40">
        <v>500</v>
      </c>
      <c r="AB107" s="73">
        <f t="shared" si="34"/>
        <v>-500</v>
      </c>
      <c r="AC107" s="76"/>
      <c r="AE107" s="79"/>
      <c r="AF107" s="79"/>
      <c r="AI107" s="20"/>
      <c r="AK107" s="20"/>
      <c r="AL107" s="20"/>
      <c r="AM107" s="20"/>
      <c r="AO107" s="199"/>
      <c r="AR107" s="75">
        <f t="shared" si="36"/>
        <v>0</v>
      </c>
    </row>
    <row r="108" spans="1:44">
      <c r="A108" s="66">
        <v>97</v>
      </c>
      <c r="B108" s="400">
        <v>102146549923</v>
      </c>
      <c r="C108" s="495">
        <v>3317096013</v>
      </c>
      <c r="D108" s="426" t="s">
        <v>21242</v>
      </c>
      <c r="E108" s="34"/>
      <c r="F108" s="69">
        <v>636</v>
      </c>
      <c r="G108" s="305">
        <v>12</v>
      </c>
      <c r="H108" s="39">
        <v>7</v>
      </c>
      <c r="I108" s="70">
        <f t="shared" si="20"/>
        <v>19</v>
      </c>
      <c r="J108" s="71">
        <f t="shared" si="26"/>
        <v>7632</v>
      </c>
      <c r="K108" s="71">
        <f t="shared" si="27"/>
        <v>4452</v>
      </c>
      <c r="L108" s="71">
        <f t="shared" si="28"/>
        <v>7632</v>
      </c>
      <c r="M108" s="71">
        <f t="shared" si="29"/>
        <v>6944</v>
      </c>
      <c r="N108" s="72">
        <f t="shared" si="30"/>
        <v>347</v>
      </c>
      <c r="O108" s="71">
        <f t="shared" si="31"/>
        <v>341</v>
      </c>
      <c r="P108" s="71">
        <f t="shared" si="37"/>
        <v>7632</v>
      </c>
      <c r="Q108" s="72">
        <f t="shared" si="21"/>
        <v>833</v>
      </c>
      <c r="R108" s="72">
        <f t="shared" si="32"/>
        <v>175</v>
      </c>
      <c r="S108" s="72">
        <f t="shared" si="33"/>
        <v>57</v>
      </c>
      <c r="T108" s="72"/>
      <c r="U108" s="34"/>
      <c r="V108" s="37"/>
      <c r="W108" s="34"/>
      <c r="X108" s="34"/>
      <c r="Y108" s="72">
        <f t="shared" si="22"/>
        <v>1065</v>
      </c>
      <c r="Z108" s="73">
        <f t="shared" si="23"/>
        <v>6567</v>
      </c>
      <c r="AA108" s="40">
        <v>500</v>
      </c>
      <c r="AB108" s="73">
        <f t="shared" si="34"/>
        <v>6067</v>
      </c>
      <c r="AE108" s="79"/>
      <c r="AF108" s="79"/>
      <c r="AI108" s="84"/>
      <c r="AJ108" s="84"/>
      <c r="AK108" s="84"/>
      <c r="AL108" s="84"/>
      <c r="AM108" s="84"/>
      <c r="AO108" s="197"/>
      <c r="AR108" s="75">
        <f t="shared" si="36"/>
        <v>12</v>
      </c>
    </row>
    <row r="109" spans="1:44">
      <c r="A109" s="66">
        <v>98</v>
      </c>
      <c r="B109" s="400">
        <v>102146553230</v>
      </c>
      <c r="C109" s="495">
        <v>3317715395</v>
      </c>
      <c r="D109" s="426" t="s">
        <v>21243</v>
      </c>
      <c r="E109" s="34"/>
      <c r="F109" s="69">
        <v>636</v>
      </c>
      <c r="G109" s="305">
        <v>12</v>
      </c>
      <c r="H109" s="39">
        <v>7</v>
      </c>
      <c r="I109" s="70">
        <f t="shared" si="20"/>
        <v>19</v>
      </c>
      <c r="J109" s="71">
        <f t="shared" si="26"/>
        <v>7632</v>
      </c>
      <c r="K109" s="71">
        <f t="shared" si="27"/>
        <v>4452</v>
      </c>
      <c r="L109" s="71">
        <f t="shared" si="28"/>
        <v>7632</v>
      </c>
      <c r="M109" s="71">
        <f t="shared" si="29"/>
        <v>6944</v>
      </c>
      <c r="N109" s="72">
        <f t="shared" si="30"/>
        <v>347</v>
      </c>
      <c r="O109" s="71">
        <f t="shared" si="31"/>
        <v>341</v>
      </c>
      <c r="P109" s="71">
        <f t="shared" si="37"/>
        <v>7632</v>
      </c>
      <c r="Q109" s="72">
        <f t="shared" si="21"/>
        <v>833</v>
      </c>
      <c r="R109" s="72">
        <f t="shared" si="32"/>
        <v>175</v>
      </c>
      <c r="S109" s="72">
        <f t="shared" si="33"/>
        <v>57</v>
      </c>
      <c r="T109" s="72"/>
      <c r="U109" s="34"/>
      <c r="V109" s="37"/>
      <c r="W109" s="37"/>
      <c r="X109" s="34"/>
      <c r="Y109" s="72">
        <f t="shared" si="22"/>
        <v>1065</v>
      </c>
      <c r="Z109" s="73">
        <f t="shared" si="23"/>
        <v>6567</v>
      </c>
      <c r="AA109" s="40">
        <v>500</v>
      </c>
      <c r="AB109" s="73">
        <f t="shared" si="34"/>
        <v>6067</v>
      </c>
      <c r="AC109" s="74">
        <f>E109-AB109</f>
        <v>-6067</v>
      </c>
      <c r="AD109" s="75" t="e">
        <f>VLOOKUP(D109,#REF!,2,0)</f>
        <v>#REF!</v>
      </c>
      <c r="AE109" s="79"/>
      <c r="AF109" s="79"/>
      <c r="AI109" s="34" t="s">
        <v>330</v>
      </c>
      <c r="AJ109" s="75" t="b">
        <f>D109=AI109</f>
        <v>0</v>
      </c>
      <c r="AK109" s="34"/>
      <c r="AL109" s="34"/>
      <c r="AM109" s="34"/>
      <c r="AO109" s="201">
        <v>3317141751</v>
      </c>
      <c r="AP109" s="75" t="b">
        <f>AO109=C109</f>
        <v>0</v>
      </c>
      <c r="AR109" s="75">
        <f t="shared" si="36"/>
        <v>12</v>
      </c>
    </row>
    <row r="110" spans="1:44">
      <c r="A110" s="66">
        <v>99</v>
      </c>
      <c r="B110" s="423">
        <v>101241926666</v>
      </c>
      <c r="C110" s="201">
        <v>3315479975</v>
      </c>
      <c r="D110" s="426" t="s">
        <v>21236</v>
      </c>
      <c r="E110" s="34"/>
      <c r="F110" s="69">
        <v>636</v>
      </c>
      <c r="G110" s="305">
        <v>15</v>
      </c>
      <c r="H110" s="39">
        <v>10</v>
      </c>
      <c r="I110" s="70">
        <f t="shared" si="20"/>
        <v>25</v>
      </c>
      <c r="J110" s="71">
        <f t="shared" si="26"/>
        <v>9540</v>
      </c>
      <c r="K110" s="71">
        <f t="shared" si="27"/>
        <v>6360</v>
      </c>
      <c r="L110" s="71">
        <f t="shared" si="28"/>
        <v>9540</v>
      </c>
      <c r="M110" s="71">
        <f t="shared" si="29"/>
        <v>8680</v>
      </c>
      <c r="N110" s="72">
        <f t="shared" si="30"/>
        <v>434</v>
      </c>
      <c r="O110" s="71">
        <f t="shared" si="31"/>
        <v>426</v>
      </c>
      <c r="P110" s="71">
        <f t="shared" si="37"/>
        <v>9540</v>
      </c>
      <c r="Q110" s="72">
        <f t="shared" si="21"/>
        <v>1042</v>
      </c>
      <c r="R110" s="72">
        <f t="shared" si="32"/>
        <v>175</v>
      </c>
      <c r="S110" s="72">
        <f t="shared" si="33"/>
        <v>72</v>
      </c>
      <c r="T110" s="72"/>
      <c r="U110" s="34"/>
      <c r="V110" s="37"/>
      <c r="W110" s="37"/>
      <c r="X110" s="34"/>
      <c r="Y110" s="72">
        <f t="shared" si="22"/>
        <v>1289</v>
      </c>
      <c r="Z110" s="73">
        <f t="shared" si="23"/>
        <v>8251</v>
      </c>
      <c r="AA110" s="40">
        <v>500</v>
      </c>
      <c r="AB110" s="73">
        <f t="shared" si="34"/>
        <v>7751</v>
      </c>
      <c r="AC110" s="74">
        <f>E110-AB110</f>
        <v>-7751</v>
      </c>
      <c r="AD110" s="75" t="e">
        <f>VLOOKUP(D110,#REF!,2,0)</f>
        <v>#REF!</v>
      </c>
      <c r="AE110" s="79"/>
      <c r="AF110" s="79"/>
      <c r="AI110" s="27" t="s">
        <v>333</v>
      </c>
      <c r="AJ110" s="75" t="b">
        <f>D110=AI110</f>
        <v>0</v>
      </c>
      <c r="AK110" s="27">
        <v>114</v>
      </c>
      <c r="AL110" s="27">
        <v>50</v>
      </c>
      <c r="AM110" s="27"/>
      <c r="AO110" s="195">
        <v>3317308284</v>
      </c>
      <c r="AP110" s="75" t="b">
        <f>AO110=C110</f>
        <v>0</v>
      </c>
      <c r="AR110" s="75">
        <f t="shared" si="36"/>
        <v>15</v>
      </c>
    </row>
    <row r="111" spans="1:44">
      <c r="A111" s="66">
        <v>100</v>
      </c>
      <c r="B111" s="523">
        <v>100740379641</v>
      </c>
      <c r="C111" s="524">
        <v>3314505032</v>
      </c>
      <c r="D111" s="432" t="s">
        <v>21237</v>
      </c>
      <c r="E111" s="34"/>
      <c r="F111" s="69">
        <v>636</v>
      </c>
      <c r="G111" s="307">
        <v>20</v>
      </c>
      <c r="H111" s="39">
        <v>6</v>
      </c>
      <c r="I111" s="70">
        <f t="shared" si="20"/>
        <v>26</v>
      </c>
      <c r="J111" s="71">
        <f t="shared" si="26"/>
        <v>12720</v>
      </c>
      <c r="K111" s="71">
        <f t="shared" si="27"/>
        <v>3816</v>
      </c>
      <c r="L111" s="71">
        <f t="shared" si="28"/>
        <v>12720</v>
      </c>
      <c r="M111" s="71">
        <f t="shared" si="29"/>
        <v>11574</v>
      </c>
      <c r="N111" s="72">
        <f t="shared" si="30"/>
        <v>579</v>
      </c>
      <c r="O111" s="71">
        <f t="shared" si="31"/>
        <v>567</v>
      </c>
      <c r="P111" s="71">
        <f t="shared" si="37"/>
        <v>12720</v>
      </c>
      <c r="Q111" s="72">
        <f t="shared" si="21"/>
        <v>1389</v>
      </c>
      <c r="R111" s="72">
        <f t="shared" si="32"/>
        <v>200</v>
      </c>
      <c r="S111" s="72">
        <f t="shared" si="33"/>
        <v>95</v>
      </c>
      <c r="T111" s="72"/>
      <c r="U111" s="34"/>
      <c r="V111" s="37"/>
      <c r="W111" s="37"/>
      <c r="X111" s="34"/>
      <c r="Y111" s="72">
        <f t="shared" si="22"/>
        <v>1684</v>
      </c>
      <c r="Z111" s="73">
        <f t="shared" si="23"/>
        <v>11036</v>
      </c>
      <c r="AA111" s="40">
        <v>500</v>
      </c>
      <c r="AB111" s="73">
        <f t="shared" si="34"/>
        <v>10536</v>
      </c>
      <c r="AC111" s="83">
        <f>E111-AB111</f>
        <v>-10536</v>
      </c>
      <c r="AD111" s="75" t="e">
        <f>VLOOKUP(D111,#REF!,2,0)</f>
        <v>#REF!</v>
      </c>
      <c r="AE111" s="79"/>
      <c r="AF111" s="79"/>
      <c r="AI111" s="34" t="s">
        <v>329</v>
      </c>
      <c r="AJ111" s="75" t="b">
        <f>D111=AI111</f>
        <v>0</v>
      </c>
      <c r="AK111" s="34">
        <v>172</v>
      </c>
      <c r="AL111" s="34">
        <v>84</v>
      </c>
      <c r="AM111" s="34"/>
      <c r="AO111" s="175">
        <v>3315008810</v>
      </c>
      <c r="AP111" s="75" t="b">
        <f>AO111=C111</f>
        <v>0</v>
      </c>
      <c r="AR111" s="75">
        <f t="shared" si="36"/>
        <v>20</v>
      </c>
    </row>
    <row r="112" spans="1:44">
      <c r="A112" s="66">
        <v>101</v>
      </c>
      <c r="B112" s="426"/>
      <c r="C112" s="201">
        <v>3315960971</v>
      </c>
      <c r="D112" s="426" t="s">
        <v>21527</v>
      </c>
      <c r="E112" s="34"/>
      <c r="F112" s="69">
        <v>636</v>
      </c>
      <c r="G112" s="307">
        <v>4</v>
      </c>
      <c r="H112" s="39">
        <v>4</v>
      </c>
      <c r="I112" s="70">
        <f t="shared" si="20"/>
        <v>8</v>
      </c>
      <c r="J112" s="71">
        <f t="shared" si="26"/>
        <v>2544</v>
      </c>
      <c r="K112" s="71">
        <f t="shared" si="27"/>
        <v>2544</v>
      </c>
      <c r="L112" s="71">
        <f t="shared" si="28"/>
        <v>2544</v>
      </c>
      <c r="M112" s="71">
        <f t="shared" si="29"/>
        <v>2315</v>
      </c>
      <c r="N112" s="72">
        <f t="shared" si="30"/>
        <v>116</v>
      </c>
      <c r="O112" s="71">
        <f t="shared" si="31"/>
        <v>113</v>
      </c>
      <c r="P112" s="71">
        <f t="shared" si="37"/>
        <v>2544</v>
      </c>
      <c r="Q112" s="72">
        <f t="shared" si="21"/>
        <v>278</v>
      </c>
      <c r="R112" s="72">
        <f t="shared" si="32"/>
        <v>0</v>
      </c>
      <c r="S112" s="72">
        <f t="shared" si="33"/>
        <v>19</v>
      </c>
      <c r="T112" s="72"/>
      <c r="U112" s="34"/>
      <c r="V112" s="37"/>
      <c r="W112" s="37"/>
      <c r="X112" s="34"/>
      <c r="Y112" s="72">
        <f t="shared" si="22"/>
        <v>297</v>
      </c>
      <c r="Z112" s="73">
        <f t="shared" si="23"/>
        <v>2247</v>
      </c>
      <c r="AA112" s="40">
        <v>500</v>
      </c>
      <c r="AB112" s="73">
        <f t="shared" si="34"/>
        <v>1747</v>
      </c>
      <c r="AC112" s="76"/>
      <c r="AE112" s="79"/>
      <c r="AF112" s="79"/>
      <c r="AI112" s="20"/>
      <c r="AK112" s="20"/>
      <c r="AL112" s="20"/>
      <c r="AM112" s="20"/>
      <c r="AO112" s="199"/>
      <c r="AR112" s="75">
        <f t="shared" si="36"/>
        <v>4</v>
      </c>
    </row>
    <row r="113" spans="1:44">
      <c r="A113" s="66">
        <v>102</v>
      </c>
      <c r="B113" s="426"/>
      <c r="C113" s="201">
        <v>3318227358</v>
      </c>
      <c r="D113" s="426" t="s">
        <v>21276</v>
      </c>
      <c r="E113" s="34"/>
      <c r="F113" s="69">
        <v>636</v>
      </c>
      <c r="G113" s="307">
        <v>10</v>
      </c>
      <c r="H113" s="39">
        <v>4</v>
      </c>
      <c r="I113" s="70">
        <f t="shared" si="20"/>
        <v>14</v>
      </c>
      <c r="J113" s="71">
        <f t="shared" si="26"/>
        <v>6360</v>
      </c>
      <c r="K113" s="71">
        <f t="shared" si="27"/>
        <v>2544</v>
      </c>
      <c r="L113" s="71">
        <f t="shared" si="28"/>
        <v>6360</v>
      </c>
      <c r="M113" s="71">
        <f t="shared" si="29"/>
        <v>5787</v>
      </c>
      <c r="N113" s="72">
        <f t="shared" si="30"/>
        <v>289</v>
      </c>
      <c r="O113" s="71">
        <f t="shared" si="31"/>
        <v>284</v>
      </c>
      <c r="P113" s="71">
        <f t="shared" si="37"/>
        <v>6360</v>
      </c>
      <c r="Q113" s="72">
        <f t="shared" si="21"/>
        <v>694</v>
      </c>
      <c r="R113" s="72">
        <f t="shared" si="32"/>
        <v>0</v>
      </c>
      <c r="S113" s="72">
        <f t="shared" si="33"/>
        <v>48</v>
      </c>
      <c r="T113" s="72"/>
      <c r="U113" s="34"/>
      <c r="V113" s="37"/>
      <c r="W113" s="34"/>
      <c r="X113" s="34"/>
      <c r="Y113" s="72">
        <f t="shared" si="22"/>
        <v>742</v>
      </c>
      <c r="Z113" s="73">
        <f t="shared" si="23"/>
        <v>5618</v>
      </c>
      <c r="AA113" s="40">
        <v>500</v>
      </c>
      <c r="AB113" s="73">
        <f t="shared" si="34"/>
        <v>5118</v>
      </c>
      <c r="AE113" s="79"/>
      <c r="AF113" s="79"/>
      <c r="AI113" s="84"/>
      <c r="AJ113" s="84"/>
      <c r="AK113" s="84"/>
      <c r="AL113" s="84"/>
      <c r="AM113" s="84"/>
      <c r="AO113" s="197"/>
      <c r="AR113" s="75">
        <f t="shared" si="36"/>
        <v>10</v>
      </c>
    </row>
    <row r="114" spans="1:44">
      <c r="A114" s="66">
        <v>103</v>
      </c>
      <c r="B114" s="423">
        <v>101934615110</v>
      </c>
      <c r="C114" s="495"/>
      <c r="D114" s="426" t="s">
        <v>21549</v>
      </c>
      <c r="E114" s="34"/>
      <c r="F114" s="69">
        <v>636</v>
      </c>
      <c r="G114" s="305">
        <v>1</v>
      </c>
      <c r="H114" s="39">
        <v>4</v>
      </c>
      <c r="I114" s="70">
        <f t="shared" si="20"/>
        <v>5</v>
      </c>
      <c r="J114" s="71">
        <f t="shared" si="26"/>
        <v>636</v>
      </c>
      <c r="K114" s="71">
        <f t="shared" si="27"/>
        <v>2544</v>
      </c>
      <c r="L114" s="71">
        <f t="shared" si="28"/>
        <v>636</v>
      </c>
      <c r="M114" s="71">
        <f t="shared" si="29"/>
        <v>579</v>
      </c>
      <c r="N114" s="72">
        <f t="shared" si="30"/>
        <v>29</v>
      </c>
      <c r="O114" s="71">
        <f t="shared" si="31"/>
        <v>28</v>
      </c>
      <c r="P114" s="71">
        <f t="shared" si="37"/>
        <v>636</v>
      </c>
      <c r="Q114" s="72">
        <f t="shared" si="21"/>
        <v>69</v>
      </c>
      <c r="R114" s="72">
        <f t="shared" si="32"/>
        <v>0</v>
      </c>
      <c r="S114" s="72">
        <f t="shared" si="33"/>
        <v>5</v>
      </c>
      <c r="T114" s="72"/>
      <c r="U114" s="34"/>
      <c r="V114" s="37"/>
      <c r="W114" s="34"/>
      <c r="X114" s="34"/>
      <c r="Y114" s="72">
        <f t="shared" si="22"/>
        <v>74</v>
      </c>
      <c r="Z114" s="73">
        <f t="shared" si="23"/>
        <v>562</v>
      </c>
      <c r="AA114" s="40">
        <v>500</v>
      </c>
      <c r="AB114" s="73">
        <f t="shared" si="34"/>
        <v>62</v>
      </c>
      <c r="AC114" s="85" t="e">
        <f>SUM(#REF!)</f>
        <v>#REF!</v>
      </c>
      <c r="AD114" s="86" t="e">
        <f>SUM(#REF!)</f>
        <v>#REF!</v>
      </c>
      <c r="AE114" s="86" t="e">
        <f>SUM(#REF!)</f>
        <v>#REF!</v>
      </c>
      <c r="AF114" s="86" t="e">
        <f>SUM(#REF!)</f>
        <v>#REF!</v>
      </c>
      <c r="AG114" s="86" t="e">
        <f>SUM(#REF!)</f>
        <v>#REF!</v>
      </c>
      <c r="AI114" s="84"/>
      <c r="AJ114" s="84"/>
      <c r="AK114" s="84"/>
      <c r="AL114" s="84"/>
      <c r="AM114" s="84"/>
      <c r="AO114" s="201">
        <v>3307305901</v>
      </c>
      <c r="AR114" s="75">
        <f t="shared" si="36"/>
        <v>1</v>
      </c>
    </row>
    <row r="115" spans="1:44">
      <c r="A115" s="66">
        <v>104</v>
      </c>
      <c r="B115" s="423">
        <v>102067179570</v>
      </c>
      <c r="C115" s="495"/>
      <c r="D115" s="426" t="s">
        <v>637</v>
      </c>
      <c r="E115" s="34"/>
      <c r="F115" s="69">
        <v>636</v>
      </c>
      <c r="G115" s="305">
        <v>12</v>
      </c>
      <c r="H115" s="39">
        <v>5</v>
      </c>
      <c r="I115" s="70">
        <f t="shared" si="20"/>
        <v>17</v>
      </c>
      <c r="J115" s="71">
        <f t="shared" si="26"/>
        <v>7632</v>
      </c>
      <c r="K115" s="71">
        <f t="shared" si="27"/>
        <v>3180</v>
      </c>
      <c r="L115" s="71">
        <f t="shared" si="28"/>
        <v>7632</v>
      </c>
      <c r="M115" s="71">
        <f t="shared" si="29"/>
        <v>6944</v>
      </c>
      <c r="N115" s="72">
        <f t="shared" si="30"/>
        <v>347</v>
      </c>
      <c r="O115" s="71">
        <f t="shared" si="31"/>
        <v>341</v>
      </c>
      <c r="P115" s="71">
        <f t="shared" si="37"/>
        <v>7632</v>
      </c>
      <c r="Q115" s="72">
        <f t="shared" si="21"/>
        <v>833</v>
      </c>
      <c r="R115" s="72">
        <f t="shared" si="32"/>
        <v>175</v>
      </c>
      <c r="S115" s="72">
        <f t="shared" si="33"/>
        <v>57</v>
      </c>
      <c r="T115" s="72"/>
      <c r="U115" s="34"/>
      <c r="V115" s="37"/>
      <c r="W115" s="37"/>
      <c r="X115" s="34"/>
      <c r="Y115" s="72">
        <f t="shared" si="22"/>
        <v>1065</v>
      </c>
      <c r="Z115" s="73">
        <f t="shared" si="23"/>
        <v>6567</v>
      </c>
      <c r="AA115" s="40">
        <v>500</v>
      </c>
      <c r="AB115" s="73">
        <f t="shared" si="34"/>
        <v>6067</v>
      </c>
      <c r="AC115" s="74">
        <f>E115-AB115</f>
        <v>-6067</v>
      </c>
      <c r="AD115" s="75" t="e">
        <f>VLOOKUP(D115,#REF!,2,0)</f>
        <v>#REF!</v>
      </c>
      <c r="AE115" s="79"/>
      <c r="AF115" s="79"/>
      <c r="AI115" s="34" t="s">
        <v>330</v>
      </c>
      <c r="AJ115" s="75" t="b">
        <f>D115=AI115</f>
        <v>0</v>
      </c>
      <c r="AK115" s="34"/>
      <c r="AL115" s="34"/>
      <c r="AM115" s="34"/>
      <c r="AO115" s="201">
        <v>3317141751</v>
      </c>
      <c r="AP115" s="75" t="b">
        <f>AO115=C115</f>
        <v>0</v>
      </c>
      <c r="AR115" s="75">
        <f t="shared" si="36"/>
        <v>12</v>
      </c>
    </row>
    <row r="116" spans="1:44">
      <c r="A116" s="66">
        <v>105</v>
      </c>
      <c r="B116" s="426"/>
      <c r="C116" s="201">
        <v>3318330676</v>
      </c>
      <c r="D116" s="426" t="s">
        <v>21530</v>
      </c>
      <c r="E116" s="34"/>
      <c r="F116" s="69">
        <v>636</v>
      </c>
      <c r="G116" s="307">
        <v>1</v>
      </c>
      <c r="H116" s="39"/>
      <c r="I116" s="70">
        <f t="shared" si="20"/>
        <v>1</v>
      </c>
      <c r="J116" s="71">
        <f t="shared" si="26"/>
        <v>636</v>
      </c>
      <c r="K116" s="71">
        <f t="shared" si="27"/>
        <v>0</v>
      </c>
      <c r="L116" s="71">
        <f t="shared" si="28"/>
        <v>636</v>
      </c>
      <c r="M116" s="71">
        <f t="shared" si="29"/>
        <v>579</v>
      </c>
      <c r="N116" s="72">
        <f t="shared" si="30"/>
        <v>29</v>
      </c>
      <c r="O116" s="71">
        <f t="shared" si="31"/>
        <v>28</v>
      </c>
      <c r="P116" s="71">
        <f t="shared" si="37"/>
        <v>636</v>
      </c>
      <c r="Q116" s="72">
        <f t="shared" si="21"/>
        <v>69</v>
      </c>
      <c r="R116" s="72">
        <f t="shared" si="32"/>
        <v>0</v>
      </c>
      <c r="S116" s="72">
        <f t="shared" si="33"/>
        <v>5</v>
      </c>
      <c r="T116" s="72"/>
      <c r="U116" s="34"/>
      <c r="V116" s="37"/>
      <c r="W116" s="37"/>
      <c r="X116" s="34"/>
      <c r="Y116" s="72">
        <f t="shared" si="22"/>
        <v>74</v>
      </c>
      <c r="Z116" s="73">
        <f t="shared" si="23"/>
        <v>562</v>
      </c>
      <c r="AA116" s="40">
        <v>500</v>
      </c>
      <c r="AB116" s="73">
        <f t="shared" si="34"/>
        <v>62</v>
      </c>
      <c r="AC116" s="74">
        <f>E116-AB116</f>
        <v>-62</v>
      </c>
      <c r="AD116" s="75" t="e">
        <f>VLOOKUP(D116,#REF!,2,0)</f>
        <v>#REF!</v>
      </c>
      <c r="AE116" s="79"/>
      <c r="AF116" s="79"/>
      <c r="AI116" s="27" t="s">
        <v>333</v>
      </c>
      <c r="AJ116" s="75" t="b">
        <f>D116=AI116</f>
        <v>0</v>
      </c>
      <c r="AK116" s="27">
        <v>114</v>
      </c>
      <c r="AL116" s="27">
        <v>50</v>
      </c>
      <c r="AM116" s="27"/>
      <c r="AO116" s="195">
        <v>3317308284</v>
      </c>
      <c r="AP116" s="75" t="b">
        <f>AO116=C116</f>
        <v>0</v>
      </c>
      <c r="AR116" s="75">
        <f t="shared" si="36"/>
        <v>1</v>
      </c>
    </row>
    <row r="117" spans="1:44">
      <c r="A117" s="66">
        <v>106</v>
      </c>
      <c r="B117" s="426"/>
      <c r="C117" s="201">
        <v>3312072057</v>
      </c>
      <c r="D117" s="426" t="s">
        <v>21531</v>
      </c>
      <c r="E117" s="34"/>
      <c r="F117" s="69">
        <v>636</v>
      </c>
      <c r="G117" s="305">
        <v>1</v>
      </c>
      <c r="H117" s="39"/>
      <c r="I117" s="70">
        <f t="shared" si="20"/>
        <v>1</v>
      </c>
      <c r="J117" s="71">
        <f t="shared" si="26"/>
        <v>636</v>
      </c>
      <c r="K117" s="71">
        <f t="shared" si="27"/>
        <v>0</v>
      </c>
      <c r="L117" s="71">
        <f t="shared" si="28"/>
        <v>636</v>
      </c>
      <c r="M117" s="71">
        <f t="shared" si="29"/>
        <v>579</v>
      </c>
      <c r="N117" s="72">
        <f t="shared" si="30"/>
        <v>29</v>
      </c>
      <c r="O117" s="71">
        <f t="shared" si="31"/>
        <v>28</v>
      </c>
      <c r="P117" s="71">
        <f t="shared" si="37"/>
        <v>636</v>
      </c>
      <c r="Q117" s="72">
        <f t="shared" si="21"/>
        <v>69</v>
      </c>
      <c r="R117" s="72">
        <f t="shared" si="32"/>
        <v>0</v>
      </c>
      <c r="S117" s="72">
        <f t="shared" si="33"/>
        <v>5</v>
      </c>
      <c r="T117" s="72"/>
      <c r="U117" s="34"/>
      <c r="V117" s="37"/>
      <c r="W117" s="34"/>
      <c r="X117" s="34"/>
      <c r="Y117" s="72">
        <f t="shared" si="22"/>
        <v>74</v>
      </c>
      <c r="Z117" s="73">
        <f t="shared" si="23"/>
        <v>562</v>
      </c>
      <c r="AA117" s="40">
        <v>500</v>
      </c>
      <c r="AB117" s="73">
        <f t="shared" si="34"/>
        <v>62</v>
      </c>
      <c r="AE117" s="79"/>
      <c r="AF117" s="79"/>
      <c r="AI117" s="84"/>
      <c r="AJ117" s="84"/>
      <c r="AK117" s="84"/>
      <c r="AL117" s="84"/>
      <c r="AM117" s="84"/>
      <c r="AO117" s="197"/>
      <c r="AR117" s="75">
        <f t="shared" si="36"/>
        <v>1</v>
      </c>
    </row>
    <row r="118" spans="1:44">
      <c r="A118" s="66">
        <v>107</v>
      </c>
      <c r="B118" s="426"/>
      <c r="C118" s="201">
        <v>3318330920</v>
      </c>
      <c r="D118" s="426" t="s">
        <v>21532</v>
      </c>
      <c r="E118" s="34"/>
      <c r="F118" s="69">
        <v>636</v>
      </c>
      <c r="G118" s="305">
        <v>5</v>
      </c>
      <c r="H118" s="39">
        <v>4</v>
      </c>
      <c r="I118" s="70">
        <f t="shared" si="20"/>
        <v>9</v>
      </c>
      <c r="J118" s="71">
        <f t="shared" si="26"/>
        <v>3180</v>
      </c>
      <c r="K118" s="71">
        <f t="shared" si="27"/>
        <v>2544</v>
      </c>
      <c r="L118" s="71">
        <f t="shared" si="28"/>
        <v>3180</v>
      </c>
      <c r="M118" s="71">
        <f t="shared" si="29"/>
        <v>2893</v>
      </c>
      <c r="N118" s="72">
        <f t="shared" si="30"/>
        <v>145</v>
      </c>
      <c r="O118" s="71">
        <f t="shared" si="31"/>
        <v>142</v>
      </c>
      <c r="P118" s="71">
        <f t="shared" si="37"/>
        <v>3180</v>
      </c>
      <c r="Q118" s="72">
        <f t="shared" si="21"/>
        <v>347</v>
      </c>
      <c r="R118" s="72">
        <f t="shared" si="32"/>
        <v>0</v>
      </c>
      <c r="S118" s="72">
        <f t="shared" si="33"/>
        <v>24</v>
      </c>
      <c r="T118" s="72"/>
      <c r="U118" s="34"/>
      <c r="V118" s="37"/>
      <c r="W118" s="37"/>
      <c r="X118" s="34"/>
      <c r="Y118" s="72">
        <f t="shared" si="22"/>
        <v>371</v>
      </c>
      <c r="Z118" s="73">
        <f t="shared" si="23"/>
        <v>2809</v>
      </c>
      <c r="AA118" s="40">
        <v>500</v>
      </c>
      <c r="AB118" s="73">
        <f t="shared" si="34"/>
        <v>2309</v>
      </c>
      <c r="AC118" s="74">
        <f>E118-AB118</f>
        <v>-2309</v>
      </c>
      <c r="AD118" s="75" t="e">
        <f>VLOOKUP(D118,#REF!,2,0)</f>
        <v>#REF!</v>
      </c>
      <c r="AE118" s="79"/>
      <c r="AF118" s="79"/>
      <c r="AI118" s="34" t="s">
        <v>330</v>
      </c>
      <c r="AJ118" s="75" t="b">
        <f>D118=AI118</f>
        <v>0</v>
      </c>
      <c r="AK118" s="34"/>
      <c r="AL118" s="34"/>
      <c r="AM118" s="34"/>
      <c r="AO118" s="201">
        <v>3317141751</v>
      </c>
      <c r="AP118" s="75" t="b">
        <f>AO118=C118</f>
        <v>0</v>
      </c>
      <c r="AR118" s="75">
        <f t="shared" si="36"/>
        <v>5</v>
      </c>
    </row>
    <row r="119" spans="1:44">
      <c r="A119" s="66">
        <v>108</v>
      </c>
      <c r="B119" s="426"/>
      <c r="C119" s="201">
        <v>3318331195</v>
      </c>
      <c r="D119" s="426" t="s">
        <v>21533</v>
      </c>
      <c r="E119" s="34"/>
      <c r="F119" s="69">
        <v>636</v>
      </c>
      <c r="G119" s="305">
        <v>5</v>
      </c>
      <c r="H119" s="39">
        <v>4</v>
      </c>
      <c r="I119" s="70">
        <f t="shared" si="20"/>
        <v>9</v>
      </c>
      <c r="J119" s="71">
        <f t="shared" si="26"/>
        <v>3180</v>
      </c>
      <c r="K119" s="71">
        <f t="shared" si="27"/>
        <v>2544</v>
      </c>
      <c r="L119" s="71">
        <f t="shared" si="28"/>
        <v>3180</v>
      </c>
      <c r="M119" s="71">
        <f t="shared" si="29"/>
        <v>2893</v>
      </c>
      <c r="N119" s="72">
        <f t="shared" si="30"/>
        <v>145</v>
      </c>
      <c r="O119" s="71">
        <f t="shared" si="31"/>
        <v>142</v>
      </c>
      <c r="P119" s="71">
        <f t="shared" si="37"/>
        <v>3180</v>
      </c>
      <c r="Q119" s="72">
        <f t="shared" si="21"/>
        <v>347</v>
      </c>
      <c r="R119" s="72">
        <f t="shared" si="32"/>
        <v>0</v>
      </c>
      <c r="S119" s="72">
        <f t="shared" si="33"/>
        <v>24</v>
      </c>
      <c r="T119" s="72"/>
      <c r="U119" s="34"/>
      <c r="V119" s="37"/>
      <c r="W119" s="37"/>
      <c r="X119" s="34"/>
      <c r="Y119" s="72">
        <f t="shared" si="22"/>
        <v>371</v>
      </c>
      <c r="Z119" s="73">
        <f t="shared" si="23"/>
        <v>2809</v>
      </c>
      <c r="AA119" s="40">
        <v>500</v>
      </c>
      <c r="AB119" s="73">
        <f t="shared" si="34"/>
        <v>2309</v>
      </c>
      <c r="AC119" s="74">
        <f>E119-AB119</f>
        <v>-2309</v>
      </c>
      <c r="AD119" s="75" t="e">
        <f>VLOOKUP(D119,#REF!,2,0)</f>
        <v>#REF!</v>
      </c>
      <c r="AE119" s="79"/>
      <c r="AF119" s="79"/>
      <c r="AI119" s="27" t="s">
        <v>333</v>
      </c>
      <c r="AJ119" s="75" t="b">
        <f>D119=AI119</f>
        <v>0</v>
      </c>
      <c r="AK119" s="27">
        <v>114</v>
      </c>
      <c r="AL119" s="27">
        <v>50</v>
      </c>
      <c r="AM119" s="27"/>
      <c r="AO119" s="195">
        <v>3317308284</v>
      </c>
      <c r="AP119" s="75" t="b">
        <f>AO119=C119</f>
        <v>0</v>
      </c>
      <c r="AR119" s="75">
        <f t="shared" si="36"/>
        <v>5</v>
      </c>
    </row>
    <row r="120" spans="1:44">
      <c r="A120" s="66">
        <v>109</v>
      </c>
      <c r="B120" s="527">
        <v>101541847309</v>
      </c>
      <c r="C120" s="528"/>
      <c r="D120" s="526" t="s">
        <v>365</v>
      </c>
      <c r="E120" s="34"/>
      <c r="F120" s="69">
        <v>636</v>
      </c>
      <c r="G120" s="307">
        <v>20</v>
      </c>
      <c r="H120" s="39">
        <v>10</v>
      </c>
      <c r="I120" s="70">
        <f t="shared" si="20"/>
        <v>30</v>
      </c>
      <c r="J120" s="71">
        <f t="shared" si="26"/>
        <v>12720</v>
      </c>
      <c r="K120" s="71">
        <f t="shared" si="27"/>
        <v>6360</v>
      </c>
      <c r="L120" s="71">
        <f t="shared" si="28"/>
        <v>12720</v>
      </c>
      <c r="M120" s="71">
        <f t="shared" si="29"/>
        <v>11574</v>
      </c>
      <c r="N120" s="72">
        <f t="shared" si="30"/>
        <v>579</v>
      </c>
      <c r="O120" s="71">
        <f t="shared" si="31"/>
        <v>567</v>
      </c>
      <c r="P120" s="71">
        <f t="shared" si="37"/>
        <v>12720</v>
      </c>
      <c r="Q120" s="72">
        <f t="shared" si="21"/>
        <v>1389</v>
      </c>
      <c r="R120" s="72">
        <f t="shared" si="32"/>
        <v>200</v>
      </c>
      <c r="S120" s="72">
        <f t="shared" si="33"/>
        <v>95</v>
      </c>
      <c r="T120" s="72"/>
      <c r="U120" s="34"/>
      <c r="V120" s="37"/>
      <c r="W120" s="34"/>
      <c r="X120" s="34"/>
      <c r="Y120" s="72">
        <f t="shared" si="22"/>
        <v>1684</v>
      </c>
      <c r="Z120" s="73">
        <f t="shared" si="23"/>
        <v>11036</v>
      </c>
      <c r="AA120" s="40">
        <v>500</v>
      </c>
      <c r="AB120" s="73">
        <f t="shared" si="34"/>
        <v>10536</v>
      </c>
      <c r="AE120" s="79"/>
      <c r="AF120" s="79"/>
      <c r="AI120" s="84"/>
      <c r="AJ120" s="84"/>
      <c r="AK120" s="84"/>
      <c r="AL120" s="84"/>
      <c r="AM120" s="84"/>
      <c r="AO120" s="197"/>
      <c r="AR120" s="75">
        <f t="shared" si="36"/>
        <v>20</v>
      </c>
    </row>
    <row r="121" spans="1:44">
      <c r="A121" s="66">
        <v>110</v>
      </c>
      <c r="B121" s="426"/>
      <c r="C121" s="495"/>
      <c r="D121" s="426" t="s">
        <v>21534</v>
      </c>
      <c r="E121" s="34"/>
      <c r="F121" s="69">
        <v>636</v>
      </c>
      <c r="G121" s="305">
        <v>12</v>
      </c>
      <c r="H121" s="39">
        <v>5</v>
      </c>
      <c r="I121" s="70">
        <f t="shared" si="20"/>
        <v>17</v>
      </c>
      <c r="J121" s="71">
        <f t="shared" si="26"/>
        <v>7632</v>
      </c>
      <c r="K121" s="71">
        <f t="shared" si="27"/>
        <v>3180</v>
      </c>
      <c r="L121" s="71">
        <f t="shared" si="28"/>
        <v>7632</v>
      </c>
      <c r="M121" s="71">
        <f t="shared" si="29"/>
        <v>6944</v>
      </c>
      <c r="N121" s="72">
        <f t="shared" si="30"/>
        <v>347</v>
      </c>
      <c r="O121" s="71">
        <f t="shared" si="31"/>
        <v>341</v>
      </c>
      <c r="P121" s="71">
        <f t="shared" si="37"/>
        <v>7632</v>
      </c>
      <c r="Q121" s="72">
        <f t="shared" si="21"/>
        <v>833</v>
      </c>
      <c r="R121" s="72">
        <f t="shared" si="32"/>
        <v>175</v>
      </c>
      <c r="S121" s="72">
        <f t="shared" si="33"/>
        <v>57</v>
      </c>
      <c r="T121" s="72"/>
      <c r="U121" s="34"/>
      <c r="V121" s="37"/>
      <c r="W121" s="37"/>
      <c r="X121" s="34"/>
      <c r="Y121" s="72">
        <f t="shared" si="22"/>
        <v>1065</v>
      </c>
      <c r="Z121" s="73">
        <f t="shared" si="23"/>
        <v>6567</v>
      </c>
      <c r="AA121" s="40">
        <v>500</v>
      </c>
      <c r="AB121" s="73">
        <f t="shared" si="34"/>
        <v>6067</v>
      </c>
      <c r="AC121" s="74">
        <f>E121-AB121</f>
        <v>-6067</v>
      </c>
      <c r="AD121" s="75" t="e">
        <f>VLOOKUP(D121,#REF!,2,0)</f>
        <v>#REF!</v>
      </c>
      <c r="AE121" s="79"/>
      <c r="AF121" s="79"/>
      <c r="AI121" s="34" t="s">
        <v>330</v>
      </c>
      <c r="AJ121" s="75" t="b">
        <f>D121=AI121</f>
        <v>0</v>
      </c>
      <c r="AK121" s="34"/>
      <c r="AL121" s="34"/>
      <c r="AM121" s="34"/>
      <c r="AO121" s="201">
        <v>3317141751</v>
      </c>
      <c r="AP121" s="75" t="b">
        <f>AO121=C121</f>
        <v>0</v>
      </c>
      <c r="AR121" s="75">
        <f t="shared" si="36"/>
        <v>12</v>
      </c>
    </row>
    <row r="122" spans="1:44">
      <c r="A122" s="66"/>
      <c r="B122" s="527"/>
      <c r="C122" s="528"/>
      <c r="D122" s="526"/>
      <c r="E122" s="89"/>
      <c r="F122" s="86">
        <f t="shared" ref="F122:AB122" si="38">SUM(F12:F121)</f>
        <v>69874</v>
      </c>
      <c r="G122" s="86">
        <f t="shared" si="38"/>
        <v>1553</v>
      </c>
      <c r="H122" s="86">
        <f t="shared" si="38"/>
        <v>742</v>
      </c>
      <c r="I122" s="86">
        <f t="shared" si="38"/>
        <v>2295</v>
      </c>
      <c r="J122" s="86">
        <f t="shared" si="38"/>
        <v>986418</v>
      </c>
      <c r="K122" s="86">
        <f t="shared" si="38"/>
        <v>471912</v>
      </c>
      <c r="L122" s="86">
        <f t="shared" si="38"/>
        <v>986418</v>
      </c>
      <c r="M122" s="86">
        <f t="shared" si="38"/>
        <v>898692</v>
      </c>
      <c r="N122" s="86">
        <f t="shared" si="38"/>
        <v>44942</v>
      </c>
      <c r="O122" s="86">
        <f t="shared" si="38"/>
        <v>42784</v>
      </c>
      <c r="P122" s="86">
        <f t="shared" si="38"/>
        <v>986418</v>
      </c>
      <c r="Q122" s="86">
        <f t="shared" si="38"/>
        <v>108902</v>
      </c>
      <c r="R122" s="86">
        <f t="shared" si="38"/>
        <v>16600</v>
      </c>
      <c r="S122" s="86">
        <f t="shared" si="38"/>
        <v>7676</v>
      </c>
      <c r="T122" s="86">
        <f t="shared" si="38"/>
        <v>2413</v>
      </c>
      <c r="U122" s="86">
        <f t="shared" si="38"/>
        <v>0</v>
      </c>
      <c r="V122" s="86">
        <f t="shared" si="38"/>
        <v>0</v>
      </c>
      <c r="W122" s="86">
        <f t="shared" si="38"/>
        <v>0</v>
      </c>
      <c r="X122" s="86">
        <f t="shared" si="38"/>
        <v>0</v>
      </c>
      <c r="Y122" s="86">
        <f t="shared" si="38"/>
        <v>135591</v>
      </c>
      <c r="Z122" s="86">
        <f t="shared" si="38"/>
        <v>850827</v>
      </c>
      <c r="AA122" s="86">
        <f t="shared" si="38"/>
        <v>54500</v>
      </c>
      <c r="AB122" s="86">
        <f t="shared" si="38"/>
        <v>796327</v>
      </c>
      <c r="AC122" s="87"/>
      <c r="AD122" s="87"/>
      <c r="AE122" s="87"/>
      <c r="AF122" s="87"/>
      <c r="AG122" s="87"/>
      <c r="AI122" s="84"/>
      <c r="AJ122" s="84"/>
      <c r="AK122" s="84"/>
      <c r="AL122" s="84"/>
      <c r="AM122" s="84"/>
    </row>
    <row r="123" spans="1:44">
      <c r="A123" s="90"/>
      <c r="B123" s="426"/>
      <c r="C123" s="495"/>
      <c r="D123" s="426"/>
      <c r="E123" s="92"/>
      <c r="F123" s="87"/>
      <c r="G123" s="87"/>
      <c r="H123" s="87"/>
      <c r="I123" s="87"/>
      <c r="J123" s="87"/>
      <c r="K123" s="87"/>
      <c r="L123" s="87"/>
      <c r="M123" s="87"/>
      <c r="N123" s="87"/>
      <c r="O123" s="87" t="s">
        <v>391</v>
      </c>
      <c r="P123" s="87"/>
      <c r="Q123" s="87">
        <f>'TANNAGE WAGESH April-26'!P44</f>
        <v>39603</v>
      </c>
      <c r="R123" s="87">
        <f>'TANNAGE WAGESH April-26'!Q44</f>
        <v>7125</v>
      </c>
      <c r="S123" s="87">
        <f>'TANNAGE WAGESH April-26'!R44</f>
        <v>3896</v>
      </c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I123" s="84"/>
      <c r="AJ123" s="84"/>
      <c r="AK123" s="84"/>
      <c r="AL123" s="84"/>
      <c r="AM123" s="84"/>
    </row>
    <row r="124" spans="1:44">
      <c r="A124" s="90"/>
      <c r="B124" s="386"/>
      <c r="C124" s="498"/>
      <c r="D124" s="193"/>
      <c r="E124" s="92"/>
      <c r="F124" s="87"/>
      <c r="G124" s="87"/>
      <c r="H124" s="87"/>
      <c r="I124" s="87"/>
      <c r="J124" s="87"/>
      <c r="K124" s="87"/>
      <c r="L124" s="87" t="s">
        <v>122</v>
      </c>
      <c r="M124" s="87">
        <f>M122*13%</f>
        <v>116829.96</v>
      </c>
      <c r="N124" s="87"/>
      <c r="O124" s="87" t="s">
        <v>392</v>
      </c>
      <c r="P124" s="87"/>
      <c r="Q124" s="87">
        <f>'Regular April-26'!R78</f>
        <v>63362</v>
      </c>
      <c r="R124" s="87">
        <f>'Regular April-26'!S78</f>
        <v>11275</v>
      </c>
      <c r="S124" s="87">
        <f>'Regular April-26'!T78</f>
        <v>6217</v>
      </c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I124" s="84"/>
      <c r="AJ124" s="84"/>
      <c r="AK124" s="84"/>
      <c r="AL124" s="84"/>
      <c r="AM124" s="84"/>
    </row>
    <row r="125" spans="1:44">
      <c r="A125" s="90"/>
      <c r="B125" s="386"/>
      <c r="C125" s="498"/>
      <c r="D125" s="193"/>
      <c r="E125" s="92"/>
      <c r="F125" s="87"/>
      <c r="G125" s="87"/>
      <c r="H125" s="87"/>
      <c r="I125" s="87"/>
      <c r="J125" s="87"/>
      <c r="K125" s="87"/>
      <c r="L125" s="87" t="s">
        <v>123</v>
      </c>
      <c r="M125" s="87">
        <f>P122*3.75%</f>
        <v>36990.674999999996</v>
      </c>
      <c r="N125" s="87"/>
      <c r="O125" s="87"/>
      <c r="P125" s="87"/>
      <c r="Q125" s="87">
        <f>Q123+Q124</f>
        <v>102965</v>
      </c>
      <c r="R125" s="87">
        <f>R123+R124</f>
        <v>18400</v>
      </c>
      <c r="S125" s="87">
        <f>S123+S124</f>
        <v>10113</v>
      </c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I125" s="84"/>
      <c r="AJ125" s="84"/>
      <c r="AK125" s="84"/>
      <c r="AL125" s="84"/>
      <c r="AM125" s="84"/>
    </row>
    <row r="126" spans="1:44">
      <c r="A126" s="90"/>
      <c r="B126" s="387"/>
      <c r="C126" s="498"/>
      <c r="D126" s="193"/>
      <c r="E126" s="92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>
        <f>Q122-Q125</f>
        <v>5937</v>
      </c>
      <c r="R126" s="87">
        <f>R122-R125</f>
        <v>-1800</v>
      </c>
      <c r="S126" s="87">
        <f>S122-S125</f>
        <v>-2437</v>
      </c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I126" s="84"/>
      <c r="AJ126" s="84"/>
      <c r="AK126" s="84"/>
      <c r="AL126" s="84"/>
      <c r="AM126" s="84"/>
    </row>
    <row r="127" spans="1:44">
      <c r="A127" s="90"/>
      <c r="B127" s="386"/>
      <c r="C127" s="201"/>
      <c r="D127" s="193"/>
      <c r="E127" s="92"/>
      <c r="F127" s="87"/>
      <c r="G127" s="30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I127" s="84"/>
      <c r="AJ127" s="84"/>
      <c r="AK127" s="84"/>
      <c r="AL127" s="84"/>
      <c r="AM127" s="84"/>
    </row>
    <row r="128" spans="1:44">
      <c r="A128" s="90"/>
      <c r="B128" s="386"/>
      <c r="C128" s="201"/>
      <c r="D128" s="193"/>
      <c r="E128" s="92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I128" s="84"/>
      <c r="AJ128" s="84"/>
      <c r="AK128" s="84"/>
      <c r="AL128" s="84"/>
      <c r="AM128" s="84"/>
    </row>
    <row r="129" spans="1:39">
      <c r="A129" s="90"/>
      <c r="B129" s="386"/>
      <c r="C129" s="201"/>
      <c r="D129" s="193"/>
      <c r="E129" s="92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I129" s="84"/>
      <c r="AJ129" s="84"/>
      <c r="AK129" s="84"/>
      <c r="AL129" s="84"/>
      <c r="AM129" s="84"/>
    </row>
    <row r="130" spans="1:39">
      <c r="A130" s="90"/>
      <c r="B130" s="204"/>
      <c r="C130" s="497"/>
      <c r="D130" s="355"/>
      <c r="E130" s="92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I130" s="84"/>
      <c r="AJ130" s="84"/>
      <c r="AK130" s="84"/>
      <c r="AL130" s="84"/>
      <c r="AM130" s="84"/>
    </row>
    <row r="131" spans="1:39">
      <c r="A131" s="90"/>
      <c r="B131" s="164"/>
      <c r="C131" s="499"/>
      <c r="D131" s="91"/>
      <c r="E131" s="92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I131" s="84"/>
      <c r="AJ131" s="84"/>
      <c r="AK131" s="84"/>
      <c r="AL131" s="84"/>
      <c r="AM131" s="84"/>
    </row>
    <row r="132" spans="1:39">
      <c r="A132" s="90"/>
      <c r="B132" s="164"/>
      <c r="C132" s="499"/>
      <c r="D132" s="91"/>
      <c r="E132" s="92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I132" s="84"/>
      <c r="AJ132" s="84"/>
      <c r="AK132" s="84"/>
      <c r="AL132" s="84"/>
      <c r="AM132" s="84"/>
    </row>
    <row r="133" spans="1:39">
      <c r="A133" s="90"/>
      <c r="B133" s="164"/>
      <c r="C133" s="499"/>
      <c r="D133" s="91"/>
      <c r="E133" s="92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4"/>
      <c r="Z133" s="94"/>
      <c r="AA133" s="93"/>
      <c r="AB133" s="94"/>
      <c r="AE133" s="79"/>
      <c r="AF133" s="79"/>
      <c r="AI133" s="84"/>
      <c r="AJ133" s="84"/>
      <c r="AK133" s="84"/>
      <c r="AL133" s="84"/>
      <c r="AM133" s="84"/>
    </row>
    <row r="134" spans="1:39">
      <c r="A134" s="90"/>
      <c r="B134" s="164"/>
      <c r="C134" s="499"/>
      <c r="D134" s="91"/>
      <c r="E134" s="92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4"/>
      <c r="Z134" s="94"/>
      <c r="AA134" s="93"/>
      <c r="AB134" s="94"/>
      <c r="AE134" s="79"/>
      <c r="AF134" s="79"/>
      <c r="AI134" s="84"/>
      <c r="AJ134" s="84"/>
      <c r="AK134" s="84"/>
      <c r="AL134" s="84"/>
      <c r="AM134" s="84"/>
    </row>
  </sheetData>
  <mergeCells count="28">
    <mergeCell ref="AB7:AB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AA7:AA11"/>
    <mergeCell ref="N7:N11"/>
    <mergeCell ref="O7:O11"/>
    <mergeCell ref="P7:P11"/>
    <mergeCell ref="Q7:Y7"/>
    <mergeCell ref="Z7:Z11"/>
    <mergeCell ref="M7:M11"/>
    <mergeCell ref="A7:A11"/>
    <mergeCell ref="B7:B11"/>
    <mergeCell ref="C7:C11"/>
    <mergeCell ref="D7:D11"/>
    <mergeCell ref="F7:F11"/>
    <mergeCell ref="G7:G11"/>
    <mergeCell ref="H7:H11"/>
    <mergeCell ref="I7:I11"/>
    <mergeCell ref="J7:J11"/>
    <mergeCell ref="K7:K11"/>
    <mergeCell ref="L7:L11"/>
  </mergeCells>
  <conditionalFormatting sqref="B12">
    <cfRule type="duplicateValues" dxfId="75" priority="15"/>
    <cfRule type="duplicateValues" dxfId="74" priority="14"/>
    <cfRule type="duplicateValues" dxfId="73" priority="20"/>
    <cfRule type="duplicateValues" dxfId="72" priority="16"/>
    <cfRule type="duplicateValues" dxfId="71" priority="17"/>
    <cfRule type="duplicateValues" dxfId="70" priority="21"/>
    <cfRule type="duplicateValues" dxfId="69" priority="19"/>
  </conditionalFormatting>
  <conditionalFormatting sqref="B13:B94">
    <cfRule type="duplicateValues" dxfId="68" priority="12"/>
    <cfRule type="duplicateValues" dxfId="67" priority="5"/>
    <cfRule type="duplicateValues" dxfId="66" priority="6"/>
    <cfRule type="duplicateValues" dxfId="65" priority="7"/>
    <cfRule type="duplicateValues" dxfId="64" priority="8"/>
    <cfRule type="duplicateValues" dxfId="63" priority="10"/>
    <cfRule type="duplicateValues" dxfId="62" priority="11"/>
  </conditionalFormatting>
  <conditionalFormatting sqref="B95:B96 B99:B100">
    <cfRule type="duplicateValues" dxfId="61" priority="23"/>
  </conditionalFormatting>
  <conditionalFormatting sqref="B97:B98">
    <cfRule type="duplicateValues" dxfId="60" priority="4"/>
  </conditionalFormatting>
  <conditionalFormatting sqref="B101:B109">
    <cfRule type="duplicateValues" dxfId="59" priority="2"/>
  </conditionalFormatting>
  <conditionalFormatting sqref="B131:B134">
    <cfRule type="duplicateValues" dxfId="58" priority="50"/>
    <cfRule type="duplicateValues" dxfId="57" priority="51"/>
    <cfRule type="duplicateValues" dxfId="56" priority="52"/>
  </conditionalFormatting>
  <conditionalFormatting sqref="B131:B1048576 B1:B11">
    <cfRule type="duplicateValues" dxfId="55" priority="53"/>
  </conditionalFormatting>
  <conditionalFormatting sqref="B131:B1048576">
    <cfRule type="duplicateValues" dxfId="54" priority="54"/>
    <cfRule type="duplicateValues" dxfId="53" priority="55"/>
    <cfRule type="duplicateValues" dxfId="52" priority="56"/>
  </conditionalFormatting>
  <conditionalFormatting sqref="B131:E134 E122:E130">
    <cfRule type="duplicateValues" dxfId="51" priority="49"/>
  </conditionalFormatting>
  <conditionalFormatting sqref="B131:E1048576 B1:E11 E122:E130">
    <cfRule type="duplicateValues" dxfId="50" priority="45"/>
  </conditionalFormatting>
  <conditionalFormatting sqref="B131:E1048576">
    <cfRule type="duplicateValues" dxfId="49" priority="46"/>
    <cfRule type="duplicateValues" dxfId="48" priority="47"/>
  </conditionalFormatting>
  <conditionalFormatting sqref="B135:E1048576 B1:E11">
    <cfRule type="duplicateValues" dxfId="47" priority="44"/>
  </conditionalFormatting>
  <conditionalFormatting sqref="C12">
    <cfRule type="duplicateValues" dxfId="46" priority="18"/>
  </conditionalFormatting>
  <conditionalFormatting sqref="C13:C94">
    <cfRule type="duplicateValues" dxfId="45" priority="9"/>
  </conditionalFormatting>
  <conditionalFormatting sqref="C96">
    <cfRule type="duplicateValues" dxfId="44" priority="13"/>
  </conditionalFormatting>
  <conditionalFormatting sqref="C97:C98">
    <cfRule type="duplicateValues" dxfId="43" priority="3"/>
  </conditionalFormatting>
  <conditionalFormatting sqref="C99:C100 C95">
    <cfRule type="duplicateValues" dxfId="42" priority="22"/>
  </conditionalFormatting>
  <conditionalFormatting sqref="C101:C109">
    <cfRule type="duplicateValues" dxfId="41" priority="1"/>
  </conditionalFormatting>
  <conditionalFormatting sqref="C124">
    <cfRule type="duplicateValues" dxfId="40" priority="35"/>
  </conditionalFormatting>
  <conditionalFormatting sqref="C130">
    <cfRule type="duplicateValues" dxfId="39" priority="34"/>
  </conditionalFormatting>
  <conditionalFormatting sqref="C131:E1048576 C1:E11 E122:E130">
    <cfRule type="duplicateValues" dxfId="38" priority="48"/>
  </conditionalFormatting>
  <conditionalFormatting sqref="AO12">
    <cfRule type="duplicateValues" dxfId="37" priority="42"/>
    <cfRule type="duplicateValues" dxfId="36" priority="41"/>
  </conditionalFormatting>
  <conditionalFormatting sqref="AO13:AO57 AO59:AO96">
    <cfRule type="duplicateValues" dxfId="35" priority="43"/>
  </conditionalFormatting>
  <conditionalFormatting sqref="AO97:AO98">
    <cfRule type="duplicateValues" dxfId="34" priority="39"/>
    <cfRule type="duplicateValues" dxfId="33" priority="40"/>
  </conditionalFormatting>
  <conditionalFormatting sqref="AO100:AO101">
    <cfRule type="duplicateValues" dxfId="32" priority="38"/>
  </conditionalFormatting>
  <conditionalFormatting sqref="AO102:AO103">
    <cfRule type="duplicateValues" dxfId="31" priority="36"/>
    <cfRule type="duplicateValues" dxfId="30" priority="37"/>
  </conditionalFormatting>
  <conditionalFormatting sqref="AO105">
    <cfRule type="duplicateValues" dxfId="29" priority="33"/>
  </conditionalFormatting>
  <conditionalFormatting sqref="AO106:AO107">
    <cfRule type="duplicateValues" dxfId="28" priority="31"/>
    <cfRule type="duplicateValues" dxfId="27" priority="32"/>
  </conditionalFormatting>
  <conditionalFormatting sqref="AO109:AO110">
    <cfRule type="duplicateValues" dxfId="26" priority="27"/>
  </conditionalFormatting>
  <conditionalFormatting sqref="AO111:AO112">
    <cfRule type="duplicateValues" dxfId="25" priority="25"/>
    <cfRule type="duplicateValues" dxfId="24" priority="26"/>
  </conditionalFormatting>
  <conditionalFormatting sqref="AO114">
    <cfRule type="duplicateValues" dxfId="23" priority="30"/>
    <cfRule type="duplicateValues" dxfId="22" priority="29"/>
  </conditionalFormatting>
  <conditionalFormatting sqref="AO115:AO116">
    <cfRule type="duplicateValues" dxfId="21" priority="28"/>
  </conditionalFormatting>
  <conditionalFormatting sqref="AO118:AO119">
    <cfRule type="duplicateValues" dxfId="20" priority="24"/>
  </conditionalFormatting>
  <conditionalFormatting sqref="AO121">
    <cfRule type="duplicateValues" dxfId="19" priority="57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5"/>
  <sheetViews>
    <sheetView topLeftCell="A82" workbookViewId="0">
      <selection activeCell="E104" sqref="E104"/>
    </sheetView>
  </sheetViews>
  <sheetFormatPr defaultRowHeight="13.2"/>
  <cols>
    <col min="2" max="2" width="15.33203125" bestFit="1" customWidth="1"/>
    <col min="3" max="3" width="12.77734375" bestFit="1" customWidth="1"/>
    <col min="4" max="4" width="42" bestFit="1" customWidth="1"/>
    <col min="5" max="5" width="46.109375" bestFit="1" customWidth="1"/>
  </cols>
  <sheetData>
    <row r="1" spans="1:5">
      <c r="A1" s="674"/>
      <c r="B1" s="674"/>
      <c r="C1" s="674"/>
      <c r="D1" s="674"/>
    </row>
    <row r="2" spans="1:5" ht="13.8">
      <c r="A2" s="674">
        <v>1</v>
      </c>
      <c r="B2" s="652">
        <v>101447270865</v>
      </c>
      <c r="C2" s="675">
        <v>3314278646</v>
      </c>
      <c r="D2" s="351" t="s">
        <v>626</v>
      </c>
      <c r="E2" t="str">
        <f>VLOOKUP(B2,[5]Sheet2!$D:$F,3,0)</f>
        <v>ABHIJIT P WAGHMARE</v>
      </c>
    </row>
    <row r="3" spans="1:5" ht="13.8">
      <c r="A3" s="674">
        <v>2</v>
      </c>
      <c r="B3" s="652">
        <v>102078951370</v>
      </c>
      <c r="C3" s="675">
        <v>3316473499</v>
      </c>
      <c r="D3" s="351" t="s">
        <v>595</v>
      </c>
      <c r="E3" t="str">
        <f>VLOOKUP(B3,[5]Sheet2!$D:$F,3,0)</f>
        <v>ABHISHEK SUNIL RATHOD</v>
      </c>
    </row>
    <row r="4" spans="1:5" ht="13.8">
      <c r="A4" s="674">
        <v>3</v>
      </c>
      <c r="B4" s="652">
        <v>101747190938</v>
      </c>
      <c r="C4" s="675">
        <v>3313290894</v>
      </c>
      <c r="D4" s="351" t="s">
        <v>616</v>
      </c>
      <c r="E4" t="str">
        <f>VLOOKUP(B4,[5]Sheet2!$D:$F,3,0)</f>
        <v>AKASH J TINGALE</v>
      </c>
    </row>
    <row r="5" spans="1:5" ht="13.8">
      <c r="A5" s="674">
        <v>4</v>
      </c>
      <c r="B5" s="652">
        <v>101882090529</v>
      </c>
      <c r="C5" s="675">
        <v>3314505091</v>
      </c>
      <c r="D5" s="351" t="s">
        <v>0</v>
      </c>
      <c r="E5" t="str">
        <f>VLOOKUP(B5,[5]Sheet2!$D:$F,3,0)</f>
        <v>AKASH RAWAT</v>
      </c>
    </row>
    <row r="6" spans="1:5" ht="13.8">
      <c r="A6" s="674">
        <v>5</v>
      </c>
      <c r="B6" s="652">
        <v>102043325356</v>
      </c>
      <c r="C6" s="675">
        <v>3316016132</v>
      </c>
      <c r="D6" s="351" t="s">
        <v>315</v>
      </c>
      <c r="E6" t="str">
        <f>VLOOKUP(B6,[5]Sheet2!$D:$F,3,0)</f>
        <v>AKIB SADIK SHAIKH</v>
      </c>
    </row>
    <row r="7" spans="1:5" ht="13.8">
      <c r="A7" s="674">
        <v>6</v>
      </c>
      <c r="B7" s="652">
        <v>101507199941</v>
      </c>
      <c r="C7" s="675">
        <v>3312776193</v>
      </c>
      <c r="D7" s="351" t="s">
        <v>212</v>
      </c>
      <c r="E7" t="str">
        <f>VLOOKUP(B7,[5]Sheet2!$D:$F,3,0)</f>
        <v>AMAR PRAKASH WADGAON</v>
      </c>
    </row>
    <row r="8" spans="1:5" ht="13.8">
      <c r="A8" s="674">
        <v>7</v>
      </c>
      <c r="B8" s="652">
        <v>101509952020</v>
      </c>
      <c r="C8" s="675">
        <v>3311275186</v>
      </c>
      <c r="D8" s="351" t="s">
        <v>35</v>
      </c>
      <c r="E8" t="str">
        <f>VLOOKUP(B8,[5]Sheet2!$D:$F,3,0)</f>
        <v>AMOL TEJU RATHOD</v>
      </c>
    </row>
    <row r="9" spans="1:5" ht="13.8">
      <c r="A9" s="674">
        <v>8</v>
      </c>
      <c r="B9" s="652">
        <v>102056969235</v>
      </c>
      <c r="C9" s="675">
        <v>3316230356</v>
      </c>
      <c r="D9" s="351" t="s">
        <v>650</v>
      </c>
      <c r="E9" t="str">
        <f>VLOOKUP(B9,[5]Sheet2!$D:$F,3,0)</f>
        <v>ANIKET DANGE</v>
      </c>
    </row>
    <row r="10" spans="1:5" ht="13.8">
      <c r="A10" s="674">
        <v>9</v>
      </c>
      <c r="B10" s="652">
        <v>101475240602</v>
      </c>
      <c r="C10" s="675">
        <v>3310877479</v>
      </c>
      <c r="D10" s="351" t="s">
        <v>604</v>
      </c>
      <c r="E10" t="str">
        <f>VLOOKUP(B10,[5]Sheet2!$D:$F,3,0)</f>
        <v>ANIL G MALI</v>
      </c>
    </row>
    <row r="11" spans="1:5" ht="13.8">
      <c r="A11" s="674">
        <v>10</v>
      </c>
      <c r="B11" s="652">
        <v>101835374035</v>
      </c>
      <c r="C11" s="675">
        <v>3315576432</v>
      </c>
      <c r="D11" s="351" t="s">
        <v>194</v>
      </c>
      <c r="E11" t="str">
        <f>VLOOKUP(B11,[5]Sheet2!$D:$F,3,0)</f>
        <v>ANKUSH BHALE</v>
      </c>
    </row>
    <row r="12" spans="1:5" ht="13.8">
      <c r="A12" s="674">
        <v>11</v>
      </c>
      <c r="B12" s="652">
        <v>102025154331</v>
      </c>
      <c r="C12" s="675">
        <v>3315898061</v>
      </c>
      <c r="D12" s="351" t="s">
        <v>634</v>
      </c>
      <c r="E12" t="str">
        <f>VLOOKUP(B12,[5]Sheet2!$D:$F,3,0)</f>
        <v>ARBAJ AMIN JAMADAR</v>
      </c>
    </row>
    <row r="13" spans="1:5" ht="13.8">
      <c r="A13" s="674">
        <v>12</v>
      </c>
      <c r="B13" s="652">
        <v>102062806876</v>
      </c>
      <c r="C13" s="675">
        <v>3316290554</v>
      </c>
      <c r="D13" s="351" t="s">
        <v>611</v>
      </c>
      <c r="E13" t="str">
        <f>VLOOKUP(B13,[5]Sheet2!$D:$F,3,0)</f>
        <v>NADAF ARBAJ ILAHI</v>
      </c>
    </row>
    <row r="14" spans="1:5" ht="13.8">
      <c r="A14" s="674">
        <v>13</v>
      </c>
      <c r="B14" s="652">
        <v>101623086404</v>
      </c>
      <c r="C14" s="675">
        <v>3316938981</v>
      </c>
      <c r="D14" s="351" t="s">
        <v>590</v>
      </c>
      <c r="E14" t="str">
        <f>VLOOKUP(B14,[5]Sheet2!$D:$F,3,0)</f>
        <v>BANDENAWAJ SAIPAN MULLA</v>
      </c>
    </row>
    <row r="15" spans="1:5" ht="13.8">
      <c r="A15" s="674">
        <v>14</v>
      </c>
      <c r="B15" s="652">
        <v>102062761038</v>
      </c>
      <c r="C15" s="675">
        <v>3316249185</v>
      </c>
      <c r="D15" s="351" t="s">
        <v>316</v>
      </c>
      <c r="E15" t="str">
        <f>VLOOKUP(B15,[5]Sheet2!$D:$F,3,0)</f>
        <v>BASAVRAJ SHIVANNA KOLI</v>
      </c>
    </row>
    <row r="16" spans="1:5" ht="13.8">
      <c r="A16" s="674">
        <v>15</v>
      </c>
      <c r="B16" s="652">
        <v>101966176359</v>
      </c>
      <c r="C16" s="675">
        <v>3315359696</v>
      </c>
      <c r="D16" s="351" t="s">
        <v>636</v>
      </c>
      <c r="E16" t="str">
        <f>VLOOKUP(B16,[5]Sheet2!$D:$F,3,0)</f>
        <v>BASAVARAJ SHRISHAIL SODDE</v>
      </c>
    </row>
    <row r="17" spans="1:5" ht="13.8">
      <c r="A17" s="674">
        <v>16</v>
      </c>
      <c r="B17" s="652">
        <v>101972731570</v>
      </c>
      <c r="C17" s="675">
        <v>3315397620</v>
      </c>
      <c r="D17" s="351" t="s">
        <v>245</v>
      </c>
      <c r="E17" t="str">
        <f>VLOOKUP(B17,[5]Sheet2!$D:$F,3,0)</f>
        <v>BHARAT SARADE</v>
      </c>
    </row>
    <row r="18" spans="1:5" ht="13.8">
      <c r="A18" s="674">
        <v>17</v>
      </c>
      <c r="B18" s="652">
        <v>102004077854</v>
      </c>
      <c r="C18" s="675">
        <v>3315667432</v>
      </c>
      <c r="D18" s="351" t="s">
        <v>610</v>
      </c>
      <c r="E18" t="str">
        <f>VLOOKUP(B18,[5]Sheet2!$D:$F,3,0)</f>
        <v>BHIMASHANKAR ISHWARKATTI</v>
      </c>
    </row>
    <row r="19" spans="1:5" ht="13.8">
      <c r="A19" s="674">
        <v>18</v>
      </c>
      <c r="B19" s="652">
        <v>102028098436</v>
      </c>
      <c r="C19" s="675">
        <v>3315926963</v>
      </c>
      <c r="D19" s="351" t="s">
        <v>591</v>
      </c>
      <c r="E19" t="str">
        <f>VLOOKUP(B19,[5]Sheet2!$D:$F,3,0)</f>
        <v>BSAVRAJ IRANNA TALWAR</v>
      </c>
    </row>
    <row r="20" spans="1:5" ht="13.8">
      <c r="A20" s="674">
        <v>19</v>
      </c>
      <c r="B20" s="652">
        <v>101410043453</v>
      </c>
      <c r="C20" s="675">
        <v>3314106884</v>
      </c>
      <c r="D20" s="351" t="s">
        <v>612</v>
      </c>
      <c r="E20" t="str">
        <f>VLOOKUP(B20,[5]Sheet2!$D:$F,3,0)</f>
        <v>CHITAMANI S KADERKAR</v>
      </c>
    </row>
    <row r="21" spans="1:5" ht="13.8">
      <c r="A21" s="674">
        <v>20</v>
      </c>
      <c r="B21" s="652">
        <v>100590315745</v>
      </c>
      <c r="C21" s="675">
        <v>3315291117</v>
      </c>
      <c r="D21" s="351" t="s">
        <v>598</v>
      </c>
      <c r="E21" t="str">
        <f>VLOOKUP(B21,[5]Sheet2!$D:$F,3,0)</f>
        <v>DRAGAPPA ARWAT</v>
      </c>
    </row>
    <row r="22" spans="1:5" ht="13.8">
      <c r="A22" s="674">
        <v>21</v>
      </c>
      <c r="B22" s="652">
        <v>101391642731</v>
      </c>
      <c r="C22" s="675">
        <v>3310860091</v>
      </c>
      <c r="D22" s="351" t="s">
        <v>234</v>
      </c>
      <c r="E22" t="str">
        <f>VLOOKUP(B22,[5]Sheet2!$D:$F,3,0)</f>
        <v>DATTATRAY WAGHMODE</v>
      </c>
    </row>
    <row r="23" spans="1:5" ht="13.8">
      <c r="A23" s="674">
        <v>22</v>
      </c>
      <c r="B23" s="652">
        <v>101951607402</v>
      </c>
      <c r="C23" s="675">
        <v>3315195309</v>
      </c>
      <c r="D23" s="351" t="s">
        <v>622</v>
      </c>
      <c r="E23" t="str">
        <f>VLOOKUP(B23,[5]Sheet2!$D:$F,3,0)</f>
        <v>DAVALSAB NADHAF</v>
      </c>
    </row>
    <row r="24" spans="1:5" ht="13.8">
      <c r="A24" s="674">
        <v>23</v>
      </c>
      <c r="B24" s="652">
        <v>102053057886</v>
      </c>
      <c r="C24" s="675">
        <v>3316182475</v>
      </c>
      <c r="D24" s="351" t="s">
        <v>623</v>
      </c>
      <c r="E24" t="str">
        <f>VLOOKUP(B24,[5]Sheet2!$D:$F,3,0)</f>
        <v xml:space="preserve">DINESH VASANT SALGAR </v>
      </c>
    </row>
    <row r="25" spans="1:5" ht="13.8">
      <c r="A25" s="674">
        <v>24</v>
      </c>
      <c r="B25" s="652">
        <v>102052667942</v>
      </c>
      <c r="C25" s="675">
        <v>3316185594</v>
      </c>
      <c r="D25" s="351" t="s">
        <v>606</v>
      </c>
      <c r="E25" t="str">
        <f>VLOOKUP(B25,[5]Sheet2!$D:$F,3,0)</f>
        <v>DIPAK DATTRAY KUMBHAR</v>
      </c>
    </row>
    <row r="26" spans="1:5" ht="13.8">
      <c r="A26" s="674">
        <v>25</v>
      </c>
      <c r="B26" s="652">
        <v>101976571122</v>
      </c>
      <c r="C26" s="675">
        <v>3315689420</v>
      </c>
      <c r="D26" s="351" t="s">
        <v>625</v>
      </c>
      <c r="E26" t="str">
        <f>VLOOKUP(B26,[5]Sheet2!$D:$F,3,0)</f>
        <v>DNYANESHWAR BHAGAVANT WAGHMARE</v>
      </c>
    </row>
    <row r="27" spans="1:5" ht="13.8">
      <c r="A27" s="674">
        <v>26</v>
      </c>
      <c r="B27" s="652">
        <v>101826609019</v>
      </c>
      <c r="C27" s="675">
        <v>3314020788</v>
      </c>
      <c r="D27" s="351" t="s">
        <v>607</v>
      </c>
      <c r="E27" t="str">
        <f>VLOOKUP(B27,[5]Sheet2!$D:$F,3,0)</f>
        <v>GIRESH S MADYAL</v>
      </c>
    </row>
    <row r="28" spans="1:5" ht="13.8">
      <c r="A28" s="674">
        <v>27</v>
      </c>
      <c r="B28" s="652">
        <v>101969547233</v>
      </c>
      <c r="C28" s="675">
        <v>3315368099</v>
      </c>
      <c r="D28" s="351" t="s">
        <v>225</v>
      </c>
      <c r="E28" t="str">
        <f>VLOOKUP(B28,[5]Sheet2!$D:$F,3,0)</f>
        <v>NANDURE HEMANT ANAVIRAPPA</v>
      </c>
    </row>
    <row r="29" spans="1:5" ht="13.8">
      <c r="A29" s="674">
        <v>28</v>
      </c>
      <c r="B29" s="652">
        <v>101603294918</v>
      </c>
      <c r="C29" s="675">
        <v>3312027406</v>
      </c>
      <c r="D29" s="351" t="s">
        <v>230</v>
      </c>
      <c r="E29" t="str">
        <f>VLOOKUP(B29,[5]Sheet2!$D:$F,3,0)</f>
        <v>JETINDAR S KOLI</v>
      </c>
    </row>
    <row r="30" spans="1:5" ht="13.8">
      <c r="A30" s="674">
        <v>29</v>
      </c>
      <c r="B30" s="652">
        <v>101520450548</v>
      </c>
      <c r="C30" s="675">
        <v>3311362160</v>
      </c>
      <c r="D30" s="351" t="s">
        <v>617</v>
      </c>
      <c r="E30" t="str">
        <f>VLOOKUP(B30,[5]Sheet2!$D:$F,3,0)</f>
        <v>KASHINATH ABHIMANU PATIL</v>
      </c>
    </row>
    <row r="31" spans="1:5" ht="13.8">
      <c r="A31" s="674">
        <v>30</v>
      </c>
      <c r="B31" s="652">
        <v>101818174092</v>
      </c>
      <c r="C31" s="675">
        <v>3313938725</v>
      </c>
      <c r="D31" s="351" t="s">
        <v>609</v>
      </c>
      <c r="E31" t="str">
        <f>VLOOKUP(B31,[5]Sheet2!$D:$F,3,0)</f>
        <v>KASHINATH J BIRAJADAR</v>
      </c>
    </row>
    <row r="32" spans="1:5" ht="13.8">
      <c r="A32" s="674">
        <v>31</v>
      </c>
      <c r="B32" s="652">
        <v>101373078654</v>
      </c>
      <c r="C32" s="675">
        <v>3311531000</v>
      </c>
      <c r="D32" s="351" t="s">
        <v>614</v>
      </c>
      <c r="E32" t="str">
        <f>VLOOKUP(B32,[5]Sheet2!$D:$F,3,0)</f>
        <v>KHALID ILAI SHAIKH</v>
      </c>
    </row>
    <row r="33" spans="1:5" ht="13.8">
      <c r="A33" s="674">
        <v>32</v>
      </c>
      <c r="B33" s="652">
        <v>102006995460</v>
      </c>
      <c r="C33" s="675">
        <v>3315640897</v>
      </c>
      <c r="D33" s="351" t="s">
        <v>364</v>
      </c>
      <c r="E33" t="str">
        <f>VLOOKUP(B33,[5]Sheet2!$D:$F,3,0)</f>
        <v>SAGAR CHANDRAKANT KHATAL</v>
      </c>
    </row>
    <row r="34" spans="1:5" ht="13.8">
      <c r="A34" s="674">
        <v>33</v>
      </c>
      <c r="B34" s="652">
        <v>102120964651</v>
      </c>
      <c r="C34" s="675">
        <v>3316853397</v>
      </c>
      <c r="D34" s="351" t="s">
        <v>336</v>
      </c>
      <c r="E34" t="str">
        <f>VLOOKUP(B34,[5]Sheet2!$D:$F,3,0)</f>
        <v>KHAJASAHEB GULAB HIMONE</v>
      </c>
    </row>
    <row r="35" spans="1:5" ht="13.8">
      <c r="A35" s="674">
        <v>34</v>
      </c>
      <c r="B35" s="652">
        <v>101428896909</v>
      </c>
      <c r="C35" s="675">
        <v>3315285176</v>
      </c>
      <c r="D35" s="351" t="s">
        <v>238</v>
      </c>
      <c r="E35" t="str">
        <f>VLOOKUP(B35,[5]Sheet2!$D:$F,3,0)</f>
        <v>KISHOR MORE</v>
      </c>
    </row>
    <row r="36" spans="1:5" ht="13.8">
      <c r="A36" s="674">
        <v>35</v>
      </c>
      <c r="B36" s="652">
        <v>102090872186</v>
      </c>
      <c r="C36" s="675">
        <v>3316481452</v>
      </c>
      <c r="D36" s="351" t="s">
        <v>337</v>
      </c>
      <c r="E36" t="str">
        <f>VLOOKUP(B36,[5]Sheet2!$D:$F,3,0)</f>
        <v>MAHESH BABUSHA LANDAGE</v>
      </c>
    </row>
    <row r="37" spans="1:5" ht="13.8">
      <c r="A37" s="674">
        <v>36</v>
      </c>
      <c r="B37" s="652">
        <v>101522138160</v>
      </c>
      <c r="C37" s="675">
        <v>3311953721</v>
      </c>
      <c r="D37" s="351" t="s">
        <v>621</v>
      </c>
      <c r="E37" t="str">
        <f>VLOOKUP(B37,[5]Sheet2!$D:$F,3,0)</f>
        <v>MALLINATH SHIVARAM VHANAKADE</v>
      </c>
    </row>
    <row r="38" spans="1:5" ht="13.8">
      <c r="A38" s="674">
        <v>37</v>
      </c>
      <c r="B38" s="652">
        <v>101732689727</v>
      </c>
      <c r="C38" s="675">
        <v>3316185376</v>
      </c>
      <c r="D38" s="351" t="s">
        <v>97</v>
      </c>
      <c r="E38" t="str">
        <f>VLOOKUP(B38,[5]Sheet2!$D:$F,3,0)</f>
        <v>MOIN GULAB MULLA</v>
      </c>
    </row>
    <row r="39" spans="1:5" ht="13.8">
      <c r="A39" s="674">
        <v>38</v>
      </c>
      <c r="B39" s="652">
        <v>101902123648</v>
      </c>
      <c r="C39" s="675">
        <v>3315199679</v>
      </c>
      <c r="D39" s="351" t="s">
        <v>632</v>
      </c>
      <c r="E39" t="str">
        <f>VLOOKUP(B39,[5]Sheet2!$D:$F,3,0)</f>
        <v>MUSHTAK SHAIKH</v>
      </c>
    </row>
    <row r="40" spans="1:5" ht="13.8">
      <c r="A40" s="674">
        <v>39</v>
      </c>
      <c r="B40" s="652">
        <v>102067179570</v>
      </c>
      <c r="C40" s="675">
        <v>3316330556</v>
      </c>
      <c r="D40" s="351" t="s">
        <v>637</v>
      </c>
      <c r="E40" t="str">
        <f>VLOOKUP(B40,[5]Sheet2!$D:$F,3,0)</f>
        <v>SONAWANE NAGNATH KASHINATH</v>
      </c>
    </row>
    <row r="41" spans="1:5" ht="13.8">
      <c r="A41" s="674">
        <v>40</v>
      </c>
      <c r="B41" s="652">
        <v>101407413648</v>
      </c>
      <c r="C41" s="675">
        <v>3310316931</v>
      </c>
      <c r="D41" s="351" t="s">
        <v>613</v>
      </c>
      <c r="E41" t="str">
        <f>VLOOKUP(B41,[5]Sheet2!$D:$F,3,0)</f>
        <v>NAMDEV DURGAPPA BANDGAR</v>
      </c>
    </row>
    <row r="42" spans="1:5" ht="13.8">
      <c r="A42" s="674">
        <v>41</v>
      </c>
      <c r="B42" s="652">
        <v>101805790352</v>
      </c>
      <c r="C42" s="675">
        <v>3313806736</v>
      </c>
      <c r="D42" s="351" t="s">
        <v>620</v>
      </c>
      <c r="E42" t="str">
        <f>VLOOKUP(B42,[5]Sheet2!$D:$F,3,0)</f>
        <v>PRABHAKAR B NAYKUDE</v>
      </c>
    </row>
    <row r="43" spans="1:5" ht="13.8">
      <c r="A43" s="674">
        <v>42</v>
      </c>
      <c r="B43" s="652">
        <v>101486099649</v>
      </c>
      <c r="C43" s="675">
        <v>3311361569</v>
      </c>
      <c r="D43" s="351" t="s">
        <v>608</v>
      </c>
      <c r="E43" t="str">
        <f>VLOOKUP(B43,[5]Sheet2!$D:$F,3,0)</f>
        <v>PUNDALIK CHANDU JADHAV</v>
      </c>
    </row>
    <row r="44" spans="1:5" ht="13.8">
      <c r="A44" s="674">
        <v>43</v>
      </c>
      <c r="B44" s="652">
        <v>101825087496</v>
      </c>
      <c r="C44" s="675">
        <v>3314013802</v>
      </c>
      <c r="D44" s="351" t="s">
        <v>615</v>
      </c>
      <c r="E44" t="str">
        <f>VLOOKUP(B44,[5]Sheet2!$D:$F,3,0)</f>
        <v>RAHUL S MASALI</v>
      </c>
    </row>
    <row r="45" spans="1:5" ht="13.8">
      <c r="A45" s="674">
        <v>44</v>
      </c>
      <c r="B45" s="652">
        <v>102143026061</v>
      </c>
      <c r="C45" s="675">
        <v>3317026055</v>
      </c>
      <c r="D45" s="351" t="s">
        <v>360</v>
      </c>
      <c r="E45" t="str">
        <f>VLOOKUP(B45,[5]Sheet2!$D:$F,3,0)</f>
        <v>BADIGER RAJKUMAR</v>
      </c>
    </row>
    <row r="46" spans="1:5" ht="13.8">
      <c r="A46" s="674">
        <v>45</v>
      </c>
      <c r="B46" s="652">
        <v>101492178974</v>
      </c>
      <c r="C46" s="675">
        <v>3311090288</v>
      </c>
      <c r="D46" s="351" t="s">
        <v>605</v>
      </c>
      <c r="E46" t="str">
        <f>VLOOKUP(B46,[5]Sheet2!$D:$F,3,0)</f>
        <v>REVANASIDDH SHIVAPPA ISHWARKATTI</v>
      </c>
    </row>
    <row r="47" spans="1:5" ht="13.8">
      <c r="A47" s="674">
        <v>46</v>
      </c>
      <c r="B47" s="652">
        <v>101388345766</v>
      </c>
      <c r="C47" s="675">
        <v>3310279715</v>
      </c>
      <c r="D47" s="351" t="s">
        <v>631</v>
      </c>
      <c r="E47" t="str">
        <f>VLOOKUP(B47,[5]Sheet2!$D:$F,3,0)</f>
        <v>RUSHIKESH CHANDRAKANT CHOUGULE</v>
      </c>
    </row>
    <row r="48" spans="1:5" ht="13.8">
      <c r="A48" s="674">
        <v>47</v>
      </c>
      <c r="B48" s="652">
        <v>100450352070</v>
      </c>
      <c r="C48" s="675">
        <v>3315397405</v>
      </c>
      <c r="D48" s="351" t="s">
        <v>630</v>
      </c>
      <c r="E48" t="str">
        <f>VLOOKUP(B48,[5]Sheet2!$D:$F,3,0)</f>
        <v>SACHIN GHANTE</v>
      </c>
    </row>
    <row r="49" spans="1:5" ht="13.8">
      <c r="A49" s="674">
        <v>48</v>
      </c>
      <c r="B49" s="652">
        <v>101821692693</v>
      </c>
      <c r="C49" s="675">
        <v>3313965630</v>
      </c>
      <c r="D49" s="351" t="s">
        <v>629</v>
      </c>
      <c r="E49" t="str">
        <f>VLOOKUP(B49,[5]Sheet2!$D:$F,3,0)</f>
        <v>SAGAR B ARJUN</v>
      </c>
    </row>
    <row r="50" spans="1:5" ht="13.8">
      <c r="A50" s="674">
        <v>49</v>
      </c>
      <c r="B50" s="652">
        <v>102043325341</v>
      </c>
      <c r="C50" s="675">
        <v>3316063261</v>
      </c>
      <c r="D50" s="351" t="s">
        <v>596</v>
      </c>
      <c r="E50" t="str">
        <f>VLOOKUP(B50,[5]Sheet2!$D:$F,3,0)</f>
        <v>SAGAR PATIL</v>
      </c>
    </row>
    <row r="51" spans="1:5" ht="13.8">
      <c r="A51" s="674">
        <v>50</v>
      </c>
      <c r="B51" s="652">
        <v>101591620411</v>
      </c>
      <c r="C51" s="675">
        <v>3313948482</v>
      </c>
      <c r="D51" s="351" t="s">
        <v>619</v>
      </c>
      <c r="E51" t="str">
        <f>VLOOKUP(B51,[5]Sheet2!$D:$F,3,0)</f>
        <v>SAGAR M KOLI</v>
      </c>
    </row>
    <row r="52" spans="1:5" ht="13.8">
      <c r="A52" s="674">
        <v>51</v>
      </c>
      <c r="B52" s="652">
        <v>101154454730</v>
      </c>
      <c r="C52" s="675">
        <v>3308695163</v>
      </c>
      <c r="D52" s="351" t="s">
        <v>233</v>
      </c>
      <c r="E52" t="str">
        <f>VLOOKUP(B52,[5]Sheet2!$D:$F,3,0)</f>
        <v>SAGAR R GHARSANGE</v>
      </c>
    </row>
    <row r="53" spans="1:5" ht="13.8">
      <c r="A53" s="674">
        <v>52</v>
      </c>
      <c r="B53" s="652">
        <v>101923650899</v>
      </c>
      <c r="C53" s="675">
        <v>3315707279</v>
      </c>
      <c r="D53" s="351" t="s">
        <v>594</v>
      </c>
      <c r="E53" t="str">
        <f>VLOOKUP(B53,[5]Sheet2!$D:$F,3,0)</f>
        <v>SAIB SYAEEL</v>
      </c>
    </row>
    <row r="54" spans="1:5" ht="13.8">
      <c r="A54" s="674">
        <v>53</v>
      </c>
      <c r="B54" s="652">
        <v>101960331774</v>
      </c>
      <c r="C54" s="675">
        <v>3315285018</v>
      </c>
      <c r="D54" s="351" t="s">
        <v>601</v>
      </c>
      <c r="E54" t="str">
        <f>VLOOKUP(B54,[5]Sheet2!$D:$F,3,0)</f>
        <v>SAMART DHAVANDE</v>
      </c>
    </row>
    <row r="55" spans="1:5" ht="13.8">
      <c r="A55" s="674">
        <v>54</v>
      </c>
      <c r="B55" s="652">
        <v>102086533444</v>
      </c>
      <c r="C55" s="675">
        <v>3316550718</v>
      </c>
      <c r="D55" s="351" t="s">
        <v>638</v>
      </c>
      <c r="E55" t="str">
        <f>VLOOKUP(B55,[5]Sheet2!$D:$F,3,0)</f>
        <v>SANDIP CHANDRAKANT KHATAL</v>
      </c>
    </row>
    <row r="56" spans="1:5" ht="13.8">
      <c r="A56" s="674">
        <v>55</v>
      </c>
      <c r="B56" s="652">
        <v>101540070377</v>
      </c>
      <c r="C56" s="675">
        <v>3311838965</v>
      </c>
      <c r="D56" s="351" t="s">
        <v>599</v>
      </c>
      <c r="E56" t="str">
        <f>VLOOKUP(B56,[5]Sheet2!$D:$F,3,0)</f>
        <v>Mr.SANTOSH LAXMAN KOLI</v>
      </c>
    </row>
    <row r="57" spans="1:5" ht="13.8">
      <c r="A57" s="674">
        <v>56</v>
      </c>
      <c r="B57" s="652">
        <v>101475170616</v>
      </c>
      <c r="C57" s="675">
        <v>3310906192</v>
      </c>
      <c r="D57" s="351" t="s">
        <v>618</v>
      </c>
      <c r="E57" t="str">
        <f>VLOOKUP(B57,[5]Sheet2!$D:$F,3,0)</f>
        <v>SATISH SHIVAJI SHINDE</v>
      </c>
    </row>
    <row r="58" spans="1:5" ht="13.8">
      <c r="A58" s="674">
        <v>57</v>
      </c>
      <c r="B58" s="652">
        <v>101931400073</v>
      </c>
      <c r="C58" s="675">
        <v>3316313423</v>
      </c>
      <c r="D58" s="351" t="s">
        <v>627</v>
      </c>
      <c r="E58" t="str">
        <f>VLOOKUP(B58,[5]Sheet2!$D:$F,3,0)</f>
        <v>PATHAN SHAHNAVAJ MURTUJ</v>
      </c>
    </row>
    <row r="59" spans="1:5" ht="13.8">
      <c r="A59" s="674">
        <v>58</v>
      </c>
      <c r="B59" s="652">
        <v>100632132561</v>
      </c>
      <c r="C59" s="675">
        <v>3316711072</v>
      </c>
      <c r="D59" s="351" t="s">
        <v>329</v>
      </c>
      <c r="E59" t="str">
        <f>VLOOKUP(B59,[5]Sheet2!$D:$F,3,0)</f>
        <v>RAJEBHAI AHAMAD SHAIKH</v>
      </c>
    </row>
    <row r="60" spans="1:5" ht="13.8">
      <c r="A60" s="674">
        <v>59</v>
      </c>
      <c r="B60" s="652">
        <v>101396804599</v>
      </c>
      <c r="C60" s="675">
        <v>3315708668</v>
      </c>
      <c r="D60" s="351" t="s">
        <v>635</v>
      </c>
      <c r="E60" t="str">
        <f>VLOOKUP(B60,[5]Sheet2!$D:$F,3,0)</f>
        <v>SHARNAPPA KHEDAGILAR</v>
      </c>
    </row>
    <row r="61" spans="1:5" ht="13.8">
      <c r="A61" s="674">
        <v>60</v>
      </c>
      <c r="B61" s="652">
        <v>101951607397</v>
      </c>
      <c r="C61" s="675">
        <v>3315199534</v>
      </c>
      <c r="D61" s="351" t="s">
        <v>624</v>
      </c>
      <c r="E61" t="str">
        <f>VLOOKUP(B61,[5]Sheet2!$D:$F,3,0)</f>
        <v>SHAVRSIDDHA LANDAGE</v>
      </c>
    </row>
    <row r="62" spans="1:5" ht="13.8">
      <c r="A62" s="674">
        <v>61</v>
      </c>
      <c r="B62" s="652">
        <v>101817173110</v>
      </c>
      <c r="C62" s="675">
        <v>3315929520</v>
      </c>
      <c r="D62" s="351" t="s">
        <v>59</v>
      </c>
      <c r="E62" t="str">
        <f>VLOOKUP(B62,[5]Sheet2!$D:$F,3,0)</f>
        <v>SHIVANAND KANTAPPA KOSHTI</v>
      </c>
    </row>
    <row r="63" spans="1:5" ht="13.8">
      <c r="A63" s="674">
        <v>62</v>
      </c>
      <c r="B63" s="652">
        <v>101934615110</v>
      </c>
      <c r="C63" s="675">
        <v>3315529289</v>
      </c>
      <c r="D63" s="351" t="s">
        <v>597</v>
      </c>
      <c r="E63" t="str">
        <f>VLOOKUP(B63,[5]Sheet2!$D:$F,3,0)</f>
        <v>SHIVALINGPPA MALI</v>
      </c>
    </row>
    <row r="64" spans="1:5" ht="13.8">
      <c r="A64" s="674">
        <v>63</v>
      </c>
      <c r="B64" s="652">
        <v>101764198474</v>
      </c>
      <c r="C64" s="675">
        <v>3315747749</v>
      </c>
      <c r="D64" s="351" t="s">
        <v>593</v>
      </c>
      <c r="E64" t="str">
        <f>VLOOKUP(B64,[5]Sheet2!$D:$F,3,0)</f>
        <v>SHRIRAM BALASAHEB SARVAGOD</v>
      </c>
    </row>
    <row r="65" spans="1:5" ht="13.8">
      <c r="A65" s="674">
        <v>64</v>
      </c>
      <c r="B65" s="652">
        <v>102081665259</v>
      </c>
      <c r="C65" s="675">
        <v>3316492655</v>
      </c>
      <c r="D65" s="351" t="s">
        <v>328</v>
      </c>
      <c r="E65" t="str">
        <f>VLOOKUP(B65,[5]Sheet2!$D:$F,3,0)</f>
        <v>SIDHRAM DOMBE</v>
      </c>
    </row>
    <row r="66" spans="1:5" ht="13.8">
      <c r="A66" s="674">
        <v>65</v>
      </c>
      <c r="B66" s="652">
        <v>102086487131</v>
      </c>
      <c r="C66" s="675">
        <v>3316548526</v>
      </c>
      <c r="D66" s="351" t="s">
        <v>304</v>
      </c>
      <c r="E66" t="str">
        <f>VLOOKUP(B66,[5]Sheet2!$D:$F,3,0)</f>
        <v>SUDHAKAR BHIMASHANKAR KOGANURE</v>
      </c>
    </row>
    <row r="67" spans="1:5" ht="13.8">
      <c r="A67" s="674">
        <v>66</v>
      </c>
      <c r="B67" s="652">
        <v>102125816854</v>
      </c>
      <c r="C67" s="675">
        <v>3316906128</v>
      </c>
      <c r="D67" s="351" t="s">
        <v>628</v>
      </c>
      <c r="E67" t="str">
        <f>VLOOKUP(B67,[5]Sheet2!$D:$F,3,0)</f>
        <v>SUFIYAN SHEKULAL FULARI</v>
      </c>
    </row>
    <row r="68" spans="1:5" ht="13.8">
      <c r="A68" s="674">
        <v>67</v>
      </c>
      <c r="B68" s="652">
        <v>101944505682</v>
      </c>
      <c r="C68" s="675">
        <v>3315530821</v>
      </c>
      <c r="D68" s="351" t="s">
        <v>33</v>
      </c>
      <c r="E68" t="str">
        <f>VLOOKUP(B68,[5]Sheet2!$D:$F,3,0)</f>
        <v>VIJAY BHARALE</v>
      </c>
    </row>
    <row r="69" spans="1:5" ht="13.8">
      <c r="A69" s="674">
        <v>68</v>
      </c>
      <c r="B69" s="652">
        <v>101424675655</v>
      </c>
      <c r="C69" s="675">
        <v>3311838973</v>
      </c>
      <c r="D69" s="351" t="s">
        <v>600</v>
      </c>
      <c r="E69" t="str">
        <f>VLOOKUP(B69,[5]Sheet2!$D:$F,3,0)</f>
        <v>Mr.VIJAY MANE</v>
      </c>
    </row>
    <row r="70" spans="1:5" ht="13.8">
      <c r="A70" s="674">
        <v>69</v>
      </c>
      <c r="B70" s="652">
        <v>101235372414</v>
      </c>
      <c r="C70" s="675">
        <v>3315883972</v>
      </c>
      <c r="D70" s="351" t="s">
        <v>100</v>
      </c>
      <c r="E70" t="str">
        <f>VLOOKUP(B70,[5]Sheet2!$D:$F,3,0)</f>
        <v>VISHAL MOHAN MANE</v>
      </c>
    </row>
    <row r="71" spans="1:5" ht="13.8">
      <c r="A71" s="674">
        <v>70</v>
      </c>
      <c r="B71" s="652">
        <v>101432431093</v>
      </c>
      <c r="C71" s="675">
        <v>3316592493</v>
      </c>
      <c r="D71" s="351" t="s">
        <v>334</v>
      </c>
      <c r="E71" t="str">
        <f>VLOOKUP(B71,[5]Sheet2!$D:$F,3,0)</f>
        <v xml:space="preserve">VISHAL  SURESH MANE </v>
      </c>
    </row>
    <row r="72" spans="1:5" ht="13.8">
      <c r="A72" s="674">
        <v>71</v>
      </c>
      <c r="B72" s="652">
        <v>102151333482</v>
      </c>
      <c r="C72" s="675">
        <v>3317308461</v>
      </c>
      <c r="D72" s="351" t="s">
        <v>402</v>
      </c>
      <c r="E72" t="str">
        <f>VLOOKUP(B72,[5]Sheet2!$D:$F,3,0)</f>
        <v>RAHUL SURESH BHADOLE</v>
      </c>
    </row>
    <row r="73" spans="1:5" ht="13.8">
      <c r="A73" s="674">
        <v>72</v>
      </c>
      <c r="B73" s="652">
        <v>102149533100</v>
      </c>
      <c r="C73" s="675">
        <v>3317113283</v>
      </c>
      <c r="D73" s="351" t="s">
        <v>398</v>
      </c>
      <c r="E73" t="str">
        <f>VLOOKUP(B73,[5]Sheet2!$D:$F,3,0)</f>
        <v>RAKATE MALLIKARJUN SHIVAJI</v>
      </c>
    </row>
    <row r="74" spans="1:5" ht="13.8">
      <c r="A74" s="674">
        <v>73</v>
      </c>
      <c r="B74" s="652">
        <v>101281737627</v>
      </c>
      <c r="C74" s="675">
        <v>3315008810</v>
      </c>
      <c r="D74" s="351" t="s">
        <v>602</v>
      </c>
      <c r="E74" t="str">
        <f>VLOOKUP(B74,[5]Sheet2!$D:$F,3,0)</f>
        <v>AVINASH   PATANGE</v>
      </c>
    </row>
    <row r="75" spans="1:5" ht="13.8">
      <c r="A75" s="674">
        <v>74</v>
      </c>
      <c r="B75" s="652">
        <v>101571483695</v>
      </c>
      <c r="C75" s="675">
        <v>3307305901</v>
      </c>
      <c r="D75" s="351" t="s">
        <v>592</v>
      </c>
      <c r="E75" t="str">
        <f>VLOOKUP(B75,[5]Sheet2!$D:$F,3,0)</f>
        <v>AMOGSIDDHA   MHAMANE</v>
      </c>
    </row>
    <row r="76" spans="1:5" ht="13.8">
      <c r="A76" s="674">
        <v>75</v>
      </c>
      <c r="B76" s="652">
        <v>101909060608</v>
      </c>
      <c r="C76" s="675">
        <v>3314771015</v>
      </c>
      <c r="D76" s="351" t="s">
        <v>633</v>
      </c>
      <c r="E76" t="str">
        <f>VLOOKUP(B76,[5]Sheet2!$D:$F,3,0)</f>
        <v>SOHIL JAMADAR</v>
      </c>
    </row>
    <row r="77" spans="1:5" ht="13.8">
      <c r="A77" s="674">
        <v>76</v>
      </c>
      <c r="B77" s="652">
        <v>101678665637</v>
      </c>
      <c r="C77" s="675">
        <v>3317510655</v>
      </c>
      <c r="D77" s="351" t="s">
        <v>512</v>
      </c>
      <c r="E77" t="str">
        <f>VLOOKUP(B77,[5]Sheet2!$D:$F,3,0)</f>
        <v>GENSIDHHA AMASIDHHA VAMANE</v>
      </c>
    </row>
    <row r="78" spans="1:5" ht="13.8">
      <c r="A78" s="674">
        <v>77</v>
      </c>
      <c r="B78" s="652">
        <v>102190249257</v>
      </c>
      <c r="C78" s="675">
        <v>3317510361</v>
      </c>
      <c r="D78" s="351" t="s">
        <v>511</v>
      </c>
      <c r="E78" t="str">
        <f>VLOOKUP(B78,[5]Sheet2!$D:$F,3,0)</f>
        <v>YUVRAJ MALAKARI HIKKURE</v>
      </c>
    </row>
    <row r="79" spans="1:5" ht="13.8">
      <c r="A79" s="674">
        <v>78</v>
      </c>
      <c r="B79" s="652">
        <v>101316345119</v>
      </c>
      <c r="C79" s="675">
        <v>3317408729</v>
      </c>
      <c r="D79" s="351" t="s">
        <v>513</v>
      </c>
      <c r="E79" t="str">
        <f>VLOOKUP(B79,[5]Sheet2!$D:$F,3,0)</f>
        <v>NITIIN ASHOK JADHAV</v>
      </c>
    </row>
    <row r="80" spans="1:5" ht="13.8">
      <c r="A80" s="674">
        <v>79</v>
      </c>
      <c r="B80" s="652">
        <v>102017027845</v>
      </c>
      <c r="C80" s="675">
        <v>3317459188</v>
      </c>
      <c r="D80" s="351" t="s">
        <v>510</v>
      </c>
      <c r="E80" t="str">
        <f>VLOOKUP(B80,[5]Sheet2!$D:$F,3,0)</f>
        <v>NITIN DHABEE</v>
      </c>
    </row>
    <row r="81" spans="1:5" ht="13.8">
      <c r="A81" s="674">
        <v>80</v>
      </c>
      <c r="B81" s="652">
        <v>101980353275</v>
      </c>
      <c r="C81" s="675">
        <v>3315464818</v>
      </c>
      <c r="D81" s="676" t="s">
        <v>34</v>
      </c>
      <c r="E81" t="str">
        <f>VLOOKUP(B81,[5]Sheet2!$D:$F,3,0)</f>
        <v>AKASH KALE</v>
      </c>
    </row>
    <row r="82" spans="1:5" ht="13.8">
      <c r="A82" s="674">
        <v>81</v>
      </c>
      <c r="B82" s="652">
        <v>102032852951</v>
      </c>
      <c r="C82" s="677">
        <v>3317057005</v>
      </c>
      <c r="D82" s="351" t="s">
        <v>577</v>
      </c>
      <c r="E82" t="str">
        <f>VLOOKUP(B82,[5]Sheet2!$D:$F,3,0)</f>
        <v>PRAKASH</v>
      </c>
    </row>
    <row r="83" spans="1:5" ht="13.8">
      <c r="A83" s="674">
        <v>82</v>
      </c>
      <c r="B83" s="652">
        <v>101084612898</v>
      </c>
      <c r="C83" s="675">
        <v>3317595184</v>
      </c>
      <c r="D83" s="351" t="s">
        <v>588</v>
      </c>
      <c r="E83" t="str">
        <f>VLOOKUP(B83,[5]Sheet2!$D:$F,3,0)</f>
        <v>MANGESH NAVNATH ANKUSHRAO</v>
      </c>
    </row>
    <row r="84" spans="1:5" ht="13.8">
      <c r="A84" s="674">
        <v>83</v>
      </c>
      <c r="B84" s="652">
        <v>102066098989</v>
      </c>
      <c r="C84" s="675">
        <v>3317652679</v>
      </c>
      <c r="D84" s="351" t="s">
        <v>603</v>
      </c>
      <c r="E84" t="str">
        <f>VLOOKUP(B84,[5]Sheet2!$D:$F,3,0)</f>
        <v>KAUSHIK KESHAV KULKARNI</v>
      </c>
    </row>
    <row r="85" spans="1:5" ht="13.8">
      <c r="A85" s="674">
        <v>84</v>
      </c>
      <c r="B85" s="652">
        <v>101868848739</v>
      </c>
      <c r="C85" s="675">
        <v>3317632048</v>
      </c>
      <c r="D85" s="351" t="s">
        <v>425</v>
      </c>
      <c r="E85" t="str">
        <f>VLOOKUP(B85,[5]Sheet2!$D:$F,3,0)</f>
        <v>BASAVRAJ KARKEL</v>
      </c>
    </row>
    <row r="86" spans="1:5" ht="13.8">
      <c r="A86" s="674">
        <v>85</v>
      </c>
      <c r="B86" s="652">
        <v>102049318682</v>
      </c>
      <c r="C86" s="675">
        <v>3316137391</v>
      </c>
      <c r="D86" s="351" t="s">
        <v>95</v>
      </c>
      <c r="E86" t="str">
        <f>VLOOKUP(B86,[5]Sheet2!$D:$F,3,0)</f>
        <v>DHARMANNA SIDDHARAM ARJUN</v>
      </c>
    </row>
    <row r="87" spans="1:5" ht="13.8">
      <c r="A87" s="674">
        <v>86</v>
      </c>
      <c r="B87" s="652">
        <v>102199764636</v>
      </c>
      <c r="C87" s="675">
        <v>3317595266</v>
      </c>
      <c r="D87" s="351" t="s">
        <v>639</v>
      </c>
      <c r="E87" t="str">
        <f>VLOOKUP(B87,[5]Sheet2!$D:$F,3,0)</f>
        <v>SANJAYA DHADAKE</v>
      </c>
    </row>
    <row r="88" spans="1:5" ht="13.8">
      <c r="A88" s="674">
        <v>87</v>
      </c>
      <c r="B88" s="652">
        <v>102202210834</v>
      </c>
      <c r="C88" s="675">
        <v>3317626606</v>
      </c>
      <c r="D88" s="351" t="s">
        <v>640</v>
      </c>
      <c r="E88" t="str">
        <f>VLOOKUP(B88,[5]Sheet2!$D:$F,3,0)</f>
        <v>MALLESH AMBANNA CHAUGULE</v>
      </c>
    </row>
    <row r="89" spans="1:5" ht="13.8">
      <c r="A89" s="674">
        <v>88</v>
      </c>
      <c r="B89" s="652">
        <v>102053057864</v>
      </c>
      <c r="C89" s="675">
        <v>3317629009</v>
      </c>
      <c r="D89" s="351" t="s">
        <v>641</v>
      </c>
      <c r="E89" t="str">
        <f>VLOOKUP(B89,[5]Sheet2!$D:$F,3,0)</f>
        <v>JAVED AJMODDIN NADAF</v>
      </c>
    </row>
    <row r="90" spans="1:5" ht="13.8">
      <c r="A90" s="674">
        <v>89</v>
      </c>
      <c r="B90" s="652">
        <v>102192361344</v>
      </c>
      <c r="C90" s="675">
        <v>3317533557</v>
      </c>
      <c r="D90" s="351" t="s">
        <v>642</v>
      </c>
      <c r="E90" t="str">
        <f>VLOOKUP(B90,[5]Sheet2!$D:$F,3,0)</f>
        <v>SAMARTH LAXMAN NANDURE</v>
      </c>
    </row>
    <row r="91" spans="1:5" ht="13.8">
      <c r="A91" s="674">
        <v>90</v>
      </c>
      <c r="B91" s="652">
        <v>102204674261</v>
      </c>
      <c r="C91" s="675">
        <v>3317652369</v>
      </c>
      <c r="D91" s="351" t="s">
        <v>643</v>
      </c>
      <c r="E91" t="str">
        <f>VLOOKUP(B91,[5]Sheet2!$D:$F,3,0)</f>
        <v>SOMNATH KASHINATH DHANURE</v>
      </c>
    </row>
    <row r="92" spans="1:5" ht="13.8">
      <c r="A92" s="674">
        <v>91</v>
      </c>
      <c r="B92" s="652">
        <v>102209140373</v>
      </c>
      <c r="C92" s="675">
        <v>3317686370</v>
      </c>
      <c r="D92" s="351" t="s">
        <v>644</v>
      </c>
      <c r="E92" t="str">
        <f>VLOOKUP(B92,[5]Sheet2!$D:$F,3,0)</f>
        <v>HARUN MULLA</v>
      </c>
    </row>
    <row r="93" spans="1:5" ht="13.8">
      <c r="A93" s="674">
        <v>92</v>
      </c>
      <c r="B93" s="652">
        <v>101996014836</v>
      </c>
      <c r="C93" s="675">
        <v>3317686283</v>
      </c>
      <c r="D93" s="351" t="s">
        <v>645</v>
      </c>
      <c r="E93" t="str">
        <f>VLOOKUP(B93,[5]Sheet2!$D:$F,3,0)</f>
        <v>AYAN SHAIKH</v>
      </c>
    </row>
    <row r="94" spans="1:5" ht="13.8">
      <c r="A94" s="674">
        <v>93</v>
      </c>
      <c r="B94" s="652">
        <v>101605752622</v>
      </c>
      <c r="C94" s="675">
        <v>3317686244</v>
      </c>
      <c r="D94" s="351" t="s">
        <v>646</v>
      </c>
      <c r="E94" t="str">
        <f>VLOOKUP(B94,[5]Sheet2!$D:$F,3,0)</f>
        <v>ASHPAK HAJIMALANG SHAIKH</v>
      </c>
    </row>
    <row r="95" spans="1:5" ht="13.8">
      <c r="A95" s="674">
        <v>94</v>
      </c>
      <c r="B95" s="652">
        <v>101121366005</v>
      </c>
      <c r="C95" s="675">
        <v>3317686983</v>
      </c>
      <c r="D95" s="351" t="s">
        <v>647</v>
      </c>
      <c r="E95" t="str">
        <f>VLOOKUP(B95,[5]Sheet2!$D:$F,3,0)</f>
        <v>MAHADEV AMBANNA VANJARI</v>
      </c>
    </row>
    <row r="96" spans="1:5" ht="13.8">
      <c r="A96" s="674">
        <v>95</v>
      </c>
      <c r="B96" s="652">
        <v>102211278046</v>
      </c>
      <c r="C96" s="675">
        <v>3317712555</v>
      </c>
      <c r="D96" s="351" t="s">
        <v>648</v>
      </c>
      <c r="E96" t="str">
        <f>VLOOKUP(B96,[5]Sheet2!$D:$F,3,0)</f>
        <v>IBRAHIM RAFIK SHAIKH</v>
      </c>
    </row>
    <row r="97" spans="1:5" ht="13.8">
      <c r="A97" s="674">
        <v>96</v>
      </c>
      <c r="B97" s="652">
        <v>102008905332</v>
      </c>
      <c r="C97" s="675">
        <v>3317732854</v>
      </c>
      <c r="D97" s="351" t="s">
        <v>649</v>
      </c>
      <c r="E97" t="str">
        <f>VLOOKUP(B97,[5]Sheet2!$D:$F,3,0)</f>
        <v>SACHIN S SANMUKH</v>
      </c>
    </row>
    <row r="98" spans="1:5" ht="13.8">
      <c r="A98" s="674">
        <v>97</v>
      </c>
      <c r="B98" s="652"/>
      <c r="C98" s="653"/>
      <c r="D98" s="355" t="s">
        <v>20101</v>
      </c>
      <c r="E98" t="e">
        <f>VLOOKUP(B98,[5]Sheet2!$D:$F,3,0)</f>
        <v>#N/A</v>
      </c>
    </row>
    <row r="99" spans="1:5" ht="13.8">
      <c r="A99" s="674">
        <v>98</v>
      </c>
      <c r="B99" s="652"/>
      <c r="C99" s="653"/>
      <c r="D99" s="355" t="s">
        <v>20102</v>
      </c>
      <c r="E99" t="e">
        <f>VLOOKUP(B99,[5]Sheet2!$D:$F,3,0)</f>
        <v>#N/A</v>
      </c>
    </row>
    <row r="100" spans="1:5" ht="13.8">
      <c r="A100" s="674">
        <v>99</v>
      </c>
      <c r="B100" s="652"/>
      <c r="C100" s="653"/>
      <c r="D100" s="355" t="s">
        <v>20103</v>
      </c>
      <c r="E100" t="e">
        <f>VLOOKUP(B100,[5]Sheet2!$D:$F,3,0)</f>
        <v>#N/A</v>
      </c>
    </row>
    <row r="101" spans="1:5" ht="13.8">
      <c r="A101" s="674">
        <v>100</v>
      </c>
      <c r="B101" s="652"/>
      <c r="C101" s="653"/>
      <c r="D101" s="355" t="s">
        <v>20104</v>
      </c>
      <c r="E101" t="e">
        <f>VLOOKUP(B101,[5]Sheet2!$D:$F,3,0)</f>
        <v>#N/A</v>
      </c>
    </row>
    <row r="102" spans="1:5" ht="13.8">
      <c r="A102" s="674">
        <v>101</v>
      </c>
      <c r="B102" s="652"/>
      <c r="C102" s="653"/>
      <c r="D102" s="355" t="s">
        <v>20105</v>
      </c>
      <c r="E102" t="e">
        <f>VLOOKUP(B102,[5]Sheet2!$D:$F,3,0)</f>
        <v>#N/A</v>
      </c>
    </row>
    <row r="103" spans="1:5" ht="13.8">
      <c r="A103" s="674">
        <v>102</v>
      </c>
      <c r="B103" s="652"/>
      <c r="C103" s="653"/>
      <c r="D103" s="355" t="s">
        <v>20106</v>
      </c>
      <c r="E103" t="e">
        <f>VLOOKUP(B103,[5]Sheet2!$D:$F,3,0)</f>
        <v>#N/A</v>
      </c>
    </row>
    <row r="104" spans="1:5" ht="13.8">
      <c r="A104" s="674">
        <v>103</v>
      </c>
      <c r="B104" s="652"/>
      <c r="C104" s="653"/>
      <c r="D104" s="355" t="s">
        <v>20107</v>
      </c>
      <c r="E104" t="e">
        <f>VLOOKUP(B104,[5]Sheet2!$D:$F,3,0)</f>
        <v>#N/A</v>
      </c>
    </row>
    <row r="105" spans="1:5" ht="13.8">
      <c r="A105" s="674">
        <v>104</v>
      </c>
      <c r="B105" s="652"/>
      <c r="C105" s="653"/>
      <c r="D105" s="355" t="s">
        <v>20108</v>
      </c>
      <c r="E105" t="e">
        <f>VLOOKUP(B105,[5]Sheet2!$D:$F,3,0)</f>
        <v>#N/A</v>
      </c>
    </row>
  </sheetData>
  <conditionalFormatting sqref="B2:B105">
    <cfRule type="duplicateValues" dxfId="18" priority="10"/>
    <cfRule type="duplicateValues" dxfId="17" priority="11"/>
    <cfRule type="duplicateValues" dxfId="16" priority="12"/>
  </conditionalFormatting>
  <conditionalFormatting sqref="B3:B76">
    <cfRule type="duplicateValues" dxfId="15" priority="15"/>
    <cfRule type="duplicateValues" dxfId="14" priority="16"/>
    <cfRule type="duplicateValues" dxfId="13" priority="17"/>
  </conditionalFormatting>
  <conditionalFormatting sqref="C2:C81 C83:C97">
    <cfRule type="duplicateValues" dxfId="12" priority="19"/>
  </conditionalFormatting>
  <conditionalFormatting sqref="C3:C42 C44:C73">
    <cfRule type="duplicateValues" dxfId="11" priority="13"/>
  </conditionalFormatting>
  <conditionalFormatting sqref="C74">
    <cfRule type="duplicateValues" dxfId="10" priority="9"/>
  </conditionalFormatting>
  <conditionalFormatting sqref="C75">
    <cfRule type="duplicateValues" dxfId="9" priority="7"/>
    <cfRule type="duplicateValues" dxfId="8" priority="8"/>
  </conditionalFormatting>
  <conditionalFormatting sqref="C76">
    <cfRule type="duplicateValues" dxfId="7" priority="18"/>
  </conditionalFormatting>
  <conditionalFormatting sqref="C81">
    <cfRule type="duplicateValues" dxfId="6" priority="6"/>
  </conditionalFormatting>
  <conditionalFormatting sqref="C82">
    <cfRule type="duplicateValues" dxfId="5" priority="1"/>
  </conditionalFormatting>
  <conditionalFormatting sqref="C83:C97">
    <cfRule type="duplicateValues" dxfId="4" priority="14"/>
  </conditionalFormatting>
  <conditionalFormatting sqref="D81"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147"/>
  <sheetViews>
    <sheetView workbookViewId="0">
      <selection activeCell="C33" sqref="C33"/>
    </sheetView>
  </sheetViews>
  <sheetFormatPr defaultColWidth="9.44140625" defaultRowHeight="13.2"/>
  <cols>
    <col min="1" max="1" width="13.6640625" bestFit="1" customWidth="1"/>
    <col min="2" max="2" width="17.44140625" bestFit="1" customWidth="1"/>
    <col min="3" max="3" width="57.77734375" bestFit="1" customWidth="1"/>
    <col min="4" max="4" width="23.109375" style="719" customWidth="1"/>
  </cols>
  <sheetData>
    <row r="1" spans="1:4">
      <c r="A1" s="678" t="s">
        <v>20827</v>
      </c>
      <c r="B1" s="679" t="s">
        <v>20828</v>
      </c>
      <c r="C1" s="678" t="s">
        <v>297</v>
      </c>
    </row>
    <row r="2" spans="1:4" ht="13.8" hidden="1">
      <c r="A2" s="680"/>
      <c r="B2" s="681"/>
      <c r="C2" s="680" t="s">
        <v>22110</v>
      </c>
    </row>
    <row r="3" spans="1:4" ht="13.8" hidden="1">
      <c r="A3" s="680"/>
      <c r="B3" s="681"/>
      <c r="C3" s="680" t="s">
        <v>22111</v>
      </c>
    </row>
    <row r="4" spans="1:4" ht="13.8" hidden="1">
      <c r="A4" s="680"/>
      <c r="B4" s="681"/>
      <c r="C4" s="680" t="s">
        <v>22112</v>
      </c>
    </row>
    <row r="5" spans="1:4" ht="13.8" hidden="1">
      <c r="A5" s="680"/>
      <c r="B5" s="681"/>
      <c r="C5" s="680" t="s">
        <v>22113</v>
      </c>
    </row>
    <row r="6" spans="1:4" ht="13.8" hidden="1">
      <c r="A6" s="680"/>
      <c r="B6" s="681"/>
      <c r="C6" s="680" t="s">
        <v>22114</v>
      </c>
    </row>
    <row r="7" spans="1:4" hidden="1">
      <c r="A7" s="682"/>
      <c r="B7" s="683"/>
      <c r="C7" s="682"/>
    </row>
    <row r="8" spans="1:4" ht="13.8" hidden="1">
      <c r="A8" s="684"/>
      <c r="B8" s="685"/>
      <c r="C8" s="684" t="s">
        <v>22115</v>
      </c>
    </row>
    <row r="9" spans="1:4" ht="13.8" hidden="1">
      <c r="A9" s="684"/>
      <c r="B9" s="685"/>
      <c r="C9" s="684" t="s">
        <v>22116</v>
      </c>
    </row>
    <row r="10" spans="1:4" ht="13.8" hidden="1">
      <c r="A10" s="684"/>
      <c r="B10" s="685"/>
      <c r="C10" s="684" t="s">
        <v>22117</v>
      </c>
    </row>
    <row r="11" spans="1:4" ht="13.8" hidden="1">
      <c r="A11" s="684"/>
      <c r="B11" s="685"/>
      <c r="C11" s="684" t="s">
        <v>22118</v>
      </c>
    </row>
    <row r="12" spans="1:4" hidden="1">
      <c r="A12" s="686"/>
      <c r="B12" s="687"/>
      <c r="C12" s="688" t="s">
        <v>22119</v>
      </c>
    </row>
    <row r="13" spans="1:4" ht="13.8">
      <c r="A13" s="684" t="s">
        <v>532</v>
      </c>
      <c r="B13" s="685">
        <v>101540070377</v>
      </c>
      <c r="C13" s="684" t="s">
        <v>599</v>
      </c>
      <c r="D13" s="719" t="str">
        <f>VLOOKUP(C13,'[6]Holiday working'!$D:$E,2,0)</f>
        <v>Yes</v>
      </c>
    </row>
    <row r="14" spans="1:4" ht="13.8">
      <c r="A14" s="684" t="s">
        <v>531</v>
      </c>
      <c r="B14" s="685">
        <v>101424675655</v>
      </c>
      <c r="C14" s="684" t="s">
        <v>600</v>
      </c>
      <c r="D14" s="719" t="str">
        <f>VLOOKUP(C14,'[6]Holiday working'!$D:$E,2,0)</f>
        <v>Yes</v>
      </c>
    </row>
    <row r="15" spans="1:4" ht="13.8" hidden="1">
      <c r="A15" s="684" t="s">
        <v>530</v>
      </c>
      <c r="B15" s="685">
        <v>102090872186</v>
      </c>
      <c r="C15" s="689" t="s">
        <v>337</v>
      </c>
      <c r="D15" s="719" t="str">
        <f>VLOOKUP(C15,'[6]Holiday working'!$D:$E,2,0)</f>
        <v>B</v>
      </c>
    </row>
    <row r="16" spans="1:4" ht="13.8" hidden="1">
      <c r="A16" s="684" t="s">
        <v>538</v>
      </c>
      <c r="B16" s="685">
        <v>101960331774</v>
      </c>
      <c r="C16" s="690" t="s">
        <v>601</v>
      </c>
      <c r="D16" s="719" t="e">
        <f>VLOOKUP(C16,'[6]Holiday working'!$D:$E,2,0)</f>
        <v>#N/A</v>
      </c>
    </row>
    <row r="17" spans="1:4" ht="13.8" hidden="1">
      <c r="A17" s="684" t="s">
        <v>20966</v>
      </c>
      <c r="B17" s="691">
        <v>102267132379</v>
      </c>
      <c r="C17" s="690" t="s">
        <v>21526</v>
      </c>
      <c r="D17" s="719" t="str">
        <f>VLOOKUP(C17,'[6]Holiday working'!$D:$E,2,0)</f>
        <v>B</v>
      </c>
    </row>
    <row r="18" spans="1:4" ht="13.8" hidden="1">
      <c r="A18" s="684"/>
      <c r="B18" s="685">
        <v>101281737627</v>
      </c>
      <c r="C18" s="692" t="s">
        <v>602</v>
      </c>
      <c r="D18" s="719" t="e">
        <f>VLOOKUP(C18,'[6]Holiday working'!$D:$E,2,0)</f>
        <v>#N/A</v>
      </c>
    </row>
    <row r="19" spans="1:4" ht="13.8" hidden="1">
      <c r="A19" s="684"/>
      <c r="B19" s="685"/>
      <c r="C19" s="693" t="s">
        <v>21552</v>
      </c>
      <c r="D19" s="719" t="e">
        <f>VLOOKUP(C19,'[6]Holiday working'!$D:$E,2,0)</f>
        <v>#N/A</v>
      </c>
    </row>
    <row r="20" spans="1:4" ht="13.8" hidden="1">
      <c r="A20" s="684"/>
      <c r="B20" s="685"/>
      <c r="C20" s="684" t="s">
        <v>21852</v>
      </c>
      <c r="D20" s="719" t="str">
        <f>VLOOKUP(C20,'[6]Holiday working'!$D:$E,2,0)</f>
        <v>A</v>
      </c>
    </row>
    <row r="21" spans="1:4" ht="13.8" hidden="1">
      <c r="A21" s="684"/>
      <c r="B21" s="685"/>
      <c r="C21" s="684" t="s">
        <v>22120</v>
      </c>
      <c r="D21" s="719" t="str">
        <f>VLOOKUP(C21,'[6]Holiday working'!$D:$E,2,0)</f>
        <v>A</v>
      </c>
    </row>
    <row r="22" spans="1:4" ht="13.8" hidden="1">
      <c r="A22" s="684"/>
      <c r="B22" s="685"/>
      <c r="C22" s="694" t="s">
        <v>22121</v>
      </c>
      <c r="D22" s="719" t="e">
        <f>VLOOKUP(C22,'[6]Holiday working'!$D:$E,2,0)</f>
        <v>#N/A</v>
      </c>
    </row>
    <row r="23" spans="1:4" ht="13.8" hidden="1">
      <c r="A23" s="695"/>
      <c r="B23" s="696"/>
      <c r="C23" s="695" t="s">
        <v>22122</v>
      </c>
      <c r="D23" s="719" t="e">
        <f>VLOOKUP(C23,'[6]Holiday working'!$D:$E,2,0)</f>
        <v>#N/A</v>
      </c>
    </row>
    <row r="24" spans="1:4" ht="13.8" hidden="1">
      <c r="A24" s="697"/>
      <c r="B24" s="698"/>
      <c r="C24" s="697" t="s">
        <v>22123</v>
      </c>
      <c r="D24" s="719" t="e">
        <f>VLOOKUP(C24,'[6]Holiday working'!$D:$E,2,0)</f>
        <v>#N/A</v>
      </c>
    </row>
    <row r="25" spans="1:4" hidden="1">
      <c r="A25" s="678"/>
      <c r="B25" s="679"/>
      <c r="C25" s="678" t="s">
        <v>297</v>
      </c>
      <c r="D25" s="719" t="e">
        <f>VLOOKUP(C25,'[6]Holiday working'!$D:$E,2,0)</f>
        <v>#N/A</v>
      </c>
    </row>
    <row r="26" spans="1:4" ht="13.8" hidden="1">
      <c r="A26" s="697"/>
      <c r="B26" s="698"/>
      <c r="C26" s="697" t="s">
        <v>22124</v>
      </c>
      <c r="D26" s="719" t="e">
        <f>VLOOKUP(C26,'[6]Holiday working'!$D:$E,2,0)</f>
        <v>#N/A</v>
      </c>
    </row>
    <row r="27" spans="1:4" ht="13.8">
      <c r="A27" s="697" t="s">
        <v>537</v>
      </c>
      <c r="B27" s="698">
        <v>101623086404</v>
      </c>
      <c r="C27" s="697" t="s">
        <v>590</v>
      </c>
      <c r="D27" s="719" t="str">
        <f>VLOOKUP(C27,'[6]Holiday working'!$D:$E,2,0)</f>
        <v>Yes</v>
      </c>
    </row>
    <row r="28" spans="1:4" ht="13.8" hidden="1">
      <c r="A28" s="697" t="s">
        <v>566</v>
      </c>
      <c r="B28" s="698">
        <v>102028098436</v>
      </c>
      <c r="C28" s="697" t="s">
        <v>591</v>
      </c>
      <c r="D28" s="719" t="str">
        <f>VLOOKUP(C28,'[6]Holiday working'!$D:$E,2,0)</f>
        <v>A</v>
      </c>
    </row>
    <row r="29" spans="1:4" ht="13.8" hidden="1">
      <c r="A29" s="684" t="s">
        <v>551</v>
      </c>
      <c r="B29" s="685">
        <v>101951607402</v>
      </c>
      <c r="C29" s="697" t="s">
        <v>622</v>
      </c>
      <c r="D29" s="719" t="str">
        <f>VLOOKUP(C29,'[6]Holiday working'!$D:$E,2,0)</f>
        <v>C</v>
      </c>
    </row>
    <row r="30" spans="1:4" ht="13.8">
      <c r="A30" s="699"/>
      <c r="B30" s="700"/>
      <c r="C30" s="697" t="s">
        <v>225</v>
      </c>
      <c r="D30" s="719" t="str">
        <f>VLOOKUP(C30,'[6]Holiday working'!$D:$E,2,0)</f>
        <v>Yes</v>
      </c>
    </row>
    <row r="31" spans="1:4" ht="13.8">
      <c r="A31" s="699" t="s">
        <v>568</v>
      </c>
      <c r="B31" s="700">
        <v>102043325356</v>
      </c>
      <c r="C31" s="701" t="s">
        <v>315</v>
      </c>
      <c r="D31" s="719" t="str">
        <f>VLOOKUP(C31,'[6]Holiday working'!$D:$E,2,0)</f>
        <v>Yes</v>
      </c>
    </row>
    <row r="32" spans="1:4" ht="13.8" hidden="1">
      <c r="A32" s="689"/>
      <c r="B32" s="702"/>
      <c r="C32" s="701" t="s">
        <v>20171</v>
      </c>
      <c r="D32" s="719" t="str">
        <f>VLOOKUP(C32,'[6]Holiday working'!$D:$E,2,0)</f>
        <v>C</v>
      </c>
    </row>
    <row r="33" spans="1:4" ht="13.8">
      <c r="A33" s="689"/>
      <c r="B33" s="702"/>
      <c r="C33" s="701" t="s">
        <v>22125</v>
      </c>
      <c r="D33" s="719" t="str">
        <f>VLOOKUP(C33,'[6]Holiday working'!$D:$E,2,0)</f>
        <v>Yes</v>
      </c>
    </row>
    <row r="34" spans="1:4" ht="13.8" hidden="1">
      <c r="A34" s="689" t="s">
        <v>20641</v>
      </c>
      <c r="B34" s="702">
        <v>102232142117</v>
      </c>
      <c r="C34" s="703" t="s">
        <v>20170</v>
      </c>
      <c r="D34" s="719" t="e">
        <f>VLOOKUP(C34,'[6]Holiday working'!$D:$E,2,0)</f>
        <v>#N/A</v>
      </c>
    </row>
    <row r="35" spans="1:4" ht="13.8" hidden="1">
      <c r="A35" s="704"/>
      <c r="B35" s="705"/>
      <c r="C35" s="699" t="s">
        <v>20647</v>
      </c>
      <c r="D35" s="719" t="e">
        <f>VLOOKUP(C35,'[6]Holiday working'!$D:$E,2,0)</f>
        <v>#N/A</v>
      </c>
    </row>
    <row r="36" spans="1:4" ht="13.8" hidden="1">
      <c r="A36" s="704"/>
      <c r="B36" s="705">
        <v>102192447029</v>
      </c>
      <c r="C36" s="699" t="s">
        <v>20970</v>
      </c>
      <c r="D36" s="719" t="e">
        <f>VLOOKUP(C36,'[6]Holiday working'!$D:$E,2,0)</f>
        <v>#N/A</v>
      </c>
    </row>
    <row r="37" spans="1:4" ht="13.8" hidden="1">
      <c r="A37" s="704" t="s">
        <v>569</v>
      </c>
      <c r="B37" s="705">
        <v>102043325341</v>
      </c>
      <c r="C37" s="706" t="s">
        <v>596</v>
      </c>
      <c r="D37" s="719" t="str">
        <f>VLOOKUP(C37,'[6]Holiday working'!$D:$E,2,0)</f>
        <v>C</v>
      </c>
    </row>
    <row r="38" spans="1:4" ht="13.8" hidden="1">
      <c r="A38" s="704" t="s">
        <v>554</v>
      </c>
      <c r="B38" s="705">
        <v>100590315745</v>
      </c>
      <c r="C38" s="706" t="s">
        <v>598</v>
      </c>
      <c r="D38" s="719" t="e">
        <f>VLOOKUP(C38,'[6]Holiday working'!$D:$E,2,0)</f>
        <v>#N/A</v>
      </c>
    </row>
    <row r="39" spans="1:4" hidden="1">
      <c r="A39" s="707"/>
      <c r="B39" s="708"/>
      <c r="C39" s="707" t="s">
        <v>22126</v>
      </c>
      <c r="D39" s="719" t="e">
        <f>VLOOKUP(C39,'[6]Holiday working'!$D:$E,2,0)</f>
        <v>#N/A</v>
      </c>
    </row>
    <row r="40" spans="1:4" ht="13.8" hidden="1">
      <c r="A40" s="684" t="s">
        <v>521</v>
      </c>
      <c r="B40" s="685">
        <v>101475240602</v>
      </c>
      <c r="C40" s="689" t="s">
        <v>604</v>
      </c>
      <c r="D40" s="719" t="e">
        <f>VLOOKUP(C40,'[6]Holiday working'!$D:$E,2,0)</f>
        <v>#N/A</v>
      </c>
    </row>
    <row r="41" spans="1:4" ht="13.8" hidden="1">
      <c r="A41" s="684" t="s">
        <v>527</v>
      </c>
      <c r="B41" s="685">
        <v>101492178974</v>
      </c>
      <c r="C41" s="689" t="s">
        <v>605</v>
      </c>
      <c r="D41" s="719" t="e">
        <f>VLOOKUP(C41,'[6]Holiday working'!$D:$E,2,0)</f>
        <v>#N/A</v>
      </c>
    </row>
    <row r="42" spans="1:4" ht="13.8" hidden="1">
      <c r="A42" s="684" t="s">
        <v>571</v>
      </c>
      <c r="B42" s="685">
        <v>102052667942</v>
      </c>
      <c r="C42" s="689" t="s">
        <v>606</v>
      </c>
      <c r="D42" s="719" t="e">
        <f>VLOOKUP(C42,'[6]Holiday working'!$D:$E,2,0)</f>
        <v>#N/A</v>
      </c>
    </row>
    <row r="43" spans="1:4" ht="13.8">
      <c r="A43" s="684" t="s">
        <v>543</v>
      </c>
      <c r="B43" s="685">
        <v>101826609019</v>
      </c>
      <c r="C43" s="689" t="s">
        <v>607</v>
      </c>
      <c r="D43" s="719" t="str">
        <f>VLOOKUP(C43,'[6]Holiday working'!$D:$E,2,0)</f>
        <v>Yes</v>
      </c>
    </row>
    <row r="44" spans="1:4" ht="13.8" hidden="1">
      <c r="A44" s="684" t="s">
        <v>565</v>
      </c>
      <c r="B44" s="685">
        <v>101944505682</v>
      </c>
      <c r="C44" s="689" t="s">
        <v>33</v>
      </c>
      <c r="D44" s="719" t="e">
        <f>VLOOKUP(C44,'[6]Holiday working'!$D:$E,2,0)</f>
        <v>#N/A</v>
      </c>
    </row>
    <row r="45" spans="1:4" ht="13.8" hidden="1">
      <c r="A45" s="684" t="s">
        <v>544</v>
      </c>
      <c r="B45" s="685">
        <v>101603294918</v>
      </c>
      <c r="C45" s="689" t="s">
        <v>230</v>
      </c>
      <c r="D45" s="719" t="e">
        <f>VLOOKUP(C45,'[6]Holiday working'!$D:$E,2,0)</f>
        <v>#N/A</v>
      </c>
    </row>
    <row r="46" spans="1:4" ht="13.8" hidden="1">
      <c r="A46" s="684" t="s">
        <v>542</v>
      </c>
      <c r="B46" s="685">
        <v>101818174092</v>
      </c>
      <c r="C46" s="689" t="s">
        <v>609</v>
      </c>
      <c r="D46" s="719" t="e">
        <f>VLOOKUP(C46,'[6]Holiday working'!$D:$E,2,0)</f>
        <v>#N/A</v>
      </c>
    </row>
    <row r="47" spans="1:4" ht="13.8">
      <c r="A47" s="684" t="s">
        <v>533</v>
      </c>
      <c r="B47" s="685">
        <v>102120964651</v>
      </c>
      <c r="C47" s="709" t="s">
        <v>336</v>
      </c>
      <c r="D47" s="719" t="str">
        <f>VLOOKUP(C47,'[6]Holiday working'!$D:$E,2,0)</f>
        <v>Yes</v>
      </c>
    </row>
    <row r="48" spans="1:4" ht="13.8">
      <c r="A48" s="684" t="s">
        <v>561</v>
      </c>
      <c r="B48" s="685">
        <v>102004077854</v>
      </c>
      <c r="C48" s="689" t="s">
        <v>610</v>
      </c>
      <c r="D48" s="719" t="str">
        <f>VLOOKUP(C48,'[6]Holiday working'!$D:$E,2,0)</f>
        <v>Yes</v>
      </c>
    </row>
    <row r="49" spans="1:4" ht="13.8">
      <c r="A49" s="684" t="s">
        <v>522</v>
      </c>
      <c r="B49" s="685">
        <v>101432431093</v>
      </c>
      <c r="C49" s="684" t="s">
        <v>334</v>
      </c>
      <c r="D49" s="719" t="str">
        <f>VLOOKUP(C49,'[6]Holiday working'!$D:$E,2,0)</f>
        <v>Yes</v>
      </c>
    </row>
    <row r="50" spans="1:4" ht="13.8">
      <c r="A50" s="684" t="s">
        <v>567</v>
      </c>
      <c r="B50" s="685">
        <v>101817173110</v>
      </c>
      <c r="C50" s="689" t="s">
        <v>59</v>
      </c>
      <c r="D50" s="719" t="str">
        <f>VLOOKUP(C50,'[6]Holiday working'!$D:$E,2,0)</f>
        <v>Yes</v>
      </c>
    </row>
    <row r="51" spans="1:4" ht="13.8" hidden="1">
      <c r="A51" s="684"/>
      <c r="B51" s="685"/>
      <c r="C51" s="689" t="s">
        <v>21853</v>
      </c>
      <c r="D51" s="719" t="e">
        <f>VLOOKUP(C51,'[6]Holiday working'!$D:$E,2,0)</f>
        <v>#N/A</v>
      </c>
    </row>
    <row r="52" spans="1:4" ht="13.8" hidden="1">
      <c r="A52" s="684" t="s">
        <v>579</v>
      </c>
      <c r="B52" s="685">
        <v>101410043453</v>
      </c>
      <c r="C52" s="689" t="s">
        <v>612</v>
      </c>
      <c r="D52" s="719" t="e">
        <f>VLOOKUP(C52,'[6]Holiday working'!$D:$E,2,0)</f>
        <v>#N/A</v>
      </c>
    </row>
    <row r="53" spans="1:4" hidden="1">
      <c r="A53" s="707"/>
      <c r="B53" s="708"/>
      <c r="C53" s="707" t="s">
        <v>22127</v>
      </c>
      <c r="D53" s="719" t="e">
        <f>VLOOKUP(C53,'[6]Holiday working'!$D:$E,2,0)</f>
        <v>#N/A</v>
      </c>
    </row>
    <row r="54" spans="1:4" ht="13.8" hidden="1">
      <c r="A54" s="684" t="s">
        <v>517</v>
      </c>
      <c r="B54" s="685">
        <v>101407413648</v>
      </c>
      <c r="C54" s="689" t="s">
        <v>613</v>
      </c>
      <c r="D54" s="719" t="e">
        <f>VLOOKUP(C54,'[6]Holiday working'!$D:$E,2,0)</f>
        <v>#N/A</v>
      </c>
    </row>
    <row r="55" spans="1:4" ht="13.8" hidden="1">
      <c r="A55" s="684" t="s">
        <v>518</v>
      </c>
      <c r="B55" s="685">
        <v>101391642731</v>
      </c>
      <c r="C55" s="689" t="s">
        <v>234</v>
      </c>
      <c r="D55" s="719" t="e">
        <f>VLOOKUP(C55,'[6]Holiday working'!$D:$E,2,0)</f>
        <v>#N/A</v>
      </c>
    </row>
    <row r="56" spans="1:4" ht="13.8">
      <c r="A56" s="684" t="s">
        <v>529</v>
      </c>
      <c r="B56" s="685">
        <v>101373078654</v>
      </c>
      <c r="C56" s="689" t="s">
        <v>614</v>
      </c>
      <c r="D56" s="719" t="str">
        <f>VLOOKUP(C56,'[6]Holiday working'!$D:$E,2,0)</f>
        <v>Yes</v>
      </c>
    </row>
    <row r="57" spans="1:4" ht="13.8" hidden="1">
      <c r="A57" s="684" t="s">
        <v>536</v>
      </c>
      <c r="B57" s="685">
        <v>101747190938</v>
      </c>
      <c r="C57" s="710" t="s">
        <v>616</v>
      </c>
      <c r="D57" s="719" t="e">
        <f>VLOOKUP(C57,'[6]Holiday working'!$D:$E,2,0)</f>
        <v>#N/A</v>
      </c>
    </row>
    <row r="58" spans="1:4" ht="13.8">
      <c r="A58" s="684" t="s">
        <v>548</v>
      </c>
      <c r="B58" s="685">
        <v>101520450548</v>
      </c>
      <c r="C58" s="689" t="s">
        <v>617</v>
      </c>
      <c r="D58" s="719" t="str">
        <f>VLOOKUP(C58,'[6]Holiday working'!$D:$E,2,0)</f>
        <v>Yes</v>
      </c>
    </row>
    <row r="59" spans="1:4" ht="13.8">
      <c r="A59" s="684" t="s">
        <v>523</v>
      </c>
      <c r="B59" s="685">
        <v>101475170616</v>
      </c>
      <c r="C59" s="689" t="s">
        <v>618</v>
      </c>
      <c r="D59" s="719" t="str">
        <f>VLOOKUP(C59,'[6]Holiday working'!$D:$E,2,0)</f>
        <v>Yes</v>
      </c>
    </row>
    <row r="60" spans="1:4" ht="13.8" hidden="1">
      <c r="A60" s="684"/>
      <c r="B60" s="685"/>
      <c r="C60" s="711" t="s">
        <v>21528</v>
      </c>
      <c r="D60" s="719" t="e">
        <f>VLOOKUP(C60,'[6]Holiday working'!$D:$E,2,0)</f>
        <v>#N/A</v>
      </c>
    </row>
    <row r="61" spans="1:4" ht="13.8">
      <c r="A61" s="684"/>
      <c r="B61" s="685"/>
      <c r="C61" s="711" t="s">
        <v>21532</v>
      </c>
      <c r="D61" s="719" t="str">
        <f>VLOOKUP(C61,'[6]Holiday working'!$D:$E,2,0)</f>
        <v>Yes</v>
      </c>
    </row>
    <row r="62" spans="1:4" ht="13.8">
      <c r="A62" s="689" t="s">
        <v>660</v>
      </c>
      <c r="B62" s="702">
        <v>102209140373</v>
      </c>
      <c r="C62" s="689" t="s">
        <v>644</v>
      </c>
      <c r="D62" s="719" t="str">
        <f>VLOOKUP(C62,'[6]Holiday working'!$D:$E,2,0)</f>
        <v>Yes</v>
      </c>
    </row>
    <row r="63" spans="1:4" ht="13.8">
      <c r="A63" s="684"/>
      <c r="B63" s="685">
        <v>101591620448</v>
      </c>
      <c r="C63" s="711" t="s">
        <v>21234</v>
      </c>
      <c r="D63" s="719" t="str">
        <f>VLOOKUP(C63,'[6]Holiday working'!$D:$E,2,0)</f>
        <v>Yes</v>
      </c>
    </row>
    <row r="64" spans="1:4" ht="13.8" hidden="1">
      <c r="A64" s="684"/>
      <c r="B64" s="685">
        <v>101509952020</v>
      </c>
      <c r="C64" s="689" t="s">
        <v>35</v>
      </c>
      <c r="D64" s="719" t="e">
        <f>VLOOKUP(C64,'[6]Holiday working'!$D:$E,2,0)</f>
        <v>#N/A</v>
      </c>
    </row>
    <row r="65" spans="1:4" ht="13.8" hidden="1">
      <c r="A65" s="699" t="s">
        <v>525</v>
      </c>
      <c r="B65" s="700">
        <v>102078951370</v>
      </c>
      <c r="C65" s="711" t="s">
        <v>299</v>
      </c>
      <c r="D65" s="719" t="e">
        <f>VLOOKUP(C65,'[6]Holiday working'!$D:$E,2,0)</f>
        <v>#N/A</v>
      </c>
    </row>
    <row r="66" spans="1:4" ht="13.8" hidden="1">
      <c r="A66" s="684"/>
      <c r="B66" s="685"/>
      <c r="C66" s="695" t="s">
        <v>20830</v>
      </c>
      <c r="D66" s="719" t="e">
        <f>VLOOKUP(C66,'[6]Holiday working'!$D:$E,2,0)</f>
        <v>#N/A</v>
      </c>
    </row>
    <row r="67" spans="1:4" ht="13.8" hidden="1">
      <c r="A67" s="684" t="s">
        <v>19992</v>
      </c>
      <c r="B67" s="685">
        <v>101591620411</v>
      </c>
      <c r="C67" s="710" t="s">
        <v>619</v>
      </c>
      <c r="D67" s="719" t="e">
        <f>VLOOKUP(C67,'[6]Holiday working'!$D:$E,2,0)</f>
        <v>#N/A</v>
      </c>
    </row>
    <row r="68" spans="1:4" ht="13.8" hidden="1">
      <c r="A68" s="684" t="s">
        <v>570</v>
      </c>
      <c r="B68" s="685">
        <v>101732689727</v>
      </c>
      <c r="C68" s="710" t="s">
        <v>97</v>
      </c>
      <c r="D68" s="719" t="e">
        <f>VLOOKUP(C68,'[6]Holiday working'!$D:$E,2,0)</f>
        <v>#N/A</v>
      </c>
    </row>
    <row r="69" spans="1:4" ht="13.8" hidden="1">
      <c r="A69" s="684" t="s">
        <v>534</v>
      </c>
      <c r="B69" s="685">
        <v>101522138160</v>
      </c>
      <c r="C69" s="689" t="s">
        <v>621</v>
      </c>
      <c r="D69" s="719" t="e">
        <f>VLOOKUP(C69,'[6]Holiday working'!$D:$E,2,0)</f>
        <v>#N/A</v>
      </c>
    </row>
    <row r="70" spans="1:4" ht="13.8" hidden="1">
      <c r="A70" s="684" t="s">
        <v>559</v>
      </c>
      <c r="B70" s="685">
        <v>101835374035</v>
      </c>
      <c r="C70" s="711" t="s">
        <v>194</v>
      </c>
      <c r="D70" s="719" t="e">
        <f>VLOOKUP(C70,'[6]Holiday working'!$D:$E,2,0)</f>
        <v>#N/A</v>
      </c>
    </row>
    <row r="71" spans="1:4" ht="13.8" hidden="1">
      <c r="A71" s="684"/>
      <c r="B71" s="685">
        <v>102053057886</v>
      </c>
      <c r="C71" s="711" t="s">
        <v>623</v>
      </c>
      <c r="D71" s="719" t="e">
        <f>VLOOKUP(C71,'[6]Holiday working'!$D:$E,2,0)</f>
        <v>#N/A</v>
      </c>
    </row>
    <row r="72" spans="1:4" ht="13.8" hidden="1">
      <c r="A72" s="684"/>
      <c r="B72" s="685"/>
      <c r="C72" s="712" t="s">
        <v>21236</v>
      </c>
      <c r="D72" s="719" t="e">
        <f>VLOOKUP(C72,'[6]Holiday working'!$D:$E,2,0)</f>
        <v>#N/A</v>
      </c>
    </row>
    <row r="73" spans="1:4" ht="13.8" hidden="1">
      <c r="A73" s="684" t="s">
        <v>539</v>
      </c>
      <c r="B73" s="685">
        <v>102143026061</v>
      </c>
      <c r="C73" s="689" t="s">
        <v>360</v>
      </c>
      <c r="D73" s="719" t="e">
        <f>VLOOKUP(C73,'[6]Holiday working'!$D:$E,2,0)</f>
        <v>#N/A</v>
      </c>
    </row>
    <row r="74" spans="1:4" ht="13.8" hidden="1">
      <c r="A74" s="689"/>
      <c r="B74" s="702">
        <v>101807758862</v>
      </c>
      <c r="C74" s="689" t="s">
        <v>21253</v>
      </c>
      <c r="D74" s="719" t="e">
        <f>VLOOKUP(C74,'[6]Holiday working'!$D:$E,2,0)</f>
        <v>#N/A</v>
      </c>
    </row>
    <row r="75" spans="1:4" ht="13.8" hidden="1">
      <c r="A75" s="689"/>
      <c r="B75" s="702"/>
      <c r="C75" s="689"/>
      <c r="D75" s="719">
        <f>VLOOKUP(C75,'[6]Holiday working'!$D:$E,2,0)</f>
        <v>0</v>
      </c>
    </row>
    <row r="76" spans="1:4" ht="13.8" hidden="1">
      <c r="A76" s="689" t="s">
        <v>519</v>
      </c>
      <c r="B76" s="702">
        <v>102086533444</v>
      </c>
      <c r="C76" s="689" t="s">
        <v>638</v>
      </c>
      <c r="D76" s="719" t="e">
        <f>VLOOKUP(C76,'[6]Holiday working'!$D:$E,2,0)</f>
        <v>#N/A</v>
      </c>
    </row>
    <row r="77" spans="1:4" ht="13.8">
      <c r="A77" s="689" t="s">
        <v>20643</v>
      </c>
      <c r="B77" s="702">
        <v>102235752061</v>
      </c>
      <c r="C77" s="695" t="s">
        <v>20169</v>
      </c>
      <c r="D77" s="719" t="str">
        <f>VLOOKUP(C77,'[6]Holiday working'!$D:$E,2,0)</f>
        <v>Yes</v>
      </c>
    </row>
    <row r="78" spans="1:4" ht="13.8" hidden="1">
      <c r="A78" s="689" t="s">
        <v>582</v>
      </c>
      <c r="B78" s="702">
        <v>101084612898</v>
      </c>
      <c r="C78" s="689" t="s">
        <v>588</v>
      </c>
      <c r="D78" s="719" t="e">
        <f>VLOOKUP(C78,'[6]Holiday working'!$D:$E,2,0)</f>
        <v>#N/A</v>
      </c>
    </row>
    <row r="79" spans="1:4" ht="13.8">
      <c r="A79" s="689" t="s">
        <v>580</v>
      </c>
      <c r="B79" s="702">
        <v>102190249257</v>
      </c>
      <c r="C79" s="689" t="s">
        <v>511</v>
      </c>
      <c r="D79" s="719" t="str">
        <f>VLOOKUP(C79,'[6]Holiday working'!$D:$E,2,0)</f>
        <v>Yes</v>
      </c>
    </row>
    <row r="80" spans="1:4" ht="13.8" hidden="1">
      <c r="A80" s="689" t="s">
        <v>540</v>
      </c>
      <c r="B80" s="702">
        <v>101805790352</v>
      </c>
      <c r="C80" s="689" t="s">
        <v>620</v>
      </c>
      <c r="D80" s="719" t="e">
        <f>VLOOKUP(C80,'[6]Holiday working'!$D:$E,2,0)</f>
        <v>#N/A</v>
      </c>
    </row>
    <row r="81" spans="1:4" ht="13.8" hidden="1">
      <c r="A81" s="684"/>
      <c r="B81" s="685"/>
      <c r="C81" s="711" t="s">
        <v>21823</v>
      </c>
      <c r="D81" s="719" t="e">
        <f>VLOOKUP(C81,'[6]Holiday working'!$D:$E,2,0)</f>
        <v>#N/A</v>
      </c>
    </row>
    <row r="82" spans="1:4" ht="13.8">
      <c r="A82" s="689"/>
      <c r="B82" s="702"/>
      <c r="C82" s="711" t="s">
        <v>21822</v>
      </c>
      <c r="D82" s="719" t="str">
        <f>VLOOKUP(C82,'[6]Holiday working'!$D:$E,2,0)</f>
        <v>Yes</v>
      </c>
    </row>
    <row r="83" spans="1:4" ht="13.8" hidden="1">
      <c r="A83" s="699" t="s">
        <v>20642</v>
      </c>
      <c r="B83" s="700">
        <v>101958132802</v>
      </c>
      <c r="C83" s="711" t="s">
        <v>22128</v>
      </c>
      <c r="D83" s="719" t="e">
        <f>VLOOKUP(C83,'[6]Holiday working'!$D:$E,2,0)</f>
        <v>#N/A</v>
      </c>
    </row>
    <row r="84" spans="1:4" hidden="1">
      <c r="A84" s="713"/>
      <c r="B84" s="714"/>
      <c r="C84" s="707" t="s">
        <v>22129</v>
      </c>
      <c r="D84" s="719" t="e">
        <f>VLOOKUP(C84,'[6]Holiday working'!$D:$E,2,0)</f>
        <v>#N/A</v>
      </c>
    </row>
    <row r="85" spans="1:4" ht="13.8" hidden="1">
      <c r="A85" s="689" t="s">
        <v>552</v>
      </c>
      <c r="B85" s="702">
        <v>101428896909</v>
      </c>
      <c r="C85" s="689" t="s">
        <v>238</v>
      </c>
      <c r="D85" s="719" t="e">
        <f>VLOOKUP(C85,'[6]Holiday working'!$D:$E,2,0)</f>
        <v>#N/A</v>
      </c>
    </row>
    <row r="86" spans="1:4" ht="13.8" hidden="1">
      <c r="A86" s="689" t="s">
        <v>549</v>
      </c>
      <c r="B86" s="702">
        <v>101951607397</v>
      </c>
      <c r="C86" s="689" t="s">
        <v>624</v>
      </c>
      <c r="D86" s="719" t="e">
        <f>VLOOKUP(C86,'[6]Holiday working'!$D:$E,2,0)</f>
        <v>#N/A</v>
      </c>
    </row>
    <row r="87" spans="1:4" ht="13.8" hidden="1">
      <c r="A87" s="711" t="s">
        <v>560</v>
      </c>
      <c r="B87" s="715">
        <v>101976571122</v>
      </c>
      <c r="C87" s="711" t="s">
        <v>625</v>
      </c>
      <c r="D87" s="719" t="e">
        <f>VLOOKUP(C87,'[6]Holiday working'!$D:$E,2,0)</f>
        <v>#N/A</v>
      </c>
    </row>
    <row r="88" spans="1:4" ht="13.8" hidden="1">
      <c r="A88" s="689" t="s">
        <v>547</v>
      </c>
      <c r="B88" s="702">
        <v>101447270865</v>
      </c>
      <c r="C88" s="689" t="s">
        <v>626</v>
      </c>
      <c r="D88" s="719" t="e">
        <f>VLOOKUP(C88,'[6]Holiday working'!$D:$E,2,0)</f>
        <v>#N/A</v>
      </c>
    </row>
    <row r="89" spans="1:4" ht="13.8">
      <c r="A89" s="689" t="s">
        <v>516</v>
      </c>
      <c r="B89" s="702">
        <v>101931400073</v>
      </c>
      <c r="C89" s="689" t="s">
        <v>627</v>
      </c>
      <c r="D89" s="719" t="str">
        <f>VLOOKUP(C89,'[6]Holiday working'!$D:$E,2,0)</f>
        <v>Yes</v>
      </c>
    </row>
    <row r="90" spans="1:4" ht="13.8">
      <c r="A90" s="689" t="s">
        <v>19991</v>
      </c>
      <c r="B90" s="702">
        <v>101868848739</v>
      </c>
      <c r="C90" s="689" t="s">
        <v>425</v>
      </c>
      <c r="D90" s="719" t="str">
        <f>VLOOKUP(C90,'[6]Holiday working'!$D:$E,2,0)</f>
        <v>Yes</v>
      </c>
    </row>
    <row r="91" spans="1:4" ht="13.8">
      <c r="A91" s="689" t="s">
        <v>535</v>
      </c>
      <c r="B91" s="702">
        <v>102125816854</v>
      </c>
      <c r="C91" s="689" t="s">
        <v>628</v>
      </c>
      <c r="D91" s="719" t="str">
        <f>VLOOKUP(C91,'[6]Holiday working'!$D:$E,2,0)</f>
        <v>Yes</v>
      </c>
    </row>
    <row r="92" spans="1:4" ht="13.8" hidden="1">
      <c r="A92" s="689"/>
      <c r="B92" s="702"/>
      <c r="C92" s="707" t="s">
        <v>22130</v>
      </c>
      <c r="D92" s="719" t="e">
        <f>VLOOKUP(C92,'[6]Holiday working'!$D:$E,2,0)</f>
        <v>#N/A</v>
      </c>
    </row>
    <row r="93" spans="1:4" ht="13.8" hidden="1">
      <c r="A93" s="689" t="s">
        <v>541</v>
      </c>
      <c r="B93" s="702">
        <v>101821692693</v>
      </c>
      <c r="C93" s="711" t="s">
        <v>629</v>
      </c>
      <c r="D93" s="719" t="e">
        <f>VLOOKUP(C93,'[6]Holiday working'!$D:$E,2,0)</f>
        <v>#N/A</v>
      </c>
    </row>
    <row r="94" spans="1:4" ht="13.8">
      <c r="A94" s="689" t="s">
        <v>557</v>
      </c>
      <c r="B94" s="702">
        <v>100450352070</v>
      </c>
      <c r="C94" s="689" t="s">
        <v>630</v>
      </c>
      <c r="D94" s="719" t="str">
        <f>VLOOKUP(C94,'[6]Holiday working'!$D:$E,2,0)</f>
        <v>Yes</v>
      </c>
    </row>
    <row r="95" spans="1:4" ht="13.8" hidden="1">
      <c r="A95" s="689" t="s">
        <v>546</v>
      </c>
      <c r="B95" s="702">
        <v>101388345766</v>
      </c>
      <c r="C95" s="689" t="s">
        <v>631</v>
      </c>
      <c r="D95" s="719" t="e">
        <f>VLOOKUP(C95,'[6]Holiday working'!$D:$E,2,0)</f>
        <v>#N/A</v>
      </c>
    </row>
    <row r="96" spans="1:4" ht="13.8" hidden="1">
      <c r="A96" s="689" t="s">
        <v>558</v>
      </c>
      <c r="B96" s="702">
        <v>101902123648</v>
      </c>
      <c r="C96" s="689" t="s">
        <v>632</v>
      </c>
      <c r="D96" s="719" t="e">
        <f>VLOOKUP(C96,'[6]Holiday working'!$D:$E,2,0)</f>
        <v>#N/A</v>
      </c>
    </row>
    <row r="97" spans="1:4" ht="13.8" hidden="1">
      <c r="A97" s="689" t="s">
        <v>550</v>
      </c>
      <c r="B97" s="702">
        <v>101909060608</v>
      </c>
      <c r="C97" s="689" t="s">
        <v>633</v>
      </c>
      <c r="D97" s="719" t="e">
        <f>VLOOKUP(C97,'[6]Holiday working'!$D:$E,2,0)</f>
        <v>#N/A</v>
      </c>
    </row>
    <row r="98" spans="1:4" ht="13.8" hidden="1">
      <c r="A98" s="689" t="s">
        <v>564</v>
      </c>
      <c r="B98" s="702">
        <v>102025154331</v>
      </c>
      <c r="C98" s="689" t="s">
        <v>634</v>
      </c>
      <c r="D98" s="719" t="e">
        <f>VLOOKUP(C98,'[6]Holiday working'!$D:$E,2,0)</f>
        <v>#N/A</v>
      </c>
    </row>
    <row r="99" spans="1:4" ht="13.8">
      <c r="A99" s="689"/>
      <c r="B99" s="702">
        <v>102245251075</v>
      </c>
      <c r="C99" s="711" t="s">
        <v>20965</v>
      </c>
      <c r="D99" s="719" t="str">
        <f>VLOOKUP(C99,'[6]Holiday working'!$D:$E,2,0)</f>
        <v>Yes</v>
      </c>
    </row>
    <row r="100" spans="1:4" ht="13.8">
      <c r="A100" s="689" t="s">
        <v>524</v>
      </c>
      <c r="B100" s="702">
        <v>102081665259</v>
      </c>
      <c r="C100" s="711" t="s">
        <v>328</v>
      </c>
      <c r="D100" s="719" t="str">
        <f>VLOOKUP(C100,'[6]Holiday working'!$D:$E,2,0)</f>
        <v>Yes</v>
      </c>
    </row>
    <row r="101" spans="1:4" ht="13.8" hidden="1">
      <c r="A101" s="689" t="s">
        <v>563</v>
      </c>
      <c r="B101" s="702">
        <v>101235372414</v>
      </c>
      <c r="C101" s="712" t="s">
        <v>100</v>
      </c>
      <c r="D101" s="719" t="e">
        <f>VLOOKUP(C101,'[6]Holiday working'!$D:$E,2,0)</f>
        <v>#N/A</v>
      </c>
    </row>
    <row r="102" spans="1:4" ht="13.8" hidden="1">
      <c r="A102" s="689"/>
      <c r="B102" s="702">
        <v>102268893829</v>
      </c>
      <c r="C102" s="712" t="s">
        <v>21854</v>
      </c>
      <c r="D102" s="719" t="str">
        <f>VLOOKUP(C102,'[6]Holiday working'!$D:$E,2,0)</f>
        <v>A</v>
      </c>
    </row>
    <row r="103" spans="1:4" ht="13.8" hidden="1">
      <c r="A103" s="689"/>
      <c r="B103" s="702"/>
      <c r="C103" s="707" t="s">
        <v>22131</v>
      </c>
      <c r="D103" s="719" t="e">
        <f>VLOOKUP(C103,'[6]Holiday working'!$D:$E,2,0)</f>
        <v>#N/A</v>
      </c>
    </row>
    <row r="104" spans="1:4" ht="13.8" hidden="1">
      <c r="A104" s="689" t="s">
        <v>556</v>
      </c>
      <c r="B104" s="702">
        <v>101972731570</v>
      </c>
      <c r="C104" s="689" t="s">
        <v>245</v>
      </c>
      <c r="D104" s="719" t="e">
        <f>VLOOKUP(C104,'[6]Holiday working'!$D:$E,2,0)</f>
        <v>#N/A</v>
      </c>
    </row>
    <row r="105" spans="1:4" ht="13.8">
      <c r="A105" s="689" t="s">
        <v>562</v>
      </c>
      <c r="B105" s="702">
        <v>101396804599</v>
      </c>
      <c r="C105" s="689" t="s">
        <v>635</v>
      </c>
      <c r="D105" s="719" t="str">
        <f>VLOOKUP(C105,'[6]Holiday working'!$D:$E,2,0)</f>
        <v>Yes</v>
      </c>
    </row>
    <row r="106" spans="1:4" ht="13.8">
      <c r="A106" s="689" t="s">
        <v>21529</v>
      </c>
      <c r="B106" s="702">
        <v>102067179570</v>
      </c>
      <c r="C106" s="712" t="s">
        <v>637</v>
      </c>
      <c r="D106" s="719" t="str">
        <f>VLOOKUP(C106,'[6]Holiday working'!$D:$E,2,0)</f>
        <v>Yes</v>
      </c>
    </row>
    <row r="107" spans="1:4" ht="13.8">
      <c r="A107" s="689" t="s">
        <v>520</v>
      </c>
      <c r="B107" s="702">
        <v>102086487131</v>
      </c>
      <c r="C107" s="712" t="s">
        <v>304</v>
      </c>
      <c r="D107" s="719" t="str">
        <f>VLOOKUP(C107,'[6]Holiday working'!$D:$E,2,0)</f>
        <v>Yes</v>
      </c>
    </row>
    <row r="108" spans="1:4" ht="13.8" hidden="1">
      <c r="A108" s="689" t="s">
        <v>514</v>
      </c>
      <c r="B108" s="702">
        <v>102062761038</v>
      </c>
      <c r="C108" s="689" t="s">
        <v>316</v>
      </c>
      <c r="D108" s="719" t="e">
        <f>VLOOKUP(C108,'[6]Holiday working'!$D:$E,2,0)</f>
        <v>#N/A</v>
      </c>
    </row>
    <row r="109" spans="1:4" ht="13.8">
      <c r="A109" s="689" t="s">
        <v>581</v>
      </c>
      <c r="B109" s="702">
        <v>102032852951</v>
      </c>
      <c r="C109" s="689" t="s">
        <v>577</v>
      </c>
      <c r="D109" s="719" t="str">
        <f>VLOOKUP(C109,'[6]Holiday working'!$D:$E,2,0)</f>
        <v>Yes</v>
      </c>
    </row>
    <row r="110" spans="1:4" ht="13.8" hidden="1">
      <c r="A110" s="689" t="s">
        <v>545</v>
      </c>
      <c r="B110" s="702">
        <v>101678665637</v>
      </c>
      <c r="C110" s="711" t="s">
        <v>512</v>
      </c>
      <c r="D110" s="719" t="e">
        <f>VLOOKUP(C110,'[6]Holiday working'!$D:$E,2,0)</f>
        <v>#N/A</v>
      </c>
    </row>
    <row r="111" spans="1:4" ht="13.8" hidden="1">
      <c r="A111" s="689" t="s">
        <v>553</v>
      </c>
      <c r="B111" s="702">
        <v>101966176359</v>
      </c>
      <c r="C111" s="689" t="s">
        <v>636</v>
      </c>
      <c r="D111" s="719" t="e">
        <f>VLOOKUP(C111,'[6]Holiday working'!$D:$E,2,0)</f>
        <v>#N/A</v>
      </c>
    </row>
    <row r="112" spans="1:4" ht="13.8" hidden="1">
      <c r="A112" s="689" t="s">
        <v>20968</v>
      </c>
      <c r="B112" s="702">
        <v>102261619396</v>
      </c>
      <c r="C112" s="711" t="s">
        <v>20969</v>
      </c>
      <c r="D112" s="719" t="e">
        <f>VLOOKUP(C112,'[6]Holiday working'!$D:$E,2,0)</f>
        <v>#N/A</v>
      </c>
    </row>
    <row r="113" spans="1:4" ht="13.8" hidden="1">
      <c r="A113" s="689"/>
      <c r="B113" s="702"/>
      <c r="C113" s="707" t="s">
        <v>22132</v>
      </c>
      <c r="D113" s="719" t="e">
        <f>VLOOKUP(C113,'[6]Holiday working'!$D:$E,2,0)</f>
        <v>#N/A</v>
      </c>
    </row>
    <row r="114" spans="1:4" ht="13.8" hidden="1">
      <c r="A114" s="689" t="s">
        <v>20834</v>
      </c>
      <c r="B114" s="702">
        <v>102260241245</v>
      </c>
      <c r="C114" s="684" t="s">
        <v>20838</v>
      </c>
      <c r="D114" s="719" t="e">
        <f>VLOOKUP(C114,'[6]Holiday working'!$D:$E,2,0)</f>
        <v>#N/A</v>
      </c>
    </row>
    <row r="115" spans="1:4" ht="13.8">
      <c r="A115" s="689" t="s">
        <v>20835</v>
      </c>
      <c r="B115" s="702">
        <v>102259643488</v>
      </c>
      <c r="C115" s="684" t="s">
        <v>20971</v>
      </c>
      <c r="D115" s="719" t="str">
        <f>VLOOKUP(C115,'[6]Holiday working'!$D:$E,2,0)</f>
        <v>Yes</v>
      </c>
    </row>
    <row r="116" spans="1:4" ht="13.8" hidden="1">
      <c r="A116" s="689"/>
      <c r="B116" s="702"/>
      <c r="C116" s="711" t="s">
        <v>21814</v>
      </c>
      <c r="D116" s="719" t="e">
        <f>VLOOKUP(C116,'[6]Holiday working'!$D:$E,2,0)</f>
        <v>#N/A</v>
      </c>
    </row>
    <row r="117" spans="1:4" ht="13.8" hidden="1">
      <c r="A117" s="689"/>
      <c r="B117" s="702"/>
      <c r="C117" s="689" t="s">
        <v>21857</v>
      </c>
      <c r="D117" s="719" t="e">
        <f>VLOOKUP(C117,'[6]Holiday working'!$D:$E,2,0)</f>
        <v>#N/A</v>
      </c>
    </row>
    <row r="118" spans="1:4" ht="13.8" hidden="1">
      <c r="A118" s="689"/>
      <c r="B118" s="702"/>
      <c r="C118" s="689" t="s">
        <v>21858</v>
      </c>
      <c r="D118" s="719" t="e">
        <f>VLOOKUP(C118,'[6]Holiday working'!$D:$E,2,0)</f>
        <v>#N/A</v>
      </c>
    </row>
    <row r="119" spans="1:4" ht="13.8" hidden="1">
      <c r="A119" s="689"/>
      <c r="B119" s="702"/>
      <c r="C119" s="716" t="s">
        <v>21861</v>
      </c>
      <c r="D119" s="719" t="e">
        <f>VLOOKUP(C119,'[6]Holiday working'!$D:$E,2,0)</f>
        <v>#N/A</v>
      </c>
    </row>
    <row r="120" spans="1:4" ht="13.8" hidden="1">
      <c r="A120" s="689"/>
      <c r="B120" s="702"/>
      <c r="C120" s="716" t="s">
        <v>21862</v>
      </c>
      <c r="D120" s="719" t="e">
        <f>VLOOKUP(C120,'[6]Holiday working'!$D:$E,2,0)</f>
        <v>#N/A</v>
      </c>
    </row>
    <row r="121" spans="1:4" ht="13.8">
      <c r="A121" s="689"/>
      <c r="B121" s="702"/>
      <c r="C121" s="716" t="s">
        <v>21987</v>
      </c>
      <c r="D121" s="719" t="str">
        <f>VLOOKUP(C121,'[6]Holiday working'!$D:$E,2,0)</f>
        <v>Yes</v>
      </c>
    </row>
    <row r="122" spans="1:4" ht="13.8" hidden="1">
      <c r="A122" s="689"/>
      <c r="B122" s="702"/>
      <c r="C122" s="716" t="s">
        <v>21865</v>
      </c>
      <c r="D122" s="719" t="e">
        <f>VLOOKUP(C122,'[6]Holiday working'!$D:$E,2,0)</f>
        <v>#N/A</v>
      </c>
    </row>
    <row r="123" spans="1:4" ht="13.8" hidden="1">
      <c r="A123" s="689"/>
      <c r="B123" s="702"/>
      <c r="C123" s="710" t="s">
        <v>21866</v>
      </c>
      <c r="D123" s="719" t="e">
        <f>VLOOKUP(C123,'[6]Holiday working'!$D:$E,2,0)</f>
        <v>#N/A</v>
      </c>
    </row>
    <row r="124" spans="1:4" ht="13.8" hidden="1">
      <c r="A124" s="689"/>
      <c r="B124" s="702"/>
      <c r="C124" s="716" t="s">
        <v>22133</v>
      </c>
      <c r="D124" s="719" t="e">
        <f>VLOOKUP(C124,'[6]Holiday working'!$D:$E,2,0)</f>
        <v>#N/A</v>
      </c>
    </row>
    <row r="125" spans="1:4" ht="13.8" hidden="1">
      <c r="A125" s="689"/>
      <c r="B125" s="702"/>
      <c r="C125" s="205"/>
      <c r="D125" s="719">
        <f>VLOOKUP(C125,'[6]Holiday working'!$D:$E,2,0)</f>
        <v>0</v>
      </c>
    </row>
    <row r="126" spans="1:4" ht="13.8" hidden="1">
      <c r="A126" s="689"/>
      <c r="B126" s="702"/>
      <c r="C126" s="689"/>
      <c r="D126" s="719">
        <f>VLOOKUP(C126,'[6]Holiday working'!$D:$E,2,0)</f>
        <v>0</v>
      </c>
    </row>
    <row r="127" spans="1:4" ht="13.8" hidden="1">
      <c r="A127" s="689"/>
      <c r="B127" s="702"/>
      <c r="C127" s="707" t="s">
        <v>22134</v>
      </c>
      <c r="D127" s="719" t="e">
        <f>VLOOKUP(C127,'[6]Holiday working'!$D:$E,2,0)</f>
        <v>#N/A</v>
      </c>
    </row>
    <row r="128" spans="1:4" ht="13.8">
      <c r="A128" s="689" t="s">
        <v>515</v>
      </c>
      <c r="B128" s="702">
        <v>102062806876</v>
      </c>
      <c r="C128" s="711" t="s">
        <v>611</v>
      </c>
      <c r="D128" s="719" t="str">
        <f>VLOOKUP(C128,'[6]Holiday working'!$D:$E,2,0)</f>
        <v>Yes</v>
      </c>
    </row>
    <row r="129" spans="1:4" ht="13.8" hidden="1">
      <c r="A129" s="689" t="s">
        <v>661</v>
      </c>
      <c r="B129" s="702">
        <v>102053057864</v>
      </c>
      <c r="C129" s="689" t="s">
        <v>641</v>
      </c>
      <c r="D129" s="719" t="e">
        <f>VLOOKUP(C129,'[6]Holiday working'!$D:$E,2,0)</f>
        <v>#N/A</v>
      </c>
    </row>
    <row r="130" spans="1:4" ht="13.8">
      <c r="A130" s="689"/>
      <c r="B130" s="702">
        <v>102146549923</v>
      </c>
      <c r="C130" s="684" t="s">
        <v>21242</v>
      </c>
      <c r="D130" s="719" t="str">
        <f>VLOOKUP(C130,'[6]Holiday working'!$D:$E,2,0)</f>
        <v>Yes</v>
      </c>
    </row>
    <row r="131" spans="1:4" ht="13.8">
      <c r="A131" s="689"/>
      <c r="B131" s="702">
        <v>102146553230</v>
      </c>
      <c r="C131" s="684" t="s">
        <v>21243</v>
      </c>
      <c r="D131" s="719" t="str">
        <f>VLOOKUP(C131,'[6]Holiday working'!$D:$E,2,0)</f>
        <v>Yes</v>
      </c>
    </row>
    <row r="132" spans="1:4" ht="13.8" hidden="1">
      <c r="A132" s="689"/>
      <c r="B132" s="702"/>
      <c r="C132" s="695"/>
      <c r="D132" s="719">
        <f>VLOOKUP(C132,'[6]Holiday working'!$D:$E,2,0)</f>
        <v>0</v>
      </c>
    </row>
    <row r="133" spans="1:4" ht="13.8" hidden="1">
      <c r="A133" s="689"/>
      <c r="B133" s="702"/>
      <c r="C133" s="695"/>
      <c r="D133" s="719">
        <f>VLOOKUP(C133,'[6]Holiday working'!$D:$E,2,0)</f>
        <v>0</v>
      </c>
    </row>
    <row r="134" spans="1:4" ht="13.8" hidden="1">
      <c r="A134" s="689"/>
      <c r="B134" s="702"/>
      <c r="C134" s="695"/>
      <c r="D134" s="719">
        <f>VLOOKUP(C134,'[6]Holiday working'!$D:$E,2,0)</f>
        <v>0</v>
      </c>
    </row>
    <row r="135" spans="1:4" ht="13.8" hidden="1">
      <c r="A135" s="689"/>
      <c r="B135" s="702"/>
      <c r="C135" s="695"/>
      <c r="D135" s="719">
        <f>VLOOKUP(C135,'[6]Holiday working'!$D:$E,2,0)</f>
        <v>0</v>
      </c>
    </row>
    <row r="136" spans="1:4" ht="13.8" hidden="1">
      <c r="A136" s="689"/>
      <c r="B136" s="702"/>
      <c r="C136" s="695"/>
      <c r="D136" s="719">
        <f>VLOOKUP(C136,'[6]Holiday working'!$D:$E,2,0)</f>
        <v>0</v>
      </c>
    </row>
    <row r="137" spans="1:4" ht="13.8" hidden="1">
      <c r="A137" s="689"/>
      <c r="B137" s="702"/>
      <c r="C137" s="695"/>
      <c r="D137" s="719">
        <f>VLOOKUP(C137,'[6]Holiday working'!$D:$E,2,0)</f>
        <v>0</v>
      </c>
    </row>
    <row r="138" spans="1:4" ht="13.8" hidden="1">
      <c r="A138" s="689"/>
      <c r="B138" s="702">
        <v>101424376055</v>
      </c>
      <c r="C138" s="695"/>
      <c r="D138" s="719">
        <f>VLOOKUP(C138,'[6]Holiday working'!$D:$E,2,0)</f>
        <v>0</v>
      </c>
    </row>
    <row r="139" spans="1:4" ht="13.8" hidden="1">
      <c r="A139" s="689"/>
      <c r="B139" s="702"/>
      <c r="C139" s="684"/>
      <c r="D139" s="719">
        <f>VLOOKUP(C139,'[6]Holiday working'!$D:$E,2,0)</f>
        <v>0</v>
      </c>
    </row>
    <row r="140" spans="1:4" ht="13.8" hidden="1">
      <c r="A140" s="689"/>
      <c r="B140" s="702"/>
      <c r="C140" s="684"/>
      <c r="D140" s="719">
        <f>VLOOKUP(C140,'[6]Holiday working'!$D:$E,2,0)</f>
        <v>0</v>
      </c>
    </row>
    <row r="141" spans="1:4" ht="13.8" hidden="1">
      <c r="A141" s="689"/>
      <c r="B141" s="702"/>
      <c r="C141" s="684"/>
      <c r="D141" s="719">
        <f>VLOOKUP(C141,'[6]Holiday working'!$D:$E,2,0)</f>
        <v>0</v>
      </c>
    </row>
    <row r="142" spans="1:4" ht="13.8" hidden="1">
      <c r="A142" s="689"/>
      <c r="B142" s="702"/>
      <c r="C142" s="707" t="s">
        <v>22135</v>
      </c>
      <c r="D142" s="719" t="e">
        <f>VLOOKUP(C142,'[6]Holiday working'!$D:$E,2,0)</f>
        <v>#N/A</v>
      </c>
    </row>
    <row r="143" spans="1:4" ht="13.8" hidden="1">
      <c r="A143" s="689">
        <v>0</v>
      </c>
      <c r="B143" s="702">
        <v>101541847309</v>
      </c>
      <c r="C143" s="684" t="s">
        <v>365</v>
      </c>
      <c r="D143" s="719" t="e">
        <f>VLOOKUP(C143,'[6]Holiday working'!$D:$E,2,0)</f>
        <v>#N/A</v>
      </c>
    </row>
    <row r="144" spans="1:4" ht="13.8">
      <c r="A144" s="689" t="s">
        <v>526</v>
      </c>
      <c r="B144" s="702">
        <v>102056969235</v>
      </c>
      <c r="C144" s="684" t="s">
        <v>650</v>
      </c>
      <c r="D144" s="719" t="str">
        <f>VLOOKUP(C144,'[6]Holiday working'!$D:$E,2,0)</f>
        <v>Yes</v>
      </c>
    </row>
    <row r="145" spans="1:4" ht="13.8" hidden="1">
      <c r="A145" s="689"/>
      <c r="B145" s="702"/>
      <c r="C145" s="684" t="s">
        <v>21871</v>
      </c>
      <c r="D145" s="719" t="e">
        <f>VLOOKUP(C145,'[6]Holiday working'!$D:$E,2,0)</f>
        <v>#N/A</v>
      </c>
    </row>
    <row r="146" spans="1:4" ht="13.8" hidden="1">
      <c r="A146" s="717"/>
      <c r="B146" s="702"/>
      <c r="C146" s="684" t="s">
        <v>22136</v>
      </c>
      <c r="D146" s="719" t="e">
        <f>VLOOKUP(C146,'[6]Holiday working'!$D:$E,2,0)</f>
        <v>#N/A</v>
      </c>
    </row>
    <row r="147" spans="1:4" ht="13.8">
      <c r="A147" s="718" t="s">
        <v>20648</v>
      </c>
      <c r="B147" s="702">
        <v>102219962850</v>
      </c>
      <c r="C147" s="684" t="s">
        <v>20649</v>
      </c>
      <c r="D147" s="719" t="str">
        <f>VLOOKUP(C147,'[6]Holiday working'!$D:$E,2,0)</f>
        <v>Yes</v>
      </c>
    </row>
  </sheetData>
  <autoFilter ref="A1:D147" xr:uid="{00000000-0009-0000-0000-000012000000}">
    <filterColumn colId="3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Nilesh Send Tannage </vt:lpstr>
      <vt:lpstr>nilesh sir tannage</vt:lpstr>
      <vt:lpstr>FINAL TANNAGE AMO.</vt:lpstr>
      <vt:lpstr>REWORK</vt:lpstr>
      <vt:lpstr>Google attandance April -26</vt:lpstr>
      <vt:lpstr>line-01 cupan</vt:lpstr>
      <vt:lpstr>Name Details</vt:lpstr>
      <vt:lpstr>ESIC NAME</vt:lpstr>
      <vt:lpstr>Work</vt:lpstr>
      <vt:lpstr>(PF) WAGESH APR-26 Line-01 </vt:lpstr>
      <vt:lpstr>TANNAGE WAGESH April-26</vt:lpstr>
      <vt:lpstr>Regular April-26</vt:lpstr>
      <vt:lpstr>Bank Pay  April-26</vt:lpstr>
      <vt:lpstr>Insentive April-2026</vt:lpstr>
      <vt:lpstr>(PF) WAGESH July 25 Line-01 (2</vt:lpstr>
      <vt:lpstr>yanmark Nov-25</vt:lpstr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sumit.m2106@gmail.com</cp:lastModifiedBy>
  <cp:lastPrinted>2026-05-12T10:33:36Z</cp:lastPrinted>
  <dcterms:created xsi:type="dcterms:W3CDTF">2023-07-06T06:23:00Z</dcterms:created>
  <dcterms:modified xsi:type="dcterms:W3CDTF">2026-07-27T12:02:10Z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4C2B66BFD8A34E0194C7730F3983CCCD_12</vt:lpwstr>
  </property>
  <property fmtid="{D5CDD505-2E9C-101B-9397-08002B2CF9AE}" pid="3" name="KSOProductBuildVer">
    <vt:lpwstr>1033-12.2.0.16731</vt:lpwstr>
  </property>
</Properties>
</file>